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6"/>
  </bookViews>
  <sheets>
    <sheet r:id="rId1" sheetId="1" name="İsimler"/>
    <sheet r:id="rId2" sheetId="2" name="Ana Sayfa"/>
    <sheet r:id="rId3" sheetId="3" name="Kişiye Özel Hastalık Sorgu"/>
    <sheet r:id="rId4" sheetId="4" name="İsim Koçluğu Sorgu"/>
    <sheet r:id="rId5" sheetId="5" name="Herkes İçin Hastalık Esması"/>
    <sheet r:id="rId6" sheetId="6" name="SONUÇ TABLOSU"/>
    <sheet r:id="rId7" sheetId="7" name="Arapça Kuran"/>
    <sheet r:id="rId8" sheetId="8" name="Herkes İçin Genel Hastalık Esma"/>
    <sheet r:id="rId9" sheetId="9" name="ÇIKTIYA HAZIR "/>
    <sheet r:id="rId10" sheetId="10" name="Çift Uyumu"/>
    <sheet r:id="rId11" sheetId="11" name="Sihir Büyü ve Nazar Analizi"/>
    <sheet r:id="rId12" sheetId="12" name="Hastalığa Yatkın"/>
    <sheet r:id="rId13" sheetId="13" name="İsim Koçluğu"/>
    <sheet r:id="rId14" sheetId="14" name="Kişiye Özel Hastalık"/>
    <sheet r:id="rId15" sheetId="15" name="Ebced Ana Sayfa"/>
    <sheet r:id="rId16" sheetId="16" name="Ayet Hesaplama"/>
    <sheet r:id="rId17" sheetId="17" name="Esma Ebced"/>
    <sheet r:id="rId18" sheetId="18" name="Rızık için"/>
  </sheets>
  <definedNames>
    <definedName name="_xlnm._FilterDatabase" localSheetId="6">'Arapça Kuran'!$A$1:$H$6237</definedName>
  </definedNames>
  <calcPr fullCalcOnLoad="1"/>
</workbook>
</file>

<file path=xl/sharedStrings.xml><?xml version="1.0" encoding="utf-8"?>
<sst xmlns="http://schemas.openxmlformats.org/spreadsheetml/2006/main" count="27729" uniqueCount="16069">
  <si>
    <t>HİÇ BİR VERİ GİRİŞİ YAPMANIZA GEREK YOK. BU TABLODA HERŞEY OTOMATİK HESAPLANIR.</t>
  </si>
  <si>
    <t>HARF TABLOSU</t>
  </si>
  <si>
    <t>ye</t>
  </si>
  <si>
    <t>vav</t>
  </si>
  <si>
    <t>he</t>
  </si>
  <si>
    <t>nun</t>
  </si>
  <si>
    <t>mim</t>
  </si>
  <si>
    <t>lam</t>
  </si>
  <si>
    <t>kef</t>
  </si>
  <si>
    <t>kaf</t>
  </si>
  <si>
    <t>fe</t>
  </si>
  <si>
    <t>gayn</t>
  </si>
  <si>
    <t>ayn</t>
  </si>
  <si>
    <t>zı</t>
  </si>
  <si>
    <t>tı</t>
  </si>
  <si>
    <t>dad</t>
  </si>
  <si>
    <t>sad</t>
  </si>
  <si>
    <t>şın</t>
  </si>
  <si>
    <t>sin</t>
  </si>
  <si>
    <t>ze</t>
  </si>
  <si>
    <t>rı</t>
  </si>
  <si>
    <t>zel</t>
  </si>
  <si>
    <t>dal</t>
  </si>
  <si>
    <t>hı</t>
  </si>
  <si>
    <t>ha</t>
  </si>
  <si>
    <t>cim</t>
  </si>
  <si>
    <t>se</t>
  </si>
  <si>
    <t>te</t>
  </si>
  <si>
    <t>be</t>
  </si>
  <si>
    <t>elif</t>
  </si>
  <si>
    <t>ARAPÇA HARFLER</t>
  </si>
  <si>
    <t>ی</t>
  </si>
  <si>
    <t xml:space="preserve">و </t>
  </si>
  <si>
    <t>ﻫ</t>
  </si>
  <si>
    <t>ن‎</t>
  </si>
  <si>
    <t>م</t>
  </si>
  <si>
    <t>ل‎‎</t>
  </si>
  <si>
    <t>ك‎</t>
  </si>
  <si>
    <t>ق</t>
  </si>
  <si>
    <t>ف</t>
  </si>
  <si>
    <t>ﻍ</t>
  </si>
  <si>
    <t>ع</t>
  </si>
  <si>
    <t>ظ</t>
  </si>
  <si>
    <t>ط</t>
  </si>
  <si>
    <t>ض‎</t>
  </si>
  <si>
    <t>ص</t>
  </si>
  <si>
    <t xml:space="preserve">ﺵ‎ </t>
  </si>
  <si>
    <t xml:space="preserve">ﺱ‎ </t>
  </si>
  <si>
    <t xml:space="preserve">ز‎ </t>
  </si>
  <si>
    <t>ر‎</t>
  </si>
  <si>
    <t>ذ‎</t>
  </si>
  <si>
    <t>د</t>
  </si>
  <si>
    <t>خ</t>
  </si>
  <si>
    <t>ح</t>
  </si>
  <si>
    <t>ج</t>
  </si>
  <si>
    <t>ﺙ</t>
  </si>
  <si>
    <t>ت</t>
  </si>
  <si>
    <t xml:space="preserve">ﺏ </t>
  </si>
  <si>
    <t>ا</t>
  </si>
  <si>
    <t xml:space="preserve"> ء</t>
  </si>
  <si>
    <t>EBCED SAYILARI</t>
  </si>
  <si>
    <t>N/Z</t>
  </si>
  <si>
    <t>N</t>
  </si>
  <si>
    <t>Z</t>
  </si>
  <si>
    <t>CİNSİYETİ</t>
  </si>
  <si>
    <t>E</t>
  </si>
  <si>
    <t>D</t>
  </si>
  <si>
    <t>ELEMENTİ</t>
  </si>
  <si>
    <t>S</t>
  </si>
  <si>
    <t>A</t>
  </si>
  <si>
    <t>H</t>
  </si>
  <si>
    <t>T</t>
  </si>
  <si>
    <t>AYET HESAPLAMA</t>
  </si>
  <si>
    <t>Ebced Değeri:</t>
  </si>
  <si>
    <t>:</t>
  </si>
  <si>
    <t>Toplam Harf Sayısı:</t>
  </si>
  <si>
    <t>ر زّ ا ق</t>
  </si>
  <si>
    <t>HARF</t>
  </si>
  <si>
    <t>EBCED</t>
  </si>
  <si>
    <t>ELEMENT</t>
  </si>
  <si>
    <t>N / Z</t>
  </si>
  <si>
    <t>Sure no:</t>
  </si>
  <si>
    <t>Ayet Numarası</t>
  </si>
  <si>
    <t>Ayet</t>
  </si>
  <si>
    <t>EBCEDİ</t>
  </si>
  <si>
    <t>ESMA</t>
  </si>
  <si>
    <t>ARAPÇA</t>
  </si>
  <si>
    <t>ANLAMI</t>
  </si>
  <si>
    <t>Ehad</t>
  </si>
  <si>
    <t>احد</t>
  </si>
  <si>
    <t>Zâtında şeriki olmayan, tek olan, kendinden başka ilah olmayan, eşi ve benzeri bulunmayan, her şeyde birliğini ve ehadiyetini gösteren.</t>
  </si>
  <si>
    <t>Vehhab</t>
  </si>
  <si>
    <t>وهاب</t>
  </si>
  <si>
    <t>Yarattıklarına bolca veren, karşılıksız nimetler sunan. İhsanı bol ve sonsuz olan anlamlarına gelmektedir.</t>
  </si>
  <si>
    <t>Vacid</t>
  </si>
  <si>
    <t>واجد</t>
  </si>
  <si>
    <t>Her şeyi bilen, hiçbir şeye muhtaç olmayan, emrini ve isteğini daima gerçekleştiren</t>
  </si>
  <si>
    <t>Hayy</t>
  </si>
  <si>
    <t xml:space="preserve">حي </t>
  </si>
  <si>
    <t>Daima diri olan, her şeye hayat ve can veren, sonsuz, sınırsız bir hayatın sahibi olan, her şeyi bilen ve her şeye gücü yeten, gerçek hayat sahibi olan demektir.</t>
  </si>
  <si>
    <t>Vahid</t>
  </si>
  <si>
    <t>واحد</t>
  </si>
  <si>
    <t>Allahu Tealanın eşi ve benzeri olmayan tek olması anlamına gelmektedir.</t>
  </si>
  <si>
    <t>Vedud</t>
  </si>
  <si>
    <t>ودود</t>
  </si>
  <si>
    <t>Sevilen gerçek ve tek varlık. Sevilmeyi, dostluğu kazanılmayı en fazla layık olan ve kendisi de itaatkar kullarını çok sevendir.</t>
  </si>
  <si>
    <t>Hadi</t>
  </si>
  <si>
    <t>هادي</t>
  </si>
  <si>
    <t>Dilediği kullarını hidayete erdiren, doğru yola ulaştıran, dilediği kulunu hayırlı yollara yönelten</t>
  </si>
  <si>
    <t>Evvel</t>
  </si>
  <si>
    <t>اول</t>
  </si>
  <si>
    <t>Başlangıcı olmayan, ilk olan, varlığı kendi zatı ile olan, yaratmayı başlatan</t>
  </si>
  <si>
    <t>Veli</t>
  </si>
  <si>
    <t>ولى</t>
  </si>
  <si>
    <t>Allah, sevdiği kullarının dostudur. Allah, sevdiği kullarına yardım eder onların kalbine ferahlık ve genişlik verir.</t>
  </si>
  <si>
    <t>Vali</t>
  </si>
  <si>
    <t>والي</t>
  </si>
  <si>
    <t>Kainatın tek hakimi, yöneticisi ve kainatı kusursuz ve eksiksiz bir şekilde yöneten</t>
  </si>
  <si>
    <t>Macid</t>
  </si>
  <si>
    <t>ماجد</t>
  </si>
  <si>
    <t>Sonsuz şan-şeref ve yücelik sahibi, ihsanı, cömertliği bol olan</t>
  </si>
  <si>
    <t>Mucib</t>
  </si>
  <si>
    <t>مجيب</t>
  </si>
  <si>
    <t>Kullarının hacetlerine ve dualarına karşılık verendir.</t>
  </si>
  <si>
    <t>Mubdi</t>
  </si>
  <si>
    <t>مبدى</t>
  </si>
  <si>
    <t>Modeli ve örneği olmaksızın ibtidâen yaratan</t>
  </si>
  <si>
    <t>Mecid</t>
  </si>
  <si>
    <t>مجيد</t>
  </si>
  <si>
    <t>Şeref sahibi. Azameti, kadri, şanı büyük, vermesi bol, zati şerefli, işleri güzel olan</t>
  </si>
  <si>
    <t>Hamid</t>
  </si>
  <si>
    <t>حميد</t>
  </si>
  <si>
    <t>Her lisanla, her varlığın diliyle övülen. Övülmüş ve her senaya layık olan, ancak kendisine hamd ve sena olunan, bütün varlıkların diliyle övülen yegane zat en çok övülen ve en çok övgüye layık olan</t>
  </si>
  <si>
    <t>Batın</t>
  </si>
  <si>
    <t>باطن</t>
  </si>
  <si>
    <t xml:space="preserve">Allah'ın (cc) varlığının sınırsız olması nedeniyle kulların sınırlı halleri ile anlaşılmaması ve görülememesi </t>
  </si>
  <si>
    <t>Vekil</t>
  </si>
  <si>
    <t>وكيل</t>
  </si>
  <si>
    <t>Kendisine tevekkül edenlerin işlerini en iyi neticeye ulaştıran</t>
  </si>
  <si>
    <t>Hakem</t>
  </si>
  <si>
    <t>حكم</t>
  </si>
  <si>
    <t>Mutlak hakim olan ve tek hüküm sahibi olan</t>
  </si>
  <si>
    <t>Muhyi</t>
  </si>
  <si>
    <t>محيي</t>
  </si>
  <si>
    <t>Mahlukatı yoktan var edip hayat veren, can bağışlayan, sağlık veren, yaşatan</t>
  </si>
  <si>
    <t>Basıt</t>
  </si>
  <si>
    <t>باسط</t>
  </si>
  <si>
    <t>Maddi ve manevi rızkını vererek genişleten, ferahlık veren, rahatlık ve neşe veren</t>
  </si>
  <si>
    <t>Celil</t>
  </si>
  <si>
    <t>جليل</t>
  </si>
  <si>
    <t>Hiçbir kayıt ve kıyas kabul etmeksizin azamet sahibi, kadri kıymeti ve mertebesi en yüce olan</t>
  </si>
  <si>
    <t>Hakim</t>
  </si>
  <si>
    <t>حكيم</t>
  </si>
  <si>
    <t>Her iş emrinde hüküm ve hikmet sahibi gerekeni en güzel biçimde yapan</t>
  </si>
  <si>
    <t>Hasib</t>
  </si>
  <si>
    <t>حسيب</t>
  </si>
  <si>
    <t>O, Allah ki; parçaları bütünüyle bilendir, hesap etmeden bilen, üstün niteliklere sahip olandır.</t>
  </si>
  <si>
    <t>Bedi</t>
  </si>
  <si>
    <t>بديع</t>
  </si>
  <si>
    <t>Eşsiz bir sanatla, önceden var olan bir malzemeye ihtiyaç duymadan, yoktan var eden</t>
  </si>
  <si>
    <t>Halim</t>
  </si>
  <si>
    <t>حليم</t>
  </si>
  <si>
    <t>Tüm kullarına gücü yeten Allah yine de kullarına ceza verme konusunda yavaş olandır</t>
  </si>
  <si>
    <t>Melik</t>
  </si>
  <si>
    <t>ملك</t>
  </si>
  <si>
    <t>Görülen ve görülmeyen bütün âlemlerin, bütün kâinatın tek sahibi ve mutlak surette tek hükümdârı</t>
  </si>
  <si>
    <t>Aziz</t>
  </si>
  <si>
    <t>عزيز</t>
  </si>
  <si>
    <t>Mağlup edilemeyen mağlup edilmesi mümkün olmayan, sonsuz İzzet sahibi, azamet ve şeref sahibi</t>
  </si>
  <si>
    <t>Adl</t>
  </si>
  <si>
    <t>عدل</t>
  </si>
  <si>
    <t>Mutlak adil olan ve çok adaletli olan</t>
  </si>
  <si>
    <t>Hakk</t>
  </si>
  <si>
    <t>حق</t>
  </si>
  <si>
    <t>Ahiret gününde hak ile batılı birbirinden ayıran ve hakkı olanı sahiplerine zalimlerden alıp veren</t>
  </si>
  <si>
    <t>Aliy</t>
  </si>
  <si>
    <t>علي</t>
  </si>
  <si>
    <t>Şanı, şerefi, izzeti ve kudreti yüce olan O, her şeyin ötesinde ve her yönüyle yüce olandır.</t>
  </si>
  <si>
    <t>Baki</t>
  </si>
  <si>
    <t>با قي</t>
  </si>
  <si>
    <t>Ebedî olan; varlığının sonu olmayan</t>
  </si>
  <si>
    <t>Cami</t>
  </si>
  <si>
    <t>جامع</t>
  </si>
  <si>
    <t>Huzurunda toplayan, bir araya getiren, tertip eden</t>
  </si>
  <si>
    <t>Kaviy</t>
  </si>
  <si>
    <t xml:space="preserve">قوي </t>
  </si>
  <si>
    <t>Her şeye gücü yeten, kudret sahibi, yorgunluğa ve zaafa uğramayan, gücü ve kuvveti sonsuz olan</t>
  </si>
  <si>
    <t>Muizz</t>
  </si>
  <si>
    <t>معز</t>
  </si>
  <si>
    <t>Aziz kılan yani yükselten güçlendiren yücelten</t>
  </si>
  <si>
    <t>Muid</t>
  </si>
  <si>
    <t>معيد</t>
  </si>
  <si>
    <t>Allahın can veren verdiği canı tekrar alabilen ve ölen canlıları tekrar canlandıran tek yaratıcı</t>
  </si>
  <si>
    <t>Latif</t>
  </si>
  <si>
    <t>لطيف</t>
  </si>
  <si>
    <t>Sonsuz lütuf ve ikram sahibi, her şeyi doğrusuyla ve ayrıntılarıyla bilen</t>
  </si>
  <si>
    <t>Selam</t>
  </si>
  <si>
    <t>سلام</t>
  </si>
  <si>
    <t>Esenlik, ferahlık veren, her türlü kötü durumdan selamete erdiren ve gözetip koruyan</t>
  </si>
  <si>
    <t>Samed</t>
  </si>
  <si>
    <t>صمد</t>
  </si>
  <si>
    <t>Hiçbir şeye ihtiyaç duymayan hiçbir şeye muhtaç olmayan</t>
  </si>
  <si>
    <t>Mümin</t>
  </si>
  <si>
    <t>مومن</t>
  </si>
  <si>
    <t>Gönüllere iman ruhu vererek kendisine sığınan kişilere emniyet ve güvenlik veren, Mü'minleri azaplarından ve yarattıklarının hepsini zulmünden emin kılan kullarına huzur ve güven veren. Emniyet sahibi ve sadık sözünden vaadinden dönmeyen.</t>
  </si>
  <si>
    <t>Vasi</t>
  </si>
  <si>
    <t>واسع</t>
  </si>
  <si>
    <t>Her türlü isteğe karşı ihsan ve lutufkârlığı yeterli olan, ilmi her şeyi kuşatan, rızkı bütün yaratılmışlara yayılan ve rahmeti her şeyi kapsayan</t>
  </si>
  <si>
    <t>Müheymin</t>
  </si>
  <si>
    <t>مهيمن</t>
  </si>
  <si>
    <t>Her şeyi görüp gözeten, her mahlukun yaptığından ve durumundan haberdar olan</t>
  </si>
  <si>
    <t>Muhsi</t>
  </si>
  <si>
    <t>محسي</t>
  </si>
  <si>
    <t>İlmiyle her şeyi sayan,büyük veya küçük hiçbir şey gözünden kaçmayan.Cenabı Allah'ın İlmi ve ihatası sonsuzdur.</t>
  </si>
  <si>
    <t>Alim</t>
  </si>
  <si>
    <t>عالم</t>
  </si>
  <si>
    <t>Gizli ve açık geçmiş gelecek her şeyi en ince detaylarına kadar bilen</t>
  </si>
  <si>
    <t>Kayyum</t>
  </si>
  <si>
    <t>قيوم</t>
  </si>
  <si>
    <t>Varlığı ve bekası kendi zâtından olan.” “Zeval bulmayıp devamlı kaim olan.” “Her şeyi ayakta tutan, varlıklarını devam ettiren</t>
  </si>
  <si>
    <t>Afuv</t>
  </si>
  <si>
    <t>عفو</t>
  </si>
  <si>
    <t>Hiçbir günah ve kabahatten eser bırakmayan, silip süpüren, kolaylıkla affeden, kullarının günahlarını silen, cezaları kaldıran, çok affedici</t>
  </si>
  <si>
    <t>Mani</t>
  </si>
  <si>
    <t>مانع</t>
  </si>
  <si>
    <t>Allah'ın hem dünyada hem de ahirette kullarını koruyup gözetmesi, haksızlığa ve fitneye engel olması</t>
  </si>
  <si>
    <t>Kuddus</t>
  </si>
  <si>
    <t>قدوس</t>
  </si>
  <si>
    <t>Tertemiz, pak, kusurdan arınmış, her türlü çirkinlik, noksanlık ve ayıplardan uzak, tertemiz, bütün kemal sıfatları kendisinde toplayan, güzellik, iyilik ve faziletler le övülen</t>
  </si>
  <si>
    <t>Semi</t>
  </si>
  <si>
    <t>سميع</t>
  </si>
  <si>
    <t>Gizli açık her şeyi hakkıyla işiten, her şeyi en iyi işiten, duaları kabul işiten ve duyan</t>
  </si>
  <si>
    <t>Mukaddim</t>
  </si>
  <si>
    <t>مقدم</t>
  </si>
  <si>
    <t>Allah'ın (cc) istediğini öne aldığı, istediği kimseyi önde bulundurduğu, ileri getiren, öne çıkaran, üstün kılan</t>
  </si>
  <si>
    <t>Nafi</t>
  </si>
  <si>
    <t>نافع</t>
  </si>
  <si>
    <t>Devamlı olarak fayda ve yarar sağlayan, mahlukata hayır ve faydalı şeyler yaratan</t>
  </si>
  <si>
    <t>Berr</t>
  </si>
  <si>
    <t>بر</t>
  </si>
  <si>
    <t>İbadet eden ve kendisine yönelen kullarına rahmet eyleyen, onları ödüllendiren, kötülüklerden vazgeçen kullarını mükafatlandıran</t>
  </si>
  <si>
    <t>Cebbar</t>
  </si>
  <si>
    <t>جبار</t>
  </si>
  <si>
    <t>Dileğini yapan ve yaptıran, kırılanları onaran, noksanlıkları tamamlayan, dilediklerini yaptırmak için muktedir olan</t>
  </si>
  <si>
    <t>Muksit</t>
  </si>
  <si>
    <t>مقسط</t>
  </si>
  <si>
    <t>Adalet sahibi; bütün işlerini denk, yerli yerinde ve birbirine uygun biçimde yapan</t>
  </si>
  <si>
    <t>Malikul Mülk</t>
  </si>
  <si>
    <t>مالك الملك</t>
  </si>
  <si>
    <t>Mülkün gerçek sahibi; bütün varlık aleminin tek hakimi</t>
  </si>
  <si>
    <t>Bari</t>
  </si>
  <si>
    <t>باری</t>
  </si>
  <si>
    <t>Her şeyi kusursuz ve uyumlu yaratan, bir örneği ve maddesi olmaksızın yaratan; evrenin bütün parçalarını âhenkli ve düzenli olarak meydana getiren</t>
  </si>
  <si>
    <t>Kebir</t>
  </si>
  <si>
    <t>كبير</t>
  </si>
  <si>
    <t>ilmiyle her şeyi sayan,büyük veya küçük hiçbir şey gözünden kaçmayan.Cenabı Allah'ın İlmi ve ihatası sonsuzdur.</t>
  </si>
  <si>
    <t>Nur</t>
  </si>
  <si>
    <t>نور</t>
  </si>
  <si>
    <t>Gönüllere iman ve nur veren, kullarını doğru yola ileten, hidayete erdiren</t>
  </si>
  <si>
    <t>Rahim</t>
  </si>
  <si>
    <t>رحيم</t>
  </si>
  <si>
    <t>Kullarının hatalarını kusurlarını günahlarını esirgeyip bağışlayan, merhamet sahibi olan</t>
  </si>
  <si>
    <t>Kerim</t>
  </si>
  <si>
    <t>كریم</t>
  </si>
  <si>
    <t>Lütuf ve ihsânı bol. Allah vaad ettiği zaman sözünü yerine getirir, verdiği zaman son derece bol verir, karşılıksız verir</t>
  </si>
  <si>
    <t>Rauf</t>
  </si>
  <si>
    <t>راوف</t>
  </si>
  <si>
    <t>Kullarına acıyan çok esirgeyen, çok şefkat ve merhamet gösteren</t>
  </si>
  <si>
    <t>Rahman</t>
  </si>
  <si>
    <t>رحمن</t>
  </si>
  <si>
    <t>Tüm canlıları affeden ve tüm canlılara merhamet eden</t>
  </si>
  <si>
    <t>Sabur</t>
  </si>
  <si>
    <t>صبور</t>
  </si>
  <si>
    <t>Allah Teâlâ, günahkârları cezalandırma konusunda acele etmeyip lütfuyla bağışlayan ve erteleyendir.</t>
  </si>
  <si>
    <t>Basir</t>
  </si>
  <si>
    <t>بصير</t>
  </si>
  <si>
    <t>Tüm evrendeki saklanmış veya gizlenmiş olan her şeyi gören</t>
  </si>
  <si>
    <t>Kadir</t>
  </si>
  <si>
    <t>قادر</t>
  </si>
  <si>
    <t>Her şeye gücü yeten, her istediğini, istediği gibi sonsuz bir güç ve kudretle yapan, sonsuz kudret sahibi olan demektir.</t>
  </si>
  <si>
    <t>Kahhar</t>
  </si>
  <si>
    <t>قهار</t>
  </si>
  <si>
    <t>Düşmanları şiddetli bir şekilde kahrederek, zalimleri yerle bir eden, mutlak galip gelen, her zaman mağlup etmeye ve galip gelmeye hazır olan</t>
  </si>
  <si>
    <t>Rezzak</t>
  </si>
  <si>
    <t>رزاق</t>
  </si>
  <si>
    <t>Tüm varlıkların ihtiyacını karşılayan, dilediğine bol bol rızk veren; rızka muhtaç olan bütün mahlûkata rızkını veren</t>
  </si>
  <si>
    <t>Rakib</t>
  </si>
  <si>
    <t>رقيب</t>
  </si>
  <si>
    <t>Her varlığı ve her işi her an görüp, gözeten ve kontrolü altında tutan</t>
  </si>
  <si>
    <t>Şehid</t>
  </si>
  <si>
    <t>شهيد</t>
  </si>
  <si>
    <t>Her zaman, her yerde hazır olan; her şeye şâhit olan; kendisine hiçbir şey gizli olmayan</t>
  </si>
  <si>
    <t>Musavvir</t>
  </si>
  <si>
    <t>مصور</t>
  </si>
  <si>
    <t>Her şeye şekli veren, ayrı bir şekil vererek tasvir eden ve yarattığı varlıklara suret veren</t>
  </si>
  <si>
    <t>Rafi</t>
  </si>
  <si>
    <t>رافع</t>
  </si>
  <si>
    <t>Dilediğini yücelten, yukarı kaldıran, zilletten izzete çıkaran, makam ve mertebelerini yükselten, dereceleri artıran</t>
  </si>
  <si>
    <t>Tevvab</t>
  </si>
  <si>
    <t>تواب</t>
  </si>
  <si>
    <t>Kulların dönüşlerini kabul eden, tövbeleri kabul eden, günahları bağışlayan ve cezadan vaz geçen</t>
  </si>
  <si>
    <t>Fettah</t>
  </si>
  <si>
    <t>فتاح</t>
  </si>
  <si>
    <t>Fetheden ve dilediği her kapıyı açan yaratıcı olan, kolaylaştıran</t>
  </si>
  <si>
    <t>Mumit</t>
  </si>
  <si>
    <t>مميت</t>
  </si>
  <si>
    <t xml:space="preserve">Öldüren, can alan, ölümü yaratan. Ölümü tattıran, dönüştüren </t>
  </si>
  <si>
    <t>Metin</t>
  </si>
  <si>
    <t>متين</t>
  </si>
  <si>
    <t>Sonsuz kudrete sahip; son derece güçlü, kuvvetli; dayanıklı, sağlam</t>
  </si>
  <si>
    <t>Reşid</t>
  </si>
  <si>
    <t>رشيد</t>
  </si>
  <si>
    <t>Allahu Tealanın kullarını mutluluğa ve huzura ulaştıran onların iyilikle kötülüğü ayırt etmelerini sağlayan olduğu anlamına gelmektedir.</t>
  </si>
  <si>
    <t>Şekur</t>
  </si>
  <si>
    <t>شكور</t>
  </si>
  <si>
    <t>Az da olsa kulun iyi bir ameline fazlasıyla karşılık veren. O, az iyiliğe çok ödül veren, verdiği ödülü de katbekat arttırandır.</t>
  </si>
  <si>
    <t>mukit</t>
  </si>
  <si>
    <t>مقيت</t>
  </si>
  <si>
    <t>Her yaratılmışın rızkını gıdasını veren, tayin eden</t>
  </si>
  <si>
    <t>Mütaali</t>
  </si>
  <si>
    <t>متعالی</t>
  </si>
  <si>
    <t>En yüce olan, izzet, şeref ve hükümranlık bakımından en yüce ve bilinenlerin en üstünü; sonsuz ve sınırsız</t>
  </si>
  <si>
    <t>Bais</t>
  </si>
  <si>
    <t>باعث</t>
  </si>
  <si>
    <t>Kıyametten sonra ölüleri tekrar dirilten, peygamber gönderen; ölü kalpleri hidayetle dirilten O'dur</t>
  </si>
  <si>
    <t>Müntakim</t>
  </si>
  <si>
    <t>منتقم</t>
  </si>
  <si>
    <t>Dilediğine ceza vermede şiddetli davranan,suçlulara müstehak oldukları cezaya çarptıran</t>
  </si>
  <si>
    <t>Mütekebbir</t>
  </si>
  <si>
    <t>متكبر</t>
  </si>
  <si>
    <t>Zâtının ve sıfatlarının mahiyeti bilinemeyecek kadar ulu</t>
  </si>
  <si>
    <t>Varis</t>
  </si>
  <si>
    <t>لوارث</t>
  </si>
  <si>
    <t>Mülkün gerçek sahibi olan, mevcut olan her şeyin mutlak sahibi ve hakiki maliki, ölümsüz, daim ve kalıcı olan</t>
  </si>
  <si>
    <t>Halik</t>
  </si>
  <si>
    <t>خالق</t>
  </si>
  <si>
    <t>Her şeyi yoktan var eden,yaratan. Her şeyin varlığını ve yaşadığı sürece geçireceği halleri,olayları önceden tesbit edip ona göre ortaya çıkaran</t>
  </si>
  <si>
    <t>Muktedir</t>
  </si>
  <si>
    <t>مقتدر</t>
  </si>
  <si>
    <t>Tam bir kudret sahibi; her şeye gücü yeten</t>
  </si>
  <si>
    <t>Muzill</t>
  </si>
  <si>
    <t>مذل</t>
  </si>
  <si>
    <t>İstediğini zillete düşürme gücüne sahip yaratıcı</t>
  </si>
  <si>
    <t>Ahir</t>
  </si>
  <si>
    <t>اخر</t>
  </si>
  <si>
    <t>Ezelî ve ebedi olan, varlığının başı ya da sonu olmayan, baki olan</t>
  </si>
  <si>
    <t>Habir</t>
  </si>
  <si>
    <t>خبير</t>
  </si>
  <si>
    <t>Herkesten haberdar olan ve her şeyin iç yüzünü bilen</t>
  </si>
  <si>
    <t>Muahhir</t>
  </si>
  <si>
    <t>موخر</t>
  </si>
  <si>
    <t>İstediğini geride bırakan, unutturan, gözden düşüren</t>
  </si>
  <si>
    <t>Kabıd</t>
  </si>
  <si>
    <t>قابض</t>
  </si>
  <si>
    <t>Kabzeden, tutan, daraltan, sıkan, zorlaştıran, rızkı kesen, kullarını yoklukla ve fakirlikle sınayan</t>
  </si>
  <si>
    <t>Hafid</t>
  </si>
  <si>
    <t>خافض</t>
  </si>
  <si>
    <t>Kafirleri, zülüm edenleri, münafıkları alçaltıp zillete düşüren</t>
  </si>
  <si>
    <t>Darr</t>
  </si>
  <si>
    <t>ضار</t>
  </si>
  <si>
    <t>Darlığa uğratanlara darlık veren, musibetler veren ve kötülükleri cezalandıran</t>
  </si>
  <si>
    <t>Azim</t>
  </si>
  <si>
    <t>عظيم</t>
  </si>
  <si>
    <t>Büyük olan, yüce olan, azametli</t>
  </si>
  <si>
    <t>Gani</t>
  </si>
  <si>
    <t>غني</t>
  </si>
  <si>
    <t>Zatı ile zengin olan, hiçbir şeye ihtiyacı olmayan, zatı ile zengin olan, gerçek manada zengin olan</t>
  </si>
  <si>
    <t>Zul Celali vel İkram</t>
  </si>
  <si>
    <t>ذو  الجلال و الإكرام</t>
  </si>
  <si>
    <t>Azamet sahibi, büyük, yüce ve her türlü noksandan münezzeh olan</t>
  </si>
  <si>
    <t>Muğni</t>
  </si>
  <si>
    <t>مغني</t>
  </si>
  <si>
    <t>Zenginlik veren gerçek zenginlik sahibi olan, ilediği kulunun tüm ihtiyaçlarını karşılayan</t>
  </si>
  <si>
    <t>Zahir</t>
  </si>
  <si>
    <t>ظاهر</t>
  </si>
  <si>
    <t>Varlığının apaçık delilleri ile aşikar olduğu</t>
  </si>
  <si>
    <t>Gaffar</t>
  </si>
  <si>
    <t>غفار</t>
  </si>
  <si>
    <t>Çok merhamet eden, af dileyenleri affeden, suçluları bağışlayan, çirkinlikleri örten ve ayıpları gizli tutan</t>
  </si>
  <si>
    <t>Gafur</t>
  </si>
  <si>
    <t>غفور</t>
  </si>
  <si>
    <t>Kulların günahlarını örten ve onları cezalandırmayan ve bağışı bol</t>
  </si>
  <si>
    <t>Hafiz</t>
  </si>
  <si>
    <t>حفيظ</t>
  </si>
  <si>
    <t>Kâinatta zerre kadar bir şey bile gözetiminden uzak olmayan, koruyup kollayan ve gözeten ve tabiatı dengede tutan</t>
  </si>
  <si>
    <t>HİÇ BİR VERİ GİRİŞİ YAPMANIZA GEREK YOK. BU TABLODA HERŞEY OTOMATİK HESAPLANIR. SADECE MEAL KISMINA VERİ GİRİŞİ YAPABİLİRSİNİZ.</t>
  </si>
  <si>
    <t>OKUNUŞU</t>
  </si>
  <si>
    <t>ي</t>
  </si>
  <si>
    <t>ى</t>
  </si>
  <si>
    <t>ة</t>
  </si>
  <si>
    <t>ۀ</t>
  </si>
  <si>
    <t>ؤ</t>
  </si>
  <si>
    <t>ن</t>
  </si>
  <si>
    <t>ل</t>
  </si>
  <si>
    <t>ک</t>
  </si>
  <si>
    <t>گ</t>
  </si>
  <si>
    <t>ك</t>
  </si>
  <si>
    <t>ڭ</t>
  </si>
  <si>
    <t>غ</t>
  </si>
  <si>
    <t>ض</t>
  </si>
  <si>
    <t>ش</t>
  </si>
  <si>
    <t>س</t>
  </si>
  <si>
    <t>ز</t>
  </si>
  <si>
    <t>ژ</t>
  </si>
  <si>
    <t>ر</t>
  </si>
  <si>
    <t>ذ</t>
  </si>
  <si>
    <t>چ</t>
  </si>
  <si>
    <t>ث</t>
  </si>
  <si>
    <t>ب</t>
  </si>
  <si>
    <t>پ</t>
  </si>
  <si>
    <t>آ</t>
  </si>
  <si>
    <t>أ</t>
  </si>
  <si>
    <t>إ</t>
  </si>
  <si>
    <t>ٱ</t>
  </si>
  <si>
    <t>و</t>
  </si>
  <si>
    <t>ﺌ</t>
  </si>
  <si>
    <t>5 + 1 + 2</t>
  </si>
  <si>
    <t>YÖNETİCİ SURE YÖNETİCİ AYET - 1</t>
  </si>
  <si>
    <t>YÖNETİCİ SURE YÖNETİCİ AYET - 2</t>
  </si>
  <si>
    <t>AYET</t>
  </si>
  <si>
    <t>MEAL</t>
  </si>
  <si>
    <t>Sonra toz koparanlara</t>
  </si>
  <si>
    <t>Rahmân ve Rahîm Allah’ın adıyla
Andolsun zamana ki, insan gerçekten ziyan içindedir. ﴾1-2﴿ 
Ancak, iman edip de sâlih ameller işleyenler, birbirlerine hakkı tavsiye edenler, birbirlerine sabrı tavsiye edenler başka (Onlar ziyanda değillerdir). ﴾3</t>
  </si>
  <si>
    <t>"Eğer Burada Kısa Surelerin Ayetleri Çıkıyorsa Surenin Tamamını Okumalısınız..."</t>
  </si>
  <si>
    <r>
      <t/>
    </r>
    <r>
      <rPr>
        <b/>
        <sz val="48"/>
        <color rgb="FF0070c0"/>
        <rFont val="Calibri"/>
        <family val="2"/>
        <scheme val="minor"/>
      </rPr>
      <t xml:space="preserve"> </t>
    </r>
    <r>
      <rPr>
        <b/>
        <sz val="48"/>
        <color rgb="FFc00000"/>
        <rFont val="Calibri"/>
        <family val="2"/>
        <scheme val="minor"/>
      </rPr>
      <t>EBCED HESAPLAMA</t>
    </r>
  </si>
  <si>
    <t>İSİM ANALİZİ (ANNE ÇOCUK UYUMU)</t>
  </si>
  <si>
    <t>ANNE VE ÇOCUK EBCED TOPLAMI</t>
  </si>
  <si>
    <t>Ebcedi</t>
  </si>
  <si>
    <t>Anlamı</t>
  </si>
  <si>
    <t>"+12"</t>
  </si>
  <si>
    <t>"-12"</t>
  </si>
  <si>
    <t xml:space="preserve">                                                                                                                                                                                                                                                                                                                                                                                                                                                                                                                                                                                                                                                                                                                                                                                                                                                                                                                                                                                                                                                                                                                                                                                                                                                                                                                                                                                                                                                                                                                                                                                                                                                                                                                                                                                                                                                                                                                                                                                                                                                                                                                                                                                                                                                                                                                                                                                                                                                                                                                                                                                                                                                        </t>
  </si>
  <si>
    <t>KİŞİYE ÖZEL HASTALIK ŞİFASI</t>
  </si>
  <si>
    <t>KİŞİ İÇİN HESAPLANACAK HASTALIĞIN ADINI GİRİN:</t>
  </si>
  <si>
    <t>NURANİ</t>
  </si>
  <si>
    <t>ZULMANİ</t>
  </si>
  <si>
    <t>DİŞİL</t>
  </si>
  <si>
    <t>ERİL</t>
  </si>
  <si>
    <t>SU</t>
  </si>
  <si>
    <t>ATEŞ</t>
  </si>
  <si>
    <t>HAVA</t>
  </si>
  <si>
    <t>TOPRAK</t>
  </si>
  <si>
    <t>ANNE+ÇOCUK TOPLAMA</t>
  </si>
  <si>
    <t>İÇİNDE  ZULMANİ 
HARF OLMADAN 
ATEŞ ELENMENTİNİ  TOPLA</t>
  </si>
  <si>
    <t>Anne+ Çocuk+ Hastalık Toplamı</t>
  </si>
  <si>
    <t>KİŞİYE ÖZEL HASTALIK ESMASI (ELEMENTE GÖRE SEÇ)</t>
  </si>
  <si>
    <t>KİŞİYE ÖZEL HASTALIK ESMASI (NURANİ HARFLERE GÖRE SEÇ)</t>
  </si>
  <si>
    <t xml:space="preserve"> Hastalık Toplamı</t>
  </si>
  <si>
    <t>SİNÜZİT İÇİN</t>
  </si>
  <si>
    <t>Ebced</t>
  </si>
  <si>
    <t>E/D</t>
  </si>
  <si>
    <t>Element</t>
  </si>
  <si>
    <t>11 /365</t>
  </si>
  <si>
    <t>YEŞİL TABLOYA ADI GİRİLECEK ESMALARI BU EBCED DEĞERİNE GÖRE BULUNUZ!</t>
  </si>
  <si>
    <r>
      <t xml:space="preserve">YANDAKİ PEMBE TABLOYA ESMA GİRİŞİ YAPMAK İÇİN HANGİ ELEMENT BASKIN İSE YUKARIDAKİ ELEMENT TABLOSUNDAN O ELEMENTİN EBCED DEĞERİNE EN YAKIN ESMANIN </t>
    </r>
    <r>
      <rPr>
        <b/>
        <sz val="48"/>
        <color rgb="FFcc3300"/>
        <rFont val="Calibri"/>
        <family val="2"/>
        <scheme val="minor"/>
      </rPr>
      <t xml:space="preserve">ADINI </t>
    </r>
    <r>
      <rPr>
        <b/>
        <sz val="48"/>
        <color rgb="FF000000"/>
        <rFont val="Calibri"/>
        <family val="2"/>
        <scheme val="minor"/>
      </rPr>
      <t xml:space="preserve"> GİRİNİZ!</t>
    </r>
  </si>
  <si>
    <t>HASTALIK İÇİN KİŞİYE ELEMENTİNE GÖRE TAVSİYE EDİLECEK ESMAYI BURAYA YAZIN</t>
  </si>
  <si>
    <t>HASTALIK İÇİN KİŞİYE NURANİ HARF EBCED TOPLAMINA GÖRE TAVSİYE EDİLECEK ESMAYI BURAYA YAZIN</t>
  </si>
  <si>
    <t>"</t>
  </si>
  <si>
    <t>HASTALIK ELEMENTİ AYET HESAPLAMA</t>
  </si>
  <si>
    <t>Element Ebced değeri</t>
  </si>
  <si>
    <t>Element Toplam Sayısı:</t>
  </si>
  <si>
    <t>Sure:</t>
  </si>
  <si>
    <t>Ayet No:</t>
  </si>
  <si>
    <t>BU ALAN TABLO TARAFINDAN OTOMATİK OLARAK HESAPLANACAKTIR. VERİ GİRİŞİNE GEREK YOKTUR!</t>
  </si>
  <si>
    <t>HASTALIK NURANİ AYET HESAPLAMA</t>
  </si>
  <si>
    <t>DANIŞANIN GETİRDİĞİ ANA SAYFAYA GİRDİĞİNİZ 3 ÇOCUK İSMİ BU TABLODA OTOMATİK OLARAK GELMİŞTİR. SİZ SADECE ANNE İSMİNE EN UYGUN ÇOCUK İSMİNİ YANDAKİ MAVİ ALANA GİRİNİZ.</t>
  </si>
  <si>
    <t>TAVSİYE EDİLEN ÇOCUK İSMİ</t>
  </si>
  <si>
    <t>İSİM KOÇLUĞU</t>
  </si>
  <si>
    <t>TOPLRAK</t>
  </si>
  <si>
    <t>1. İsim</t>
  </si>
  <si>
    <t>Arapça Yazımı</t>
  </si>
  <si>
    <t>ANNE ÇOCUK İSMİ İLE HASTALIĞA YATKIN ORGAN</t>
  </si>
  <si>
    <t>/</t>
  </si>
  <si>
    <t>=</t>
  </si>
  <si>
    <t>KALAN</t>
  </si>
  <si>
    <t>SİHİR, BÜYÜ, NAZAR vb. MANEVİ SIKINTILARI EBCED İLE HESAPLAMA</t>
  </si>
  <si>
    <t>BU TABLODA SADECE PARTNERİNİZİN İSMİNİ GİRİNİZ!</t>
  </si>
  <si>
    <t>EVLENECEK ÇİFTLER VEYA EŞLER ARASINDA UYUM ANALİZİ</t>
  </si>
  <si>
    <t>PARTNERİNİZİN İSMİNİ GİRİNİZ!</t>
  </si>
  <si>
    <t>FATMA VE MEHMET EBCED TOPLAMI</t>
  </si>
  <si>
    <t>Kalan Kutusu Boş İse Kalan "0" Demektir.</t>
  </si>
  <si>
    <t>+</t>
  </si>
  <si>
    <t>Ana Sayfaya İsim Giriniz</t>
  </si>
  <si>
    <t>KİŞİYE AİT SURE-AYET-ESMA VE HASTALIK ŞİFA BİLGİLERİ</t>
  </si>
  <si>
    <t>KİŞİNİN ADI</t>
  </si>
  <si>
    <t>ANNE ADI</t>
  </si>
  <si>
    <t>YÖNETİCİ ESMA</t>
  </si>
  <si>
    <t>YÖNETİCİ SURE (1)</t>
  </si>
  <si>
    <t>YÖNETİCİ AYET (1)</t>
  </si>
  <si>
    <t>YÖNETİCİ SURE (2)</t>
  </si>
  <si>
    <t>YÖNETİCİ AYET (2)</t>
  </si>
  <si>
    <t>KİŞİYE ÖZEL ELEMENTE GÖRE HASTALIK ESMASI</t>
  </si>
  <si>
    <t>KİŞİYE ÖZEL NURANİ HARFLERE GÖRE HASTALIK ESMASI</t>
  </si>
  <si>
    <t>KİŞİYE ÖZEL HASTALIK ELEMENTİ SURE (1)</t>
  </si>
  <si>
    <t>KİŞİYE ÖZEL HASTALIK ELEMENTİ AYET (1)</t>
  </si>
  <si>
    <t>KİŞİYE ÖZEL HASTALIK ELEMENTİ SURE (2)</t>
  </si>
  <si>
    <t>KİŞİYE ÖZEL HASTALIK ELEMENTİ AYET (2)</t>
  </si>
  <si>
    <t>KİŞİYE ÖZEL HASTALIK NURANİ SURE (1)</t>
  </si>
  <si>
    <t>KİŞİYE ÖZEL HASTALIK NURANİ AYET (1)</t>
  </si>
  <si>
    <t>KİŞİYE ÖZEL HASTALIK NURANİ SURE (2)</t>
  </si>
  <si>
    <t>KİŞİYE ÖZEL HASTALIK NURANİ AYET (2)</t>
  </si>
  <si>
    <t>HERKES İÇİN GENEL HASTALIK ESMASI</t>
  </si>
  <si>
    <t>RIZIK İÇİN SURE (1)</t>
  </si>
  <si>
    <t>RIZIK İÇİN AYET (1)</t>
  </si>
  <si>
    <t>RIZIK İÇİN SURE (2)</t>
  </si>
  <si>
    <t>RIZIK İÇİN AYET (2)</t>
  </si>
  <si>
    <t>HASTALIĞA YATKIN ORGANLAR</t>
  </si>
  <si>
    <t>SİHİR, BÜYÜ, NAZAR vb. MANEVİ SIKINTILARA YATKINLIK ANALİZİ</t>
  </si>
  <si>
    <t>İSİM KOÇLUĞU İLE TAVSİYE EDİLEN ÇOCUK İSMİ</t>
  </si>
  <si>
    <t>HERKES İÇİN(GENEL) HASTALIK ESMA HESAPLAMA</t>
  </si>
  <si>
    <t>ئ</t>
  </si>
  <si>
    <t>HASTALIK ADINI GİRİN:</t>
  </si>
  <si>
    <t>BOŞ</t>
  </si>
  <si>
    <t>Harflerin Ebced Toplamı</t>
  </si>
  <si>
    <t>Harf Adedi</t>
  </si>
  <si>
    <t>BU HASTALIK İÇİN HERKESE TAVSİYE EDECEĞİNİZ ELEMENTDEKİ ESMANIN ADINI BURAYA YAZIN</t>
  </si>
  <si>
    <t>HANGİ ELEMENTİ ÇALIŞACAKSANIZ BURADAKİ RAKAMIN KARŞILIĞINI ESMA EBCED TABLOSUNDAN BULACAKSINIZ!</t>
  </si>
  <si>
    <r>
      <t xml:space="preserve">Nurani harflerin ebced toplamına en yakın esmayı </t>
    </r>
    <r>
      <rPr>
        <b/>
        <sz val="48"/>
        <color rgb="FFc00000"/>
        <rFont val="Calibri"/>
        <family val="2"/>
        <scheme val="minor"/>
      </rPr>
      <t>MAVİ ALANA</t>
    </r>
    <r>
      <rPr>
        <b/>
        <sz val="48"/>
        <color rgb="FF000000"/>
        <rFont val="Calibri"/>
        <family val="2"/>
        <scheme val="minor"/>
      </rPr>
      <t xml:space="preserve"> yazın! Hangi elemente çalışacaksanız o elementi baskın olan esmayı seçin!</t>
    </r>
  </si>
  <si>
    <t>BULDUĞUNUZ ESMALARIN ADLARINI YANDAKİ MAVİ ALANLARA GİRİNİZ. GERİYE KALAN TÜM VERİLER OTOMATİK GELECEKTİR.</t>
  </si>
  <si>
    <t>NUZÜL SIRASI</t>
  </si>
  <si>
    <t>SURE ADI</t>
  </si>
  <si>
    <t>SIRA</t>
  </si>
  <si>
    <t>CÜZ</t>
  </si>
  <si>
    <t>SURE NO</t>
  </si>
  <si>
    <t>SAYFA</t>
  </si>
  <si>
    <t>AYET NO</t>
  </si>
  <si>
    <t>DiyanetHatti</t>
  </si>
  <si>
    <t>TurkceMeal</t>
  </si>
  <si>
    <t>FATİHA SURESİ</t>
  </si>
  <si>
    <t>بِسْمِ اللّٰهِ الرَّحْمٰنِ الرَّح۪يمِ</t>
  </si>
  <si>
    <t>1|1|Rahman ve Rahim olan Allah'ın adıyla:</t>
  </si>
  <si>
    <t>اَلْحَمْدُ لِلّٰهِ رَبِّ الْعَالَم۪ينَۙ</t>
  </si>
  <si>
    <t>1|2|Hamd, Alemlerin Rabbi Allah'a mahsustur.</t>
  </si>
  <si>
    <t>اَلرَّحْمٰنِ الرَّح۪يمِۙ</t>
  </si>
  <si>
    <t>1|3|O Rahman ve Rahim'dir,</t>
  </si>
  <si>
    <t>مَالِكِ يَوْمِ الدّ۪ينِۜ</t>
  </si>
  <si>
    <t>1|4|Din Gününün sahibidir.</t>
  </si>
  <si>
    <t>اِيَّاكَ نَعْبُدُ وَاِيَّاكَ نَسْتَع۪ينُۜ</t>
  </si>
  <si>
    <t>1|5|Ancak Sana kulluk eder ve yalnız Senden yardım dileriz.</t>
  </si>
  <si>
    <t>اِهْدِنَا الصِّرَاطَ الْمُسْتَق۪يمَۙ</t>
  </si>
  <si>
    <t>1|6|Bizi doğru yola eriştir.</t>
  </si>
  <si>
    <t>صِرَاطَ الَّذ۪ينَ اَنْعَمْتَ عَلَيْهِمْۙ غَيْرِ الْمَغْضُوبِ عَلَيْهِمْ وَلَا الضَّٓالّ۪ينَ</t>
  </si>
  <si>
    <t>1|7|Nimete erdirdiğin kimselerin yoluna; gazaba uğrayanların, ya da sapıtanların yoluna değil.</t>
  </si>
  <si>
    <t>BAKARA SURESİ</t>
  </si>
  <si>
    <t>الٓمٓ ۚ</t>
  </si>
  <si>
    <t>2|1|Elif, Lam, Mim.</t>
  </si>
  <si>
    <t>ذٰلِكَ الْكِتَابُ لَا رَيْبَۚۛ ف۪يهِۚۛ هُدًى لِلْمُتَّق۪ينَۙ</t>
  </si>
  <si>
    <t>2|2|Bu, doğruluğu şüphe götürmeyen ve Allah'a karşı gelmekten sakınanlara yol gösteren Kitap'dır.</t>
  </si>
  <si>
    <t>اَلَّذ۪ينَ يُؤْمِنُونَ بِالْغَيْبِ وَيُق۪يمُونَ الصَّلٰوةَ وَمِمَّا رَزَقْنَاهُمْ يُنْفِقُونَۙ</t>
  </si>
  <si>
    <t>2|3|Onlar, gaybe inanırlar, namazı kılarlar, kendilerine verdiğimiz rızıktan yerli yerince sarfederler.</t>
  </si>
  <si>
    <t>وَالَّذ۪ينَ يُؤْمِنُونَ بِمَٓا اُنْزِلَ اِلَيْكَ وَمَٓا اُنْزِلَ مِنْ قَبْلِكَۚ وَبِالْاٰخِرَةِ هُمْ يُوقِنُونَۜ</t>
  </si>
  <si>
    <t>2|4|Onlar, sana indirilen Kitap'a da, senden önce indirilenlere de inanırlar; ahirete de yalnız onlar kesinlikle inanırlar.</t>
  </si>
  <si>
    <t>اُو۬لٰٓئِكَ عَلٰى هُدًى مِنْ رَبِّهِمْ وَاُو۬لٰٓئِكَ هُمُ الْمُفْلِحُونَ</t>
  </si>
  <si>
    <t>2|5|İşte Rab'lerinin yolunda olanlar ve saadete erişenler bunlardır.</t>
  </si>
  <si>
    <t>اِنَّ الَّذ۪ينَ كَفَرُوا سَوَٓاءٌ عَلَيْهِمْ ءَاَنْذَرْتَهُمْ اَمْ لَمْ تُنْذِرْهُمْ لَا يُؤْمِنُونَ</t>
  </si>
  <si>
    <t>2|6|Şüphe yok ki, inkar edenleri, başlarına gelecekle uyarsan da uyarmasan da birdir, inanmazlar.</t>
  </si>
  <si>
    <t>خَتَمَ اللّٰهُ عَلٰى قُلُوبِهِمْ وَعَلٰى سَمْعِهِمْۜ وَعَلٰٓى اَبْصَارِهِمْ غِشَاوَةٌۘ وَلَهُمْ عَذَابٌ عَظ۪يمٌ۟</t>
  </si>
  <si>
    <t>2|7|Allah onların kalblerini ve kulaklarını mühürlemiştir, gözlerinde de perde vardır ve büyük azab onlar içindir.</t>
  </si>
  <si>
    <t>وَمِنَ النَّاسِ مَنْ يَقُولُ اٰمَنَّا بِاللّٰهِ وَبِالْيَوْمِ الْاٰخِرِ وَمَا هُمْ بِمُؤْمِن۪ينَۢ</t>
  </si>
  <si>
    <t>2|8|İnsanlardan, inanmadıkları halde, "Allah'a ve ahiret gününe inandık" diyenler vardır.</t>
  </si>
  <si>
    <t>يُخَادِعُونَ اللّٰهَ وَالَّذ۪ينَ اٰمَنُواۚ وَمَا يَخْدَعُونَ اِلَّٓا اَنْفُسَهُمْ وَمَا يَشْعُرُونَۜ</t>
  </si>
  <si>
    <t>2|9|Bunlar Allah'ı ve inananları aldatmaya çalışırlar, oysa sadece kendilerini aldatırlar da farkında değildirler.</t>
  </si>
  <si>
    <t>ف۪ي قُلُوبِهِمْ مَرَضٌۙ فَزَادَهُمُ اللّٰهُ مَرَضاًۚ وَلَهُمْ عَذَابٌ اَل۪يمٌۙ بِمَا كَانُوا يَكْذِبُونَ</t>
  </si>
  <si>
    <t>2|10|Kalblerinde hastalık vardır, Allah hastalıklarını artırmıştır. Yalan söyleye geldikleri için onlara elem verici azab vardır.</t>
  </si>
  <si>
    <t>وَاِذَا ق۪يلَ لَهُمْ لَا تُفْسِدُوا فِي الْاَرْضِۙ قَالُٓوا اِنَّمَا نَحْنُ مُصْلِحُونَ</t>
  </si>
  <si>
    <t>2|11|Kendilerine: "Yeryüzünde bozgunculuk yapmayın" dendiği zaman, "Bizler sadece ıslah edicileriz" derler.</t>
  </si>
  <si>
    <t>اَلَٓا اِنَّهُمْ هُمُ الْمُفْسِدُونَ وَلٰكِنْ لَا يَشْعُرُونَ</t>
  </si>
  <si>
    <t>2|12|İyi bilin ki, asıl bozguncular kendileridir, lakin farkında değillerdir.</t>
  </si>
  <si>
    <t>وَاِذَا ق۪يلَ لَهُمْ اٰمِنُوا كَمَٓا اٰمَنَ النَّاسُ قَالُٓوا اَنُؤْمِنُ كَمَٓا اٰمَنَ السُّفَـهَٓاءُۜ اَلَٓا اِنَّهُمْ هُمُ السُّفَـهَٓاءُ وَلٰكِنْ لَا يَعْلَمُونَ</t>
  </si>
  <si>
    <t>2|13|Onlara "Müslümanların inandığı gibi siz de inanın" denilince de, "Beyinsizlerin inandığı gibi mi inanalım?" derler; iyi bilin ki asıl beyinsizler kendileridir, fakat bilmezler.</t>
  </si>
  <si>
    <t>وَاِذَا لَقُوا الَّذ۪ينَ اٰمَنُوا قَالُٓوا اٰمَنَّاۚ وَاِذَا خَلَوْا اِلٰى شَيَاط۪ينِهِمْۙ قَالُٓوا اِنَّا مَعَكُمْۙ اِنَّمَا نَحْنُ مُسْتَهْزِؤُ۫نَ</t>
  </si>
  <si>
    <t>2|14|İnananlara rastladıkları zaman, "İnandık" derler, elebaşılarıyla baş başa kaldıklarında, "Biz şüphesiz sizinleyiz, onlarla sadece alay etmekteyiz" derler.</t>
  </si>
  <si>
    <t>اَللّٰهُ يَسْتَهْزِئُ بِهِمْ وَيَمُدُّهُمْ ف۪ي طُغْيَانِهِمْ يَعْمَهُونَ</t>
  </si>
  <si>
    <t>2|15|Onlarla Allah alay eder ve taşkınlıkları içinde bocalar durumda bırakır.</t>
  </si>
  <si>
    <t>اُو۬لٰٓئِكَ الَّذ۪ينَ اشْتَرَوُا الضَّلَالَةَ بِالْهُدٰىۖ فَمَا رَبِحَتْ تِجَارَتُهُمْ وَمَا كَانُوا مُهْتَد۪ينَ</t>
  </si>
  <si>
    <t>2|16|Onlar, doğruluk yerine sapıklığı aldılar da alışverişleri kar getirmedi; doğru yolu bulamamışlardı.</t>
  </si>
  <si>
    <t>مَثَلُهُمْ كَمَثَلِ الَّذِي اسْتَوْقَدَ نَاراًۚ فَلَمَّٓا اَضَٓاءَتْ مَا حَوْلَهُ ذَهَبَ اللّٰهُ بِنُورِهِمْ وَتَرَكَهُمْ ف۪ي ظُلُمَاتٍ لَا يُبْصِرُونَ</t>
  </si>
  <si>
    <t>2|17|Onlar, çevresini aydınlatmak için ateş yakan kimseye benzerler ki, Allah ışıklarını yok edince, onları karanlıklar içinde görmez bir halde bırakmıştır.</t>
  </si>
  <si>
    <t>صُمٌّ بُكْمٌ عُمْيٌ فَهُمْ لَا يَرْجِعُونَۙ</t>
  </si>
  <si>
    <t>2|18|Sağırdırlar, dilsizdirler, kördürler, bu yüzden doğru yola dönmezler.</t>
  </si>
  <si>
    <t>اَوْ كَصَيِّبٍ مِنَ السَّمَٓاءِ ف۪يهِ ظُلُمَاتٌ وَرَعْدٌ وَبَرْقٌۚ يَجْعَلُونَ اَصَابِعَهُمْ ف۪ٓي اٰذَانِهِمْ مِنَ الصَّوَاعِقِ حَذَرَ الْمَوْتِۜ وَاللّٰهُ مُح۪يطٌ بِالْكَافِر۪ينَ</t>
  </si>
  <si>
    <t>2|19|Bir kısmı da, karanlıklarda, gök gürlemeleri ve şimşek arasında gökten boşanan sağanağa tutulup, yıldırımlardan ölmek korkusu ile parmaklarını kulaklarına tıkayan kimseye benzer.</t>
  </si>
  <si>
    <t>يَكَادُ الْبَرْقُ يَخْطَفُ اَبْصَارَهُمْۜ كُلَّمَٓا اَضَٓاءَ لَهُمْ مَشَوْا ف۪يهِۙ وَاِذَٓا اَظْلَمَ عَلَيْهِمْ قَامُواۜ وَلَوْ شَٓاءَ اللّٰهُ لَذَهَبَ بِسَمْعِهِمْ وَاَبْصَارِهِمْۜ اِنَّ اللّٰهَ عَلٰى كُلِّ شَيْءٍ قَد۪يرٌ۟</t>
  </si>
  <si>
    <t>2|20|Şimşeğin çakması neredeyse gözlerini alır; onları aydınlattıkça ışığında yürürler ve üzerlerine karanlık basınca durakalırlar. Allah dileseydi işitme ve görmelerini giderirdi. Doğrusu Allah her şeye Kadir'dir.</t>
  </si>
  <si>
    <t>يَٓا اَيُّهَا النَّاسُ اعْبُدُوا رَبَّكُمُ الَّذ۪ي خَلَقَكُمْ وَالَّذ۪ينَ مِنْ قَبْلِكُمْ لَعَلَّكُمْ تَتَّقُونَۙ</t>
  </si>
  <si>
    <t>2|21|Ey insanlar! Sizi ve sizden öncekileri yaratan Rabbinize kulluk ediniz ki, O'na karşı gelmekten korunmuş olabilesiniz.</t>
  </si>
  <si>
    <t>اَلَّذ۪ي جَعَلَ لَكُمُ الْاَرْضَ فِرَاشاً وَالسَّمَٓاءَ بِنَٓاءًۖ وَاَنْزَلَ مِنَ السَّمَٓاءِ مَٓاءً فَاَخْرَجَ بِه۪ مِنَ الثَّمَرَاتِ رِزْقاً لَكُمْۚ فَلَا تَجْعَلُوا لِلّٰهِ اَنْدَاداً وَاَنْتُمْ تَعْلَمُونَ</t>
  </si>
  <si>
    <t>2|22|O, yeryüzünü size bir döşek ve göğü de bir bina kıldı. Gökten su indirip onunla size rızık olmak üzere ürünler meydana getirdi; artık Allah'a, bile bile eş koşmayın.</t>
  </si>
  <si>
    <t>وَاِنْ كُنْتُمْ ف۪ي رَيْبٍ مِمَّا نَزَّلْنَا عَلٰى عَبْدِنَا فَأْتُوا بِسُورَةٍ مِنْ مِثْلِه۪ۖ وَادْعُوا شُهَدَٓاءَكُمْ مِنْ دُونِ اللّٰهِ اِنْ كُنْتُمْ صَادِق۪ينَ</t>
  </si>
  <si>
    <t>2|23|Kulumuza indirdiğimiz Kuran'dan şüphe ediyorsanız, siz de onun benzeri bir sure meydana getirin; eğer doğru sözlü iseniz, Allah'tan başka, güvendiklerinizi de yardıma çağırın.</t>
  </si>
  <si>
    <t>فَاِنْ لَمْ تَفْعَلُوا وَلَنْ تَفْعَلُوا فَاتَّقُوا النَّارَ الَّت۪ي وَقُودُهَا النَّاسُ وَالْحِجَارَةُۚ اُعِدَّتْ لِلْكَافِر۪ينَ</t>
  </si>
  <si>
    <t>2|24|Yapamazsanız ki yapamayacaksınız o takdirde, inkar edenler için hazırlanan ve yakıtı insanlarla taş olan ateşten sakının.</t>
  </si>
  <si>
    <t>وَبَشِّرِ الَّذ۪ينَ اٰمَنُوا وَعَمِلُوا الصَّالِحَاتِ اَنَّ لَهُمْ جَنَّاتٍ تَجْر۪ي مِنْ تَحْتِهَا الْاَنْهَارُۜ كُلَّمَا رُزِقُوا مِنْهَا مِنْ ثَمَرَةٍ رِزْقاًۙ قَالُوا هٰذَا الَّذ۪ي رُزِقْنَا مِنْ قَبْلُ وَاُتُوا بِه۪ مُتَشَابِهاًۜ وَلَهُمْ ف۪يهَٓا اَزْوَاجٌ مُطَهَّرَةٌ وَهُمْ ف۪يهَا خَالِدُونَ</t>
  </si>
  <si>
    <t>2|25|İnananlar ve yararlı işler yapanlara, kendilerine altlarından ırmaklar akan cennetler olduğunu müjdele. Onlara buranın bir ürünü rızık olarak verildiğinde, "Bu daha önce de rızıklandığımızdır" derler. Bunlar, söylediklerinin benzerleri olarak sunulmuştur. Onlara orada tertemiz eşler vardır ve orada temelli kalırlar.</t>
  </si>
  <si>
    <t>اِنَّ اللّٰهَ لَا يَسْتَحْـي۪ٓ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الْفَاسِق۪ينَۙ</t>
  </si>
  <si>
    <t>2|26|Allah sivrisineği ve onun üstününü misal olarak vermekten çekinmez. İnananlar bunun Rablerinden bir gerçek olduğunu bilirler. İnkar edenler ise "Allah bu misalle neyi murad etti?" derler, O, bu misalle birçoğunu saptırır, birçoğunu da yola getirir. Onunla saptırdığı yalnız fasıklardır ki onlar Allah'la yapılan sözleşmeyi kabulden sonra bozarlar. Allah'ın birleştirilmesini buyurduğu şeyi ayırırlar ve yeryüzünde bozgunculuk yaparlar; zarara uğrayanlar işte onlardır.</t>
  </si>
  <si>
    <t>اَلَّذ۪ينَ يَنْقُضُونَ عَهْدَ اللّٰهِ مِنْ بَعْدِ م۪يثَاقِه۪ۖ وَيَقْطَعُونَ مَٓا اَمَرَ اللّٰهُ بِه۪ٓ اَنْ يُوصَلَ وَيُفْسِدُونَ فِي الْاَرْضِۜ اُو۬لٰٓئِكَ هُمُ الْخَاسِرُونَ</t>
  </si>
  <si>
    <t>2|27|Allah sivrisineği ve onun üstününü misal olarak vermekten çekinmez. İnananlar bunun Rablerinden bir gerçek olduğunu bilirler. İnkar edenler ise "Allah bu misalle neyi murad etti?" derler, O, bu misalle birçoğunu saptırır, birçoğunu da yola getirir. Onunla saptırdığı yalnız fasıklardır ki onlar Allah'la yapılan sözleşmeyi kabulden sonra bozarlar. Allah'ın birleştirilmesini buyurduğu şeyi ayırırlar ve yeryüzünde bozgunculuk yaparlar; zarara uğrayanlar işte onlardır.</t>
  </si>
  <si>
    <t>كَيْفَ تَكْفُرُونَ بِاللّٰهِ وَكُنْتُمْ اَمْوَاتاً فَاَحْيَاكُمْۚ ثُمَّ يُم۪يتُكُمْ ثُمَّ يُحْي۪يكُمْ ثُمَّ اِلَيْهِ تُرْجَعُونَ</t>
  </si>
  <si>
    <t>2|28|Ölü idiniz sizleri diriltti, sonra öldürecek sonra tekrar diriltecek ve sonunda O'na döneceksiniz; öyleyken Allah'ı nasıl inkar edersiniz?</t>
  </si>
  <si>
    <t>هُوَ الَّذ۪ي خَلَقَ لَكُمْ مَا فِي الْاَرْضِ جَم۪يعاً ثُمَّ اسْتَوٰٓى اِلَى السَّمَٓاءِ فَسَوّٰيهُنَّ سَبْعَ سَمٰوَاتٍۜ وَهُوَ بِكُلِّ شَيْءٍ عَل۪يمٌ۟</t>
  </si>
  <si>
    <t>2|29|Yerde olanların hepsini; sizin için yaratan O'dur. Sonra, göğe doğru yönelerek yedi gök olarak onları düzenlemiştir. O her şeyi bilir.</t>
  </si>
  <si>
    <t>وَاِذْ قَالَ رَبُّكَ لِلْمَلٰٓئِكَةِ اِنّ۪ي جَاعِلٌ فِي الْاَرْضِ خَل۪يفَةًۜ قَالُٓوا اَتَجْعَلُ ف۪يهَا مَنْ يُفْسِدُ ف۪يهَا وَيَسْفِكُ الدِّمَٓاءَۚ وَنَحْنُ نُسَبِّحُ بِحَمْدِكَ وَنُقَدِّسُ لَكَۜ قَالَ اِنّ۪ٓي اَعْلَمُ مَا لَا تَعْلَمُونَ</t>
  </si>
  <si>
    <t>2|30|Rabbin meleklere "Ben yeryüzünde bir halife var edeceğim" demişti; melekler, "Orada bozgunculuk yapacak, kanlar akıtacak birini mi var edeceksin? Oysa biz Seni överek yüceltiyor ve Seni devamlı takdis ediyoruz" dediler; Allah "Ben şüphesiz sizin bilmediklerinizi bilirim" dedi.</t>
  </si>
  <si>
    <t>وَعَلَّمَ اٰدَمَ الْاَسْمَٓاءَ كُلَّهَا ثُمَّ عَرَضَهُمْ عَلَى الْمَلٰٓئِكَةِ فَقَالَ اَنْبِؤُ۫ن۪ي بِاَسْمَٓاءِ هٰٓؤُ۬لَٓاءِ اِنْ كُنْتُمْ صَادِق۪ينَ</t>
  </si>
  <si>
    <t>2|31|Ve Adem'e bütün isimleri öğretti, sonra eşyayı meleklere gösterdi. "Eğer sözünüzde samimi iseniz bunların isimlerini bana söyleyin" dedi.</t>
  </si>
  <si>
    <t>قَالُوا سُبْحَانَكَ لَا عِلْمَ لَنَٓا اِلَّا مَا عَلَّمْتَنَاۜ اِنَّكَ اَنْتَ الْعَل۪يمُ الْحَك۪يمُ</t>
  </si>
  <si>
    <t>2|32|Cevap verdiler: "Sen münezzehsin, öğrettiğinden başka bizim bir bilgimiz yoktur. Şüphesiz Sen hem bilensin, hem Hakim'sin".</t>
  </si>
  <si>
    <t>قَالَ يَٓا اٰدَمُ اَنْبِئْهُمْ بِاَسْمَٓائِهِمْۚ فَلَمَّٓا اَنْبَاَهُمْ بِاَسْمَٓائِهِمْۙ قَالَ اَلَمْ اَقُلْ لَكُمْ اِنّ۪ٓي اَعْلَمُ غَيْبَ السَّمٰوَاتِ وَالْاَرْضِ وَاَعْلَمُ مَا تُبْدُونَ وَمَا كُنْتُمْ تَكْتُمُونَ</t>
  </si>
  <si>
    <t>2|33|Allah "Ey Adem onlara isimlerini söyle" dedi. Adem isimlerini söyleyince, Allah "Ben gökler ve yerde görünmeyeni biliyorum, sizin açıkladığınızı ve gizlemekte olduğunuzu da bilirim, diye size söylememiş miydim?" dedi.</t>
  </si>
  <si>
    <t>وَاِذْ قُلْنَا لِلْمَلٰٓئِكَةِ اسْجُدُوا لِاٰدَمَ فَسَجَدُٓوا اِلَّٓا اِبْل۪يسَۜ اَبٰى وَاسْتَكْبَرَ وَكَانَ مِنَ الْكَافِر۪ينَ</t>
  </si>
  <si>
    <t>2|34|Meleklere, "Adem'e secde edin" demiştik, İblis müstesna hepsi secde ettiler, o ise kaçındı, büyüklük tasladı ve inkar edenlerden oldu.</t>
  </si>
  <si>
    <t>وَقُلْنَا يَٓا اٰدَمُ اسْكُنْ اَنْتَ وَزَوْجُكَ الْجَنَّةَ وَكُلَا مِنْهَا رَغَداً حَيْثُ شِئْتُمَاۖ وَلَا تَقْرَبَا هٰذِهِ الشَّجَرَةَ فَتَكُونَا مِنَ الظَّالِم۪ينَ</t>
  </si>
  <si>
    <t>2|35|"Ey Adem! Eşin ve sen cennette kal, orada olandan istediğiniz yerde bol bol yiyin, yalnız şu ağaca yaklaşmayın; yoksa zalimlerden olursunuz" dedik.</t>
  </si>
  <si>
    <t>فَاَزَلَّهُمَا الشَّيْطَانُ عَنْهَا فَاَخْرَجَهُمَا مِمَّا كَانَا ف۪يهِۖ وَقُلْنَا اهْبِطُوا بَعْضُكُمْ لِبَعْضٍ عَدُوٌّۚ وَلَكُمْ فِي الْاَرْضِ مُسْتَقَرٌّ وَمَتَاعٌ اِلٰى ح۪ينٍ</t>
  </si>
  <si>
    <t>2|36|Şeytan oradan ikisinin de ayağını kaydırttı, onları bulundukları yerden çıkardı, onlara "Birbirinize düşman olarak inin, yeryüzünde bir müddet için yerleşip geçineceksiniz" dedik.</t>
  </si>
  <si>
    <t>فَتَلَقّٰٓى اٰدَمُ مِنْ رَبِّه۪ كَلِمَاتٍ فَتَابَ عَلَيْهِۜ اِنَّهُ هُوَ التَّوَّابُ الرَّح۪يمُ</t>
  </si>
  <si>
    <t>2|37|Adem, Rabbi'nden emirler aldı; onları yerine getirdi. Rabb'i de bunun üzerine tevbesini kabul etti. Şüphesiz o tevbeleri daima kabul edendir, merhametli olandır.</t>
  </si>
  <si>
    <t>قُلْنَا اهْبِطُوا مِنْهَا جَم۪يعاًۚ فَاِمَّا يَأْتِيَنَّكُمْ مِنّ۪ي هُدًى فَمَنْ تَبِعَ هُدَايَ فَلَا خَوْفٌ عَلَيْهِمْ وَلَا هُمْ يَحْزَنُونَ</t>
  </si>
  <si>
    <t>2|38|"İnin oradan hepiniz, tarafımdan size bir yol gösteren gelecektir; Benim yoluma uyanlar için artık korku yoktur, onlar üzülmeyeceklerdir" dedik.</t>
  </si>
  <si>
    <t>وَالَّذ۪ينَ كَفَرُوا وَكَذَّبُوا بِاٰيَاتِنَٓا اُو۬لٰٓئِكَ اَصْحَابُ النَّارِۚ هُمْ ف۪يهَا خَالِدُونَ۟</t>
  </si>
  <si>
    <t>2|39|İnkar eden kimseler ve ayetlerimizi yalan sayanlar cehennemlik olanlardır, onlar orada temelli kalacaklardır.</t>
  </si>
  <si>
    <t>يَا بَن۪ٓي اِسْرَٓائ۪لَ اذْكُرُوا نِعْمَتِيَ الَّت۪ٓي اَنْعَمْتُ عَلَيْكُمْ وَاَوْفُوا بِعَهْد۪ٓي اُو۫فِ بِعَهْدِكُمْ وَاِيَّايَ فَارْهَبُونِ</t>
  </si>
  <si>
    <t>2|40|Ey İsrailoğulları! Size verdiğim nimeti hatırlayın ve ahdimi yerine getirin ki Ben de yerine getireyim; yoksa benden korkun.</t>
  </si>
  <si>
    <t>وَاٰمِنُوا بِمَٓا اَنْزَلْتُ مُصَدِّقاً لِمَا مَعَكُمْ وَلَا تَكُونُٓوا اَوَّلَ كَافِرٍ بِه۪ۖ وَلَا تَشْتَرُوا بِاٰيَات۪ي ثَمَناً قَل۪يلاًۘ وَاِيَّايَ فَاتَّقُونِ</t>
  </si>
  <si>
    <t>2|41|Yanınızdaki Tevrat'ı tasdik ederek indirdiğim Kuran'a, inanın; onu ilk inkar edenler siz olmayın, ayetlerimi hiçbir değere karşılık değiştirmeyin ve bile bile hakkı gizlemeyin.</t>
  </si>
  <si>
    <t>وَلَا تَلْبِسُوا الْحَقَّ بِالْبَاطِلِ وَتَكْتُمُوا الْحَقَّ وَاَنْتُمْ تَعْلَمُونَ</t>
  </si>
  <si>
    <t>2|42|Hakkı batıla karıştırmayın ve bile bile hakkı gizlemeyin.</t>
  </si>
  <si>
    <t>وَاَق۪يمُوا الصَّلٰوةَ وَاٰتُوا الزَّكٰوةَ وَارْكَعُوا مَعَ الرَّاكِع۪ينَ</t>
  </si>
  <si>
    <t>2|43|Namazı kılın, zekatı verin, rüku edenlerle birlikte rüku edin.</t>
  </si>
  <si>
    <t>اَتَأْمُرُونَ النَّاسَ بِالْبِرِّ وَتَنْسَوْنَ اَنْفُسَكُمْ وَاَنْتُمْ تَتْلُونَ الْكِتَابَۜ اَفَلَا تَعْقِلُونَ</t>
  </si>
  <si>
    <t>2|44|Kitap'ı okuyup durduğunuz halde kendinizi unutur da başkalarına mı iyilikle emredersiniz? Düşünmez misiniz?</t>
  </si>
  <si>
    <t>وَاسْتَع۪ينُوا بِالصَّبْرِ وَالصَّلٰوةِۜ وَاِنَّهَا لَكَب۪يرَةٌ اِلَّا عَلَى الْخَاشِع۪ينَۙ</t>
  </si>
  <si>
    <t>2|45|Sabır ve namazla Allah'a sığınıp yardım isteyin; Rablerine kavuşacaklarını ve Ona döneceklerini umanlar ve huşu duyanlardan başkasına namaz elbette ağır gelir.</t>
  </si>
  <si>
    <t>اَلَّذ۪ينَ يَظُنُّونَ اَنَّهُمْ مُلَاقُوا رَبِّهِمْ وَاَنَّهُمْ اِلَيْهِ رَاجِعُونَ۟</t>
  </si>
  <si>
    <t>2|46|Sabır ve namazla Allah'a sığınıp yardım isteyin; Rablerine kavuşacaklarını ve Ona döneceklerini umanlar ve huşu duyanlardan başkasına namaz elbette ağır gelir.</t>
  </si>
  <si>
    <t>يَا بَن۪ٓي اِسْرَٓائ۪لَ اذْكُرُوا نِعْمَتِيَ الَّت۪ٓي اَنْعَمْتُ عَلَيْكُمْ وَاَنّ۪ي فَضَّلْتُكُمْ عَلَى الْعَالَم۪ينَ</t>
  </si>
  <si>
    <t>2|47|Ey İsrailoğulları! Size verdiğim nimeti ve sizi bir zamanlar alemlere üstün kıldığımı hatırlayın.</t>
  </si>
  <si>
    <t>وَاتَّقُوا يَوْماً لَا تَجْز۪ي نَفْسٌ عَنْ نَفْسٍ شَيْـٔاً وَلَا يُقْبَلُ مِنْهَا شَفَاعَةٌ وَلَا يُؤْخَذُ مِنْهَا عَدْلٌ وَلَا هُمْ يُنْصَرُونَ</t>
  </si>
  <si>
    <t>2|48|Kimsenin kimseden faydalanamayacağı, kimseden bir şefaat kabul edilmeyeceği, kimseden bir fidye alınmayacağı ve yardım görülmeyeceği günden korunun.</t>
  </si>
  <si>
    <t>وَاِذْ نَجَّيْنَاكُمْ مِنْ اٰلِ فِرْعَوْنَ يَسُومُونَكُمْ سُٓوءَ الْعَذَابِ يُذَبِّحُونَ اَبْنَٓاءَكُمْ وَيَسْتَحْيُونَ نِسَٓاءَكُمْۜ وَف۪ي ذٰلِكُمْ بَلَٓاءٌ مِنْ رَبِّكُمْ عَظ۪يمٌ</t>
  </si>
  <si>
    <t>2|49|Size işkence eden, kadınlarınızı sağ bırakıp oğullarınızı boğazlayan Firavun ailesinden sizi kurtarmıştık; bu Rabbinizin büyük bir imtihanı idi.</t>
  </si>
  <si>
    <t>وَاِذْ فَرَقْنَا بِكُمُ الْبَحْرَ فَاَنْجَيْنَاكُمْ وَاَغْرَقْـنَٓا اٰلَ فِرْعَوْنَ وَاَنْتُمْ تَنْظُرُونَ</t>
  </si>
  <si>
    <t>2|50|Denizi yarıp sizi kurtarmış ve gözlerinizin önünde Firavun ailesini batırmıştık.</t>
  </si>
  <si>
    <t>وَاِذْ وٰعَدْنَا مُوسٰٓى اَرْبَع۪ينَ لَيْلَةً ثُمَّ اتَّخَذْتُمُ الْعِجْلَ مِنْ بَعْدِه۪ وَاَنْتُمْ ظَالِمُونَ</t>
  </si>
  <si>
    <t>2|51|Musa'ya kırk gece vade vermiştik. Sonra onun arkasından, kendinize yazık ederek, buzağıyı tanrı edinmiştiniz.</t>
  </si>
  <si>
    <t>ثُمَّ عَفَوْنَا عَنْكُمْ مِنْ بَعْدِ ذٰلِكَ لَعَلَّكُمْ تَشْكُرُونَ</t>
  </si>
  <si>
    <t>2|52|Sonra bunun ardından, şükredersiniz diye, sizi bağışlamıştık.</t>
  </si>
  <si>
    <t>وَاِذْ اٰتَيْنَا مُوسَى الْكِتَابَ وَالْفُرْقَانَ لَعَلَّكُمْ تَهْتَدُونَ</t>
  </si>
  <si>
    <t>2|53|Doğru yola gidesiniz diye Musa'ya hakkı batıldan ayıran Kitabı vermiştik.</t>
  </si>
  <si>
    <t>وَاِذْ قَالَ مُوسٰى لِقَوْمِه۪ يَا قَوْمِ اِنَّكُمْ ظَلَمْتُمْ اَنْفُسَكُمْ بِاتِّخَاذِكُمُ الْعِجْلَ فَتُوبُٓوا اِلٰى بَارِئِكُمْ فَاقْتُلُٓوا اَنْفُسَكُمْۜ ذٰلِكُمْ خَيْرٌ لَكُمْ عِنْدَ بَارِئِكُمْۜ فَتَابَ عَلَيْكُمْۜ اِنَّهُ هُوَ التَّوَّابُ الرَّح۪يمُ</t>
  </si>
  <si>
    <t>2|54|Musa milletine "Ey milletim! Buzağıyı tanrı olarak benimsemekle kendinize yazık ettiniz. Yaratanınıza tevbe edin ve nefislerinizi öldürün, bu Yaratanınız katında sizin için hayırlı olur; O daima tevbeleri kabul ve merhamet eden olduğu için tevbenizikabul eder" demişti.</t>
  </si>
  <si>
    <t>وَاِذْ قُلْتُمْ يَا مُوسٰى لَنْ نُؤْمِنَ لَكَ حَتّٰى نَرَى اللّٰهَ جَهْرَةً فَاَخَذَتْكُمُ الصَّاعِقَةُ وَاَنْتُمْ تَنْظُرُونَ</t>
  </si>
  <si>
    <t>2|55|"Ya Musa! Allah'ı apaçık görmedikçe sana inanmayacağız" demiştiniz de gözleriniz göre göre sizi yıldırım çarpmıştı.</t>
  </si>
  <si>
    <t>ثُمَّ بَعَثْنَاكُمْ مِنْ بَعْدِ مَوْتِكُمْ لَعَلَّكُمْ تَشْكُرُونَ</t>
  </si>
  <si>
    <t>2|56|Ölümünüzden sonra, şükredesiniz diye sizi tekrar diriltmiştik.</t>
  </si>
  <si>
    <t>وَظَلَّلْنَا عَلَيْكُمُ الْغَمَامَ وَاَنْزَلْنَا عَلَيْكُمُ الْمَنَّ وَالسَّلْوٰىۜ كُلُوا مِنْ طَيِّبَاتِ مَا رَزَقْنَاكُمْۜ وَمَا ظَلَمُونَا وَلٰكِنْ كَانُٓوا اَنْفُسَهُمْ يَظْلِمُونَ</t>
  </si>
  <si>
    <t>2|57|Bulutla sizi gölgelendirdik, kudret helvası ve bıldırcın indirdik, "Verdiğimiz rızıkların iyi ve güzel olanlarından yiyin" dedik. Onlar Bize değil, fakat kendilerine yazık ediyorlardı.</t>
  </si>
  <si>
    <t>وَاِذْ قُلْنَا ادْخُلُوا هٰذِهِ الْقَرْيَةَ فَكُلُوا مِنْهَا حَيْثُ شِئْتُمْ رَغَداً وَادْخُلُوا الْبَابَ سُجَّداً وَقُولُوا حِطَّةٌ نَغْفِرْ لَكُمْ خَطَايَاكُمْۜ وَسَنَز۪يدُ الْمُحْسِن۪ينَ</t>
  </si>
  <si>
    <t>2|58|"Şu şehre girin, orada dilediğiniz gibi, bol bol yiyin, secde ederek kapısından girin, "bağışla!" deyin, Biz de yanılmalarınızı bağışlarız, iyilere daha da artırırız" demiştik.</t>
  </si>
  <si>
    <t>فَبَدَّلَ الَّذ۪ينَ ظَلَمُوا قَوْلاً غَيْرَ الَّذ۪ي ق۪يلَ لَهُمْ فَاَنْزَلْنَا عَلَى الَّذ۪ينَ ظَلَمُوا رِجْزاً مِنَ السَّمَٓاءِ بِمَا كَانُوا يَفْسُقُونَ۟</t>
  </si>
  <si>
    <t>2|59|Ama zulmedenler, kendilerine söylenmiş olan sözü başka sözle değiştirdiler. Biz de, zalimlere, yoldan çıkmalarından dolayı gökten azab indirdik.</t>
  </si>
  <si>
    <t>وَاِذِ اسْتَسْقٰى مُوسٰى لِقَوْمِه۪ فَقُلْنَا اضْرِبْ بِعَصَاكَ الْحَجَرَۜ فَانْفَجَرَتْ مِنْهُ اثْنَتَا عَشْرَةَ عَيْناًۜ قَدْ عَلِمَ كُلُّ اُنَاسٍ مَشْرَبَهُمْۜ كُلُوا وَاشْرَبُوا مِنْ رِزْقِ اللّٰهِ وَلَا تَعْثَوْا فِي الْاَرْضِ مُفْسِد۪ينَ</t>
  </si>
  <si>
    <t>2|60|Musa, milleti için su aramıştı; "Asanla taşa vur" dedik; ondan on iki pınar fışkırdı, herkes içeceği yeri bildi. Allah'ın rızkından yiyin, için, yalnız yeryüzünde bozgunculuk yaparak karışıklık çıkarmayın.</t>
  </si>
  <si>
    <t>وَاِذْ قُلْتُمْ يَا مُوسٰى لَنْ نَصْبِرَ عَلٰى طَعَامٍ وَاحِدٍ فَادْعُ لَنَا رَبَّكَ يُخْرِجْ لَنَا مِمَّا تُنْبِتُ الْاَرْضُ مِنْ بَقْلِهَا وَقِثَّٓائِهَا وَفُومِهَا وَعَدَسِهَا وَبَصَلِهَاۜ قَالَ اَتَسْتَبْدِلُونَ الَّذ۪ي هُوَ اَدْنٰى بِالَّذ۪ي هُوَ خَيْرٌۜ اِهْبِطُوا مِصْراً فَاِنَّ لَكُمْ مَا سَاَلْتُمْۜ وَضُرِبَتْ عَلَيْهِمُ الذِّلَّةُ وَالْمَسْكَنَةُ وَبَٓاؤُ۫ بِغَضَبٍ مِنَ اللّٰهِۜ ذٰلِكَ بِاَنَّهُمْ كَانُوا يَكْفُرُونَ بِاٰيَاتِ اللّٰهِ وَيَقْتُلُونَ النَّبِيّ۪نَ بِغَيْرِ الْحَقِّۜ ذٰلِكَ بِمَا عَصَوْا وَكَانُوا يَعْتَدُونَ۟</t>
  </si>
  <si>
    <t>2|61|"Ey Musa! Bir çeşit yemeğe dayanamayacağız, bizim için Rabbine yalvar, bize, yerin bitirdiği sebze, hıyar, sarımsak, mercimek ve soğan yetiştirsin" demiştiniz de, "Hayırlı olanı daha düşük şeyle mi değiştirmek istiyorsunuz? Bir şehre inin, şüphesiz orada istediğiniz vardır" demişti. Onlara yoksulluk ve düşkünlük damgası vuruldu, Allah'ın gazabına uğradılar. Bu, Allah'ın ayetlerini inkar etmeleri ve haksız yere peygamberleri öldürmelerindendi; bu, karşı gelmeleri ve taşkınlık yapmalarındandı.</t>
  </si>
  <si>
    <t>اِنَّ الَّذ۪ينَ اٰمَنُوا وَالَّذ۪ينَ هَادُوا وَالنَّصَارٰى وَالصَّابِـ۪ٔينَ مَنْ اٰمَنَ بِاللّٰهِ وَالْيَوْمِ الْاٰخِرِ وَعَمِلَ صَالِحاً فَلَهُمْ اَجْرُهُمْ عِنْدَ رَبِّهِمْۖ وَلَا خَوْفٌ عَلَيْهِمْ وَلَا هُمْ يَحْزَنُونَ</t>
  </si>
  <si>
    <t>2|62|Şüphesiz, inananlar, Yahudi olanlar, Hıristiyanlar ve Sabiilerden Allah'a ve ahiret gününe inanıp yararlı iş yapanların ecirleri Rablerinin katındadır. Onlar için artık korku yoktur. Onlar üzülmeyeceklerdir.</t>
  </si>
  <si>
    <t>وَاِذْ اَخَذْنَا م۪يثَاقَكُمْ وَرَفَعْنَا فَوْقَكُمُ الطُّورَۜ خُذُوا مَٓا اٰتَيْنَاكُمْ بِقُوَّةٍ وَاذْكُرُوا مَا ف۪يهِ لَعَلَّكُمْ تَتَّقُونَ</t>
  </si>
  <si>
    <t>2|63|Sizden kesin söz almıştık. Tur dağını yükselterek tepenize dikmiştik. "Allah'a karşı gelmekten sakınanlardan olabilmeniz için, size verdiğimiz Kitab'a kuvvetle sarılın, onda bulunanları hatırda tutun" demiştik.</t>
  </si>
  <si>
    <t>ثُمَّ تَوَلَّيْتُمْ مِنْ بَعْدِ ذٰلِكَۚ فَلَوْلَا فَضْلُ اللّٰهِ عَلَيْكُمْ وَرَحْمَتُهُ لَكُنْتُمْ مِنَ الْخَاسِر۪ينَ</t>
  </si>
  <si>
    <t>2|64|Bundan sonra yine yüz çevirdiniz; eğer Allah'ın size bol nimeti ve merhameti olmasaydı, muhakkak zarara uğrayanlardan olurdunuz.</t>
  </si>
  <si>
    <t>وَلَقَدْ عَلِمْتُمُ الَّذ۪ينَ اعْتَدَوْا مِنْكُمْ فِي السَّبْتِ فَقُلْنَا لَهُمْ كُونُوا قِرَدَةً خَاسِـ۪ٔينَۚ</t>
  </si>
  <si>
    <t>2|65|İçinizden cumartesi günü azgınlık edenleri elbette biliyorsunuz. Onlara "Aşağılık birer maymun olunuz" dedik; bunu, çağdaşlarına ve sonradan geleceklere bir ceza örneği ve Allah'a karşı gelmekten sakınanlara öğüt olsun diye yaptık.</t>
  </si>
  <si>
    <t>فَجَعَلْنَاهَا نَكَالاً لِمَا بَيْنَ يَدَيْهَا وَمَا خَلْفَهَا وَمَوْعِظَةً لِلْمُتَّق۪ينَ</t>
  </si>
  <si>
    <t>2|66|İçinizden cumartesi günü azgınlık edenleri elbette biliyorsunuz. Onlara "Aşağılık birer maymun olunuz" dedik; bunu, çağdaşlarına ve sonradan geleceklere bir ceza örneği ve Allah'a karşı gelmekten sakınanlara öğüt olsun diye yaptık.</t>
  </si>
  <si>
    <t>وَاِذْ قَالَ مُوسٰى لِقَوْمِه۪ٓ اِنَّ اللّٰهَ يَأْمُرُكُمْ اَنْ تَذْبَحُوا بَقَرَةًۜ قَالُٓوا اَتَتَّخِذُنَا هُزُواًۜ قَالَ اَعُوذُ بِاللّٰهِ اَنْ اَكُونَ مِنَ الْجَاهِل۪ينَ</t>
  </si>
  <si>
    <t>2|67|Musa milletine: "Allah muhakkak bir sığır boğazlamanızı buyuruyor" demişti; "Bizi alaya mı alıyorsun?" dediklerinde de: "Cahillerden olmaktan Allah'a sığınırım" dedi.</t>
  </si>
  <si>
    <t>قَالُوا ادْعُ لَنَا رَبَّكَ يُبَيِّنْ لَنَا مَا هِيَۜ قَالَ اِنَّهُ يَقُولُ اِنَّهَا بَقَرَةٌ لَا فَارِضٌ وَلَا بِكْرٌۜ عَوَانٌ بَيْنَ ذٰلِكَۜ فَافْعَلُوا مَا تُؤْمَرُونَ</t>
  </si>
  <si>
    <t>2|68|"Rabbine bizim adımıza yalvar da onun mahiyetini bize bildirsin" dediler, "O, onun ne pek kart, ne pek körpe, ikisi ortası bir sığır olduğunu söylüyor, size emrolunanı yapın" dedi.</t>
  </si>
  <si>
    <t>قَالُوا ادْعُ لَنَا رَبَّكَ يُبَيِّنْ لَنَا مَا لَوْنُهَاۜ قَالَ اِنَّهُ يَقُولُ اِنَّهَا بَقَرَةٌ صَفْرَٓاءُۙ فَاقِعٌ لَوْنُهَا تَسُرُّ النَّاظِر۪ينَ</t>
  </si>
  <si>
    <t>2|69|"Rabbine bizim adımıza yalvar da ne renk olduğunu bize bildirsin" dediler. "O, onun, bakanların içini açan parlak sarı renkli bir sığır olduğunu söylüyor" dedi.</t>
  </si>
  <si>
    <t>قَالُوا ادْعُ لَنَا رَبَّكَ يُبَيِّنْ لَنَا مَا هِيَۙ اِنَّ الْبَقَرَ تَشَابَهَ عَلَيْنَاۜ وَاِنَّٓا اِنْ شَٓاءَ اللّٰهُ لَمُهْتَدُونَ</t>
  </si>
  <si>
    <t>2|70|"Rabbine bizim adımıza yalvar da, mahiyetini bize bildirsin, çünkü sığırlar, bizce, birbirine benzemektedir. Allah dilerse biz şüphesiz doğruyu bulmuş oluruz" dediler.</t>
  </si>
  <si>
    <t>قَالَ اِنَّهُ يَقُولُ اِنَّهَا بَقَرَةٌ لَا ذَلُولٌ تُث۪يرُ الْاَرْضَ وَلَا تَسْقِي الْحَرْثَۚ مُسَلَّمَةٌ لَا شِيَةَ ف۪يهَاۜ قَالُوا الْـٰٔنَ جِئْتَ بِالْحَقِّۜ فَذَبَحُوهَا وَمَا كَادُوا يَفْعَلُونَ۟</t>
  </si>
  <si>
    <t>2|71|"Yeri sürüp, ekini sulayarak boyunduruk altında ezilmemiş, kusursuz, alacasız bir sığır olduğunu söylüyor" dedi. "Şimdi gerçeği bildirdin" deyip sığırı boğazladılar; az kalsın bunu yapmayacaklardı.</t>
  </si>
  <si>
    <t>وَاِذْ قَتَلْتُمْ نَفْساً فَادّٰرَءْتُمْ ف۪يهَاۜ وَاللّٰهُ مُخْرِجٌ مَا كُنْتُمْ تَكْتُمُونَۚ</t>
  </si>
  <si>
    <t>2|72|Siz bir kimseyi öldürmüş ve bunu birbirinize atmıştınız; oysa Allah gizlemekte olduğunuzu ortaya çıkaracaktı.</t>
  </si>
  <si>
    <t>فَقُلْنَا اضْرِبُوهُ بِبَعْضِهَاۜ كَذٰلِكَ يُحْـيِ اللّٰهُ الْمَوْتٰى وَيُر۪يكُمْ اٰيَاتِه۪ لَعَلَّكُمْ تَعْقِلُونَ</t>
  </si>
  <si>
    <t>2|73|"Sığırın bir parçasıyla ona vurun" dedik. İşte böylece Allah ölüleri diriltir ve aklınızı kullanasınız diye size ayetlerini gösterir.</t>
  </si>
  <si>
    <t>ثُمَّ قَسَتْ قُلُوبُكُمْ مِنْ بَعْدِ ذٰلِكَ فَهِيَ كَالْحِجَارَةِ اَوْ اَشَدُّ قَسْوَةًۜ وَاِنَّ مِنَ الْحِجَارَةِ لَمَا يَتَفَجَّرُ مِنْهُ الْاَنْهَارُۜ وَاِنَّ مِنْهَا لَمَا يَشَّقَّقُ فَيَخْرُجُ مِنْهُ الْمَٓاءُۜ وَاِنَّ مِنْهَا لَمَا يَهْبِطُ مِنْ خَشْيَةِ اللّٰهِۜ وَمَا اللّٰهُ بِغَافِلٍ عَمَّا تَعْمَلُونَ</t>
  </si>
  <si>
    <t>2|74|Sonra kalbleriniz yine katılaştı, taş gibi, hatta daha da katı oldu. Nitekim taşlar arasında kendisinden ırmaklar fışkıran vardır; yarılıp su çıkan vardır; Allah korkusundan yuvarlananlar vardır. Allah yaptıklarınızı bilmez değildir.</t>
  </si>
  <si>
    <t>اَفَتَطْمَعُونَ اَنْ يُؤْمِنُوا لَكُمْ وَقَدْ كَانَ فَر۪يقٌ مِنْهُمْ يَسْمَعُونَ كَلَامَ اللّٰهِ ثُمَّ يُحَرِّفُونَهُ مِنْ بَعْدِ مَا عَقَلُوهُ وَهُمْ يَعْلَمُونَ</t>
  </si>
  <si>
    <t>2|75|Size inanacaklarını umuyor musunuz? Oysa onlardan bir takımı Allah'ın sözünü işitiyor, ona akılları yattıktan sonra, bile bile onu tahrif ediyorlardı.</t>
  </si>
  <si>
    <t>وَاِذَا لَقُوا الَّذ۪ينَ اٰمَنُوا قَالُٓوا اٰمَنَّاۚ وَاِذَا خَلَا بَعْضُهُمْ اِلٰى بَعْضٍ قَالُٓوا اَتُحَدِّثُونَهُمْ بِمَا فَتَحَ اللّٰهُ عَلَيْكُمْ لِيُحَٓاجُّوكُمْ بِه۪ عِنْدَ رَبِّكُمْۜ اَفَلَا تَعْقِلُونَ</t>
  </si>
  <si>
    <t>2|76|İnananlarla karşılaştıkları zaman, "İnandık" derlerdi; birbirleriyle yalnız kaldıklarında, "Rabbinizin katında size karşı hüccet göstersinler diye mi Allah'ın size açıkladığını onlara anlatıyorsunuz? Bunu akletmiyor musunuz?" derlerdi.</t>
  </si>
  <si>
    <t>اَوَلَا يَعْلَمُونَ اَنَّ اللّٰهَ يَعْلَمُ مَا يُسِرُّونَ وَمَا يُعْلِنُونَ</t>
  </si>
  <si>
    <t>2|77|Gizlediklerini de, açıkladıklarını da Allah'ın bildiğini bilmiyorlar mı?</t>
  </si>
  <si>
    <t>وَمِنْهُمْ اُمِّيُّونَ لَا يَعْلَمُونَ الْكِتَابَ اِلَّٓا اَمَانِيَّ وَاِنْ هُمْ اِلَّا يَظُنُّونَ</t>
  </si>
  <si>
    <t>2|78|Onların bir kısmının okuyup yazması yoktu. Kitab'ı bilmezlerdi; bildikleri sadece bir takım yalan ve kuruntulardı. Onlar ancak vehim içindedirler.</t>
  </si>
  <si>
    <t>فَوَيْلٌ لِلَّذ۪ينَ يَكْتُبُونَ الْكِتَابَ بِاَيْد۪يهِمْ ثُمَّ يَقُولُونَ هٰذَا مِنْ عِنْدِ اللّٰهِ لِيَشْتَرُوا بِه۪ ثَمَناً قَل۪يلاًۜ فَوَيْلٌ لَهُمْ مِمَّا كَتَبَتْ اَيْد۪يهِمْ وَوَيْلٌ لَهُمْ مِمَّا يَكْسِبُونَ</t>
  </si>
  <si>
    <t>2|79|Vay, Kitabı elleriyle yazıp, sonra da onu az bir değere satmak için, "Bu Allah katındandır" diyenlere! Vay ellerinin yazdıklarına! Vay kazandıklarına!</t>
  </si>
  <si>
    <t>وَقَالُوا لَنْ تَمَسَّنَا النَّارُ اِلَّٓا اَيَّاماً مَعْدُودَةًۜ قُلْ اَتَّخَذْتُمْ عِنْدَ اللّٰهِ عَهْداً فَلَنْ يُخْلِفَ اللّٰهُ عَهْدَهُٓ اَمْ تَقُولُونَ عَلَى اللّٰهِ مَا لَا تَعْلَمُونَ</t>
  </si>
  <si>
    <t>2|80|"Ateş bize sadece sayılı birkaç gün değecektir", derler; sor, "Allah katından siz söz mü aldınız?", eğer öyle ise Allah sözünden caymayacaktır. "Yoksa Allah'a karşı bilmediğiniz bir şey mi söylüyorsunuz?"</t>
  </si>
  <si>
    <t>بَلٰى مَنْ كَسَبَ سَيِّئَةً وَاَحَاطَتْ بِه۪ خَط۪ٓيـَٔتُهُ فَاُو۬لٰٓئِكَ اَصْحَابُ النَّارِۚ هُمْ ف۪يهَا خَالِدُونَ</t>
  </si>
  <si>
    <t>2|81|Hayır öyle değil; kötülük işleyip suçu kendisini kuşatmış olan kimseler; cehennemlikler işte onlardır. Onlar orada temellidirler.</t>
  </si>
  <si>
    <t>وَالَّذ۪ينَ اٰمَنُوا وَعَمِلُوا الصَّالِحَاتِ اُو۬لٰٓئِكَ اَصْحَابُ الْجَنَّةِۚ هُمْ ف۪يهَا خَالِدُونَ۟</t>
  </si>
  <si>
    <t>2|82|İnanıp yararlı işler yapan kimseler cennetlik olanlardır, onlar da orada temellidirler.</t>
  </si>
  <si>
    <t>وَاِذْ اَخَذْنَا م۪يثَاقَ بَن۪ٓي اِسْرَٓائ۪لَ لَا تَعْبُدُونَ اِلَّا اللّٰهَ وَبِالْوَالِدَيْنِ اِحْسَاناً وَذِي الْقُرْبٰى وَالْيَتَامٰى وَالْمَسَاك۪ينِ وَقُولُوا لِلنَّاسِ حُسْناً وَاَق۪يمُوا الصَّلٰوةَ وَاٰتُوا الزَّكٰوةَۜ ثُمَّ تَوَلَّيْتُمْ اِلَّا قَل۪يلاً مِنْكُمْ وَاَنْتُمْ مُعْرِضُونَ</t>
  </si>
  <si>
    <t>2|83|İsrailoğullarından, "Allah'tan başkasına kulluk etmeyin, anne babaya, yakınlara, yetimlere, düşkünlere iyilik edin, insanlarla güzel güzel konuşun, namazı kılın, zekatı verin" diye söz almıştık. Sonra siz pek azınız müstesna, döndünüz; hala da yüz çevirip duruyorsunuz.</t>
  </si>
  <si>
    <t>وَاِذْ اَخَذْنَا م۪يثَاقَكُمْ لَا تَسْفِكُونَ دِمَٓاءَكُمْ وَلَا تُخْرِجُونَ اَنْفُسَكُمْ مِنْ دِيَارِكُمْ ثُمَّ اَقْرَرْتُمْ وَاَنْتُمْ تَشْهَدُونَ</t>
  </si>
  <si>
    <t>2|84|Kanınızı dökmeyin, birbirinizi yurdunuzdan sürmeyin diye sizden söz almıştık, sonra bunu böylece kabul etmiştiniz, buna siz şahidsiniz.</t>
  </si>
  <si>
    <t>ثُمَّ اَنْتُمْ هٰٓؤُ۬لَٓاءِ تَقْتُلُونَ اَنْفُسَكُمْ وَتُخْرِجُونَ فَر۪يقاً مِنْكُمْ مِنْ دِيَارِهِمْۘ تَظَاهَرُونَ عَلَيْهِمْ بِالْاِثْمِ وَالْعُدْوَانِۜ وَاِنْ يَأْتُوكُمْ اُسَارٰى تُفَادُوهُمْ وَهُوَ مُحَرَّمٌ عَلَيْكُمْ اِخْرَاجُهُمْۜ اَفَتُؤْمِنُونَ بِبَعْضِ الْكِتَابِ وَتَكْفُرُونَ بِبَعْضٍۚ فَمَا جَزَٓاءُ مَنْ يَفْعَلُ ذٰلِكَ مِنْكُمْ اِلَّا خِزْيٌ فِي الْحَيٰوةِ الدُّنْيَاۚ وَيَوْمَ الْقِيٰمَةِ يُرَدُّونَ اِلٰٓى اَشَدِّ الْعَذَابِۜ وَمَا اللّٰهُ بِغَافِلٍ عَمَّا تَعْمَلُونَ</t>
  </si>
  <si>
    <t>2|85|Sonra siz, birbirinizi öldüren, aranızdan bir takımı memleketlerinden süren, onlara karşı günah ve düşmanlıkta birleşen, onları çıkarmak haramken size esir olarak geldiklerinde fidyelerini vermeye kalkan kimselersiniz. Kitabın bir kısmına inanıp, bir kısmını inkar mı ediyorsunuz? Aranızda böyle yapanın cezası ancak dünya hayatında rezil olmaktır. Ahiret gününde de azabın en şiddetlisine onlar uğratılırlar. Allah yaptıklarınızdan gafil değildir.</t>
  </si>
  <si>
    <t>اُو۬لٰٓئِكَ الَّذ۪ينَ اشْتَرَوُا الْحَيٰوةَ الدُّنْيَا بِالْاٰخِرَةِۘ فَلَا يُخَفَّفُ عَنْهُمُ الْعَذَابُ وَلَا هُمْ يُنْصَرُونَ۟</t>
  </si>
  <si>
    <t>2|86|Onlar ahiret karşılığında dünya hayatını satın alan kimselerdir, bu yüzden azabları hafifletilmez, onlar yardım da görmezler.</t>
  </si>
  <si>
    <t>وَلَقَدْ اٰتَيْنَا مُوسَى الْكِتَابَ وَقَفَّيْنَا مِنْ بَعْدِه۪ بِالرُّسُلِ وَاٰتَيْنَا ع۪يسَى ابْنَ مَرْيَمَ الْبَيِّنَاتِ وَاَيَّدْنَاهُ بِرُوحِ الْقُدُسِۜ اَفَكُلَّمَا جَٓاءَكُمْ رَسُولٌ بِمَا لَا تَهْوٰٓى اَنْفُسُكُمُ اسْتَكْبَرْتُمْۚ فَفَر۪يقاً كَذَّبْتُمْۘ وَفَر۪يقاً تَقْتُلُونَ</t>
  </si>
  <si>
    <t>2|87|And olsun ki, Musa'ya kitap verdik, ondan sonra ardarda peygamberler gönderdik. Meryem oğlu İsa'ya belgeler verdik, onu Ruhul Kudüs ile destekledik. Size bir peygamber nefsinizin hoşlanmadığı bir şey getirdikçe, büyüklük taslayarak, bir kısmını yalancı sayıp, bir kısmını öldürür müsünüz?</t>
  </si>
  <si>
    <t>وَقَالُوا قُلُوبُنَا غُلْفٌۜ بَلْ لَعَنَهُمُ اللّٰهُ بِكُفْرِهِمْ فَقَل۪يلاً مَا يُؤْمِنُونَ</t>
  </si>
  <si>
    <t>2|88|"Kalplerimiz perdelidir" dediler, hayır, Allah inkarlarından dolayı onları lanetlemiştir. Onların pek azı inanırlar.</t>
  </si>
  <si>
    <t>وَلَمَّا جَٓاءَهُمْ كِتَابٌ مِنْ عِنْدِ اللّٰهِ مُصَدِّقٌ لِمَا مَعَهُمْۙ وَكَانُوا مِنْ قَبْلُ يَسْتَفْتِحُونَ عَلَى الَّذ۪ينَ كَفَرُواۚ فَلَمَّا جَٓاءَهُمْ مَا عَرَفُوا كَفَرُوا بِه۪ۘ فَلَعْنَةُ اللّٰهِ عَلَى الْكَافِر۪ينَ</t>
  </si>
  <si>
    <t>2|89|Vaktaki Allah katından onlara, kendilerinde olanı tasdik eden Kitap geldi ki onlar bundan önceleri, inkar edenlere karşı kendilerine yardım gelmesini beklerlerdi, bildikleri gelince onu inkar ettiler. Allah'ın laneti, inkar edenlerin üzerine olsun.</t>
  </si>
  <si>
    <t>بِئْسَمَا اشْتَرَوْا بِه۪ٓ اَنْفُسَهُمْ اَنْ يَكْفُرُوا بِمَٓا اَنْزَلَ اللّٰهُ بَغْياً اَنْ يُنَزِّلَ اللّٰهُ مِنْ فَضْلِه۪ عَلٰى مَنْ يَشَٓاءُ مِنْ عِبَادِه۪ۚ فَبَٓاؤُ۫ بِغَضَبٍ عَلٰى غَضَبٍۜ وَلِلْكَافِر۪ينَ عَذَابٌ مُه۪ينٌ</t>
  </si>
  <si>
    <t>2|90|Allah'ın kullarından dilediğine, bol ihsanından indirmesini çekemeyerek, Allah'ın indirdiğini inkar etmekle, kendilerini ne kötü bir şey karşılığında sattılar. Bu yüzden gazab üstüne gazaba uğradılar. Kafirlere alçaltıcı bir azab vardır.</t>
  </si>
  <si>
    <t>وَاِذَا ق۪يلَ لَهُمْ اٰمِنُوا بِمَٓا اَنْزَلَ اللّٰهُ قَالُوا نُؤْمِنُ بِمَٓا اُنْزِلَ عَلَيْنَا وَيَكْفُرُونَ بِمَا وَرَٓاءَهُ وَهُوَ الْحَقُّ مُصَدِّقاً لِمَا مَعَهُمْۜ قُلْ فَلِمَ تَقْتُلُونَ اَنْبِيَٓاءَ اللّٰهِ مِنْ قَبْلُ اِنْ كُنْتُمْ مُؤْمِن۪ينَ</t>
  </si>
  <si>
    <t>2|91|Onlara, "Allah'ın indirdiğine inanın" denildiğinde "Bize indirilene inanırız" deyip ondan sonra gelen Kuran'ı inkar ederler; halbuki o, ellerinde bulunan Tevrat'ı tasdik eden hak bir Kitap'dır. Onlara "Eğer inanıyor idiyseniz niçin daha önce Allah'ın peygamberlerini öldürüyordunuz?" diye sor.</t>
  </si>
  <si>
    <t>وَلَقَدْ جَٓاءَكُمْ مُوسٰى بِالْبَيِّنَاتِ ثُمَّ اتَّخَذْتُمُ الْعِجْلَ مِنْ بَعْدِه۪ وَاَنْتُمْ ظَالِمُونَ</t>
  </si>
  <si>
    <t>2|92|And olsun ki, Musa size mucizeler getirdi, sonra ardından kendinize yazık ederek buzağıyı tanrı olarak benimsediniz.</t>
  </si>
  <si>
    <t>وَاِذْ اَخَذْنَا م۪يثَاقَكُمْ وَرَفَعْنَا فَوْقَكُمُ الطُّورَۜ خُذُوا مَٓا اٰتَيْنَاكُمْ بِقُوَّةٍ وَاسْمَعُواۜ قَالُوا سَمِعْنَا وَعَصَيْنَا وَاُشْرِبُوا ف۪ي قُلُوبِهِمُ الْعِجْلَ بِكُفْرِهِمْۜ قُلْ بِئْسَمَا يَأْمُرُكُمْ بِه۪ٓ ا۪يمَانُكُمْ اِنْ كُنْتُمْ مُؤْمِن۪ينَ</t>
  </si>
  <si>
    <t>2|93|Sizden kesin söz almış ve Tur'u tepenize dikmiştik, "Size verdiğimize kuvvetle sarılın ve dinleyin" demiştik "İşittik ve karşı geldik" dediler de inkarları yüzünden buzağı sevgisi kalblerine sindirildi. De ki, "Eğer inanmışsanız, imanınız size ne kötü şey emrediyor?"</t>
  </si>
  <si>
    <t>قُلْ اِنْ كَانَتْ لَكُمُ الدَّارُ الْاٰخِرَةُ عِنْدَ اللّٰهِ خَالِصَةً مِنْ دُونِ النَّاسِ فَتَمَنَّوُا الْمَوْتَ اِنْ كُنْتُمْ صَادِق۪ينَ</t>
  </si>
  <si>
    <t>2|94|De ki, "Eğer ahiret yurdu Allah katında başkalarına değil de yalnız size mahsus ise ve eğer doğru sözlü iseniz, ölümü dilesenize!"</t>
  </si>
  <si>
    <t>وَلَنْ يَتَمَنَّوْهُ اَبَداً بِمَا قَدَّمَتْ اَيْد۪يهِمْۜ وَاللّٰهُ عَل۪يمٌ بِالظَّالِم۪ينَ</t>
  </si>
  <si>
    <t>2|95|Bunu, önceden işlediklerinden ötürü, asla dilemeyeceklerdir. Allah zalimleri bilir.</t>
  </si>
  <si>
    <t>وَلَتَجِدَنَّهُمْ اَحْرَصَ النَّاسِ عَلٰى حَيٰوةٍۚ وَمِنَ الَّذ۪ينَ اَشْرَكُوا يَوَدُّ اَحَدُهُمْ لَوْ يُعَمَّرُ اَلْفَ سَنَةٍۚ وَمَا هُوَ بِمُزَحْزِحِه۪ مِنَ الْعَذَابِ اَنْ يُعَمَّرَۜ وَاللّٰهُ بَص۪يرٌ بِمَا يَعْمَلُونَ۟</t>
  </si>
  <si>
    <t>2|96|And olsun ki, onların hayata diğer insanlardan ve hatta Allah'a eş koşanlardan da daha düşkün olduklarını görürsün. Her biri ömrünün bin yıl olmasını ister. Oysa uzun ömürlü olması onu azabdan uzaklaştırmaz. Allah onların yaptıklarını görür.</t>
  </si>
  <si>
    <t>قُلْ مَنْ كَانَ عَدُواًّ لِجِبْر۪يلَ فَاِنَّهُ نَزَّلَهُ عَلٰى قَلْبِكَ بِاِذْنِ اللّٰهِ مُصَدِّقاً لِمَا بَيْنَ يَدَيْهِ وَهُدًى وَبُشْرٰى لِلْمُؤْمِن۪ينَ</t>
  </si>
  <si>
    <t>2|97|De ki, "Cebrail'e düşman olan kimse Allah'a düşmandır", çünkü O, Kuran'ı Allah'ın izniyle kendinden öncekini tasdik ederek, yol gösterici ve inananlara müjdeci olarak senin kalbine indirmiştir.</t>
  </si>
  <si>
    <t>مَنْ كَانَ عَدُواًّ لِلّٰهِ وَمَلٰٓئِكَتِه۪ وَرُسُلِه۪ وَجِبْر۪يلَ وَم۪يكَالَ فَاِنَّ اللّٰهَ عَدُوٌّ لِلْكَافِر۪ينَ</t>
  </si>
  <si>
    <t>2|98|Allah'a, meleklerine, peygamberlerine, Cebrail'e ve Mikail'e düşman olan kimse inkar etmiş olur. Allah şüphesiz, inkar edenlerin düşmanıdır.</t>
  </si>
  <si>
    <t>وَلَقَدْ اَنْزَلْـنَٓا اِلَيْكَ اٰيَاتٍ بَيِّنَاتٍۚ وَمَا يَكْفُرُ بِهَٓا اِلَّا الْفَاسِقُونَ</t>
  </si>
  <si>
    <t>2|99|And olsun ki, sana apaçık ayetler indirdik. Onları sadece yoldan çıkmışlar inkar eder.</t>
  </si>
  <si>
    <t>اَوَكُلَّمَا عَاهَدُوا عَهْداً نَبَذَهُ فَر۪يقٌ مِنْهُمْۜ بَلْ اَكْثَرُهُمْ لَا يُؤْمِنُونَ</t>
  </si>
  <si>
    <t>2|100|Onlar, her ne zaman bir ahidde bulunmuşlarsa içlerinden bir takımı onu bozmamış mıdır? Zaten onların çoğu inanmazlar.</t>
  </si>
  <si>
    <t>وَلَمَّا جَٓاءَهُمْ رَسُولٌ مِنْ عِنْدِ اللّٰهِ مُصَدِّقٌ لِمَا مَعَهُمْ نَبَذَ فَر۪يقٌ مِنَ الَّذ۪ينَ اُو۫تُوا الْكِتَابَۗ كِتَابَ اللّٰهِ وَرَٓاءَ ظُهُورِهِمْ كَاَنَّهُمْ لَا يَعْلَمُونَ</t>
  </si>
  <si>
    <t>2|101|Yanlarındakini doğrulayan bir Peygamber, Allah katından onlara gelince Kitap verilenlerden bir takımı, bilmiyorlarmış gibi, Allah'ın Kitabı'nı arkalarına attılar.</t>
  </si>
  <si>
    <t>وَاتَّـبَعُوا مَا تَتْلُوا الشَّيَاط۪ينُ عَلٰى مُلْكِ سُلَيْمٰنَۚ وَمَا كَفَرَ سُلَيْمٰنُ وَلٰكِنَّ الشَّيَاط۪ينَ كَفَرُوا يُعَلِّمُونَ النَّاسَ السِّحْرَۗ وَمَٓا اُنْزِلَ عَلَى الْمَلَكَيْنِ بِبَابِلَ هَارُوتَ وَمَارُوتَۜ وَمَا يُعَلِّمَانِ مِنْ اَحَدٍ حَتّٰى يَقُولَٓا اِنَّمَا نَحْنُ فِتْنَةٌ فَلَا تَكْفُرْۜ فَيَتَعَلَّمُونَ مِنْهُمَا مَا يُفَرِّقُونَ بِه۪ بَيْنَ الْمَرْءِ وَزَوْجِه۪ۜ وَمَا هُمْ بِضَٓارّ۪ينَ بِه۪ مِنْ اَحَدٍ اِلَّا بِاِذْنِ اللّٰهِۜ وَيَتَعَلَّمُونَ مَا يَضُرُّهُمْ وَلَا يَنْفَعُهُمْۜ وَلَقَدْ عَلِمُوا لَمَنِ اشْتَرٰيهُ مَا لَهُ فِي الْاٰخِرَةِ مِنْ خَلَاقٍ۠ وَلَبِئْسَ مَا شَرَوْا بِه۪ٓ اَنْفُسَهُمْۜ لَوْ كَانُوا يَعْلَمُونَ</t>
  </si>
  <si>
    <t>2|102|Şeytanların Süleyman'ın hükümdarlığı hakkında söylediklerine uydular. Oysa Süleyman kafir değildi, ama insanlara sihri öğreten şeytanlar kafir olmuşlardı. Babil'de, melek denilen Harut ve Marut'a bir şey indirilmemişti. Bu ikisi "Biz sadece imtihan ediyoruz, sakın inkar etme" demedikçe kimseye bir şey öğretmezlerdi. Halbuki bu ikisinden, koca ile karısının arasını ayıracak şeyler öğreniyorlardı. Oysa Allah'ın izni olmadıkça onlar kimseye zarar veremezlerdi. Kendilerine zarar verecek, faydalı olmayacak şeyler öğreniyorlardı. And olsun ki, onu satın alanın ahiretten bir nasibi olmadığını biliyorlardı. Kendilerini karşılığında sattıkları şeyin ne kötü olduğunu keşke bilselerdi!</t>
  </si>
  <si>
    <t>وَلَوْ اَنَّهُمْ اٰمَنُوا وَاتَّقَوْا لَمَثُوبَةٌ مِنْ عِنْدِ اللّٰهِ خَيْرٌۜ لَوْ كَانُوا يَعْلَمُونَ۟</t>
  </si>
  <si>
    <t>2|103|Onlar inanıp, Allah'a karşı gelmekten sakınsalardı, Allah katından olan sevab daha hayırlı olurdu. Keşke bilselerdi!</t>
  </si>
  <si>
    <t>يَٓا اَيُّهَا الَّذ۪ينَ اٰمَنُوا لَا تَقُولُوا رَاعِنَا وَقُولُوا انْظُرْنَا وَاسْمَعُواۜ وَلِلْكَافِر۪ينَ عَذَابٌ اَل۪يمٌ</t>
  </si>
  <si>
    <t>2|104|Ey inananlar! Peygamber'e, "Bizi de dinle" (raina; kötü anlama gelebilecek söz) demeyin, "Bizi gözet" (unzurna) deyin ve dinleyin, inkar edenlere elem verici azab vardır.</t>
  </si>
  <si>
    <t>مَا يَوَدُّ الَّذ۪ينَ كَفَرُوا مِنْ اَهْلِ الْكِتَابِ وَلَا الْمُشْرِك۪ينَ اَنْ يُنَزَّلَ عَلَيْكُمْ مِنْ خَيْرٍ مِنْ رَبِّكُمْۜ وَاللّٰهُ يَخْتَصُّ بِرَحْمَتِه۪ مَنْ يَشَٓاءُۜ وَاللّٰهُ ذُوالْفَضْلِ الْعَظ۪يمِ</t>
  </si>
  <si>
    <t>2|105|Kitap ehlinden ve Allah'a eş koşanlardan inkar edenler, Rabbinizden size bir iyilik gelmesini istemezler. Allah, rahmetini dilediğine tahsis eder. Allah büyük nimet sahibidir.</t>
  </si>
  <si>
    <t>مَا نَنْسَخْ مِنْ اٰيَةٍ اَوْ نُنْسِهَا نَأْتِ بِخَيْرٍ مِنْهَٓا اَوْ مِثْلِهَاۜ اَلَمْ تَعْلَمْ اَنَّ اللّٰهَ عَلٰى كُلِّ شَيْءٍ قَد۪يرٌ</t>
  </si>
  <si>
    <t>2|106|Herhangi bir ayetin hükmünü yürürlükten kaldırır veya unutturursak, onun yerine daha hayırlısını veya onun benzerini getiririz. Allah'ın her şeye kadir olduğunu bilmez misin?</t>
  </si>
  <si>
    <t>اَلَمْ تَعْلَمْ اَنَّ اللّٰهَ لَهُ مُلْكُ السَّمٰوَاتِ وَالْاَرْضِۜ وَمَا لَكُمْ مِنْ دُونِ اللّٰهِ مِنْ وَلِيٍّ وَلَا نَص۪يرٍ</t>
  </si>
  <si>
    <t>2|107|Göklerin ve yerin Hükümdarlığının Allah'a aid olduğunu bilmez misin? Allah'tan başka dost ve yardımcınız yoktur.</t>
  </si>
  <si>
    <t>اَمْ تُر۪يدُونَ اَنْ تَسْـَٔلُوا رَسُولَكُمْ كَمَا سُئِلَ مُوسٰى مِنْ قَبْلُۜ وَمَنْ يَتَبَدَّلِ الْكُفْرَ بِالْا۪يمَانِ فَقَدْ ضَلَّ سَوَٓاءَ السَّب۪يلِ</t>
  </si>
  <si>
    <t>2|108|Yoksa, daha önce Musa'nın sorguya çekildiği gibi, siz de peygamberinizi sorguya mı çekmek istiyorsunuz? İmanı inkarla değiştiren, şüphesiz doğru yoldan sapmış olur.</t>
  </si>
  <si>
    <t>وَدَّ كَث۪يرٌ مِنْ اَهْلِ الْكِتَابِ لَوْ يَرُدُّونَكُمْ مِنْ بَعْدِ ا۪يمَانِكُمْ كُفَّاراًۚ حَسَداً مِنْ عِنْدِ اَنْفُسِهِمْ مِنْ بَعْدِ مَا تَبَيَّنَ لَهُمُ الْحَقُّۚ فَاعْفُوا وَاصْفَحُوا حَتّٰى يَأْتِيَ اللّٰهُ بِاَمْرِه۪ۜ اِنَّ اللّٰهَ عَلٰى كُلِّ شَيْءٍ قَد۪يرٌ</t>
  </si>
  <si>
    <t>2|109|Kitap ehlinin çoğu, hak kendilerine apaçık belli olduktan sonra, içlerindeki çekememezlikten ötürü, sizi, inandıktan sonra küfre döndürmeyi isterler. Allah'ın emri gelene kadar onları affedin, geçin. Allah muhakkak her şeye Kadir'dir.</t>
  </si>
  <si>
    <t>وَاَق۪يمُوا الصَّلٰوةَ وَاٰتُوا الزَّكٰوةَۜ وَمَا تُقَدِّمُوا لِاَنْفُسِكُمْ مِنْ خَيْرٍ تَجِدُوهُ عِنْدَ اللّٰهِۜ اِنَّ اللّٰهَ بِمَا تَعْمَلُونَ بَص۪يرٌ</t>
  </si>
  <si>
    <t>2|110|Namazı kılın, zekatı verin, kendiniz için önden gönderdiğiniz her hayrı Allah katında bulacaksınız. Allah yaptıklarınızı şüphesiz görür.</t>
  </si>
  <si>
    <t>وَقَالُوا لَنْ يَدْخُلَ الْجَنَّةَ اِلَّا مَنْ كَانَ هُوداً اَوْ نَصَارٰىۜ تِلْكَ اَمَانِيُّهُمْۜ قُلْ هَاتُوا بُرْهَانَكُمْ اِنْ كُنْتُمْ صَادِق۪ينَ</t>
  </si>
  <si>
    <t>2|111|"Yahudi veya Hıristiyan olmayan kimse elbette cennete girmeyecek" dediler; bu onların kuruntularıdır. De ki: "Sözünüz doğru ise delillerinizi getirin".</t>
  </si>
  <si>
    <t>بَلٰى مَنْ اَسْلَمَ وَجْهَهُ لِلّٰهِ وَهُوَ مُحْسِنٌ فَلَهُٓ اَجْرُهُ عِنْدَ رَبِّه۪ۖ وَلَا خَوْفٌ عَلَيْهِمْ وَلَا هُمْ يَحْزَنُونَ۟</t>
  </si>
  <si>
    <t>2|112|Hayır, öyle değil; iyilik yaparak kendini Allah'a veren kimsenin ecri Rabbi'nin katındadır. Onlara korku yoktur, onlar üzülmeyeceklerdir.</t>
  </si>
  <si>
    <t>وَقَالَتِ الْيَهُودُ لَيْسَتِ النَّصَارٰى عَلٰى شَيْءٍۖ وَقَالَتِ النَّصَارٰى لَيْسَتِ الْيَهُودُ عَلٰى شَيْءٍۙ وَهُمْ يَتْلُونَ الْكِتَابَۜ كَذٰلِكَ قَالَ الَّذ۪ينَ لَا يَعْلَمُونَ مِثْلَ قَوْلِهِمْۚ فَاللّٰهُ يَحْكُمُ بَيْنَهُمْ يَوْمَ الْقِيٰمَةِ ف۪يمَا كَانُوا ف۪يهِ يَخْتَلِفُونَ</t>
  </si>
  <si>
    <t>2|113|Yahudiler "Hıristiyanlar bir temel üzerinde değil" dediler, Hıristiyanlar da "Yahudiler bir temel üzerinde değil" dediler; oysa onlar Kitaplarını da okuyorlar. Bilgisizler de tıpkı onların söylediklerini söylemiştir. Allah, kıyamet günü, anlaşmazlığa düştükleri şeylerde onların arasında hüküm verecektir.</t>
  </si>
  <si>
    <t>وَمَنْ اَظْلَمُ مِمَّنْ مَنَعَ مَسَاجِدَ اللّٰهِ اَنْ يُذْكَرَ ف۪يهَا اسْمُهُ وَسَعٰى ف۪ي خَرَابِهَاۜ اُو۬لٰٓئِكَ مَا كَانَ لَهُمْ اَنْ يَدْخُلُوهَٓا اِلَّا خَٓائِف۪ينَۜ لَهُمْ فِي الدُّنْيَا خِزْيٌ وَلَهُمْ فِي الْاٰخِرَةِ عَذَابٌ عَظ۪يمٌ</t>
  </si>
  <si>
    <t>2|114|Allah'ın mescidlerinde O'nun isminin anılmasını yasak eden ve oraların yıkılmasına çalışan kimseden daha zalim kim vardır? Onların oralara korkmadan girememeleri gerekir. Dünyada rezillik onlaradır, ahirette büyük azab da onlaradır.</t>
  </si>
  <si>
    <t>وَلِلّٰهِ الْمَشْرِقُ وَالْمَغْرِبُ فَاَيْنَمَا تُوَلُّوا فَثَمَّ وَجْهُ اللّٰهِۜ اِنَّ اللّٰهَ وَاسِعٌ عَل۪يمٌ</t>
  </si>
  <si>
    <t>2|115|Doğu da batı da Allah'ındır, nereye dönerseniz Allah'ın yönü orasıdır. Doğrusu Allah her yeri kaplar ve her şeyi bilir.</t>
  </si>
  <si>
    <t>وَقَالُوا اتَّخَذَ اللّٰهُ وَلَداًۙ سُبْحَانَهُۜ بَلْ لَهُ مَا فِي السَّمٰوَاتِ وَالْاَرْضِۜ كُلٌّ لَهُ قَانِتُونَ</t>
  </si>
  <si>
    <t>2|116|"Allah oğul edindi" dediler; haşa, oysa, göklerde ve yerde olanlar O'nundur. Hepsi O'na boyun eğmişlerdir.</t>
  </si>
  <si>
    <t>بَد۪يعُ السَّمٰوَاتِ وَالْاَرْضِۜ وَاِذَا قَضٰٓى اَمْراً فَاِنَّمَا يَقُولُ لَهُ كُنْ فَيَكُونُ</t>
  </si>
  <si>
    <t>2|117|Gökleri ve yeri yoktan var eden Allah'tır. O, bir işin olmasını dilerse, ona ancak "ol" der ve olur.</t>
  </si>
  <si>
    <t>وَقَالَ الَّذ۪ينَ لَا يَعْلَمُونَ لَوْلَا يُكَلِّمُنَا اللّٰهُ اَوْ تَأْت۪ينَٓا اٰيَةٌۜ كَذٰلِكَ قَالَ الَّذ۪ينَ مِنْ قَبْلِهِمْ مِثْلَ قَوْلِهِمْۜ تَشَابَهَتْ قُلُوبُهُمْۜ قَدْ بَيَّنَّا الْاٰيَاتِ لِقَوْمٍ يُوقِنُونَ</t>
  </si>
  <si>
    <t>2|118|Bilmeyenler: "Allah bizimle konuşmalı veya bize bir ayet gelmeli değil miydi?" dediler. Onlardan öncekiler de onların söylediklerinin tıpkısını söylemişlerdi. Kalbleri birbirine benzedi. Kesinlikle inanan kimseler için ayetleri açıklamışızdır.</t>
  </si>
  <si>
    <t>اِنَّٓا اَرْسَلْنَاكَ بِالْحَقِّ بَش۪يراً وَنَذ۪يراًۙ وَلَا تُسْـَٔلُ عَنْ اَصْحَابِ الْجَح۪يمِ</t>
  </si>
  <si>
    <t>2|119|Doğrusu Biz, seni hak ile, müjdeci ve uyarıcı olarak göndermişizdir. Sen, cehennemliklerden sorumlu tutulmayacaksın.</t>
  </si>
  <si>
    <t>وَلَنْ تَرْضٰى عَنْكَ الْيَهُودُ وَلَا النَّصَارٰى حَتّٰى تَتَّبِعَ مِلَّتَهُمْۜ قُلْ اِنَّ هُدَى اللّٰهِ هُوَ الْهُدٰىۜ وَلَئِنِ اتَّبَعْتَ اَهْوَٓاءَهُمْ بَعْدَ الَّذ۪ي جَٓاءَكَ مِنَ الْعِلْمِۙ مَا لَكَ مِنَ اللّٰهِ مِنْ وَلِيٍّ وَلَا نَص۪يرٍ</t>
  </si>
  <si>
    <t>2|120|Kendi dinlerine uymadıkça, Yahudi ve Hıristiyanlar senden asla hoşnud olmayacaklardır. De ki: "Doğru yol, ancak Allah'ın yoludur". Sana gelen ilimden sonra onların heveslerine uyarsan, and olsun ki, Allah'tan sana ne bir dost ve ne de bir yardımcı olur.</t>
  </si>
  <si>
    <t>اَلَّذ۪ينَ اٰتَيْنَاهُمُ الْكِتَابَ يَتْلُونَهُ حَقَّ تِلَاوَتِه۪ۜ اُو۬لٰٓئِكَ يُؤْمِنُونَ بِه۪ۜ وَمَنْ يَكْفُرْ بِه۪ فَاُو۬لٰٓئِكَ هُمُ الْخَاسِرُونَ۟</t>
  </si>
  <si>
    <t>2|121|Kendilerine verdiğimiz Kitabı gereğince okuyanlar var ya, işte ona ancak onlar inanırlar. Onu inkar edenler ise kaybedenlerdir.</t>
  </si>
  <si>
    <t>يَا بَن۪ٓي اِسْرَٓائ۪لَ اذْكُرُوا نِعْمَتِيَ الَّت۪ٓي اَنْعَمْتُ عَلَيْكُمْ وَاَنّ۪ي فَضَّلْتُكُمْ عَلَى الْعَالَم۪ينَ</t>
  </si>
  <si>
    <t>2|122|Ey İsrailoğulları! Size verdiğim nimeti ve sizi bir zamanlar alemlere üstün tuttuğumu hatırlayın.</t>
  </si>
  <si>
    <t>وَاتَّقُوا يَوْماً لَا تَجْز۪ي نَفْسٌ عَنْ نَفْسٍ شَيْـٔاً وَلَا يُقْبَلُ مِنْهَا عَدْلٌ وَلَا تَنْفَعُهَا شَفَاعَةٌ وَلَا هُمْ يُنْصَرُونَ</t>
  </si>
  <si>
    <t>2|123|Kimsenin kimse namına bir şey ödemeyeceği, hiç kimseden fidye alınmayacağı, kimseye şefaatin yarar sağlamayacağı ve onların yardım görmeyeceği günden korunun.</t>
  </si>
  <si>
    <t>وَاِذِ ابْتَلٰٓى اِبْرٰه۪يمَ رَبُّهُ بِكَلِمَاتٍ فَاَتَمَّهُنَّۜ قَالَ اِنّ۪ي جَاعِلُكَ لِلنَّاسِ اِمَاماًۜ قَالَ وَمِنْ ذُرِّيَّت۪يۜ قَالَ لَا يَنَالُ عَهْدِي الظَّالِم۪ينَ</t>
  </si>
  <si>
    <t>2|124|Rabbi İbrahim'i bir takım emirlerle denemiş, o da onları yerine getirmişti. Allah, "seni insanlara önder kılacağım" demişti. O "soyumdan da" deyince, "zalimler benim ahdime erişemez" buyurmuştu.</t>
  </si>
  <si>
    <t>وَاِذْ جَعَلْنَا الْبَيْتَ مَثَابَةً لِلنَّاسِ وَاَمْناًۜ وَاتَّخِذُوا مِنْ مَقَامِ اِبْرٰه۪يمَ مُصَلًّىۜ وَعَهِدْنَٓا اِلٰٓى اِبْرٰه۪يمَ وَاِسْمٰع۪يلَ اَنْ طَهِّرَا بَيْتِيَ لِلطَّٓائِف۪ينَ وَالْعَاكِف۪ينَ وَالرُّكَّعِ السُّجُودِ</t>
  </si>
  <si>
    <t>2|125|Kabeyi, insanlar için toplanma ve güven yeri kılmıştık. İbrahim'in makamını namaz yeri edinin, dedik. Evimi ziyaret edenler, kendini ibadete verenler, rüku ve secde edenler için temiz tutun diye İbrahim ve İsmail'e ahd verdik.</t>
  </si>
  <si>
    <t>وَاِذْ قَالَ اِبْرٰه۪يمُ رَبِّ اجْعَلْ هٰذَا بَلَداً اٰمِناً وَارْزُقْ اَهْلَهُ مِنَ الثَّمَرَاتِ مَنْ اٰمَنَ مِنْهُمْ بِاللّٰهِ وَالْيَوْمِ الْاٰخِرِۜ قَالَ وَمَنْ كَفَرَ فَاُمَتِّعُهُ قَل۪يلاً ثُمَّ اَضْطَرُّهُٓ اِلٰى عَذَابِ النَّارِۜ وَبِئْسَ الْمَص۪يرُ</t>
  </si>
  <si>
    <t>2|126|İbrahim: "Rabbim! Burasını emin bir şehir kıl, halkından, Allah'a ve ahiret gününe inananları ürünlerle rızıklandır" demişti. Allah da: "İnkar edeni de az bir müddet geçindirir, sonra da onu ateşin azabına uğramak zorunda bırakırım, ne kötü sonuç" buyurmuştu.</t>
  </si>
  <si>
    <t>وَاِذْ يَرْفَعُ اِبْرٰه۪يمُ الْقَوَاعِدَ مِنَ الْبَيْتِ وَاِسْمٰع۪يلُۜ رَبَّنَا تَقَبَّلْ مِنَّاۜ اِنَّكَ اَنْتَ السَّم۪يعُ الْعَل۪يمُ</t>
  </si>
  <si>
    <t>2|127|İbrahim ve İsmail, Kabenin temellerini yükseltiyordu: "Rabbimiz! Yaptığımızı kabul buyur. Şüphesiz ki, Sen hem işitir hem bilirsin"</t>
  </si>
  <si>
    <t>رَبَّنَا وَاجْعَلْنَا مُسْلِمَيْنِ لَكَ وَمِنْ ذُرِّيَّتِنَٓا اُمَّةً مُسْلِمَةً لَكَۖ وَاَرِنَا مَنَاسِكَنَا وَتُبْ عَلَيْنَاۚ اِنَّكَ اَنْتَ التَّوَّابُ الرَّح۪يمُ</t>
  </si>
  <si>
    <t>2|128|"Rabbimiz! İkimizi Sana teslim olanlardan kıl, soyumuzdan da Sana teslim olanlardan bir ümmet yetiştir. Bize ibadet yollarımızı göster, tevbemizi kabul buyur, çünkü tevbeleri daima kabul eden, merhametli olan ancak Sensin".</t>
  </si>
  <si>
    <t>رَبَّنَا وَابْعَثْ ف۪يهِمْ رَسُولاً مِنْهُمْ يَتْلُوا عَلَيْهِمْ اٰيَاتِكَ وَيُعَلِّمُهُمُ الْكِتَابَ وَالْحِكْمَةَ وَيُزَكّ۪يهِمْۜ اِنَّكَ اَنْتَ الْعَز۪يزُ الْحَك۪يمُ۟</t>
  </si>
  <si>
    <t>2|129|"Rabbimiz! İçlerinden onlara Senin ayetlerini okuyan, Kitabı ve hikmeti öğreten, onları her kötülükten arıtan bir peygamber gönder. Doğrusu güçlü ve Hakim olan ancak Sensin".</t>
  </si>
  <si>
    <t>وَمَنْ يَرْغَبُ عَنْ مِلَّةِ اِبْرٰه۪يمَ اِلَّا مَنْ سَفِهَ نَفْسَهُۜ وَلَقَدِ اصْطَفَيْنَاهُ فِي الدُّنْيَاۚ وَاِنَّهُ فِي الْاٰخِرَةِ لَمِنَ الصَّالِح۪ينَ</t>
  </si>
  <si>
    <t>2|130|Kendini bilmezden başkası İbrahim'in dininden yüz çevirmez. And olsun ki, dünyada onu seçtik, şüphesiz o, ahirette de iyilerdendir.</t>
  </si>
  <si>
    <t>اِذْ قَالَ لَهُ رَبُّهُٓ اَسْلِمْۙ قَالَ اَسْلَمْتُ لِرَبِّ الْعَالَم۪ينَ</t>
  </si>
  <si>
    <t>2|131|Rabbi ona: "Teslim ol" buyurduğunda, "Alemlerin Rabbine teslim oldum" demişti.</t>
  </si>
  <si>
    <t>وَوَصّٰى بِهَٓا اِبْرٰه۪يمُ بَن۪يهِ وَيَعْقُوبُۜ يَا بَنِيَّ اِنَّ اللّٰهَ اصْطَفٰى لَكُمُ الدّ۪ينَ فَلَا تَمُوتُنَّ اِلَّا وَاَنْتُمْ مُسْلِمُونَۜ</t>
  </si>
  <si>
    <t>2|132|İbrahim bunu oğullarına vasiyet etti. Yakub da: "Oğullarım! Allah dini size seçti, siz de ancak O'na teslim olmuş olarak can verin" dedi.</t>
  </si>
  <si>
    <t>اَمْ كُنْتُمْ شُهَدَٓاءَ اِذْ حَضَرَ يَعْقُوبَ الْمَوْتُۙ اِذْ قَالَ لِبَن۪يهِ مَا تَعْبُدُونَ مِنْ بَعْد۪يۜ قَالُوا نَعْبُدُ اِلٰهَكَ وَاِلٰهَ اٰبَٓائِكَ اِبْرٰه۪يمَ وَاِسْمٰع۪يلَ وَاِسْحٰقَ اِلٰهاً وَاحِداًۚ وَنَحْنُ لَهُ مُسْلِمُونَ</t>
  </si>
  <si>
    <t>2|133|Yoksa Yakub can verirken sizler yanında mı idiniz? O, oğullarına: "Benden sonra kime kulluk edeceksiniz?" diye sormuştu; Onlar da: "Senin Tanrına ve ataların İbrahim, İsmail, İshak'ın Tanrısı olan tek Tanrıya kulluk edeceğiz, bizler O'na teslim olmuşuzdur" demişlerdi.</t>
  </si>
  <si>
    <t>تِلْكَ اُمَّةٌ قَدْ خَلَتْۚ لَهَا مَا كَسَبَتْ وَلَكُمْ مَا كَسَبْتُمْۚ وَلَا تُسْـَٔلُونَ عَمَّا كَانُوا يَعْمَلُونَ</t>
  </si>
  <si>
    <t>2|134|Onlar geçmiş birer ümmettir. Kazandıkları kendilerine, sizin kazandıklarınız da sizedir. Onların yapmış olduklarından sorumlu değilsiniz.</t>
  </si>
  <si>
    <t>وَقَالُوا كُونُوا هُوداً اَوْ نَصَارٰى تَهْتَدُواۜ قُلْ بَلْ مِلَّةَ اِبْرٰه۪يمَ حَن۪يفاًۜ وَمَا كَانَ مِنَ الْمُشْرِك۪ينَ</t>
  </si>
  <si>
    <t>2|135|"Yahudi veya Hıristiyan olun ki doğru yolu bulasınız" dediler. "Doğruya yönelmiş olan ve Allah'a eş koşanlardan olmayan İbrahim'in dinine uyarız" de.</t>
  </si>
  <si>
    <t>قُولُٓوا اٰمَنَّا بِاللّٰهِ وَمَٓا اُنْزِلَ اِلَيْنَا وَمَٓا اُنْزِلَ اِلٰٓى اِبْرٰه۪يمَ وَاِسْمٰع۪يلَ وَاِسْحٰقَ وَيَعْقُوبَ وَالْاَسْبَاطِ وَمَٓا اُو۫تِيَ مُوسٰى وَع۪يسٰى وَمَٓا اُو۫تِيَ النَّبِيُّونَ مِنْ رَبِّهِمْۚ لَا نُفَرِّقُ بَيْنَ اَحَدٍ مِنْهُمْۘ وَنَحْنُ لَهُ مُسْلِمُونَ</t>
  </si>
  <si>
    <t>2|136|"Allah'a, bize gönderilene, İbrahim'e, İsmail'e, İshak'a, Yakub'a ve torunlarına gönderilene, Musa ve İsa'ya verilene, Rableri tarafından peygamberlere verilene, onları birbirinden ayırt etmeyerek inandık, biz O'na teslim olanlarız" deyin.</t>
  </si>
  <si>
    <t>فَاِنْ اٰمَنُوا بِمِثْلِ مَٓا اٰمَنْتُمْ بِه۪ فَقَدِ اهْتَدَوْاۚ وَاِنْ تَوَلَّوْا فَاِنَّمَا هُمْ ف۪ي شِقَاقٍۚ فَسَيَكْف۪يكَهُمُ اللّٰهُۚ وَهُوَ السَّم۪يعُ الْعَل۪يمُۜ</t>
  </si>
  <si>
    <t>2|137|Sizin inandığınız gibi inanmış olsalar, doğru yolu bulmuş olurlar. Yüz çevirirlerse, şüphesiz onlar çıkmazdadırlar. Onlara karşı sana Allah yetecektir. O, işitir ve bilir.</t>
  </si>
  <si>
    <t>صِبْغَةَ اللّٰهِۚ وَمَنْ اَحْسَنُ مِنَ اللّٰهِ صِبْغَةًۘ وَنَحْنُ لَهُ عَابِدُونَ</t>
  </si>
  <si>
    <t>2|138|Allah'ın verdiği renge uyun; rengi Allah'ınkinden daha güzel olan kim vardır? "Biz O'na kulluk edenleriz" deyin.</t>
  </si>
  <si>
    <t>قُلْ اَتُحَٓاجُّونَنَا فِي اللّٰهِ وَهُوَ رَبُّنَا وَرَبُّكُمْۚ وَلَـنَٓا اَعْمَالُنَا وَلَكُمْ اَعْمَالُكُمْۚ وَنَحْنُ لَهُ مُخْلِصُونَۙ</t>
  </si>
  <si>
    <t>2|139|De ki: "Bizim ve sizin Rabbiniz olan Allah hakkında bize karşı hüccet mi gösteriyorsunuz? Bizim yaptıklarımız kendimize, sizin yaptıklarınız de kendinize aittir. Biz O'na karşı samimiyiz".</t>
  </si>
  <si>
    <t>اَمْ تَقُولُونَ اِنَّ اِبْرٰه۪يمَ وَاِسْمٰع۪يلَ وَاِسْحٰقَ وَيَعْقُوبَ وَالْاَسْبَاطَ كَانُوا هُوداً اَوْ نَصَارٰىۜ قُلْ ءَاَنْتُمْ اَعْلَمُ اَمِ اللّٰهُۜ وَمَنْ اَظْلَمُ مِمَّنْ كَتَمَ شَهَادَةً عِنْدَهُ مِنَ اللّٰهِۜ وَمَا اللّٰهُ بِغَافِلٍ عَمَّا تَعْمَلُونَ</t>
  </si>
  <si>
    <t>2|140|Yoksa İbrahim, İsmail, İshak, Yakub ve torunlarının Yahudi veya Hıristiyan olduklarını mı söylüyorsunuz? Peki, siz mi yoksa Allah mı daha iyi bilir? de. Allah tarafından kendisine bildirilen bir gerçeği gizleyenden daha zalim kim vardır? Allah yaptıklarınızdan gafil değildir.</t>
  </si>
  <si>
    <t>تِلْكَ اُمَّةٌ قَدْ خَلَتْۚ لَهَا مَا كَسَبَتْ وَلَكُمْ مَا كَسَبْتُمْۚ وَلَا تُسْـَٔلُونَ عَمَّا كَانُوا يَعْمَلُونَ۟</t>
  </si>
  <si>
    <t>2|141|Onlar geçmiş birer ümmettir. Kazandıkları kendilerine, sizin kazandıklarınız da sizedir. Onların yapmış olduklarından sorumlu değilsiniz.</t>
  </si>
  <si>
    <t>سَيَقُولُ السُّفَـهَٓاءُ مِنَ النَّاسِ مَا وَلّٰيهُمْ عَنْ قِبْلَتِهِمُ الَّت۪ي كَانُوا عَلَيْهَاۜ قُلْ لِلّٰهِ الْمَشْرِقُ وَالْمَغْرِبُۜ يَهْد۪ي مَنْ يَشَٓاءُ اِلٰى صِرَاطٍ مُسْتَق۪يمٍ</t>
  </si>
  <si>
    <t>2|142|İnsanların beyinsizleri, "Yöneldikleri kıbleden onları çeviren nedir?" diyecekler; de ki: "Doğu ve batı Allah'ındır. O, dilediğini doğru yola eriştirir".</t>
  </si>
  <si>
    <t>وَكَذٰلِكَ جَعَلْنَاكُمْ اُمَّةً وَسَطاً لِتَكُونُوا شُهَدَٓاءَ عَلَى النَّاسِ وَيَكُونَ الرَّسُولُ عَلَيْكُمْ شَه۪يداًۜ وَمَا جَعَلْنَا الْقِبْلَةَ الَّت۪ي كُنْتَ عَلَيْهَٓا اِلَّا لِنَعْلَمَ مَنْ يَتَّبِـعُ الرَّسُولَ مِمَّنْ يَنْقَلِبُ عَلٰى عَقِبَيْهِۜ وَاِنْ كَانَتْ لَكَب۪يرَةً اِلَّا عَلَى الَّذ۪ينَ هَدَى اللّٰهُۜ وَمَا كَانَ اللّٰهُ لِيُض۪يعَ ا۪يمَانَكُمْۜ اِنَّ اللّٰهَ بِالنَّاسِ لَرَؤُ۫فٌ رَح۪يمٌ</t>
  </si>
  <si>
    <t>2|143|Böylece sizi insanlara şahid ve örnek olmanız için tam ortada bulunan bir ümmet kıldık. Peygamber de size şahid ve örnektir. Senin yöneldiğin yönü, Peygambere uyanları, cayacaklardan ayırdetmek için kıble yaptık. Doğrusu Allah'ın yola koyduğu kimselerden başkasına bu ağır bir şeydir. Allah ibadetlerinizi boşa çıkaracak değildir. Doğrusu Allah insanlara şefkat gösterir, merhamet eder.</t>
  </si>
  <si>
    <t>قَدْ نَرٰى تَقَلُّبَ وَجْهِكَ فِي السَّمَٓاءِۚ فَلَنُوَلِّيَنَّكَ قِبْلَةً تَرْضٰيهَاۖ فَوَلِّ وَجْهَكَ شَطْرَ الْمَسْجِدِ الْحَرَامِۜ وَحَيْثُ مَا كُنْتُمْ فَوَلُّوا وُجُوهَكُمْ شَطْرَهُۜ وَاِنَّ الَّذ۪ينَ اُو۫تُوا الْكِتَابَ لَيَعْلَمُونَ اَنَّهُ الْحَقُّ مِنْ رَبِّهِمْۜ وَمَا اللّٰهُ بِغَافِلٍ عَمَّا يَعْمَلُونَ</t>
  </si>
  <si>
    <t>2|144|Yüzünü göğe çevirip durduğunu görüyoruz. Hoşnud olacağın kıbleye seni elbette çevireceğiz. Artık yüzünü Mescid-i Haram semtine çevir; bulunduğunuz yerde yüzlerinizi o yöne çevirin. Doğrusu Kitap verilenler, bunun Rab'lerinden bir gerçek olduğunu bilirler. Allah onların yaptıklarından gafil değildir.</t>
  </si>
  <si>
    <t>وَلَئِنْ اَتَيْتَ الَّذ۪ينَ اُو۫تُوا الْكِتَابَ بِكُلِّ اٰيَةٍ مَا تَبِعُوا قِبْلَتَكَۚ وَمَٓا اَنْتَ بِتَابِـعٍ قِبْلَتَهُمْۚ وَمَا بَعْضُهُمْ بِتَابِـعٍ قِبْلَةَ بَعْضٍۜ وَلَئِنِ اتَّبَعْتَ اَهْوَٓاءَهُمْ مِنْ بَعْدِ مَا جَٓاءَكَ مِنَ الْعِلْمِۙ اِنَّكَ اِذاً لَمِنَ الظَّالِم۪ينَۢ</t>
  </si>
  <si>
    <t>2|145|Sen, Kitap verilenlere her türlü delili getirsen, yine de kıblene uymazlar; sen de onların kıblesine uyacak değilsin. Onlar birbirlerinin kıblesine de uymazlar. And olsun ki, eğer sana gelen ilimden sonra onların heveslerine uyarsan, şüphesiz o zaman zulmedenlerden olursun.</t>
  </si>
  <si>
    <t>اَلَّذ۪ينَ اٰتَيْنَاهُمُ الْكِتَابَ يَعْرِفُونَهُ كَمَا يَعْرِفُونَ اَبْنَٓاءَهُمْۜ وَاِنَّ فَر۪يقاً مِنْهُمْ لَيَكْتُمُونَ الْحَقَّ وَهُمْ يَعْلَمُونَ</t>
  </si>
  <si>
    <t>2|146|Kendilerine Kitap verdiklerimiz, onu (peygamberi) oğullarını tanıdıkları gibi tanırlar. Onlardan bir takımı, doğrusu bile bile hakkı gizlerler.</t>
  </si>
  <si>
    <t>اَلْحَقُّ مِنْ رَبِّكَ فَلَا تَكُونَنَّ مِنَ الْمُمْتَر۪ينَ۟</t>
  </si>
  <si>
    <t>2|147|Gerçek Rabb'indendir, sakın şüphelenenlerden olma.</t>
  </si>
  <si>
    <t>وَلِكُلٍّ وِجْهَةٌ هُوَ مُوَلّ۪يهَا فَاسْتَبِقُوا الْخَيْرَاتِۜ اَيْنَ مَا تَكُونُوا يَأْتِ بِكُمُ اللّٰهُ جَم۪يعاًۜ اِنَّ اللّٰهَ عَلٰى كُلِّ شَيْءٍ قَد۪يرٌ</t>
  </si>
  <si>
    <t>2|148|Herkesin yöneldiği bir yön vardır. Hayırlı işlerde birbirinizle yarışın. Nerede olursanız olun Allah sizi bir araya toplar, Allah şüphesiz her şeye Kadir'dir.</t>
  </si>
  <si>
    <t>وَمِنْ حَيْثُ خَرَجْتَ فَوَلِّ وَجْهَكَ شَطْرَ الْمَسْجِدِ الْحَرَامِۜ وَاِنَّهُ لَلْحَقُّ مِنْ رَبِّكَۜ وَمَا اللّٰهُ بِغَافِلٍ عَمَّا تَعْمَلُونَ</t>
  </si>
  <si>
    <t>2|149|Her nereden yola çıkarsan, yüzünü Mescid-i Haram semtine çevir, şüphesiz bu Rabbinden bir haktır. Allah, yaptıklarınızdan gafil değildir.</t>
  </si>
  <si>
    <t>وَمِنْ حَيْثُ خَرَجْتَ فَوَلِّ وَجْهَكَ شَطْرَ الْمَسْجِدِ الْحَرَامِۜ وَحَيْثُ مَا كُنْتُمْ فَوَلُّوا وُجُوهَكُمْ شَطْرَهُۙ لِئَلَّا يَكُونَ لِلنَّاسِ عَلَيْكُمْ حُجَّةٌۗ اِلَّا الَّذ۪ينَ ظَلَمُوا مِنْهُمْ فَلَا تَخْشَوْهُمْ وَاخْشَوْن۪ي وَلِاُتِمَّ نِعْمَت۪ي عَلَيْكُمْ وَلَعَلَّكُمْ تَهْتَدُونَۙ</t>
  </si>
  <si>
    <t>2|150|Her nereden çıkarsan, yüzünü Mescid-i Haram semtine çevir. İnsanların zulmedenlerinden başkalarının size karşı gösterecekleri bir hüccet olmaması için, her nerede olursanız, yüzlerinizi oranın semtine çevirin, bu hususta onlardan korkmayın. Benden korkun da size olan nimetimi tamamlayayım. Böylece doğru yolu bulursunuz.</t>
  </si>
  <si>
    <t>كَمَٓا اَرْسَلْنَا ف۪يكُمْ رَسُولاً مِنْكُمْ يَتْلُوا عَلَيْكُمْ اٰيَاتِنَا وَيُزَكّ۪يكُمْ وَيُعَلِّمُكُمُ الْكِتَابَ وَالْحِكْمَةَ وَيُعَلِّمُكُمْ مَا لَمْ تَكُونُوا تَعْلَمُونَۜ</t>
  </si>
  <si>
    <t>2|151|Nitekim Biz size, ayetlerimizi okuyacak, sizi her kötülükten arıtacak, size kitabı ve hikmeti öğretecek ve bilmediklerinizi bildirecek aranızdan, bir Peygamber gönderdik.</t>
  </si>
  <si>
    <t>فَاذْكُرُون۪ٓي اَذْكُرْكُمْ وَاشْكُرُوا ل۪ي وَلَا تَكْفُرُونِ۟</t>
  </si>
  <si>
    <t>2|152|Artık Beni anın, Ben de sizi anayım; Bana şükredin, nankörlük etmeyin.</t>
  </si>
  <si>
    <t>يَٓا اَيُّهَا الَّذ۪ينَ اٰمَنُوا اسْتَع۪ينُوا بِالصَّبْرِ وَالصَّلٰوةِۜ اِنَّ اللّٰهَ مَعَ الصَّابِر۪ينَ</t>
  </si>
  <si>
    <t>2|153|Ey İnananlar! Sabır ve namazla yardım dileyin. Allah, muhakkak ki sabredenlerle beraberdir.</t>
  </si>
  <si>
    <t>وَلَا تَقُولُوا لِمَنْ يُقْتَلُ ف۪ي سَب۪يلِ اللّٰهِ اَمْوَاتٌۜ بَلْ اَحْيَٓاءٌ وَلٰكِنْ لَا تَشْعُرُونَ</t>
  </si>
  <si>
    <t>2|154|Allah yolunda öldürülenlere "Ölüler" demeyin, zira onlar diridirler, fakat siz farkında değilsiniz.</t>
  </si>
  <si>
    <t>وَلَنَبْلُوَنَّكُمْ بِشَيْءٍ مِنَ الْخَوْفِ وَالْجُوعِ وَنَقْصٍ مِنَ الْاَمْوَالِ وَالْاَنْفُسِ وَالثَّمَرَاتِۜ وَبَشِّرِ الصَّابِر۪ينَۙ</t>
  </si>
  <si>
    <t>2|155|Muhakkak sizi biraz korku, biraz açlık ve mallardan, canlardan, ürünlerden biraz eksiltmekle deneriz, sabredenleri müjdele.</t>
  </si>
  <si>
    <t>اَلَّذ۪ينَ اِذَٓا اَصَابَتْهُمْ مُص۪يبَةٌۙ قَالُٓوا اِنَّا لِلّٰهِ وَاِنَّٓا اِلَيْهِ رَاجِعُونَۜ</t>
  </si>
  <si>
    <t>2|156|Onlara bir musibet geldiğinde: "Biz Allah'ınız ve elbette O'na döneceğiz" derler.</t>
  </si>
  <si>
    <t>اُو۬لٰٓئِكَ عَلَيْهِمْ صَلَوَاتٌ مِنْ رَبِّهِمْ وَرَحْمَةٌ وَاُو۬لٰٓئِكَ هُمُ الْمُهْتَدُونَ</t>
  </si>
  <si>
    <t>2|157|Rablerinin mağfiret ve rahmeti onlaradır. O'nun yolunda olanlar da onlardır.</t>
  </si>
  <si>
    <t>اِنَّ الصَّفَا وَالْمَرْوَةَ مِنْ شَعَٓائِرِ اللّٰهِۚ فَمَنْ حَجَّ الْبَيْتَ اَوِ اعْتَمَرَ فَلَا جُنَاحَ عَلَيْهِ اَنْ يَطَّوَّفَ بِهِمَاۜ وَمَنْ تَطَوَّعَ خَيْراًۙ فَاِنَّ اللّٰهَ شَاكِرٌ عَل۪يمٌ</t>
  </si>
  <si>
    <t>2|158|Şüphesiz Safa ile Merve Allah'ın nişanelerindendir. Kim Kabe'yi hacceder veya umre yaparsa, bu ikisini de tavaf etmesinde bir beis yoktur. Kim gönülden iyilik yaparsa, karşılığını görür. Doğrusu Allah şükrün karşılığını verendir ve bilendir.</t>
  </si>
  <si>
    <t>اِنَّ الَّذ۪ينَ يَكْتُمُونَ مَٓا اَنْزَلْنَا مِنَ الْبَيِّنَاتِ وَالْهُدٰى مِنْ بَعْدِ مَا بَيَّنَّاهُ لِلنَّاسِ فِي الْكِتَابِۙ اُو۬لٰٓئِكَ يَلْعَنُهُمُ اللّٰهُ وَيَلْعَنُهُمُ اللَّاعِنُونَۙ</t>
  </si>
  <si>
    <t>2|159|İndirdiğimiz belgeleri ve doğru yolu Kitab'da insanlara açıkladıktan sonra, gizleyen kimseler var ya, onlara hem Allah lanet eder, hem lanetçiler lanet eder, ancak tevbe edenler, ıslah olanlar ve gerçeği ortaya koyanlar müstesna; işte onların tevbesini kabul ederim. Ben, tevbeleri daima kabul ve merhamet edenim.</t>
  </si>
  <si>
    <t>اِلَّا الَّذ۪ينَ تَابُوا وَاَصْلَحُوا وَبَيَّنُوا فَاُو۬لٰٓئِكَ اَتُوبُ عَلَيْهِمْۚ وَاَنَا التَّوَّابُ الرَّح۪يمُ</t>
  </si>
  <si>
    <t>2|160|İndirdiğimiz belgeleri ve doğru yolu Kitab'da insanlara açıkladıktan sonra, gizleyen kimseler var ya, onlara hem Allah lanet eder, hem lanetçiler lanet eder, ancak tevbe edenler, ıslah olanlar ve gerçeği ortaya koyanlar müstesna; işte onların tevbesini kabul ederim. Ben, tevbeleri daima kabul ve merhamet edenim.</t>
  </si>
  <si>
    <t>اِنَّ الَّذ۪ينَ كَفَرُوا وَمَاتُوا وَهُمْ كُفَّارٌ اُو۬لٰٓئِكَ عَلَيْهِمْ لَعْنَةُ اللّٰهِ وَالْمَلٰٓئِكَةِ وَالنَّاسِ اَجْمَع۪ينَۙ</t>
  </si>
  <si>
    <t>2|161|İnkar edip de o halde ölenler var ya, işte, Allah'ın, meleklerin, insanların hepsinin laneti onlaradır.</t>
  </si>
  <si>
    <t>خَالِد۪ينَ ف۪يهَاۚ لَا يُخَفَّفُ عَنْهُمُ الْعَذَابُ وَلَا هُمْ يُنْظَرُونَ</t>
  </si>
  <si>
    <t>2|162|Lanette temellidirler, onlardan azab hafifletilmez ve onların azabı geciktirilmez.</t>
  </si>
  <si>
    <t>وَاِلٰهُكُمْ اِلٰهٌ وَاحِدٌۚ لَٓا اِلٰهَ اِلَّا هُوَ الرَّحْمٰنُ الرَّح۪يمُ۟</t>
  </si>
  <si>
    <t>2|163|Tanrınız bir tek Tanrıdır. O, merhamet eden, merhametli olandan başka Tanrı yoktur.</t>
  </si>
  <si>
    <t>اِنَّ ف۪ي خَلْقِ السَّمٰوَاتِ وَالْاَرْضِ وَاخْتِلَافِ الَّيْلِ وَالنَّهَارِ وَالْفُلْكِ الَّت۪ي تَجْر۪ي فِي الْبَحْرِ بِمَا يَنْفَعُ النَّاسَ وَمَٓا اَنْزَلَ اللّٰهُ مِنَ السَّمَٓاءِ مِنْ مَٓاءٍ فَاَحْيَا بِهِ الْاَرْضَ بَعْدَ مَوْتِهَا وَبَثَّ ف۪يهَا مِنْ كُلِّ دَٓابَّةٍۖ وَتَصْر۪يفِ الرِّيَاحِ وَالسَّحَابِ الْمُسَخَّرِ بَيْنَ السَّمَٓاءِ وَالْاَرْضِ لَاٰيَاتٍ لِقَوْمٍ يَعْقِلُونَ</t>
  </si>
  <si>
    <t>2|164|Göklerin ve yerin yaratılmasında, gece ile gündüzün birbiri ardınca gelmesinde, insanlara yararlı şeylerle denizde süzülen gemilerde, Allah'ın gökten indirip yeri ölümünden sonra dirilttiği suda, her türlü canlıyı orada yaymasında, rüzgarları ve yerle gök arasında emre amade duran bulutları döndürmesinde, düşünen kimseler için deliller vardır.</t>
  </si>
  <si>
    <t>وَمِنَ النَّاسِ مَنْ يَتَّخِذُ مِنْ دُونِ اللّٰهِ اَنْدَاداً يُحِبُّونَهُمْ كَحُبِّ اللّٰهِۜ وَالَّذ۪ينَ اٰمَنُٓوا اَشَدُّ حُباًّ لِلّٰهِۜ وَلَوْ يَرَى الَّذ۪ينَ ظَلَمُٓوا اِذْ يَرَوْنَ الْعَذَابَۙ اَنَّ الْقُوَّةَ لِلّٰهِ جَم۪يعاًۙ وَاَنَّ اللّٰهَ شَد۪يدُ الْعَذَابِ</t>
  </si>
  <si>
    <t>2|165|İnsanlar arasında, Allah'ı bırakıp, O'na koştukları eşleri tanrı olarak benimseyenler ve onları, Allah'ı severcesine sevenler vardır. Müminlerin Allah'ı sevmesi ise hepsinden kuvvetlidir. Zalimler azabı gördükleri zaman, bütün kuvvetin Allah'a aid bulunacağını ve Allah'ın azabının şiddetli olduğunu keşke bilselerdi!</t>
  </si>
  <si>
    <t>اِذْ تَبَرَّاَ الَّذ۪ينَ اتُّبِعُوا مِنَ الَّذ۪ينَ اتَّبَعُوا وَرَاَوُا الْعَذَابَ وَتَقَطَّعَتْ بِهِمُ الْاَسْبَابُ</t>
  </si>
  <si>
    <t>2|166|Nitekim, kendilerine uyulanlar, azabı görünce uyanlardan uzaklaşacaklar ve aralarındaki bağlar kopacaktır.</t>
  </si>
  <si>
    <t>وَقَالَ الَّذ۪ينَ اتَّبَعُوا لَوْ اَنَّ لَنَا كَرَّةً فَنَتَبَرَّاَ مِنْهُمْ كَمَا تَبَرَّؤُ۫ا مِنَّاۜ كَذٰلِكَ يُر۪يهِمُ اللّٰهُ اَعْمَالَهُمْ حَسَرَاتٍ عَلَيْهِمْۜ وَمَا هُمْ بِخَارِج۪ينَ مِنَ النَّارِ۟</t>
  </si>
  <si>
    <t>2|167|Uyanlar: "Keşke bizim için dünyaya bir dönüş olsa da, bizden uzaklaştıkları gibi biz de onlardan uzaklaşsak" derler. Böylece Allah onlara, hasretini çekecekleri işlerini gösterir. Onlar cehennemden çıkmayacaklardır.</t>
  </si>
  <si>
    <t>يَٓا اَيُّهَا النَّاسُ كُلُوا مِمَّا فِي الْاَرْضِ حَـلَالاً طَـيِّباًۘ وَلَا تَتَّبِعُوا خُطُوَاتِ الشَّيْطَانِۜ اِنَّهُ لَكُمْ عَدُوٌّ مُب۪ينٌ</t>
  </si>
  <si>
    <t>2|168|Ey İnsanlar! Yeryüzündeki temiz ve helal şeylerden yiyin, şeytana ayak uydurmayın, zira o sizin için apaçık bir düşmandır.</t>
  </si>
  <si>
    <t>اِنَّمَا يَأْمُرُكُمْ بِالسُّٓوءِ وَالْفَحْشَٓاءِ وَاَنْ تَقُولُوا عَلَى اللّٰهِ مَا لَا تَعْلَمُونَ</t>
  </si>
  <si>
    <t>2|169|Muhakkak size, kötülüğü, hayasızlığı, Allah'a karşı da bilmediğiniz şeyi söylemenizi emreder.</t>
  </si>
  <si>
    <t>وَاِذَا ق۪يلَ لَهُمُ اتَّبِعُوا مَٓا اَنْزَلَ اللّٰهُ قَالُوا بَلْ نَـتَّبِـعُ مَٓا اَلْفَيْنَا عَلَيْهِ اٰبَٓاءَنَاۜ اَوَلَوْ كَانَ اٰبَٓاؤُ۬هُمْ لَا يَعْقِلُونَ شَيْـٔاً وَلَا يَهْتَدُونَ</t>
  </si>
  <si>
    <t>2|170|Onlara: "Allah'ın indirdiğine uyun" denilince, "Hayır, atalarımızı yapar bulduğumuz şeye uyarız" derler; ya ataları bir şey akledemeyen ve doğru olmayan kimseler idiyseler?</t>
  </si>
  <si>
    <t>وَمَثَلُ الَّذ۪ينَ كَفَرُوا كَمَثَلِ الَّذ۪ي يَنْعِقُ بِمَا لَا يَسْمَعُ اِلَّا دُعَٓاءً وَنِدَٓاءًۜ صُمٌّ بُكْمٌ عُمْيٌ فَهُمْ لَا يَعْقِلُونَ</t>
  </si>
  <si>
    <t>2|171|İnkar edenlerin durumu, çağırma ve bağırmadan başkasını duymayarak haykıran gibidir. Sağırdırlar, dilsizdirler, kördürler, bu yüzden akledemezler.</t>
  </si>
  <si>
    <t>يَٓا اَيُّهَا الَّذ۪ينَ اٰمَنُوا كُلُوا مِنْ طَيِّبَاتِ مَا رَزَقْنَاكُمْ وَاشْكُرُوا لِلّٰهِ اِنْ كُنْتُمْ اِيَّاهُ تَعْبُدُونَ</t>
  </si>
  <si>
    <t>2|172|Ey İnananlar! Sizi rızıklandırdığımızın temizlerinden yiyin; yalnız Allah'a kulluk ediyorsanız, O'na şükredin.</t>
  </si>
  <si>
    <t>اِنَّمَا حَرَّمَ عَلَيْكُمُ الْمَيْتَةَ وَالدَّمَ وَلَحْمَ الْخِنْز۪يرِ وَمَٓا اُهِلَّ بِه۪ لِغَيْرِ اللّٰهِۚ فَمَنِ اضْطُرَّ غَيْرَ بَاغٍ وَلَا عَادٍ فَلَٓا اِثْمَ عَلَيْهِۜ اِنَّ اللّٰهَ غَفُورٌ رَح۪يمٌ</t>
  </si>
  <si>
    <t>2|173|Şüphesiz size ölü hayvan etini, kanı, domuz etini, Allah'tan başkası için kesilen hayvanı haram kılmıştır; fakat, darda kalana, başkasının payına el uzatmamak ve zaruret miktarını aşmamak üzere günah sayılmaz. Çünkü Allah bağışlayandır, merhamet edendir.</t>
  </si>
  <si>
    <t>اِنَّ الَّذ۪ينَ يَكْتُمُونَ مَٓا اَنْزَلَ اللّٰهُ مِنَ الْكِتَابِ وَيَشْتَرُونَ بِه۪ ثَمَناً قَل۪يلاًۙ اُو۬لٰٓئِكَ مَا يَأْكُلُونَ ف۪ي بُطُونِهِمْ اِلَّا النَّارَ وَلَا يُكَلِّمُهُمُ اللّٰهُ يَوْمَ الْقِيٰمَةِ وَلَا يُزَكّ۪يهِمْۚ وَلَهُمْ عَذَابٌ اَل۪يمٌ</t>
  </si>
  <si>
    <t>2|174|Gerçekten, Allah'ın indirdiği Kitap'tan bir şeyi gizlemede bulunup onu az bir değere değişenler var ya, onların karınlarına tıkındıkları ancak ateştir. Allah kıyamet günü onlarla konuşmaz ve onları günahlardan arıtmaz. Onlara elem verici azab vardır.</t>
  </si>
  <si>
    <t>اُو۬لٰٓئِكَ الَّذ۪ينَ اشْتَرَوُا الضَّلَالَةَ بِالْهُدٰى وَالْعَذَابَ بِالْمَغْفِرَةِۚ فَمَٓا اَصْبَرَهُمْ عَلَى النَّارِ</t>
  </si>
  <si>
    <t>2|175|Onlar doğruluk yerine sapıklığı, mağfiret yerine azabı alanlardır.</t>
  </si>
  <si>
    <t>ذٰلِكَ بِاَنَّ اللّٰهَ نَزَّلَ الْكِتَابَ بِالْحَقِّۜ وَاِنَّ الَّذ۪ينَ اخْتَلَفُوا فِي الْكِتَابِ لَف۪ي شِقَاقٍ بَع۪يدٍ۟</t>
  </si>
  <si>
    <t>2|176|Bu da, Allah'ın Kitab'ı doğru olarak indirmesinden ileri geliyor. Kitap hakkında ayrılığa düşenler doğrusu derin bir çıkmazdadırlar.</t>
  </si>
  <si>
    <t>لَيْسَ الْبِرَّ اَنْ تُوَلُّوا وُجُوهَكُمْ قِبَلَ الْمَشْرِقِ وَالْمَغْرِبِ وَلٰكِنَّ الْبِرَّ مَنْ اٰمَنَ بِاللّٰهِ وَالْيَوْمِ الْاٰخِرِ وَالْمَلٰٓئِكَةِ وَالْكِتَابِ وَالنَّبِيّ۪نَۚ وَاٰتَى الْمَالَ عَلٰى حُبِّه۪ ذَوِي الْقُرْبٰى وَالْيَتَامٰى وَالْمَسَاك۪ينَ وَابْنَ السَّب۪يلِ وَالسَّٓائِل۪ينَ وَفِي الرِّقَابِۚ وَاَقَامَ الصَّلٰوةَ وَاٰتَى الزَّكٰوةَۚ وَالْمُوفُونَ بِعَهْدِهِمْ اِذَا عَاهَدُواۚ وَالصَّابِر۪ينَ فِي الْبَأْسَٓاءِ وَالضَّرَّٓاءِ وَح۪ينَ الْبَأْسِۜ اُو۬لٰٓئِكَ الَّذ۪ينَ صَدَقُواۜ وَاُو۬لٰٓئِكَ هُمُ الْمُتَّقُونَ</t>
  </si>
  <si>
    <t>2|177|Yüzlerinizi doğudan yana ve batıdan yana çevirmeniz iyi olmak demek değildir; Lakin iyi olan, Allah'a, ahiret gününe, meleklere, Kitap'a, peygamberlere inanan, O'nun sevgisiyle, yakınlarına, yetimlere, düşkünlere, yolculara, yoksullara ve köleler uğrunda mal veren, namaz kılan, zekat veren ve ahidleştiklerinde ahidlerine vefa gösterenler, zorda, darda ve savaş alanında sabredenlerdir. İşte onlar doğru olanlardır ve sakınanlar ancak onlardır.</t>
  </si>
  <si>
    <t>يَٓا اَيُّهَا الَّذ۪ينَ اٰمَنُوا كُتِبَ عَلَيْكُمُ الْقِصَاصُ فِي الْقَتْلٰىۜ اَلْحُرُّ بِالْحُرِّ وَالْعَبْدُ بِالْعَبْدِ وَالْاُنْثٰى بِالْاُنْثٰىۜ فَمَنْ عُفِيَ لَهُ مِنْ اَخ۪يهِ شَيْءٌ فَاتِّبَاعٌ بِالْمَعْرُوفِ وَاَدَٓاءٌ اِلَيْهِ بِاِحْسَانٍۜ ذٰلِكَ تَخْف۪يفٌ مِنْ رَبِّكُمْ وَرَحْمَةٌۜ فَمَنِ اعْتَدٰى بَعْدَ ذٰلِكَ فَلَهُ عَذَابٌ اَل۪يمٌ</t>
  </si>
  <si>
    <t>2|178|Ey İnananlar! Öldürülenler hakkında size kısas farz kılındı: Hür ile hür insan, köle ile köle ve kadın ile kadın. Öldüren, ölenin kardeşi tarafından bağışlanmışsa, kendisine örfe uymak ve bağışlayana güzellikle diyet ödemek gerekir. Bu, Rabbiniz'den bir hafifletme ve rahmettir. Bundan sonra tecavüzde bulunana elem verici azab vardır.</t>
  </si>
  <si>
    <t>وَلَكُمْ فِي الْقِصَاصِ حَيٰوةٌ يَٓا اُو۬لِي الْاَلْبَابِ لَعَلَّكُمْ تَتَّقُونَ</t>
  </si>
  <si>
    <t>2|179|Ey akıl sahibleri! Kısasta sizin için hayat vardır. Artık, Allah'a karşı gelmekten sakınırsınız.</t>
  </si>
  <si>
    <t>كُتِبَ عَلَيْكُمْ اِذَا حَضَرَ اَحَدَكُمُ الْمَوْتُ اِنْ تَرَكَ خَيْراًۚ اَلْوَصِيَّةُ لِلْوَالِدَيْنِ وَالْاَقْرَب۪ينَ بِالْمَعْرُوفِۚ حَقاًّ عَلَى الْمُتَّق۪ينَۜ</t>
  </si>
  <si>
    <t>2|180|Birinize ölüm geldiği zaman, eğer mal bırakıyorsa, ana babaya, yakınlara, uygun bir tarzda vasiyet etmesi Allah'a karşı gelmekten sakınanlara bir borç olarak size farz kılındı.</t>
  </si>
  <si>
    <t>فَمَنْ بَدَّلَهُ بَعْدَ مَا سَمِعَهُ فَاِنَّمَٓا اِثْمُهُ عَلَى الَّذ۪ينَ يُبَدِّلُونَهُۜ اِنَّ اللّٰهَ سَم۪يعٌ عَل۪يمٌۜ</t>
  </si>
  <si>
    <t>2|181|Vasiyeti işittikten sonra değiştiren olursa, bunun günahı değiştirenin üzerinedir. Allah şüphesiz işitir ve bilir.</t>
  </si>
  <si>
    <t>فَمَنْ خَافَ مِنْ مُوصٍ جَنَفاً اَوْ اِثْماً فَاَصْلَحَ بَيْنَهُمْ فَلَٓا اِثْمَ عَلَيْهِۜ اِنَّ اللّٰهَ غَفُورٌ رَح۪يمٌ۟</t>
  </si>
  <si>
    <t>2|182|Vasiyet edenin yanılacağından veya günaha gireceğinden endişe duyan kimse, ilgililerin arasını düzeltirse ona günah yoktur. Allah şüphesiz bağışlar ve merhamet eder.</t>
  </si>
  <si>
    <t>يَٓا اَيُّهَا الَّذ۪ينَ اٰمَنُوا كُتِبَ عَلَيْكُمُ الصِّيَامُ كَمَا كُتِبَ عَلَى الَّذ۪ينَ مِنْ قَبْلِكُمْ لَعَلَّكُمْ تَتَّقُونَۙ</t>
  </si>
  <si>
    <t>2|183|Ey İnananlar! Oruç, sizden öncekilere farz kılındığı gibi, Allah'a karşı gelmekten sakınasınız diye, size sayılı günlerde farz kılındı. İçinizden hasta olan veya yolculukta bulunan, tutamadığı günlerin sayısınca diğer günlerde tutar. Oruca dayanamıyanlar, bir düşkünü doyuracak kadar fidye verir. Kim gönülden iyilik yaparsa o iyilik kendisinedir. Oruç tutmanız eğer bilirseniz sizin için hayırlıdır.</t>
  </si>
  <si>
    <t>اَيَّاماً مَعْدُودَاتٍۜ فَمَنْ كَانَ مِنْكُمْ مَر۪يضاً اَوْ عَلٰى سَفَرٍ فَعِدَّةٌ مِنْ اَيَّامٍ اُخَرَۜ وَعَلَى الَّذ۪ينَ يُط۪يقُونَهُ فِدْيَةٌ طَعَامُ مِسْك۪ينٍۜ فَمَنْ تَطَوَّعَ خَيْراً فَهُوَ خَيْرٌ لَهُۜ وَاَنْ تَصُومُوا خَيْرٌ لَكُمْ اِنْ كُنْتُمْ تَعْلَمُونَ</t>
  </si>
  <si>
    <t>2|184|Ey İnananlar! Oruç, sizden öncekilere farz kılındığı gibi, Allah'a karşı gelmekten sakınasınız diye, size sayılı günlerde farz kılındı. İçinizden hasta olan veya yolculukta bulunan, tutamadığı günlerin sayısınca diğer günlerde tutar. Oruca dayanamıyanlar, bir düşkünü doyuracak kadar fidye verir. Kim gönülden iyilik yaparsa o iyilik kendisinedir. Oruç tutmanız eğer bilirseniz sizin için hayırlıdır.</t>
  </si>
  <si>
    <t>شَهْرُ رَمَضَانَ الَّذ۪ٓي اُنْزِلَ ف۪يهِ الْقُرْاٰنُ هُدًى لِلنَّاسِ وَبَيِّنَاتٍ مِنَ الْهُدٰى وَالْفُرْقَانِۚ فَمَنْ شَهِدَ مِنْكُمُ الشَّهْرَ فَلْيَصُمْهُۜ وَمَنْ كَانَ مَر۪يضاً اَوْ عَلٰى سَفَرٍ فَعِدَّةٌ مِنْ اَيَّامٍ اُخَرَۜ يُر۪يدُ اللّٰهُ بِكُمُ الْيُسْرَ وَلَا يُر۪يدُ بِكُمُ الْعُسْرَۘ وَلِتُكْمِلُوا الْعِدَّةَ وَلِتُكَبِّرُوا اللّٰهَ عَلٰى مَا هَدٰيكُمْ وَلَعَلَّكُمْ تَشْكُرُونَ</t>
  </si>
  <si>
    <t>2|185|Ramazan ayı, ki onda Kuran, insanlara yol gösterici ve doğruyu yanlıştan ayırıcı belgeler olarak indirildi. Sizden bu ayı idrak eden, onda oruç tutsun; hasta veya yolculukta olan, tutamadığı günlerin sayısınca diğer günlerde tutsun. Allah size kolaylık ister, zorluk istemez. Bu kolaylıkları, sayıyı tamamlamanız ve size yol gösterdiğine karşılık O'nu ululamanız için meşru kılmıştır; ola ki şükredersiniz.</t>
  </si>
  <si>
    <t>وَاِذَا سَاَلَكَ عِبَاد۪ي عَنّ۪ي فَاِنّ۪ي قَر۪يبٌۜ اُج۪يبُ دَعْوَةَ الدَّاعِ اِذَا دَعَانِۙ فَلْيَسْتَج۪يبُوا ل۪ي وَلْيُؤْمِنُوا ب۪ي لَعَلَّهُمْ يَرْشُدُونَ</t>
  </si>
  <si>
    <t>2|186|Kullarım sana Beni sorarlarsa, bilsinler ki Ben, şüphesiz onlara yakınım. Benden isteyenin, dua ettiğinde duasını kabul ederim. Artık onlar da davetimi kabul edip Bana inansınlar ki doğru yolda yürüyenlerden olsunlar.</t>
  </si>
  <si>
    <t>اُحِلَّ لَكُمْ لَيْلَةَ الصِّيَامِ الرَّفَثُ اِلٰى نِسَٓائِكُمْۜ هُنَّ لِبَاسٌ لَكُمْ وَاَنْتُمْ لِبَاسٌ لَهُنَّۜ عَلِمَ اللّٰهُ اَنَّكُمْ كُنْتُمْ تَخْتَانُونَ اَنْفُسَكُمْ فَتَابَ عَلَيْكُمْ وَعَفَا عَنْكُمْۚ فَالْـٰٔنَ بَاشِرُوهُنَّ وَابْتَغُوا مَا كَتَبَ اللّٰهُ لَكُمْۖ وَكُلُوا وَاشْرَبُوا حَتّٰى يَتَبَيَّنَ لَكُمُ الْخَيْطُ الْاَبْيَضُ مِنَ الْخَيْطِ الْاَسْوَدِ مِنَ الْفَجْرِۖ ثُمَّ اَتِمُّوا الصِّيَامَ اِلَى الَّيْلِۚ وَلَا تُبَاشِرُوهُنَّ وَاَنْتُمْ عَاكِفُونَۙ فِي الْمَسَاجِدِۜ تِلْكَ حُدُودُ اللّٰهِ فَلَا تَقْرَبُوهَاۜ كَذٰلِكَ يُبَيِّنُ اللّٰهُ اٰيَاتِه۪ لِلنَّاسِ لَعَلَّهُمْ يَتَّقُونَ</t>
  </si>
  <si>
    <t>2|187|Oruç tuttuğunuz günlerin gecesi kadınlarınıza yaklaşmanız size helal kılındı, onlar sizin örtünüz, siz de onların örtülerisiniz. Allah, nefsinize güvenemiyeceğinizi biliyordu, bu sebeple tevbenizi kabul edip sizi affetti; artık onlara yaklaşabilirsiniz. Allah'ın sizin için takdir ettiğini dileyin. Tan yerinde, beyaz iplik siyah iplikten sizce ayırdedilinceye kadar, yiyin için, sonra orucu geceye kadar tamamlayın. Mescidlerde itikafa çekildiğinizde kadınlarınıza yaklaşmayın. Allah insanlara yasaklardan sakınsınlar diye ayetlerini böylece apaçık bildirir.</t>
  </si>
  <si>
    <t>وَلَا تَأْكُلُٓوا اَمْوَالَكُمْ بَيْنَكُمْ بِالْبَاطِلِ وَتُدْلُوا بِهَٓا اِلَى الْحُكَّامِ لِتَأْكُلُوا فَر۪يقاً مِنْ اَمْوَالِ النَّاسِ بِالْاِثْمِ وَاَنْتُمْ تَعْلَمُونَ۟</t>
  </si>
  <si>
    <t>2|188|Aranızda mallarınızı haksızlıkla yemeyin; bildiğiniz halde günaha girerek insanların mallarından bir kısmını yemek için onu hakimlere aktarmayın.</t>
  </si>
  <si>
    <t>يَسْـَٔلُونَكَ عَنِ الْاَهِلَّةِۜ قُلْ هِيَ مَوَاق۪يتُ لِلنَّاسِ وَالْحَجِّۜ وَلَيْسَ الْبِرُّ بِاَنْ تَأْتُوا الْبُيُوتَ مِنْ ظُهُورِهَا وَلٰكِنَّ الْبِرَّ مَنِ اتَّقٰىۚ وَأْتُوا الْبُيُوتَ مِنْ اَبْوَابِهَاۖ وَاتَّقُوا اللّٰهَ لَعَلَّكُمْ تُفْلِحُونَ</t>
  </si>
  <si>
    <t>2|189|Sana hilal halindeki ayları sorarlar. De ki: "Onlar, insanların ve hac vakitlerinin ölçüsüdür". Evlere arkalarından girmeniz iyilik değildir; iyi kimse kötülükten sakınan kimsedir. Evlere kapılarından girin; Allah'tan sakının ki muradınıza erersiniz.</t>
  </si>
  <si>
    <t>وَقَاتِلُوا ف۪ي سَب۪يلِ اللّٰهِ الَّذ۪ينَ يُقَاتِلُونَكُمْ وَلَا تَعْتَدُواۜ اِنَّ اللّٰهَ لَا يُحِبُّ الْمُعْتَد۪ينَ</t>
  </si>
  <si>
    <t>2|190|Sizinle savaşanlarla Allah yolunda savaşın, aşırı gitmeyin; doğrusu Allah aşırı gidenleri sevmez.</t>
  </si>
  <si>
    <t>وَاقْتُلُوهُمْ حَيْثُ ثَقِفْتُمُوهُمْ وَاَخْرِجُوهُمْ مِنْ حَيْثُ اَخْرَجُوكُمْ وَالْفِتْنَةُ اَشَدُّ مِنَ الْقَتْلِۚ وَلَا تُقَاتِلُوهُمْ عِنْدَ الْمَسْجِدِ الْحَرَامِ حَتّٰى يُقَاتِلُوكُمْ ف۪يهِۚ فَاِنْ قَاتَلُوكُمْ فَاقْتُلُوهُمْۜ كَذٰلِكَ جَزَٓاءُ الْكَافِر۪ينَ</t>
  </si>
  <si>
    <t>2|191|Onları bulduğunuz yerde öldürün. Sizi çıkardıkları yerden siz de onları çıkarın. Fitne çıkarmak, adam öldürmekten daha kötüdür. Mescidi Haram'ın yanında, onlar savaşmadıkça siz de onlarla savaşmayın. Sizinle savaşırlarsa onları öldürün. İnkar edenlerin cezası böyledir.</t>
  </si>
  <si>
    <t>فَاِنِ انْتَهَوْا فَاِنَّ اللّٰهَ غَفُورٌ رَح۪يمٌ</t>
  </si>
  <si>
    <t>2|192|Vazgeçerlerse onları bağışlayın; şüphesiz Allah bağışlar ve merhamet eder.</t>
  </si>
  <si>
    <t>وَقَاتِلُوهُمْ حَتّٰى لَا تَكُونَ فِتْنَةٌ وَيَكُونَ الدّ۪ينُ لِلّٰهِۜ فَاِنِ انْتَهَوْا فَلَا عُدْوَانَ اِلَّا عَلَى الظَّالِم۪ينَ</t>
  </si>
  <si>
    <t>2|193|Fitne kalmayıp, yalnız Allah'ın dini ortada kalana kadar onlarla savaşın. Eğer vazgeçerlerse sataşmayın. Zulmedenlerden başkasına düşmanlık yoktur.</t>
  </si>
  <si>
    <t>اَلشَّهْرُ الْحَرَامُ بِالشَّهْرِ الْحَرَامِ وَالْحُرُمَاتُ قِصَاصٌۜ فَمَنِ اعْتَدٰى عَلَيْكُمْ فَاعْتَدُوا عَلَيْهِ بِمِثْلِ مَا اعْتَدٰى عَلَيْكُمْۖ وَاتَّقُوا اللّٰهَ وَاعْلَمُٓوا اَنَّ اللّٰهَ مَعَ الْمُتَّق۪ينَ</t>
  </si>
  <si>
    <t>2|194|Hürmetli ay, hürmetli aya mukabildir, hürmetler karşılıklıdır; o halde, size tecavüz edene (saldırana), size saldırdıkları gibi saldırın. Allah'tan sakının ve Allah'ın sakınanlarla beraber olduğunu bilin.</t>
  </si>
  <si>
    <t>وَاَنْفِقُوا ف۪ي سَب۪يلِ اللّٰهِ وَلَا تُلْقُوا بِاَيْد۪يكُمْ اِلَى التَّهْلُكَةِۚۛ وَاَحْسِنُواۚۛ اِنَّ اللّٰهَ يُحِبُّ الْمُحْسِن۪ينَ</t>
  </si>
  <si>
    <t>2|195|Allah yolunda sarf edin, kendinizi kendi elinizle tehlikeye atmayın, işlerinizi iyi yapın. Şüphesiz Allah iyi iş yapanları sever.</t>
  </si>
  <si>
    <t>وَاَتِمُّوا الْحَجَّ وَالْعُمْرَةَ لِلّٰهِۜ فَاِنْ اُحْصِرْتُمْ فَمَا اسْتَيْسَرَ مِنَ الْهَدْيِۚ وَلَا تَحْلِقُوا رُؤُ۫سَكُمْ حَتّٰى يَبْلُغَ الْهَدْيُ مَحِلَّهُۜ فَمَنْ كَانَ مِنْكُمْ مَر۪يضاً اَوْ بِه۪ٓ اَذًى مِنْ رَأْسِه۪ فَفِدْيَةٌ مِنْ صِيَامٍ اَوْ صَدَقَةٍ اَوْ نُسُكٍۚ فَاِذَٓا اَمِنْتُمْ۠ فَمَنْ تَمَتَّعَ بِالْعُمْرَةِ اِلَى الْحَجِّ فَمَا اسْتَيْسَرَ مِنَ الْهَدْيِۚ فَمَنْ لَمْ يَجِدْ فَصِيَامُ ثَلٰثَةِ اَيَّامٍ فِي الْحَجِّ وَسَبْعَةٍ اِذَا رَجَعْتُمْۜ تِلْكَ عَشَرَةٌ كَامِلَةٌۜ ذٰلِكَ لِمَنْ لَمْ يَكُنْ اَهْلُهُ حَاضِرِي الْمَسْجِدِ الْحَرَامِۜ وَاتَّقُوا اللّٰهَ وَاعْلَمُٓوا اَنَّ اللّٰهَ شَد۪يدُ الْعِقَابِ۟</t>
  </si>
  <si>
    <t>2|196|Başladığınız hac ve umreyi Allah için tamamlayın. Alıkonursanız, kolayınıza gelen bir kurban gönderin. Kurban, yerine ulaşıncaya kadar, başlarınızı tıraş etmeyin. İçinizde hasta olan veya başından rahatsız bulunan varsa fidye olarak ya oruç tutması, ya sadaka vermesi ya da kurban kesmesi gerekir. Güven içinde olursanız, hacca kadar umreden faydalanabilen kimseye kolayına gelen bir kurban kesmek, bulamayana, hac esnasında üç gün ve döndüğünüzde yedi gün, ki o tam on gündür oruç tutmak gerekir. Bu, ailesi Mescidi Haram'da oturmayan kimseler içindir. Allah'tan sakının ve Allah'ın cezasının şiddetli olacağını bilin.</t>
  </si>
  <si>
    <t>اَلْحَجُّ اَشْهُرٌ مَعْلُومَاتٌۚ فَمَنْ فَرَضَ ف۪يهِنَّ الْحَجَّ فَلَا رَفَثَ وَلَا فُسُوقَ وَلَا جِدَالَ فِي الْحَجِّۜ وَمَا تَفْعَلُوا مِنْ خَيْرٍ يَعْلَمْهُ اللّٰهُۜ وَتَزَوَّدُوا فَاِنَّ خَيْرَ الزَّادِ التَّقْوٰىۘ وَاتَّقُونِ يَٓا اُو۬لِي الْاَلْبَابِ</t>
  </si>
  <si>
    <t>2|197|Hac bilinen aylardadır. O aylarda hacca girişen kimse bilmelidir ki, hacda kadına yaklaşmak, sövüşmek, dövüşmek yoktur. Ne iyilik yaparsanız Allah onu bilir. Kendinize azık edinin, şüphe yok ki azığın en iyisi Allah korkusudur. Ey akıl sahibleri! Benden korkun.</t>
  </si>
  <si>
    <t>لَيْسَ عَلَيْكُمْ جُنَاحٌ اَنْ تَبْتَغُوا فَضْلاً مِنْ رَبِّكُمْۜ فَاِذَٓا اَفَضْتُمْ مِنْ عَرَفَاتٍ فَاذْكُرُوا اللّٰهَ عِنْدَ الْمَشْعَرِ الْحَرَامِۖ وَاذْكُرُوهُ كَمَا هَدٰيكُمْۚ وَاِنْ كُنْتُمْ مِنْ قَبْلِه۪ لَمِنَ الضَّٓالّ۪ينَ</t>
  </si>
  <si>
    <t>2|198|Rabbiniz'den refah istemenizde bir engel yoktur. Arafat'tan indiğinizde, Allah'ı Meşari Haram'da anın; O'nu, size gösterdiği şekilde zikredin. Nitekim siz önceleri hiç şüphesiz sapıklardandınız.</t>
  </si>
  <si>
    <t>ثُمَّ اَف۪يضُوا مِنْ حَيْثُ اَفَاضَ النَّاسُ وَاسْتَغْفِرُوا اللّٰهَۜ اِنَّ اللّٰهَ غَفُورٌ رَح۪يمٌ</t>
  </si>
  <si>
    <t>2|199|Sonra, insanların toplu olarak akın ettiği yerden, siz de akın edin. Allah'tan mağfiret dileyin. Allah bağışlar ve merhamet eder.</t>
  </si>
  <si>
    <t>فَاِذَا قَضَيْتُمْ مَنَاسِكَكُمْ فَاذْكُرُوا اللّٰهَ كَذِكْرِكُمْ اٰبَٓاءَكُمْ اَوْ اَشَدَّ ذِكْراًۜ فَمِنَ النَّاسِ مَنْ يَقُولُ رَبَّنَٓا اٰتِنَا فِي الدُّنْيَا وَمَا لَهُ فِي الْاٰخِرَةِ مِنْ خَلَاقٍ</t>
  </si>
  <si>
    <t>2|200|Hac ibadetinizi bitirdiğinizde, babalarınızı andığınız gibi, hatta ondan daha kuvvetli bir anışla Allah'ı anın. "Rabbimiz! Bize sadece dünyada ver" diyen insanlar vardır, öylesine, ahirette bir pay yoktur.</t>
  </si>
  <si>
    <t>وَمِنْهُمْ مَنْ يَقُولُ رَبَّنَٓا اٰتِنَا فِي الدُّنْيَا حَسَنَةً وَفِي الْاٰخِرَةِ حَسَنَةً وَقِنَا عَذَابَ النَّارِ</t>
  </si>
  <si>
    <t>2|201|"Rabbimiz! Bize dünyada iyiyi, ahirette de iyiyi ver, bizi ateşin azabından koru" diyenler vardır.</t>
  </si>
  <si>
    <t>اُو۬لٰٓئِكَ لَهُمْ نَص۪يبٌ مِمَّا كَسَبُواۜ وَاللّٰهُ سَر۪يعُ الْحِسَابِ</t>
  </si>
  <si>
    <t>2|202|İşte onlara, kazançlarından ötürü karşılık vardır. Allah hesabı çabuk görür.</t>
  </si>
  <si>
    <t>وَاذْكُرُوا اللّٰهَ ف۪ٓي اَيَّامٍ مَعْدُودَاتٍۜ فَمَنْ تَعَجَّلَ ف۪ي يَوْمَيْنِ فَلَٓا اِثْمَ عَلَيْهِۚ وَمَنْ تَاَخَّرَ فَلَٓا اِثْمَ عَلَيْهِۙ لِمَنِ اتَّقٰىۜ وَاتَّقُوا اللّٰهَ وَاعْلَمُٓوا اَنَّكُمْ اِلَيْهِ تُحْشَرُونَ</t>
  </si>
  <si>
    <t>2|203|Allah'ı sayılı günlerde anın. Günahtan sakınan kimseye, acele edip, Mina'daki ibadeti iki günde bitirirse günah yoktur, geri kalsa da günah yoktur. Allah'tan sakının. O'nun katında toplanacağınızı bilin.</t>
  </si>
  <si>
    <t>وَمِنَ النَّاسِ مَنْ يُعْجِبُكَ قَوْلُهُ فِي الْحَيٰوةِ الدُّنْيَا وَيُشْهِدُ اللّٰهَ عَلٰى مَا ف۪ي قَلْبِه۪ۙ وَهُوَ اَلَدُّ الْخِصَامِ</t>
  </si>
  <si>
    <t>2|204|Dünya hayatına dair konuşması senin hoşuna giden, pek azılı düşman iken, kalbinde olana Allah'ı şahid tutan, işbaşına geçince, yeryüzünde bozgunculuk yapmaya, ekin ve nesli yok etmeğe çabalayan insanlar vardır. Allah bozgunculuğu sevmez.</t>
  </si>
  <si>
    <t>وَاِذَا تَوَلّٰى سَعٰى فِي الْاَرْضِ لِيُفْسِدَ ف۪يهَا وَيُهْلِكَ الْحَرْثَ وَالنَّسْلَۜ وَاللّٰهُ لَا يُحِبُّ الْفَسَادَ</t>
  </si>
  <si>
    <t>2|205|Dünya hayatına dair konuşması senin hoşuna giden, pek azılı düşman iken, kalbinde olana Allah'ı şahid tutan, işbaşına geçince, yeryüzünde bozgunculuk yapmaya, ekin ve nesli yok etmeğe çabalayan insanlar vardır. Allah bozgunculuğu sevmez.</t>
  </si>
  <si>
    <t>وَاِذَا ق۪يلَ لَهُ اتَّقِ اللّٰهَ اَخَذَتْهُ الْعِزَّةُ بِالْاِثْمِ فَحَسْبُهُ جَهَنَّمُۜ وَلَبِئْسَ الْمِهَادُ</t>
  </si>
  <si>
    <t>2|206|Ona: "Allah'tan sakın" denince, gururu kendisine günah işletir, artık ona cehennem yetişir, ne kötü yataktır!..</t>
  </si>
  <si>
    <t>وَمِنَ النَّاسِ مَنْ يَشْر۪ي نَفْسَهُ ابْتِغَٓاءَ مَرْضَاتِ اللّٰهِۜ وَاللّٰهُ رَؤُ۫فٌ بِالْعِبَادِ</t>
  </si>
  <si>
    <t>2|207|İnsanlar arasında, Allah'ın rızasını kazanmak için canını verenler vardır. Allah kullarına karşı şefkatlidir.</t>
  </si>
  <si>
    <t>يَٓا اَيُّهَا الَّذ۪ينَ اٰمَنُوا ادْخُلُوا فِي السِّلْمِ كَٓافَّةًۖ وَلَا تَتَّبِعُوا خُطُوَاتِ الشَّيْطَانِۜ اِنَّهُ لَكُمْ عَدُوٌّ مُب۪ينٌ</t>
  </si>
  <si>
    <t>2|208|Ey İnananlar! Hep birden barışa girin, şeytana ayak uydurmayın, o sizin apaçık düşmanınızdır.</t>
  </si>
  <si>
    <t>فَاِنْ زَلَلْتُمْ مِنْ بَعْدِ مَا جَٓاءَتْكُمُ الْبَيِّنَاتُ فَاعْلَمُٓوا اَنَّ اللّٰهَ عَز۪يزٌ حَك۪يمٌ</t>
  </si>
  <si>
    <t>2|209|Size belgeler geldikten sonra kayarsanız, biliniz ki Allah güçlüdür, Hakim'dir.</t>
  </si>
  <si>
    <t>هَلْ يَنْظُرُونَ اِلَّٓا اَنْ يَأْتِيَهُمُ اللّٰهُ ف۪ي ظُلَلٍ مِنَ الْغَمَامِ وَالْمَلٰٓئِكَةُ وَقُضِيَ الْاَمْرُۜ وَاِلَى اللّٰهِ تُرْجَعُ الْاُمُورُ۟</t>
  </si>
  <si>
    <t>2|210|Onlar, bulut gölgeleri içinde, Allah'ın azabının ve meleklerin tepelerine inip işin bitmesini mi bekliyorlar? Bütün işler Allah'a dönecektir.</t>
  </si>
  <si>
    <t>سَلْ بَن۪ٓي اِسْرَٓائ۪لَ كَمْ اٰتَيْنَاهُمْ مِنْ اٰيَةٍ بَيِّنَةٍۜ وَمَنْ يُبَدِّلْ نِعْمَةَ اللّٰهِ مِنْ بَعْدِ مَا جَٓاءَتْهُ فَاِنَّ اللّٰهَ شَد۪يدُ الْعِقَابِ</t>
  </si>
  <si>
    <t>2|211|İsrailoğullarına sor; onlara apaçık nice ayetler verdik, Allah'ın nimetini, kendisine geldikten sonra kim değiştirirse, bilsin ki, Allah'ın cezası şüphesiz şiddetlidir.</t>
  </si>
  <si>
    <t>زُيِّنَ لِلَّذ۪ينَ كَفَرُوا الْحَيٰوةُ الدُّنْيَا وَيَسْخَرُونَ مِنَ الَّذ۪ينَ اٰمَنُواۢ وَالَّذ۪ينَ اتَّقَوْا فَوْقَهُمْ يَوْمَ الْقِيٰمَةِۜ وَاللّٰهُ يَرْزُقُ مَنْ يَشَٓاءُ بِغَيْرِ حِسَابٍ</t>
  </si>
  <si>
    <t>2|212|İnkar edenlere, dünya hayatı güzel görünür, onlar, inananlarla alay ederler, oysa, Allah'a karşı gelmekten sakınanlar kıyamet günü onların üstünde olacaklardır. Allah dilediğini hesabsız şekilde rızıklandırır.</t>
  </si>
  <si>
    <t>كَانَ النَّاسُ اُمَّةً وَاحِدَةً فَبَعَثَ اللّٰهُ النَّبِيّ۪نَ مُبَشِّر۪ينَ وَمُنْذِر۪ينَۖ وَاَنْزَلَ مَعَهُمُ الْكِتَابَ بِالْحَقِّ لِيَحْكُمَ بَيْنَ النَّاسِ ف۪يمَا اخْتَلَفُوا ف۪يهِۜ وَمَا اخْتَلَفَ ف۪يهِ اِلَّا الَّذ۪ينَ اُو۫تُوهُ مِنْ بَعْدِ مَا جَٓاءَتْهُمُ الْبَيِّنَاتُ بَغْياً بَيْنَهُمْۚ فَهَدَى اللّٰهُ الَّذ۪ينَ اٰمَنُوا لِمَا اخْتَلَفُوا ف۪يهِ مِنَ الْحَقِّ بِاِذْنِه۪ۜ وَاللّٰهُ يَهْد۪ي مَنْ يَشَٓاءُ اِلٰى صِرَاطٍ مُسْتَق۪يمٍ</t>
  </si>
  <si>
    <t>2|213|İnsanlar bir tek ümmetti. Allah peygamberleri müjdeci ve uyarıcı olarak gönderdi; insanların ayrılığa düşecekleri hususlarda aralarında hüküm vermek için onlarla birlikte hak Kitaplar indirdi. Ancak Kitap verilenler, kendilerine belgeler geldikten sonra, aralarındaki ihtiras yüzünden onda ayrılığa düştüler. Allah, inananları, ayrılığa düştükleri gerçeğe kendi izni ile eriştirdi. Allah dilediğini doğru yola eriştirir.</t>
  </si>
  <si>
    <t>اَمْ حَسِبْتُمْ اَنْ تَدْخُلُوا الْجَنَّةَ وَلَمَّا يَأْتِكُمْ مَثَلُ الَّذ۪ينَ خَلَوْا مِنْ قَبْلِكُمْۜ مَسَّتْهُمُ الْبَأْسَٓاءُ وَالضَّرَّٓاءُ وَزُلْزِلُوا حَتّٰى يَقُولَ الرَّسُولُ وَالَّذ۪ينَ اٰمَنُوا مَعَهُ مَتٰى نَصْرُ اللّٰهِۜ اَلَٓا اِنَّ نَصْرَ اللّٰهِ قَر۪يبٌ</t>
  </si>
  <si>
    <t>2|214|Sizden önce gelenlerin durumu sizin başınıza gelmeden cennete gireceğinizi mi zannettiniz? Peygamber ve onunla beraber müminler: "Allah'ın yardımı ne zaman?" diyecek kadar darlığa ve zorluğa uğramışlar ve sarsılmışlardı; iyi bilin ki Allah'ın yardımı şüphesiz yakındır.</t>
  </si>
  <si>
    <t>يَسْـَٔلُونَكَ مَاذَا يُنْفِقُونَۜ قُلْ مَٓا اَنْفَقْتُمْ مِنْ خَيْرٍ فَلِلْوَالِدَيْنِ وَالْاَقْرَب۪ينَ وَالْيَتَامٰى وَالْمَسَاك۪ينِ وَابْنِ السَّب۪يلِۜ وَمَا تَفْعَلُوا مِنْ خَيْرٍ فَاِنَّ اللّٰهَ بِه۪ عَل۪يمٌ</t>
  </si>
  <si>
    <t>2|215|Sana, ne sarfedeceklerini sorarlar, de ki: "Sarfedeceğiniz mal, ana baba, yakınlar, yetimler, düşkünler, yolcular içindir. Yaptığınız her iyiliği Allah şüphesiz bilir".</t>
  </si>
  <si>
    <t>كُتِبَ عَلَيْكُمُ الْقِتَالُ وَهُوَ كُرْهٌ لَكُمْۚ وَعَسٰٓى اَنْ تَكْرَهُوا شَيْـٔاً وَهُوَ خَيْرٌ لَكُمْۚ وَعَسٰٓى اَنْ تُحِبُّوا شَيْـٔاً وَهُوَ شَرٌّ لَكُمْۜ وَاللّٰهُ يَعْلَمُ وَاَنْتُمْ لَا تَعْلَمُونَ۟</t>
  </si>
  <si>
    <t>2|216|Savaş, hoşunuza gitmediği halde size farz kılındı. İhtimal ki hoşlanmadığınız şey sizin iyiliğinizedir ve ihtimal ki sevdiğiniz bir şey sizin kötülüğünüzedir. Siz bilmezsiniz, Allah bilir.</t>
  </si>
  <si>
    <t>يَسْـَٔلُونَكَ عَنِ الشَّهْرِ الْحَرَامِ قِتَالٍ ف۪يهِۜ قُلْ قِتَالٌ ف۪يهِ كَب۪يرٌۜ وَصَدٌّ عَنْ سَب۪يلِ اللّٰهِ وَكُفْرٌ بِه۪ وَالْمَسْجِدِ الْحَرَامِ وَاِخْرَاجُ اَهْلِه۪ مِنْهُ اَكْبَرُ عِنْدَ اللّٰهِۚ وَالْفِتْنَةُ اَكْبَرُ مِنَ الْقَتْلِۜ وَلَا يَزَالُونَ يُقَاتِلُونَكُمْ حَتّٰى يَرُدُّوكُمْ عَنْ د۪ينِكُمْ اِنِ اسْتَطَاعُواۜ وَمَنْ يَرْتَدِدْ مِنْكُمْ عَنْ د۪ينِه۪ فَيَمُتْ وَهُوَ كَافِرٌ فَاُو۬لٰٓئِكَ حَبِطَتْ اَعْمَالُهُمْ فِي الدُّنْيَا وَالْاٰخِرَةِۚ وَاُو۬لٰٓئِكَ اَصْحَابُ النَّارِۚ هُمْ ف۪يهَا خَـالِدُونَ</t>
  </si>
  <si>
    <t>2|217|Sana hürmet edilen ayı, o aydaki savaşı sorarlar. De ki: "O ayda savaşmak büyük suçtur. Allah yolundan alıkoymak, O'nu inkar etmek, Mescidi Haram'a engel olmak ve halkını oradan çıkarmak Allah katında daha büyük suçtur. Fitne çıkarmak ise öldürmekten daha büyüktür". Güçleri yeterse, dininizden döndürünceye kadar sizinle savaşa devam ederler. İçinizden dininden dönüp kafir olarak ölen olursa, bunların işleri dünya ve ahirette boşa gitmiş olur. İşte cehennemlikler onlardır, onlar orada temellidirler.</t>
  </si>
  <si>
    <t>اِنَّ الَّذ۪ينَ اٰمَنُوا وَالَّذ۪ينَ هَاجَرُوا وَجَاهَدُوا ف۪ي سَب۪يلِ اللّٰهِۙ اُو۬لٰٓئِكَ يَرْجُونَ رَحْمَتَ اللّٰهِۜ وَاللّٰهُ غَفُورٌ رَح۪يمٌ</t>
  </si>
  <si>
    <t>2|218|İnananlar, hicret edenler ve Allah yolunda cihad edenler Allah'ın rahmetini umarlar. Allah bağışlar ve merhamet eder.</t>
  </si>
  <si>
    <t>يَسْـَٔلُونَكَ عَنِ الْخَمْرِ وَالْمَيْسِرِۜ قُلْ ف۪يهِمَٓا اِثْمٌ كَب۪يرٌ وَمَنَافِـعُ لِلنَّاسِۘ وَاِثْمُهُمَٓا اَكْبَرُ مِنْ نَفْعِهِمَاۜ وَيَسْـَٔلُونَكَ مَاذَا يُنْفِقُونَۜ قُلِ الْعَفْوَۜ كَذٰلِكَ يُبَيِّنُ اللّٰهُ لَكُمُ الْاٰيَاتِ لَعَلَّكُمْ تَتَفَكَّرُونَۙ</t>
  </si>
  <si>
    <t>2|219|Sana içki ve kumarı sorarlar, de ki: "İkisinde hem büyük günah ve hem insanlara bazı faydalar vardır. Günahları faydasından daha büyüktür". Ne sarfedeceklerini sana sorarlar, de ki: "Artanı". Böylece Allah, dünya ve ahiret hususunda düşünesiniz diye size ayetleri açıklar.</t>
  </si>
  <si>
    <t>فِي الدُّنْيَا وَالْاٰخِرَةِۜ وَيَسْـَٔلُونَكَ عَنِ الْيَتَامٰىۜ قُلْ اِصْلَاحٌ لَهُمْ خَيْرٌۜ وَاِنْ تُخَالِطُوهُمْ فَاِخْوَانُكُمْۜ وَاللّٰهُ يَعْلَمُ الْمُفْسِدَ مِنَ الْمُصْلِحِۜ وَلَوْ شَٓاءَ اللّٰهُ لَاَعْنَتَكُمْۜ اِنَّ اللّٰهَ عَز۪يزٌ حَك۪يمٌ</t>
  </si>
  <si>
    <t>2|220|Sana yetimleri sorarlar, de ki: "Onların işlerini düzeltmek hayırlıdır". Eğer onlarla bir arada yaşarsanız, artık onlar sizin kardeşlerinizdir. Allah düzeltenden bozanı ayırdetmesini bilir. Allah dileseydi sizi zora sokardı. Allah şüphesiz güçlüdür, Hakim'dir.</t>
  </si>
  <si>
    <t>وَلَا تَنْكِحُوا الْمُشْرِكَاتِ حَتّٰى يُؤْمِنَّۜ وَلَاَمَةٌ مُؤْمِنَةٌ خَيْرٌ مِنْ مُشْرِكَةٍ وَلَوْ اَعْجَبَتْكُمْۚ وَلَا تُنْكِحُوا الْمُشْرِك۪ينَ حَتّٰى يُؤْمِنُواۜ وَلَعَبْدٌ مُؤْمِنٌ خَيْرٌ مِنْ مُشْرِكٍ وَلَوْ اَعْجَبَكُمْۜ اُو۬لٰٓئِكَ يَدْعُونَ اِلَى النَّارِۚ وَاللّٰهُ يَدْعُٓوا اِلَى الْجَنَّةِ وَالْمَغْفِرَةِ بِاِذْنِه۪ۚ وَيُبَيِّنُ اٰيَاتِه۪ لِلنَّاسِ لَعَلَّهُمْ يَتَذَكَّرُونَ۟</t>
  </si>
  <si>
    <t>2|221|Allah'a eş koşan kadınlarla onlar imana gelinceye kadar evlenmeyin. İnanan bir cariye, hoşunuza gitse de ortak koşan bir kadından daha iyidir. İnanmalarına kadar; ortak koşan erkeklerle mümin kadınları evlendirmeyin. İnanan bir köle, hoşunuza gitmiş olsa da, ortak koşan bir erkekten daha iyidir. İşte onlar ateşe çağırırlar, Allah ise izniyle cennete ve mağfirete çağırır ve insanlara ibret alsınlar diye ayetlerini açıklar.</t>
  </si>
  <si>
    <t>وَيَسْـَٔلُونَكَ عَنِ الْمَح۪يضِۜ قُلْ هُوَ اَذًىۙ فَاعْتَزِلُوا النِّسَٓاءَ فِي الْمَح۪يضِۙ وَلَا تَقْرَبُوهُنَّ حَتّٰى يَطْهُرْنَۚ فَاِذَا تَطَهَّرْنَ فَأْتُوهُنَّ مِنْ حَيْثُ اَمَرَكُمُ اللّٰهُۜ اِنَّ اللّٰهَ يُحِبُّ التَّوَّاب۪ينَ وَيُحِبُّ الْمُتَطَهِّر۪ينَ</t>
  </si>
  <si>
    <t>2|222|Sana, kadınların aybaşı hali hakkında da sorarlar, de ki: "O bir ezadır (rahatsızlıktır)". Aybaşı halinde iken kadınlardan el çekin, temizlenmelerine kadar onlara yaklaşmayın. Temizlendikleri zaman, Allah'ın size buyurduğu yoldan yaklaşın. Allah şüphesiz daima tevbe edenleri sever, temizlenenleri de sever.</t>
  </si>
  <si>
    <t>نِسَٓاؤُ۬كُمْ حَرْثٌ لَكُمْۖ فَأْتُوا حَرْثَكُمْ اَنّٰى شِئْتُمْۘ وَقَدِّمُوا لِاَنْفُسِكُمْۜ وَاتَّقُوا اللّٰهَ وَاعْلَمُٓوا اَنَّكُمْ مُلَاقُوهُۜ وَبَشِّرِ الْمُؤْمِن۪ينَ</t>
  </si>
  <si>
    <t>2|223|Kadınlarınız sizin tarlanızdır, tarlanıza istediğiniz gibi gelin. İstikbal için hazırlıklı olun, Allah'tan sakının. O'na, hiç şüphesiz kavuşacağınızı bilin, bunu inananlara müjdele.</t>
  </si>
  <si>
    <t>وَلَا تَجْعَلُوا اللّٰهَ عُرْضَةً لِاَيْمَانِكُمْ اَنْ تَبَرُّوا وَتَتَّقُوا وَتُصْلِحُوا بَيْنَ النَّاسِۜ وَاللّٰهُ سَم۪يعٌ عَل۪يمٌ</t>
  </si>
  <si>
    <t>2|224|İnsanların arasını düzeltmeniz, günahtan sakınmanız ve iyi olmanız için, Allah'a yaptığınız yeminleri engel kılmayın, Allah işitir ve bilir.</t>
  </si>
  <si>
    <t>لَا يُؤَاخِذُكُمُ اللّٰهُ بِاللَّغْوِ ف۪ٓي اَيْمَانِكُمْ وَلٰكِنْ يُؤَاخِذُكُمْ بِمَا كَسَبَتْ قُلُوبُكُمْۜ وَاللّٰهُ غَفُورٌ حَل۪يمٌ</t>
  </si>
  <si>
    <t>2|225|Allah sizi rastgele yeminlerinizden dolayı değil, fakat kalblerinizin kasdettiği yeminlerden dolayı sorumlu tutar. Allah bağışlayandır, Halim'dir.</t>
  </si>
  <si>
    <t>لِلَّذ۪ينَ يُؤْلُونَ مِنْ نِسَٓائِهِمْ تَرَبُّصُ اَرْبَعَةِ اَشْهُرٍۚ فَاِنْ فَٓاؤُ۫ فَاِنَّ اللّٰهَ غَفُورٌ رَح۪يمٌ</t>
  </si>
  <si>
    <t>2|226|Kadınlarına yaklaşmamaya yemin edenler, dört ay bekleyebilirler; eğer yeminlerinden dönerlerse, bilsinler ki Allah bağışlar ve merhamet eder.</t>
  </si>
  <si>
    <t>وَاِنْ عَزَمُوا الطَّـلَاقَ فَاِنَّ اللّٰهَ سَم۪يعٌ عَل۪يمٌ</t>
  </si>
  <si>
    <t>2|227|Şayet boşanmaya kararlı iseler, bilsinler ki Allah şüphesiz işitir ve bilir.</t>
  </si>
  <si>
    <t>وَالْمُطَلَّقَاتُ يَتَرَبَّصْنَ بِاَنْفُسِهِنَّ ثَلٰثَةَ قُرُٓوءٍۜ وَلَا يَحِلُّ لَهُنَّ اَنْ يَكْتُمْنَ مَا خَلَقَ اللّٰهُ ف۪ٓي اَرْحَامِهِنَّ اِنْ كُنَّ يُؤْمِنَّ بِاللّٰهِ وَالْيَوْمِ الْاٰخِرِۜ وَبُعُولَتُهُنَّ اَحَقُّ بِرَدِّهِنَّ ف۪ي ذٰلِكَ اِنْ اَرَادُٓوا اِصْلَاحاًۜ وَلَهُنَّ مِثْلُ الَّذ۪ي عَلَيْهِنَّ بِالْمَعْرُوفِۖ وَلِلرِّجَالِ عَلَيْهِنَّ دَرَجَةٌۜ وَاللّٰهُ عَز۪يزٌ حَك۪يمٌ۟</t>
  </si>
  <si>
    <t>2|228|Boşanan kadınlar, kendi kendilerine üç aybaşı hali beklerler, eğer Allah'a ve ahiret gününe inanmışlarsa, rahimlerinde Allah'ın yarattığını gizlemeleri kendilerine helal değildir. Kocaları bu arada barışmak isterlerse, karılarını geri almakta daha çok hak sahibidirler. Kadınların hakları, örfe uygun bir şekilde vazifelerine denktir. Erkeklerin onlardan bir üstün derecesi vardır. Allah güçlüdür. Hakim'dir.</t>
  </si>
  <si>
    <t>اَلطَّـلَاقُ مَرَّتَانِۖ فَاِمْسَاكٌ بِمَعْرُوفٍ اَوْ تَسْر۪يحٌ بِاِحْسَانٍۜ وَلَا يَحِلُّ لَكُمْ اَنْ تَأْخُذُوا مِمَّٓا اٰتَيْتُمُوهُنَّ شَيْـٔاً اِلَّٓا اَنْ يَخَافَٓا اَلَّا يُق۪يمَا حُدُودَ اللّٰهِۜ فَاِنْ خِفْتُمْ اَلَّا يُق۪يمَا حُدُودَ اللّٰهِۙ فَلَا جُنَاحَ عَلَيْهِمَا ف۪يمَا افْتَدَتْ بِه۪ۜ تِلْكَ حُدُودُ اللّٰهِ فَلَا تَعْتَدُوهَاۚ وَمَنْ يَتَعَدَّ حُدُودَ اللّٰهِ فَاُو۬لٰٓئِكَ هُمُ الظَّالِمُونَ</t>
  </si>
  <si>
    <t>2|229|Boşanma iki defadır. Ya iyilikle tutma ya da iyilik yaparak bırakmadır. İkisi Allah'ın yasalarını koruyamamaktan korkmadıkça kadınlara verdiklerinizden (mehirden) bir şey almanız size helal değildir. Eğer Allah'ın yasalarını ikisi koruyamıyacaklar diye korkarsanız, o zaman kadının fidye vermesinde (mehrinden vazgeçerse) ikisine de günah yoktur. Bunlar Allah'ın yasalarıdır, onları bozmayın. Allah'ın yasalarını bozanlar ancak zalimlerdir.</t>
  </si>
  <si>
    <t>فَاِنْ طَلَّقَهَا فَلَا تَحِلُّ لَهُ مِنْ بَعْدُ حَتّٰى تَنْكِحَ زَوْجاً غَيْرَهُۜ فَاِنْ طَلَّقَهَا فَلَا جُنَاحَ عَلَيْهِمَٓا اَنْ يَتَرَاجَعَٓا اِنْ ظَـنَّٓا اَنْ يُق۪يمَا حُدُودَ اللّٰهِۜ وَتِلْكَ حُدُودُ اللّٰهِ يُبَيِّنُهَا لِقَوْمٍ يَعْلَمُونَ</t>
  </si>
  <si>
    <t>2|230|Bundan sonra kadını boşarsa, kadın başka birisiyle evlenmedikçe bir daha kendisine helal olmaz. Eğer ikinci koca da onu boşarsa, Allah'ın yasalarını koruyacaklarını sanırlarsa eski karı kocanın birbirlerine dönmelerine bir engel yoktur. Bunlar, bilenkimseler için Allah'ın açıkladığı yasalardır.</t>
  </si>
  <si>
    <t>وَاِذَا طَلَّقْتُمُ النِّسَٓاءَ فَبَلَغْنَ اَجَلَهُنَّ فَاَمْسِكُوهُنَّ بِمَعْرُوفٍ اَوْ سَرِّحُوهُنَّ بِمَعْرُوفٍۖ وَلَا تُمْسِكُوهُنَّ ضِرَاراً لِتَعْتَدُواۚ وَمَنْ يَفْعَلْ ذٰلِكَ فَقَدْ ظَلَمَ نَفْسَهُۜ وَلَا تَتَّخِذُٓوا اٰيَاتِ اللّٰهِ هُزُواًۘ وَاذْكُرُوا نِعْمَتَ اللّٰهِ عَلَيْكُمْ وَمَٓا اَنْزَلَ عَلَيْكُمْ مِنَ الْكِتَابِ وَالْحِكْمَةِ يَعِظُـكُمْ بِه۪ۜ وَاتَّقُوا اللّٰهَ وَاعْلَمُٓوا اَنَّ اللّٰهَ بِكُلِّ شَيْءٍ عَل۪يمٌ۟</t>
  </si>
  <si>
    <t>2|231|Kadınları boşadığınızda, müddetleri sona ererken, onları güzellikle tutun, ya da güzellikle bırakın, haklarına tecavüz etmek için onlara zararlı olacak şekilde tutmayın; böyle yapan şüphesiz kendisine yazık etmiş olur. Allah'ın ayetlerini de alaya almayın; Allah'ın üzerinize olan nimetini, öğüt vermek üzere size indirdiği Kitap ve hikmeti anın, Allah'tan sakının, Allah'ın her şeyi bildiğini bilin.</t>
  </si>
  <si>
    <t>وَاِذَا طَلَّقْتُمُ النِّسَٓاءَ فَبَلَغْنَ اَجَلَهُنَّ فَلَا تَعْضُلُوهُنَّ اَنْ يَنْكِحْنَ اَزْوَاجَهُنَّ اِذَا تَرَاضَوْا بَيْنَهُمْ بِالْمَعْرُوفِۜ ذٰلِكَ يُوعَظُ بِه۪ مَنْ كَانَ مِنْكُمْ يُؤْمِنُ بِاللّٰهِ وَالْيَوْمِ الْاٰخِرِۜ ذٰلِكُمْ اَزْكٰى لَكُمْ وَاَطْهَرُۜ وَاللّٰهُ يَعْلَمُ وَاَنْتُمْ لَا تَعْلَمُونَ</t>
  </si>
  <si>
    <t>2|232|Kadınları boşadığınızda, müddetleri sona ermişse, kocaları ile birbirleriyle güzellikle anlaşmışlarsa evlenmelerine engel olmayın. İçinizden Allah'a ve ahiret gününe inanan kimse bundan ibret alır. Bu sizin için daha nezih ve daha paktır. Allah bilir, siz bilmezsiniz.</t>
  </si>
  <si>
    <t>وَالْوَالِدَاتُ يُرْضِعْنَ اَوْلَادَهُنَّ حَوْلَيْنِ كَامِلَيْنِ لِمَنْ اَرَادَ اَنْ يُـتِمَّ الرَّضَاعَةَۜ وَعَلَى الْمَوْلُودِ لَهُ رِزْقُهُنَّ وَكِسْوَتُهُنَّ بِالْمَعْرُوفِۜ لَا تُكَلَّفُ نَفْسٌ اِلَّا وُسْعَهَاۚ لَا تُضَٓارَّ وَالِدَةٌ بِوَلَدِهَا وَلَا مَوْلُودٌ لَهُ بِوَلَدِه۪ وَعَلَى الْوَارِثِ مِثْلُ ذٰلِكَۚ فَاِنْ اَرَادَا فِصَالاً عَنْ تَرَاضٍ مِنْهُمَا وَتَشَاوُرٍ فَلَا جُنَاحَ عَلَيْهِمَاۜ وَاِنْ اَرَدْتُمْ اَنْ تَسْتَرْضِعُٓوا اَوْلَادَكُمْ فَلَا جُنَاحَ عَلَيْكُمْ اِذَا سَلَّمْتُمْ مَٓا اٰتَيْتُمْ بِالْمَعْرُوفِۜ وَاتَّقُوا اللّٰهَ وَاعْلَمُٓوا اَنَّ اللّٰهَ بِمَا تَعْمَلُونَ بَص۪يرٌ</t>
  </si>
  <si>
    <t>2|233|Anneler çocuklarını, emzirmeyi tamamlatmak isteyen baba için, tam iki sene emzirirler. Anaların yiyecek ve giyeceğini uygun bir şekilde sağlamak çocuk kendisinin olan babaya borçtur. Herkese ancak gücü nisbetinde teklifte bulunulur. Ana çocuğundan, çocuk kendisinin olan baba da çocuğundan dolayı zarara sokulmasın. Mirasçıya da aynı şeyi yapmak borçtur. Ana baba aralarında danışarak ve anlaşarak sütten kesmek isterlerse, ikisine de sorumluluk yoktur. Çocuklarınızı sütanneye emzirtmek isterseniz, vereceğinizi örfe uygun bir şekilde öderseniz, size sorumluluk yoktur. Allah'tan sakının, yaptıklarınızı gördüğünü bilin.</t>
  </si>
  <si>
    <t>وَالَّذ۪ينَ يُتَوَفَّوْنَ مِنْكُمْ وَيَذَرُونَ اَزْوَاجاً يَتَرَبَّصْنَ بِاَنْفُسِهِنَّ اَرْبَعَةَ اَشْهُرٍ وَعَشْراًۚ فَاِذَا بَلَغْنَ اَجَلَهُنَّ فَلَا جُنَاحَ عَلَيْكُمْ ف۪يمَا فَعَلْنَ ف۪ٓي اَنْفُسِهِنَّ بِالْمَعْرُوفِۜ وَاللّٰهُ بِمَا تَعْمَلُونَ خَب۪يرٌ</t>
  </si>
  <si>
    <t>2|234|İçinizden ölenlerin bırakmış olduğu eşler kendi kendilerine dört ay on gün beklerler; müddetleri sona erdiğinde, onların kendi haklarında uygun şekilde yaptıklarından dolayı size sorumluluk yoktur. Allah işlediklerinizden haberdardır.</t>
  </si>
  <si>
    <t>وَلَا جُنَاحَ عَلَيْكُمْ ف۪يمَا عَرَّضْتُمْ بِه۪ مِنْ خِطْبَةِ النِّسَٓاءِ اَوْ اَكْنَنْتُمْ ف۪ٓي اَنْفُسِكُمْۜ عَلِمَ اللّٰهُ اَنَّكُمْ سَتَذْكُرُونَهُنَّ وَلٰكِنْ لَا تُوَاعِدُوهُنَّ سِراًّ اِلَّٓا اَنْ تَقُولُوا قَوْلاً مَعْرُوفاًۜ وَلَا تَعْزِمُوا عُقْدَةَ النِّكَاحِ حَتّٰى يَبْلُغَ الْكِتَابُ اَجَلَهُۜ وَاعْلَمُٓوا اَنَّ اللّٰهَ يَعْلَمُ مَا ف۪ٓي اَنْفُسِكُمْ فَاحْذَرُوهُۚ وَاعْلَمُٓوا اَنَّ اللّٰهَ غَفُورٌ حَل۪يمٌ۟</t>
  </si>
  <si>
    <t>2|235|Böyle kadınlara kapalı bir şekilde evlenme teklif etmenizde veya içinizden onlarla evlenmeyi geçirmenizde size sorumluluk yoktur. Allah onları anacağınızı bilir. Sakın meşru sözler dışında onlarla gizlice sözleşmeyin, müddet sona erene kadar nikah akdine kalkışmayın. İçinizde olanı Allah'ın bildiğini bilin de O'ndan çekinin. Allah'ın bağışlayan ve Halim olduğunu bilin.</t>
  </si>
  <si>
    <t>لَا جُنَاحَ عَلَيْكُمْ اِنْ طَلَّقْتُمُ النِّسَٓاءَ مَا لَمْ تَمَسُّوهُنَّ اَوْ تَفْرِضُوا لَهُنَّ فَر۪يضَةًۚ وَمَتِّعُوهُنَّۚ عَلَى الْمُوسِعِ قَدَرُهُ وَعَلَى الْمُقْتِرِ قَدَرُهُۚ مَتَـاعاً بِالْمَعْرُوفِۚ حَقاًّ عَلَى الْمُحْسِن۪ينَ</t>
  </si>
  <si>
    <t>2|236|Kadınlara el sürmeden ve mehirlerini biçmeden onları boşarsanız size sorumluluk yoktur. Onları zengin kendi çapına, fakir kendi çapına uygun bir şekilde faydalandırın. Bu iyi davrananların şanına yakışır bir borçtur.</t>
  </si>
  <si>
    <t>وَاِنْ طَلَّقْتُمُوهُنَّ مِنْ قَبْلِ اَنْ تَمَسُّوهُنَّ وَقَدْ فَرَضْتُمْ لَهُنَّ فَر۪يضَةً فَنِصْفُ مَا فَرَضْتُمْ اِلَّٓا اَنْ يَعْفُونَ اَوْ يَعْفُوَا الَّذ۪ي بِيَدِه۪ عُقْدَةُ النِّكَاحِۜ وَاَنْ تَعْفُٓوا اَقْرَبُ لِلتَّقْوٰىۜ وَلَا تَنْسَوُا الْفَضْلَ بَيْنَكُمْۜ اِنَّ اللّٰهَ بِمَا تَعْمَلُونَ بَص۪يرٌ</t>
  </si>
  <si>
    <t>2|237|Eğer onlara mehir biçer de el sürmeden onları boşarsanız, kendileri veya nikah akdi elinde olan erkeğin bağışlaması hali müstesna biçtiğinizin yarısını verin, bağışlamanız Allah'tan sakınmaya daha uygundur. Aranızdaki iyiliği unutmayın. Allah şüphesiz işlediklerinizi görür.</t>
  </si>
  <si>
    <t>حَافِظُوا عَلَى الصَّلَوَاتِ وَالصَّلٰوةِ الْوُسْطٰى وَقُومُوا لِلّٰهِ قَانِت۪ينَ</t>
  </si>
  <si>
    <t>2|238|Namazlara ve orta namaza devam edin; gönülden boyun eğerek Allah için namaza durun.</t>
  </si>
  <si>
    <t>فَاِنْ خِفْتُمْ فَرِجَـالاً اَوْ رُكْبَـاناًۚ فَاِذَٓا اَمِنْتُمْ فَاذْكُرُوا اللّٰهَ كَمَا عَلَّمَكُمْ مَا لَمْ تَكُونُوا تَعْلَمُونَ</t>
  </si>
  <si>
    <t>2|239|Eğer korkarsanız, yaya yahut binekte iken kılın, güvene erişince, bilmediklerinizi öğrettiği gibi Allah'ı anın.</t>
  </si>
  <si>
    <t>وَالَّذ۪ينَ يُتَوَفَّوْنَ مِنْكُمْ وَيَذَرُونَ اَزْوَاجاًۚ وَصِيَّةً لِاَزْوَاجِهِمْ مَتَاعاً اِلَى الْحَوْلِ غَيْرَ اِخْرَاجٍۚ فَاِنْ خَرَجْنَ فَلَا جُنَاحَ عَلَيْكُمْ ف۪ي مَا فَعَلْنَ ف۪ٓي اَنْفُسِهِنَّ مِنْ مَعْرُوفٍۜ وَاللّٰهُ عَز۪يزٌ حَك۪يمٌ</t>
  </si>
  <si>
    <t>2|240|İçinizden ölüp, eşler bırakacak olanlar, evlerinden çıkarılmaksızın, senesine kadar eşlerinin geçimini sağlayacak şeyi vasiyet etsinler; eğer çıkarlarsa kendilerinin meşru olarak yaptıklarından dolayı size sorumluluk yoktur. Allah güçlüdür, Hakim'dir.</t>
  </si>
  <si>
    <t>وَلِلْمُطَلَّقَاتِ مَتَاعٌ بِالْمَعْرُوفِۜ حَقاًّ عَلَى الْمُتَّق۪ينَ</t>
  </si>
  <si>
    <t>2|241|Boşanan kadınları, haksızlıktan sakınanlara bir borç olmak üzere, uygun bir surette faydalandırma vardır.</t>
  </si>
  <si>
    <t>كَذٰلِكَ يُبَيِّنُ اللّٰهُ لَكُمْ اٰيَاتِه۪ لَعَلَّكُمْ تَعْقِلُونَ۟</t>
  </si>
  <si>
    <t>2|242|Allah ayetlerini düşünesiniz diye böylece açıklamaktadır.</t>
  </si>
  <si>
    <t>اَلَمْ تَرَ اِلَى الَّذ۪ينَ خَرَجُوا مِنْ دِيَارِهِمْ وَهُمْ اُلُوفٌ حَذَرَ الْمَوْتِۖ فَقَالَ لَهُمُ اللّٰهُ مُوتُوا ثُمَّ اَحْيَاهُمْۜ اِنَّ اللّٰهَ لَذُو فَضْلٍ عَلَى النَّاسِ وَلٰكِنَّ اَكْثَرَ النَّاسِ لَا يَشْكُرُونَ</t>
  </si>
  <si>
    <t>2|243|Binlerce kişinin memleketlerinden ölüm korkusuyla çıktıklarını görmedin mi? Allah onlara "Ölün" dedi. Sonra onları diriltti. Allah insanlara bol nimet verir, fakat insanların çoğu şükretmezler.</t>
  </si>
  <si>
    <t>وَقَاتِلُوا ف۪ي سَب۪يلِ اللّٰهِ وَاعْلَمُٓوا اَنَّ اللّٰهَ سَم۪يعٌ عَل۪يمٌ</t>
  </si>
  <si>
    <t>2|244|Allah yolunda savaşın; bilin ki Allah işitir ve bilir.</t>
  </si>
  <si>
    <t>مَنْ ذَا الَّذ۪ي يُقْرِضُ اللّٰهَ قَرْضاً حَسَناً فَيُضَاعِفَهُ لَهُٓ اَضْعَافاً كَـث۪يرَةًۜ وَاللّٰهُ يَقْبِضُ وَيَبْصُۣطُۖ وَاِلَيْهِ تُرْجَعُونَ</t>
  </si>
  <si>
    <t>2|245|Allah'a, kat kat karşılığını arttıracağı güzel bir ödünç takdiminde kim bulunur? Allah hem darlaştırır, hem bollaştırır; O'na döneceksiniz.</t>
  </si>
  <si>
    <t>اَلَمْ تَرَ اِلَى الْمَلَأِ مِنْ بَن۪ٓي اِسْرَٓائ۪لَ مِنْ بَعْدِ مُوسٰىۢ اِذْ قَالُوا لِنَبِيٍّ لَهُمُ ابْعَثْ لَنَا مَلِكاً نُقَاتِلْ ف۪ي سَب۪يلِ اللّٰهِۜ قَالَ هَلْ عَسَيْتُمْ اِنْ كُتِبَ عَلَيْكُمُ الْقِتَالُ اَلَّا تُقَاتِلُواۜ قَالُوا وَمَا لَـنَٓا اَلَّا نُقَاتِلَ ف۪ي سَب۪يلِ اللّٰهِ وَقَدْ اُخْرِجْنَا مِنْ دِيَارِنَا وَاَبْنَٓائِنَاۜ فَلَمَّا كُتِبَ عَلَيْهِمُ الْقِتَالُ تَوَلَّوْا اِلَّا قَل۪يلاً مِنْهُمْۜ وَاللّٰهُ عَل۪يمٌ بِالظَّالِم۪ينَ</t>
  </si>
  <si>
    <t>2|246|Musa'dan sonra İsrailoğullarının ileri gelenlerini görmedin mi? Peygamberlerinden birine, "Bize bir hükümdar gönder de Allah yolunda savaşalım" demişlerdi. "Ya savaş size farz kılındığında gitmeyecek olursanız?" demişti. "Memleketimizden ve çocuklarımızdan uzaklaştırıldığımıza göre niye Allah yolunda savaşmıyalım?" demişlerdi. Ama savaş onlara farz kılınınca, az bir kısmı müstesna yüz cevirdiler. Allah zalimleri bilir.</t>
  </si>
  <si>
    <t>وَقَالَ لَهُمْ نَبِيُّهُمْ اِنَّ اللّٰهَ قَدْ بَعَثَ لَكُمْ طَالُوتَ مَلِكاًۜ قَالُٓوا اَنّٰى يَكُونُ لَهُ الْمُلْكُ عَلَيْنَا وَنَحْنُ اَحَقُّ بِالْمُلْكِ مِنْهُ وَلَمْ يُؤْتَ سَعَةً مِنَ الْمَالِۜ قَالَ اِنَّ اللّٰهَ اصْطَفٰيهُ عَلَيْكُمْ وَزَادَهُ بَسْطَةً فِي الْعِلْمِ وَالْجِسْمِۜ وَاللّٰهُ يُؤْت۪ي مُلْكَهُ مَنْ يَشَٓاءُۜ وَاللّٰهُ وَاسِعٌ عَل۪يمٌ</t>
  </si>
  <si>
    <t>2|247|Peygamberleri onlara "Allah size şüphesiz, Talut'u hükümdar olarak gönderdi" dedi. "Biz hükümdarlığa ondan layık iken ve ona malca da bir bolluk verilmemişken bize hükümdar olmağa o nasıl layık olabilir?" dediler, "Doğrusu Allah size onu seçti, bilgice ve vücutça gücünü artırdı" dedi. Allah mülkü dilediğine verir. Allah her şeyi kaplar ve bilir.</t>
  </si>
  <si>
    <t>وَقَالَ لَهُمْ نَبِيُّهُمْ اِنَّ اٰيَةَ مُلْكِه۪ٓ اَنْ يَأْتِيَكُمُ التَّابُوتُ ف۪يهِ سَك۪ينَةٌ مِنْ رَبِّكُمْ وَبَقِيَّةٌ مِمَّا تَرَكَ اٰلُ مُوسٰى وَاٰلُ هٰرُونَ تَحْمِلُهُ الْمَلٰٓئِكَةُۜ اِنَّ ف۪ي ذٰلِكَ لَاٰيَةً لَكُمْ اِنْ كُنْتُمْ مُؤْمِن۪ينَ۟</t>
  </si>
  <si>
    <t>2|248|Peygamberleri onlara, "Onun hükümdarlığının alameti, size sandığın gelmesidir, onda Rabbinizden gelen gönül rahatlığı ve Musa ailesinin ve Harun ailesinin bıraktıklarından kalanlar var; onu melekler taşır, eğer inanmışsanız bunda sizin için delil vardır" dedi.</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</si>
  <si>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مُلَاقُوا اللّٰهِۙ كَمْ مِنْ فِئَةٍ قَل۪يلَةٍ غَلَبَتْ فِئَةً كَث۪يرَةً بِاِذْنِ اللّٰهِۜ وَاللّٰهُ مَعَ الصَّابِر۪ينَ</t>
  </si>
  <si>
    <t>2|249|Talut orduyla birlikte ayrıldıktan sonra, "Doğrusu Allah sizi bir ırmakla deneyecektir, ondan içen benden değildir, onu tatmayan eliyle sadece bir avuç avuçlayan müstesna şüphesiz bendendir" dedi. Onlardan pek azı hariç, sudan içtiler. Kendisi ve kendisiyle olan inananlar ırmağı geçince, "Bugün Calut ve ordusuna karşı koyacak gücümüz yok" dediler. Kendilerinin Allah'a kavuşacağını bilenler ise: "Nice az topluluk çok topluluğa Allah'ın izniyle üstün gelmiştir, Allah sabredenlerle beraberdir" dediler.</t>
  </si>
  <si>
    <t>وَلَمَّا بَرَزُوا لِجَالُوتَ وَجُنُودِه۪ قَالُوا رَبَّنَٓا اَفْرِغْ عَلَيْنَا صَبْراً وَثَبِّتْ اَقْدَامَنَا وَانْصُرْنَا عَلَى الْقَوْمِ الْكَافِر۪ينَۜ</t>
  </si>
  <si>
    <t>2|250|Calut ve ordusuna karşı çıktıklarında, "Rabbimiz! Bize sabır ver, sebatımızı artır, inkar eden millete karşı bize yardım et" dediler.</t>
  </si>
  <si>
    <t>فَهَزَمُوهُمْ بِاِذْنِ اللّٰهِۙ وَقَتَلَ دَاوُ۫دُ جَالُوتَ وَاٰتٰيهُ اللّٰهُ الْمُلْكَ وَالْحِكْمَةَ وَعَلَّمَهُ مِمَّا يَشَٓاءُۜ وَلَوْلَا دَفْعُ اللّٰهِ النَّاسَ بَعْضَهُمْ بِبَعْضٍ لَفَسَدَتِ الْاَرْضُ وَلٰكِنَّ اللّٰهَ ذُوفَضْلٍ عَلَى الْعَالَم۪ينَ</t>
  </si>
  <si>
    <t>2|251|Onları Allah'ın izniyle bozguna uğrattılar; Davud Calut'u öldürdü, Allah Davud'a hükümranlık ve hikmet verdi ve ona dilediğinden öğretti. Allah'ın insanları birbiriyle savması olmasaydı yeryüzünün düzeni bozulurdu. Fakat Allah alemlere lütufkardır.</t>
  </si>
  <si>
    <t>تِلْكَ اٰيَاتُ اللّٰهِ نَتْلُوهَا عَلَيْكَ بِالْحَقِّۜ وَاِنَّكَ لَمِنَ الْمُرْسَل۪ينَ</t>
  </si>
  <si>
    <t>2|252|İşte bunlar Allah'ın ayetleridir. Biz onları sana doğru olarak okuyoruz. Şüphesiz sen peygamberlerden birisin.</t>
  </si>
  <si>
    <t>تِلْكَ الرُّسُلُ فَضَّلْنَا بَعْضَهُمْ عَلٰى بَعْضٍۢ مِنْهُمْ مَنْ كَلَّمَ اللّٰهُ وَرَفَعَ بَعْضَهُمْ دَرَجَاتٍۜ وَاٰتَيْنَا ع۪يسَى ابْنَ مَرْيَمَ الْبَيِّنَاتِ وَاَيَّدْنَاهُ بِرُوحِ الْقُدُسِۜ وَلَوْ شَٓاءَ اللّٰهُ مَا اقْتَتَلَ الَّذ۪ينَ مِنْ بَعْدِهِمْ مِنْ بَعْدِ مَا جَٓاءَتْهُمُ الْبَيِّنَاتُ وَلٰكِنِ اخْتَلَفُوا فَمِنْهُمْ مَنْ اٰمَنَ وَمِنْهُمْ مَنْ كَفَرَۜ وَلَوْ شَٓاءَ اللّٰهُ مَا اقْتَتَلُوا وَلٰكِنَّ اللّٰهَ يَفْعَلُ مَا يُر۪يدُ۟</t>
  </si>
  <si>
    <t>2|253|İşte bu peygamberlerden bir kısmını diğerlerinden üstün kıldık. Onlardan Allah'ın kendilerine hitabettiği, derecelerle yükselttikleri vardır. Meryem oğlu İsa'ya belgeler verdik, onu Ruhul Kudüs'le destekledik. Allah dileseydi, belgeler kendilerine geldikten sonra, peygamberlerin ardından birbirlerini öldürmezlerdi. Fakat ayrılığa düştüler, kimi inandı, kimi inkar etti. Allah dileseydi birbirlerini öldürmezlerdi, lakin Allah istediğini yapar.</t>
  </si>
  <si>
    <t>يَٓا اَيُّهَا الَّذ۪ينَ اٰمَنُٓوا اَنْفِقُوا مِمَّا رَزَقْنَاكُمْ مِنْ قَبْلِ اَنْ يَأْتِيَ يَوْمٌ لَا بَيْعٌ ف۪يهِ وَلَا خُلَّةٌ وَلَا شَفَاعَةٌۜ وَالْكَافِرُونَ هُمُ الظَّالِمُونَ</t>
  </si>
  <si>
    <t>2|254|Ey inananlar! Alışverişin, dostluğun, şefaatin olmayacağı günün gelmesinden önce sizi rızıklandırdığımızdan hayra sarfedin. İnkar edenler ancak yazık edenlerdir.</t>
  </si>
  <si>
    <t>اَللّٰهُ لَٓا اِلٰهَ اِلَّا هُوَۚ اَلْحَيُّ الْقَيُّومُۚ لَا تَأْخُذُهُ سِنَةٌ وَلَا نَوْمٌۜ لَهُ مَا فِي السَّمٰوَاتِ وَمَا فِي الْاَرْضِۜ مَنْ ذَا الَّذ۪ي يَشْفَعُ عِنْدَهُٓ اِلَّا بِاِذْنِه۪ۜ يَعْلَمُ مَا بَيْنَ اَيْد۪يهِمْ وَمَا خَلْفَهُمْۚ وَلَا يُح۪يطُونَ بِشَيْءٍ مِنْ عِلْمِه۪ٓ اِلَّا بِمَا شَٓاءَۚ وَسِعَ كُرْسِيُّهُ السَّمٰوَاتِ وَالْاَرْضَۚ وَلَا يَؤُ۫دُهُ حِفْظُهُمَاۚ وَهُوَ الْعَلِيُّ الْعَظ۪يمُ</t>
  </si>
  <si>
    <t>2|255|Allah, O'ndan başka tanrı olmayan, kendisini uyuklama ve uyku tutmayan, diri, her an yaratıklarını gözetip durandır. Göklerde olan ve yerde olan ancak O'nundur. O'nun izni olmadan katında şefaat edecek kimdir? Onların işlediklerini ve işleyeceklerini bilir, dilediğinden başka ilminden hiçbir şeyi kavrayamazlar. Hükümranlığı gökleri ve yeri kaplamıştır, onların gözetilmesi O'na ağır gelmez. O yücedir, büyüktür.</t>
  </si>
  <si>
    <t>لَٓا اِكْرَاهَ فِي الدّ۪ينِ قَدْ تَبَيَّنَ الرُّشْدُ مِنَ الْغَيِّۚ فَمَنْ يَكْفُرْ بِالطَّاغُوتِ وَيُؤْمِنْ بِاللّٰهِ فَقَدِ اسْتَمْسَكَ بِالْعُرْوَةِ الْوُثْقٰىۗ لَا انْفِصَامَ لَهَاۜ وَاللّٰهُ سَم۪يعٌ عَل۪يمٌ</t>
  </si>
  <si>
    <t>2|256|Dinde zorlama yoktur; Artık hak ile batıl iyice ayrılmıştır. Tağutu (saptırıcıları) inkar edip Allah'a inanan kimse, kopmak bilmeyen sağlam bir kulpa sarılmıştır. Allah işitendir, bilendir.</t>
  </si>
  <si>
    <t>اَللّٰهُ وَلِيُّ الَّذ۪ينَ اٰمَنُواۙ يُخْرِجُهُمْ مِنَ الظُّلُمَاتِ اِلَى النُّورِۜ وَالَّذ۪ينَ كَفَرُٓوا اَوْلِيَٓاؤُ۬هُمُ الطَّاغُوتُۙ يُخْرِجُونَهُمْ مِنَ النُّورِ اِلَى الظُّلُمَاتِۜ اُو۬لٰٓئِكَ اَصْحَابُ النَّارِۚ هُمْ ف۪يهَا خَالِدُونَ۟</t>
  </si>
  <si>
    <t>2|257|Allah inananların dostudur, onları karanlıklardan aydınlığa çıkarır. İnkar edenlerin ise dostları tağuttur. Onları aydınlıktan karanlıklara sürüklerler. İşte onlar cehennemliklerdir, onlar orada temelli kalacaklardır.</t>
  </si>
  <si>
    <t>اَلَمْ تَرَ اِلَى الَّذ۪ي حَٓاجَّ اِبْرٰه۪يمَ ف۪ي رَبِّه۪ٓ اَنْ اٰتٰيهُ اللّٰهُ الْمُلْكَۢ اِذْ قَالَ اِبْرٰه۪يمُ رَبِّيَ الَّذ۪ي يُحْـي۪ وَيُم۪يتُۙ قَالَ اَنَا۬ اُحْـي۪ وَاُم۪يتُۜ قَالَ اِبْرٰه۪يمُ فَاِنَّ اللّٰهَ يَأْت۪ي بِالشَّمْسِ مِنَ الْمَشْرِقِ فَأْتِ بِهَا مِنَ الْمَغْرِبِ فَبُهِتَ الَّذ۪ي كَفَرَۜ وَاللّٰهُ لَا يَهْدِي الْقَوْمَ الظَّالِم۪ينَۚ</t>
  </si>
  <si>
    <t>2|258|Allah kendisine mülk verdi diye İbrahim ile Rabbi hakkında tartışanı görmedin mi? İbrahim: "Rabbim, dirilten ve öldürendir" demişti. "Ben de diriltir ve öldürürüm" dedi; İbrahim, "Şüphesiz Allah güneşi doğudan getiriyor, sen de batıdan getirsene" dedi. İnkar eden şaşırıp kaldı. Allah zulmeden kimseleri doğru yola eriştirmez.</t>
  </si>
  <si>
    <t>اَوْ كَالَّذ۪ي مَرَّ عَلٰى قَرْيَةٍ وَهِيَ خَاوِيَةٌ عَلٰى عُرُوشِهَاۚ قَالَ اَنّٰى يُحْـي۪ هٰذِهِ اللّٰهُ بَعْدَ مَوْتِهَاۚ فَاَمَاتَهُ اللّٰهُ مِائَةَ عَامٍ ثُمَّ بَعَثَهُۜ قَالَ كَمْ لَبِثْتَۜ قَالَ لَبِثْتُ يَوْماً اَوْ بَعْضَ يَوْمٍۜ قَالَ بَلْ لَبِثْتَ مِائَةَ عَامٍ فَانْظُرْ اِلٰى طَعَامِكَ وَشَرَابِكَ لَمْ يَتَسَنَّهْۚ وَانْظُرْ اِلٰى حِمَارِكَ وَلِنَجْعَلَكَ اٰيَةً لِلنَّاسِ وَانْظُرْ اِلَى الْعِظَامِ كَيْفَ نُنْشِزُهَا ثُمَّ نَكْسُوهَا لَحْماًۜ فَلَمَّا تَبَيَّنَ لَهُۙ قَالَ اَعْلَمُ اَنَّ اللّٰهَ عَلٰى كُلِّ شَيْءٍ قَد۪يرٌ</t>
  </si>
  <si>
    <t>2|259|Yahut altı üstüne gelmiş bir kasabaya uğrayan kimseyi görmedin mi? "Allah burayı ölümünden sonra acaba nasıl diriltecek?" dedi. Bunun üzerine Allah onu yüz yıl ölü bıraktı, sonra diriltti, "Ne kadar kaldın?" dedi, "Bir gün veya bir günden az kaldım" dedi, "Hayır yüz yıl kaldın, yiyeceğine içeceğine bak, bozulmamış; eşeğine bak ve hem seni insanlar için bir ibret kılacağız, kemiklere bak, onları nasıl birleştirip, sonra onlara et giydiriyoruz" dedi; bu ona apaçık belli olunca, "Artık Allah'ın her şeye Kadir olduğuna inanmış bulunuyorum" dedi.</t>
  </si>
  <si>
    <t>وَاِذْ قَالَ اِبْرٰه۪يمُ رَبِّ اَرِن۪ي كَيْفَ تُحْـيِ الْمَوْتٰىۜ قَالَ اَوَلَمْ تُؤْمِنْۜ قَالَ بَلٰى وَلٰكِنْ لِيَطْمَئِنَّ قَلْب۪يۜ قَالَ فَخُذْ اَرْبَعَةً مِنَ الطَّيْرِ فَصُرْهُنَّ اِلَيْكَ ثُمَّ اجْعَلْ عَلٰى كُلِّ جَبَلٍ مِنْهُنَّ جُزْءاً ثُمَّ ادْعُهُنَّ يَأْت۪ينَكَ سَعْياًۜ وَاعْلَمْ اَنَّ اللّٰهَ عَز۪يزٌ حَك۪يمٌ۟</t>
  </si>
  <si>
    <t>2|260|İbrahim: "Rabbim! Ölüleri nasıl dirilttiğini bana göster" dediğinde, "İnanmıyor musun?" deyince de, "Hayır öyle değil, fakat kalbim iyice kansın" demişti. "Öyleyse dört çeşit kuş al, onları kendine alıştır, sonra onları parçalayıp her dağın üzerine bir parça koy, sonra onları çağır; koşarak sana gelirler. O halde Allah'ın güçlü ve Hakim olduğunu bil" demişti.</t>
  </si>
  <si>
    <t>مَثَلُ الَّذ۪ينَ يُنْفِقُونَ اَمْوَالَهُمْ ف۪ي سَب۪يلِ اللّٰهِ كَمَثَلِ حَبَّةٍ اَنْبَتَتْ سَبْعَ سَنَابِلَ ف۪ي كُلِّ سُنْبُلَةٍ مِائَةُ حَبَّةٍۜ وَاللّٰهُ يُضَاعِفُ لِمَنْ يَشَٓاءُۜ وَاللّٰهُ وَاسِعٌ عَل۪يمٌ</t>
  </si>
  <si>
    <t>2|261|Mallarını Allah yolunda sarfedenlerin durumu, her başağında yüz tane olmak üzere yedi başak veren tanenin durumu gibidir. Allah dilediğine kat kat verir. Allah'ın lütfü geniştir, O her şeyi bilendir.</t>
  </si>
  <si>
    <t>اَلَّذ۪ينَ يُنْفِقُونَ اَمْوَالَهُمْ ف۪ي سَب۪يلِ اللّٰهِ ثُمَّ لَا يُتْبِعُونَ مَٓا اَنْفَقُوا مَناًّ وَلَٓا اَذًۙى لَهُمْ اَجْرُهُمْ عِنْدَ رَبِّهِمْۚ وَلَا خَوْفٌ عَلَيْهِمْ وَلَا هُمْ يَحْزَنُونَ</t>
  </si>
  <si>
    <t>2|262|Mallarını Allah yolunda sarfedip sonra sarfettikleri şeyin ardından başa kakmayan ve eza etmeyenlerin ecirleri Rablerinin katındadır. Onlara korku yoktur ve onlar üzülmeyeceklerdir.</t>
  </si>
  <si>
    <t>قَوْلٌ مَعْرُوفٌ وَمَغْفِرَةٌ خَيْرٌ مِنْ صَدَقَةٍ يَتْبَعُهَٓا اَذًىۜ وَاللّٰهُ غَنِيٌّ حَل۪يمٌ</t>
  </si>
  <si>
    <t>2|263|Güzel bir söz ve bağışlama, peşinden eza gelen bir sadakadan daha iyidir. Allah müstağnidir, Halim'dir.</t>
  </si>
  <si>
    <t>يَٓا اَيُّهَا الَّذ۪ينَ اٰمَنُوا لَا تُبْطِلُوا صَدَقَاتِكُمْ بِالْمَنِّ وَالْاَذٰىۙ كَالَّذ۪ي يُنْفِقُ مَالَهُ رِئَٓاءَ النَّاسِ وَلَا يُؤْمِنُ بِاللّٰهِ وَالْيَوْمِ الْاٰخِرِۜ فَمَثَلُهُ كَمَثَلِ صَفْوَانٍ عَلَيْهِ تُرَابٌ فَاَصَابَهُ وَابِلٌ فَتَرَكَهُ صَلْداًۜ لَا يَقْدِرُونَ عَلٰى شَيْءٍ مِمَّا كَسَبُواۜ وَاللّٰهُ لَا يَهْدِي الْقَوْمَ الْكَافِر۪ينَ</t>
  </si>
  <si>
    <t>2|264|Ey İnananlar! Allah'a ve ahiret gününe inanmayıp, insanlara gösteriş için malını sarfeden kimse gibi, sadakalarınızı başa kakma ve eza etmekle boşa çıkarmayın. Onun durumu, üzerinde toprak bulunan kayanın durumu gibidir, üzerine bol yağmur yağdığındaonu cascavlak bırakır. Kazandıklarından hiçbir şey elde edemezler. Allah inkar eden kimseleri doğru yola eriştirmez.</t>
  </si>
  <si>
    <t>وَمَثَلُ الَّذ۪ينَ يُنْفِقُونَ اَمْوَالَهُمُ ابْتِغَٓاءَ مَرْضَاتِ اللّٰهِ وَتَثْب۪يتاً مِنْ اَنْفُسِهِمْ كَمَثَلِ جَنَّةٍ بِرَبْوَةٍ اَصَابَهَا وَابِلٌ فَاٰتَتْ اُكُلَهَا ضِعْفَيْنِۚ فَاِنْ لَمْ يُصِبْهَا وَابِلٌ فَطَلٌّۜ وَاللّٰهُ بِمَا تَعْمَلُونَ بَص۪يرٌ</t>
  </si>
  <si>
    <t>2|265|Allah'ın rızasını kazanmak ve kalblerini sağlamlaştırmak için mallarını sarfedenlerin durumu, yüksekçe bir tepede bulunan, bol yağmur aldığında yemişlerini iki kat veren, bol yağmur yağmasa bile çisentisi düşen bir bahçenin durumu gibidir. Allah işlediklerinizi görür.</t>
  </si>
  <si>
    <t>اَيَوَدُّ اَحَدُكُمْ اَنْ تَكُونَ لَهُ جَنَّةٌ مِنْ نَخ۪يلٍ وَاَعْنَابٍ تَجْر۪ي مِنْ تَحْتِهَا الْاَنْهَارُۙ لَهُ ف۪يهَا مِنْ كُلِّ الثَّمَرَاتِۙ وَاَصَابَهُ الْكِبَرُ وَلَهُ ذُرِّيَّةٌ ضُعَفَٓاءُۖ فَاَصَابَهَٓا اِعْصَارٌ ف۪يهِ نَارٌ فَاحْتَرَقَتْۜ كَذٰلِكَ يُبَيِّنُ اللّٰهُ لَكُمُ الْاٰيَاتِ لَعَلَّكُمْ تَتَفَكَّرُونَ۟</t>
  </si>
  <si>
    <t>2|266|Hangi biriniz, kendisi ihtiyarlamış ve çocukları da güçsüzken, altlarından ırmaklar akan, hurma, üzüm ve her çeşit meyveleri bulunan bahçesinin, ateşli bir kasırganın kopmasıyla yanmasını ister? Düşünesiniz diye Allah size ayetlerini böylece açıklar.</t>
  </si>
  <si>
    <t>يَٓا اَيُّهَا الَّذ۪ينَ اٰمَنُٓوا اَنْفِقُوا مِنْ طَيِّبَاتِ مَا كَسَبْتُمْ وَمِمَّٓا اَخْرَجْنَا لَكُمْ مِنَ الْاَرْضِۖ وَلَا تَيَمَّمُوا الْخَب۪يثَ مِنْهُ تُنْفِقُونَ وَلَسْتُمْ بِاٰخِذ۪يهِ اِلَّٓا اَنْ تُغْمِضُوا ف۪يهِۜ وَاعْلَمُٓوا اَنَّ اللّٰهَ غَنِيٌّ حَم۪يدٌ</t>
  </si>
  <si>
    <t>2|267|Ey İnananlar! Kazandıklarınızın temizlerinden ve size yerden çıkardıklarımızdan sarfedin; iğrenmeden alamıyacağınız pis şeyleri vermeye kalkmayın. Allah'ın müstağni ve övülmeye layık olduğunu bilin.</t>
  </si>
  <si>
    <t>اَلشَّيْطَانُ يَعِدُكُمُ الْفَقْرَ وَيَأْمُرُكُمْ بِالْفَحْشَٓاءِۚ وَاللّٰهُ يَعِدُكُمْ مَغْفِرَةً مِنْهُ وَفَضْلاًۜ وَاللّٰهُ وَاسِعٌ عَل۪يمٌۚ</t>
  </si>
  <si>
    <t>2|268|Şeytan sizi fakirlikle korkutarak cimriliği ve hayasızlığı emreder; Allah ise kendisinden mağfiret ve bol nimet vadeder. Allah'ın lütfü boldur, O her şeyi bilir.</t>
  </si>
  <si>
    <t>يُؤْتِي الْحِكْمَةَ مَنْ يَشَٓاءُۚ وَمَنْ يُؤْتَ الْحِكْمَةَ فَقَدْ اُو۫تِيَ خَيْراً كَث۪يراًۜ وَمَا يَذَّكَّرُ اِلَّٓا اُو۬لُوا الْاَلْبَابِ</t>
  </si>
  <si>
    <t>2|269|Hikmeti dilediğine verir. Kime hikmet verilmişse şüphesiz ona çokça hayır verilmiştir. Bundan ancak akıl sahipleri ibret alır.</t>
  </si>
  <si>
    <t>وَمَٓا اَنْفَقْتُمْ مِنْ نَفَقَةٍ اَوْ نَذَرْتُمْ مِنْ نَذْرٍ فَاِنَّ اللّٰهَ يَعْلَمُهُۜ وَمَا لِلظَّالِم۪ينَ مِنْ اَنْصَارٍ</t>
  </si>
  <si>
    <t>2|270|Sarfettiğiniz harcı ve adadığınız adağı şüphesiz Allah bilir. Zulmedenlerin hiç yardımcıları yoktur.</t>
  </si>
  <si>
    <t>اِنْ تُبْدُوا الصَّدَقَاتِ فَنِعِمَّا هِيَۚ وَاِنْ تُخْفُوهَا وَتُؤْتُوهَا الْفُقَـرَٓاءَ فَهُوَ خَيْرٌ لَكُمْۜ وَيُكَفِّرُ عَنْكُمْ مِنْ سَيِّـَٔاتِكُمْۜ وَاللّٰهُ بِمَا تَعْمَلُونَ خَب۪يرٌ</t>
  </si>
  <si>
    <t>2|271|Sadakaları açıkça verirseniz o ne güzel! Eğer onları yoksullara gizlice verirseniz sizin için daha iyidir. Allah onları kötülüklerinizden bir kısmına karşı tutar. Allah işlediklerinizden haberdardır.</t>
  </si>
  <si>
    <t>لَيْسَ عَلَيْكَ هُدٰيهُمْ وَلٰكِنَّ اللّٰهَ يَهْد۪ي مَنْ يَشَٓاءُۜ وَمَا تُنْفِقُوا مِنْ خَيْرٍ فَلِاَنْفُسِكُمْۜ وَمَا تُنْفِقُونَ اِلَّا ابْتِغَٓاءَ وَجْهِ اللّٰهِۜ وَمَا تُنْفِقُوا مِنْ خَيْرٍ يُوَفَّ اِلَيْكُمْ وَاَنْتُمْ لَا تُظْلَمُونَ</t>
  </si>
  <si>
    <t>2|272|Onların doğru yola iletilmeleri sana düşmez, fakat Allah dilediğini doğru yola eriştirir. Sarfettiğiniz iyi şey kendinizedir, zaten ancak Allah'ın rızasını kazanmak için sarfedersiniz. Sarfettiğiniz iyi bir şeyin karşılığı haksızlığa uğratılmaksızın size verilir.</t>
  </si>
  <si>
    <t>لِلْفُقَـرَٓاءِ الَّذ۪ينَ اُحْصِرُوا ف۪ي سَب۪يلِ اللّٰهِ لَا يَسْتَط۪يعُونَ ضَـرْباً فِي الْاَرْضِۘ يَحْسَبُهُمُ الْجَاهِلُ اَغْنِيَٓاءَ مِنَ التَّعَفُّفِۚ تَعْرِفُهُمْ بِس۪يمٰيهُمْۚ لَا يَسْـَٔلُونَ النَّاسَ اِلْحَافاًۜ وَمَا تُنْفِقُوا مِنْ خَيْرٍ فَاِنَّ اللّٰهَ بِه۪ عَل۪يمٌ۟</t>
  </si>
  <si>
    <t>2|273|Sadakalarınızı, kendilerini Allah yoluna adayıp yeryüzünde dolaşamayanlara, hayalarından dolayı, kendilerini tanımayanların zengin saydıkları yoksullara verin. Onları yüzlerinden tanırsın, insanlardan yüzsüzlük ederek bir şey istemezler. Sarfettiğiniz iyi bir şeyi Allah şüphesiz bilir.</t>
  </si>
  <si>
    <t>اَلَّذ۪ينَ يُنْفِقُونَ اَمْوَالَهُمْ بِالَّيْلِ وَالنَّهَارِ سِراًّ وَعَلَانِيَةً فَلَهُمْ اَجْرُهُمْ عِنْدَ رَبِّهِمْۚ وَلَا خَوْفٌ عَلَيْهِمْ وَلَا هُمْ يَحْزَنُونَ</t>
  </si>
  <si>
    <t>2|274|Gece gündüz, açık gizli, mallarını sarfedenlerin mükafatlarını Rab'leri verecektir. Onlara korku yoktur ve onlar üzülmeyeceklerdir.</t>
  </si>
  <si>
    <t>اَلَّذ۪ينَ يَأْكُلُونَ الرِّبٰوا لَا يَقُومُونَ اِلَّا كَمَا يَقُومُ الَّذ۪ي يَتَخَبَّطُهُ الشَّيْطَانُ مِنَ الْمَسِّۜ ذٰلِكَ بِاَنَّهُمْ قَالُٓوا اِنَّمَا الْبَيْعُ مِثْلُ الرِّبٰواۢ وَاَحَلَّ اللّٰهُ الْبَيْعَ وَحَرَّمَ الرِّبٰواۜ فَمَنْ جَٓاءَهُ مَوْعِظَةٌ مِنْ رَبِّه۪ فَانْتَهٰى فَلَهُ مَا سَلَفَۜ وَاَمْرُهُٓ اِلَى اللّٰهِۜ وَمَنْ عَادَ فَاُو۬لٰٓئِكَ اَصْحَابُ النَّارِۚ هُمْ ف۪يهَا خَالِدُونَ</t>
  </si>
  <si>
    <t>2|275|Faiz yiyenler mahşerde ancak şeytanın çarptığı kimsenin kalktığı gibi kalkarlar. Bu, onların, "Zaten alışveriş de faiz gibidir" demelerindendir. Oysa Allah alışverişi helal, faizi haram kıldı. Kime Rabb'inden bir öğüt gelir de faizcilikten geri durursa, geçmişi kendisinedir, onun işi Allah'a aittir. Kim faizciliğe dönerse, işte onlar cehennemliktir, onlar orada temelli kalacaklardır.</t>
  </si>
  <si>
    <t>يَمْحَقُ اللّٰهُ الرِّبٰوا وَيُرْبِي الصَّدَقَاتِۜ وَاللّٰهُ لَا يُحِبُّ كُلَّ كَفَّارٍ اَث۪يمٍ</t>
  </si>
  <si>
    <t>2|276|Allah faizi eksiltir, sadakaları bereketlendirir. Allah pek nankör olan hiçbir günahkarı sevmez.</t>
  </si>
  <si>
    <t>اِنَّ الَّذ۪ينَ اٰمَنُوا وَعَمِلُوا الصَّالِحَاتِ وَاَقَامُوا الصَّلٰوةَ وَاٰتَوُا الزَّكٰوةَ لَهُمْ اَجْرُهُمْ عِنْدَ رَبِّهِمْۚ وَلَا خَوْفٌ عَلَيْهِمْ وَلَا هُمْ يَحْزَنُونَ</t>
  </si>
  <si>
    <t>2|277|İnanıp yararlı işler işleyenlerin, namaz kılıp, zekat verenlerin Rab'leri katında ecirleri vardır. Onlara korku yoktur ve onlar üzülmeyeceklerdir.</t>
  </si>
  <si>
    <t>يَٓا اَيُّهَا الَّذ۪ينَ اٰمَنُوا اتَّقُوا اللّٰهَ وَذَرُوا مَا بَـقِيَ مِنَ الرِّبٰٓوا اِنْ كُنْتُمْ مُؤْمِن۪ينَ</t>
  </si>
  <si>
    <t>2|278|Ey İnananlar! Allah'tan sakının, inanmışsanız, faizden arta kalmış hesabdan vazgeçin.</t>
  </si>
  <si>
    <t>فَاِنْ لَمْ تَفْعَلُوا فَأْذَنُوا بِحَرْبٍ مِنَ اللّٰهِ وَرَسُولِه۪ۚ وَاِنْ تُبْتُمْ فَلَكُمْ رُؤُ۫سُ اَمْوَالِكُمْۚ لَا تَظْلِمُونَ وَلَا تُظْلَمُونَ</t>
  </si>
  <si>
    <t>2|279|Böyle yapmazsanız, bunun Allah'a ve Peygamberine karşı açılmış bir savaş olduğunu bilin. Eğer tevbe ederseniz sermayeniz sizindir. Böylece haksızlık etmemiş ve haksızlığa uğramamış olursunuz.</t>
  </si>
  <si>
    <t>وَاِنْ كَانَ ذُوعُسْرَةٍ فَنَظِرَةٌ اِلٰى مَيْسَرَةٍۜ وَاَنْ تَصَدَّقُوا خَيْرٌ لَكُمْ اِنْ كُنْتُمْ تَعْلَمُونَ</t>
  </si>
  <si>
    <t>2|280|Borçlu darda ise, eli genişleyinceye kadar ona mühlet verin. Bilmiş olsanız borcu bağışlamanız sizin için daha hayırlıdır.</t>
  </si>
  <si>
    <t>وَاتَّقُوا يَوْماً تُرْجَعُونَ ف۪يهِ اِلَى اللّٰهِ ثُمَّ تُوَفّٰى كُلُّ نَفْسٍ مَا كَسَبَتْ وَهُمْ لَا يُظْلَمُونَ۟</t>
  </si>
  <si>
    <t>2|281|Allah'a döneceğiniz ve sonra haksızlığa uğramadan herkesin kazancının kendisine eksiksiz verileceği günden korkunuz.</t>
  </si>
  <si>
    <t>يَٓا اَيُّهَا الَّذ۪ينَ اٰمَنُٓوا اِذَا تَدَايَنْتُمْ بِدَيْنٍ اِلٰٓى اَجَلٍ مُسَمًّى فَاكْتُبُوهُۜ وَلْيَكْتُبْ بَيْنَكُمْ كَاتِبٌ بِالْعَدْلِۖ وَلَا يَأْبَ كَاتِبٌ اَنْ يَكْتُبَ كَمَا عَلَّمَهُ اللّٰهُ فَلْيَكْتُبْۚ وَلْيُمْلِلِ الَّذ۪ي عَلَيْهِ الْحَقُّ وَلْيَتَّقِ اللّٰهَ رَبَّهُ وَلَا يَبْخَسْ مِنْهُ شَيْـٔاًۜ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الشُّهَدَٓاءِ اَنْ تَضِلَّ اِحْدٰيهُمَا فَتُذَكِّرَ اِحْدٰيهُمَا الْاُخْرٰىۜ وَلَا يَأْبَ الشُّهَدَٓاءُ اِذَا مَا دُعُواۜ وَلَا تَسْـَٔمُٓوا اَنْ تَكْتُبُوهُ صَغ۪يراً اَوْ كَب۪يراً اِلٰٓى اَجَلِه۪ۜ ذٰلِكُمْ اَقْسَطُ عِنْدَ اللّٰهِ وَاَقْوَمُ لِلشَّهَادَةِ وَاَدْنٰٓى اَلَّا تَرْتَابُٓوا اِلَّٓا اَنْ تَكُونَ تِجَارَةً حَاضِرَةً تُد۪يرُونَهَا بَيْنَكُمْ فَلَيْسَ عَلَيْكُمْ جُنَاحٌ اَلَّا تَكْتُبُوهَاۜ وَاَشْهِدُٓوا اِذَا تَبَايَعْتُمْۖ وَلَا يُضَٓارَّ كَاتِبٌ وَلَا شَه۪يدٌۜ وَاِنْ تَفْعَلُوا فَاِنَّهُ فُسُوقٌ بِكُمْۜ وَاتَّقُوا اللّٰهَۜ وَيُعَلِّمُكُمُ اللّٰهُۜ وَاللّٰهُ بِكُلِّ شَيْءٍ عَل۪يمٌ</t>
  </si>
  <si>
    <t>2|282|Ey İnananlar! Birbirinize belirli bir süre için borçlandığınız zaman onu yazınız. İçinizden bir katip doğru olarak yazsın; katip onu Allah'ın kendisine öğrettiği gibi yazmaktan çekinmesin, yazsın. Borçlu olan da yazdırsın, Rabbi olan Allah'tan sakınsın, ondan bir şey eksiltmesin. Eğer borçlu, aptal veya aciz, ya da yazdıramıyacak durumda ise, velisi, doğru olarak yazdırsın. Erkeklerinizden iki şahid tutun; eğer iki erkek bulunmazsa, şahidlerden razı olacağınız bir erkek, biri unuttuğunda diğeri ona hatırlatacak iki kadın olabilir. Şahidler çağırıldıklarında çekinmesinler. Borç büyük veya küçük olsun, onu süresiyle beraber yazmaya üşenmeyin; bu, Allah katında en doğru, şahidlik için en sağlam ve şüphelenmenizden en uzak olandır. Ancak aranızdaki alışveriş peşin olursa, onu yazmamanızda size bir sorumluluk yoktur. Alışveriş yaptığınızda şahid tutun. Katibe de şahide de zarar verilmesin; eğer zarar verirseniz, o zaman doğru yoldan çıkmış olursunuz. Allah'tan sakının, Allah size öğretiyor; Allah her şeyi bilir.</t>
  </si>
  <si>
    <t>وَاِنْ كُنْتُمْ عَلٰى سَفَرٍ وَلَمْ تَجِدُوا كَاتِباً فَرِهَانٌ مَقْبُوضَةٌۜ فَاِنْ اَمِنَ بَعْضُكُمْ بَعْضاً فَلْيُؤَدِّ الَّذِي اؤْتُمِنَ اَمَانَتَهُ وَلْيَتَّقِ اللّٰهَ رَبَّهُۜ وَلَا تَكْتُمُوا الشَّهَادَةَۜ وَمَنْ يَكْتُمْهَا فَاِنَّهُٓ اٰثِمٌ قَلْبُهُۜ وَاللّٰهُ بِمَا تَعْمَلُونَ عَل۪يمٌ۟</t>
  </si>
  <si>
    <t>2|283|Eğer yolculukta olup katip bulamazsanız alınan rehin yeter. Şayet birbirinize güvenirseniz, güvenilen kimse borcunu ödesin. Rabbi olan Allah'tan sakınsın. Şahidliği gizlemeyin, onu kim gizlerse şüphesiz kalbi günah işlemiş olur. Allah işlediklerinizi bilir.</t>
  </si>
  <si>
    <t>لِلّٰهِ مَا فِي السَّمٰوَاتِ وَمَا فِي الْاَرْضِۜ وَاِنْ تُبْدُوا مَا ف۪ٓي اَنْفُسِكُمْ اَوْ تُخْفُوهُ يُحَاسِبْكُمْ بِهِ اللّٰهُۜ فَيَغْفِرُ لِمَنْ يَشَٓاءُ وَيُعَذِّبُ مَنْ يَشَٓاءُۜ وَاللّٰهُ عَلٰى كُلِّ شَيْءٍ قَد۪يرٌ</t>
  </si>
  <si>
    <t>2|284|Göklerde ve yerde olanlar Allah'ındır. İçinizdekini açıklasanız da gizleseniz de Allah sizi onunla hesaba çeker ve dilediğini bağışlar, dilediğine azabeder. Allah her şeye Kadir'dir.</t>
  </si>
  <si>
    <t>اٰمَنَ الرَّسُولُ بِمَٓا اُنْزِلَ اِلَيْهِ مِنْ رَبِّه۪ وَالْمُؤْمِنُونَۜ كُلٌّ اٰمَنَ بِاللّٰهِ وَمَلٰٓئِكَتِه۪ وَكُتُبِه۪ وَرُسُلِه۪ۜ لَا نُفَرِّقُ بَيْنَ اَحَدٍ مِنْ رُسُلِه۪۠ وَقَالُوا سَمِعْنَا وَاَطَعْنَا غُفْرَانَكَ رَبَّنَا وَاِلَيْكَ الْمَص۪يرُ</t>
  </si>
  <si>
    <t>2|285|Peygamber ve inananlar, ona Rabb'inden indirilene inandı. Hepsi Allah'a, meleklerine, kitaplarına, peygamberlerine inandı. "Peygamberleri arasından hiçbirini ayırdetmeyiz, işittik, itaat ettik, Rabbimiz! Affını dileriz, dönüş Sanadır" dediler.</t>
  </si>
  <si>
    <t>لَا يُكَلِّفُ اللّٰهُ نَفْساً اِلَّا وُسْعَهَاۜ لَهَا مَا كَسَبَتْ وَعَلَيْهَا مَا اكْتَسَبَتْۜ رَبَّنَا لَا تُؤَاخِذْنَٓا اِنْ نَس۪ينَٓا اَوْ اَخْطَأْنَاۚ رَبَّنَا وَلَا تَحْمِلْ عَلَيْنَٓا اِصْراً كَمَا حَمَلْتَهُ عَلَى الَّذ۪ينَ مِنْ قَبْلِنَاۚ رَبَّنَا وَلَا تُحَمِّلْنَا مَا لَا طَاقَةَ لَنَا بِه۪ۚ وَاعْفُ عَنَّا۠ وَاغْفِرْ لَنَا۠ وَارْحَمْنَا۠ اَنْتَ مَوْلٰينَا فَانْصُرْنَا عَلَى الْقَوْمِ الْكَافِر۪ينَ</t>
  </si>
  <si>
    <t>2|286|Allah kişiye ancak gücünün yeteceği kadar yükler; kazandığı iyilik lehine, ettiği kötülük de aleyhinedir. Rabbimiz! Eğer unutacak veya yanılacak olursak bizi sorumlu tutma. Rabbimiz bizden öncekilere yüklediğin gibi, bize de ağır yük yükleme. Rabbimiz! Bize gücümüzün yetmeyeceği şeyi taşıtma, bizi affet, bizi bağışla, bize acı. Sen Mevlamızsın, kafirlere karşı bize yardım et.</t>
  </si>
  <si>
    <t>AL-İ İMRAN SURESİ</t>
  </si>
  <si>
    <t>الٓمٓۚ</t>
  </si>
  <si>
    <t>3|1|Elif, Lam, Mim.</t>
  </si>
  <si>
    <t>اَللّٰهُ لَٓا اِلٰهَ اِلَّا هُوَۙ الْحَيُّ الْقَيُّومُۜ</t>
  </si>
  <si>
    <t>3|2|Allah, Ondan başka tanrı olmayan, diri, her an yaratıklarını gözetip durandır.</t>
  </si>
  <si>
    <t>نَزَّلَ عَلَيْكَ الْكِتَابَ بِالْحَقِّ مُصَدِّقاً لِمَا بَيْنَ يَدَيْهِ وَاَنْزَلَ التَّوْرٰيةَ وَالْاِنْج۪يلَۙ</t>
  </si>
  <si>
    <t>3|3|Kendisinden önceki Kitapları tasdik eden Hak Kitap'ı sana indirdi. Önceden insanlara yol gösterici olarak Tevrat ve İncil'i de indirmişti. O, doğruyu yanlıştan ayıran Kitap'ı indirdi. Doğrusu Allah'ın ayetlerini inkar edenler için şiddetli azab vardır. Allah güçlüdür, mazlumların öcünü alır.</t>
  </si>
  <si>
    <t>مِنْ قَبْلُ هُدًى لِلنَّاسِ وَاَنْزَلَ الْفُرْقَانَۜ اِنَّ الَّذ۪ينَ كَفَرُوا بِاٰيَاتِ اللّٰهِ لَهُمْ عَذَابٌ شَد۪يدٌۜ وَاللّٰهُ عَز۪يزٌ ذُوانْتِقَامٍ</t>
  </si>
  <si>
    <t>3|4|Kendisinden önceki Kitapları tasdik eden Hak Kitap'ı sana indirdi. Önceden insanlara yol gösterici olarak Tevrat ve İncil'i de indirmişti. O, doğruyu yanlıştan ayıran Kitap'ı indirdi. Doğrusu Allah'ın ayetlerini inkar edenler için şiddetli azab vardır. Allah güçlüdür, mazlumların öcünü alır.</t>
  </si>
  <si>
    <t>اِنَّ اللّٰهَ لَا يَخْفٰى عَلَيْهِ شَيْءٌ فِي الْاَرْضِ وَلَا فِي السَّمَٓاءِۜ</t>
  </si>
  <si>
    <t>3|5|Şüphesiz gökte ve yerde hiçbir şey Allah'tan gizli kalmaz.</t>
  </si>
  <si>
    <t>هُوَ الَّذ۪ي يُصَوِّرُكُمْ فِي الْاَرْحَامِ كَيْفَ يَشَٓاءُۜ لَٓا اِلٰهَ اِلَّا هُوَ الْعَز۪يزُ الْحَك۪يمُ</t>
  </si>
  <si>
    <t>3|6|Ana rahminde sizi dilediği gibi şekillendiren O'dur. O'ndan başka tanrı yoktur, güçlüdür, Hakim'dir.</t>
  </si>
  <si>
    <t>هُوَ الَّـذ۪ٓي اَنْزَلَ عَلَيْكَ الْكِتَابَ مِنْهُ اٰيَاتٌ مُحْكَمَاتٌ هُنَّ اُمُّ الْكِتَابِ وَاُخَرُ مُتَشَابِهَاتٌۜ فَاَمَّا الَّذ۪ينَ ف۪ي قُلُوبِهِمْ زَيْغٌ فَيَتَّبِعُونَ مَا تَشَابَهَ مِنْهُ ابْتِغَٓاءَ الْفِتْنَةِ وَابْتِغَٓاءَ تَأْو۪يلِه۪ۚ وَمَا يَعْلَمُ تَأْو۪يلَهُٓ اِلَّا اللّٰهُۢ وَالرَّاسِخُونَ فِي الْعِلْمِ يَقُولُونَ اٰمَنَّا بِه۪ۙ كُلٌّ مِنْ عِنْدِ رَبِّنَاۚ وَمَا يَذَّكَّرُ اِلَّٓا اُو۬لُوا الْاَلْبَابِ</t>
  </si>
  <si>
    <t>3|7|Sana Kitap'ı indiren O'dur. Onda Kitap'ın temeli olan kesin anlamlı ayetler vardır, diğerleri de çeşitli anlamlıdırlar. Kalblerinde eğrilik olan kimseler, fitne çıkarmak, kendilerine göre yorumlamak için onların çeşitli anlamlı olanlarına uyarlar. Oysa onların yorumunu ancak Allah bilir. İlimde derinleşmiş olanlar: "Ona inandık, hepsi Rabbimiz'in katındandır" derler. Bunu ancak akıl sahipleri düşünür;</t>
  </si>
  <si>
    <t>رَبَّنَا لَا تُزِغْ قُلُوبَنَا بَعْدَ اِذْ هَدَيْتَنَا وَهَبْ لَنَا مِنْ لَدُنْكَ رَحْمَةًۚ اِنَّكَ اَنْتَ الْوَهَّابُ</t>
  </si>
  <si>
    <t>3|8|Rabbimiz! Bizi doğru yola erdirdikten sonra kalblerimizi eğriltme, katından bize rahmet bağışla; şüphesiz Sen sonsuz bağışta bulunansın.</t>
  </si>
  <si>
    <t>رَبَّنَٓا اِنَّكَ جَامِعُ النَّاسِ لِيَوْمٍ لَا رَيْبَ ف۪يهِۜ اِنَّ اللّٰهَ لَا يُخْلِفُ الْم۪يعَادَ۟</t>
  </si>
  <si>
    <t>3|9|Rabbimiz! Doğrusu geleceği şüphe götürmeyen günde, insanları toplayacak olan Sensin. Şüphesiz ki Allah verdiği sözden caymaz.</t>
  </si>
  <si>
    <t>اِنَّ الَّذ۪ينَ كَفَرُوا لَنْ تُغْنِيَ عَنْهُمْ اَمْوَالُهُمْ وَلَٓا اَوْلَادُهُمْ مِنَ اللّٰهِ شَيْـٔاًۜ وَاُو۬لٰٓئِكَ هُمْ وَقُودُ النَّارِۙ</t>
  </si>
  <si>
    <t>3|10|İnkar edenlerin malları ve çocukları, Allah'a karşı onlara bir şey sağlamaz. İşte onlar ateşin yakıtlarıdır.</t>
  </si>
  <si>
    <t>كَدَأْبِ اٰلِ فِرْعَوْنَۙ وَالَّذ۪ينَ مِنْ قَبْلِهِمْۜ كَذَّبُوا بِاٰيَاتِنَاۚ فَاَخَذَهُمُ اللّٰهُ بِذُنُوبِهِمْۜ وَاللّٰهُ شَد۪يدُ الْعِقَابِ</t>
  </si>
  <si>
    <t>3|11|Bunların tutumu, Firavun ailesinin ve onlardan öncekilerin tutumu gibi ki, ayetlerimizi yalanladılar da Allah onları günahlarından dolayı yok (helak) etti. Allah'ın cezalandırması şiddetlidir.</t>
  </si>
  <si>
    <t>قُلْ لِلَّذ۪ينَ كَفَرُوا سَتُغْلَبُونَ وَتُحْشَرُونَ اِلٰى جَهَنَّمَۜ وَبِئْسَ الْمِهَادُ</t>
  </si>
  <si>
    <t>3|12|İnkar edenlere: "Yenileceksiniz, toplanıp cehenneme sürüleceksiniz, orası ne kötü döşektir" de.</t>
  </si>
  <si>
    <t>قَدْ كَانَ لَكُمْ اٰيَةٌ ف۪ي فِئَتَيْنِ الْتَقَتَاۜ فِئَةٌ تُقَاتِلُ ف۪ي سَب۪يلِ اللّٰهِ وَاُخْرٰى كَافِرَةٌ يَرَوْنَهُمْ مِثْلَيْهِمْ رَأْيَ الْعَيْنِۜ وَاللّٰهُ يُؤَيِّدُ بِنَصْرِه۪ مَنْ يَشَٓاءُۜ اِنَّ ف۪ي ذٰلِكَ لَعِبْرَةً لِاُو۬لِي الْاَبْصَارِ</t>
  </si>
  <si>
    <t>3|13|Karşı karşıya gelen iki topluluğun durumlarında sizin için ibret vardır; biri Allah yolunda savaşanlardır, diğeri inkarcılardır ki, bunlar karşı tarafı gözleriyle kendilerinin iki misli görüyorlardı. Allah dilediğini yardımıyla destekler. Bunda görebilenler için ibret vardır.</t>
  </si>
  <si>
    <t>زُيِّنَ لِلنَّاسِ حُبُّ الشَّهَوَاتِ مِنَ النِّسَٓاءِ وَالْبَن۪ينَ وَالْقَنَاط۪يرِ الْمُقَنْطَرَةِ مِنَ الذَّهَبِ وَالْفِضَّةِ وَالْخَيْلِ الْمُسَوَّمَةِ وَالْاَنْعَامِ وَالْحَرْثِۜ ذٰلِكَ مَتَاعُ الْحَيٰوةِ الدُّنْيَاۚ وَاللّٰهُ عِنْدَهُ حُسْنُ الْمَاٰبِ</t>
  </si>
  <si>
    <t>3|14|Kadınlara, oğullara, kantar kantar altın ve gümüşe, nişanlı atlar ve develere, ekinlere karşı aşırı sevgi beslemek insanlara güzel gösterilmiştir. Bunlar dünya hayatının nimetleridir, oysa gidilecek yerin güzeli Allah katındadır.</t>
  </si>
  <si>
    <t>قُلْ اَؤُ۬نَبِّئُكُمْ بِخَيْرٍ مِنْ ذٰلِكُمْۜ لِلَّذ۪ينَ اتَّقَوْا عِنْدَ رَبِّهِمْ جَنَّاتٌ تَجْر۪ي مِنْ تَحْتِهَا الْاَنْهَارُ خَالِد۪ينَ ف۪يهَا وَاَزْوَاجٌ مُطَهَّرَةٌ وَرِضْوَانٌ مِنَ اللّٰهِۜ وَاللّٰهُ بَص۪يرٌ بِالْعِبَادِۚ</t>
  </si>
  <si>
    <t>3|15|De ki: Bundan daha iyisini size haber vereyim mi? Allah'a karşı gelmekten sakınanlara, Rab'lerinin katında, altlarından ırmaklar akan ve orada temelli kalacakları cennetler, tertemiz eşler ve Allah'ın rızası vardır. Allah kullarını hakkiyle görücüdür.</t>
  </si>
  <si>
    <t>اَلَّذ۪ينَ يَقُولُونَ رَبَّنَٓا اِنَّـنَٓا اٰمَنَّا فَاغْفِرْ لَنَا ذُنُوبَنَا وَقِنَا عَذَابَ النَّارِۚ</t>
  </si>
  <si>
    <t>3|16|Onlar ki, "Rabbimiz! Biz şüphesiz inandık, bunun için günahlarımızı bize bağışla ve bizi ateşin azabından koru" diyen, sabreden, doğru olan, gönülden kulluk eden, hayra sarfeden ve seher vakitlerinde bağışlanma dileyenlerdir.</t>
  </si>
  <si>
    <t>اَلصَّابِر۪ينَ وَالصَّادِق۪ينَ وَالْقَانِت۪ينَ وَالْمُنْفِق۪ينَ وَالْمُسْتَغْفِر۪ينَ بِالْاَسْحَارِ</t>
  </si>
  <si>
    <t>3|17|Onlar ki, "Rabbimiz! Biz şüphesiz inandık, bunun için günahlarımızı bize bağışla ve bizi ateşin azabından koru" diyen, sabreden, doğru olan, gönülden kulluk eden, hayra sarfeden ve seher vakitlerinde bağışlanma dileyenlerdir.</t>
  </si>
  <si>
    <t>شَهِدَ اللّٰهُ اَنَّهُ لَٓا اِلٰهَ اِلَّا هُوَۙ وَالْمَلٰٓئِكَةُ وَاُو۬لُوا الْعِلْمِ قَٓائِماً بِالْقِسْطِۜ لَٓا اِلٰهَ اِلَّا هُوَ الْعَز۪يزُ الْحَك۪يمُۜ</t>
  </si>
  <si>
    <t>3|18|Allah, melekler ve adaleti yerine getiren ilim sahibleri, O'ndan başka tanrı olmadığına şahidlik etmişlerdir. O'ndan başka tanrı yoktur, O güçlüdür, Hakim'dir.</t>
  </si>
  <si>
    <t>اِنَّ الدّ۪ينَ عِنْدَ اللّٰهِ الْاِسْلَامُ۠ وَمَا اخْتَلَفَ الَّذ۪ينَ اُو۫تُوا الْكِتَابَ اِلَّا مِنْ بَعْدِ مَا جَٓاءَهُمُ الْعِلْمُ بَغْياً بَيْنَهُمْۜ وَمَنْ يَكْفُرْ بِاٰيَاتِ اللّٰهِ فَاِنَّ اللّٰهَ سَر۪يعُ الْحِسَابِ</t>
  </si>
  <si>
    <t>3|19|Allah katında din, şüphesiz İslam'dır. Ancak, Kitap verilenler, kendilerine ilim geldikten sonra, aralarındaki ihtiras yüzünden ayrılığa düştüler. Allah'ın ayetlerini kim inkar ederse bilsin ki, Allah hesabı çabuk görür.</t>
  </si>
  <si>
    <t>فَاِنْ حَٓاجُّوكَ فَقُلْ اَسْلَمْتُ وَجْهِيَ لِلّٰهِ وَمَنِ اتَّـبَعَنِۜ وَقُلْ لِلَّذ۪ينَ اُو۫تُوا الْكِتَابَ وَالْاُمِّيّ۪نَ ءَاَسْلَمْتُمْۜ فَاِنْ اَسْلَمُوا فَقَدِ اهْتَدَوْاۚ وَاِنْ تَوَلَّوْا فَاِنَّمَا عَلَيْكَ الْبَلَاغُۜ وَاللّٰهُ بَص۪يرٌ بِالْعِبَادِ۟</t>
  </si>
  <si>
    <t>3|20|Eğer seninle tartışmaya girişirlerse, "Ben bana uyanlarla birlikte kendimi Allah'a verdim" de. Kendilerine Kitap verilenlere ve kitapsızlara: "Siz de İslam oldunuz mu?" de, şayet İslam olurlarsa doğru yola girmişlerdir, yüz çevirirlerse, sana yalnız tebliğ etmek düşer. Allah kullarını görür.</t>
  </si>
  <si>
    <t>اِنَّ الَّذ۪ينَ يَكْفُرُونَ بِاٰيَاتِ اللّٰهِ وَيَقْتُلُونَ النَّبِيّ۪نَ بِغَيْرِ حَقٍّۙ وَيَقْتُلُونَ الَّذ۪ينَ يَأْمُرُونَ بِالْقِسْطِ مِنَ النَّاسِۙ فَبَشِّرْهُمْ بِعَذَابٍ اَل۪يمٍ</t>
  </si>
  <si>
    <t>3|21|Allah'ın ayetlerini inkar edenlere, haksız yere peygamberleri öldürenlere, insanlardan adaleti emredenleri öldürenlere elem verici bir azabı müjdele.</t>
  </si>
  <si>
    <t>اُو۬لٰٓئِكَ الَّذ۪ينَ حَبِطَتْ اَعْمَالُهُمْ فِي الدُّنْيَا وَالْاٰخِرَةِۘ وَمَا لَهُمْ مِنْ نَاصِر۪ينَ</t>
  </si>
  <si>
    <t>3|22|Onlar, dünya ve ahirette işleri boşa çıkacak olanlardır. Onların hiç yardımcıları da yoktur.</t>
  </si>
  <si>
    <t>اَلَمْ تَرَ اِلَى الَّذ۪ينَ اُو۫تُوا نَص۪يباً مِنَ الْكِتَابِ يُدْعَوْنَ اِلٰى كِتَابِ اللّٰهِ لِيَحْكُمَ بَيْنَهُمْ ثُمَّ يَتَوَلّٰى فَر۪يقٌ مِنْهُمْ وَهُمْ مُعْرِضُونَ</t>
  </si>
  <si>
    <t>3|23|Kendilerine Kitapdan bir pay verilenleri, görmedin mi? Onlar aralarında hüküm vermek için Allah'ın Kitabına çağırılmışlar, sonra onlardan bir takımı dönmüşlerdir. Onlar temelli yüz çevirenlerdir.</t>
  </si>
  <si>
    <t>ذٰلِكَ بِاَنَّهُمْ قَالُوا لَنْ تَمَسَّنَا النَّارُ اِلَّٓا اَيَّاماً مَعْدُودَاتٍۖ وَغَرَّهُمْ ف۪ي د۪ينِهِمْ مَا كَانُوا يَفْتَرُونَ</t>
  </si>
  <si>
    <t>3|24|Bu, onların: "Bize ateş sadece sayılı birkaç gün değecektir" demelerindendir. Uydurup durdukları şeyler, onları dinlerinde yanıltmıştır.</t>
  </si>
  <si>
    <t>فَكَيْفَ اِذَا جَمَعْنَاهُمْ لِيَوْمٍ لَا رَيْبَ ف۪يهِ وَوُفِّيَتْ كُلُّ نَفْسٍ مَا كَسَبَتْ وَهُمْ لَا يُظْلَمُونَ</t>
  </si>
  <si>
    <t>3|25|Geleceğinden şüphe olmayan günde, onları topladığımız ve haksızlık yapılmayarak herkese kazandığı eksiksiz verildiği zaman, nasıl olacak?</t>
  </si>
  <si>
    <t>قُلِ اللّٰهُمَّ مَالِكَ الْمُلْكِ تُؤْتِي الْمُلْكَ مَنْ تَشَٓاءُ وَتَنْزِعُ الْمُلْكَ مِمَّنْ تَشَٓاءُۘ وَتُعِزُّ مَنْ تَشَٓاءُ وَتُذِلُّ مَنْ تَشَٓاءُۜ بِيَدِكَ الْخَيْرُۜ اِنَّكَ عَلٰى كُلِّ شَيْءٍ قَد۪يرٌ</t>
  </si>
  <si>
    <t>3|26|De ki: "Mülkün sahibi olan Allah'ım! Mülkü dilediğine verirsin; dilediğinden çekip alırsın; dilediğini aziz kılar, dilediğini alçaltırsın; iyilik elindedir. Doğrusu Sen, her şeye Kadir'sin.</t>
  </si>
  <si>
    <t>تُولِجُ الَّيْلَ فِي النَّهَارِ وَتُولِجُ النَّهَارَ فِي الَّيْلِۘ وَتُخْرِجُ الْحَيَّ مِنَ الْمَيِّتِ وَتُخْرِجُ الْمَيِّتَ مِنَ الْحَيِّۘ وَتَرْزُقُ مَنْ تَشَٓاءُ بِغَيْرِ حِسَابٍ</t>
  </si>
  <si>
    <t>3|27|Geceyi gündüze, gündüzü geceye geçirirsin; ölüden diri, diriden ölü çıkarırsın; dilediğini hesapsız rızıklandırırsın".</t>
  </si>
  <si>
    <t>لَا يَتَّخِذِ الْمُؤْمِنُونَ الْكَافِر۪ينَ اَوْلِيَٓاءَ مِنْ دُونِ الْمُؤْمِن۪ينَۚ وَمَنْ يَفْعَلْ ذٰلِكَ فَلَيْسَ مِنَ اللّٰهِ ف۪ي شَيْءٍ اِلَّٓا اَنْ تَتَّقُوا مِنْهُمْ تُقٰيةًۜ وَيُحَذِّرُكُمُ اللّٰهُ نَفْسَهُۜ وَاِلَى اللّٰهِ الْمَص۪يرُ</t>
  </si>
  <si>
    <t>3|28|Müminler, müminleri bırakıp kafirleri dost edinmesinler; kim böyle yaparsa Allah katında bir değeri yoktur, ancak, onlardan sakınmanız hali müstesnadır. Allah sizi Kendisiyle korkutur, dönüş Allah'adır.</t>
  </si>
  <si>
    <t>قُلْ اِنْ تُخْفُوا مَا ف۪ي صُدُورِكُمْ اَوْ تُبْدُوهُ يَعْلَمْهُ اللّٰهُۜ وَيَعْلَمُ مَا فِي السَّمٰوَاتِ وَمَا فِي الْاَرْضِۜ وَاللّٰهُ عَلٰى كُلِّ شَيْءٍ قَد۪يرٌ</t>
  </si>
  <si>
    <t>3|29|De ki: "İçinizde olanı gizleseniz de açıklasanız da Allah onu bilir. Göklerde olanları da, yerde olanları da bilir. Allah her şeye Kadir'dir".</t>
  </si>
  <si>
    <t>يَوْمَ تَجِدُ كُلُّ نَفْسٍ مَا عَمِلَتْ مِنْ خَيْرٍ مُحْضَراًۚۛ وَمَا عَمِلَتْ مِنْ سُٓوءٍۚۛ تَوَدُّ لَوْ اَنَّ بَيْنَهَا وَبَيْنَهُٓ اَمَداً بَع۪يداًۜ وَيُحَذِّرُكُمُ اللّٰهُ نَفْسَهُۜ وَاللّٰهُ رَؤُ۫فٌ بِالْعِبَادِ۟</t>
  </si>
  <si>
    <t>3|30|Her kişinin yaptığı iyiliği ve yaptığı kötülüğü, ki kendisiyle o kötülük arasında uzun bir mesafe olmasını diler, hazır bulacağı günü bir düşünün. Kullarına karşı şefkatli olan Allah size kendinden korkmanızı emreder.</t>
  </si>
  <si>
    <t>قُلْ اِنْ كُنْتُمْ تُحِبُّونَ اللّٰهَ فَاتَّبِعُون۪ي يُحْبِبْكُمُ اللّٰهُ وَيَغْفِرْ لَكُمْ ذُنُوبَكُمْۜ وَاللّٰهُ غَفُورٌ رَح۪يمٌ</t>
  </si>
  <si>
    <t>3|31|De ki: "Allah'ı seviyorsanız bana uyun. Allah da sizi sevsin ve günahlarınızı bağışlasın. Allah affeder ve merhamet eder".</t>
  </si>
  <si>
    <t>قُلْ اَط۪يعُوا اللّٰهَ وَالرَّسُولَۚ فَاِنْ تَوَلَّوْا فَاِنَّ اللّٰهَ لَا يُحِبُّ الْكَافِر۪ينَ</t>
  </si>
  <si>
    <t>3|32|De ki: "Allah'a ve Peygambere itaat edin". Yüz çevirirlerse bilsinler ki, Allah inkar edenleri sevmez.</t>
  </si>
  <si>
    <t>اِنَّ اللّٰهَ اصْطَفٰٓى اٰدَمَ وَنُوحاً وَاٰلَ اِبْرٰه۪يمَ وَاٰلَ عِمْرٰنَ عَلَى الْعَالَم۪ينَۙ</t>
  </si>
  <si>
    <t>3|33|Allah, Adem'i, Nuh'u, İbrahim ailesini, İmran ailesini birbirinin soyundan olarak alemlere tercih etti. Allah işitendir, bilendir.</t>
  </si>
  <si>
    <t>ذُرِّيَّةً بَعْضُهَا مِنْ بَعْضٍۜ وَاللّٰهُ سَم۪يعٌ عَل۪يمٌۚ</t>
  </si>
  <si>
    <t>3|34|Allah, Adem'i, Nuh'u, İbrahim ailesini, İmran ailesini birbirinin soyundan olarak alemlere tercih etti. Allah işitendir, bilendir.</t>
  </si>
  <si>
    <t>اِذْ قَالَتِ امْرَاَتُ عِمْرٰنَ رَبِّ اِنّ۪ي نَذَرْتُ لَكَ مَا ف۪ي بَطْن۪ي مُحَرَّراً فَتَقَبَّلْ مِنّ۪يۚ اِنَّكَ اَنْتَ السَّم۪يعُ الْعَل۪يمُ</t>
  </si>
  <si>
    <t>3|35|İmran'ın karısı: "Ya Rabbi! Karnımda olanı, sadece sana hizmet etmek üzere adadım, benden kabul buyur, doğrusu işiten ve bilen ancak Sensin" demişti.</t>
  </si>
  <si>
    <t>فَلَمَّا وَضَعَتْهَا قَالَتْ رَبِّ اِنّ۪ي وَضَعْتُهَٓا اُنْثٰىۜ وَاللّٰهُ اَعْلَمُ بِمَا وَضَعَتْۜ وَلَيْسَ الذَّكَرُ كَالْاُنْثٰىۚ وَاِنّ۪ي سَمَّيْتُهَا مَرْيَمَ وَاِنّ۪ٓي اُع۪يذُهَا بِكَ وَذُرِّيَّتَهَا مِنَ الشَّيْطَانِ الرَّج۪يمِ</t>
  </si>
  <si>
    <t>3|36|Onu doğurduğunda, Allah onun ne doğurduğunu bilirken "Ya Rabbi! Kız doğurdum. Erkek, kız gibi değildir, ben ona Meryem adını verdim, ben onu da soyunu da, kovulmuş şeytandan Sana sığındırırım" dedi.</t>
  </si>
  <si>
    <t>فَتَقَبَّلَهَا رَبُّهَا بِقَبُولٍ حَسَنٍ وَاَنْبَتَهَا نَبَاتاً حَسَناًۙ وَكَفَّلَهَا زَكَرِيَّاۜ كُلَّمَا دَخَلَ عَلَيْهَا زَكَرِيَّا الْمِحْرَابَۙ وَجَدَ عِنْدَهَا رِزْقاًۚ قَالَ يَا مَرْيَمُ اَنّٰى لَكِ هٰذَاۜ قَالَتْ هُوَ مِنْ عِنْدِ اللّٰهِۜ اِنَّ اللّٰهَ يَرْزُقُ مَنْ يَشَٓاءُ بِغَيْرِ حِسَابٍ</t>
  </si>
  <si>
    <t>3|37|Rabbi onu güzel bir kabulle karşıladı, güzel bir bitki gibi yetiştirdi; onu Zekeriya'nın himayesine bıraktı. Zekeriya mabedde onun yanına her girişinde, yanında bir yiyecek bulurdu. "Ey Meryem! Bu sana nereden geldi?" demiş, o da: Bu, Allah'ın katındandır" cevabını vermişti. Doğrusu Allah dilediğini hesapsız rızıklandırır.</t>
  </si>
  <si>
    <t>هُنَالِكَ دَعَا زَكَرِيَّا رَبَّهُۚ قَالَ رَبِّ هَبْ ل۪ي مِنْ لَدُنْكَ ذُرِّيَّةً طَيِّبَةًۚ اِنَّكَ سَم۪يعُ الدُّعَٓاءِ</t>
  </si>
  <si>
    <t>3|38|Orada Zekeriya Rabbine dua etti: "Ya Rabbi! Bana kendi katından temiz bir soy bahşet, doğrusu Sen duayı işitirsin".</t>
  </si>
  <si>
    <t>فَنَادَتْهُ الْمَلٰٓئِكَةُ وَهُوَ قَٓائِمٌ يُصَلّ۪ي فِي الْمِحْرَابِۙ اَنَّ اللّٰهَ يُبَشِّرُكَ بِيَحْيٰى مُصَدِّقاً بِكَلِمَةٍ مِنَ اللّٰهِ وَسَيِّداً وَحَصُوراً وَنَبِياًّ مِنَ الصَّالِح۪ينَ</t>
  </si>
  <si>
    <t>3|39|Mabedde namaz kılarken melekler ona seslendiler: "Allah sana Allah'ın emriyle (vücud bulan İsa'yı) tasdik eden, efendi, iffetli, iyilerden bir peygamber olarak Yahya'yı müjdeler".</t>
  </si>
  <si>
    <t>قَالَ رَبِّ اَنّٰى يَكُونُ ل۪ي غُلَامٌ وَقَدْ بَلَغَنِيَ الْكِبَرُ وَامْرَاَت۪ي عَاقِرٌۜ قَالَ كَذٰلِكَ اللّٰهُ يَفْعَلُ مَا يَشَٓاءُ</t>
  </si>
  <si>
    <t>3|40|"Ya Rabbi! Ben artık iyice kocamış, karım da kısırken nasıl oğlum olabilir?" dedi. Allah: "Böyledir, Allah dilediğini yapar" dedi.</t>
  </si>
  <si>
    <t>قَالَ رَبِّ اجْعَلْ ل۪ٓي اٰيَةًۜ قَالَ اٰيَتُكَ اَلَّا تُكَلِّمَ النَّاسَ ثَلٰثَةَ اَيَّامٍ اِلَّا رَمْزاًۜ وَاذْكُرْ رَبَّكَ كَث۪يراً وَسَبِّـحْ بِالْعَشِيِّ وَالْاِبْكَارِ۟</t>
  </si>
  <si>
    <t>3|41|"Ya Rabbi! Bana bir alamet ver" dedi, "Alametin, üç gün, işaretle anlaşma dışında insanlarla konuşmamandır; Rabbini çok an, akşam sabah hamd et" dedi.</t>
  </si>
  <si>
    <t>وَاِذْ قَالَتِ الْمَلٰٓئِكَةُ يَا مَرْيَمُ اِنَّ اللّٰهَ اصْطَفٰيكِ وَطَهَّرَكِ وَاصْطَفٰيكِ عَلٰى نِسَٓاءِ الْعَالَم۪ينَ</t>
  </si>
  <si>
    <t>3|42|Melekler şöyle demişti: "Ey Meryem! Allah seni seçip temizledi. Dünyaların kadınlarından seni üstün tuttu."</t>
  </si>
  <si>
    <t>يَا مَرْيَمُ اقْنُت۪ي لِرَبِّكِ وَاسْجُد۪ي وَارْكَع۪ي مَعَ الرَّاكِع۪ينَ</t>
  </si>
  <si>
    <t>3|43|"Ey Meryem! Rabbine gönülden boyun eğ, secde et, rüku edenlerle birlikte rüku et."</t>
  </si>
  <si>
    <t>ذٰلِكَ مِنْ اَنْـبَٓاءِ الْغَيْبِ نُوح۪يهِ اِلَيْكَۜ وَمَا كُنْتَ لَدَيْهِمْ اِذْ يُلْقُونَ اَقْلَامَهُمْ اَيُّهُمْ يَكْفُلُ مَرْيَمَۖ وَمَا كُنْتَ لَدَيْهِمْ اِذْ يَخْتَصِمُونَ</t>
  </si>
  <si>
    <t>3|44|Bu Sana vahyettiğimiz gayb haberlerindendir. Meryem'e hangisi kefil olacak diye kalemlerini atarlarken sen yanlarında değildin, çekişirlerken de orada bulunmadın.</t>
  </si>
  <si>
    <t>اِذْ قَالَتِ الْمَلٰٓئِكَةُ يَا مَرْيَمُ اِنَّ اللّٰهَ يُبَشِّرُكِ بِكَلِمَةٍ مِنْهُۗ اِسْمُهُ الْمَس۪يحُ ع۪يسَى ابْنُ مَرْيَمَ وَج۪يهاً فِي الدُّنْيَا وَالْاٰخِرَةِ وَمِنَ الْمُقَرَّب۪ينَۙ</t>
  </si>
  <si>
    <t>3|45|Melekler demişti ki: "Ey Meryem! Allah sana, Kendinden bir sözü, adı Meryem oğlu İsa olan Mesihi, dünya ve ahirette şerefli ve Allah'a yakın kılınanlardan olarak müjdeler".</t>
  </si>
  <si>
    <t>وَيُكَلِّمُ النَّاسَ فِي الْمَهْدِ وَكَهْلاً وَمِنَ الصَّالِح۪ينَ</t>
  </si>
  <si>
    <t>3|46|"İnsanlarla, beşikte iken de, yetişkin iken de konuşacaktır ve o, iyilerdendir".</t>
  </si>
  <si>
    <t>قَالَتْ رَبِّ اَنّٰى يَكُونُ ل۪ي وَلَدٌ وَلَمْ يَمْسَسْن۪ي بَشَرٌۜ قَالَ كَذٰلِكِ اللّٰهُ يَخْلُقُ مَا يَشَٓاءُۜ اِذَا قَضٰٓى اَمْراً فَاِنَّمَا يَقُولُ لَهُ كُنْ فَيَكُونُ</t>
  </si>
  <si>
    <t>3|47|Meryem: "Rabbim! Bana bir insan dokunmamışken nasıl çocuğum olabilir?" demişti. Melekler şöyle dediler: "Allah dilediğini böylece yaratır. Bir işin olmasını dilerse ona ol der ve olur".</t>
  </si>
  <si>
    <t>وَيُعَلِّمُهُ الْكِتَابَ وَالْحِكْمَةَ وَالتَّوْرٰيةَ وَالْاِنْج۪يلَۚ</t>
  </si>
  <si>
    <t>3|48|Ona Kitabı, hikmeti, Tevrat'ı ve İncil'i öğretecek, İsrailoğullarına şöyle diyen bir peygamber kılacak: "Ben size Rabbinizden bir ayet getirdim. Ben size çamurdan kuş gibi bir şey yapıp ona üfleyeceğim, Allah'ın izniyle, hemen kuş olacaktır; anadan doğma körleri, alacalıları iyi edeceğim; Allah'ın izniyle, ölüleri dirilteceğim; yediklerinizi ve evlerinizde sakladıklarınızı da size haber vereceğim. İnanmışsanız bunda size delil vardır".</t>
  </si>
  <si>
    <t>وَرَسُولاً اِلٰى بَن۪ٓي اِسْرَٓائ۪لَ اَنّ۪ي قَدْ جِئْتُكُمْ بِاٰيَةٍ مِنْ رَبِّكُمْۙ اَنّ۪ٓي اَخْلُقُ لَكُمْ مِنَ الطّ۪ينِ كَهَيْـَٔةِ الطَّيْرِ فَاَنْفُخُ ف۪يهِ فَيَكُونُ طَيْراً بِاِذْنِ اللّٰهِۚ وَاُبْرِئُ الْاَكْمَهَ وَالْاَبْرَصَ وَاُحْـيِ الْمَوْتٰى بِاِذْنِ اللّٰهِۚ وَاُنَبِّئُكُمْ بِمَا تَأْكُلُونَ وَمَا تَدَّخِرُونَۙ ف۪ي بُيُوتِكُمْۜ اِنَّ ف۪ي ذٰلِكَ لَاٰيَةً لَكُمْ اِنْ كُنْتُمْ مُؤْمِن۪ينَۚ</t>
  </si>
  <si>
    <t>3|49|Ona Kitabı, hikmeti, Tevrat'ı ve İncil'i öğretecek, İsrailoğullarına şöyle diyen bir peygamber kılacak: "Ben size Rabbinizden bir ayet getirdim. Ben size çamurdan kuş gibi bir şey yapıp ona üfleyeceğim, Allah'ın izniyle, hemen kuş olacaktır; anadan doğma körleri, alacalıları iyi edeceğim; Allah'ın izniyle, ölüleri dirilteceğim; yediklerinizi ve evlerinizde sakladıklarınızı da size haber vereceğim. İnanmışsanız bunda size delil vardır".</t>
  </si>
  <si>
    <t>وَمُصَدِّقاً لِمَا بَيْنَ يَدَيَّ مِنَ التَّوْرٰيةِ وَلِاُحِلَّ لَكُمْ بَعْضَ الَّذ۪ي حُرِّمَ عَلَيْكُمْ وَجِئْتُكُمْ بِاٰيَةٍ مِنْ رَبِّكُمْ فَاتَّقُوا اللّٰهَ وَاَط۪يعُونِ</t>
  </si>
  <si>
    <t>3|50|"Benden önce gelen Tevrat'ı tasdik etmekle beraber size yasak edilenlerin bir kısmını helal kılmak üzere, Rabbinizden size bir ayet getirdim. Allah'tan sakının ve bana itaat edin; çünkü Allah benim de Rabbim, sizin de Rabbinizdir. O'na kulluk edin, bu doğru yoldur".</t>
  </si>
  <si>
    <t>اِنَّ اللّٰهَ رَبّ۪ي وَرَبُّكُمْ فَاعْبُدُوهُۜ هٰذَا صِرَاطٌ مُسْتَق۪يمٌ</t>
  </si>
  <si>
    <t>3|51|"Benden önce gelen Tevrat'ı tasdik etmekle beraber size yasak edilenlerin bir kısmını helal kılmak üzere, Rabbinizden size bir ayet getirdim. Allah'tan sakının ve bana itaat edin; çünkü Allah benim de Rabbim, sizin de Rabbinizdir. O'na kulluk edin, bu doğru yoldur".</t>
  </si>
  <si>
    <t>فَلَمَّٓا اَحَسَّ ع۪يسٰى مِنْهُمُ الْكُفْرَ قَالَ مَنْ اَنْصَار۪ٓي اِلَى اللّٰهِۜ قَالَ الْحَوَارِيُّونَ نَحْنُ اَنْصَارُ اللّٰهِۚ اٰمَنَّا بِاللّٰهِۚ وَاشْهَدْ بِاَنَّا مُسْلِمُونَ</t>
  </si>
  <si>
    <t>3|52|İsa onların inkarlarını hissedince: "Allah uğrunda yardımcılarım kimlerdir?" dedi. Havariler şöyle dediler: "Biz Allah'ın yardımcılarıyız, Allah'a inandık, O'na teslim olduğumuza şahid ol".</t>
  </si>
  <si>
    <t>رَبَّنَٓا اٰمَنَّا بِمَٓا اَنْزَلْتَ وَاتَّبَعْنَا الرَّسُولَ فَاكْتُبْنَا مَعَ الشَّاهِد۪ينَ</t>
  </si>
  <si>
    <t>3|53|"Rabbimiz! İndirdiğine inandık, Peygambere uyduk; bizi sahid olanlarla beraber yaz".</t>
  </si>
  <si>
    <t>وَمَكَرُوا وَمَكَرَ اللّٰهُۜ وَاللّٰهُ خَيْرُ الْمَاكِر۪ينَ۟</t>
  </si>
  <si>
    <t>3|54|Fakat (inkarcılar) hile yaptılar. Allah da onları cezalandırdı. Allah, hile yapanların cezasını en iyi verendir.</t>
  </si>
  <si>
    <t>اِذْ قَالَ اللّٰهُ يَا ع۪يسٰٓى اِنّ۪ي مُتَوَفّ۪يكَ وَرَافِعُكَ اِلَيَّ وَمُطَهِّرُكَ مِنَ الَّذ۪ينَ كَفَرُوا وَجَاعِلُ الَّذ۪ينَ اتَّبَعُوكَ فَوْقَ الَّذ۪ينَ كَفَرُٓوا اِلٰى يَوْمِ الْقِيٰمَةِۚ ثُمَّ اِلَيَّ مَرْجِعُكُمْ فَاَحْكُمُ بَيْنَكُمْ ف۪يمَا كُنْتُمْ ف۪يهِ تَخْتَلِفُونَ</t>
  </si>
  <si>
    <t>3|55|Allah demişti ki: "Ey İsa! Ben seni eceline yetireceğim, seni kendime yükselteceğim, inkar edenlerden seni tertemiz ayıracağım; sana uyanları, kıyamet gününe kadar, inkar edenlerin üstünde tutacağım. Sonra dönüşünüz Banadır. Ayrılığa düştüğünüz hususlarda aranızda hükmedeceğim. İnkar edenleri de dünya ve ahirette şiddetli azaba uğratacağım. Onların hiç yardımcıları olmayacaktır."</t>
  </si>
  <si>
    <t>فَاَمَّا الَّذ۪ينَ كَفَرُوا فَاُعَذِّبُهُمْ عَذَاباً شَد۪يداً فِي الدُّنْيَا وَالْاٰخِرَةِۘ وَمَا لَهُمْ مِنْ نَاصِر۪ينَ</t>
  </si>
  <si>
    <t>3|56|Allah demişti ki: "Ey İsa! Ben seni eceline yetireceğim, seni kendime yükselteceğim, inkar edenlerden seni tertemiz ayıracağım; sana uyanları, kıyamet gününe kadar, inkar edenlerin üstünde tutacağım. Sonra dönüşünüz Banadır. Ayrılığa düştüğünüz hususlarda aranızda hükmedeceğim. İnkar edenleri de dünya ve ahirette şiddetli azaba uğratacağım. Onların hiç yardımcıları olmayacaktır."</t>
  </si>
  <si>
    <t>وَاَمَّا الَّذ۪ينَ اٰمَنُوا وَعَمِلُوا الصَّالِحَاتِ فَيُوَفّ۪يهِمْ اُجُورَهُمْۜ وَاللّٰهُ لَا يُحِبُّ الظَّالِم۪ينَ</t>
  </si>
  <si>
    <t>3|57|İnanıp yararlı iş işleyenlerin ecirleri ise tastamam verilecektir. Allah zalimleri sevmez.</t>
  </si>
  <si>
    <t>ذٰلِكَ نَتْلُوهُ عَلَيْكَ مِنَ الْاٰيَاتِ وَالذِّكْرِ الْحَك۪يمِ</t>
  </si>
  <si>
    <t>3|58|Sana okuduğumuz bunlar, ayetlerden ve hikmet dolu Kuran'dandır.</t>
  </si>
  <si>
    <t>اِنَّ مَثَلَ ع۪يسٰى عِنْدَ اللّٰهِ كَمَثَلِ اٰدَمَۜ خَلَقَهُ مِنْ تُرَابٍ ثُمَّ قَالَ لَهُ كُنْ فَيَكُونُ</t>
  </si>
  <si>
    <t>3|59|Allah'ın katında İsa'nın durumu kendisini topraktan yaratıp sonra ol demesiyle olmuş olan Adem'in durumu gibidir.</t>
  </si>
  <si>
    <t>اَلْحَقُّ مِنْ رَبِّكَ فَلَا تَكُنْ مِنَ الْمُمْتَر۪ينَ</t>
  </si>
  <si>
    <t>3|60|Gerçek Rabb'indendir, o halde şüphelenenlerden olma.</t>
  </si>
  <si>
    <t>فَمَنْ حَٓاجَّكَ ف۪يهِ مِنْ بَعْدِ مَا جَٓاءَكَ مِنَ الْعِلْمِ فَقُلْ تَعَالَوْا نَدْعُ اَبْنَٓاءَنَا وَاَبْنَٓاءَكُمْ وَنِسَٓاءَنَا وَنِسَٓاءَكُمْ وَاَنْفُسَنَا وَاَنْفُسَكُمْ ثُمَّ نَبْتَهِلْ فَنَجْعَلْ لَعْنَتَ اللّٰهِ عَلَى الْكَاذِب۪ينَ</t>
  </si>
  <si>
    <t>3|61|Sana ilim geldikten sonra, bu hususta seninle kim tartışacak olursa, de ki: "Gelin, oğullarımızı, oğullarınızı, kadınlarımızı, kadınlarınızı, kendimizi ve kendinizi çağıralım, sonra lanetleşelim de, Allah'ın lanetinin yalancılara olmasını dileyelim".</t>
  </si>
  <si>
    <t>اِنَّ هٰذَا لَهُوَ الْقَصَصُ الْحَقُّۚ وَمَا مِنْ اِلٰهٍ اِلَّا اللّٰهُۜ وَاِنَّ اللّٰهَ لَهُوَ الْعَز۪يزُ الْحَك۪يمُ</t>
  </si>
  <si>
    <t>3|62|Şüphesiz bu anlatılanlar gerçek olaylardır. Allah'tan başka tanrı yoktur. Doğrusu Allah güçlüdür, Hakim'dir.</t>
  </si>
  <si>
    <t>فَاِنْ تَوَلَّوْا فَاِنَّ اللّٰهَ عَل۪يمٌ بِالْمُفْسِد۪ينَ۟</t>
  </si>
  <si>
    <t>3|63|Eğer yüz çevirirlerse, şüphesiz Allah bozguncuları bilir.</t>
  </si>
  <si>
    <t>قُلْ يَٓا اَهْلَ الْكِتَابِ تَعَالَوْا اِلٰى كَلِمَةٍ سَوَٓاءٍ بَيْنَنَا وَبَيْنَكُمْ اَلَّا نَعْبُدَ اِلَّا اللّٰهَ وَلَا نُشْرِكَ بِه۪ شَيْـٔاً وَلَا يَتَّخِذَ بَعْضُنَا بَعْضاً اَرْبَاباً مِنْ دُونِ اللّٰهِۜ فَاِنْ تَوَلَّوْا فَقُولُوا اشْهَدُوا بِاَنَّا مُسْلِمُونَ</t>
  </si>
  <si>
    <t>3|64|De ki: "Ey Kitap ehli! Ancak Allah'a kulluk etmek, O'na bir şeyi eş koşmamak, Allah'ı bırakıp birbirimizi rab olarak benimsememek üzere, bizimle sizin aranızda müşterek bir söze gelin". Eğer yüz çevirirlerse: "Bizim müslüman olduğumuza şahid olun" deyin.</t>
  </si>
  <si>
    <t>يَٓا اَهْلَ الْكِتَابِ لِمَ تُحَٓاجُّونَ ف۪ٓي اِبْرٰه۪يمَ وَمَٓا اُنْزِلَتِ التَّوْرٰيةُ وَالْاِنْج۪يلُ اِلَّا مِنْ بَعْدِه۪ۜ اَفَلَا تَعْقِلُونَ</t>
  </si>
  <si>
    <t>3|65|Ey Kitap ehli! İbrahim hakkında niçin tartışıyorsunuz? Tevrat da, İncil de şüphesiz ondan sonra indirilmiştir. Akletmiyor musunuz?</t>
  </si>
  <si>
    <t>هَٓا اَنْتُمْ هٰٓؤُ۬لَٓاءِ حَاجَجْتُمْ ف۪يمَا لَكُمْ بِه۪ عِلْمٌ فَلِمَ تُحَٓاجُّونَ ف۪يمَا لَيْسَ لَكُمْ بِه۪ عِلْمٌۜ وَاللّٰهُ يَعْلَمُ وَاَنْتُمْ لَا تَعْلَمُونَ</t>
  </si>
  <si>
    <t>3|66|Siz, hadi bilginiz olan şey üzerinde tartışanlarsınız. Ama bilginiz olmayan şey hakkında niçin tartışırsınız? Oysa Allah bilir, sizler bilmezsiniz.</t>
  </si>
  <si>
    <t>مَا كَانَ اِبْرٰه۪يمُ يَهُودِياًّ وَلَا نَصْرَانِياًّ وَلٰكِنْ كَانَ حَن۪يفاً مُسْلِماًۜ وَمَا كَانَ مِنَ الْمُشْرِك۪ينَ</t>
  </si>
  <si>
    <t>3|67|İbrahim, yahudi de, hıristiyan da değildi, ama doğruya yönelen bir müslimdi; ortak koşanlardan değildi.</t>
  </si>
  <si>
    <t>اِنَّ اَوْلَى النَّاسِ بِاِبْرٰه۪يمَ لَلَّذ۪ينَ اتَّبَعُوهُ وَهٰذَا النَّبِيُّ وَالَّذ۪ينَ اٰمَنُواۜ وَاللّٰهُ وَلِيُّ الْمُؤْمِن۪ينَ</t>
  </si>
  <si>
    <t>3|68|Doğrusu İbrahim'e en yakın olanlar, ona uyanlar, bu Peygamber ve inananlardır. Allah inananların dostudur.</t>
  </si>
  <si>
    <t>وَدَّتْ طَٓائِفَةٌ مِنْ اَهْلِ الْكِتَابِ لَوْ يُضِلُّونَكُمْۜ وَمَا يُضِلُّونَ اِلَّٓا اَنْفُسَهُمْ وَمَا يَشْعُرُونَ</t>
  </si>
  <si>
    <t>3|69|Kitap ehlinden bir takımı sizi sapıtmak isterler; oysa kendilerini saptırırlar da farkına varmazlar.</t>
  </si>
  <si>
    <t>يَٓا اَهْلَ الْكِتَابِ لِمَ تَكْفُرُونَ بِاٰيَاتِ اللّٰهِ وَاَنْتُمْ تَشْهَدُونَ</t>
  </si>
  <si>
    <t>3|70|Ey Kitap ehli! Sizler göz göre göre Allah'ın ayetlerini niçin inkar ediyorsunuz?</t>
  </si>
  <si>
    <t>يَٓا اَهْلَ الْكِتَابِ لِمَ تَلْبِسُونَ الْحَقَّ بِالْبَاطِلِ وَتَكْتُمُونَ الْحَقَّ وَاَنْتُمْ تَعْلَمُونَ۟</t>
  </si>
  <si>
    <t>3|71|Ey Kitap ehli! Niçin hakkı batıla karıştırıyor ve bile bile hakkı gizliyorsunuz?</t>
  </si>
  <si>
    <t>وَقَالَتْ طَٓائِفَةٌ مِنْ اَهْلِ الْكِتَابِ اٰمِنُوا بِالَّـذ۪ٓي اُنْزِلَ عَلَى الَّذ۪ينَ اٰمَنُوا وَجْهَ النَّهَارِ وَاكْفُرُٓوا اٰخِرَهُ لَعَلَّهُمْ يَرْجِعُونَۚ</t>
  </si>
  <si>
    <t>3|72|Kitap ehlinden bir takımı şöyle dedi: "İnananlara indirilene günün başında inanın, sonunda inkar edin ki, belki dönerler ve dininize uyanlardan başkasına inanmayın". De ki: "Doğru yol Allah'ın yoludur". Ve yine başkasına da verildiğine veya Rabbinizin katında Müslümanların karşı delil getirip sizi alt edeceğine inanmayın, derler. De ki: "Doğrusu bol nimet Allah'ın elindedir, onu dilediğine verir. Allah'ın fazlı her şeyi kaplar, O her şeyi bilir".</t>
  </si>
  <si>
    <t>وَلَا تُؤْمِنُٓوا اِلَّا لِمَنْ تَبِـعَ د۪ينَكُمْۜ قُلْ اِنَّ الْهُدٰى هُدَى اللّٰهِۙ اَنْ يُؤْتٰٓى اَحَدٌ مِثْلَ مَٓا اُو۫ت۪يتُمْ اَوْ يُحَٓاجُّوكُمْ عِنْدَ رَبِّكُمْۜ قُلْ اِنَّ الْفَضْلَ بِيَدِ اللّٰهِۚ يُؤْت۪يهِ مَنْ يَشَٓاءُۜ وَاللّٰهُ وَاسِعٌ عَل۪يمٌۚ</t>
  </si>
  <si>
    <t>3|73|Kitap ehlinden bir takımı şöyle dedi: "İnananlara indirilene günün başında inanın, sonunda inkar edin ki, belki dönerler ve dininize uyanlardan başkasına inanmayın". De ki: "Doğru yol Allah'ın yoludur". Ve yine başkasına da verildiğine veya Rabbinizin katında Müslümanların karşı delil getirip sizi alt edeceğine inanmayın, derler. De ki: "Doğrusu bol nimet Allah'ın elindedir, onu dilediğine verir. Allah'ın fazlı her şeyi kaplar, O her şeyi bilir".</t>
  </si>
  <si>
    <t>يَخْتَصُّ بِرَحْمَتِه۪ مَنْ يَشَٓاءُۜ وَاللّٰهُ ذُوالْفَضْلِ الْعَظ۪يمِ</t>
  </si>
  <si>
    <t>3|74|"Rahmetini dilediğine tahsis eder, Allah büyük, bol nimet sahibidir".</t>
  </si>
  <si>
    <t>وَمِنْ اَهْلِ الْكِتَابِ مَنْ اِنْ تَأْمَنْهُ بِقِنْطَارٍ يُؤَدِّه۪ٓ اِلَيْكَۚ وَمِنْهُمْ مَنْ اِنْ تَأْمَنْهُ بِد۪ينَارٍ لَا يُؤَدِّه۪ٓ اِلَيْكَ اِلَّا مَا دُمْتَ عَلَيْهِ قَٓائِماًۜ ذٰلِكَ بِاَنَّهُمْ قَالُوا لَيْسَ عَلَيْنَا فِي الْاُمِّيّ۪نَ سَب۪يلٌۚ وَيَقُولُونَ عَلَى اللّٰهِ الْكَذِبَ وَهُمْ يَعْلَمُونَ</t>
  </si>
  <si>
    <t>3|75|Kitap ehli arasında kantarla emanet bıraksan onu sana ödeyen ve bir lira emanet etsen, tepesine dikilmedikçe onu sana ödemeyen vardır. Bu, onların: "Kitapsızlara karşı üzerimize bir sorumluluk yoktur" demelerindendir. Onlar bile bile Allah'a karşı yalan söylemektedirler.</t>
  </si>
  <si>
    <t>بَلٰى مَنْ اَوْفٰى بِعَهْدِه۪ وَاتَّقٰى فَاِنَّ اللّٰهَ يُحِبُّ الْمُتَّق۪ينَ</t>
  </si>
  <si>
    <t>3|76|Hayır, öyle değil; ahdini yerine getiren ve günahtan sakınan bilsin ki, Allah sakınanları şüphesiz sever.</t>
  </si>
  <si>
    <t>اِنَّ الَّذ۪ينَ يَشْتَرُونَ بِعَهْدِ اللّٰهِ وَاَيْمَانِهِمْ ثَمَناً قَل۪يلاً اُو۬لٰٓئِكَ لَا خَلَاقَ لَهُمْ فِي الْاٰخِرَةِ وَلَا يُكَلِّمُهُمُ اللّٰهُ وَلَا يَنْظُرُ اِلَيْهِمْ يَوْمَ الْقِيٰمَةِ وَلَا يُزَكّ۪يهِمْۖ وَلَهُمْ عَذَابٌ اَل۪يمٌ</t>
  </si>
  <si>
    <t>3|77|Allah'ın ahdini ve yeminlerini az bir değere değişenlerin, işte onların, ahirette bir payları yoktur. Allah onlara kıyamet günü hitab etmeyecek, onlara bakmayacak, onları temize çıkarmayacaktır. Elem verici azab onlar içindir.</t>
  </si>
  <si>
    <t>وَاِنَّ مِنْهُمْ لَفَر۪يقاً يَلْوُ۫نَ اَلْسِنَتَهُمْ بِالْكِتَابِ لِتَحْسَبُوهُ مِنَ الْكِتَابِ وَمَا هُوَ مِنَ الْكِتَابِۚ وَيَقُولُونَ هُوَ مِنْ عِنْدِ اللّٰهِ وَمَا هُوَ مِنْ عِنْدِ اللّٰهِۚ وَيَقُولُونَ عَلَى اللّٰهِ الْكَذِبَ وَهُمْ يَعْلَمُونَ</t>
  </si>
  <si>
    <t>3|78|Onlardan bir takımı, Kitapta olmadığı halde Kitaptan zannedesiniz diye dillerini eğip bükerler. O, Allah katından olmadığı halde: "Allah katındandır" derler, bile bile Allah'a karşı yalan söylerler.</t>
  </si>
  <si>
    <t>مَا كَانَ لِبَشَرٍ اَنْ يُؤْتِيَهُ اللّٰهُ الْكِتَابَ وَالْحُكْمَ وَالنُّبُوَّةَ ثُمَّ يَقُولَ لِلنَّاسِ كُونُوا عِبَاداً ل۪ي مِنْ دُونِ اللّٰهِ وَلٰكِنْ كُونُوا رَبَّانِيّ۪نَ بِمَا كُنْتُمْ تُعَلِّمُونَ الْكِتَابَ وَبِمَا كُنْتُمْ تَدْرُسُونَۙ</t>
  </si>
  <si>
    <t>3|79|Allah'ın kendisine Kitap'ı, hükmü, peygamberliği verdiği insanoğluna: "Allah'ı bırakıp bana kulluk edin" demek yaraşmaz, fakat: "Kitabı öğrettiğinize, okuduğunuza göre Rabb'e kul olun" demek yaraşır.</t>
  </si>
  <si>
    <t>وَلَا يَأْمُرَكُمْ اَنْ تَتَّخِذُوا الْمَلٰٓئِكَةَ وَالنَّبِيّ۪نَ اَرْبَاباًۜ اَيَأْمُرُكُمْ بِالْكُفْرِ بَعْدَ اِذْ اَنْتُمْ مُسْلِمُونَ۟</t>
  </si>
  <si>
    <t>3|80|Size melekleri, peygamberleri Rab olarak benimsemenizi emretmesi de yaraşmaz. Siz müslüman olduktan sonra, size inkar etmeyi mi emredecek?</t>
  </si>
  <si>
    <t>وَاِذْ اَخَذَ اللّٰهُ م۪يثَاقَ النَّبِيّ۪نَ لَـمَٓا اٰتَيْتُكُمْ مِنْ كِتَابٍ وَحِكْمَةٍ ثُمَّ جَٓاءَكُمْ رَسُولٌ مُصَدِّقٌ لِمَا مَعَكُمْ لَتُؤْمِنُنَّ بِه۪ وَلَتَنْصُرُنَّهُۜ قَالَ ءَاَقْرَرْتُمْ وَاَخَذْتُمْ عَلٰى ذٰلِكُمْ اِصْر۪يۜ قَالُٓوا اَقْرَرْنَاۜ قَالَ فَاشْهَدُوا وَاَنَا۬ مَعَكُمْ مِنَ الشَّاهِد۪ينَ</t>
  </si>
  <si>
    <t>3|81|Allah peygamberlerden ahid almıştı: "And olsun ki size Kitap, hikmet verdim; sizde olanı tasdik eden bir peygamber gelecek, ona mutlaka inanacaksınız ve ona mutlaka yardım edeceksiniz, ikrar edip bu ahdi kabul ettiniz mi?" demişti. "İkrar ettik" demişlerdi de: "Şahid olun, Ben de sizinle beraber şahidlerdenim" demişti.</t>
  </si>
  <si>
    <t>فَمَنْ تَوَلّٰى بَعْدَ ذٰلِكَ فَاُو۬لٰٓئِكَ هُمُ الْفَاسِقُونَ</t>
  </si>
  <si>
    <t>3|82|Bunun ardından yüz çeviren var ya, işte onlar fasık olanlardır.</t>
  </si>
  <si>
    <t>اَفَغَيْرَ د۪ينِ اللّٰهِ يَبْغُونَ وَلَهُٓ اَسْلَمَ مَنْ فِي السَّمٰوَاتِ وَالْاَرْضِ طَوْعاً وَكَرْهاً وَاِلَيْهِ يُرْجَعُونَ</t>
  </si>
  <si>
    <t>3|83|Allah'ın dininden başka bir din mi arzu ediyorlar? Oysa göklerde ve yerde kim varsa, ister istemez O'na teslim olmuştur, O'na döneceklerdir.</t>
  </si>
  <si>
    <t>قُلْ اٰمَنَّا بِاللّٰهِ وَمَٓا اُنْزِلَ عَلَيْنَا وَمَٓا اُنْزِلَ عَلٰٓى اِبْرٰه۪يمَ وَاِسْمٰع۪يلَ وَاِسْحٰقَ وَيَعْقُوبَ وَالْاَسْبَاطِ وَمَٓا اُو۫تِيَ مُوسٰى وَع۪يسٰى وَالنَّبِيُّونَ مِنْ رَبِّهِمْۖ لَا نُفَرِّقُ بَيْنَ اَحَدٍ مِنْهُمْۘ وَنَحْنُ لَهُ مُسْلِمُونَ</t>
  </si>
  <si>
    <t>3|84|"Allah'a, bize indirilene, İbrahim'e, İsmail'e, İshak'a, Yakub'a ve torunlarına indirilene, Rableri tarafından Musa, İsa ve peygamberlere verilene inandık, onları birbirinden ayırt etmeyiz, biz O'na teslim olanlarız" de.</t>
  </si>
  <si>
    <t>وَمَنْ يَبْتَغِ غَيْرَ الْاِسْلَامِ د۪يناً فَلَنْ يُقْبَلَ مِنْهُۚ وَهُوَ فِي الْاٰخِرَةِ مِنَ الْخَاسِر۪ينَ</t>
  </si>
  <si>
    <t>3|85|Kim İslam'dan başka bir dine yönelirse, onunki kabul edilmeyecektir. O ahirette de kaybedenlerdendir.</t>
  </si>
  <si>
    <t>كَيْفَ يَهْدِي اللّٰهُ قَوْماً كَفَرُوا بَعْدَ ا۪يمَانِهِمْ وَشَهِدُٓوا اَنَّ الرَّسُولَ حَقٌّ وَجَٓاءَهُمُ الْبَيِّنَاتُۜ وَاللّٰهُ لَا يَهْدِي الْقَوْمَ الظَّالِم۪ينَ</t>
  </si>
  <si>
    <t>3|86|İnandıktan, peygamberin hak olduğuna şehadet ettikten, kendilerine belgeler geldikten sonra inkar eden bir milleti Allah nasıl doğru yola eriştirir? Allah zalimleri doğru yola eriştirmez.</t>
  </si>
  <si>
    <t>اُو۬لٰٓئِكَ جَزَٓاؤُ۬هُمْ اَنَّ عَلَيْهِمْ لَعْنَةَ اللّٰهِ وَالْمَلٰٓئِكَةِ وَالنَّاسِ اَجْمَع۪ينَۙ</t>
  </si>
  <si>
    <t>3|87|İşte bunların cezası, Allah'ın, meleklerin, insanların hepsinin lanetine uğramalarıdır.</t>
  </si>
  <si>
    <t>خَالِد۪ينَ ف۪يهَاۚ لَا يُخَفَّفُ عَنْهُمُ الْعَذَابُ وَلَا هُمْ يُنْظَرُونَۙ</t>
  </si>
  <si>
    <t>3|88|Orada temellidirler; onlardan azab hafifletilmez; onların azabı geciktirilmez.</t>
  </si>
  <si>
    <t>اِلَّا الَّذ۪ينَ تَابُوا مِنْ بَعْدِ ذٰلِكَ وَاَصْلَحُوا فَاِنَّ اللّٰهَ غَفُورٌ رَح۪يمٌ</t>
  </si>
  <si>
    <t>3|89|Ancak bunun ardından tevbe edip düzelenler müstesnadır. Doğrusu Allah bağışlar ve merhamet eder.</t>
  </si>
  <si>
    <t>اِنَّ الَّذ۪ينَ كَفَرُوا بَعْدَ ا۪يمَانِهِمْ ثُمَّ ازْدَادُوا كُفْراً لَنْ تُقْبَلَ تَوْبَتُهُمْۚ وَاُو۬لٰٓئِكَ هُمُ الضَّٓالُّونَ</t>
  </si>
  <si>
    <t>3|90|İnandıktan sonra inkar edip, inkarda aşırı gidenler var ya, onların tevbeleri kabul edilmeyecektir. İşte sapıklar onlardır.</t>
  </si>
  <si>
    <t>اِنَّ الَّذ۪ينَ كَفَرُوا وَمَاتُوا وَهُمْ كُفَّارٌ فَلَنْ يُقْبَلَ مِنْ اَحَدِهِمْ مِلْءُ الْاَرْضِ ذَهَباً وَلَوِ افْتَدٰى بِه۪ۜ اُو۬لٰٓئِكَ لَهُمْ عَذَابٌ اَل۪يمٌ وَمَا لَهُمْ مِنْ نَاصِر۪ينَ۟</t>
  </si>
  <si>
    <t>3|91|Doğrusu inkar edip, inkarcı olarak ölenlerin hiçbirinden, yeryüzünü dolduracak kadar altını fidye vermiş olsa bile, bu kabul edilmeyecektir. İşte elem verici azab onlaradır, onların hiç yardımcıları da yoktur.</t>
  </si>
  <si>
    <t>لَنْ تَنَالُوا الْبِرَّ حَتّٰى تُنْفِقُوا مِمَّا تُحِبُّونَۜ وَمَا تُنْفِقُوا مِنْ شَيْءٍ فَاِنَّ اللّٰهَ بِه۪ عَل۪يمٌ</t>
  </si>
  <si>
    <t>3|92|Sevdiğiniz şeylerden sarfetmedikçe iyiliğe erişemezsiniz. Her ne sarfederseniz, şüphesiz Allah onu bilir.</t>
  </si>
  <si>
    <t>كُلُّ الطَّعَامِ كَانَ حِلاًّ لِبَن۪ٓي اِسْرَٓائ۪لَ اِلَّا مَا حَرَّمَ اِسْرَٓائ۪لُ عَلٰى نَفْسِه۪ مِنْ قَبْلِ اَنْ تُنَزَّلَ التَّوْرٰيةُۜ قُلْ فَأْتُوا بِالتَّوْرٰيةِ فَاتْلُوهَٓا اِنْ كُنْتُمْ صَادِق۪ينَ</t>
  </si>
  <si>
    <t>3|93|Tevrat'ın indirilmesinden önce İsrail'in kendisine haram ettiğinden başka bütün yiyecekler İsrailoğullarına helal idi. De ki: "Doğru sözlü iseniz Tevrat'ı getirip okuyun".</t>
  </si>
  <si>
    <t>فَمَنِ افْتَرٰى عَلَى اللّٰهِ الْكَذِبَ مِنْ بَعْدِ ذٰلِكَ فَاُو۬لٰٓئِكَ هُمُ الظَّالِمُونَ</t>
  </si>
  <si>
    <t>3|94|Bundan sonra Allah'a karşı kim yalan isnad ederse, işte onlar zalimlerdir.</t>
  </si>
  <si>
    <t>قُلْ صَدَقَ اللّٰهُ فَاتَّبِعُوا مِلَّةَ اِبْرٰه۪يمَ حَن۪يفاًۜ وَمَا كَانَ مِنَ الْمُشْرِك۪ينَ</t>
  </si>
  <si>
    <t>3|95|De ki: "Allah doğru söyledi, doğruya meyleden İbrahim'in dinine uyun; O, puta tapanlardan değildi".</t>
  </si>
  <si>
    <t>اِنَّ اَوَّلَ بَيْتٍ وُضِعَ لِلنَّاسِ لَلَّذ۪ي بِبَكَّةَ مُبَارَكاً وَهُدًى لِلْعَالَم۪ينَۚ</t>
  </si>
  <si>
    <t>3|96|Doğrusu insanlar için ilk kurulan ev, Mekke'de, dünyalar için mübarek ve doğru yol gösteren Kabe'dir.</t>
  </si>
  <si>
    <t>ف۪يهِ اٰيَاتٌ بَيِّنَاتٌ مَقَامُ اِبْرٰه۪يمَۚ وَمَنْ دَخَلَهُ كَانَ اٰمِناًۜ وَلِلّٰهِ عَلَى النَّاسِ حِجُّ الْبَيْتِ مَنِ اسْتَطَاعَ اِلَيْهِ سَب۪يلاًۜ وَمَنْ كَفَرَ فَاِنَّ اللّٰهَ غَنِيٌّ عَنِ الْعَالَم۪ينَ</t>
  </si>
  <si>
    <t>3|97|Orada apaçık deliller vardır, İbrahim'in makamı vardır; kim oraya girerse, güvenlik içinde olur; oraya yol bulabilen insana Allah için Kabe'yi haccetmesi gereklidir. Kim inkar ederse, bilsin ki; doğrusu Allah alemlerden müstağnidir.</t>
  </si>
  <si>
    <t>قُلْ يَٓا اَهْلَ الْكِتَابِ لِمَ تَكْفُرُونَ بِاٰيَاتِ اللّٰهِۗ وَاللّٰهُ شَه۪يدٌ عَلٰى مَا تَعْمَلُونَ</t>
  </si>
  <si>
    <t>3|98|De ki: "Ey Kitap ehli! Allah yaptıklarınızı görüp dururken, niçin Allah'ın ayetlerini inkar ediyorsunuz?"</t>
  </si>
  <si>
    <t>قُلْ يَٓا اَهْلَ الْكِتَابِ لِمَ تَصُدُّونَ عَنْ سَب۪يلِ اللّٰهِ مَنْ اٰمَنَ تَبْغُونَهَا عِوَجاً وَاَنْتُمْ شُهَدَٓاءُۜ وَمَا اللّٰهُ بِغَافِلٍ عَمَّا تَعْمَلُونَ</t>
  </si>
  <si>
    <t>3|99|De ki: "Ey Kitap ehli! Siz doğru olduğuna şahidken, niçin inananları Allah'ın yolunu eğri göstermeğe yeltenerek ondan çeviriyorsunuz? Allah işlediklerinizden gafil değildir".</t>
  </si>
  <si>
    <t>يَٓا اَيُّهَا الَّذ۪ينَ اٰمَنُٓوا اِنْ تُط۪يعُوا فَر۪يقاً مِنَ الَّذ۪ينَ اُو۫تُوا الْكِتَابَ يَرُدُّوكُمْ بَعْدَ ا۪يمَانِكُمْ كَافِر۪ينَ</t>
  </si>
  <si>
    <t>3|100|Ey İnananlar! Kitap verilenlerin bir takımına uyarsanız, inanmanızdan sonra sizi kafir olmağa çevirirler.</t>
  </si>
  <si>
    <t>وَكَيْفَ تَكْفُرُونَ وَاَنْتُمْ تُتْلٰى عَلَيْكُمْ اٰيَاتُ اللّٰهِ وَف۪يكُمْ رَسُولُهُۜ وَمَنْ يَعْتَصِمْ بِاللّٰهِ فَقَدْ هُدِيَ اِلٰى صِرَاطٍ مُسْتَق۪يمٍ۟</t>
  </si>
  <si>
    <t>3|101|Allah'ın ayetleri size okunur, aranızda da Peygamberi bulunurken nasıl inkar edersiniz? Kim Allah'ın Kitabına sarılırsa şüphesiz doğru yola erişir.</t>
  </si>
  <si>
    <t>يَٓا اَيُّهَا الَّذ۪ينَ اٰمَنُوا اتَّقُوا اللّٰهَ حَقَّ تُقَاتِه۪ وَلَا تَمُوتُنَّ اِلَّا وَاَنْتُمْ مُسْلِمُونَ</t>
  </si>
  <si>
    <t>3|102|Ey inananlar! Allah'tan, sakınılması gerektiği gibi sakının, sizler ancak müslüman olarak can verin.</t>
  </si>
  <si>
    <t>وَاعْتَصِمُوا بِحَبْلِ اللّٰهِ جَم۪يعاً وَلَا تَفَرَّقُواۖ وَاذْكُرُوا نِعْمَتَ اللّٰهِ عَلَيْكُمْ اِذْ كُنْتُمْ اَعْدَٓاءً فَاَلَّفَ بَيْنَ قُلُوبِكُمْ فَاَصْبَحْتُمْ بِنِعْمَتِه۪ٓ اِخْوَاناًۚ وَكُنْتُمْ عَلٰى شَفَا حُفْرَةٍ مِنَ النَّارِ فَاَنْقَذَكُمْ مِنْهَاۜ كَذٰلِكَ يُبَيِّنُ اللّٰهُ لَكُمْ اٰيَاتِه۪ لَعَلَّكُمْ تَهْتَدُونَ</t>
  </si>
  <si>
    <t>3|103|Toptan Allah'ın ipine sarılın, ayrılmayın. Allah'ın size olan nimetini anın: Düşmandınız, kalblerinizin arasını uzlaştırdı da onun nimeti sayesinde kardeş oldunuz. Bir ateş çukurunun kenarında idiniz, sizi oradan kurtardı. Allah, doğru yola erişesiniz diye size böylece ayetlerini açıklar.</t>
  </si>
  <si>
    <t>وَلْتَكُنْ مِنْكُمْ اُمَّةٌ يَدْعُونَ اِلَى الْخَيْرِ وَيَأْمُرُونَ بِالْمَعْرُوفِ وَيَنْهَوْنَ عَنِ الْمُنْكَرِۜ وَاُو۬لٰٓئِكَ هُمُ الْمُفْلِحُونَ</t>
  </si>
  <si>
    <t>3|104|Sizden, iyiye çağıran, doğruluğu emreden ve fenalıktan meneden bir cemaat olsun. İşte başarıya erişenler yalnız onlardır.</t>
  </si>
  <si>
    <t>وَلَا تَكُونُوا كَالَّذ۪ينَ تَفَرَّقُوا وَاخْتَلَفُوا مِنْ بَعْدِ مَا جَٓاءَهُمُ الْبَيِّنَاتُۜ وَاُو۬لٰٓئِكَ لَهُمْ عَذَابٌ عَظ۪يمٌۙ</t>
  </si>
  <si>
    <t>3|105|Kendilerine belgeler geldikten sonra ayrılan ve ayrılığa düşenler gibi olmayın. Bir takım yüzlerin ağaracağı ve bir takım yüzlerin kararacağı günde büyük azab onlaradır. Yüzleri kararanlara: "İnanmanızdan sonra inkar eder misiniz? İnkar etmenizden dolayı tadın azabı" denecektir.</t>
  </si>
  <si>
    <t>يَوْمَ تَبْيَضُّ وُجُوهٌ وَتَسْوَدُّ وُجُوهٌۚ فَاَمَّا الَّذ۪ينَ اسْوَدَّتْ وُجُوهُهُمْ۠ اَكَفَرْتُمْ بَعْدَ ا۪يمَانِكُمْ فَذُوقُوا الْعَذَابَ بِمَا كُنْتُمْ تَكْفُرُونَ</t>
  </si>
  <si>
    <t>3|106|Kendilerine belgeler geldikten sonra ayrılan ve ayrılığa düşenler gibi olmayın. Bir takım yüzlerin ağaracağı ve bir takım yüzlerin kararacağı günde büyük azab onlaradır. Yüzleri kararanlara: "İnanmanızdan sonra inkar eder misiniz? İnkar etmenizden dolayı tadın azabı" denecektir.</t>
  </si>
  <si>
    <t>وَاَمَّا الَّذ۪ينَ ابْيَضَّتْ وُجُوهُهُمْ فَف۪ي رَحْمَةِ اللّٰهِۜ هُمْ ف۪يهَا خَالِدُونَ</t>
  </si>
  <si>
    <t>3|107|Yüzleri ağaranlar ise Allah'ın rahmetindedirler. Onlar orada temellidirler.</t>
  </si>
  <si>
    <t>تِلْكَ اٰيَاتُ اللّٰهِ نَتْلُوهَا عَلَيْكَ بِالْحَقِّۜ وَمَا اللّٰهُ يُر۪يدُ ظُلْماً لِلْعَالَم۪ينَ</t>
  </si>
  <si>
    <t>3|108|İşte bunlar, sana doğru olarak okuduğumuz Allah'ın ayetleridir. Allah hiç kimseye zulmetmek istemez.</t>
  </si>
  <si>
    <t>وَلِلّٰهِ مَا فِي السَّمٰوَاتِ وَمَا فِي الْاَرْضِۜ وَاِلَى اللّٰهِ تُرْجَعُ الْاُمُورُ۟</t>
  </si>
  <si>
    <t>3|109|Göklerde olanlar da, yerde olanlar da Allah'ındır. İşler Allah'a varacaktır.</t>
  </si>
  <si>
    <t>كُنْتُمْ خَيْرَ اُمَّةٍ اُخْرِجَتْ لِلنَّاسِ تَأْمُرُونَ بِالْمَعْرُوفِ وَتَنْهَوْنَ عَنِ الْمُنْكَرِ وَتُؤْمِنُونَ بِاللّٰهِۜ وَلَوْ اٰمَنَ اَهْلُ الْكِتَابِ لَكَانَ خَيْراً لَهُمْۜ مِنْهُمُ الْمُؤْمِنُونَ وَاَكْثَرُهُمُ الْفَاسِقُونَ</t>
  </si>
  <si>
    <t>3|110|Siz, insanlar için ortaya çıkarılan, doğruluğu emreden, fenalıktan alıkoyan, Allah'a inanan hayırlı bir ümmetsiniz. Kitap ehli inanmış olsalardı, kendileri için daha hayırlı olurdu; içlerinde inananlar olmakla beraber, çoğu yoldan çıkmıştır.</t>
  </si>
  <si>
    <t>لَنْ يَضُرُّوكُمْ اِلَّٓا اَذًىۜ وَاِنْ يُقَاتِلُوكُمْ يُوَلُّوكُمُ الْاَدْبَارَ۠ ثُمَّ لَا يُنْصَرُونَ</t>
  </si>
  <si>
    <t>3|111|Onlar incitmekten başka size bir zarar veremezler. Sizinle savaşa koyulurlarsa, geri dönüp kaçarlar. Sonra kendilerine yardım da edilmez.</t>
  </si>
  <si>
    <t>ضُرِبَتْ عَلَيْهِمُ الذِّلَّةُ اَيْنَ مَا ثُقِفُٓوا اِلَّا بِحَبْلٍ مِنَ اللّٰهِ وَحَبْلٍ مِنَ النَّاسِ وَبَٓاؤُ۫ بِغَضَبٍ مِنَ اللّٰهِ وَضُرِبَتْ عَلَيْهِمُ الْمَسْكَنَةُۜ ذٰلِكَ بِاَنَّهُمْ كَانُوا يَكْفُرُونَ بِاٰيَاتِ اللّٰهِ وَيَقْتُلُونَ الْاَنْبِيَٓاءَ بِغَيْرِ حَقٍّۜ ذٰلِكَ بِمَا عَصَوْا وَكَانُوا يَعْتَدُونَ۠</t>
  </si>
  <si>
    <t>3|112|Nerede bulunsalar Allah'ın ve inanan insanların himayesinde olanlar müstesna onlara alçaklık damgası vurulmuştur. Allah'tan bir gazaba uğradılar, onlara aşağılık damgası vuruldu. Bu, Allah'ın ayetlerini inkar etmeleri ve haksız yere peygamberleri öldürmelerindendir. Bu, karşı gelmeleri ve taşkınlık yapmalarındandır.</t>
  </si>
  <si>
    <t>لَيْسُوا سَوَٓاءًۜ مِنْ اَهْلِ الْكِتَابِ اُمَّةٌ قَٓائِمَةٌ يَتْلُونَ اٰيَاتِ اللّٰهِ اٰنَٓاءَ الَّيْلِ وَهُمْ يَسْجُدُونَ۠</t>
  </si>
  <si>
    <t>3|113|Kitap ehlinin hepsi bir değildir: Onlardan geceleri secdeye kapanarak Allah'ın ayetlerini okuyup duranlar vardır; bunlar Allah'a ve ahiret gününe inanır, kötülükten meneder, iyiliklere koşarlar. İşte onlar iyilerdendir.</t>
  </si>
  <si>
    <t>يُؤْمِنُونَ بِاللّٰهِ وَالْيَوْمِ الْاٰخِرِ وَيَأْمُرُونَ بِالْمَعْرُوفِ وَيَنْهَوْنَ عَنِ الْمُنْكَرِ وَيُسَارِعُونَ فِي الْخَيْرَاتِۜ وَاُو۬لٰٓئِكَ مِنَ الصَّالِح۪ينَ</t>
  </si>
  <si>
    <t>3|114|Kitap ehlinin hepsi bir değildir: Onlardan geceleri secdeye kapanarak Allah'ın ayetlerini okuyup duranlar vardır; bunlar Allah'a ve ahiret gününe inanır, kötülükten meneder, iyiliklere koşarlar. İşte onlar iyilerdendir.</t>
  </si>
  <si>
    <t>وَمَا يَفْعَلُوا مِنْ خَيْرٍ فَلَنْ يُكْفَرُوهُۜ وَاللّٰهُ عَل۪يمٌ بِالْمُتَّق۪ينَ</t>
  </si>
  <si>
    <t>3|115|Ne iyilik yaparlarsa, karşılığını bulacaklardır. Allah sakınanları bilir.</t>
  </si>
  <si>
    <t>اِنَّ الَّذ۪ينَ كَفَرُوا لَنْ تُغْنِيَ عَنْهُمْ اَمْوَالُهُمْ وَلَٓا اَوْلَادُهُمْ مِنَ اللّٰهِ شَيْـٔاًۜ وَاُو۬لٰٓئِكَ اَصْحَابُ النَّارِۚ هُمْ ف۪يهَا خَالِدُونَ</t>
  </si>
  <si>
    <t>3|116|İnkar eden kimselerin malları ve çocukları, Allah'tan yana, onlara bir fayda vermeyecektir. İşte onlar cehennemliklerdir, onlar orada temellidirler.</t>
  </si>
  <si>
    <t>مَثَلُ مَا يُنْفِقُونَ ف۪ي هٰذِهِ الْحَيٰوةِ الدُّنْيَا كَمَثَلِ ر۪يحٍ ف۪يهَا صِرٌّ اَصَابَتْ حَرْثَ قَوْمٍ ظَلَمُٓوا اَنْفُسَهُمْ فَاَهْلَكَتْهُۜ وَمَا ظَلَمَهُمُ اللّٰهُ وَلٰكِنْ اَنْفُسَهُمْ يَظْلِمُونَ</t>
  </si>
  <si>
    <t>3|117|Bu dünya hayatında sarfettiklerinin durumu, kendilerine zulmeden kimselerin ekinlerine isabetle kavurup mahveden soğuk bir rüzgarın durumu gibidir. Allah onlara zulmetmedi, onlar kendilerine yazık ettiler.</t>
  </si>
  <si>
    <t>يَٓا اَيُّهَا الَّذ۪ينَ اٰمَنُوا لَا تَتَّخِذُوا بِطَانَةً مِنْ دُونِكُمْ لَا يَأْلُونَكُمْ خَبَالاًۜ وَدُّوا مَا عَنِتُّمْۚ قَدْ بَدَتِ الْبَغْضَٓاءُ مِنْ اَفْوَاهِهِمْۚ وَمَا تُخْف۪ي صُدُورُهُمْ اَكْـبَرُۜ قَدْ بَيَّنَّا لَكُمُ الْاٰيَاتِ اِنْ كُنْتُمْ تَعْقِلُونَ</t>
  </si>
  <si>
    <t>3|118|Ey İnananlar! Sizden olmayanı sırdaş edinmeyin, onlar sizi şaşırtmaktan geri durmazlar, sıkıntıya düşmenizi isterler. Onların öfkesi ağızlarından taşmaktadır, kalblerinin gizlediği ise daha büyüktür. Eğer aklediyorsanız, şüphesiz size ayetleri açıkladık.</t>
  </si>
  <si>
    <t>هَٓا اَنْتُمْ اُو۬لَٓاءِ تُحِبُّونَهُمْ وَلَا يُحِبُّونَكُمْ وَتُؤْمِنُونَ بِالْكِتَابِ كُلِّه۪ۚ وَاِذَا لَقُوكُمْ قَالُٓوا اٰمَنَّاۗ وَاِذَا خَلَوْا عَضُّوا عَلَيْكُمُ الْاَنَامِلَ مِنَ الْغَيْظِۜ قُلْ مُوتُوا بِغَيْظِكُمْۜ اِنَّ اللّٰهَ عَل۪يمٌ بِذَاتِ الصُّدُورِ</t>
  </si>
  <si>
    <t>3|119|İşte siz, onlar sizi sevmezken onları seven ve Kitapların bütününe inanan kimselersiniz. Size rastladıkları zaman: "İnandık" derler, yalnız kaldıklarında da, size öfkelerinden parmaklarını ısırırlar. De ki: "Öfkenizden çatlayın". Allah kalblerde olanı bilir.</t>
  </si>
  <si>
    <t>اِنْ تَمْسَسْكُمْ حَسَنَةٌ تَسُؤْهُمْۘ وَاِنْ تُصِبْكُمْ سَيِّئَةٌ يَفْرَحُوا بِهَاۜ وَاِنْ تَصْبِرُوا وَتَتَّقُوا لَا يَضُرُّكُمْ كَيْدُهُمْ شَيْـٔاًۜ اِنَّ اللّٰهَ بِمَا يَعْمَلُونَ مُح۪يطٌ۟</t>
  </si>
  <si>
    <t>3|120|Size bir iyilik gelse, onların fenasına gider; başınıza bir kötülük gelse buna sevinirler. Sabreder ve sakınırsanız, onların hilesi size hiçbir zarar vermez. Allah işlediklerinin hepsini ilmiyle kuşatmıştır.</t>
  </si>
  <si>
    <t>وَاِذْ غَدَوْتَ مِنْ اَهْلِكَ تُبَوِّئُ الْمُؤْمِن۪ينَ مَقَاعِدَ لِلْقِتَالِۜ وَاللّٰهُ سَم۪يعٌ عَل۪يمٌۙ</t>
  </si>
  <si>
    <t>3|121|Sen inananları savaş için duracakları yerlere yerleştirmek üzere, erkenden evinden ayrılmıştın. Allah işitir ve bilir.</t>
  </si>
  <si>
    <t>اِذْ هَمَّتْ طَٓائِفَتَانِ مِنْكُمْ اَنْ تَفْشَلَاۙ وَاللّٰهُ وَلِيُّهُمَاۜ وَعَلَى اللّٰهِ فَلْيَتَوَكَّلِ الْمُؤْمِنُونَ</t>
  </si>
  <si>
    <t>3|122|Sizden iki takım bozulup geri çekilmek üzere idi; oysa Allah onların dostu idi, inananlar yalnız Allah'a güvensinler.</t>
  </si>
  <si>
    <t>وَلَقَدْ نَصَرَكُمُ اللّٰهُ بِبَدْرٍ وَاَنْتُمْ اَذِلَّةٌۚ فَاتَّقُوا اللّٰهَ لَعَلَّكُمْ تَشْكُرُونَ</t>
  </si>
  <si>
    <t>3|123|And olsun ki, siz düşkün bir durumda iken, Bedir'de, Allah size yardım etmişti; Allah'tan sakının ki şükredebilesiniz.</t>
  </si>
  <si>
    <t>اِذْ تَقُولُ لِلْمُؤْمِن۪ينَ اَلَنْ يَكْفِيَكُمْ اَنْ يُمِدَّكُمْ رَبُّكُمْ بِثَلٰثَةِ اٰلَافٍ مِنَ الْمَلٰٓئِكَةِ مُنْزَل۪ينَۜ</t>
  </si>
  <si>
    <t>3|124|İnananlara: "Rabbinizin size gönderilmiş üç bin melekle yardım etmesi size yetmeyecek mi?" diyordun. Evet, eğer sabrederseniz, sakınırsanız ve onlar de hemen üzerinize gelirlerse Rabbiniz size, nişanlı beş bin melekle imdat edecektir.</t>
  </si>
  <si>
    <t>بَلٰٓىۙ اِنْ تَصْبِرُوا وَتَتَّقُوا وَيَأْتُوكُمْ مِنْ فَوْرِهِمْ هٰذَا يُمْدِدْكُمْ رَبُّكُمْ بِخَمْسَةِ اٰلَافٍ مِنَ الْمَلٰٓئِكَةِ مُسَوِّم۪ينَ</t>
  </si>
  <si>
    <t>3|125|İnananlara: "Rabbinizin size gönderilmiş üç bin melekle yardım etmesi size yetmeyecek mi?" diyordun. Evet, eğer sabrederseniz, sakınırsanız ve onlar de hemen üzerinize gelirlerse Rabbiniz size, nişanlı beş bin melekle imdat edecektir.</t>
  </si>
  <si>
    <t>وَمَا جَعَلَهُ اللّٰهُ اِلَّا بُشْرٰى لَكُمْ وَلِتَطْمَئِنَّ قُلُوبُكُمْ بِه۪ۜ وَمَا النَّصْرُ اِلَّا مِنْ عِنْدِ اللّٰهِ الْعَز۪يزِ الْحَك۪يمِۙ</t>
  </si>
  <si>
    <t>3|126|Allah bunu, ancak size müjde olsun ve böylece kalbleriniz yatışsın diye yapmıştır. İnkar edenlerin bir kısmını kesmek veya ümidsiz olarak geri dönecek şekilde bozguna uğratmak için gereken yardım, ancak Güçlü ve Hakim olan Allah katından olur.</t>
  </si>
  <si>
    <t>لِيَقْطَعَ طَرَفاً مِنَ الَّذ۪ينَ كَفَرُٓوا اَوْ يَكْبِتَهُمْ فَيَنْقَلِبُوا خَٓائِب۪ينَ</t>
  </si>
  <si>
    <t>3|127|Allah bunu, ancak size müjde olsun ve böylece kalbleriniz yatışsın diye yapmıştır. İnkar edenlerin bir kısmını kesmek veya ümidsiz olarak geri dönecek şekilde bozguna uğratmak için gereken yardım, ancak Güçlü ve Hakim olan Allah katından olur.</t>
  </si>
  <si>
    <t>لَيْسَ لَكَ مِنَ الْاَمْرِ شَيْءٌ اَوْ يَتُوبَ عَلَيْهِمْ اَوْ يُعَذِّبَهُمْ فَاِنَّهُمْ ظَالِمُونَ</t>
  </si>
  <si>
    <t>3|128|Allah'ın, onların tevbelerini kabul veya onlara azab etmesi işiyle senin bir ilişiğin yoktur; çünkü onlar zalimlerdir.</t>
  </si>
  <si>
    <t>وَلِلّٰهِ مَا فِي السَّمٰوَاتِ وَمَا فِي الْاَرْضِۜ يَغْفِرُ لِمَنْ يَشَٓاءُ وَيُعَذِّبُ مَنْ يَشَٓاءُۜ وَاللّٰهُ غَفُورٌ رَح۪يمٌ۟</t>
  </si>
  <si>
    <t>3|129|Göklerde olanlar da, yerde olanlar da Allah'ındır. Dilediğini bağışlar, dilediğine azab eder. Allah bağışlayandır, merhamet edendir.</t>
  </si>
  <si>
    <t>يَٓا اَيُّهَا الَّذ۪ينَ اٰمَنُوا لَا تَأْكُلُوا الرِّبٰٓوا اَضْعَافاً مُضَاعَفَةًۖ وَاتَّقُوا اللّٰهَ لَعَلَّكُمْ تُفْلِحُونَۚ</t>
  </si>
  <si>
    <t>3|130|Ey İnananlar! Faizi kat kat alarak yemeyin. Allah'tan sakının ki başarıya erişesiniz.</t>
  </si>
  <si>
    <t>وَاتَّقُوا النَّارَ الَّت۪ٓي اُعِدَّتْ لِلْكَافِر۪ينَۚ</t>
  </si>
  <si>
    <t>3|131|İnkar edenler için hazırlanmış ateşten sakının.</t>
  </si>
  <si>
    <t>وَاَط۪يعُوا اللّٰهَ وَالرَّسُولَ لَعَلَّكُمْ تُرْحَمُونَۚ</t>
  </si>
  <si>
    <t>3|132|Size merhamet edilmesi için, Allah'a ve Peygamber'e itaat edin.</t>
  </si>
  <si>
    <t>وَسَارِعُٓوا اِلٰى مَغْفِرَةٍ مِنْ رَبِّكُمْ وَجَنَّةٍ عَرْضُهَا السَّمٰوَاتُ وَالْاَرْضُۙ اُعِدَّتْ لِلْمُتَّق۪ينَۙ</t>
  </si>
  <si>
    <t>3|133|Rabbinizin mağfiretine ve Allah'a karşı gelmekten sakınanlar için hazırlanmış eni gökler ve yer kadar olan cennete koşuşun.</t>
  </si>
  <si>
    <t>اَلَّذ۪ينَ يُنْفِقُونَ فِي السَّرَّٓاءِ وَالضَّرَّٓاءِ وَالْكَاظِم۪ينَ الْغَيْظَ وَالْعَاف۪ينَ عَنِ النَّاسِۜ وَاللّٰهُ يُحِبُّ الْمُحْسِن۪ينَۚ</t>
  </si>
  <si>
    <t>3|134|Onlar bollukta ve darlıkta sarfederler, öfkelerini yenerler, insanların kusurlarını affederler. Allah iyilik yapanları sever.</t>
  </si>
  <si>
    <t>وَالَّذ۪ينَ اِذَا فَعَلُوا فَاحِشَةً اَوْ ظَلَمُٓوا اَنْفُسَهُمْ ذَكَرُوا اللّٰهَ فَاسْتَغْفَرُوا لِذُنُوبِهِمْۖ وَمَنْ يَغْفِرُ الذُّنُوبَ اِلَّا اللّٰهُۖ وَلَمْ يُصِرُّوا عَلٰى مَا فَعَلُوا وَهُمْ يَعْلَمُونَ</t>
  </si>
  <si>
    <t>3|135|Onlar fena bir şey yaptıklarında veya kendilerine zulmettiklerinde Allah'ı anarlar, günahlarının bağışlanmasını dilerler. Günahları Allah'tan başka bağışlayan kim vardır? Onlar, yaptıklarında bile bile direnmezler.</t>
  </si>
  <si>
    <t>اُو۬لٰٓئِكَ جَزَٓاؤُ۬هُمْ مَغْفِرَةٌ مِنْ رَبِّهِمْ وَجَنَّاتٌ تَجْر۪ي مِنْ تَحْتِهَا الْاَنْهَارُ خَالِد۪ينَ ف۪يهَاۜ وَنِعْمَ اَجْرُ الْعَامِل۪ينَۜ</t>
  </si>
  <si>
    <t>3|136|Onların hareketlerinin karşılığı Rablerinden bağışlanma ve altlarından ırmaklar akan, içinde temelli kalacakları cennetlerdir. İyi davrananların ne güzel ecri vardır!</t>
  </si>
  <si>
    <t>قَدْ خَلَتْ مِنْ قَبْلِكُمْ سُنَنٌۙ فَس۪يرُوا فِي الْاَرْضِ فَانْظُرُوا كَيْفَ كَانَ عَاقِبَةُ الْمُكَذِّب۪ينَ</t>
  </si>
  <si>
    <t>3|137|Sizden önce neler gelip geçmiştir. Yeryüzünde gezin de, yalancıların sonunun ne olduğuna bir bakın.</t>
  </si>
  <si>
    <t>هٰذَا بَيَانٌ لِلنَّاسِ وَهُدًى وَمَوْعِظَةٌ لِلْمُتَّق۪ينَ</t>
  </si>
  <si>
    <t>3|138|Bu Kuran, insanlara bir açıklama, sakınanlara yol gösterme ve bir öğüttür.</t>
  </si>
  <si>
    <t>وَلَا تَهِنُوا وَلَا تَحْزَنُوا وَاَنْتُمُ الْاَعْلَوْنَ اِنْ كُنْتُمْ مُؤْمِن۪ينَ</t>
  </si>
  <si>
    <t>3|139|Gevşemeyin, üzülmeyin, inanmışsanız, mutlaka siz en üstünsünüzdür.</t>
  </si>
  <si>
    <t>اِنْ يَمْسَسْكُمْ قَرْحٌ فَقَدْ مَسَّ الْقَوْمَ قَرْحٌ مِثْلُهُۜ وَتِلْكَ الْاَيَّامُ نُدَاوِلُهَا بَيْنَ النَّاسِۚ وَلِيَعْلَمَ اللّٰهُ الَّذ۪ينَ اٰمَنُوا وَيَتَّخِذَ مِنْكُمْ شُهَدَٓاءَۜ وَاللّٰهُ لَا يُحِبُّ الظَّالِم۪ينَۙ</t>
  </si>
  <si>
    <t>3|140|Eğer siz (Uhud'da) bir yara almışsanız, (size düşman olan) o topluluk da (Bedir'de) benzeri bir yara almıştı. Böylece biz, Allah'ın gerçek müminleri ortaya çıkarması ve içinizden şahitler edinmesi için, bu günleri bazen lehe, bazen de aleyhe döndürüp duruyoruz. Allah, zulmedenleri sevmez.</t>
  </si>
  <si>
    <t>وَلِيُمَحِّصَ اللّٰهُ الَّذ۪ينَ اٰمَنُوا وَيَمْحَقَ الْكَافِر۪ينَ</t>
  </si>
  <si>
    <t>3|141|Bir de Allah, böylece iman edenleri günahlardan arıtmak, inkarcıları ise yok etmek ister.</t>
  </si>
  <si>
    <t>اَمْ حَسِبْتُمْ اَنْ تَدْخُلُوا الْجَنَّةَ وَلَمَّا يَعْلَمِ اللّٰهُ الَّذ۪ينَ جَاهَدُوا مِنْكُمْ وَيَعْلَمَ الصَّابِر۪ينَ</t>
  </si>
  <si>
    <t>3|142|Yoksa içinizden Allah cihad edenleri ve sabredenleri belirtmeden cennete gireceğinizi mi sanıyordunuz?</t>
  </si>
  <si>
    <t>وَلَقَدْ كُنْتُمْ تَمَنَّوْنَ الْمَوْتَ مِنْ قَبْلِ اَنْ تَلْقَوْهُۖ فَقَدْ رَاَيْتُمُوهُ وَاَنْتُمْ تَنْظُرُونَ۟</t>
  </si>
  <si>
    <t>3|143|And olsun ki, ölümle karşılaşmadan önce onu temenni ediyordunuz; işte onu gözlerinizle bakarak gördünüz.</t>
  </si>
  <si>
    <t>وَمَا مُحَمَّدٌ اِلَّا رَسُولٌۚ قَدْ خَلَتْ مِنْ قَبْلِهِ الرُّسُلُۜ اَفَا۬ئِنْ مَاتَ اَوْ قُتِلَ انْقَلَبْتُمْ عَلٰٓى اَعْقَابِكُمْۜ وَمَنْ يَنْقَلِبْ عَلٰى عَقِبَيْهِ فَلَنْ يَضُرَّ اللّٰهَ شَيْـٔاًۜ وَسَيَجْزِي اللّٰهُ الشَّاكِر۪ينَ</t>
  </si>
  <si>
    <t>3|144|Muhammed ancak bir peygamberdir. Ondan önce de peygamberler geçmişti. Ölür veya öldürülürse geriye mi döneceksiniz? Geriye dönen, Allah'a hiçbir zarar vermez. Allah şükredenlerin mükafatını verecektir.</t>
  </si>
  <si>
    <t>وَمَا كَانَ لِنَفْسٍ اَنْ تَمُوتَ اِلَّا بِاِذْنِ اللّٰهِ كِتَاباً مُؤَجَّلاًۜ وَمَنْ يُرِدْ ثَوَابَ الدُّنْيَا نُؤْتِه۪ مِنْهَاۚ وَمَنْ يُرِدْ ثَوَابَ الْاٰخِرَةِ نُؤْتِه۪ مِنْهَاۜ وَسَنَجْزِي الشَّاكِر۪ينَ</t>
  </si>
  <si>
    <t>3|145|Hiçbir kimse Allah'ın izni olmadan ölmez; o, belli bir vakte bağlanmıştır. Kim dünya nimetini isterse ona ondan veririz; ve kim ahiret nimetini isterse ona ondan veririz. Şükredenlerin mükafatını vereceğiz.</t>
  </si>
  <si>
    <t>وَكَاَيِّنْ مِنْ نَبِيٍّ قَاتَلَۙ مَعَهُ رِبِّيُّونَ كَث۪يرٌۚ فَمَا وَهَنُوا لِمَٓا اَصَابَهُمْ ف۪ي سَب۪يلِ اللّٰهِ وَمَا ضَعُفُوا وَمَا اسْتَكَانُواۜ وَاللّٰهُ يُحِبُّ الصَّابِر۪ينَ</t>
  </si>
  <si>
    <t>3|146|Nice peygamberlerin yanında Rabbe kul olmuş pek çok kimse savaşmıştır. Allah yolunda başlarına gelenlerden ötürü gevşememişler, yılmamışlar ve boyun eğmemişlerdi. Allah, sabredenleri sever.</t>
  </si>
  <si>
    <t>وَمَا كَانَ قَوْلَهُمْ اِلَّٓا اَنْ قَالُوا رَبَّنَا اغْفِرْ لَنَا ذُنُوبَنَا وَاِسْرَافَنَا ف۪ٓي اَمْرِنَا وَثَبِّتْ اَقْدَامَنَا وَانْصُرْنَا عَلَى الْقَوْمِ الْكَافِر۪ينَ</t>
  </si>
  <si>
    <t>3|147|Dedikleri ancak şu idi: "Rabbimiz! Günahlarımızı, işimizdeki aşırılıklarımızı bize bağışla, sebatımızı arttır, inkarcı topluluğa karşı bize yardım et".</t>
  </si>
  <si>
    <t>فَاٰتٰيهُمُ اللّٰهُ ثَوَابَ الدُّنْيَا وَحُسْنَ ثَوَابِ الْاٰخِرَةِۜ وَاللّٰهُ يُحِبُّ الْمُحْسِن۪ينَ۟</t>
  </si>
  <si>
    <t>3|148|Bu yüzden Allah onlara dünya nimetini de ahiret nimetini de fazlasiyle verdi. Allah işlerini iyi yapanları sever.</t>
  </si>
  <si>
    <t>يَٓا اَيُّهَا الَّذ۪ينَ اٰمَنُٓوا اِنْ تُط۪يعُوا الَّذ۪ينَ كَفَرُوا يَرُدُّوكُمْ عَلٰٓى اَعْقَابِكُمْ فَتَنْقَلِبُوا خَاسِر۪ينَ</t>
  </si>
  <si>
    <t>3|149|Ey İnananlar! İnkar edenlere itaat ederseniz, sizi geriye döndürürler de kayba uğrarsınız.</t>
  </si>
  <si>
    <t>بَلِ اللّٰهُ مَوْلٰيكُمْۚ وَهُوَ خَيْرُ النَّاصِر۪ينَ</t>
  </si>
  <si>
    <t>3|150|Halbuki Mevlanız Allah'tır. O, yardımcıların en iyisidir.</t>
  </si>
  <si>
    <t>سَنُلْق۪ي ف۪ي قُلُوبِ الَّذ۪ينَ كَفَرُوا الرُّعْبَ بِمَٓا اَشْرَكُوا بِاللّٰهِ مَا لَمْ يُنَزِّلْ بِه۪ سُلْطَاناًۚ وَمَأْوٰيهُمُ النَّارُۜ وَبِئْسَ مَثْوَى الظَّالِم۪ينَ</t>
  </si>
  <si>
    <t>3|151|Hakkında hiçbir delil indirmediği şeyi Allah'a ortak koşmalarından ötürü, inkar edenlerin kalbine korku salacağız. Onların varacağı yer cehennemdir. Zalimlerin durağı ne kötüdür!</t>
  </si>
  <si>
    <t>وَلَقَدْ صَدَقَكُمُ اللّٰهُ وَعْدَهُٓ اِذْ تَحُسُّونَهُمْ بِاِذْنِه۪ۚ حَتّٰٓى اِذَا فَشِلْتُمْ وَتَنَازَعْتُمْ فِي الْاَمْرِ وَعَصَيْتُمْ مِنْ بَعْدِ مَٓا اَرٰيكُمْ مَا تُحِبُّونَۜ مِنْكُمْ مَنْ يُر۪يدُ الدُّنْيَا وَمِنْكُمْ مَنْ يُر۪يدُ الْاٰخِرَةَۚ ثُمَّ صَرَفَكُمْ عَنْهُمْ لِيَبْتَلِيَكُمْۚ وَلَقَدْ عَفَا عَنْكُمْۜ وَاللّٰهُ ذُوفَضْلٍ عَلَى الْمُؤْمِن۪ينَ</t>
  </si>
  <si>
    <t>3|152|And olsun ki, Allah, size verdiği sözde durdu. Onun izniyle kafirleri kırıp biçiyordunuz, ama Allah size arzuladığınız zaferi gösterdikten sonra gevşeyip bu hususta çekiştiniz ve isyan ettiniz; sizden kimi dünyayı, kimi ahireti istiyordu; derken denemek için Allah sizi geri çevirip bozguna uğrattı. And olsun ki O, sizi bağışladı. Allah'ın inananlara nimeti boldur.</t>
  </si>
  <si>
    <t>اِذْ تُصْعِدُونَ وَلَا تَلْوُ۫نَ عَلٰٓى اَحَدٍ وَالرَّسُولُ يَدْعُوكُمْ ف۪ٓي اُخْرٰيكُمْ فَاَثَابَكُمْ غَماًّ بِغَمٍّ لِكَيْلَا تَحْزَنُوا عَلٰى مَا فَاتَكُمْ وَلَا مَٓا اَصَابَكُمْۜ وَاللّٰهُ خَب۪يرٌ بِمَا تَعْمَلُونَ</t>
  </si>
  <si>
    <t>3|153|Peygamber arkanızdan sizi çağırırken, kimseye bakmadan kaçıyordunuz; kaybettiğinize ve başınıza gelene üzülmeyesiniz diye, Allah sizi kederden kedere uğrattı. Allah, işlediklerinizden haberdardır.</t>
  </si>
  <si>
    <t>ثُمَّ اَنْزَلَ عَلَيْكُمْ مِنْ بَعْدِ الْغَمِّ اَمَنَةً نُعَاساً يَغْشٰى طَٓائِفَةً مِنْكُمْۙ وَطَٓائِفَةٌ قَدْ اَهَمَّتْهُمْ اَنْفُسُهُمْ يَظُنُّونَ بِاللّٰهِ غَيْرَ الْحَقِّ ظَنَّ الْجَاهِلِيَّةِۜ يَقُولُونَ هَلْ لَنَا مِنَ الْاَمْرِ مِنْ شَيْءٍۜ قُلْ اِنَّ الْاَمْرَ كُلَّهُ لِلّٰهِۜ يُخْفُونَ ف۪ٓي اَنْفُسِهِمْ مَا لَا يُبْدُونَ لَكَۜ يَقُولُونَ لَوْ كَانَ لَنَا مِنَ الْاَمْرِ شَيْءٌ مَا قُتِلْنَا هٰهُنَاۜ قُلْ لَوْ كُنْتُمْ ف۪ي بُيُوتِكُمْ لَبَرَزَ الَّذ۪ينَ كُتِبَ عَلَيْهِمُ الْقَتْلُ اِلٰى مَضَاجِعِهِمْۚ وَلِيَبْتَلِيَ اللّٰهُ مَا ف۪ي صُدُورِكُمْ وَلِيُمَحِّصَ مَا ف۪ي قُلُوبِكُمْۜ وَاللّٰهُ عَل۪يمٌ بِذَاتِ الصُّدُورِ</t>
  </si>
  <si>
    <t>3|154|Kederden sonra, bir takımınızı kendinden geçirecek şekilde size huzur ve emniyet indirdi; oysa bir takımınız da kendi derdlerine düşmüşlerdi. Haksız yere Allah hakkında, cahiliye devrinde olduğu gibi inanıyorlar. "Bu işte bizim bir fikrimiz var mı?" diyorlardı; De ki: "Buyruğun hepsi Allah'ındır". Sana açmadıklarını içlerinde gizliyorlar. "Bu işte bizim fikrimiz alınsaydı, burada öldürülmezdik" diyorlar. De ki: Evlerinizde olsaydınız, haklarında ölüm yazılı olan kimseler, yine de devrilecekleri yere varırlardı. Bu, Allah'ın içinizde olanı denemesi, kalblerinizde olanı arıtması içindir. Allah gönüllerde olanı bilir.</t>
  </si>
  <si>
    <t>اِنَّ الَّذ۪ينَ تَوَلَّوْا مِنْكُمْ يَوْمَ الْتَقَى الْجَمْعَانِۙ اِنَّمَا اسْتَزَلَّهُمُ الشَّيْطَانُ بِبَعْضِ مَا كَسَبُواۚ وَلَقَدْ عَفَا اللّٰهُ عَنْهُمْۜ اِنَّ اللّٰهَ غَفُورٌ حَل۪يمٌ۟</t>
  </si>
  <si>
    <t>3|155|İki topluluğun karşılaştığı gün, içinizden yüz çevirenlerin, yaptıklarının bir kısmından ötürü şeytan ayaklarını kaydırıp yoldan çıkarmak istemişti. Allah, and olsun ki, onları affetti. Allah bağışlayandır. Halim'dir.</t>
  </si>
  <si>
    <t>يَٓا اَيُّهَا الَّذ۪ينَ اٰمَنُوا لَا تَكُونُوا كَالَّذ۪ينَ كَفَرُوا وَقَالُوا لِاِخْوَانِهِمْ اِذَا ضَرَبُوا فِي الْاَرْضِ اَوْ كَانُوا غُزًّى لَوْ كَانُوا عِنْدَنَا مَا مَاتُوا وَمَا قُتِلُواۚ لِيَجْعَلَ اللّٰهُ ذٰلِكَ حَسْرَةً ف۪ي قُلُوبِهِمْۜ وَاللّٰهُ يُحْـي۪ وَيُم۪يتُۜ وَاللّٰهُ بِمَا تَعْمَلُونَ بَص۪يرٌ</t>
  </si>
  <si>
    <t>3|156|Ey İnananlar! Yolculuğa çıkan veya savaşa giden kardeşleri hakkında: "Onlar yanımızda olsalardı ölmezler ve öldürülmezlerdi" diyen inkarcılar gibi olmayın ki, Allah bunu onların kalblerinde bir hasret olarak bıraksın. Dirilten de öldüren de Allah'tır. Allah işlediklerinizi görür.</t>
  </si>
  <si>
    <t>وَلَئِنْ قُتِلْتُمْ ف۪ي سَب۪يلِ اللّٰهِ اَوْ مُتُّمْ لَمَغْفِرَةٌ مِنَ اللّٰهِ وَرَحْمَةٌ خَيْرٌ مِمَّا يَجْمَعُونَ</t>
  </si>
  <si>
    <t>3|157|Allah yolunda öldürülür veya ölürseniz, size Allah'tan onların topladıklarından hayırlı bir mağfiret ve rahmet vardır.</t>
  </si>
  <si>
    <t>وَلَئِنْ مُتُّمْ اَوْ قُتِلْتُمْ لَاِلَى اللّٰهِ تُحْشَرُونَ</t>
  </si>
  <si>
    <t>3|158|And olsun ki, ölseniz de, öldürülseniz de Allah katında toplanacaksınız.</t>
  </si>
  <si>
    <t>فَبِمَا رَحْمَةٍ مِنَ اللّٰهِ لِنْتَ لَهُمْۚ وَلَوْ كُنْتَ فَظًّا غَل۪يظَ الْقَلْبِ لَانْفَضُّوا مِنْ حَوْلِكَۖ فَاعْفُ عَنْهُمْ وَاسْتَغْفِرْ لَهُمْ وَشَاوِرْهُمْ فِي الْاَمْرِۚ فَاِذَا عَزَمْتَ فَتَوَكَّلْ عَلَى اللّٰهِۜ اِنَّ اللّٰهَ يُحِبُّ الْمُتَوَكِّل۪ينَ</t>
  </si>
  <si>
    <t>3|159|Allah'ın rahmetinden dolayı, sen onlara karşı yumuşak davrandın. Eğer kaba ve katı kalbli olsaydın, şüphesiz etrafından dağılır giderlerdi. Onları affet, onlara mağfiret dile, iş hakkında onlara danış, fakat karar verdin mi Allah'a güven, doğrusu Allah güvenenleri sever.</t>
  </si>
  <si>
    <t>اِنْ يَنْصُرْكُمُ اللّٰهُ فَلَا غَالِبَ لَكُمْۚ وَاِنْ يَخْذُلْكُمْ فَمَنْ ذَا الَّذ۪ي يَنْصُرُكُمْ مِنْ بَعْدِه۪ۜ وَعَلَى اللّٰهِ فَلْيَتَوَكَّلِ الْمُؤْمِنُونَ</t>
  </si>
  <si>
    <t>3|160|Allah size yardım ederse, sizi yenecek yoktur; eğer sizi yardımsız bırakıverirse, O'ndan başka size yardım edecek kimdir? İnananlar yalnız Allah'a güvensinler.</t>
  </si>
  <si>
    <t>وَمَا كَانَ لِنَبِيٍّ اَنْ يَغُلَّۜ وَمَنْ يَغْلُلْ يَأْتِ بِمَا غَلَّ يَوْمَ الْقِيٰمَةِۚ ثُمَّ تُوَفّٰى كُلُّ نَفْسٍ مَا كَسَبَتْ وَهُمْ لَا يُظْلَمُونَ</t>
  </si>
  <si>
    <t>3|161|Hiçbir peygambere ganimete ve millet malına hiyanet yaraşmaz; haksızlık kim yaparsa, kıyamet günü yaptığı ile gelir, sonra, haksızlık yapılmaksızın herkese kazanmış olduğu ödenir.</t>
  </si>
  <si>
    <t>اَفَمَنِ اتَّبَعَ رِضْوَانَ اللّٰهِ كَمَنْ بَٓاءَ بِسَخَطٍ مِنَ اللّٰهِ وَمَأْوٰيهُ جَهَنَّمُۜ وَبِئْسَ الْمَص۪يرُ</t>
  </si>
  <si>
    <t>3|162|Allah'ın rızasına uyan kimse, Allah'ın hışmına uğrayan gibi midir? Bu kimsenin varacağı yer cehennemdir; o ne kötü varılacak yerdir!</t>
  </si>
  <si>
    <t>هُمْ دَرَجَاتٌ عِنْدَ اللّٰهِۜ وَاللّٰهُ بَص۪يرٌ بِمَا يَعْمَلُونَ۟</t>
  </si>
  <si>
    <t>3|163|Onlar Allah katında derece derecedir. Allah, işlediklerini görmektedir.</t>
  </si>
  <si>
    <t>لَقَدْ مَنَّ اللّٰهُ عَلَى الْمُؤْمِن۪ينَ اِذْ بَعَثَ ف۪يهِمْ رَسُولاً مِنْ اَنْفُسِهِمْ يَتْلُوا عَلَيْهِمْ اٰيَاتِه۪ وَيُزَكّ۪يهِمْ وَيُعَلِّمُهُمُ الْكِتَابَ وَالْحِكْمَةَۚ وَاِنْ كَانُوا مِنْ قَبْلُ لَف۪ي ضَلَالٍ مُب۪ينٍ</t>
  </si>
  <si>
    <t>3|164|And olsun ki Allah, inananlara, ayetlerini okuyan, onları arıtan, onlara Kitap ve hikmeti öğreten, kendilerinden bir peygamber göndermekle iyilikte bulunmuştur. Halbuki onlar, önceleri apaçık sapıklıkta idiler.</t>
  </si>
  <si>
    <t>اَوَلَمَّٓا اَصَابَتْكُمْ مُص۪يبَةٌ قَدْ اَصَبْتُمْ مِثْلَيْهَاۙ قُلْتُمْ اَنّٰى هٰذَاۜ قُلْ هُوَ مِنْ عِنْدِ اَنْفُسِكُمْۜ اِنَّ اللّٰهَ عَلٰى كُلِّ شَيْءٍ قَد۪يرٌ</t>
  </si>
  <si>
    <t>3|165|Başkalarını iki misline uğrattığınız bir musibete kendiniz uğrayınca mı: "Bu nereden?" dersiniz? De ki: "O, kendi tarafınızdandır". Doğrusu Allah her şeye Kadir'dir.</t>
  </si>
  <si>
    <t>وَمَٓا اَصَابَكُمْ يَوْمَ الْتَقَى الْجَمْعَانِ فَبِاِذْنِ اللّٰهِ وَلِيَعْلَمَ الْمُؤْمِن۪ينَۙ</t>
  </si>
  <si>
    <t>3|166|İki topluluğun karşılaştığı günde başınıza gelen, Allah'ın izniyledir. Bu, inananları da, münafıklık edenleri de belirtmesi içindir. Münafıklık edenlere: "gelin, Allah yolunda savaşın, veya hiç olmazsa savunmada bulunun" dendiği zaman: "Eğer savaşmayı bilseydik, ardınızdan gelirdik" dediler. O gün, onlar imandan çok inkara yakındılar. Kalblerinde olmayanı ağızlarıyla söylüyorlar. Allah gizlediklerini onlardan iyi bilir.</t>
  </si>
  <si>
    <t>وَلِيَعْلَمَ الَّذ۪ينَ نَافَقُواۚ وَق۪يلَ لَهُمْ تَعَالَوْا قَاتِلُوا ف۪ي سَب۪يلِ اللّٰهِ اَوِ ادْفَعُواۜ قَالُوا لَوْ نَعْلَمُ قِتَالاً لَاتَّبَعْنَاكُمْۜ هُمْ لِلْكُفْرِ يَوْمَئِذٍ اَقْرَبُ مِنْهُمْ لِلْا۪يمَانِۚ يَقُولُونَ بِاَفْوَاهِهِمْ مَا لَيْسَ ف۪ي قُلُوبِهِمْۜ وَاللّٰهُ اَعْلَمُ بِمَا يَكْتُمُونَۚ</t>
  </si>
  <si>
    <t>3|167|İki topluluğun karşılaştığı günde başınıza gelen, Allah'ın izniyledir. Bu, inananları da, münafıklık edenleri de belirtmesi içindir. Münafıklık edenlere: "gelin, Allah yolunda savaşın, veya hiç olmazsa savunmada bulunun" dendiği zaman: "Eğer savaşmayı bilseydik, ardınızdan gelirdik" dediler. O gün, onlar imandan çok inkara yakındılar. Kalblerinde olmayanı ağızlarıyla söylüyorlar. Allah gizlediklerini onlardan iyi bilir.</t>
  </si>
  <si>
    <t>اَلَّذ۪ينَ قَالُوا لِاِخْوَانِهِمْ وَقَعَدُوا لَوْ اَطَاعُونَا مَا قُتِلُواۜ قُلْ فَادْرَؤُ۫ا عَنْ اَنْفُسِكُمُ الْمَوْتَ اِنْ كُنْتُمْ صَادِق۪ينَ</t>
  </si>
  <si>
    <t>3|168|Onlar oturup, kardeşleri için: "Bize itaat etselerdi öldürülmezlerdi" dediler. De ki: "Eğer doğru sözlü iseniz, ölümü kendinizden savın".</t>
  </si>
  <si>
    <t>وَلَا تَحْسَبَنَّ الَّذ۪ينَ قُتِلُوا ف۪ي سَب۪يلِ اللّٰهِ اَمْوَاتاًۜ بَلْ اَحْيَٓاءٌ عِنْدَ رَبِّهِمْ يُرْزَقُونَۙ</t>
  </si>
  <si>
    <t>3|169|Allah yolunda öldürülenleri ölü saymayın, bilakis Rableri katında diridirler. Allah'ın bol nimetinden onlara verdiği şeylerle sevinç içinde rızıklanırlar, arkalarından kendilerine ulaşamayan kimselere, kendilerine korku olmadığını ve kendilerinin üzülmeyeceklerini müjde etmek isterler.</t>
  </si>
  <si>
    <t>فَرِح۪ينَ بِمَٓا اٰتٰيهُمُ اللّٰهُ مِنْ فَضْلِه۪ۙ وَيَسْتَبْشِرُونَ بِالَّذ۪ينَ لَمْ يَلْحَقُوا بِهِمْ مِنْ خَلْفِهِمْۙ اَلَّا خَوْفٌ عَلَيْهِمْ وَلَا هُمْ يَحْزَنُونَۢ</t>
  </si>
  <si>
    <t>3|170|Allah yolunda öldürülenleri ölü saymayın, bilakis Rableri katında diridirler. Allah'ın bol nimetinden onlara verdiği şeylerle sevinç içinde rızıklanırlar, arkalarından kendilerine ulaşamayan kimselere, kendilerine korku olmadığını ve kendilerinin üzülmeyeceklerini müjde etmek isterler.</t>
  </si>
  <si>
    <t>يَسْتَبْشِرُونَ بِنِعْمَةٍ مِنَ اللّٰهِ وَفَضْلٍۙ وَاَنَّ اللّٰهَ لَا يُض۪يعُ اَجْرَ الْمُؤْمِن۪ينَۚۛ ۟</t>
  </si>
  <si>
    <t>3|171|Onlar Allah'tan olan bir nimeti, bolluğu ve Allah'ın, müminlerin ecrini zayi etmeyeceğini müjdelemek isterler.</t>
  </si>
  <si>
    <t>اَلَّذ۪ينَ اسْتَجَابُوا لِلّٰهِ وَالرَّسُولِ مِنْ بَعْدِ مَٓا اَصَابَهُمُ الْقَرْحُۜۛ لِلَّذ۪ينَ اَحْسَنُوا مِنْهُمْ وَاتَّقَوْا اَجْرٌ عَظ۪يمٌۚ</t>
  </si>
  <si>
    <t>3|172|Kendileri savaşta yara aldıktan sonra Allah ve Peygamberin çağrısına koşanlara, hele onlardan iyilik edip sakınanlara büyük ecir vardır.</t>
  </si>
  <si>
    <t>اَلَّذ۪ينَ قَالَ لَهُمُ النَّاسُ اِنَّ النَّاسَ قَدْ جَمَعُوا لَكُمْ فَاخْشَوْهُمْ فَزَادَهُمْ ا۪يمَاناًۗ وَقَالُوا حَسْبُنَا اللّٰهُ وَنِعْمَ الْوَك۪يلُ</t>
  </si>
  <si>
    <t>3|173|İnsanlar onlara: "Düşmanınız olan insanlar size karşı bir ordu topladılar, onlardan korkun" dediler. Bu, onların imanını artırdı da: "Allah bize yeter. O ne güzel Vekil'dir" dediler.</t>
  </si>
  <si>
    <t>فَانْقَلَبُوا بِنِعْمَةٍ مِنَ اللّٰهِ وَفَضْلٍ لَمْ يَمْسَسْهُمْ سُٓوءٌۙ وَاتَّبَعُوا رِضْوَانَ اللّٰهِۜ وَاللّٰهُ ذُوفَضْلٍ عَظ۪يمٍ</t>
  </si>
  <si>
    <t>3|174|Bu yüzden kendilerine bir fenalık dokunmadan, Allah'tan nimet ve bollukla geri döndüler; Allah'ın rızasına uydular. Allah büyük, bol nimet sahibidir.</t>
  </si>
  <si>
    <t>اِنَّمَا ذٰلِكُمُ الشَّيْطَانُ يُخَوِّفُ اَوْلِيَٓاءَهُۖ فَلَا تَخَافُوهُمْ وَخَافُونِ اِنْ كُنْتُمْ مُؤْمِن۪ينَ</t>
  </si>
  <si>
    <t>3|175|İşte o şeytan ancak kendi dostlarını korkutur, inanmışsanız onlardan korkmayın, Benden korkun.</t>
  </si>
  <si>
    <t>وَلَا يَحْزُنْكَ الَّذ۪ينَ يُسَارِعُونَ فِي الْكُفْرِۚ اِنَّهُمْ لَنْ يَضُرُّوا اللّٰهَ شَيْـٔاًۜ يُر۪يدُ اللّٰهُ اَلَّا يَجْعَلَ لَهُمْ حَظًّا فِي الْاٰخِرَةِۚ وَلَهُمْ عَذَابٌ عَظ۪يمٌ</t>
  </si>
  <si>
    <t>3|176|Küfürde yarışanlar seni üzmesin; şüphesiz onlar Allah'a bir zarar veremezler. Allah ahirette onlara bir pay vermemek istiyor; onlara büyük azab vardır.</t>
  </si>
  <si>
    <t>اِنَّ الَّذ۪ينَ اشْتَرَوُا الْكُفْرَ بِالْا۪يمَانِ لَنْ يَضُرُّوا اللّٰهَ شَيْـٔاًۚ وَلَهُمْ عَذَابٌ اَل۪يمٌ</t>
  </si>
  <si>
    <t>3|177|İmanı inkara değişenler, şüphesiz Allah’a bir zarar veremiyeceklerdir. Elem verici azab onlaradır.</t>
  </si>
  <si>
    <t>وَلَا يَحْسَبَنَّ الَّذ۪ينَ كَفَرُٓوا اَنَّمَا نُمْل۪ي لَهُمْ خَيْرٌ لِاَنْفُسِهِمْۜ اِنَّمَا نُمْل۪ي لَهُمْ لِيَزْدَادُٓوا اِثْماًۚ وَلَهُمْ عَذَابٌ مُه۪ينٌ</t>
  </si>
  <si>
    <t>3|178|İnkar edenler, kendilerine vermiş olduğumuz mühletin sakın kendileri için hayırlı olduğunu sanmasınlar. Biz onlara ancak, günahları çoğalsın diye mühlet veriyoruz. Küçültücü azab onlaradır.</t>
  </si>
  <si>
    <t>مَا كَانَ اللّٰهُ لِيَذَرَ الْمُؤْمِن۪ينَ عَلٰى مَٓا اَنْتُمْ عَلَيْهِ حَتّٰى يَم۪يزَ الْخَب۪يثَ مِنَ الطَّيِّبِۜ وَمَا كَانَ اللّٰهُ لِيُطْلِعَكُمْ عَلَى الْغَيْبِ وَلٰكِنَّ اللّٰهَ يَجْتَب۪ي مِنْ رُسُلِه۪ مَنْ يَشَٓاءُ فَاٰمِنُوا بِاللّٰهِ وَرُسُلِه۪ۚ وَاِنْ تُؤْمِنُوا وَتَتَّقُوا فَلَكُمْ اَجْرٌ عَظ۪يمٌ</t>
  </si>
  <si>
    <t>3|179|Allah inananları sizin durumunuzda bırakacak değildir, temizi pisten ayıracaktır. Allah size gaybı bildirecek değildir; fakat Allah peygamberlerinden dilediğini seçip, ona gaybı bildirir. Artık Allah'a ve peygamberlerine inanın; inanır ve sakınırsanız size büyük ecir vardır.</t>
  </si>
  <si>
    <t>وَلَا يَحْسَبَنَّ الَّذ۪ينَ يَبْخَلُونَ بِمَٓا اٰتٰيهُمُ اللّٰهُ مِنْ فَضْلِه۪ هُوَ خَيْراً لَهُمْۜ بَلْ هُوَ شَرٌّ لَهُمْۜ سَيُطَوَّقُونَ مَا بَخِلُوا بِه۪ يَوْمَ الْقِيٰمَةِۜ وَلِلّٰهِ م۪يرَاثُ السَّمٰوَاتِ وَالْاَرْضِۜ وَاللّٰهُ بِمَا تَعْمَلُونَ خَب۪يرٌ۟</t>
  </si>
  <si>
    <t>3|180|Allah'ın bol nimetinden verdiklerinde cimrilik edenler, sakın bunun kendileri için hayırlı olduğunu sanmasınlar, bilakis bu onların kötülüğünedir. Cimrilik yaptıkları şey, kıyamet günü boyunlarına dolanacaktır. Göklerin ve yerin mirası Allah'ındır. Allah işlediklerinizden haberdardır.</t>
  </si>
  <si>
    <t>لَقَدْ سَمِـعَ اللّٰهُ قَوْلَ الَّذ۪ينَ قَالُٓوا اِنَّ اللّٰهَ فَق۪يرٌ وَنَحْنُ اَغْنِيَٓاءُۢ سَنَكْتُبُ مَا قَالُوا وَقَتْلَهُمُ الْاَنْبِيَٓاءَ بِغَيْرِ حَقٍّۙ وَنَقُولُ ذُوقُوا عَذَابَ الْحَر۪يقِ</t>
  </si>
  <si>
    <t>3|181|And olsun ki, Allah: "Allah fakir; biz zenginiz" diyenlerin sözünü işitmiştir. Dediklerini ve haksız yere peygamberleri öldürdüklerini elbette yazacağız, "Yakıcı azabı tadın" diyeceğiz.</t>
  </si>
  <si>
    <t>ذٰلِكَ بِمَا قَدَّمَتْ اَيْد۪يكُمْ وَاَنَّ اللّٰهَ لَيْسَ بِظَلَّامٍ لِلْعَب۪يدِۚ</t>
  </si>
  <si>
    <t>3|182|"Bu, yaptığınızın karşılığıdır". Yoksa Allah kullara asla zulmetmez.</t>
  </si>
  <si>
    <t>اَلَّذ۪ينَ قَالُٓوا اِنَّ اللّٰهَ عَهِدَ اِلَيْنَٓا اَلَّا نُؤْمِنَ لِرَسُولٍ حَتّٰى يَأْتِيَنَا بِقُرْبَانٍ تَأْكُلُهُ النَّارُۜ قُلْ قَدْ جَٓاءَكُمْ رُسُلٌ مِنْ قَبْل۪ي بِالْبَيِّنَاتِ وَبِالَّذ۪ي قُلْتُمْ فَلِمَ قَتَلْتُمُوهُمْ اِنْ كُنْتُمْ صَادِق۪ينَ</t>
  </si>
  <si>
    <t>3|183|"Doğrusu, ateşin yiyeceği bir kurban getirmedikçe hiçbir peygambere inanmamak üzere Allah bize ahid verdi" diyenlere sen, de ki: "Benden önce peygamberler size belgeler ve dediğiniz şeyi getirdi. Doğru sözlü iseniz niçin onları öldürdünüz?"</t>
  </si>
  <si>
    <t>فَاِنْ كَذَّبُوكَ فَقَدْ كُذِّبَ رُسُلٌ مِنْ قَبْلِكَ جَٓاؤُ۫ بِالْبَيِّنَاتِ وَالزُّبُرِ وَالْكِتَابِ الْمُن۪يرِ</t>
  </si>
  <si>
    <t>3|184|Seni yalancı saydılarsa, senden önce belgeler, sahifeler ve aydınlatıcı kitap getiren peygamberler de yalanlanmıştı.</t>
  </si>
  <si>
    <t>كُلُّ نَفْسٍ ذَٓائِقَةُ الْمَوْتِۜ وَاِنَّمَا تُوَفَّوْنَ اُجُورَكُمْ يَوْمَ الْقِيٰمَةِۜ فَمَنْ زُحْزِحَ عَنِ النَّارِ وَاُدْخِلَ الْجَنَّةَ فَقَدْ فَازَۜ وَمَا الْحَيٰوةُ الدُّنْيَٓا اِلَّا مَتَاعُ الْغُرُورِ</t>
  </si>
  <si>
    <t>3|185|Her insan ölümü tadacaktır. Kıyamet günü, ecirleriniz size mutlaka ödenecektir. Ateşten uzaklaştırılıp cennete sokulan kimse artık kurtulmuştur. Dünya hayatı, zaten, sadece aldatıcı bir geçinmeden ibarettir.</t>
  </si>
  <si>
    <t>لَتُبْلَوُنَّ ف۪ٓي اَمْوَالِكُمْ وَاَنْفُسِكُمْ وَلَتَسْمَعُنَّ مِنَ الَّذ۪ينَ اُو۫تُوا الْكِتَابَ مِنْ قَبْلِكُمْ وَمِنَ الَّذ۪ينَ اَشْرَكُٓوا اَذًى كَث۪يراًۜ وَاِنْ تَصْبِرُوا وَتَتَّقُوا فَاِنَّ ذٰلِكَ مِنْ عَزْمِ الْاُمُورِ</t>
  </si>
  <si>
    <t>3|186|And olsun ki mallarınız ve canlarınızla sınanacaksınız; hiç şüphesiz, sizden önce Kitap verilenlerden ve Allah'a eş koşanlardan çok üzücü sözler işiteceksiniz. Sabreder ve Allah'a karşı gelmekten sakınırsanız bilin ki, bu üzerinde sebat edilecek işlerdendir.</t>
  </si>
  <si>
    <t>وَاِذْ اَخَذَ اللّٰهُ م۪يثَاقَ الَّذ۪ينَ اُو۫تُوا الْكِتَابَ لَتُبَيِّنُنَّهُ لِلنَّاسِ وَلَا تَكْتُمُونَهُۘ فَنَبَذُوهُ وَرَٓاءَ ظُهُورِهِمْ وَاشْتَرَوْا بِه۪ ثَمَناً قَل۪يلاًۜ فَبِئْسَ مَا يَشْتَرُونَ</t>
  </si>
  <si>
    <t>3|187|Allah, Kitap verilenlerden, onu insanlara açıklayacaksınız ve gizlemeyeceksiniz, diye ahid almıştı. Onlar ise, onu arkalarına atıp az bir değere değiştiler. Alış verişleri ne kötüdür!</t>
  </si>
  <si>
    <t>لَا تَحْسَبَنَّ الَّذ۪ينَ يَفْرَحُونَ بِمَٓا اَتَوْا وَيُحِبُّونَ اَنْ يُحْمَدُوا بِمَا لَمْ يَفْعَلُوا فَلَا تَحْسَبَنَّهُمْ بِمَفَازَةٍ مِنَ الْعَذَابِۚ وَلَهُمْ عَذَابٌ اَل۪يمٌ</t>
  </si>
  <si>
    <t>3|188|Ettiklerine sevinen ve yapmadıklarıyla övülmekten hoşlananların, sakın onların azabdan kurtulacaklarını sanma; elem verici azab onlaradır.</t>
  </si>
  <si>
    <t>وَلِلّٰهِ مُلْكُ السَّمٰوَاتِ وَالْاَرْضِۜ وَاللّٰهُ عَلٰى كُلِّ شَيْءٍ قَد۪يرٌ۟</t>
  </si>
  <si>
    <t>3|189|Göklerin ve yerin hükümranlığı Allah'ındır. Allah her şeye Kadir'dir.</t>
  </si>
  <si>
    <t>اِنَّ ف۪ي خَلْقِ السَّمٰوَاتِ وَالْاَرْضِ وَاخْتِلَافِ الَّيْلِ وَالنَّهَارِ لَاٰيَاتٍ لِاُو۬لِي الْاَلْبَابِۚ</t>
  </si>
  <si>
    <t>3|190|Göklerin ve yerin yaratılışında, gece ile gündüzün birbiri ardınca gelmesinde akıl sahiblerine şüphesiz deliller vardır.</t>
  </si>
  <si>
    <t>اَلَّذ۪ينَ يَذْكُرُونَ اللّٰهَ قِيَاماً وَقُعُوداً وَعَلٰى جُنُوبِهِمْ وَيَتَفَكَّرُونَ ف۪ي خَلْقِ السَّمٰوَاتِ وَالْاَرْضِۚ رَبَّنَا مَا خَلَقْتَ هٰذَا بَاطِلاًۚ سُبْحَانَكَ فَقِنَا عَذَابَ النَّارِ</t>
  </si>
  <si>
    <t>3|191|Onlar ayakta iken, otururken, yan yatarken Allah'ı anarlar; göklerin ve yerin yaratılışını düşünürler: "Rabbimiz! Sen bunu boşuna yaratmadın, Sen münezzehsin. Bizi ateşin azabından koru"</t>
  </si>
  <si>
    <t>رَبَّنَٓا اِنَّكَ مَنْ تُدْخِلِ النَّارَ فَقَدْ اَخْزَيْتَهُۜ وَمَا لِلظَّالِم۪ينَ مِنْ اَنْصَارٍ</t>
  </si>
  <si>
    <t>3|192|"Rabbimiz! Sen ateşe kimi sokarsan, onu şüphesiz rezil etmiş olursun, zulmedenlerin hiç yardımcıları yoktur".</t>
  </si>
  <si>
    <t>رَبَّنَٓا اِنَّـنَا سَمِعْنَا مُنَادِياً يُنَاد۪ي لِلْا۪يمَانِ اَنْ اٰمِنُوا بِرَبِّكُمْ فَاٰمَنَّاۗ رَبَّنَا فَاغْفِرْ لَنَا ذُنُوبَنَا وَكَفِّرْ عَنَّا سَيِّـَٔاتِنَا وَتَوَفَّـنَا مَعَ الْاَبْرَارِۚ</t>
  </si>
  <si>
    <t>3|193|"Rabbimiz! Doğrusu biz Rabbinize inanın diye inanmaya çağıran bir çağırıcıyı işittik de iman ettik. Rabbimiz! Günahlarımızı bize bağışla, kötülüklerimizi ört, canımızi iyilerle beraber al".</t>
  </si>
  <si>
    <t>رَبَّنَا وَاٰتِنَا مَا وَعَدْتَنَا عَلٰى رُسُلِكَ وَلَا تُخْزِنَا يَوْمَ الْقِيٰمَةِۜ اِنَّكَ لَا تُخْلِفُ الْم۪يعَادَ</t>
  </si>
  <si>
    <t>3|194|"Rabbimiz! Peygamberlerinle vadettiklerini bize ver, kıyamet günü bizi rezil etme. Sen şüphesiz sözünden caymazsın".</t>
  </si>
  <si>
    <t>فَاسْتَجَابَ لَهُمْ رَبُّهُمْ اَنّ۪ي لَٓا اُض۪يعُ عَمَلَ عَامِلٍ مِنْكُمْ مِنْ ذَكَرٍ اَوْ اُنْثٰىۚ بَعْضُكُمْ مِنْ بَعْضٍۚ فَالَّذ۪ينَ هَاجَرُوا وَاُخْرِجُوا مِنْ دِيَارِهِمْ وَاُو۫ذُوا ف۪ي سَب۪يل۪ي وَقَاتَلُوا وَقُتِلُوا لَاُكَفِّرَنَّ عَنْهُمْ سَيِّـَٔاتِهِمْ وَلَاُدْخِلَنَّهُمْ جَنَّاتٍ تَجْر۪ي مِنْ تَحْتِهَا الْاَنْهَارُۚ ثَوَاباً مِنْ عِنْدِ اللّٰهِۜ وَاللّٰهُ عِنْدَهُ حُسْنُ الثَّوَابِ</t>
  </si>
  <si>
    <t>3|195|Rableri dualarını kabul etti: "Birbirinizden meydana gelen sizlerden, erkek olsun, kadın olsun, iş yapanın işini boşa çıkarmam. Hicret edenlerin, memleketlerinden çıkarılanların, yolumda ezaya uğratılanların, savaşan ve öldürülenlerin günahlarını elbette örteceğim. And olsun ki, Allah katından bir nimet olarak, onları içlerinden ırmaklar akan cennetlere koyacağım. Nimetin güzeli Allah katındadır".</t>
  </si>
  <si>
    <t>لَا يَغُرَّنَّكَ تَقَلُّبُ الَّذ۪ينَ كَفَرُوا فِي الْبِلَادِۜ</t>
  </si>
  <si>
    <t>3|196|İnkar edenlerin diyar diyar gezip refah içinde dolaşması sakın seni aldatmasın; az bir faydalanmadan sonra onların varacakları yer cehennemdir. O ne kötü duraktır!..</t>
  </si>
  <si>
    <t>مَتَاعٌ قَل۪يلٌ ثُمَّ مَأْوٰيهُمْ جَهَنَّمُۜ وَبِئْسَ الْمِهَادُ</t>
  </si>
  <si>
    <t>3|197|İnkar edenlerin diyar diyar gezip refah içinde dolaşması sakın seni aldatmasın; az bir faydalanmadan sonra onların varacakları yer cehennemdir. O ne kötü duraktır!..</t>
  </si>
  <si>
    <t>لٰكِنِ الَّذ۪ينَ اتَّقَوْا رَبَّهُمْ لَهُمْ جَنَّاتٌ تَجْر۪ي مِنْ تَحْتِهَا الْاَنْهَارُ خَالِد۪ينَ ف۪يهَا نُزُلاً مِنْ عِنْدِ اللّٰهِۜ وَمَا عِنْدَ اللّٰهِ خَيْرٌ لِلْاَبْرَارِ</t>
  </si>
  <si>
    <t>3|198|Fakat Rablerinden sakınanlara, Allah katından konukluklar bulunan, içlerinden ırmaklar akan, içinde temelli kalacakları cennetler vardır. Allah katındaki şeyler, iyi olanlar için daha hayırlıdır.</t>
  </si>
  <si>
    <t>وَاِنَّ مِنْ اَهْلِ الْكِتَابِ لَمَنْ يُؤْمِنُ بِاللّٰهِ وَمَٓا اُنْزِلَ اِلَيْكُمْ وَمَٓا اُنْزِلَ اِلَيْهِمْ خَاشِع۪ينَ لِلّٰهِۙ لَا يَشْتَرُونَ بِاٰيَاتِ اللّٰهِ ثَمَناً قَل۪يلاًۜ اُو۬لٰٓئِكَ لَهُمْ اَجْرُهُمْ عِنْدَ رَبِّهِمْۜ اِنَّ اللّٰهَ سَر۪يعُ الْحِسَابِ</t>
  </si>
  <si>
    <t>3|199|Kitap ehlinden Allah'a huşu duyarak inanıp, Allah'ın ayetlerini az bir değere değişmeyenler vardır. İşte onların ecirleri Rablerinin katındadır. Şüphesiz Allah'ın hesabı çabuktur.</t>
  </si>
  <si>
    <t>يَٓا اَيُّهَا الَّذ۪ينَ اٰمَنُوا اصْبِرُوا وَصَابِرُوا وَرَابِطُوا وَاتَّقُوا اللّٰهَ لَعَلَّكُمْ تُفْلِحُونَ</t>
  </si>
  <si>
    <t>3|200|Ey İnananlar! Sabredin, düşmanlarınızdan daha sabırlı olun, cihada hazır bulunun, Allah'a karşı gelmekten sakının ki başarıya erişebilesiniz.</t>
  </si>
  <si>
    <t>NİSA SURESİ</t>
  </si>
  <si>
    <t>يَٓا اَيُّهَا النَّاسُ اتَّقُوا رَبَّكُمُ الَّذ۪ي خَلَقَكُمْ مِنْ نَفْسٍ وَاحِدَةٍ وَخَلَقَ مِنْهَا زَوْجَهَا وَبَثَّ مِنْهُمَا رِجَالاً كَث۪يراً وَنِسَٓاءًۚ وَاتَّقُوا اللّٰهَ الَّذ۪ي تَسَٓاءَلُونَ بِه۪ وَالْاَرْحَامَۜ اِنَّ اللّٰهَ كَانَ عَلَيْكُمْ رَق۪يباً</t>
  </si>
  <si>
    <t>4|1|Ey İnsanlar! Sizi bir tek nefisten yaratan, ondan eşini var eden ve ikisinden pek çok erkek ve kadın meydana getiren Rabb'inize hürmetsizlikten sakının. Kendisi adına birbirinizden dilekte bulunduğunuz Allah'ın ve akrabanın haklarına riayetsizliktende sakının. Allah şüphesiz hepinizi görüp gözetmektedir.</t>
  </si>
  <si>
    <t>وَاٰتُوا الْيَتَامٰٓى اَمْوَالَهُمْ وَلَا تَتَبَدَّلُوا الْخَب۪يثَ بِالطَّيِّبِۖ وَلَا تَأْكُلُٓوا اَمْوَالَهُمْ اِلٰٓى اَمْوَالِكُمْۜ اِنَّهُ كَانَ حُوباً كَب۪يراً</t>
  </si>
  <si>
    <t>4|2|Yetimlere mallarını verin. Temizi murdara değişmeyin, onların mallariyle kendi mallarınızı karıştırarak yemeyin, çünkü bu büyük bir suçtur.</t>
  </si>
  <si>
    <t>وَاِنْ خِفْتُمْ اَلَّا تُـقْسِطُوا فِي الْيَتَامٰى فَانْكِحُوا مَا طَابَ لَكُمْ مِنَ النِّسَٓاءِ مَثْنٰى وَثُلٰثَ وَرُبَاعَۚ فَاِنْ خِفْتُمْ اَلَّا تَعْدِلُوا فَوَاحِدَةً اَوْ مَا مَلَكَتْ اَيْمَانُكُمْۜ ذٰلِكَ اَدْنٰٓى اَلَّا تَعُولُواۜ</t>
  </si>
  <si>
    <t>4|3|Eğer, velisi olduğunuz mal sahibi yetim kızlarla evlenmekle onlara haksızlık yapmaktan korkarsanız onlarla değil, hoşunuza giden başka kadınlarla iki, üç ve dörde kadar evlenebilirsiniz; şayet, aralarında adaletsizlik yapmaktan korkarsanız bir tane almalısınız veya sahip olduğunuz ile yetinmelisiniz. Doğru yoldan sapmamanız için en uygunu budur.</t>
  </si>
  <si>
    <t>وَاٰتُوا النِّسَٓاءَ صَدُقَاتِهِنَّ نِحْلَةًۜ فَاِنْ طِبْنَ لَكُمْ عَنْ شَيْءٍ مِنْهُ نَفْساً فَكُلُوهُ هَن۪ٓيـٔاً مَر۪ٓيـٔاً</t>
  </si>
  <si>
    <t>4|4|Kadınlara mehirlerini cömertçe verin, eğer ondan gönül hoşluğu ile size bir şey bağışlarlarsa onu afiyetle yiyin.</t>
  </si>
  <si>
    <t>وَلَا تُؤْتُوا السُّفَـهَٓاءَ اَمْوَالَكُمُ الَّت۪ي جَعَلَ اللّٰهُ لَكُمْ قِيَاماً وَارْزُقُوهُمْ ف۪يهَا وَاكْسُوهُمْ وَقُولُوا لَهُمْ قَوْلاً مَعْرُوفاً</t>
  </si>
  <si>
    <t>4|5|Allah'ın sizi koruyucu kılmış olduğu mallarınızı, beyinsizlere vermeyin, kendilerini bunların geliriyle rızıklandırıp giydirin ve onlara güzel söz söyleyin.</t>
  </si>
  <si>
    <t>وَابْتَلُوا الْيَتَامٰى حَتّٰٓى اِذَا بَلَغُوا النِّكَاحَۚ فَاِنْ اٰنَسْتُمْ مِنْهُمْ رُشْداً فَادْفَعُٓوا اِلَيْهِمْ اَمْوَالَهُمْۚ وَلَا تَأْكُلُوهَٓا اِسْرَافاً وَبِدَاراً اَنْ يَكْـبَرُواۜ وَمَنْ كَانَ غَنِياًّ فَلْيَسْتَعْفِفْۚ وَمَنْ كَانَ فَق۪يراً فَلْيَأْكُلْ بِالْمَعْرُوفِۜ فَاِذَا دَفَعْتُمْ اِلَيْهِمْ اَمْوَالَهُمْ فَاَشْهِدُوا عَلَيْهِمْۜ وَكَفٰى بِاللّٰهِ حَس۪يباً</t>
  </si>
  <si>
    <t>4|6|Yetimleri, evlenme çağına gelene kadar deneyin; onlarda olgunlaşma görürseniz mallarını kendilerine verin; büyüyecekler de geri alacaklar diye onları israf ederek ve tez elden yemeyin. Zengin olan, iffetli olmağa çalışsın, yoksul olan uygun bir şekilde yesin. Mallarını kendilerine verdiğiniz zaman, yanlarında şahid bulundurun. Hesap sormak için Allah yeter.</t>
  </si>
  <si>
    <t>لِلرِّجَالِ نَص۪يبٌ مِمَّا تَرَكَ الْوَالِدَانِ وَالْاَقْرَبُونَۖ وَلِلنِّسَٓاءِ نَص۪يبٌ مِمَّا تَرَكَ الْوَالِدَانِ وَالْاَقْرَبُونَ مِمَّا قَلَّ مِنْهُ اَوْ كَثُرَۜ نَص۪يباً مَفْرُوضاً</t>
  </si>
  <si>
    <t>4|7|Ana babanın ve yakınların bıraktıklarından, erkeklere hisse vardır. Ana babanın ve yakınların bıraktıklarından kadınlara da hisse vardır. Bunlar, az veya çok, belirli bir hissedir.</t>
  </si>
  <si>
    <t>وَاِذَا حَضَرَ الْقِسْمَةَ اُو۬لُوا الْقُرْبٰى وَالْيَتَامٰى وَالْمَسَاك۪ينُ فَارْزُقُوهُمْ مِنْهُ وَقُولُوا لَهُمْ قَوْلاً مَعْرُوفاً</t>
  </si>
  <si>
    <t>4|8|Taksimde, yakınlar, yetimler ve düşkünler bulunursa, ondan onlara da verin, güzel sözler söyleyin.</t>
  </si>
  <si>
    <t>وَلْيَخْشَ الَّذ۪ينَ لَوْ تَرَكُوا مِنْ خَلْفِهِمْ ذُرِّيَّةً ضِعَافاً خَافُوا عَلَيْهِمْۖ فَلْيَتَّقُوا اللّٰهَ وَلْيَقُولُوا قَوْلاً سَد۪يداً</t>
  </si>
  <si>
    <t>4|9|Arkalarında cılız çocuklar bıraktıkları takdirde, bundan endişe edecek olanlar, haksızlık yapmaktan korksunlar; dürüst söz söylesinler.</t>
  </si>
  <si>
    <t>اِنَّ الَّذ۪ينَ يَأْكُلُونَ اَمْوَالَ الْيَتَامٰى ظُلْماً اِنَّمَا يَأْكُلُونَ ف۪ي بُطُونِهِمْ نَاراًۜ وَسَيَصْلَوْنَ سَع۪يراً۟</t>
  </si>
  <si>
    <t>4|10|Yetimlerin mallarını haksız yere yiyenler, karınlarına ancak ateş tıkınmış olurlar, zaten onlar çılgın aleve atılacaklardır.</t>
  </si>
  <si>
    <t>يُوص۪يكُمُ اللّٰهُ ف۪ٓي اَوْلَادِكُمْ لِلذَّكَرِ مِثْلُ حَظِّ الْاُنْثَيَيْنِۚ فَاِنْ كُنَّ نِسَٓاءً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اٰبَٓاؤُ۬كُمْ وَاَبْنَٓاؤُ۬كُمْۚ لَا تَدْرُونَ اَيُّهُمْ اَقْرَبُ لَكُمْ نَفْعاًۚ فَر۪يضَةً مِنَ اللّٰهِۜ اِنَّ اللّٰهَ كَانَ عَل۪يماً حَك۪يماً</t>
  </si>
  <si>
    <t>4|11|Allah çocuklarınız hakkında, erkeğe iki dişinin hissesi kadar tavsiye eder. Eğer kadınlar ikinin üstünde ise, bırakılanın üçte ikisi onlarındır; şayet bir ise yarısı onundur. Ana babadan her birine, ölenin çocuğu varsa yaptığı vasiyetten veya borcundan arta kalanın altıda biri, çocuğu yoksa, anası babası ona varis olur, anasına üçte bir düşer. Kardeşleri varsa, altıda biri annesinindir; babalarınız ve oğullarınızdan menfaatçe hangisinin size daha yakın olduğunu siz bilmezsiniz. Bunlar Allah tarafından tesbit edilmiştir. Doğrusu Allah bilendir, Hakim olandır.</t>
  </si>
  <si>
    <t>وَلَكُمْ نِصْفُ مَا تَرَكَ اَزْوَاجُكُمْ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كَلَالَةً اَوِ امْرَاَةٌ وَلَهُٓ اَخٌ اَوْ اُخْتٌ فَلِكُلِّ وَاحِدٍ مِنْهُمَا السُّدُسُۚ فَاِنْ كَانُٓوا اَكْثَرَ مِنْ ذٰلِكَ فَهُمْ شُرَكَٓاءُ فِي الثُّلُثِ مِنْ بَعْدِ وَصِيَّةٍ يُوصٰى بِهَٓا اَوْ دَيْنٍۙ غَيْرَ مُضَٓارٍّۚ وَصِيَّةً مِنَ اللّٰهِۜ وَاللّٰهُ عَل۪يمٌ حَل۪يمٌۜ</t>
  </si>
  <si>
    <t>4|12|Kadınlarınızın çocukları yoksa bıraktıklarının yarısı sizindir, çocukları varsa, bıraktıklarının ettikleri vasiyetten veya borçtan arta kalanın dörtte biri sizindir. Sizin çocuğunuz yoksa ettiğiniz vasiyet veya borç çıktıktan sonra bıraktıklarınızın dörtte biri karılarınızındır; çocuğunuz varsa, bıraktıklarınızın sekizde biri onlarındır. Eğer bir erkek veya kadına kelale yollu (çocuğu ve babası olmadığı halde) varis olunuyor ve bunların ana-bir erkek veya bir kız kardeşi bulunuyorsa, her birine edilen vasiyetten veya borçtan arta kalanın altıda biri düşer; ikiden çoksalar, üçte birine, zarara uğratılmaksızın ortak olurlar. Bunlar Allah tarafından tavsiye edilmiştir. Allah bilendir. Halim'dir.</t>
  </si>
  <si>
    <t>تِلْكَ حُدُودُ اللّٰهِۜ وَمَنْ يُطِـعِ اللّٰهَ وَرَسُولَهُ يُدْخِلْهُ جَنَّاتٍ تَجْر۪ي مِنْ تَحْتِهَا الْاَنْهَارُ خَالِد۪ينَ ف۪يهَاۜ وَذٰلِكَ الْفَوْزُ الْعَظ۪يمُ</t>
  </si>
  <si>
    <t>4|13|Bunlar Allah'ın yasalarıdır. Allah'a ve Peygamberine kim itaat ederse onu içlerinden ırmaklar akan cennetlere koyacaktır, orada temellidirler, büyük kurtuluş budur.</t>
  </si>
  <si>
    <t>وَمَنْ يَعْصِ اللّٰهَ وَرَسُولَهُ وَيَتَعَدَّ حُدُودَهُ يُدْخِلْهُ نَاراً خَالِداً ف۪يهَاۖ وَلَهُ عَذَابٌ مُه۪ينٌ۟</t>
  </si>
  <si>
    <t>4|14|Kim Allah'a ve Peygamberine baş kaldırır ve yasalarını aşarsa, onu, temelli kalacağı cehenneme sokar. Alçaltıcı azab onadır.</t>
  </si>
  <si>
    <t>وَالّٰت۪ي يَأْت۪ينَ الْفَاحِشَةَ مِنْ نِسَٓائِكُمْ فَاسْتَشْهِدُوا عَلَيْهِنَّ اَرْبَعَةً مِنْكُمْۚ فَاِنْ شَهِدُوا فَاَمْسِكُوهُنَّ فِي الْبُيُوتِ حَتّٰى يَتَوَفّٰيهُنَّ الْمَوْتُ اَوْ يَجْعَلَ اللّٰهُ لَهُنَّ سَب۪يلاً</t>
  </si>
  <si>
    <t>4|15|Kadınlarınızdan zina edenlere, bunu isbat edecek aranızdan dört şahid getirin, şehadet ederlerse, ölünceye veya Allah onlara bir yol açana kadar evlerde tutun.</t>
  </si>
  <si>
    <t>وَالَّذَانِ يَأْتِيَانِهَا مِنْكُمْ فَاٰذُوهُمَاۚ فَاِنْ تَابَا وَاَصْلَحَا فَاَعْرِضُوا عَنْهُمَاۜ اِنَّ اللّٰهَ كَانَ تَـوَّاباً رَح۪يماً</t>
  </si>
  <si>
    <t>4|16|İçinizden zina eden iki kimseye eziyet edin, tevbe edip düzeltirlerse onları bırakın. Doğrusu Allah tevbeleri daima kabul ve merhamet eder.</t>
  </si>
  <si>
    <t>اِنَّمَا التَّوْبَةُ عَلَى اللّٰهِ لِلَّذ۪ينَ يَعْمَلُونَ السُّٓوءَ بِجَهَالَةٍ ثُمَّ يَتُوبُونَ مِنْ قَر۪يبٍ فَاُو۬لٰٓئِكَ يَتُوبُ اللّٰهُ عَلَيْهِمْۜ وَكَانَ اللّٰهُ عَل۪يماً حَك۪يماً</t>
  </si>
  <si>
    <t>4|17|Allah kötülüğü bilmeyerek yapıp da, hemen tevbe edenlerin tevbesini kabul etmeyi üzerine almıştır. Allah işte onların tevbesini kabul eder. Allah Bilen'dir, Hakim olandır.</t>
  </si>
  <si>
    <t>وَلَيْسَتِ التَّوْبَةُ لِلَّذ۪ينَ يَعْمَلُونَ السَّيِّـَٔاتِۚ حَتّٰٓى اِذَا حَضَرَ اَحَدَهُمُ الْمَوْتُ قَالَ اِنّ۪ي تُبْتُ الْـٰٔنَ وَلَا الَّذ۪ينَ يَمُوتُونَ وَهُمْ كُفَّارٌۜ اُو۬لٰٓئِكَ اَعْتَدْنَا لَهُمْ عَذَاباً اَل۪يماً</t>
  </si>
  <si>
    <t>4|18|Kötülükleri işleyip dururken, ölüm kendisine geldiği zaman; "şimdi tevbe ettim" diyenler ile kafir olarak ölenlerin tevbesi makbul değildir. İşte onlara elem verici azab hazırlamışızdır.</t>
  </si>
  <si>
    <t>يَٓا اَيُّهَا الَّذ۪ينَ اٰمَنُوا لَا يَحِلُّ لَكُمْ اَنْ تَرِثُوا النِّسَٓاءَ كَرْهاًۜ وَلَا تَعْضُلُوهُنَّ لِتَذْهَبُوا بِبَعْضِ مَٓا اٰتَيْتُمُوهُنَّ اِلَّٓا اَنْ يَأْت۪ينَ بِفَاحِشَةٍ مُبَيِّنَةٍۚ وَعَاشِرُوهُنَّ بِالْمَعْرُوفِۚ فَاِنْ كَرِهْتُمُوهُنَّ فَعَسٰٓى اَنْ تَكْرَهُوا شَيْـٔاً وَيَجْعَلَ اللّٰهُ ف۪يهِ خَيْراً كَث۪يراً</t>
  </si>
  <si>
    <t>4|19|Ey İnananlar! Kadınlara zorla mirasçı olmaya kalkmanız size helal değildir. Apaçık hayasızlık etmedikçe onlara verdiğinizin bir kısmını alıp götürmeniz için onları sıkıştırmayın. Onlarla güzellikle geçinin. Eğer onlardan hoşlanmıyorsanız, sabredin, hoşlanmadığınız bir şeyi Allah çok hayırlı kılmış olabilir.</t>
  </si>
  <si>
    <t>وَاِنْ اَرَدْتُمُ اسْتِبْدَالَ زَوْجٍ مَكَانَ زَوْجٍۙ وَاٰتَيْتُمْ اِحْدٰيهُنَّ قِنْطَاراً فَلَا تَأْخُذُوا مِنْهُ شَيْـٔاًۜ اَتَأْخُذُونَهُ بُهْتَاناً وَاِثْماً مُب۪يناً</t>
  </si>
  <si>
    <t>4|20|Bir eşin yerine başka bir eşi almak isterseniz, birincisine bir yük altın vermiş olsanız bile ondan bir şey almayın. İftira ederek ve apaçık günaha girerek ona verdiğinizi geri alır mısınız?</t>
  </si>
  <si>
    <t>وَكَيْفَ تَأْخُذُونَهُ وَقَدْ اَفْضٰى بَعْضُكُمْ اِلٰى بَعْضٍ وَاَخَذْنَ مِنْكُمْ م۪يثَاقاً غَل۪يظاً</t>
  </si>
  <si>
    <t>4|21|Nasıl alırsınız ki siz birbirinize katılmıştınız ve onlar sizden sağlam teminat almışlardı.</t>
  </si>
  <si>
    <t>وَلَا تَنْكِحُوا مَا نَكَحَ اٰبَٓاؤُ۬كُمْ مِنَ النِّسَٓاءِ اِلَّا مَا قَدْ سَلَفَۜ اِنَّهُ كَانَ فَاحِشَةً وَمَقْتاًۜ وَسَٓاءَ سَب۪يلاً۟</t>
  </si>
  <si>
    <t>4|22|Babalarınızın evlendikleri kadınlarla evlenmeyin, geçmişte olanlar artık geçmiştir çünkü bu bir fuhuş ve igrenç bir şeydi, ne kötü yoldu!</t>
  </si>
  <si>
    <t>حُرِّمَتْ عَلَيْكُمْ اُمَّهَاتُكُمْ وَبَنَاتُكُمْ وَاَخَوَاتُكُمْ وَعَمَّاتُكُمْ وَخَالَاتُكُمْ وَبَنَاتُ الْاَخِ وَبَنَاتُ الْاُخْتِ وَاُمَّهَاتُكُمُ الّٰت۪ٓي اَرْضَعْنَكُمْ وَاَخَوَاتُكُمْ مِنَ الرَّضَاعَةِ وَاُمَّهَاتُ نِسَٓائِكُمْ وَرَبَٓائِبُكُمُ الّٰت۪ي ف۪ي حُجُورِكُمْ مِنْ نِسَٓائِكُمُ الّٰت۪ي دَخَلْتُمْ بِهِنَّۘ فَاِنْ لَمْ تَكُونُوا دَخَلْتُمْ بِهِنَّ فَلَا جُنَاحَ عَلَيْكُمْۘ وَحَلَٓائِلُ اَبْنَٓائِكُمُ الَّذ۪ينَ مِنْ اَصْلَابِكُمْۙ وَاَنْ تَجْمَعُوا بَيْنَ الْاُخْتَيْنِ اِلَّا مَا قَدْ سَلَفَۜ اِنَّ اللّٰهَ كَانَ غَفُوراً رَح۪يماًۙ</t>
  </si>
  <si>
    <t>4|23|Sizlere, analarınız, kızlarınız, kızkardeşleriniz, halalarınız, teyzeleriniz, kardeşlerinizin kızları, kızkardeşlerinizin kızları, sizi emziren süt anneleriniz, süt kardeşleriniz, karılarınızın anneleri, kendileriyle gerdeğe girdiğiniz kadınlarınızin yanınızda kalan üvey kızlarınız ki onlarla gerdeğe girmemişseniz size bir engel yoktur, öz oğullarınızın eşleri ve iki kız kardeşi bir arada almak suretiyle evlenmek, -geçmişte olanlar artık geçmiştir- size haram kılındı. Doğrusu Allah bağışlar ve merhamet eder.</t>
  </si>
  <si>
    <t>وَالْمُحْصَنَاتُ مِنَ النِّسَٓاءِ اِلَّا مَا مَلَكَتْ اَيْمَانُكُمْۚ كِتَابَ اللّٰهِ عَلَيْكُمْۘ وَاُحِلَّ لَكُمْ مَا وَرَٓاءَ ذٰلِكُمْ اَنْ تَبْتَغُوا بِاَمْوَالِكُمْ مُحْصِن۪ينَ غَيْرَ مُسَافِح۪ينَۜ فَمَا اسْتَمْتَعْتُمْ بِه۪ مِنْهُنَّ فَاٰتُوهُنَّ اُجُورَهُنَّ فَر۪يضَةًۜ وَلَا جُنَاحَ عَلَيْكُمْ ف۪يمَا تَرَاضَيْتُمْ بِه۪ مِنْ بَعْدِ الْفَر۪يضَةِۜ اِنَّ اللّٰهَ كَانَ عَل۪يماً حَك۪يماً</t>
  </si>
  <si>
    <t>4|24|Evli kadınlarla evlenmeniz de haram kılındı. Maliki bulunduğunuz cariyeler müstesna, bunlar, Allah'ın üzerinize farz kıldığı hükümlerdir. Bunlardan başkasını, zinadan kaçınıp, iffetli olarak, mallarınızla istemeniz size helal kılındı. Onlardan faydalandığınıza mukabil, kararlaştırılmış olan mehirlerini verin; kararlaştırılandan başka, karşılıklı hoşnud olduğunuz hususda size bir sorumluluk yoktur. Allah Bilen'dir, Hakim'dir.</t>
  </si>
  <si>
    <t>وَمَنْ لَمْ يَسْتَطِـعْ مِنْكُمْ طَوْلاً اَنْ يَنْكِـحَ الْمُحْصَنَاتِ الْمُؤْمِنَاتِ فَمِنْ مَا مَلَكَتْ اَيْمَانُكُمْ مِنْ فَتَيَاتِكُمُ الْمُؤْمِنَاتِۜ وَاللّٰهُ اَعْلَمُ بِا۪يمَانِكُمْۜ بَعْضُكُمْ مِنْ بَعْضٍۚ فَانْكِحُوهُنَّ بِاِذْنِ اَهْلِهِنَّ وَاٰتُوهُنَّ اُجُورَهُنَّ بِالْمَعْرُوفِ مُحْصَنَاتٍ غَيْرَ مُسَافِحَاتٍ وَلَا مُتَّخِذَاتِ اَخْدَانٍۚ فَاِذَٓا اُحْصِنَّ فَاِنْ اَتَيْنَ بِفَاحِشَةٍ فَعَلَيْهِنَّ نِصْفُ مَا عَلَى الْمُحْصَنَاتِ مِنَ الْعَذَابِۜ ذٰلِكَ لِمَنْ خَشِيَ الْعَنَتَ مِنْكُمْۜ وَاَنْ تَصْبِرُوا خَيْرٌ لَكُمْۜ وَاللّٰهُ غَفُورٌ رَح۪يمٌ۟</t>
  </si>
  <si>
    <t>4|25|Sizden, hür mümin kadınlarla evlenmeye güç yetiremiyen kimse, ellerinizdeki mümin cariyelerinizden alsın. Allah sizin imanınızı çok iyi bilir. Birbirinizdensiniz, aynı soydansınız. Onlarla, zinadan kaçınmaları, iffetli olmaları ve gizli dost tutmamış olmaları halinde, velilerinin izniyle evlenin ve örfe uygun bir şekilde mehirlerini verin. Evlendiklerinde zina edecek olurlarsa, onlara, hür kadınlara edilen azabın yarısı edilir. Cariye ile evlenmedeki bu izin içinizden, günaha girme korkusu olanlaradır. Sabretmeniz sizin için daha hayırlıdır. Allah bağışlar ve merhamet eder.</t>
  </si>
  <si>
    <t>يُر۪يدُ اللّٰهُ لِيُبَيِّنَ لَكُمْ وَيَهْدِيَكُمْ سُنَنَ الَّذ۪ينَ مِنْ قَبْلِكُمْ وَيَتُوبَ عَلَيْكُمْۜ وَاللّٰهُ عَل۪يمٌ حَك۪يمٌ</t>
  </si>
  <si>
    <t>4|26|Allah size açıklamak ve sizden öncekilerin yollarını göstermek ve tevbenizi kabul etmek ister. Allah Bilen'dir, Hakim'dir.</t>
  </si>
  <si>
    <t>وَاللّٰهُ يُر۪يدُ اَنْ يَتُوبَ عَلَيْكُمْ وَيُر۪يدُ الَّذ۪ينَ يَتَّبِعُونَ الشَّهَوَاتِ اَنْ تَم۪يلُوا مَيْلاً عَظ۪يماً</t>
  </si>
  <si>
    <t>4|27|Allah sizin tevbenizi kabul etmek ister, şehvetlerine uyanlar ise sizin büyük bir sapıklığa girmenizi isterler.</t>
  </si>
  <si>
    <t>يُر۪يدُ اللّٰهُ اَنْ يُخَفِّفَ عَنْكُمْۚ وَخُلِقَ الْاِنْسَانُ ضَع۪يفاً</t>
  </si>
  <si>
    <t>4|28|İnsan zayıf yaratılmış olduğundan Allah sizden yükü hafifletmek ister.</t>
  </si>
  <si>
    <t>يَٓا اَيُّهَا الَّذ۪ينَ اٰمَنُوا لَا تَأْكُلُٓوا اَمْوَالَكُمْ بَيْنَكُمْ بِالْبَاطِلِ اِلَّٓا اَنْ تَكُونَ تِجَارَةً عَنْ تَرَاضٍ مِنْكُمْ وَلَا تَقْتُلُٓوا اَنْفُسَكُمْۜ اِنَّ اللّٰهَ كَانَ بِكُمْ رَح۪يماً</t>
  </si>
  <si>
    <t>4|29|Ey İnananlar! Mallarınızı aranızda haksızlıkla değil, karşılıklı rıza ile yapılan ticaretle yeyin, haram ile nefsinizi mahvetmeyin. Allah şüphesiz ki size merhamet eder.</t>
  </si>
  <si>
    <t>وَمَنْ يَفْعَلْ ذٰلِكَ عُدْوَاناً وَظُلْماً فَسَوْفَ نُصْل۪يهِ نَاراًۜ وَكَانَ ذٰلِكَ عَلَى اللّٰهِ يَس۪يراً</t>
  </si>
  <si>
    <t>4|30|Bunu kim aşırı giderek haksızlıkla yaparsa, onu ateşe sokacağız. Bu, Allah'a kolaydır.</t>
  </si>
  <si>
    <t>اِنْ تَجْتَنِبُوا كَـبَٓائِرَ مَا تُنْهَوْنَ عَنْهُ نُكَفِّرْ عَنْكُمْ سَيِّـَٔاتِكُمْ وَنُدْخِلْكُمْ مُدْخَلاً كَر۪يماً</t>
  </si>
  <si>
    <t>4|31|Size yasak edilen büyük günahlardan kaçınırsanız, kusurlarınızı örter ve sizi şerefli bir yere yerleştiririz.</t>
  </si>
  <si>
    <t>وَلَا تَتَمَنَّوْا مَا فَضَّلَ اللّٰهُ بِه۪ بَعْضَكُمْ عَلٰى بَعْضٍۜ لِلرِّجَالِ نَص۪يبٌ مِمَّا اكْتَسَبُوا وَلِلنِّسَٓاءِ نَص۪يبٌ مِمَّا اكْتَسَبْنَۜ وَسْـَٔلُوا اللّٰهَ مِنْ فَضْلِه۪ۜ اِنَّ اللّٰهَ كَانَ بِكُلِّ شَيْءٍ عَل۪يماً</t>
  </si>
  <si>
    <t>4|32|Allah'ın sizi birbirinizden üstün kıldığı şeyleri özlemeyin. Erkeklere, kazandıklarından bir pay, kadınlara da kazandıklarından bir pay vardır. Allah'tan bol nimet isteyin. Doğrusu Allah her şeyi bilir.</t>
  </si>
  <si>
    <t>وَلِكُلٍّ جَعَلْنَا مَوَالِيَ مِمَّا تَرَكَ الْوَالِدَانِ وَالْاَقْرَبُونَۜ وَالَّذ۪ينَ عَقَدَتْ اَيْمَانُكُمْ فَاٰتُوهُمْ نَص۪يبَهُمْۜ اِنَّ اللّٰهَ كَانَ عَلٰى كُلِّ شَيْءٍ شَه۪يداً۟</t>
  </si>
  <si>
    <t>4|33|Ana babanın ve yakınların bıraktıklarından her birine varisler kıldık. Kendileriyle yeminleştiğiniz kimselere hisselerini veriniz. Doğrusu Allah her şeye şahiddir.</t>
  </si>
  <si>
    <t>اَلرِّجَالُ قَوَّامُونَ عَلَى النِّسَٓاءِ بِمَا فَضَّلَ اللّٰهُ بَعْضَهُمْ عَلٰى بَعْضٍ وَبِمَٓا اَنْفَقُوا مِنْ اَمْوَالِهِمْۜ فَالصَّالِحَاتُ قَانِتَاتٌ حَافِظَاتٌ لِلْغَيْبِ بِمَا حَفِظَ اللّٰهُۜ وَالّٰت۪ي تَخَافُونَ نُشُوزَهُنَّ فَعِظُوهُنَّ وَاهْجُرُوهُنَّ فِي الْمَضَاجِعِ وَاضْرِبُوهُنَّۚ فَاِنْ اَطَعْنَكُمْ فَلَا تَبْغُوا عَلَيْهِنَّ سَب۪يلاًۜ اِنَّ اللّٰهَ كَانَ عَلِياًّ كَب۪يراً</t>
  </si>
  <si>
    <t>4|34|Allah'ın kimini kimine üstün kılmasından ötürü ve erkeklerin, mallarından sarfetmelerinden dolayı erkekler kadınlar üzerine hakimdirler. İyi kadınlar, gönülden boyun eğenler ve Allah'ın korunmasını emrettiğini, kocasının bulunmadığı zaman da koruyanlardır. Serkeşlik etmelerinden endişelendiğiniz kadınlara öğüt verin, yataklarında onları yalnız bırakın, nihayet dövün. Size itaat ediyorlarsa aleyhlerine yol aramayın. Doğrusu Allah Yüce'dir, Büyük'tür.</t>
  </si>
  <si>
    <t>وَاِنْ خِفْتُمْ شِقَاقَ بَيْنِهِمَا فَابْعَثُوا حَكَماً مِنْ اَهْلِه۪ وَحَكَماً مِنْ اَهْلِهَاۚ اِنْ يُر۪يدَٓا اِصْلَاحاً يُوَفِّقِ اللّٰهُ بَيْنَهُمَاۜ اِنَّ اللّٰهَ كَانَ عَل۪يماً خَب۪يراً</t>
  </si>
  <si>
    <t>4|35|Karı kocanın arasının açılmasından endişelenirseniz, erkeğin ailesinden bir hakem ve kadının ailesinden bir hakem gönderin; bunlar düzeltmek isterlerse, Allah onların aralarını buldurur. Doğrusu Allah her şeyi Bilen ve haberdar olandır.</t>
  </si>
  <si>
    <t>وَاعْبُدُوا اللّٰهَ وَلَا تُشْرِكُوا بِه۪ شَيْـٔاً وَبِالْوَالِدَيْنِ اِحْسَاناً وَبِذِي الْقُرْبٰى وَالْيَتَامٰى وَالْمَسَاك۪ينِ وَالْجَارِ ذِي الْقُرْبٰى وَالْجَارِ الْجُنُبِ وَالصَّاحِبِ بِالْجَنْبِ وَابْنِ السَّب۪يلِۙ وَمَا مَلَكَتْ اَيْمَانُكُمْۜ اِنَّ اللّٰهَ لَا يُحِبُّ مَنْ كَانَ مُخْتَالاً فَخُوراًۙ</t>
  </si>
  <si>
    <t>4|36|Allah'a kulluk edin, O'na bir şeyi ortak koşmayın. Ana babaya, yakınlara, yetimlere, düşkünlere, yakın komşuya, uzak komşuya, yanınızdaki arkadaşa, yolcuya ve elinizin altında bulunan kimselere iyilik edin. Allah, kendini beğenip öğünenleri elbette sevmez.</t>
  </si>
  <si>
    <t>اَلَّذ۪ينَ يَبْخَلُونَ وَيَأْمُرُونَ النَّاسَ بِالْبُخْلِ وَيَكْتُمُونَ مَٓا اٰتٰيهُمُ اللّٰهُ مِنْ فَضْلِه۪ۜ وَاَعْتَدْنَا لِلْكَافِر۪ينَ عَذَاباً مُه۪يناًۚ</t>
  </si>
  <si>
    <t>4|37|Onlar cimrilik ederler, insanlara cimrilik tavsiyesinde bulunurlar, Allah'ın bol nimetinden kendilerine verdiğini gizlerler. Kafirlere aşağılık bir azab hazırlamışızdır.</t>
  </si>
  <si>
    <t>وَالَّذ۪ينَ يُنْفِقُونَ اَمْوَالَهُمْ رِئَٓاءَ النَّاسِ وَلَا يُؤْمِنُونَ بِاللّٰهِ وَلَا بِالْيَوْمِ الْاٰخِرِۜ وَمَنْ يَكُنِ الشَّيْطَانُ لَهُ قَر۪يناً فَسَٓاءَ قَر۪يناً</t>
  </si>
  <si>
    <t>4|38|Mallarını insanlara gösteriş için sarfedip, Allah'a ve ahiret gününe inanmayanları da Allah sevmez. Şeytanın arkadaş olduğu kimsenin ne fena arkadaşı vardır!</t>
  </si>
  <si>
    <t>وَمَاذَا عَلَيْهِمْ لَوْ اٰمَنُوا بِاللّٰهِ وَالْيَوْمِ الْاٰخِرِ وَاَنْفَقُوا مِمَّا رَزَقَهُمُ اللّٰهُۜ وَكَانَ اللّٰهُ بِهِمْ عَل۪يماً</t>
  </si>
  <si>
    <t>4|39|Bunlar Allah'a, ahiret gününe inanmış, Allah'ın verdiği rızıklardan sarfetmiş olsalardı ne zararı olurdu? Oysa Allah onları bilir.</t>
  </si>
  <si>
    <t>اِنَّ اللّٰهَ لَا يَظْلِمُ مِثْقَالَ ذَرَّةٍۚ وَاِنْ تَكُ حَسَنَةً يُضَاعِفْهَا وَيُؤْتِ مِنْ لَدُنْهُ اَجْراً عَظ۪يماً</t>
  </si>
  <si>
    <t>4|40|Allah şüphesiz zerre kadar haksızlık yapmaz, zerre kadar iyilik olsa onu kat kat arttırır ve yapana büyük ecir verir.</t>
  </si>
  <si>
    <t>فَكَيْفَ اِذَا جِئْنَا مِنْ كُلِّ اُمَّةٍ بِشَه۪يدٍ وَجِئْنَا بِكَ عَلٰى هٰٓؤُ۬لَٓاءِ شَه۪يداًۜ</t>
  </si>
  <si>
    <t>4|41|Her ümmete bir şahid getirdiğimiz ve seni de bunlara şahid getirdiğimiz vakit durumları nasıl olacak?</t>
  </si>
  <si>
    <t>يَوْمَئِذٍ يَوَدُّ الَّذ۪ينَ كَفَرُوا وَعَصَوُا الرَّسُولَ لَوْ تُسَوّٰى بِهِمُ الْاَرْضُۜ وَلَا يَكْتُمُونَ اللّٰهَ حَد۪يثاً۟</t>
  </si>
  <si>
    <t>4|42|O gün, inkar edip Peygambere baş kaldırmış olanlar, yerle bir olmayı ne kadar isterler ve Allah'tan bir söz gizleyemezler.</t>
  </si>
  <si>
    <t>يَٓا اَيُّهَا الَّذ۪ينَ اٰمَنُوا لَا تَقْرَبُوا الصَّلٰوةَ وَاَنْتُمْ سُكَارٰى حَتّٰى تَعْلَمُوا مَا تَقُولُونَ وَلَا جُنُباً اِلَّا عَابِر۪ي سَب۪يلٍ حَتّٰى تَغْتَسِلُواۜ وَاِنْ كُنْتُمْ مَرْضٰٓى اَوْ عَلٰى سَفَرٍ اَوْ جَٓاءَ اَحَدٌ مِنْكُمْ مِنَ الْغَٓائِطِ اَوْ لٰمَسْتُمُ النِّسَٓاءَ فَلَمْ تَجِدُوا مَٓاءً فَتَيَمَّمُوا صَع۪يداً طَيِّباً فَامْسَحُوا بِوُجُوهِكُمْ وَاَيْد۪يكُمْۜ اِنَّ اللّٰهَ كَانَ عَفُواًّ غَفُوراً</t>
  </si>
  <si>
    <t>4|43|Ey İnananlar! Sarhoşken, ne dediğinizi bilene kadar, cünübken, yolcu olan müstesna gusledene kadar namaza yaklaşmayın. Eğer hasta veya yolculukta iseniz yahut biriniz ayak yolundan gelmişseniz veya kadınlara yaklaşmışsanız ve bu durumlarda su bulamamışsanız tertemiz bir toprağa teyemmüm edin, yüzlerinize ve ellerinize sürün. Allah affeder ve bağışlar.</t>
  </si>
  <si>
    <t>اَلَمْ تَرَ اِلَى الَّذ۪ينَ اُو۫تُوا نَص۪يباً مِنَ الْكِتَابِ يَشْتَرُونَ الضَّلَالَةَ وَيُر۪يدُونَ اَنْ تَضِلُّوا السَّب۪يلَۜ</t>
  </si>
  <si>
    <t>4|44|Kendilerine Kitap'dan bir pay verilenlerin sapıklığı satın aldıklarını ve sizin yolu sapıtmanızı istediklerini görmüyor musun?</t>
  </si>
  <si>
    <t>وَاللّٰهُ اَعْلَمُ بِاَعْدَٓائِكُمْۜ وَكَفٰى بِاللّٰهِ وَلِياًّۗ وَكَفٰى بِاللّٰهِ نَص۪يراً</t>
  </si>
  <si>
    <t>4|45|Allah, düşmanlarınızı çok iyi bilir. Allah size dost olarak da yeter, yardımcı olarak da yeter.</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</si>
  <si>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يُؤْمِنُونَ اِلَّا قَل۪يلاً</t>
  </si>
  <si>
    <t>4|46|Yahudilerden, sözleri yerlerinden değiştirip: "İşittik ve karşı geldik, kulak vermeyerek dinle" ve dillerini eğip bükerek ve dini yererek: "Bizi de dinle" diyenler vardır. Şayet: "İşittik ve itaat ettik, dinle ve bizi gözet" demiş olsalardı, onlar için daha iyi daha doğru olurdu. İşte Allah inkarları yüzünden onlara lanet etmiştir. Onların ancak pek azı inanır.</t>
  </si>
  <si>
    <t>يَٓا اَيُّهَا الَّذ۪ينَ اُو۫تُوا الْكِتَابَ اٰمِنُوا بِمَا نَزَّلْنَا مُصَدِّقاً لِمَا مَعَكُمْ مِنْ قَبْلِ اَنْ نَطْمِسَ وُجُوهاً فَنَرُدَّهَا عَلٰٓى اَدْبَارِهَٓا اَوْ نَلْعَنَهُمْ كَمَا لَعَنَّٓا اَصْحَابَ السَّبْتِۜ وَكَانَ اَمْرُ اللّٰهِ مَفْعُولاً</t>
  </si>
  <si>
    <t>4|47|Ey Kitap verilenler! Yüzleri silip arkaya çevirerek enseler gibi dümdüz yapmadan, yahut cumartesi güncüleri lanetlediğimiz gibi lanetlemeden önce, yanınızdakini tasdik ederek indirdiğimiz Kuran'a inanın; Allah'ın emri daima yapılagelmiştir.</t>
  </si>
  <si>
    <t>اِنَّ اللّٰهَ لَا يَغْفِرُ اَنْ يُشْرَكَ بِه۪ وَيَغْفِرُ مَا دُونَ ذٰلِكَ لِمَنْ يَشَٓاءُۚ وَمَنْ يُشْرِكْ بِاللّٰهِ فَقَدِ افْتَرٰٓى اِثْماً عَظ۪يماً</t>
  </si>
  <si>
    <t>4|48|Allah kendisine ortak koşmayı elbette bağışlamaz, bundan başkasını dilediğine bağışlar. Allah'a ortak koşan kimse, şüphesiz büyük bir günahla iftira etmiş olur.</t>
  </si>
  <si>
    <t>اَلَمْ تَرَ اِلَى الَّذ۪ينَ يُزَكُّونَ اَنْفُسَهُمْۜ بَلِ اللّٰهُ يُزَكّ۪ي مَنْ يَشَٓاءُ وَلَا يُظْلَمُونَ فَت۪يلاً</t>
  </si>
  <si>
    <t>4|49|Kendilerini temize çıkaranları görmedin mi? Allah dilediğini temize çıkarır ve kendilerine kıl kadar haksızlık yapmaz.</t>
  </si>
  <si>
    <t>اُنْظُرْ كَيْفَ يَفْتَرُونَ عَلَى اللّٰهِ الْكَذِبَۜ وَكَفٰى بِه۪ٓ اِثْماً مُب۪يناً۟</t>
  </si>
  <si>
    <t>4|50|Allah'a nasıl yalan yere iftira ettiklerine bir bak. Bu, apaçık bir günah olarak yeter.</t>
  </si>
  <si>
    <t>اَلَمْ تَرَ اِلَى الَّذ۪ينَ اُو۫تُوا نَص۪يباً مِنَ الْكِتَابِ يُؤْمِنُونَ بِالْجِبْتِ وَالطَّاغُوتِ وَيَقُولُونَ لِلَّذ۪ينَ كَفَرُوا هٰٓؤُ۬لَٓاءِ اَهْدٰى مِنَ الَّذ۪ينَ اٰمَنُوا سَب۪يلاً</t>
  </si>
  <si>
    <t>4|51|Kendilerine kitap verilmiş olanların, puta ve şeytana kanıp, inkar edenlere: "Bunlar, inananlardan daha doğru yoldadırlar" dediklerini görmedin mi?</t>
  </si>
  <si>
    <t>اُو۬لٰٓئِكَ الَّذ۪ينَ لَعَنَهُمُ اللّٰهُۜ وَمَنْ يَلْعَنِ اللّٰهُ فَلَنْ تَجِدَ لَهُ نَص۪يراًۜ</t>
  </si>
  <si>
    <t>4|52|İşte, Allah'ın lanetledikleri onlardır. Allah'ın lanetlediği kişiye asla yardımcı bulamayacaksın.</t>
  </si>
  <si>
    <t>اَمْ لَهُمْ نَص۪يبٌ مِنَ الْمُلْكِ فَاِذاً لَا يُؤْتُونَ النَّاسَ نَق۪يراًۙ</t>
  </si>
  <si>
    <t>4|53|Yoksa onların hükümranlıktan bir payı mı var? O zaman insanlara bir çekirdek parçası bile vermezler.</t>
  </si>
  <si>
    <t>اَمْ يَحْسُدُونَ النَّاسَ عَلٰى مَٓا اٰتٰيهُمُ اللّٰهُ مِنْ فَضْلِه۪ۚ فَقَدْ اٰتَيْنَٓا اٰلَ اِبْرٰه۪يمَ الْكِتَابَ وَالْحِكْمَةَ وَاٰتَيْنَاهُمْ مُلْكاً عَظ۪يماً</t>
  </si>
  <si>
    <t>4|54|Yoksa Allah'ın bol nimetinden verdiği kimseleri mi çekemiyorlar? Oysa İbrahim ailesine kitap ve hikmet verdik, onlara büyük hükümranlık bahşettik.</t>
  </si>
  <si>
    <t>فَمِنْهُمْ مَنْ اٰمَنَ بِه۪ وَمِنْهُمْ مَنْ صَدَّ عَنْهُۜ وَكَفٰى بِجَهَنَّمَ سَع۪يراً</t>
  </si>
  <si>
    <t>4|55|Onlardan ona inananlar ve yüz çevirenler vardı. Çılgın bir alev olarak cehennem yeter. Doğrusu, ayetlerimizi inkar edenleri ateşe sokacağız; derilerinin her yanışında, azabı tatmaları için onları başka derilerle değiştireceğiz. Allah güçlüdür, Hakim'dir.</t>
  </si>
  <si>
    <t>اِنَّ الَّذ۪ينَ كَفَرُوا بِاٰيَاتِنَا سَوْفَ نُصْل۪يهِمْ نَاراًۜ كُلَّمَا نَضِجَتْ جُلُودُهُمْ بَدَّلْنَاهُمْ جُلُوداً غَيْرَهَا لِيَذُوقُوا الْعَذَابَۜ اِنَّ اللّٰهَ كَانَ عَز۪يزاً حَك۪يماً</t>
  </si>
  <si>
    <t>4|56|Onlardan ona inananlar ve yüz çevirenler vardı. Çılgın bir alev olarak cehennem yeter. Doğrusu, ayetlerimizi inkar edenleri ateşe sokacağız; derilerinin her yanışında, azabı tatmaları için onları başka derilerle değiştireceğiz. Allah güçlüdür, Hakim'dir.</t>
  </si>
  <si>
    <t>وَالَّذ۪ينَ اٰمَنُوا وَعَمِلُوا الصَّالِحَاتِ سَنُدْخِلُهُمْ جَنَّاتٍ تَجْر۪ي مِنْ تَحْتِهَا الْاَنْهَارُ خَالِد۪ينَ ف۪يهَٓا اَبَداًۜ لَهُمْ ف۪يهَٓا اَزْوَاجٌ مُطَهَّرَةٌۘ وَنُدْخِلُهُمْ ظِلاًّ ظَل۪يلاً</t>
  </si>
  <si>
    <t>4|57|İnanıp yararlı iş işleyenleri içinde temelli ve ebedi kalacakları, içlerinden ırmaklar akan cennetlere koyacağız. Onlara orada tertemiz eşler vardır. Onları en koyu gölgeliklere yerleştireceğiz.</t>
  </si>
  <si>
    <t>اِنَّ اللّٰهَ يَأْمُرُكُمْ اَنْ تُؤَدُّوا الْاَمَانَاتِ اِلٰٓى اَهْلِهَاۙ وَاِذَا حَكَمْتُمْ بَيْنَ النَّاسِ اَنْ تَحْكُمُوا بِالْعَدْلِۜ اِنَّ اللّٰهَ نِعِمَّا يَعِظُـكُمْ بِه۪ۜ اِنَّ اللّٰهَ كَانَ سَم۪يعاً بَص۪يراً</t>
  </si>
  <si>
    <t>4|58|Hiç şüphesiz Allah size, emanetleri ehline teslim etmenizi ve insanlar arasında hükmettiğiniz zaman adaletle hükmetmenizi emreder. Allah size ne güzel öğüt veriyor. Şüphesiz Allah işitir ve görür.</t>
  </si>
  <si>
    <t>يَٓا اَيُّهَا الَّذ۪ينَ اٰمَنُٓوا اَط۪يعُوا اللّٰهَ وَاَط۪يعُوا الرَّسُولَ وَاُو۬لِي الْاَمْرِ مِنْكُمْۚ فَاِنْ تَنَازَعْتُمْ ف۪ي شَيْءٍ فَرُدُّوهُ اِلَى اللّٰهِ وَالرَّسُولِ اِنْ كُنْتُمْ تُؤْمِنُونَ بِاللّٰهِ وَالْيَوْمِ الْاٰخِرِۜ ذٰلِكَ خَيْرٌ وَاَحْسَنُ تَأْو۪يلاً۟</t>
  </si>
  <si>
    <t>4|59|Ey İnananlar! Allah'a itaat edin, Peygambere ve sizden buyruk sahibi olanlara itaat edin. Eğer bir şeyde çekişirseniz, Allah'a ve ahiret gününe inanmışsanız onun halini Allah'a ve Peygambere bırakın. Bu, hayırlı ve netice itibariyle en güzeldir.</t>
  </si>
  <si>
    <t>اَلَمْ تَرَ اِلَى الَّذ۪ينَ يَزْعُمُونَ اَنَّهُمْ اٰمَنُوا بِمَٓا اُنْزِلَ اِلَيْكَ وَمَٓا اُنْزِلَ مِنْ قَبْلِكَ يُر۪يدُونَ اَنْ يَتَحَاكَمُٓوا اِلَى الطَّاغُوتِ وَقَدْ اُمِرُٓوا اَنْ يَكْفُرُوا بِه۪ۜ وَيُر۪يدُ الشَّيْطَانُ اَنْ يُضِلَّهُمْ ضَلَالاً بَع۪يداً</t>
  </si>
  <si>
    <t>4|60|Sana indirilen Kuran'a ve senden önce indirilenlere inandıklarını iddia edenleri görmüyor musun? Putlarının önünde muhakeme olunmalarını isterler. Oysa, onları tanımamakla emr olunmuşlardı. Şeytan onları derin bir sapıklığa saptırmak ister.</t>
  </si>
  <si>
    <t>وَاِذَا ق۪يلَ لَهُمْ تَعَالَوْا اِلٰى مَٓا اَنْزَلَ اللّٰهُ وَاِلَى الرَّسُولِ رَاَيْتَ الْمُنَافِق۪ينَ يَصُدُّونَ عَنْكَ صُدُوداًۚ</t>
  </si>
  <si>
    <t>4|61|Onlara: "Allah'ın indirdiğine ve Peygambere gelin" dendiği zaman, münafıkların senden büsbütün uzaklaştıklarını görürsün.</t>
  </si>
  <si>
    <t>فَكَيْفَ اِذَٓا اَصَابَتْهُمْ مُص۪يبَةٌ بِمَا قَدَّمَتْ اَيْد۪يهِمْ ثُمَّ جَٓاؤُ۫كَ يَحْلِفُونَ بِاللّٰهِ اِنْ اَرَدْنَٓا اِلَّٓا اِحْسَاناً وَتَوْف۪يقاً</t>
  </si>
  <si>
    <t>4|62|Başlarına kendi işlediklerinden ötürü bir musibet çattığında sana gelip: "Biz, iyilik etmek ve uzlaştırmaktan başka bir şey istemedik" diye de nasıl Allah'a yemin ederler?</t>
  </si>
  <si>
    <t>اُو۬لٰٓئِكَ الَّذ۪ينَ يَعْلَمُ اللّٰهُ مَا ف۪ي قُلُوبِهِمْ فَاَعْرِضْ عَنْهُمْ وَعِظْهُمْ وَقُلْ لَهُمْ ف۪ٓي اَنْفُسِهِمْ قَوْلاً بَل۪يغاً</t>
  </si>
  <si>
    <t>4|63|İşte bunlarin kalblerinde olanı Allah bilir. Onlardan yüz çevir, onlara öğüt ver, kendilerine tesirli sözler söyle.</t>
  </si>
  <si>
    <t>وَمَٓا اَرْسَلْنَا مِنْ رَسُولٍ اِلَّا لِيُطَاعَ بِاِذْنِ اللّٰهِۜ وَلَوْ اَنَّهُمْ اِذْ ظَلَمُٓوا اَنْفُسَهُمْ جَٓاؤُ۫كَ فَاسْتَغْفَرُوا اللّٰهَ وَاسْتَغْفَرَ لَهُمُ الرَّسُولُ لَوَجَدُوا اللّٰهَ تَـوَّاباً رَح۪يماً</t>
  </si>
  <si>
    <t>4|64|Biz her peygamberi ancak, Allah'ın izniyle, itaat olunması için gönderdik. Onlar, kendilerine yazık ettiklerinde, sana gelip Allah'tan mağfiret dileseler ve Peygamber de onlara mağfiret dileseydi, Allah'ın tevbeleri daima kabul ve merhamet eden olduğunu görürlerdi.</t>
  </si>
  <si>
    <t>فَلَا وَرَبِّكَ لَا يُؤْمِنُونَ حَتّٰى يُحَكِّمُوكَ ف۪يمَا شَجَرَ بَيْنَهُمْۙ ثُمَّ لَا يَجِدُوا ف۪ٓي اَنْفُسِهِمْ حَرَجاً مِمَّا قَضَيْتَ وَيُسَلِّمُوا تَسْل۪يماً</t>
  </si>
  <si>
    <t>4|65|Hayır; Rabb'ine and olsun ki, aralarında çekiştikleri şeylerde seni hakem tayin edip, sonra senin verdiğin hükmü içlerinde bir sıkıntı duymadan tamamen kabul etmedikçe inanmış olmazlar.</t>
  </si>
  <si>
    <t>وَلَوْ اَنَّا كَتَبْنَا عَلَيْهِمْ اَنِ اقْتُلُٓوا اَنْفُسَكُمْ اَوِ اخْرُجُوا مِنْ دِيَارِكُمْ مَا فَعَلُوهُ اِلَّا قَل۪يلٌ مِنْهُمْۜ وَلَوْ اَنَّهُمْ فَعَلُوا مَا يُوعَظُونَ بِه۪ لَكَانَ خَيْراً لَهُمْ وَاَشَدَّ تَثْب۪يتاًۙ</t>
  </si>
  <si>
    <t>4|66|Şayet onlara "Kendinizi öldürün" yahut "Memleketinizden çıkın" diye emretmiş olsaydık, pek azından başkaları bunu yapmazlardı. Kendilerine verilen öğüdü yerine getirmiş olsalardı onlar için daha iyi ve daha sağlam olurdu.</t>
  </si>
  <si>
    <t>وَاِذاً لَاٰتَيْنَاهُمْ مِنْ لَدُنَّٓا اَجْراً عَظ۪يـماًۙ</t>
  </si>
  <si>
    <t>4|67|O zaman onlara kendi katımızdan büyük bir ecir verir ve onları doğru yola eriştirirdik.</t>
  </si>
  <si>
    <t>وَلَهَدَيْنَاهُمْ صِرَاطاً مُسْتَق۪يماً</t>
  </si>
  <si>
    <t>4|68|O zaman onlara kendi katımızdan büyük bir ecir verir ve onları doğru yola eriştirirdik.</t>
  </si>
  <si>
    <t>وَمَنْ يُطِـعِ اللّٰهَ وَالرَّسُولَ فَاُو۬لٰٓئِكَ مَعَ الَّذ۪ينَ اَنْعَمَ اللّٰهُ عَلَيْهِمْ مِنَ النَّبِيّ۪نَ وَالصِّدّ۪يق۪ينَ وَالشُّهَدَٓاءِ وَالصَّالِح۪ينَۚ وَحَسُنَ اُو۬لٰٓئِكَ رَف۪يقاًۜ</t>
  </si>
  <si>
    <t>4|69|Kim Allah'a ve Peygambere itaat ederse, işte onlar Allah'ın nimetine eriştirdiği peygamberlerle, dosdoğru olanlar, şehidler ve iyilerle beraberdirler. Onlar ne iyi arkadaştırlar!</t>
  </si>
  <si>
    <t>ذٰلِكَ الْفَضْلُ مِنَ اللّٰهِۜ وَكَفٰى بِاللّٰهِ عَل۪يماً۟</t>
  </si>
  <si>
    <t>4|70|Bu nimet, Allah'tandır. Bilen olarak Allah yeter.</t>
  </si>
  <si>
    <t>يَٓا اَيُّهَا الَّذ۪ينَ اٰمَنُوا خُذُوا حِذْرَكُمْ فَانْفِرُوا ثُبَاتٍ اَوِ انْفِرُوا جَم۪يعاً</t>
  </si>
  <si>
    <t>4|71|Ey İnananlar! İhtiyatlı davranın, bölük bölük veya hep birden savaşa gidin.</t>
  </si>
  <si>
    <t>وَاِنَّ مِنْكُمْ لَمَنْ لَيُبَطِّئَنَّۚ فَاِنْ اَصَابَتْكُمْ مُص۪يبَةٌ قَالَ قَدْ اَنْعَمَ اللّٰهُ عَلَيَّ اِذْ لَمْ اَكُنْ مَعَهُمْ شَه۪يداً</t>
  </si>
  <si>
    <t>4|72|Şüphesiz aranızda pek ağır davrananlar vardır; size bir musibet gelirse: "Allah bana iyilikte bulundu, çünkü onlarla beraber bulunmadim" der.</t>
  </si>
  <si>
    <t>وَلَئِنْ اَصَابَكُمْ فَضْلٌ مِنَ اللّٰهِ لَيَقُولَنَّ كَاَنْ لَمْ تَكُنْ بَيْنَكُمْ وَبَيْنَهُ مَوَدَّةٌ يَا لَيْتَن۪ي كُنْتُ مَعَهُمْ فَاَفُوزَ فَوْزاً عَظ۪يماً</t>
  </si>
  <si>
    <t>4|73|Allah'tan size bir nimet erişse, and olsun ki, sizinle kendi arasında bir dostluk yokmuş gibi: "Keşki onlarla beraber olsaydım da ben de büyük bir başarı kazansaydım" der.</t>
  </si>
  <si>
    <t>فَلْيُقَاتِلْ ف۪ي سَب۪يلِ اللّٰهِ الَّذ۪ينَ يَشْرُونَ الْحَيٰوةَ الدُّنْيَا بِالْاٰخِرَةِۜ وَمَنْ يُقَاتِلْ ف۪ي سَب۪يلِ اللّٰهِ فَيُقْتَلْ اَوْ يَغْلِبْ فَسَوْفَ نُؤْت۪يهِ اَجْراً عَظ۪يماً</t>
  </si>
  <si>
    <t>4|74|O halde, dünya hayatı yerine ahireti alanlar, Allah yolunda savaşsınlar. Kim Allah yolunda savaşır, öldürülür veya galib gelirse, Biz ona büyük bir ecir vereceğiz.</t>
  </si>
  <si>
    <t>وَمَا لَكُمْ لَا تُقَاتِلُونَ ف۪ي سَب۪يلِ اللّٰهِ وَالْمُسْتَضْعَف۪ينَ مِنَ الرِّجَالِ وَالنِّسَٓاءِ وَالْوِلْدَانِ الَّذ۪ينَ يَقُولُونَ رَبَّنَٓا اَخْرِجْنَا مِنْ هٰذِهِ الْقَرْيَةِ الظَّالِمِ اَهْلُهَاۚ وَاجْعَلْ لَنَا مِنْ لَدُنْكَ وَلِياًّۚ وَاجْعَلْ لَنَا مِنْ لَدُنْكَ نَص۪يراًۜ</t>
  </si>
  <si>
    <t>4|75|Size ne oluyor da: "Rabbimiz! Bizi halkı zalim olan bu şehirden çıkar, katından bize bir sahip çıkan gönder, katından bize bir yardımcı lutfet" diyen zavallı çocuklar, erkekler ve kadınlar uğrunda ve Allah yolunda savaşmıyorsunuz?</t>
  </si>
  <si>
    <t>اَلَّذ۪ينَ اٰمَنُوا يُقَاتِلُونَ ف۪ي سَب۪يلِ اللّٰهِۚ وَالَّذ۪ينَ كَفَرُوا يُقَاتِلُونَ ف۪ي سَب۪يلِ الطَّاغُوتِ فَقَاتِلُٓوا اَوْلِيَٓاءَ الشَّيْطَانِۚ اِنَّ كَيْدَ الشَّيْطَانِ كَانَ ضَع۪يفاً۟</t>
  </si>
  <si>
    <t>4|76|İnananlar Allah yolunda savaşırlar, inkar edenler ise tağut yolunda harbederler. Şeytanın dostlarıyla savaşın, esasen şeytanın hilesi zayıftır.</t>
  </si>
  <si>
    <t>اَلَمْ تَرَ اِلَى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اِلٰٓى اَجَلٍ قَر۪يبٍۜ قُلْ مَتَاعُ الدُّنْيَا قَل۪يلٌۚ وَالْاٰخِرَةُ خَيْرٌ لِمَنِ اتَّقٰى وَلَا تُظْلَمُونَ فَت۪يلاً</t>
  </si>
  <si>
    <t>4|77|Kendilerine: "Elinizi savaştan çekin, namaz kılın, zekat verin" denenleri görmedin mi? Onlara savaş farz kılındığında, içlerinden bir takımı hemen, insanlardan, Allah'tan korkar gibi, hatta daha çok korkarlar ve "Rabbimiz! Bize savaşı niçin farz kıldın, bizi yakın bir zamana kadar tehir edemez miydin?" derler. De ki: "Dünya geçimliği azdır, ahiret, Allah'a karşı gelmekten sakınan için hayırlıdır, size zerre kadar zulmedilmez".</t>
  </si>
  <si>
    <t>اَيْنَ مَا تَكُونُوا يُدْرِكْكُمُ الْمَوْتُ وَلَوْ كُنْتُمْ ف۪ي بُرُوجٍ مُشَيَّدَةٍۜ وَاِنْ تُصِبْهُمْ حَسَنَةٌ يَقُولُوا هٰذِه۪ مِنْ عِنْدِ اللّٰهِۚ وَاِنْ تُصِبْهُمْ سَيِّئَةٌ يَقُولُوا هٰذِه۪ مِنْ عِنْدِكَۜ قُلْ كُلٌّ مِنْ عِنْدِ اللّٰهِۜ فَمَالِ هٰٓؤُ۬لَٓاءِ الْقَوْمِ لَا يَكَادُونَ يَفْقَهُونَ حَد۪يثاً</t>
  </si>
  <si>
    <t>4|78|Nerede olursaniz olun, sağlam kaleler içinde bulunsanız bile, ölüm size yetişecektir. Onlara bir iyilik gelirse: "Bu Allah'tandır" derler, bir kötülüğe uğrarlarsa "Bu, senin tarafındandır" derler. De ki: "Hepsi Allah'tandır". Bunlara ne oluyor ki, hiçbir sözü anlamaya yanaşmıyorlar?</t>
  </si>
  <si>
    <t>مَٓا اَصَابَكَ مِنْ حَسَنَةٍ فَمِنَ اللّٰهِۘ وَمَٓا اَصَابَكَ مِنْ سَيِّئَةٍ فَمِنْ نَفْسِكَۜ وَاَرْسَلْنَاكَ لِلنَّاسِ رَسُولاًۜ وَكَفٰى بِاللّٰهِ شَه۪يداً</t>
  </si>
  <si>
    <t>4|79|Sana ne iyilik gelirse Allah'tandır, sana ne kötülük dokunursa kendindendir. Seni insanlara peygamber gönderdik, şahid olarak Allah yeter.</t>
  </si>
  <si>
    <t>مَنْ يُطِـعِ الرَّسُولَ فَقَدْ اَطَاعَ اللّٰهَۚ وَمَنْ تَوَلّٰى فَمَٓا اَرْسَلْنَاكَ عَلَيْهِمْ حَف۪يظاًۜ</t>
  </si>
  <si>
    <t>4|80|Peygamber'e itaat eden, Allah'a itaat etmiş olur. Kim yüz çevirirse bilsin ki, Biz seni onlara bekçi göndermedik.</t>
  </si>
  <si>
    <t>وَيَقُولُونَ طَاعَةٌۘ فَاِذَا بَرَزُوا مِنْ عِنْدِكَ بَيَّتَ طَٓائِفَةٌ مِنْهُمْ غَيْرَ الَّذ۪ي تَقُولُۜ وَاللّٰهُ يَكْتُبُ مَا يُبَيِّتُونَۚ فَاَعْرِضْ عَنْهُمْ وَتَوَكَّلْ عَلَى اللّٰهِۜ وَكَفٰى بِاللّٰهِ وَك۪يلاً</t>
  </si>
  <si>
    <t>4|81|"Peki" derler, fakat senin yanından çıktıklarında, içlerinden bir takımı, geceleyin senin dediklerinden başka bir şey kurarlar. Allah gece tasarladıklarını yazıyor, onlara aldırış etme. Allah'a güven, vekil olarak Allah yeter.</t>
  </si>
  <si>
    <t>اَفَلَا يَتَدَبَّرُونَ الْقُرْاٰنَۜ وَلَوْ كَانَ مِنْ عِنْدِ غَيْرِ اللّٰهِ لَوَجَدُوا ف۪يهِ اخْتِلَافاً كَث۪يراً</t>
  </si>
  <si>
    <t>4|82|Kuran'ı durup düşünmüyorlar mı? Eğer o Allah'tan başkasından gelseydi, onda çok aykırılıklar bulurlardı.</t>
  </si>
  <si>
    <t>وَاِذَا جَٓاءَهُمْ اَمْرٌ مِنَ الْاَمْنِ اَوِ الْخَوْفِ اَذَاعُوا بِه۪ۜ وَلَوْ رَدُّوهُ اِلَى الرَّسُولِ وَاِلٰٓى اُو۬لِي الْاَمْرِ مِنْهُمْ لَعَلِمَهُ الَّذ۪ينَ يَسْتَنْبِطُونَهُ مِنْهُمْۜ وَلَوْلَا فَضْلُ اللّٰهِ عَلَيْكُمْ وَرَحْمَتُهُ لَاتَّبَعْتُمُ الشَّيْطَانَ اِلَّا قَل۪يلاً</t>
  </si>
  <si>
    <t>4|83|Kendilerine güven veya korku hususunda bir haber geldiğinde onu yayarlar; halbuki o haberi Peygamber'e veya kendilerinden buyruk sahibi olanlara götürselerdi, onlardan sonuç çıkarmaya kadir olanlar onu bilirdi. Allah'ın size bol nimeti ve rahmeti olmasaydı, pek azınız bir yana, şeytana uyardınız.</t>
  </si>
  <si>
    <t>فَقَاتِلْ ف۪ي سَب۪يلِ اللّٰهِۚ لَا تُكَلَّفُ اِلَّا نَفْسَكَ وَحَرِّضِ الْمُؤْمِن۪ينَۚ عَسَى اللّٰهُ اَنْ يَكُفَّ بَأْسَ الَّذ۪ينَ كَفَرُواۜ وَاللّٰهُ اَشَدُّ بَأْساً وَاَشَدُّ تَنْك۪يلاً</t>
  </si>
  <si>
    <t>4|84|Allah yolunda savaş; sen ancak kendinden sorumlusun, inananları teşvik et; umulur ki Allah, inkar edenlerin baskınını önler. Allah'ın kahrı da, ibret alınacak cezası da pek şiddetlidir.</t>
  </si>
  <si>
    <t>مَنْ يَشْفَعْ شَفَاعَةً حَسَنَةً يَكُنْ لَهُ نَص۪يبٌ مِنْهَاۚ وَمَنْ يَشْفَعْ شَفَاعَةً سَيِّئَةً يَكُنْ لَهُ كِفْلٌ مِنْهَاۜ وَكَانَ اللّٰهُ عَلٰى كُلِّ شَيْءٍ مُق۪يتاً</t>
  </si>
  <si>
    <t>4|85|Kim iyi bir işte aracılık ederse, ona onun sevabından bir pay vardır; kim de kötü bir şeyde aracılık yaparsa, ona o kötülükten bir hisse vardır. Allah, her şeyin karşılığını verir.</t>
  </si>
  <si>
    <t>وَاِذَا حُيّ۪يتُمْ بِتَحِيَّةٍ فَحَيُّوا بِاَحْسَنَ مِنْهَٓا اَوْ رُدُّوهَاۜ اِنَّ اللّٰهَ كَانَ عَلٰى كُلِّ شَيْءٍ حَس۪يباً</t>
  </si>
  <si>
    <t>4|86|Size bir selam verildiği zaman, ondan daha iyisiyle selam verin veya ayniyle mukabele edin. Allah her şeyin hesabını gereği gibi yapandır.</t>
  </si>
  <si>
    <t>اَللّٰهُ لَٓا اِلٰهَ اِلَّا هُوَۜ لَيَجْمَعَنَّكُمْ اِلٰى يَوْمِ الْقِيٰمَةِ لَا رَيْبَ ف۪يهِۜ وَمَنْ اَصْدَقُ مِنَ اللّٰهِ حَد۪يثاً۟</t>
  </si>
  <si>
    <t>4|87|Allah'tan başka tanrı yoktur, geleceğinde şüphe olmayan kıyamet günü, sizi mutlaka toplayacaktır. Allah'tan daha doğru sözlü kim olabilir?</t>
  </si>
  <si>
    <t>فَمَا لَكُمْ فِي الْمُنَافِق۪ينَ فِئَتَيْنِ وَاللّٰهُ اَرْكَسَهُمْ بِمَا كَسَبُواۜ اَتُر۪يدُونَ اَنْ تَهْدُوا مَنْ اَضَلَّ اللّٰهُۜ وَمَنْ يُضْلِلِ اللّٰهُ فَلَنْ تَجِدَ لَهُ سَب۪يلاً</t>
  </si>
  <si>
    <t>4|88|Ey müslümanlar! Münafıklar hakkında iki fırka olmanız da niye? Allah onları, yaptıklarından dolayı başaşağı etmiştir. Allah'ın saptırdığını siz mi yola getirmek istiyorsunuz? Allah'ın saptırdığı kimseye sen hiç yol bulamayacaksın.</t>
  </si>
  <si>
    <t>وَدُّوا لَوْ تَكْفُرُونَ كَمَا كَفَرُوا فَتَكُونُونَ سَوَٓاءً فَلَا تَتَّخِذُوا مِنْهُمْ اَوْلِيَٓاءَ حَتّٰى يُهَاجِرُوا ف۪ي سَب۪يلِ اللّٰهِۜ فَاِنْ تَوَلَّوْا فَخُذُوهُمْ وَاقْتُلُوهُمْ حَيْثُ وَجَدْتُمُوهُمْۖ وَلَا تَتَّخِذُوا مِنْهُمْ وَلِياًّ وَلَا نَص۪يراًۙ</t>
  </si>
  <si>
    <t>4|89|Onlar kendileri inkar ettikleri gibi, keşki siz de inkar etseniz de eşit olsanız isterler. Allah yolunda hicret etmedikçe onlardan dost edinmeyin. Eğer yüz çevirirlerse onları tutun, bulduğunuz yerde öldürün. Onlardan dost ve yardımcı edinmeyin.</t>
  </si>
  <si>
    <t>اِلَّا الَّذ۪ينَ يَصِلُونَ اِلٰى قَوْمٍ بَيْنَكُمْ وَبَيْنَهُمْ م۪يثَاقٌ اَوْ جَٓاؤُ۫كُمْ حَصِرَتْ صُدُورُهُمْ اَنْ يُقَاتِلُوكُمْ اَوْ يُقَاتِلُوا قَوْمَهُمْۜ وَلَوْ شَٓاءَ اللّٰهُ لَسَلَّطَهُمْ عَلَيْكُمْ فَلَقَاتَلُوكُمْۚ فَاِنِ اعْتَزَلُوكُمْ فَلَمْ يُقَاتِلُوكُمْ وَاَلْقَوْا اِلَيْكُمُ السَّلَمَۙ فَمَا جَعَلَ اللّٰهُ لَكُمْ عَلَيْهِمْ سَب۪يلاً</t>
  </si>
  <si>
    <t>4|90|Ancak, sizinle kendileri arasında anlaşma olan bir millete sığınanlar yahut sizinle savaştan veya kendi milletleriyle savaşmaktan bıkarak size başvuranlar müstesnadır. Allah dileseydi onları üzerinize çullandırırdı da sizinle savaşırlardı. Eğer sizden uzak durur, sizinle savaşmaz, size barış teklif ederlerse Allah onlara dokunmanıza izin vermez.</t>
  </si>
  <si>
    <t>سَتَجِدُونَ اٰخَر۪ينَ يُر۪يدُونَ اَنْ يَأْمَنُوكُمْ وَيَأْمَنُوا قَوْمَهُمْۜ كُلَّمَا رُدُّٓوا اِلَى الْفِتْنَةِ اُرْكِسُوا ف۪يهَاۚ فَاِنْ لَمْ يَعْتَزِلُوكُمْ وَيُلْقُٓوا اِلَيْكُمُ السَّلَمَ وَيَكُفُّٓوا اَيْدِيَهُمْ فَخُذُوهُمْ وَاقْتُلُوهُمْ حَيْثُ ثَقِفْتُمُوهُمْۜ وَاُو۬لٰٓئِكُمْ جَعَلْنَا لَكُمْ عَلَيْهِمْ سُلْطَاناً مُب۪يناً۟</t>
  </si>
  <si>
    <t>4|91|Diğerlerinin de sizden ve kendi milletlerinden güvende olmayı istediklerini göreceksiniz. Ne var ki fitneciliğe her çağırıldıklarında ona can atarlar; eğer sizden uzak durmazlar, barış teklif etmezler ve sizden el çekmezlerse onları yakalayın, bulduğunuz yerde öldürün. İşte onların aleyhlerine size apaçık ferman verdik.</t>
  </si>
  <si>
    <t>وَمَا كَانَ لِمُؤْمِنٍ اَنْ يَقْتُلَ مُؤْمِناً اِلَّا خَطَـٔاًۚ وَمَنْ قَتَلَ مُـؤْمِناً خَطَــٔاً فَـتَـحْر۪يرُ رَقَبَةٍ مُؤْمِنَةٍ وَدِيَةٌ مُسَلَّمَةٌ اِلٰٓى اَهْلِه۪ٓ اِلَّٓا اَنْ يَصَّدَّقُواۜ فَاِنْ كَانَ مِنْ قَوْمٍ عَدُوٍّ لَكُمْ وَهُوَ مُؤْمِنٌ فَتَحْر۪يرُ رَقَبَةٍ مُؤْمِنَةٍۜ وَاِنْ كَانَ مِنْ قَوْمٍ بَيْنَكُمْ وَبَيْنَهُمْ م۪يثَاقٌ فَدِيَةٌ مُسَلَّمَةٌ اِلٰٓى اَهْلِه۪ وَتَحْر۪يرُ رَقَبَةٍ مُؤْمِنَةٍۚ فَمَنْ لَمْ يَجِدْ فَصِيَامُ شَهْرَيْنِ مُتَتَابِعَيْنِۘ تَوْبَةً مِنَ اللّٰهِۜ وَكَانَ اللّٰهُ عَل۪يماً حَك۪يماً</t>
  </si>
  <si>
    <t>4|92|Bir müminin diğer mümini yanlışlık dışında öldürmesi asla caiz değildir. Bir mümini yanlışlıkla öldürenin, bir mümin köleyi azad etmesi ve öldürülenin ailesi bağışlamadıkça, ona diyet ödemesi gerekir. Eğer o mümin, size düşman bir topluluktan ise mümin bir köleyi azad etmek gerekir. Şayet aranızda anlaşma olan bir millettense, ailesine diyet ödemek ve mümin bir köleyi azat etmek gerekir. Bulamayana, Allah tarafından tevbesinin kabulü için, ard arda iki ay oruç tutmak gerekir. Allah bilendir. Hakim'dir.</t>
  </si>
  <si>
    <t>وَمَنْ يَقْتُلْ مُؤْمِناً مُتَعَمِّداً فَجَزَٓاؤُ۬هُ جَهَنَّمُ خَالِداً ف۪يهَا وَغَضِبَ اللّٰهُ عَلَيْهِ وَلَعَنَهُ وَاَعَدَّ لَهُ عَذَاباً عَظ۪يماً</t>
  </si>
  <si>
    <t>4|93|Kim bir mümini kasden öldürürse cezası, içinde temelli kalacağı cehennemdir. Allah ona gazabetmiş, lanetlemiş ve büyük azab hazırlamıştır.</t>
  </si>
  <si>
    <t>يَٓا اَيُّهَا الَّذ۪ينَ اٰمَنُٓوا اِذَا ضَرَبْتُمْ ف۪ي سَب۪يلِ اللّٰهِ فَتَبَيَّنُوا وَلَا تَقُولُوا لِمَنْ اَلْقٰٓى اِلَيْكُمُ السَّلَامَ لَسْتَ مُؤْمِناًۚ تَبْتَغُونَ عَرَضَ الْحَيٰوةِ الدُّنْيَاۘ فَعِنْدَ اللّٰهِ مَغَانِمُ كَث۪يرَةٌۜ كَذٰلِكَ كُنْتُمْ مِنْ قَبْلُ فَمَنَّ اللّٰهُ عَلَيْكُمْ فَتَبَيَّنُواۜ اِنَّ اللّٰهَ كَانَ بِمَا تَعْمَلُونَ خَب۪يراً</t>
  </si>
  <si>
    <t>4|94|Ey İnananlar! Allah yolunda yürüdüğünüz vakit, her şeyi iyice anlayın. Size, müslüman olduğunu bildirene, dünya hayatının geçici menfaatine göz dikerek: "Sen mümin değilsin" demeyin. Allah katında birçok ganimetler vardır. Evvelce siz de öyleydiniz. Allah size iyilikte bulundu, iyice araştırıp anlayın, Allah işlediklerinizden şüphesiz haberdardır.</t>
  </si>
  <si>
    <t>لَا يَسْتَوِي الْقَاعِدُونَ مِنَ الْمُؤْمِن۪ينَ غَيْرُ اُو۬لِي الضَّرَرِ وَالْمُجَاهِدُونَ ف۪ي سَب۪يلِ اللّٰهِ بِاَمْوَالِهِمْ وَاَنْفُسِهِمْۜ فَضَّلَ اللّٰهُ الْمُجَاهِد۪ينَ بِاَمْوَالِهِمْ وَاَنْفُسِهِمْ عَلَى الْقَاعِد۪ينَ دَرَجَةًۜ وَكُلاًّ وَعَدَ اللّٰهُ الْحُسْنٰىۜ وَفَضَّلَ اللّٰهُ الْمُجَاهِد۪ينَ عَلَى الْقَاعِد۪ينَ اَجْراً عَظ۪يـماًۙ</t>
  </si>
  <si>
    <t>4|95|İnananlardan, özürsüz olarak yerlerinde oturanlar ile, mal ve canlariyle cihad edenleri, mertebece, oturanlardan üstün kılmıştır. Allah hepsine de cenneti vadetmiştir, ama Allah, cihad edenleri oturanlara, büyük ecirler, dereceler, mağfiret ve rahmetle üstün kılmıştır. Allah bağışlar ve merhamet eder.</t>
  </si>
  <si>
    <t>دَرَجَاتٍ مِنْهُ وَمَغْفِرَةً وَرَحْمَةًۜ وَكَانَ اللّٰهُ غَفُوراً رَح۪يماً۟</t>
  </si>
  <si>
    <t>4|96|İnananlardan, özürsüz olarak yerlerinde oturanlar ile, mal ve canlariyle cihad edenleri, mertebece, oturanlardan üstün kılmıştır. Allah hepsine de cenneti vadetmiştir, ama Allah, cihad edenleri oturanlara, büyük ecirler, dereceler, mağfiret ve rahmetle üstün kılmıştır. Allah bağışlar ve merhamet eder.</t>
  </si>
  <si>
    <t>اِنَّ الَّذ۪ينَ تَوَفّٰيهُمُ الْمَلٰٓئِكَةُ ظَالِم۪ٓي اَنْفُسِهِمْ قَالُوا ف۪يمَ كُنْتُمْۜ قَالُوا كُنَّا مُسْتَضْعَف۪ينَ فِي الْاَرْضِۜ قَالُٓوا اَلَمْ تَكُنْ اَرْضُ اللّٰهِ وَاسِعَةً فَتُهَاجِرُوا ف۪يهَاۜ فَاُو۬لٰٓئِكَ مَأْوٰيهُمْ جَهَنَّمُۜ وَسَٓاءَتْ مَص۪يراًۙ</t>
  </si>
  <si>
    <t>4|97|Kendilerine yazık edenlerin melekler canlarını aldıkları zaman onlara: "Ne yaptınız bakalım?" deyince, "Biz yeryüzünde zavallı kimselerdik" diyecekler, melekler de: "Allah'ın arzı geniş değil miydi? Hicret etseydiniz ya!" cevabını verecekler. Onlarınvaracakları yer cehennemdir. Orası ne kötü dönülecek yerdir!</t>
  </si>
  <si>
    <t>اِلَّا الْمُسْتَضْعَف۪ينَ مِنَ الرِّجَالِ وَالنِّسَٓاءِ وَالْوِلْدَانِ لَا يَسْتَط۪يعُونَ ح۪يلَةً وَلَا يَهْتَدُونَ سَب۪يلاً</t>
  </si>
  <si>
    <t>4|98|Çaresiz kalan, yol bulamayan zavallı erkek, kadın ve çocuklar müstesnadırlar.</t>
  </si>
  <si>
    <t>فَاُو۬لٰٓئِكَ عَسَى اللّٰهُ اَنْ يَعْفُوَ عَنْهُمْۜ وَكَانَ اللّٰهُ عَفُواًّ غَفُوراً</t>
  </si>
  <si>
    <t>4|99|İşte Allah'ın bunları affetmesi umulur. Allah Affedendir, Bağışlayan'dır.</t>
  </si>
  <si>
    <t>وَمَنْ يُهَاجِرْ ف۪ي سَب۪يلِ اللّٰهِ يَجِدْ فِي الْاَرْضِ مُرَاغَماً كَث۪يراً وَسَعَةًۜ وَمَنْ يَخْرُجْ مِنْ بَيْتِه۪ مُهَاجِراً اِلَى اللّٰهِ وَرَسُولِه۪ ثُمَّ يُدْرِكْهُ الْمَوْتُ فَقَدْ وَقَعَ اَجْرُهُ عَلَى اللّٰهِۜ وَكَانَ اللّٰهُ غَفُوراً رَح۪يماً۟</t>
  </si>
  <si>
    <t>4|100|Allah yolunda hicret eden kişi, yeryüzünde çok bereketli yer ve genişlik bulur. Evinden, Allah'a ve Peygamberine hicret ederek çıkan kimseye ölüm gelirse, onun ecrini vermek Allah'a düşer. Allah bağışlar ve merhamet eder.</t>
  </si>
  <si>
    <t>وَاِذَا ضَرَبْتُمْ فِي الْاَرْضِ فَلَيْسَ عَلَيْكُمْ جُنَاحٌ اَنْ تَقْصُرُوا مِنَ الصَّلٰوةِۗ اِنْ خِفْتُمْ اَنْ يَفْتِنَكُمُ الَّذ۪ينَ كَفَرُواۜ اِنَّ الْكَافِر۪ينَ كَانُوا لَكُمْ عَدُواًّ مُب۪يناً</t>
  </si>
  <si>
    <t>4|101|Yolculuk ettiğinizde, kafirlerin size bir fenalık yapmasından korkarsanız, namazı kısaltmanızda size bir sorumluluk yoktur. Zira kafirler, size apaçık düşmandırlar.</t>
  </si>
  <si>
    <t>وَاِذَا كُنْتَ ف۪يهِمْ فَاَقَمْتَ لَهُمُ الصَّلٰوةَ فَلْتَقُمْ طَٓائِفَةٌ مِنْهُمْ مَعَكَ وَلْيَأْخُذُٓوا اَسْلِحَتَهُمْ۠ فَاِذَا سَجَدُوا فَلْيَكُونُوا مِنْ وَرَٓائِكُمْۖ وَلْتَأْتِ طَٓائِفَةٌ اُخْرٰى لَمْ يُصَلُّوا فَلْيُصَلُّوا مَعَكَ وَلْيَأْخُذُوا حِذْرَهُمْ وَاَسْلِحَتَهُمْۚ وَدَّ الَّذ۪ينَ كَفَرُوا لَوْ تَغْفُلُونَ عَنْ اَسْلِحَتِكُمْ وَاَمْتِعَتِكُمْ فَيَم۪يلُونَ عَلَيْكُمْ مَيْلَةً وَاحِدَةًۜ وَلَا جُنَاحَ عَلَيْكُمْ اِنْ كَانَ بِكُمْ اَذًى مِنْ مَطَرٍ اَوْ كُنْتُمْ مَرْضٰٓى اَنْ تَضَعُٓوا اَسْلِحَتَكُمْۚ وَخُذُوا حِذْرَكُمْۜ اِنَّ اللّٰهَ اَعَدَّ لِلْكَافِر۪ينَ عَذَاباً مُه۪يناً</t>
  </si>
  <si>
    <t>4|102|Sen içlerinde olup da namazlarını kıldırdığın zaman, bir kısmı seninle beraber namaza dursun ve silahlarını da yanlarına alsınlar; secdeyi yaptıktan sonra onlar arkanıza geçsinler; kılmayan öbür kısım gelsin, seninle beraber kılsınlar, tedbirli olsunlar, silahlarını alsınlar. Kafirler, size ansızın bir baskın vermek için, silah ve eşyanızdan ayrılmış bulunmanızı dilerler. Yağmurdan zarar görecekseniz veya hasta olursanız, silahlarınızı bırakmanıza engel yoktur, fakat dikkatli olun. Allah kafirlere şüphesiz ağır bir azab hazırlamıştır.</t>
  </si>
  <si>
    <t>فَاِذَا قَضَيْتُمُ الصَّلٰوةَ فَاذْكُرُوا اللّٰهَ قِيَاماً وَقُعُوداً وَعَلٰى جُنُوبِكُمْۚ فَاِذَا اطْمَأْنَنْتُمْ فَاَق۪يمُوا الصَّلٰوةَۚ اِنَّ الصَّلٰوةَ كَانَتْ عَلَى الْمُؤْمِن۪ينَ كِتَاباً مَوْقُوتاً</t>
  </si>
  <si>
    <t>4|103|Namazı kıldıktan başka, Allah'ı ayakta iken, otururken, yan yatarken de anın. Emniyete kavuştuğunuzda, namazı gereğince kılın. Namaz şüphesiz, inananlara belirli vakitlerde farz kılınmıştır.</t>
  </si>
  <si>
    <t>وَلَا تَهِنُوا فِي ابْتِغَٓاءِ الْقَوْمِۜ اِنْ تَكُونُوا تَأْلَمُونَ فَاِنَّهُمْ يَأْلَمُونَ كَمَا تَأْلَمُونَۚ وَتَرْجُونَ مِنَ اللّٰهِ مَا لَا يَرْجُونَۜ وَكَانَ اللّٰهُ عَل۪يماً حَك۪يماً۟</t>
  </si>
  <si>
    <t>4|104|Düşman milleti kovalamakta gevşeklik göstermeyin. Eğer siz acı çekiyorsanız, şüphesiz onlar da sizin çektiğiniz gibi acı çekiyorlar; oysa siz Allah'tan onların beklemedikleri şeyleri bekliyorsunuz. Allah Bilendir, Hakim olandır.</t>
  </si>
  <si>
    <t>اِنَّٓا اَنْزَلْـنَٓا اِلَيْكَ الْكِتَابَ بِالْحَقِّ لِتَحْكُمَ بَيْنَ النَّاسِ بِمَٓا اَرٰيكَ اللّٰهُۜ وَلَا تَكُنْ لِلْخَٓائِن۪ينَ خَص۪يماًۙ</t>
  </si>
  <si>
    <t>4|105|Doğrusu, insanlar arasında Allah'ın sana gösterdiği gibi hükmedesin diye Kitap'ı sana hak olarak indirdik; hakkı gözet, hainlerden taraf olma.</t>
  </si>
  <si>
    <t>وَاسْتَغْفِرِ اللّٰهَۜ اِنَّ اللّٰهَ كَانَ غَفُوراً رَح۪يماًۚ</t>
  </si>
  <si>
    <t>4|106|Allah'tan mağfiret dile. Allah bağışlar ve merhamet eder.</t>
  </si>
  <si>
    <t>وَلَا تُجَادِلْ عَنِ الَّذ۪ينَ يَخْتَانُونَ اَنْفُسَهُمْۜ اِنَّ اللّٰهَ لَا يُحِبُّ مَنْ كَانَ خَوَّاناً اَث۪يماًۚ</t>
  </si>
  <si>
    <t>4|107|Kendilerine hainlik edenlerden yana uğraşmaya kalkma. Allah, hainlikte direnen suçluyu sevmez.</t>
  </si>
  <si>
    <t>يَسْتَخْفُونَ مِنَ النَّاسِ وَلَا يَسْتَخْفُونَ مِنَ اللّٰهِ وَهُوَ مَعَهُمْ اِذْ يُبَيِّتُونَ مَا لَا يَرْضٰى مِنَ الْقَوْلِۜ وَكَانَ اللّٰهُ بِمَا يَعْمَلُونَ مُح۪يـطاً</t>
  </si>
  <si>
    <t>4|108|Allah'ın razı olmadığı sözü gece kurarlarken, onu, insanlardan gizliyorlar da kendileriyle beraber olan Allah'dan gizlemiyorlar. Allah işlediklerinin hepsini bilmektedir.</t>
  </si>
  <si>
    <t>هَٓا اَنْتُمْ هٰٓؤُ۬لَٓاءِ جَادَلْتُمْ عَنْهُمْ فِي الْحَيٰوةِ الدُّنْيَا فَمَنْ يُجَادِلُ اللّٰهَ عَنْهُمْ يَوْمَ الْقِيٰمَةِ اَمْ مَنْ يَكُونُ عَلَيْهِمْ وَك۪يلاً</t>
  </si>
  <si>
    <t>4|109|İşte siz dünya hayatında onları savunuyorsunuz ama, kıyamet günü onları Allah'a karşı kim savunacak? Veya onların vekaletini kim üzerine alacaktır?</t>
  </si>
  <si>
    <t>وَمَنْ يَعْمَلْ سُٓوءاً اَوْ يَظْلِمْ نَفْسَهُ ثُمَّ يَسْتَغْفِرِ اللّٰهَ يَجِدِ اللّٰهَ غَفُوراً رَح۪يماً</t>
  </si>
  <si>
    <t>4|110|Kim kötülük işler veya kendine yazık eder de sonra Allah'tan bağışlanma dilerse, Allah'ı mağfiret ve merhamet sahibi olarak bulur.</t>
  </si>
  <si>
    <t>وَمَنْ يَكْسِبْ اِثْماً فَاِنَّمَا يَكْسِبُهُ عَلٰى نَفْسِه۪ۜ وَكَانَ اللّٰهُ عَل۪يماً حَك۪يماً</t>
  </si>
  <si>
    <t>4|111|Kim günah işlerse bunu ancak kendi aleyhine yapmış olur. Allah bilendir, Hakim'dir.</t>
  </si>
  <si>
    <t>وَمَنْ يَكْسِبْ خَط۪ٓيـَٔةً اَوْ اِثْماً ثُمَّ يَرْمِ بِه۪ بَر۪ٓيـٔاً فَقَدِ احْتَمَلَ بُهْتَـاناً وَاِثْماً مُب۪يناً۟</t>
  </si>
  <si>
    <t>4|112|Kim yanılır veya suç işler de sonra onu bir suçsuzun üzerine atarsa, şüphesiz iftira etmiş, apaçık bir günah yüklenmiş olur.</t>
  </si>
  <si>
    <t>وَلَوْلَا فَضْلُ اللّٰهِ عَلَيْكَ وَرَحْمَتُهُ لَهَمَّتْ طَٓائِفَةٌ مِنْهُمْ اَنْ يُضِلُّوكَۜ وَمَا يُضِلُّونَ اِلَّٓا اَنْفُسَهُمْ وَمَا يَضُرُّونَكَ مِنْ شَيْءٍۜ وَاَنْزَلَ اللّٰهُ عَلَيْكَ الْكِتَابَ وَالْحِكْمَةَ وَعَلَّمَكَ مَا لَمْ تَكُنْ تَعْلَمُۜ وَكَانَ فَضْلُ اللّٰهِ عَلَيْكَ عَظ۪يماً</t>
  </si>
  <si>
    <t>4|113|Eğer sana Allah'ın bol nimeti ve rahmeti olmasaydı, onlardan bir takımı seni sapıtmaya çalışırdı. Halbuki onlar kendilerinden başkasını saptıramazlar, sana da bir zarar vermezler. Allah sana Kitap ve hikmet indirmiş, sana bilmediğini öğretmiştir. Allah'ın sana olan nimeti ne büyüktür.</t>
  </si>
  <si>
    <t>لَا خَيْرَ ف۪ي كَث۪يرٍ مِنْ نَجْوٰيهُمْ اِلَّا مَنْ اَمَرَ بِصَدَقَةٍ اَوْ مَعْرُوفٍ اَوْ اِصْلَاحٍ بَيْنَ النَّاسِۜ وَمَنْ يَفْعَلْ ذٰلِكَ ابْتِغَٓاءَ مَرْضَاتِ اللّٰهِ فَسَوْفَ نُؤْت۪يهِ اَجْراً عَظ۪يماً</t>
  </si>
  <si>
    <t>4|114|Ancak sadaka vermeyi yahut iyilik yapmayı ve insanların arasını düzeltmeyi gözeten kimseler müstesna, onların gizli toplantılarının çoğunda hayır yoktur. Bunları, Allah'ın rızasını kazanmak için yapana büyük ecir vereceğiz.</t>
  </si>
  <si>
    <t>وَمَنْ يُشَاقِقِ الرَّسُولَ مِنْ بَعْدِ مَا تَبَيَّنَ لَهُ الْهُدٰى وَيَتَّبِـعْ غَيْرَ سَب۪يلِ الْمُؤْمِن۪ينَ نُوَلِّه۪ مَا تَوَلّٰى وَنُصْلِه۪ جَهَنَّمَۜ وَسَٓاءَتْ مَص۪يراً۟</t>
  </si>
  <si>
    <t>4|115|Doğru yol kendisine apaçık belli olduktan sonra, Peygamberden ayrılıp, inananların yolundan başkasına uyan kimseyi, döndüğü yöne döndürür ve onu cehenneme sokarız. Orası ne kötü bir dönüş yeridir!</t>
  </si>
  <si>
    <t>اِنَّ اللّٰهَ لَا يَغْفِرُ اَنْ يُشْرَكَ بِه۪ وَيَغْفِرُ مَا دُونَ ذٰلِكَ لِمَنْ يَشَٓاءُۜ وَمَنْ يُشْرِكْ بِاللّٰهِ فَقَدْ ضَلَّ ضَلَالاً بَع۪يداً</t>
  </si>
  <si>
    <t>4|116|Allah, kendisine ortak koşulmasını elbette bağışlamaz, bundan başkasını dilediğine bağışlar. Allah'a ortak koşan kimse derin bir sapıklığa sapmış olur.</t>
  </si>
  <si>
    <t>اِنْ يَدْعُونَ مِنْ دُونِه۪ٓ اِلَّٓا اِنَاثاًۚ وَاِنْ يَدْعُونَ اِلَّا شَيْطَاناً مَر۪يداًۙ</t>
  </si>
  <si>
    <t>4|117|Onlar Allah'ı bırakıp tanrıçalara taparlar ve: "Elbette senin kullarından belli bir takımı alıp onları saptıracağım, onlara kuruntu kurduracağım, develerin kulaklarını yarmalarını emredeceğim, Allah'ın yarattığını değiştirmelerini emredeceğim" diyen, Allah'ın lanet ettiği azgın şeytana taparlar. Allah'ı bırakıp şeytanı dost edinen şüphesiz açıktan açığa kayba uğramıştır.</t>
  </si>
  <si>
    <t>لَعَنَهُ اللّٰهُۢ وَقَالَ لَاَتَّخِذَنَّ مِنْ عِبَادِكَ نَص۪يباً مَفْرُوضاًۙ</t>
  </si>
  <si>
    <t>4|118|Onlar Allah'ı bırakıp tanrıçalara taparlar ve: "Elbette senin kullarından belli bir takımı alıp onları saptıracağım, onlara kuruntu kurduracağım, develerin kulaklarını yarmalarını emredeceğim, Allah'ın yarattığını değiştirmelerini emredeceğim" diyen, Allah'ın lanet ettiği azgın şeytana taparlar. Allah'ı bırakıp şeytanı dost edinen şüphesiz açıktan açığa kayba uğramıştır.</t>
  </si>
  <si>
    <t>وَلَاُضِلَّنَّهُمْ وَلَاُمَنِّيَنَّهُمْ وَلَاٰمُرَنَّهُمْ فَلَيُبَتِّكُنَّ اٰذَانَ الْاَنْعَامِ وَلَاٰمُرَنَّهُمْ فَلَيُغَيِّرُنَّ خَلْقَ اللّٰهِۜ وَمَنْ يَتَّخِذِ الشَّيْطَانَ وَلِياًّ مِنْ دُونِ اللّٰهِ فَقَدْ خَسِرَ خُسْرَاناً مُب۪يناًۜ</t>
  </si>
  <si>
    <t>4|119|Onlar Allah'ı bırakıp tanrıçalara taparlar ve: "Elbette senin kullarından belli bir takımı alıp onları saptıracağım, onlara kuruntu kurduracağım, develerin kulaklarını yarmalarını emredeceğim, Allah'ın yarattığını değiştirmelerini emredeceğim" diyen, Allah'ın lanet ettiği azgın şeytana taparlar. Allah'ı bırakıp şeytanı dost edinen şüphesiz açıktan açığa kayba uğramıştır.</t>
  </si>
  <si>
    <t>يَعِدُهُمْ وَيُمَنّ۪يهِمْۜ وَمَا يَعِدُهُمُ الشَّيْطَانُ اِلَّا غُرُوراً</t>
  </si>
  <si>
    <t>4|120|Şeytan onlara vadediyor, onları kuruntulara düşürüyor, ancak aldatmak için vaadde bulunuyor.</t>
  </si>
  <si>
    <t>اُو۬لٰٓئِكَ مَأْوٰيهُمْ جَهَنَّمُ وَلَا يَجِدُونَ عَنْهَا مَح۪يصاً</t>
  </si>
  <si>
    <t>4|121|İşte onların varacağı yer cehennemdir. Oradan kaçacak yer de bulamıyacaklardır.</t>
  </si>
  <si>
    <t>وَالَّذ۪ينَ اٰمَنُوا وَعَمِلُوا الصَّالِحَاتِ سَنُدْخِلُهُمْ جَنَّاتٍ تَجْر۪ي مِنْ تَحْتِهَا الْاَنْهَارُ خَالِد۪ينَ ف۪يهَٓا اَبَداًۜ وَعْدَ اللّٰهِ حَقاًّۜ وَمَنْ اَصْدَقُ مِنَ اللّٰهِ ق۪يلاً</t>
  </si>
  <si>
    <t>4|122|İnanıp yararlı işler yapanları, Allah'ın gerçek bir sözü olarak, içinde temelli ve ebedi kalacakları, içinden ırmaklar akan cennetlere koyacağız. Allah'tan daha doğru sözlü kim vardır?</t>
  </si>
  <si>
    <t>لَيْسَ بِاَمَانِيِّكُمْ وَلَٓا اَمَانِيِّ اَهْلِ الْكِتَابِۜ مَنْ يَعْمَلْ سُٓوءاً يُجْزَ بِه۪ۙ وَلَا يَجِدْ لَهُ مِنْ دُونِ اللّٰهِ وَلِياًّ وَلَا نَص۪يراً</t>
  </si>
  <si>
    <t>4|123|Bu, sizin kuruntularınıza ve Kitap ehlinin kuruntularına göre değildir. Kim fenalık yaparsa cezasını görür, kendisine Allah'tan başka ne dost ve ne de yardımcı bulur.</t>
  </si>
  <si>
    <t>وَمَنْ يَعْمَلْ مِنَ الصَّالِحَاتِ مِنْ ذَكَرٍ اَوْ اُنْثٰى وَهُوَ مُؤْمِنٌ فَاُو۬لٰٓئِكَ يَدْخُلُونَ الْجَنَّةَ وَلَا يُظْلَمُونَ نَق۪يراً</t>
  </si>
  <si>
    <t>4|124|Erkek veya kadın, mümin olarak, kim yararlı işler işlerse, işte onlar cennete girerler, kendilerine zerre kadar zulmedilmez.</t>
  </si>
  <si>
    <t>وَمَنْ اَحْسَنُ د۪يناً مِمَّنْ اَسْلَمَ وَجْهَهُ لِلّٰهِ وَهُوَ مُحْسِنٌ وَاتَّبَعَ مِلَّةَ اِبْرٰه۪يمَ حَن۪يفاًۜ وَاتَّخَذَ اللّٰهُ اِبْرٰه۪يمَ خَل۪يلاً</t>
  </si>
  <si>
    <t>4|125|İyilik yaparak kendisini Allah'a teslim edip, hakka yönelen İbrahim'in dinine uyandan, din bakımından daha iyi kim olabilir? Allah İbrahim'i dost edinmişti.</t>
  </si>
  <si>
    <t>وَلِلّٰهِ مَا فِي السَّمٰوَاتِ وَمَا فِي الْاَرْضِۜ وَكَانَ اللّٰهُ بِكُلِّ شَيْءٍ مُح۪يطاً۟</t>
  </si>
  <si>
    <t>4|126|Göklerde olanlar da, yerde olanlar da Allah'ındır. Allah her şeyi kuşatır.</t>
  </si>
  <si>
    <t>وَيَسْتَفْتُونَكَ فِي النِّسَٓاءِۜ قُلِ اللّٰهُ يُفْت۪يكُمْ ف۪يهِنَّۙ وَمَا يُتْلٰى عَلَيْكُمْ فِي الْكِتَابِ ف۪ي يَتَامَى النِّسَٓاءِ الّٰت۪ي لَا تُؤْتُونَهُنَّ مَا كُتِبَ لَهُنَّ وَتَرْغَبُونَ اَنْ تَنْكِحُوهُنَّ وَالْمُسْتَضْعَف۪ينَ مِنَ الْوِلْدَانِۙ وَاَنْ تَقُومُوا لِلْيَتَامٰى بِالْقِسْطِۜ وَمَا تَفْعَلُوا مِنْ خَيْرٍ فَاِنَّ اللّٰهَ كَانَ بِه۪ عَل۪يماً</t>
  </si>
  <si>
    <t>4|127|Kadınlar hakkında senden fetva isterler, de ki: "Onlar hakkında fetvayı size Allah veriyor: "Bu fetva, kendilerine yazılan şeyi vermeyip kendileriyle evlenmeyi arzuladığınız yetim kadınlara ve bir de zavallı çocuklara ve yetimlere doğrulukla bakmanız hususunda Kitap'da size okunandır". Ne iyilik yaparsaniz Allah onu şüphesiz bilir.</t>
  </si>
  <si>
    <t>وَاِنِ امْرَاَةٌ خَافَتْ مِنْ بَعْلِهَا نُشُوزاً اَوْ اِعْرَاضاً فَلَا جُنَاحَ عَلَيْهِمَٓا اَنْ يُصْلِحَا بَيْنَهُمَا صُلْحاًۜ وَالصُّلْحُ خَيْرٌۜ وَاُحْضِرَتِ الْاَنْفُسُ الشُّحَّۜ وَاِنْ تُحْسِنُوا وَتَتَّقُوا فَاِنَّ اللّٰهَ كَانَ بِمَا تَعْمَلُونَ خَب۪يراً</t>
  </si>
  <si>
    <t>4|128|Eğer kadın, kocasının serkeşliğinden veya aldırışsızlığından endişe ederse, aralarında anlaşmaya çalışmalarında kendilerine bir engel yoktur. Anlaşmak daha hayırlıdır. Nefisler kıskançlığa meyyaldir. Eğer iyi davranır ve haksızlıktan sakınırsaniz bilin ki, Allah işlediklerinizden şüphesiz haberdardır.</t>
  </si>
  <si>
    <t>وَلَنْ تَسْتَط۪يعُٓوا اَنْ تَعْدِلُوا بَيْنَ النِّسَٓاءِ وَلَوْ حَرَصْتُمْ فَلَا تَم۪يلُوا كُلَّ الْمَيْلِ فَتَذَرُوهَا كَالْمُعَلَّقَةِۜ وَاِنْ تُصْلِحُوا وَتَتَّقُوا فَاِنَّ اللّٰهَ كَانَ غَفُوراً رَح۪يماً</t>
  </si>
  <si>
    <t>4|129|Adil hareket etmeye ne kadar uğraşsanız, kadınlar arasında eşitlik yapamayacaksınız, bari bir tarafa kalben tamamen meyletmeyin ki diğerini askıdaymış gibi bırakmış olmayasınız. İşleri düzeltir ve haksızlıktan sakınırsanız bilin ki Allah şüphesiz bağışlar ve merhamet eder.</t>
  </si>
  <si>
    <t>وَاِنْ يَتَفَرَّقَا يُغْنِ اللّٰهُ كُلاًّ مِنْ سَعَتِه۪ۜ وَكَانَ اللّٰهُ وَاسِعاً حَك۪يماً</t>
  </si>
  <si>
    <t>4|130|Ayrılırlarsa, Allah her birini nimetinin genişliğiyle yoksulluktan kurtarır, Allah her şeyi kaplayandır. Hakim'dir.</t>
  </si>
  <si>
    <t>وَلِلّٰهِ مَا فِي السَّمٰوَاتِ وَمَا فِي الْاَرْضِۜ وَلَقَدْ وَصَّيْنَا الَّذ۪ينَ اُو۫تُوا الْكِتَابَ مِنْ قَبْلِكُمْ وَاِيَّاكُمْ اَنِ اتَّقُوا اللّٰهَۜ وَاِنْ تَكْفُرُوا فَاِنَّ لِلّٰهِ مَا فِي السَّمٰوَاتِ وَمَا فِي الْاَرْضِۜ وَكَانَ اللّٰهُ غَنِياًّ حَم۪يداً</t>
  </si>
  <si>
    <t>4|131|Göklerde olanlar da, yerde olanlar da Allah'ındır. And olsun ki, sizden önce Kitap verilenlere ve size, Allah'tan sakınmanızı tavsiye ettik. İnkar ederseniz bilin ki, göklerde olanlar da yerde olanlar da Allah'ındır.</t>
  </si>
  <si>
    <t>وَلِلّٰهِ مَا فِي السَّمٰوَاتِ وَمَا فِي الْاَرْضِۜ وَكَفٰى بِاللّٰهِ وَك۪يلاً</t>
  </si>
  <si>
    <t>4|132|Göklerde ve yerde olanlar Allah'ındır. Vekil olarak Allah yeter.</t>
  </si>
  <si>
    <t>اِنْ يَشَأْ يُذْهِبْكُمْ اَيُّهَا النَّاسُ وَيَأْتِ بِاٰخَر۪ينَۜ وَكَانَ اللّٰهُ عَلٰى ذٰلِكَ قَد۪يراً</t>
  </si>
  <si>
    <t>4|133|Ey İnsanlar! Allah dilerse sizi yok eder, başkalarını getirir, O, buna Kadir'dir.</t>
  </si>
  <si>
    <t>مَنْ كَانَ يُر۪يدُ ثَوَابَ الدُّنْيَا فَعِنْدَ اللّٰهِ ثَوَابُ الدُّنْيَا وَالْاٰخِرَةِۜ وَكَانَ اللّٰهُ سَم۪يعاً بَص۪يراً۟</t>
  </si>
  <si>
    <t>4|134|Dünya nimetini kim isterse, bilsin ki, dünyanın ve ahiretin nimeti Allah'ın katındadır. Allah işitir ve görür.</t>
  </si>
  <si>
    <t>يَٓا اَيُّهَا الَّذ۪ينَ اٰمَنُوا كُونُوا قَوَّام۪ينَ بِالْقِسْطِ شُهَدَٓاءَ لِلّٰهِ وَلَوْ عَلٰٓى اَنْفُسِكُمْ اَوِ الْوَالِدَيْنِ وَالْاَقْرَب۪ينَۚ اِنْ يَكُنْ غَنِياًّ اَوْ فَق۪يراً فَاللّٰهُ اَوْلٰى بِهِمَا فَلَا تَتَّبِعُوا الْهَوٰٓى اَنْ تَعْدِلُواۚ وَاِنْ تَلْـوُٓ۫ا اَوْ تُعْرِضُوا فَاِنَّ اللّٰهَ كَانَ بِمَا تَعْمَلُونَ خَب۪يراً</t>
  </si>
  <si>
    <t>4|135|Ey İnananlar! Kendiniz, ana babanız ve yakınlarınız aleyhlerine de olsa, Allah için şahit olarak adaleti gözetin; ister zengin, ister fakir olsun, Allah onlara daha yakındır. Adaletinizde heveslere uymayın. Eğer eğriltirseniz veya yüz çevirirseniz bilin ki, Allah işlediklerinizden şüphesiz haberdardır.</t>
  </si>
  <si>
    <t>يَٓا اَيُّهَا الَّذ۪ينَ اٰمَنُٓوا اٰمِنُوا بِاللّٰهِ وَرَسُولِه۪ وَالْكِتَابِ الَّذ۪ي نَزَّلَ عَلٰى رَسُولِه۪ وَالْكِتَابِ الَّـذ۪ٓي اَنْزَلَ مِنْ قَبْلُۜ وَمَنْ يَكْفُرْ بِاللّٰهِ وَمَلٰٓئِكَتِه۪ وَكُتُبِه۪ وَرُسُلِه۪ وَالْيَوْمِ الْاٰخِرِ فَقَدْ ضَلَّ ضَلَالاً بَع۪يداً</t>
  </si>
  <si>
    <t>4|136|Ey İnananlar! Allah'a, Peygamberine, Peygamberine indirdiği Kitap'a ve daha önce indirdiği Kitap'a inanmakta sebat gösterin. Kim Allah'ı, meleklerini, kitaplarını, peygamberlerini ve ahiret gününu inkar ederse, şüphesiz derin bir sapıklığa sapmıştır.</t>
  </si>
  <si>
    <t>اِنَّ الَّذ۪ينَ اٰمَنُوا ثُمَّ كَفَرُوا ثُمَّ اٰمَنُوا ثُمَّ كَفَرُوا ثُمَّ ازْدَادُوا كُفْراً لَمْ يَكُنِ اللّٰهُ لِيَغْفِرَ لَهُمْ وَلَا لِيَهْدِيَهُمْ سَب۪يلاًۜ</t>
  </si>
  <si>
    <t>4|137|Doğrusu inanıp sonra inkar edenleri, sonra inanıp tekrar inkar edenleri, sonra da inkarları artmış olanları Allah bağışlamaz; onları doğru yola eriştirmez.</t>
  </si>
  <si>
    <t>بَشِّرِ الْمُنَافِق۪ينَ بِاَنَّ لَهُمْ عَذَاباً اَل۪يماًۙ</t>
  </si>
  <si>
    <t>4|138|Münafıklara, kendilerine elem verici bir azab olduğunu müjdele.</t>
  </si>
  <si>
    <t>اَلَّذ۪ينَ يَتَّخِذُونَ الْكَافِر۪ينَ اَوْلِيَٓاءَ مِنْ دُونِ الْمُؤْمِن۪ينَۜ اَيَبْتَغُونَ عِنْدَهُمُ الْعِزَّةَ فَاِنَّ الْعِزَّةَ لِلّٰهِ جَم۪يعاًۜ</t>
  </si>
  <si>
    <t>4|139|Onlar, inananları bırakıp da kafirleri dost edinirler; onların tarafında bir şeref ve kudret mi arıyorlar? Doğrusu kudret bütün olarak Allah'ındır.</t>
  </si>
  <si>
    <t>وَقَدْ نَزَّلَ عَلَيْكُمْ فِي الْكِتَابِ اَنْ اِذَا سَمِعْتُمْ اٰيَاتِ اللّٰهِ يُكْفَرُ بِهَا وَيُسْتَهْزَاُ بِهَا فَلَا تَقْعُدُوا مَعَهُمْ حَتّٰى يَخُوضُوا ف۪ي حَد۪يثٍ غَيْرِه۪ۘ اِنَّكُمْ اِذاً مِثْلُهُمْۜ اِنَّ اللّٰهَ جَامِـعُ الْمُنَافِق۪ينَ وَالْكَافِر۪ينَ ف۪ي جَهَنَّمَ جَم۪يعاًۙ</t>
  </si>
  <si>
    <t>4|140|O, size Kitap'da "Allah'ın ayetlerinin inkar edildiğini ve alaya alındığını işittiğinizde, başka bir söze geçmedikçe, onlarla bir arada oturmayın, yoksa siz de onlar gibi olursunuz" diye indirdi. Doğrusu Allah münafıkları ve kafirlerin hepsini cehennemde toplayacaktır.</t>
  </si>
  <si>
    <t>اَلَّذ۪ينَ يَتَرَبَّصُونَ بِكُمْۚ فَاِنْ كَانَ لَكُمْ فَتْحٌ مِنَ اللّٰهِ قَالُٓوا اَلَمْ نَكُنْ مَعَكُمْۘ وَاِنْ كَانَ لِلْكَافِر۪ينَ نَص۪يبٌۙ قَالُٓوا اَلَمْ نَسْتَحْوِذْ عَلَيْكُمْ وَنَمْنَعْكُمْ مِنَ الْمُؤْمِن۪ينَۜ فَاللّٰهُ يَحْكُمُ بَيْنَكُمْ يَوْمَ الْقِيٰمَةِۜ وَلَنْ يَجْعَلَ اللّٰهُ لِلْكَافِر۪ينَ عَلَى الْمُؤْمِن۪ينَ سَب۪يلاً۟</t>
  </si>
  <si>
    <t>4|141|Sizi gözleyenler, Allah'tan size bir zafer gelirse, "Sizinle beraber değil miydik?" derler; eğer kafirlere bir pay çıkarsa, onlara: "Size üstünlük sağlayarak sizi müminlerden korumadık mı?" derler. Allah kıyamet günü aranızda hüküm verir. Allah inkarcılara, inananlar aleyhinde asla fırsat vermeyecektir.</t>
  </si>
  <si>
    <t>اِنَّ الْمُنَافِق۪ينَ يُخَادِعُونَ اللّٰهَ وَهُوَ خَادِعُهُمْۚ وَاِذَا قَامُٓوا اِلَى الصَّلٰوةِ قَامُوا كُسَالٰىۙ يُرَٓاؤُ۫نَ النَّاسَ وَلَا يَذْكُرُونَ اللّٰهَ اِلَّا قَل۪يلاًۘ</t>
  </si>
  <si>
    <t>4|142|Doğrusu münafıklar Allah'ı aldatmağa çalışırlar, oysa O, onlara aldatmanın ne olduğunu gösterecektir. Onlar namaza tembel tembel kalkarlar, insanlara gösteriş yaparlar, ne onlarla, ne de bunlarla olur, ikisi arasında bocalayarak Allah'ı pek az anarlar. Allah'ın saptırdığı kimseye yol bulamayacaksın.</t>
  </si>
  <si>
    <t>مُذَبْذَب۪ينَ بَيْنَ ذٰلِكَۗ لَٓا اِلٰى هٰٓؤُ۬لَٓاءِ وَلَٓا اِلٰى هٰٓؤُ۬لَٓاءِۜ وَمَنْ يُضْلِلِ اللّٰهُ فَلَنْ تَجِدَ لَهُ سَب۪يلاً</t>
  </si>
  <si>
    <t>4|143|Doğrusu münafıklar Allah'ı aldatmağa çalışırlar, oysa O, onlara aldatmanın ne olduğunu gösterecektir. Onlar namaza tembel tembel kalkarlar, insanlara gösteriş yaparlar, ne onlarla, ne de bunlarla olur, ikisi arasında bocalayarak Allah'ı pek az anarlar. Allah'ın saptırdığı kimseye yol bulamayacaksın.</t>
  </si>
  <si>
    <t>يَٓا اَيُّهَا الَّذ۪ينَ اٰمَنُوا لَا تَتَّخِذُوا الْكَافِر۪ينَ اَوْلِيَٓاءَ مِنْ دُونِ الْمُؤْمِن۪ينَۜ اَتُر۪يدُونَ اَنْ تَجْعَلُوا لِلّٰهِ عَلَيْكُمْ سُلْطَاناً مُب۪يناً</t>
  </si>
  <si>
    <t>4|144|Ey İnananlar! Müminleri bırakıp kafirleri dost edinmeyin. Allah'ın aleyhinize apaçık bir ferman vermesini mi istersiniz?</t>
  </si>
  <si>
    <t>اِنَّ الْمُنَافِق۪ينَ فِي الدَّرْكِ الْاَسْفَلِ مِنَ النَّارِۚ وَلَنْ تَجِدَ لَهُمْ نَص۪يراًۙ</t>
  </si>
  <si>
    <t>4|145|Doğrusu münafıklar cehennemin en alt tabakasındadırlar. Onlara yardımcı bulamayacaksın.</t>
  </si>
  <si>
    <t>اِلَّا الَّذ۪ينَ تَابُوا وَاَصْلَحُوا وَاعْتَصَمُوا بِاللّٰهِ وَاَخْلَصُوا د۪ينَهُمْ لِلّٰهِ فَاُو۬لٰٓئِكَ مَعَ الْمُؤْمِن۪ينَۜ وَسَوْفَ يُؤْتِ اللّٰهُ الْمُؤْمِن۪ينَ اَجْراً عَظ۪يماً</t>
  </si>
  <si>
    <t>4|146|Ancak tevbe edenler, nefislerini ıslah edenler, Allah'ın Kitap'ına sarılanlar ve dinlerine Allah için candan bağlananlar müstesnadır. Onlar inananlarla beraberdirler. Allah müminlere büyük ecir verecektir.</t>
  </si>
  <si>
    <t>مَا يَفْعَلُ اللّٰهُ بِعَذَابِكُمْ اِنْ شَكَرْتُمْ وَاٰمَنْتُمْۜ وَكَانَ اللّٰهُ شَاكِراً عَل۪يماً</t>
  </si>
  <si>
    <t>4|147|Şükreder ve inanırsanız, Allah size niçin azabetsin? Allah şükrün karşılığını verir ve bilir.</t>
  </si>
  <si>
    <t>لَا يُحِبُّ اللّٰهُ الْجَهْرَ بِالسُّٓوءِ مِنَ الْقَوْلِ اِلَّا مَنْ ظُلِمَۜ وَكَانَ اللّٰهُ سَم۪يعاً عَل۪يماً</t>
  </si>
  <si>
    <t>4|148|Allah, zulme uğrayan kimseden başkasının, kötülüğü sözle bile açıklamasını sevmez. Allah işitir ve bilir.</t>
  </si>
  <si>
    <t>اِنْ تُبْدُوا خَيْراً اَوْ تُخْفُوهُ اَوْ تَعْفُوا عَنْ سُٓوءٍ فَاِنَّ اللّٰهَ كَانَ عَفُواًّ قَد۪يراً</t>
  </si>
  <si>
    <t>4|149|Bir iyiliği açığa vurur veya gizler yahut bir kötülüğü affederseniz, bilin ki Allah da Affeden'dir, Güçlü Olan'dır.</t>
  </si>
  <si>
    <t>اِنَّ الَّذ۪ينَ يَكْفُرُونَ بِاللّٰهِ وَرُسُلِه۪ وَيُر۪يدُونَ اَنْ يُفَرِّقُوا بَيْنَ اللّٰهِ وَرُسُلِه۪ وَيَقُولُونَ نُؤْمِنُ بِبَعْضٍ وَنَكْفُرُ بِبَعْضٍۙ وَيُر۪يدُونَ اَنْ يَتَّخِذُوا بَيْنَ ذٰلِكَ سَب۪يلاًۙ</t>
  </si>
  <si>
    <t>4|150|Allah'ı ve peygamberlerini inkar eden, Allah'la peygamberleri arasını ayırmak isteyen, "Bir kısmına inanır bir kısmını inkar ederiz" diyerek ikisi arasında bir yol tutmak isteyenler, işte onlar gerçekten kafir olanlardır. Kafirlere ağır bir azab hazırlamışızdır.</t>
  </si>
  <si>
    <t>اُو۬لٰٓئِكَ هُمُ الْكَافِرُونَ حَقاًّۚ وَاَعْتَدْنَا لِلْكَافِر۪ينَ عَذَاباً مُه۪يناً</t>
  </si>
  <si>
    <t>4|151|Allah'ı ve peygamberlerini inkar eden, Allah'la peygamberleri arasını ayırmak isteyen, "Bir kısmına inanır bir kısmını inkar ederiz" diyerek ikisi arasında bir yol tutmak isteyenler, işte onlar gerçekten kafir olanlardır. Kafirlere ağır bir azab hazırlamışızdır.</t>
  </si>
  <si>
    <t>وَالَّذ۪ينَ اٰمَنُوا بِاللّٰهِ وَرُسُلِه۪ وَلَمْ يُفَرِّقُوا بَيْنَ اَحَدٍ مِنْهُمْ اُو۬لٰٓئِكَ سَوْفَ يُؤْت۪يهِمْ اُجُورَهُمْۜ وَكَانَ اللّٰهُ غَفُوراً رَح۪يماً۟</t>
  </si>
  <si>
    <t>4|152|Allah'a ve peygamberlerine inanıp, onlardan hiçbirini ayırmayanlara, işte onlara Allah ecirlerini verecektir. O, bağışlar ve merhamet eder.</t>
  </si>
  <si>
    <t>يَسْـَٔلُكَ اَهْلُ الْكِتَابِ اَنْ تُنَزِّلَ عَلَيْهِمْ كِتَاباً مِنَ السَّمَٓاءِ فَقَدْ سَاَلُوا مُوسٰٓى اَكْبَرَ مِنْ ذٰلِكَ فَقَالُٓوا اَرِنَا اللّٰهَ جَهْرَةً فَاَخَذَتْهُمُ الصَّاعِقَةُ بِظُلْمِهِمْۚ ثُمَّ اتَّخَذُوا الْعِجْلَ مِنْ بَعْدِ مَا جَٓاءَتْهُمُ الْبَيِّنَاتُ فَعَفَوْنَا عَنْ ذٰلِكَۚ وَاٰتَيْنَا مُوسٰى سُلْطَاناً مُب۪يناً</t>
  </si>
  <si>
    <t>4|153|Kitap ehli, senin kendilerine gökten bir kitap indirmeni isterler. Musa'dan bundan daha büyüğünü istemişlerdi ve "Bize Allah'ı apaçık göster" demişlerdi. Zulümlerinden ötürü onları yıldırım çarpmıştı. Belgeler kendilerine geldikten sonra da, buzağıyı tanrı olarak benimsediler, fakat bunları affettik ve Musa'ya apaçık bir hüccet verdik, söz vermelerine karşılık Tur dağını üzerlerine kaldırdık ve onlara: "Kapıdan secde ederek girin" dedik, "Cumartesileri aşırı gitmeyin" dedik, onlardan sağlam bir söz aldık.</t>
  </si>
  <si>
    <t>وَرَفَعْنَا فَوْقَهُمُ الطُّورَ بِم۪يثَاقِهِمْ وَقُلْنَا لَهُمُ ادْخُلُوا الْبَابَ سُجَّداً وَقُلْنَا لَهُمْ لَا تَعْدُوا فِي السَّبْتِ وَاَخَذْنَا مِنْهُمْ م۪يثَاقاً غَل۪يظاً</t>
  </si>
  <si>
    <t>4|154|Kitap ehli, senin kendilerine gökten bir kitap indirmeni isterler. Musa'dan bundan daha büyüğünü istemişlerdi ve "Bize Allah'ı apaçık göster" demişlerdi. Zulümlerinden ötürü onları yıldırım çarpmıştı. Belgeler kendilerine geldikten sonra da, buzağıyı tanrı olarak benimsediler, fakat bunları affettik ve Musa'ya apaçık bir hüccet verdik, söz vermelerine karşılık Tur dağını üzerlerine kaldırdık ve onlara: "Kapıdan secde ederek girin" dedik, "Cumartesileri aşırı gitmeyin" dedik, onlardan sağlam bir söz aldık.</t>
  </si>
  <si>
    <t>فَبِمَا نَقْضِهِمْ م۪يثَاقَهُمْ وَكُفْرِهِمْ بِاٰيَاتِ اللّٰهِ وَقَتْلِهِمُ الْاَنْبِيَٓاءَ بِغَيْرِ حَقٍّ وَقَوْلِهِمْ قُلُوبُنَا غُلْفٌۜ بَلْ طَبَعَ اللّٰهُ عَلَيْهَا بِكُفْرِهِمْ فَلَا يُؤْمِنُونَ اِلَّا قَل۪يلاًۖ</t>
  </si>
  <si>
    <t>4|155|Sözleşmelerini bozmaları, Allah'ın ayetlerini inkar etmeleri, peygamberleri haksız yere öldürmeleri, "Kalblerimiz perdelidir" demelerinden ötürü Allah, evet, inkarlarına karşılık onların kalblerini mühürledi, onun için bunların ancak pek azı inanır.</t>
  </si>
  <si>
    <t>وَبِكُفْرِهِمْ وَقَوْلِهِمْ عَلٰى مَرْيَمَ بُهْتَاناً عَظ۪يماًۙ</t>
  </si>
  <si>
    <t>4|156|Bu, bir de inkarlarından, Meryem'e büyük bir iftirada bulunmalarından ve: "Meryem oğlu İsa Mesih'i, Allah'ın elçisini öldürdük" demelerinden ötürüdür. Oysa onu öldürmediler ve asmadılar, fakat onlara öyle göründü. Ayrılığa düştükleri şeyde doğrusu şüphededirler, bu husustaki bilgileri ancak sanıya uymaktan ibarettir, kesin olarak onu öldürmediler, bilakis Allah onu kendi katına yükseltti. Allah Güçlü'dür, Hakim'dir.</t>
  </si>
  <si>
    <t>وَقَوْلِهِمْ اِنَّا قَتَلْنَا الْمَس۪يحَ ع۪يسَى ابْنَ مَرْيَمَ رَسُولَ اللّٰهِۚ وَمَا قَتَلُوهُ وَمَا صَلَبُوهُ وَلٰكِنْ شُبِّهَ لَهُمْۜ وَاِنَّ الَّذ۪ينَ اخْتَلَفُوا ف۪يهِ لَف۪ي شَكٍّ مِنْهُۜ مَا لَهُمْ بِه۪ مِنْ عِلْمٍ اِلَّا اتِّبَاعَ الظَّنِّۚ وَمَا قَتَلُوهُ يَق۪يناًۙ</t>
  </si>
  <si>
    <t>4|157|Bu, bir de inkarlarından, Meryem'e büyük bir iftirada bulunmalarından ve: "Meryem oğlu İsa Mesih'i, Allah'ın elçisini öldürdük" demelerinden ötürüdür. Oysa onu öldürmediler ve asmadılar, fakat onlara öyle göründü. Ayrılığa düştükleri şeyde doğrusu şüphededirler, bu husustaki bilgileri ancak sanıya uymaktan ibarettir, kesin olarak onu öldürmediler, bilakis Allah onu kendi katına yükseltti. Allah Güçlü'dür, Hakim'dir.</t>
  </si>
  <si>
    <t>بَلْ رَفَعَهُ اللّٰهُ اِلَيْهِۜ وَكَانَ اللّٰهُ عَز۪يزاً حَك۪يماً</t>
  </si>
  <si>
    <t>4|158|Bu, bir de inkarlarından, Meryem'e büyük bir iftirada bulunmalarından ve: "Meryem oğlu İsa Mesih'i, Allah'ın elçisini öldürdük" demelerinden ötürüdür. Oysa onu öldürmediler ve asmadılar, fakat onlara öyle göründü. Ayrılığa düştükleri şeyde doğrusu şüphededirler, bu husustaki bilgileri ancak sanıya uymaktan ibarettir, kesin olarak onu öldürmediler, bilakis Allah onu kendi katına yükseltti. Allah Güçlü'dür, Hakim'dir.</t>
  </si>
  <si>
    <t>وَاِنْ مِنْ اَهْلِ الْكِتَابِ اِلَّا لَيُؤْمِنَنَّ بِه۪ قَبْلَ مَوْتِه۪ۚ وَيَوْمَ الْقِيٰمَةِ يَكُونُ عَلَيْهِمْ شَه۪يداًۚ</t>
  </si>
  <si>
    <t>4|159|Kitap ehlinden, ölmeden önce, İsa'ya inanmayacak yoktur. O, gerektiği gibi inanmadıklarından, kıyamet günü onların aleyhine şahit olur.</t>
  </si>
  <si>
    <t>فَبِظُلْمٍ مِنَ الَّذ۪ينَ هَادُوا حَرَّمْنَا عَلَيْهِمْ طَيِّبَاتٍ اُحِلَّتْ لَهُمْ وَبِصَدِّهِمْ عَنْ سَب۪يلِ اللّٰهِ كَث۪يراًۙ</t>
  </si>
  <si>
    <t>4|160|Yahudilerin haksızlıklarından, çoklarını Allah yolundan menetmelerinden, yasak edilmişken faiz almaları ve insanların mallarını haksızlıkla yemelerinden ötürü kendilerine helal kılınan temiz şeyleri onlara haram kıldık. Onlardan inkar edenlere, elem verici azab hazırladık.</t>
  </si>
  <si>
    <t>وَاَخْذِهِمُ الرِّبٰوا وَقَدْ نُهُوا عَنْهُ وَاَكْلِهِمْ اَمْوَالَ النَّاسِ بِالْبَاطِلِۜ وَاَعْتَدْنَا لِلْكَافِر۪ينَ مِنْهُمْ عَذَاباً اَل۪يماً</t>
  </si>
  <si>
    <t>4|161|Yahudilerin haksızlıklarından, çoklarını Allah yolundan menetmelerinden, yasak edilmişken faiz almaları ve insanların mallarını haksızlıkla yemelerinden ötürü kendilerine helal kılınan temiz şeyleri onlara haram kıldık. Onlardan inkar edenlere, elem verici azab hazırladık.</t>
  </si>
  <si>
    <t>لٰكِنِ الرَّاسِخُونَ فِي الْعِلْمِ مِنْهُمْ وَالْمُؤْمِنُونَ يُؤْمِنُونَ بِمَٓا اُنْزِلَ اِلَيْكَ وَمَٓا اُنْزِلَ مِنْ قَبْلِكَ وَالْمُق۪يم۪ينَ الصَّلٰوةَ وَالْمُؤْتُونَ الزَّكٰوةَ وَالْمُؤْمِنُونَ بِاللّٰهِ وَالْيَوْمِ الْاٰخِرِۜ اُو۬لٰٓئِكَ سَنُؤْت۪يهِمْ اَجْراً عَظ۪يماً۟</t>
  </si>
  <si>
    <t>4|162|Fakat onlardan ilimde derinleşmiş olanlara, sana indirilen Kitap'a ve senden önce indirilen Kitap'a inanan müminlere, namaz kılanlara, zekat verenlere, Allah'a ve ahiret gününe inananlara, elbette büyük ecir vereceğiz.</t>
  </si>
  <si>
    <t>اِنَّٓا اَوْحَيْنَٓا اِلَيْكَ كَمَٓا اَوْحَيْنَٓا اِلٰى نُوحٍ وَالنَّبِيّ۪نَ مِنْ بَعْدِه۪ۚ وَاَوْحَيْنَٓا اِلٰٓى اِبْرٰه۪يمَ وَاِسْمٰع۪يلَ وَاِسْحٰقَ وَيَعْقُوبَ وَالْاَسْبَاطِ وَع۪يسٰى وَاَيُّوبَ وَيُونُسَ وَهٰرُونَ وَسُلَيْمٰنَۚ وَاٰتَيْنَا دَاوُ۫دَ زَبُوراًۚ</t>
  </si>
  <si>
    <t>4|163|Nuh'a, ondan sonra gelen peygamberlere vahyettiğimiz, İbrahim'e, İsmail'e, İshak'a, Yakub'a, torunlarına, İsa'ya, Eyyub'a, Yunus'a, Harun'a ve Süleyman'a vahyettiğimiz gibi şüphesiz sana da vahyettik. Davud'a da Zebur verdik.</t>
  </si>
  <si>
    <t>وَرُسُلاً قَدْ قَصَصْنَاهُمْ عَلَيْكَ مِنْ قَبْلُ وَرُسُلاً لَمْ نَقْصُصْهُمْ عَلَيْكَۜ وَكَلَّمَ اللّٰهُ مُوسٰى تَكْل۪يماًۚ</t>
  </si>
  <si>
    <t>4|164|Peygamberlerden sonra, insanların Allah'a karşı bir hüccetleri olmaması için, gönderilen müjdeci ve uyarıcı peygamberlerden bir kısmını daha önce sana anlatmış, bir kısmını da anlatmamıştık. Allah, Musa'ya hitabetmişti. Allah güçlüdür, Hakim'dir.</t>
  </si>
  <si>
    <t>رُسُلاً مُبَشِّر۪ينَ وَمُنْذِر۪ينَ لِئَلَّا يَكُونَ لِلنَّاسِ عَلَى اللّٰهِ حُجَّةٌ بَعْدَ الرُّسُلِۜ وَكَانَ اللّٰهُ عَز۪يزاً حَك۪يماً</t>
  </si>
  <si>
    <t>4|165|Peygamberlerden sonra, insanların Allah'a karşı bir hüccetleri olmaması için, gönderilen müjdeci ve uyarıcı peygamberlerden bir kısmını daha önce sana anlatmış, bir kısmını da anlatmamıştık. Allah, Musa'ya hitabetmişti. Allah güçlüdür, Hakim'dir.</t>
  </si>
  <si>
    <t>لٰكِنِ اللّٰهُ يَشْهَدُ بِمَٓا اَنْزَلَ اِلَيْكَ اَنْزَلَهُ بِعِلْمِه۪ۚ وَالْمَلٰٓئِكَةُ يَشْهَدُونَۜ وَكَفٰى بِاللّٰهِ شَه۪يداً</t>
  </si>
  <si>
    <t>4|166|Fakat Allah sana indirdiğine şahidlik eder, onu bilerek indirmiştir, melekler de şahidlik ederler. Şahid olarak Allah yeter.</t>
  </si>
  <si>
    <t>اِنَّ الَّذ۪ينَ كَفَرُوا وَصَدُّوا عَنْ سَب۪يلِ اللّٰهِ قَدْ ضَلُّوا ضَلَالاً بَع۪يداً</t>
  </si>
  <si>
    <t>4|167|İnkar edenler, Allah yolundan alıkoyanlar, şüphesiz derin bir sapıklığa sapmışlardır.</t>
  </si>
  <si>
    <t>اِنَّ الَّذ۪ينَ كَفَرُوا وَظَلَمُوا لَمْ يَكُنِ اللّٰهُ لِيَغْفِرَ لَهُمْ وَلَا لِيَهْدِيَهُمْ طَر۪يقاًۙ</t>
  </si>
  <si>
    <t>4|168|İnkar edenleri ve zalimleri Allah şüphesiz bağışlamaz, onları içinde temelli ve ebediyyen kalacakları cehennem yolundan başka bir yola eriştirmez. Bu, Allah'a kolaydır.</t>
  </si>
  <si>
    <t>اِلَّا طَر۪يقَ جَهَنَّمَ خَالِد۪ينَ ف۪يهَٓا اَبَداًۜ وَكَانَ ذٰلِكَ عَلَى اللّٰهِ يَس۪يراً</t>
  </si>
  <si>
    <t>4|169|İnkar edenleri ve zalimleri Allah şüphesiz bağışlamaz, onları içinde temelli ve ebediyyen kalacakları cehennem yolundan başka bir yola eriştirmez. Bu, Allah'a kolaydır.</t>
  </si>
  <si>
    <t>يَٓا اَيُّهَا النَّاسُ قَدْ جَٓاءَكُمُ الرَّسُولُ بِالْحَقِّ مِنْ رَبِّكُمْ فَاٰمِنُوا خَيْراً لَكُمْۜ وَاِنْ تَكْفُرُوا فَاِنَّ لِلّٰهِ مَا فِي السَّمٰوَاتِ وَالْاَرْضِۜ وَكَانَ اللّٰهُ عَل۪يماً حَك۪يماً</t>
  </si>
  <si>
    <t>4|170|Ey İnsanlar! Peygamber Rabbiniz'den size gerçekle geldi, inanın, bu sizin hayrınızadır. İnkar ederseniz, bilin ki, göklerde ve yerde olanlar Allah'ındır. Allah bilendir. Hakim'dir.</t>
  </si>
  <si>
    <t>يَٓا اَهْلَ الْكِتَابِ لَا تَغْلُوا ف۪ي د۪ينِكُمْ وَلَا تَقُولُوا عَلَى اللّٰهِ اِلَّا الْحَقَّۜ اِنَّمَا الْمَس۪يحُ ع۪يسَى ابْنُ مَرْيَمَ رَسُولُ اللّٰهِ وَكَلِمَتُهُۚ اَلْقٰيهَٓا اِلٰى مَرْيَمَ وَرُوحٌ مِنْهُۘ فَاٰمِنُوا بِاللّٰهِ وَرُسُلِه۪ۚ وَلَا تَقُولُوا ثَلٰثَةٌۜ اِنْتَهُوا خَيْراً لَكُمْۜ اِنَّمَا اللّٰهُ اِلٰهٌ وَاحِدٌۜ سُبْحَانَهُٓ اَنْ يَكُونَ لَهُ وَلَدٌۢ لَهُ مَا فِي السَّمٰوَاتِ وَمَا فِي الْاَرْضِۜ وَكَفٰى بِاللّٰهِ وَك۪يلاً۟</t>
  </si>
  <si>
    <t>4|171|Ey Kitap ehli! Dininizde taşkınlık etmeyin. Allah hakkında ancak gerçeği söyleyin. Meryem oğlu İsa Mesih, Allah'ın peygamberi, Meryem'e ulaştırdığı kelimesi ve kendinden bir ruhtur. Allah'a ve peygamberlerine inanın, "üçtür" demeyin, vazgeçin, bu hayrınızadır. Allah ancak bir tek Tanrı'dır, çocuğu olmaktan münezzehtir, göklerde olanlar da yerde olanlar da O'nundur. Vekil olarak Allah yeter.</t>
  </si>
  <si>
    <t>لَنْ يَسْتَنْكِفَ الْمَس۪يحُ اَنْ يَكُونَ عَبْداً لِلّٰهِ وَلَا الْمَلٰٓئِكَةُ الْمُقَرَّبُونَۜ وَمَنْ يَسْتَنْكِفْ عَنْ عِبَادَتِه۪ وَيَسْتَكْبِرْ فَسَيَحْشُرُهُمْ اِلَيْهِ جَم۪يعاً</t>
  </si>
  <si>
    <t>4|172|Mesih de, gözde melekler de Allah'a kul olmaktan asla çekinmezler. Kim O'na kulluktan çekinir ve büyüklük taslarsa, bilsin ki, O, hepsini huzuruna toplayacaktır.</t>
  </si>
  <si>
    <t>فَاَمَّا الَّذ۪ينَ اٰمَنُوا وَعَمِلُوا الصَّالِحَاتِ فَيُوَفّ۪يهِمْ اُجُورَهُمْ وَيَز۪يدُهُمْ مِنْ فَضْلِه۪ۚ وَاَمَّا الَّذ۪ينَ اسْتَنْكَفُوا وَاسْتَكْبَرُوا فَيُعَذِّبُهُمْ عَذَاباً اَل۪يماًۙ وَلَا يَجِدُونَ لَهُمْ مِنْ دُونِ اللّٰهِ وَلِياًّ وَلَا نَص۪يراً</t>
  </si>
  <si>
    <t>4|173|İnananlara ve yararlı iş işleyenlere, ecirlerini ödeyecek, onlara olan bol nimetini daha da artıracaktır. Kulluk etmekten çekinenleri ve büyüklük taslayanları elem verici bir azaba uğratacaktır. Onlar kendilerine Allah'tan başka bir dost ve yardımcı bulamazlar.</t>
  </si>
  <si>
    <t>يَٓا اَيُّهَا النَّاسُ قَدْ جَٓاءَكُمْ بُرْهَانٌ مِنْ رَبِّكُمْ وَاَنْزَلْـنَٓا اِلَيْكُمْ نُوراً مُب۪يناً</t>
  </si>
  <si>
    <t>4|174|Ey İnsanlar! Rabbiniz'den size açık bir delil geldi, size apaçık bir nur, Kuran indirdik.</t>
  </si>
  <si>
    <t>فَاَمَّا الَّذ۪ينَ اٰمَنُوا بِاللّٰهِ وَاعْتَصَمُوا بِه۪ فَسَيُدْخِلُهُمْ ف۪ي رَحْمَةٍ مِنْهُ وَفَضْلٍۙ وَيَهْد۪يهِمْ اِلَيْهِ صِرَاطاً مُسْتَق۪يماًۜ</t>
  </si>
  <si>
    <t>4|175|Allah kendisine inananları ve Kitabına sarılanları rahmetine ve bol nimetine kavuşturacak, onları Kendisine götüren doğru yola eriştirecektir.</t>
  </si>
  <si>
    <t>يَسْتَفْتُونَكَۜ قُلِ اللّٰهُ يُفْت۪يكُمْ فِي الْكَلَالَةِۜ اِنِ امْرُؤٌا هَلَكَ لَيْسَ لَهُ وَلَدٌ وَلَهُٓ اُخْتٌ فَلَهَا نِصْفُ مَا تَرَكَۚ وَهُوَ يَرِثُـهَٓا اِنْ لَمْ يَكُنْ لَهَا وَلَدٌۜ فَاِنْ كَانَتَا اثْنَتَيْنِ فَلَهُمَا الثُّلُثَانِ مِمَّا تَرَكَۜ وَاِنْ كَانُٓوا اِخْوَةً رِجَالاً وَنِسَٓاءً فَلِلذَّكَرِ مِثْلُ حَظِّ الْاُنْثَيَيْنِۜ يُبَيِّنُ اللّٰهُ لَكُمْ اَنْ تَضِلُّواۜ وَاللّٰهُ بِكُلِّ شَيْءٍ عَل۪يمٌ</t>
  </si>
  <si>
    <t>4|176|Senden fetva isterler, de ki: "Allah size ikinci dereceden mirasçılar hakkında fetva veriyor: "Şayet çocuğu olmayıp bir kızkardeşi bulunan kimse ölürse, bıraktığının yarısı kızkardeşe kalır. Fakat kızkardeşinin çocuğu yoksa kendisi, ona tamamen varis olur. Eğer iki kızkardeş kalmışsa, bıraktığının üçte ikisi onlaradır. Eğer mirasçılar erkek ve kadın kardeşlerse, erkeğe, iki dişinin hissesi kadar vardır. Doğru yoldan saparsınız diye Allah size açıklıyor." Allah her şeyi bilir.</t>
  </si>
  <si>
    <t>MAİDE SURESİ</t>
  </si>
  <si>
    <t>يَٓا اَيُّهَا الَّذ۪ينَ اٰمَنُٓوا اَوْفُوا بِالْعُقُودِۜ اُحِلَّتْ لَكُمْ بَه۪يمَةُ الْاَنْعَامِ اِلَّا مَا يُتْلٰى عَلَيْكُمْ غَيْرَ مُحِلِّي الصَّيْدِ وَاَنْتُمْ حُرُمٌۜ اِنَّ اللّٰهَ يَحْكُمُ مَا يُر۪يدُ</t>
  </si>
  <si>
    <t>5|1|Ey İnananlar! Akidleri yerine getirin. İhramda iken avlanmayı helal görmeksizin, size bildirilecek olanlar dışında, hayvanlar helal kılındı; Allah dilediği hükmü verir.</t>
  </si>
  <si>
    <t>يَٓا اَيُّهَا الَّذ۪ينَ اٰمَنُوا لَا تُحِلُّوا شَعَٓائِرَ اللّٰهِ وَلَا الشَّهْرَ الْحَرَامَ وَلَا الْهَدْيَ وَلَا الْقَلَٓائِدَ وَلَٓا آٰمّ۪ينَ الْبَيْتَ الْحَرَامَ يَبْتَغُونَ فَضْلاً مِنْ رَبِّهِمْ وَرِضْوَاناًۜ وَاِذَا حَلَلْتُمْ فَاصْطَادُواۜ وَلَا يَجْرِمَنَّكُمْ شَنَاٰنُ قَوْمٍ اَنْ صَدُّوكُمْ عَنِ الْمَسْجِدِ الْحَرَامِ اَنْ تَعْتَدُواۢ وَتَعَاوَنُوا عَلَى الْبِرِّ وَالتَّقْوٰىۖ وَلَا تَعَاوَنُوا عَلَى الْاِثْمِ وَالْعُدْوَانِۖ وَاتَّقُوا اللّٰهَۜ اِنَّ اللّٰهَ شَد۪يدُ الْعِقَابِ</t>
  </si>
  <si>
    <t>5|2|Ey İnananlar! Allah'ın nişanelerine, hürmet edilen aya, hediye olan kurbanlığa, gerdanlıklar takılan hayvanlara, Rab'lerinden bol nimet ve rıza talep ederek Beyt-i Haram'a gelenlere sakın hürmetsizlik etmeyin. İhramdan çıktığınız zaman avlanabilirsiniz. Sizi Mescid-i Haram'dan menettiği için bir topluluğa olan kininiz, aşırı gitmenize sebep olmasın; iyilikte ve fenalıktan sakınmakta yardımlaşın, günah işlemek ve aşırı gitmekte yardımlaşmayın. Allah'tan sakının, Allah'ın cezası şiddetlidir.</t>
  </si>
  <si>
    <t>حُرِّمَتْ عَلَيْكُمُ الْمَيْتَةُ وَالدَّمُ وَلَحْمُ الْخِنْز۪يرِ وَمَٓا اُهِلَّ لِغَيْرِ اللّٰهِ بِه۪ وَالْمُنْخَنِقَةُ وَالْمَوْقُوذَةُ وَالْمُتَرَدِّيَةُ وَالنَّط۪يحَةُ وَمَٓا اَكَلَ السَّبُعُ اِلَّا مَا ذَكَّيْتُمْ وَمَا ذُبِحَ عَلَى النُّصُبِ وَاَنْ تَسْتَقْسِمُوا بِالْاَزْلَامِۜ ذٰلِكُمْ فِسْقٌۜ اَلْيَوْمَ يَـئِسَ الَّذ۪ينَ كَفَرُوا مِنْ د۪ينِكُمْ فَلَا تَخْشَوْهُمْ وَاخْشَوْنِۜ اَلْيَوْمَ اَكْمَلْتُ لَكُمْ د۪ينَكُمْ وَاَتْمَمْتُ عَلَيْكُمْ نِعْمَت۪ي وَرَض۪يتُ لَكُمُ الْاِسْلَامَ د۪يناًۜ فَمَنِ اضْطُرَّ ف۪ي مَخْمَصَةٍ غَيْرَ مُتَجَانِفٍ لِاِثْمٍۙ فَاِنَّ اللّٰهَ غَفُورٌ رَح۪يمٌ</t>
  </si>
  <si>
    <t>5|3|Leş, kan, domuz eti, Allah'tan başkası adına kesilenler, -canları çıkmadan önce kesmemişseniz, boğulmuş, bir yerine vurularak öldürülmüş, düşüp yuvarlanmış, başka bir hayvan tarafından süsülmüş, yırtıcı hayvan tarafından yenmiş olanları- dikili taşlar üzerine boğazlananlar ile fal oklarıyla kısmet aramanız size haram kılındı; bunlar fasıklıktır. Bugün, inkar edenler sizi dininizden etmekten umutlarını kesmişlerdir, onlardan korkmayın, Benden korkun. Bugün, size dininizi bütünledim, üzerinize olan nimetimi tamamladım, din olarak sizin için İslam'ı beğendim. Açlıktan darda kalan, günaha kaymaksızın yiyebilir. Doğrusu Allah Bağışlayan'dır, merhametli olandır.</t>
  </si>
  <si>
    <t>يَسْـَٔلُونَكَ مَاذَٓا اُحِلَّ لَهُمْۜ قُلْ اُحِلَّ لَكُمُ الطَّيِّبَاتُۙ وَمَا عَلَّمْتُمْ مِنَ الْجَوَارِحِ مُكَلِّب۪ينَ تُعَلِّمُونَهُنَّ مِمَّا عَلَّمَكُمُ اللّٰهُۘ فَكُلُوا مِمَّٓا اَمْسَكْنَ عَلَيْكُمْ وَاذْكُرُوا اسْمَ اللّٰهِ عَلَيْهِۖ وَاتَّقُوا اللّٰهَۜ اِنَّ اللّٰهَ سَر۪يعُ الْحِسَابِ</t>
  </si>
  <si>
    <t>5|4|Sana, kendilerine neyin helal kılındığını soruyorlar, de ki: Size temiz olanlar helal kılındı; Allah'ın size öğrettiği üzere alıştırıp yetiştirerek öğrettiğiniz avcı hayvanların sizin için tuttuklarını yiyin ve üzerine Allah'ın adını anın. Allah'tan sakının, doğrusu Allah hesabı çabuk görür.</t>
  </si>
  <si>
    <t>اَلْيَوْمَ اُحِلَّ لَكُمُ الطَّيِّبَاتُۜ وَطَعَامُ الَّذ۪ينَ اُو۫تُوا الْكِتَابَ حِلٌّ لَكُمْۖ وَطَعَامُكُمْ حِلٌّ لَهُمْۘ وَالْمُحْصَنَاتُ مِنَ الْمُؤْمِنَاتِ وَالْمُحْصَنَاتُ مِنَ الَّذ۪ينَ اُو۫تُوا الْكِتَابَ مِنْ قَبْلِكُمْ اِذَٓا اٰتَيْتُمُوهُنَّ اُجُورَهُنَّ مُحْصِن۪ينَ غَيْرَ مُسَافِح۪ينَ وَلَا مُتَّخِذ۪ٓي اَخْدَانٍۜ وَمَنْ يَكْفُرْ بِالْا۪يمَانِ فَقَدْ حَبِطَ عَمَلُهُۘ وَهُوَ فِي الْاٰخِرَةِ مِنَ الْخَاسِر۪ينَ۟</t>
  </si>
  <si>
    <t>5|5|Bugün, size temiz olanlar helal kılındı. Kitap verilenlerin yemeği size helal, sizin yemeğiniz de onlara helaldir. İnanan hür ve iffetli kadınlar ve sizden önce kitap verilenlerin hür ve iffetli kadınları -zina etmeksizin, gizli dost tutmaksızın ve mehirlerini verdiğiniz takdirde- size helaldir. Kim imanı inkar ederse, şüphesiz amelleri boşa gider. O, ahirette de kaybedenlerdendir.</t>
  </si>
  <si>
    <t>يَٓا اَيُّهَا الَّذ۪ينَ اٰمَنُٓوا اِذَا قُمْتُمْ اِلَى الصَّلٰوةِ فَاغْسِلُوا وُجُوهَكُمْ وَاَيْدِيَكُمْ اِلَى الْمَرَافِقِ وَامْسَحُوا بِرُؤُ۫سِكُمْ وَاَرْجُلَكُمْ اِلَى الْكَعْبَيْنِۜ وَاِنْ كُنْتُمْ جُنُباً فَاطَّهَّرُواۜ وَاِنْ كُنْتُمْ مَرْضٰٓى اَوْ عَلٰى سَفَرٍ اَوْ جَٓاءَ اَحَدٌ مِنْكُمْ مِنَ الْغَٓائِطِ اَوْ لٰمَسْتُمُ النِّسَٓاءَ فَلَمْ تَجِدُوا مَٓاءً فَتَيَمَّمُوا صَع۪يداً طَيِّباً فَامْسَحُوا بِوُجُوهِكُمْ وَاَيْد۪يكُمْ مِنْهُۜ مَا يُر۪يدُ اللّٰهُ لِيَجْعَلَ عَلَيْكُمْ مِنْ حَرَجٍ وَلٰكِنْ يُر۪يدُ لِيُطَهِّرَكُمْ وَلِيُتِمَّ نِعْمَتَهُ عَلَيْكُمْ لَعَلَّكُمْ تَشْكُرُونَ</t>
  </si>
  <si>
    <t>5|6|Ey İnananlar! Namaza kalktığınızda yüzlerinizi, dirseklere kadar ellerinizi, -başlarınızı meshedip- topuk kemiklerine kadar ayaklarınızı yıkayın. Eğer cünüpseniz yıkanıp temizlenin; şayet hasta veya yolculukta iseniz veya ayak yolundan gelmişseniz yahut kadınlara yaklaşmışsanız ve su bulamamışsanız temiz bir toprağa teyemmüm edin, yüzlerinizi, ellerinizi onunla meshedin. Allah sizi zorlamak istemez, Allah sizi arıtıp üzerinize olan nimetini tamamlamak ister ki şükredesiniz.</t>
  </si>
  <si>
    <t>وَاذْكُرُوا نِعْمَةَ اللّٰهِ عَلَيْكُمْ وَم۪يثَاقَهُ الَّذ۪ي وَاثَقَكُمْ بِه۪ٓۙ اِذْ قُلْتُمْ سَمِعْنَا وَاَطَعْنَاۘ وَاتَّقُوا اللّٰهَۜ اِنَّ اللّٰهَ عَل۪يمٌ بِذَاتِ الصُّدُورِ</t>
  </si>
  <si>
    <t>5|7|Allah'ın size olan nimetini ve "İşittik, itaat ettik" dediğinizde sizi andına bağladığı sözünü anın. Allah'tan sakının, Allah içinizde olanı elbette bilir.</t>
  </si>
  <si>
    <t>يَٓا اَيُّهَا الَّذ۪ينَ اٰمَنُوا كُونُوا قَوَّام۪ينَ لِلّٰهِ شُهَدَٓاءَ بِالْقِسْطِۘ وَلَا يَجْرِمَنَّكُمْ شَنَاٰنُ قَوْمٍ عَلٰٓى اَلَّا تَعْدِلُواۜ اِعْدِلُوا۠ هُوَ اَقْرَبُ لِلتَّقْوٰىۘ وَاتَّقُوا اللّٰهَۜ اِنَّ اللّٰهَ خَب۪يرٌ بِمَا تَعْمَلُونَ</t>
  </si>
  <si>
    <t>5|8|Ey İnananlar! Allah için adaleti ayakta tutup gözeten şahidler olun. Bir topluluğa olan öfkeniz sizi adaletsizliğe sürüklemesin; adil olun; bu, Allah'a karşı gelmekten sakınmaya daha yakındır. Allah'tan sakının, doğrusu Allah işlediklerinizden Haberdar'dır.</t>
  </si>
  <si>
    <t>وَعَدَ اللّٰهُ الَّذ۪ينَ اٰمَنُوا وَعَمِلُوا الصَّالِحَاتِۙ لَهُمْ مَغْفِرَةٌ وَاَجْرٌ عَظ۪يمٌ</t>
  </si>
  <si>
    <t>5|9|Allah, inananlara ve yararlı işler işleyenlere mağfiret ve büyük ecir olduğunu vadetmiştir.</t>
  </si>
  <si>
    <t>وَالَّذ۪ينَ كَفَرُوا وَكَذَّبُوا بِاٰيَاتِنَٓا اُو۬لٰٓئِكَ اَصْحَابُ الْجَح۪يمِ</t>
  </si>
  <si>
    <t>5|10|İnkar edenler ve ayetlerimizi yalanlayanlar, işte onlar cehennemliklerdir.</t>
  </si>
  <si>
    <t>يَٓا اَيُّهَا الَّذ۪ينَ اٰمَنُوا اذْكُرُوا نِعْمَتَ اللّٰهِ عَلَيْكُمْ اِذْ هَمَّ قَوْمٌ اَنْ يَبْسُطُٓوا اِلَيْكُمْ اَيْدِيَهُمْ فَكَفَّ اَيْدِيَهُمْ عَنْكُمْۚ وَاتَّقُوا اللّٰهَۜ وَعَلَى اللّٰهِ فَلْيَتَوَكَّلِ الْمُؤْمِنُونَ۟</t>
  </si>
  <si>
    <t>5|11|Ey İnananlar! Allah'ın üzerinize olan nimetini anın: Hani bir topluluk size tecavüze kalkışmıştı da Allah onlara mani olmuştu. Allah'tan sakının, inananlar Allah'a güvensinler.</t>
  </si>
  <si>
    <t>وَلَقَدْ اَخَذَ اللّٰهُ م۪يثَاقَ بَن۪ٓي اِسْرَٓائ۪لَۚ وَبَعَثْنَا مِنْهُمُ اثْنَيْ عَشَرَ نَق۪يباًۜ وَقَالَ اللّٰهُ اِنّ۪ي مَعَكُمْۜ لَئِنْ اَقَمْتُمُ الصَّلٰوةَ وَاٰتَيْتُمُ الزَّكٰوةَ وَاٰمَنْتُمْ بِرُسُل۪ي وَعَزَّرْتُمُوهُمْ وَاَقْرَضْتُمُ اللّٰهَ قَرْضاً حَسَناً لَاُكَفِّرَنَّ عَنْكُمْ سَيِّـَٔاتِكُمْ وَلَاُدْخِلَنَّكُمْ جَنَّاتٍ تَجْر۪ي مِنْ تَحْتِهَا الْاَنْهَارُۚ فَمَنْ كَفَرَ بَعْدَ ذٰلِكَ مِنْكُمْ فَقَدْ ضَلَّ سَوَٓاءَ السَّب۪يلِ</t>
  </si>
  <si>
    <t>5|12|And olsun ki, Allah, İsrailoğullarından söz almıştı. Onlardan oniki reis seçtik. Allah: "Ben şüphesiz sizinleyim, namaz kılarsanız, zekat verirseniz, peygamberlerime inanır ve onlara yardım ederseniz, Allah uğrunda güzel bir takdimede bulunursanız, and olsun ki kötülüklerinizi örterim. And olsun ki, sizi içlerinden ırmaklar akan cennetlere koyarım. Bundan sonra sizden kim inkar ederse şüphesiz doğru yoldan sapmış olur" dedi.</t>
  </si>
  <si>
    <t>فَبِمَا نَقْضِهِمْ م۪يثَاقَهُمْ لَعَنَّاهُمْ وَجَعَلْنَا قُلُوبَهُمْ قَاسِيَةًۚ يُحَرِّفُونَ الْكَلِمَ عَنْ مَوَاضِعِه۪ۙ وَنَسُوا حَظاًّ مِمَّا ذُكِّرُوا بِه۪ۚ وَلَا تَزَالُ تَطَّلِعُ عَلٰى خَٓائِنَةٍ مِنْهُمْ اِلَّا قَل۪يلاً مِنْهُمْ فَاعْفُ عَنْهُمْ وَاصْفَحْۜ اِنَّ اللّٰهَ يُحِبُّ الْمُحْسِن۪ينَ</t>
  </si>
  <si>
    <t>5|13|Sözlerini bozdukları için onlara lanet ettik, kalblerini katılaştırdık. Onlar sözleri yerlerinden değiştirirler. Kendilerine belletilenin bir kısmını unuttular. İçlerinden pek azından başkasının daima hainliklerini görürsün, onları affet ve geç. Allah iyilik yapanları şüphesiz sever.</t>
  </si>
  <si>
    <t>وَمِنَ الَّذ۪ينَ قَالُٓوا اِنَّا نَصَارٰٓى اَخَذْنَا م۪يثَاقَهُمْ فَنَسُوا حَظاًّ مِمَّا ذُكِّرُوا بِه۪ۖ فَاَغْرَيْنَا بَيْنَهُمُ الْعَدَاوَةَ وَالْبَغْضَٓاءَ اِلٰى يَوْمِ الْقِيٰمَةِۜ وَسَوْفَ يُنَبِّئُهُمُ اللّٰهُ بِمَا كَانُوا يَصْنَعُونَ</t>
  </si>
  <si>
    <t>5|14|"Biz hıristiyanız" diyenlerden de söz almıştık; onlar, kendilerine belletilenin bir kısmını unuttular, bu yüzden aralarına kıyamete kadar düşmanlık ve kin saldık. Allah, yapmakta olduklarını kendilerine haber verecektir.</t>
  </si>
  <si>
    <t>يَٓا اَهْلَ الْكِتَابِ قَدْ جَٓاءَكُمْ رَسُولُنَا يُبَيِّنُ لَكُمْ كَث۪يراً مِمَّا كُنْتُمْ تُخْفُونَ مِنَ الْكِتَابِ وَيَعْفُوا عَنْ كَث۪يرٍۜ قَدْ جَٓاءَكُمْ مِنَ اللّٰهِ نُورٌ وَكِتَابٌ مُب۪ينٌۙ</t>
  </si>
  <si>
    <t>5|15|Ey Kitap ehli! Kitap'dan gizleyip durduğunuzun çoğunu size açıkça anlatan ve çoğundan da geçiveren peygamberimiz gelmiştir. Doğrusu size Allah'tan bir nur ve apaçık bir Kitap gelmiştir.</t>
  </si>
  <si>
    <t>يَهْد۪ي بِهِ اللّٰهُ مَنِ اتَّبَعَ رِضْوَانَهُ سُبُلَ السَّلَامِ وَيُخْرِجُهُمْ مِنَ الظُّلُمَاتِ اِلَى النُّورِ بِاِذْنِه۪ وَيَهْد۪يهِمْ اِلٰى صِرَاطٍ مُسْتَق۪يمٍ</t>
  </si>
  <si>
    <t>5|16|Allah, rızasını gözetenleri onunla, selamet yollarına eriştirir ve onları, izni ile, karanlıklardan aydınlığa çıkarır. Onları doğru yola iletir.</t>
  </si>
  <si>
    <t>لَقَدْ كَفَرَ الَّذ۪ينَ قَالُٓوا اِنَّ اللّٰهَ هُوَ الْمَس۪يحُ ابْنُ مَرْيَمَۜ قُلْ فَمَنْ يَمْلِكُ مِنَ اللّٰهِ شَيْـٔاً اِنْ اَرَادَ اَنْ يُهْلِكَ الْمَس۪يحَ ابْنَ مَرْيَمَ وَاُمَّهُ وَمَنْ فِي الْاَرْضِ جَم۪يعاًۜ وَلِلّٰهِ مُلْكُ السَّمٰوَاتِ وَالْاَرْضِ وَمَا بَيْنَهُمَاۜ يَخْلُقُ مَا يَشَٓاءُۜ وَاللّٰهُ عَلٰى كُلِّ شَيْءٍ قَد۪يرٌ</t>
  </si>
  <si>
    <t>5|17|"Allah ancak Meryem oğlu Mesih'tir" diyenler and olsun ki kafir olmuşlardır. De ki: "Allah Meryem oğlu Mesih'i, anasını ve yeryüzünde olanların hepsini yok etmeyi dilerse kim O'na karşı koyabilir?" Göklerin, yerin ve arasındakilerin hükümranlığı Allah'ındır, dilediğini yaratır. Allah her şeye Kadir'dir.</t>
  </si>
  <si>
    <t>وَقَالَتِ الْيَهُودُ وَالنَّصَارٰى نَحْنُ اَبْنَٓاءُ اللّٰهِ وَاَحِبَّٓاؤُ۬هُۜ قُلْ فَلِمَ يُعَذِّبُكُمْ بِذُنُوبِكُمْۜ بَلْ اَنْتُمْ بَشَرٌ مِمَّنْ خَلَقَۜ يَغْفِرُ لِمَنْ يَشَٓاءُ وَيُعَذِّبُ مَنْ يَشَٓاءُۜ وَلِلّٰهِ مُلْكُ السَّمٰوَاتِ وَالْاَرْضِ وَمَا بَيْنَهُمَاۘ وَاِلَيْهِ الْمَص۪يرُ</t>
  </si>
  <si>
    <t>5|18|Yahudiler ve hıristiyanlar, "Biz Allah'ın oğulları ve sevgilileriyiz" dediler. "Öyleyse günahlarınızdan ötürü size niçin azabediyor? Bilakis siz O'nun yarattığı insanlarsınız" de, Allah dilediğini bağışlar, dilediğine azab eder. Göklerin, yerin ve ikisinin arasındakilerin hükümranlığı Allah'ındır. Dönüş O'nadır.</t>
  </si>
  <si>
    <t>يَٓا اَهْلَ الْكِتَابِ قَدْ جَٓاءَكُمْ رَسُولُنَا يُبَيِّنُ لَكُمْ عَلٰى فَتْرَةٍ مِنَ الرُّسُلِ اَنْ تَقُولُوا مَا جَٓاءَنَا مِنْ بَش۪يرٍ وَلَا نَذ۪يرٍۘ فَقَدْ جَٓاءَكُمْ بَش۪يرٌ وَنَذ۪يرٌۜ وَاللّٰهُ عَلٰى كُلِّ شَيْءٍ قَد۪يرٌ۟</t>
  </si>
  <si>
    <t>5|19|Ey Kitap ehli! Peygamberlerin arası kesildiğinde, "Bize müjdeci ve uyarıcı gelmedi" dersiniz diye, size açıkça anlatacak peygamberimiz geldi. Şüphesiz O, size müjdeci ve uyarıcı olarak gelmiştir. Allah her şeye Kadir'dir.</t>
  </si>
  <si>
    <t>وَاِذْ قَالَ مُوسٰى لِقَوْمِه۪ يَا قَوْمِ اذْكُرُوا نِعْمَةَ اللّٰهِ عَلَيْكُمْ اِذْ جَعَلَ ف۪يكُمْ اَنْبِيَٓاءَ وَجَعَلَكُمْ مُلُوكاًۗ وَاٰتٰيكُمْ مَا لَمْ يُؤْتِ اَحَداً مِنَ الْعَالَم۪ينَ</t>
  </si>
  <si>
    <t>5|20|Musa, milletine: "Ey milletim! Allah'ın size olan nimetini anın: içinizden peygamberler çıkarmış ve sizi hükümdar yapmıştır, dünyalarda kimseye vermediğini size vermiştir".</t>
  </si>
  <si>
    <t>يَا قَوْمِ ادْخُلُوا الْاَرْضَ الْمُقَدَّسَةَ الَّت۪ي كَتَبَ اللّٰهُ لَكُمْ وَلَا تَرْتَدُّوا عَلٰٓى اَدْبَارِكُمْ فَتَنْقَلِبُوا خَاسِر۪ينَ</t>
  </si>
  <si>
    <t>5|21|"Ey milletim! Allah'ın size yazdığı kutsal yere girin, ardınıza dönmeyin, yoksa kaybedenler olarak dönersiniz" demişti.</t>
  </si>
  <si>
    <t>قَالُوا يَا مُوسٰٓى اِنَّ ف۪يهَا قَوْماً جَبَّار۪ينَۗ وَاِنَّا لَنْ نَدْخُلَهَا حَتّٰى يَخْرُجُوا مِنْهَاۚ فَاِنْ يَخْرُجُوا مِنْهَا فَاِنَّا دَاخِلُونَ</t>
  </si>
  <si>
    <t>5|22|"Ey Musa! Orada zorba bir millet vardır, onlar oradan çıkmadıkça biz oraya girmeyeceğiz, eğer çıkarlarsa, biz de gireriz" demişlerdi.</t>
  </si>
  <si>
    <t>قَالَ رَجُلَانِ مِنَ الَّذ۪ينَ يَخَافُونَ اَنْعَمَ اللّٰهُ عَلَيْهِمَا ادْخُلُوا عَلَيْهِمُ الْبَابَۚ فَاِذَا دَخَلْتُمُوهُ فَاِنَّكُمْ غَالِبُونَ وَعَلَى اللّٰهِ فَتَوَكَّلُٓوا اِنْ كُنْتُمْ مُؤْمِن۪ينَ</t>
  </si>
  <si>
    <t>5|23|Korkanlar arasında bulunan, Allah'ın nimete erdirdiği iki adam: "Üstlerine kapıdan yürüyün, oradan girerseniz şüphesiz galip gelirsiniz; eğer inanıyorsanız Allah'a güvenin" demişlerdi.</t>
  </si>
  <si>
    <t>قَالُوا يَا مُوسٰٓى اِنَّا لَنْ نَدْخُلَـهَٓا اَبَداً مَا دَامُوا ف۪يهَا فَاذْهَبْ اَنْتَ وَرَبُّكَ فَقَاتِلَٓا اِنَّا هٰهُنَا قَاعِدُونَ</t>
  </si>
  <si>
    <t>5|24|"Ey Musa! Onlar orada oldukça biz asla oraya girmeyeceğiz. Sen ve Rabbin gidin savaşın, doğrusu biz burada oturacağız" demişlerdi.</t>
  </si>
  <si>
    <t>قَالَ رَبِّ اِنّ۪ي لَٓا اَمْلِكُ اِلَّا نَفْس۪ي وَاَخ۪ي فَافْرُقْ بَيْنَنَا وَبَيْنَ الْقَوْمِ الْفَاسِق۪ينَ</t>
  </si>
  <si>
    <t>5|25|Musa: "Rabbim! Ben ancak kendime ve kardeşime söz geçirebiliyorum; artık bizimle bu yoldan çıkmış milletin arasını ayır" dedi.</t>
  </si>
  <si>
    <t>قَالَ فَاِنَّهَا مُحَرَّمَةٌ عَلَيْهِمْ اَرْبَع۪ينَ سَنَةًۚ يَت۪يهُونَ فِي الْاَرْضِ فَلَا تَأْسَ عَلَى الْقَوْمِ الْفَاسِق۪ينَ۟</t>
  </si>
  <si>
    <t>5|26|Allah: "Orası onlara kırk yıl haram kılındı; yeryüzünde şaşkın şaşkın dolaşacaklar. Sen, yoldan çıkmış millet için tasalanma" dedi.</t>
  </si>
  <si>
    <t>وَاتْلُ عَلَيْهِمْ نَبَاَ ابْنَيْ اٰدَمَ بِالْحَقِّۢ اِذْ قَرَّبَا قُرْبَاناً فَتُقُبِّلَ مِنْ اَحَدِهِمَا وَلَمْ يُتَقَبَّلْ مِنَ الْاٰخَرِۜ قَالَ لَاَقْتُلَنَّكَۜ قَالَ اِنَّمَا يَتَقَبَّلُ اللّٰهُ مِنَ الْمُتَّق۪ينَ</t>
  </si>
  <si>
    <t>5|27|Onlara, Adem'in iki oğlunun kıssasını doğru olarak anlat: İkisi birer kurban sunmuşlar, birininki kabul edilmiş, diğerininki edilmemişti. Kabul edilmeyen, "And olsun seni öldüreceğim" deyince, kardeşi: "Allah ancak sakınanların takdimesini kabul eder" demişti.</t>
  </si>
  <si>
    <t>لَئِنْ بَسَطْتَ اِلَيَّ يَدَكَ لِتَقْتُلَن۪ي مَٓا اَنَا۬ بِبَاسِطٍ يَدِيَ اِلَيْكَ لِاَقْتُلَكَۚ اِنّ۪ٓي اَخَافُ اللّٰهَ رَبَّ الْعَالَم۪ينَ</t>
  </si>
  <si>
    <t>5|28|"Beni öldürmek üzere elini bana uzatırsan, ben seni öldürmek için sana elimi uzatmam, çünkü ben, Alemlerin Rabbi olan Allah'tan korkarım.</t>
  </si>
  <si>
    <t>اِنّ۪ٓي اُر۪يدُ اَنْ تَبُٓوأَ بِاِثْم۪ي وَاِثْمِكَ فَتَكُونَ مِنْ اَصْحَابِ النَّارِۚ وَذٰلِكَ جَزٰٓؤُا الظَّالِم۪ينَۚ</t>
  </si>
  <si>
    <t>5|29|Ben, hem benim hem de kendi günahını yüklenip cehennemliklerden olmanı isterim, zulmedenlerin cezası budur".</t>
  </si>
  <si>
    <t>فَطَوَّعَتْ لَهُ نَفْسُهُ قَتْلَ اَخ۪يهِ فَقَتَلَهُ فَاَصْبَحَ مِنَ الْخَاسِر۪ينَ</t>
  </si>
  <si>
    <t>5|30|Bunun üzerine, kardeşini öldürmekte nefsine uydu ve onu öldürerek, zarara uğrayanlardan oldu.</t>
  </si>
  <si>
    <t>فَبَعَثَ اللّٰهُ غُرَاباً يَبْحَثُ فِي الْاَرْضِ لِيُرِيَهُ كَيْفَ يُوَار۪ي سَوْاَةَ اَخ۪يهِۜ قَالَ يَا وَيْلَتٰٓى اَعَجَزْتُ اَنْ اَكُونَ مِثْلَ هٰذَا الْغُرَابِ فَاُوَارِيَ سَوْاَةَ اَخ۪يۚ فَاَصْبَحَ مِنَ النَّادِم۪ينَۚۛ</t>
  </si>
  <si>
    <t>5|31|Allah, kardeşinin ölüsünü nasıl gömeceğini göstermek üzere, ona yeri eşeleyen bir karga gönderdi. "Bana yazıklar olsun! Kardeşimin ölüsünü örtmek için bu karga kadar olmaktan aciz kaldım" dedi de ettiğine yananlardan oldu.</t>
  </si>
  <si>
    <t>مِنْ اَجْلِ ذٰلِكَۚۛ كَتَبْنَا عَلٰى بَن۪ٓي اِسْرَٓائ۪لَ اَنَّهُ مَنْ قَتَلَ نَفْساً بِغَيْرِ نَفْسٍ اَوْ فَسَادٍ فِي الْاَرْضِ فَكَاَنَّمَا قَتَلَ النَّاسَ جَم۪يـعاًۜ وَمَنْ اَحْيَاهَا فَكَاَنَّمَٓا اَحْيَا النَّاسَ جَم۪يعاًۜ وَلَقَدْ جَٓاءَتْهُمْ رُسُلُنَا بِالْبَيِّنَاتِۘ ثُمَّ اِنَّ كَث۪يراً مِنْهُمْ بَعْدَ ذٰلِكَ فِي الْاَرْضِ لَمُسْرِفُونَ</t>
  </si>
  <si>
    <t>5|32|Bunun için İsrailoğullarına şöyle yazdık: "Kim bir kimseyi bir kimseye veya yeryüzünde bozgunculuğa karşılık olmadan öldürürse, bütün insanları öldürmüş gibi olur. Kim de onu diriltirse (ölümden kurtarırsa) bütün insanları diriltmiş gibi olur". And olsun ki, onlara belgelerle peygamberlerimiz geldi, sonra buna rağmen, onların çoğu yeryüzünde taşkınlık edenler oldu.</t>
  </si>
  <si>
    <t>اِنَّمَا جَزٰٓؤُا الَّذ۪ينَ يُحَارِبُونَ اللّٰهَ وَرَسُولَهُ وَيَسْعَوْنَ فِي الْاَرْضِ فَسَاداً اَنْ يُقَتَّلُٓوا اَوْ يُصَلَّـبُٓوا اَوْ تُقَطَّعَ اَيْد۪يهِمْ وَاَرْجُلُهُمْ مِنْ خِلَافٍ اَوْ يُنْفَوْا مِنَ الْاَرْضِۜ ذٰلِكَ لَهُمْ خِزْيٌ فِي الدُّنْيَا وَلَهُمْ فِي الْاٰخِرَةِ عَذَابٌ عَظ۪يمٌۙ</t>
  </si>
  <si>
    <t>5|33|Allah ve Peygamberiyle savaşanların ve yeryüzünde bozgunculuğa uğraşanların cezası öldürülmek veya asılmak yahut çapraz olarak el ve ayakları kesilmek ya da yerlerinden sürülmektir. Bu onlara dünyada bir rezilliktir. Onlara ahirette büyük azab vardır.</t>
  </si>
  <si>
    <t>اِلَّا الَّذ۪ينَ تَابُوا مِنْ قَبْلِ اَنْ تَقْدِرُوا عَلَيْهِمْۚ فَاعْلَمُٓوا اَنَّ اللّٰهَ غَفُورٌ رَح۪يمٌ۟</t>
  </si>
  <si>
    <t>5|34|Ancak, onları yakalamanızdan önce tevbe edenler bunun dışındadır. Biliniz ki Allah, bağışlar ve merhamet eder.</t>
  </si>
  <si>
    <t>يَٓا اَيُّهَا الَّذ۪ينَ اٰمَنُوا اتَّقُوا اللّٰهَ وَابْتَغُٓوا اِلَيْهِ الْوَس۪يلَةَ وَجَاهِدُوا ف۪ي سَب۪يلِه۪ لَعَلَّكُمْ تُفْلِحُونَ</t>
  </si>
  <si>
    <t>5|35|Ey İnananlar! Allah'tan sakının, O'na ulaşmaya yol arayın, yolunda cihad edin ki kurtulasınız.</t>
  </si>
  <si>
    <t>اِنَّ الَّذ۪ينَ كَفَرُوا لَوْ اَنَّ لَهُمْ مَا فِي الْاَرْضِ جَم۪يعاً وَمِثْلَهُ مَعَهُ لِيَفْتَدُوا بِه۪ مِنْ عَذَابِ يَوْمِ الْقِيٰمَةِ مَا تُقُبِّلَ مِنْهُمْۚ وَلَهُمْ عَذَابٌ اَل۪يمٌ</t>
  </si>
  <si>
    <t>5|36|Doğrusu, yeryüzünde olan bütün şeyler ve onların bir katı daha kafirlerin olsa da, kıyamet gününün azabından kurtulmak için fidye verseler kabul edilmez. Onlara elem verici azab vardır.</t>
  </si>
  <si>
    <t>يُر۪يدُونَ اَنْ يَخْرُجُوا مِنَ النَّارِ وَمَا هُمْ بِخَارِج۪ينَ مِنْهَاۘ وَلَهُمْ عَذَابٌ مُق۪يمٌ</t>
  </si>
  <si>
    <t>5|37|Ateşten çıkmak isterler, çıkamazlar. Onlara sürekli azab vardır.</t>
  </si>
  <si>
    <t>وَالسَّارِقُ وَالسَّارِقَةُ فَاقْطَعُٓوا اَيْدِيَهُمَا جَزَٓاءً بِمَا كَسَبَا نَكَالاً مِنَ اللّٰهِۜ وَاللّٰهُ عَز۪يزٌ حَك۪يمٌ</t>
  </si>
  <si>
    <t>5|38|Erkek hırsız ve kadın hırsızın, yaptıklarından ötürü Allah tarafından ibret verici bir ceza olarak, ellerini kesin. Allah Güçlü'dür, Hakim'dir.</t>
  </si>
  <si>
    <t>فَمَنْ تَابَ مِنْ بَعْدِ ظُلْمِه۪ وَاَصْلَحَ فَاِنَّ اللّٰهَ يَتُوبُ عَلَيْهِۜ اِنَّ اللّٰهَ غَفُورٌ رَح۪يمٌ</t>
  </si>
  <si>
    <t>5|39|Ettiği zulümden sonra tevbe edip düzelen kimse, bilsin ki Allah onun tevbesini kabul eder. Allah şüphesiz Bağışlayan'dır, merhametli olandır.</t>
  </si>
  <si>
    <t>اَلَمْ تَعْلَمْ اَنَّ اللّٰهَ لَهُ مُلْكُ السَّمٰوَاتِ وَالْاَرْضِ يُعَذِّبُ مَنْ يَشَٓاءُ وَيَغْفِرُ لِمَنْ يَشَٓاءُۜ وَاللّٰهُ عَلٰى كُلِّ شَيْءٍ قَد۪يرٌ</t>
  </si>
  <si>
    <t>5|40|Göklerin ve yerin hükümranlığının Allah'ın olduğunu bilmiyor musun? Dilediğine azabeder, dilediğini bağışlar. Allah her şeye Kadir'dir.</t>
  </si>
  <si>
    <t>يَٓا اَيُّهَا الرَّسُولُ لَا يَحْزُنْكَ الَّذ۪ينَ يُسَارِعُونَ فِي الْكُفْرِ مِنَ الَّذ۪ينَ قَالُٓوا اٰمَنَّا بِاَفْوَاهِهِمْ وَلَمْ تُؤْمِنْ قُلُوبُهُمْۚ وَمِنَ الَّذ۪ينَ هَادُوا سَمَّاعُونَ لِلْكَذِبِ سَمَّاعُونَ لِقَوْمٍ اٰخَر۪ينَۙ لَمْ يَأْتُوكَۜ يُحَرِّفُونَ الْكَلِمَ مِنْ بَعْدِ مَوَاضِعِه۪ۚ يَقُولُونَ اِنْ اُو۫ت۪يتُمْ هٰذَا فَخُذُوهُ وَاِنْ لَمْ تُؤْتَوْهُ فَاحْذَرُواۜ وَمَنْ يُرِدِ اللّٰهُ فِتْنَتَهُ فَلَنْ تَمْلِكَ لَهُ مِنَ اللّٰهِ شَيْـٔاًۜ اُو۬لٰٓئِكَ الَّذ۪ينَ لَمْ يُرِدِ اللّٰهُ اَنْ يُطَهِّرَ قُلُوبَهُمْۜ لَهُمْ فِي الدُّنْيَا خِزْيٌ وَلَهُمْ فِي الْاٰخِرَةِ عَذَابٌ عَظ۪يمٌ</t>
  </si>
  <si>
    <t>5|41|Kalbleri inanmamışken, ağızlarıyla, "İnandık" diyenler, yahudilerden yalana kulak verenler ve başka bir topluluk hesabına casusluk edenlerden inkara koşanlar seni üzmesin. Sözleri asıl yerlerinden değiştirirler de, "Böyle bir fetva size verilirse alın, verilmezse kaçının" derler. Allah'ın fitneye düşmesini dilediği kimse için Allah'a karşı senin elinden bir şey gelmez. İşte onlar Allah'ın, kalblerini arıtmak istemediği kimselerdir. Dünyada rezillik onlaradır. Onlara ahirette de büyük azab vardır.</t>
  </si>
  <si>
    <t>سَمَّاعُونَ لِلْكَذِبِ اَكَّالُونَ لِلسُّحْتِۜ فَاِنْ جَٓاؤُ۫كَ فَاحْكُمْ بَيْنَهُمْ اَوْ اَعْرِضْ عَنْهُمْۚ وَاِنْ تُعْرِضْ عَنْهُمْ فَلَنْ يَضُرُّوكَ شَيْـٔاًۜ وَاِنْ حَكَمْتَ فَاحْكُمْ بَيْنَهُمْ بِالْقِسْطِۜ اِنَّ اللّٰهَ يُحِبُّ الْمُقْسِط۪ينَ</t>
  </si>
  <si>
    <t>5|42|Onlar yalana kulak verirler, haram yerler. Eğer sana gelirlerse aralarında hükmet, yahut onlardan yüz çevir; yüz çevirirsen sana bir zarar veremezler. Eğer hükmedersen aralarında adaletle hüküm ver. Allah adil olanları sever.</t>
  </si>
  <si>
    <t>وَكَيْفَ يُحَكِّمُونَكَ وَعِنْدَهُمُ التَّوْرٰيةُ ف۪يهَا حُكْمُ اللّٰهِ ثُمَّ يَتَوَلَّوْنَ مِنْ بَعْدِ ذٰلِكَۜ وَمَٓا اُو۬لٰٓئِكَ بِالْمُؤْمِن۪ينَ۟</t>
  </si>
  <si>
    <t>5|43|Allah'ın hükmünün bulunduğu Tevrat yanlarında iken, ne yüzle seni hakem tayin ediyorlar da sonra bundan yüz çeviriyorlar? İşte onlar inanmış değillerdir.</t>
  </si>
  <si>
    <t>اِنَّٓا اَنْزَلْنَا التَّوْرٰيةَ ف۪يهَا هُدًى وَنُورٌۚ يَحْكُمُ بِهَا النَّبِيُّونَ الَّذ۪ينَ اَسْلَمُوا لِلَّذ۪ينَ هَادُوا وَالرَّبَّانِيُّونَ وَالْاَحْبَارُ بِمَا اسْتُحْفِظُوا مِنْ كِتَابِ اللّٰهِ وَكَانُوا عَلَيْهِ شُهَدَٓاءَۚ فَلَا تَخْشَوُا النَّاسَ وَاخْشَوْنِ وَلَا تَشْتَرُوا بِاٰيَات۪ي ثَمَناً قَل۪يلاًۜ وَمَنْ لَمْ يَحْكُمْ بِمَٓا اَنْزَلَ اللّٰهُ فَاُو۬لٰٓئِكَ هُمُ الْكَافِرُونَ</t>
  </si>
  <si>
    <t>5|44|Doğrusu Biz yol gösterici olarak Tevrat'ı indirdik. Kendisini Allah'a teslim etmiş peygamberler, yahudi olanlara onunla ve Rabbe kul olanlar, bilginler de Allah'ın Kitap'ından elde mahfuz kalanla hükmederlerdi. Tevrat'a şahiddiler. O halde insanlardan korkmayın, benden korkun, ayetlerimi hiçbir değerle değiştirmeyin; Allah'ın indirdiği ile hükmetmeyenler, işte onlar kafirlerdir.</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</si>
  <si>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فَاُو۬لٰٓئِكَ هُمُ الظَّالِمُونَ</t>
  </si>
  <si>
    <t>5|45|Orada onlara cana can, göze göz, buruna burun, kulağa kulak, dişe dişle ve yaralara karşılıklı ödeşme yazdık. Kim hakkından vazgeçerse bu, onun günahlarına keffaret olur. Allah'ın indirdiği ile hükmetmeyenler, işte onlar zalimlerdir.</t>
  </si>
  <si>
    <t>وَقَفَّيْنَا عَلٰٓى اٰثَارِهِمْ بِع۪يسَى ابْنِ مَرْيَمَ مُصَدِّقاً لِمَا بَيْنَ يَدَيْهِ مِنَ التَّوْرٰيةِۖ وَاٰتَيْنَاهُ الْاِنْج۪يلَ ف۪يهِ هُدًى وَنُورٌۙ وَمُصَدِّقاً لِمَا بَيْنَ يَدَيْهِ مِنَ التَّوْرٰيةِ وَهُدًى وَمَوْعِظَةً لِلْمُتَّق۪ينَ</t>
  </si>
  <si>
    <t>5|46|Onların izi üzerine arkalarından Meryem oğlu İsa'yı, ondan önce gelmiş bulunan Tevrat'ı doğrulayarak gönderdik. Ona, yol gösterici, aydınlatıcı olan ve önünde bulunan Tevrat'ı doğrulayan İncil'i sakınanlara öğüt ve yol gösterici olarak verdik.</t>
  </si>
  <si>
    <t>وَلْيَحْكُمْ اَهْلُ الْاِنْج۪يلِ بِمَٓا اَنْزَلَ اللّٰهُ ف۪يهِۜ وَمَنْ لَمْ يَحْكُمْ بِمَٓا اَنْزَلَ اللّٰهُ فَاُو۬لٰٓئِكَ هُمُ الْفَاسِقُونَ</t>
  </si>
  <si>
    <t>5|47|İncil sahibleri Allah'ın onda indirdikleri ile hükmetsinler. Allah'ın indirdiği ile hükmetmeyenler, işte onlar fasık olanlardır.</t>
  </si>
  <si>
    <t>وَاَنْزَلْـنَٓا اِلَيْكَ الْكِتَابَ بِالْحَقِّ مُصَدِّقاً لِمَا بَيْنَ يَدَيْهِ مِنَ الْكِتَابِ وَمُهَيْمِناً عَلَيْهِ فَاحْكُمْ بَيْنَهُمْ بِمَٓا اَنْزَلَ اللّٰهُ وَلَا تَتَّبِعْ اَهْوَٓاءَهُمْ عَمَّا جَٓاءَكَ مِنَ الْحَقِّۜ لِكُلٍّ جَعَلْنَا مِنْكُمْ شِرْعَةً وَمِنْهَاجاًۜ وَلَوْ شَٓاءَ اللّٰهُ لَجَعَلَكُمْ اُمَّةً وَاحِدَةً وَلٰكِنْ لِيَبْلُوَكُمْ ف۪ي مَٓا اٰتٰيكُمْ فَاسْتَبِقُوا الْخَيْرَاتِۜ اِلَى اللّٰهِ مَرْجِعُكُمْ جَم۪يعاً فَيُنَبِّئُكُمْ بِمَا كُنْتُمْ ف۪يهِ تَخْتَلِفُونَۙ</t>
  </si>
  <si>
    <t>5|48|Kuran'ı, önce gelen Kitap'ı tasdik ederek ve ona şahid olarak gerçekle sana indirdik. Allah'ın indirdiği ile aralarında hükmet; gerçek olan sana gelmiş bulunduğuna göre, onların heveslerine uyma! Her biriniz için bir yol ve bir yöntem kıldık; eğer Allah dileseydi sizi bir tek ümmet yapardı, fakat bu, verdikleriyle sizi denemesi içindir; o halde iyiliklere koşuşun, hepinizin dönüşü Allah'adır. O, ayrılığa düştüğünüz şeyleri size bildirir.</t>
  </si>
  <si>
    <t>وَاَنِ احْكُمْ بَيْنَهُمْ بِمَٓا اَنْزَلَ اللّٰهُ وَلَا تَتَّبِـعْ اَهْوَٓاءَهُمْ وَاحْذَرْهُمْ اَنْ يَفْتِنُوكَ عَنْ بَعْضِ مَٓا اَنْزَلَ اللّٰهُ اِلَيْكَۜ فَاِنْ تَوَلَّوْا فَاعْلَمْ اَنَّمَا يُر۪يدُ اللّٰهُ اَنْ يُص۪يبَهُمْ بِبَعْضِ ذُنُوبِهِمْۜ وَاِنَّ كَث۪يراً مِنَ النَّاسِ لَفَاسِقُونَ</t>
  </si>
  <si>
    <t>5|49|O halde, Allah'ın indirdiği Kitap ile aralarında hükmet, Allah'ın sana indirdiği Kuran'ın bir kısmından seni vazgeçirmelerinden sakın, heveslerine uyma; eğer yüz çevirirlerse bil ki, Allah bir kısım günahları yüzünden onları cezalandırmak istiyor. İnsanların çoğu gerçekten fasıktırlar.</t>
  </si>
  <si>
    <t>اَفَحُكْمَ الْجَاهِلِيَّةِ يَبْغُونَۜ وَمَنْ اَحْسَنُ مِنَ اللّٰهِ حُكْماً لِقَوْمٍ يُوقِنُونَ۟</t>
  </si>
  <si>
    <t>5|50|Cahiliye devri hükmünü mü istiyorlar? Yakinen bilen bir millet için Allah'tan daha iyi hüküm veren kim vardır?</t>
  </si>
  <si>
    <t>يَٓا اَيُّهَا الَّذ۪ينَ اٰمَنُوا لَا تَتَّخِذُوا الْيَهُودَ وَالنَّصَارٰٓى اَوْلِيَٓاءَۢ بَعْضُهُمْ اَوْلِيَٓاءُ بَعْضٍۜ وَمَنْ يَتَوَلَّهُمْ مِنْكُمْ فَاِنَّهُ مِنْهُمْۜ اِنَّ اللّٰهَ لَا يَهْدِي الْقَوْمَ الظَّالِم۪ينَ</t>
  </si>
  <si>
    <t>5|51|Ey İnananlar! Yahudileri ve hıristiyanları dost olarak benimsemeyin, onlar birbirlerinin dostudurlar. Sizden kim onlara dost olursa o da onlardandır. Allah zulmeden kimseleri doğru yola eriştirmez.</t>
  </si>
  <si>
    <t>فَتَرَى الَّذ۪ينَ ف۪ي قُلُوبِهِمْ مَرَضٌ يُسَارِعُونَ ف۪يهِمْ يَقُولُونَ نَخْشٰٓى اَنْ تُص۪يبَنَا دَٓائِرَةٌۜ فَعَسَى اللّٰهُ اَنْ يَأْتِيَ بِالْفَتْحِ اَوْ اَمْرٍ مِنْ عِنْدِه۪ فَيُصْبِحُوا عَلٰى مَٓا اَسَرُّوا ف۪ٓي اَنْفُسِهِمْ نَادِم۪ينَۜ</t>
  </si>
  <si>
    <t>5|52|Kalblerinde hastalık olanların, "Bize bir felaket gelmesinden korkuyoruz" diyerek onlara koştuğunu görürsün. Olur ki Allah bir zafer verir veya katından bir emir getirir de kalblerinde gizlediklerine içleri yananlara dönerler.</t>
  </si>
  <si>
    <t>وَيَقُولُ الَّذ۪ينَ اٰمَنُٓوا اَهٰٓؤُ۬لَٓاءِ الَّذ۪ينَ اَقْسَمُوا بِاللّٰهِ جَهْدَ اَيْمَانِهِمْۙ اِنَّهُمْ لَمَعَكُمْۜ حَبِطَتْ اَعْمَالُهُمْ فَاَصْبَحُوا خَاسِر۪ينَ</t>
  </si>
  <si>
    <t>5|53|İnananlar, "Sizinle beraber olduklarına bütün güçleriyle Allah'a yemin edenler bunlar mıdır?" derler. Onların amelleri boşa gitmiş ve kaybeden kimseler olmuşlardır.</t>
  </si>
  <si>
    <t>يَٓا اَيُّهَا الَّذ۪ينَ اٰمَنُوا مَنْ يَرْتَدَّ مِنْكُمْ عَنْ د۪ينِه۪ فَسَوْفَ يَأْتِي اللّٰهُ بِقَوْمٍ يُحِبُّهُمْ وَيُحِبُّونَهُٓ اَذِلَّةٍ عَلَى الْمُؤْمِن۪ينَ اَعِزَّةٍ عَلَى الْكَافِر۪ينَۘ يُجَاهِدُونَ ف۪ي سَب۪يلِ اللّٰهِ وَلَا يَخَافُونَ لَوْمَةَ لَٓائِمٍۜ ذٰلِكَ فَضْلُ اللّٰهِ يُؤْت۪يهِ مَنْ يَشَٓاءُۜ وَاللّٰهُ وَاسِعٌ عَل۪يمٌ</t>
  </si>
  <si>
    <t>5|54|Ey İnananlar! Aranızda dininden kim dönerse bilsin ki, Allah, sevdiği ve onların O'nu sevdiği, inananlara karşı alçak gönüllü, inkarcılara karşı güçlü, Allah yolunda cihad eden, yerenin yermesinden korkmayan bir millet getirir. Bu, Allah'ın dilediğine verdiği bol nimetidir. Allah her şeyi kaplar ve bilir.</t>
  </si>
  <si>
    <t>اِنَّمَا وَلِيُّكُمُ اللّٰهُ وَرَسُولُهُ وَالَّذ۪ينَ اٰمَنُوا الَّذ۪ينَ يُق۪يمُونَ الصَّلٰوةَ وَيُؤْتُونَ الزَّكٰوةَ وَهُمْ رَاكِعُونَ</t>
  </si>
  <si>
    <t>5|55|Sizin dostunuz ancak Allah, O'nun Peygamberi ve namaz kılan, zekat veren ve rüku eden müminlerdir.</t>
  </si>
  <si>
    <t>وَمَنْ يَتَوَلَّ اللّٰهَ وَرَسُولَهُ وَالَّذ۪ينَ اٰمَنُوا فَاِنَّ حِزْبَ اللّٰهِ هُمُ الْغَالِبُونَ۟</t>
  </si>
  <si>
    <t>5|56|Kim Allah'ı, Peygamberini ve inananları dost edinirse bilsin ki, şüphesiz Allah'tan yana olanlar üstün gelirler.</t>
  </si>
  <si>
    <t>يَٓا اَيُّهَا الَّذ۪ينَ اٰمَنُوا لَا تَتَّخِذُوا الَّذ۪ينَ اتَّخَذُوا د۪ينَكُمْ هُزُواً وَلَعِباً مِنَ الَّذ۪ينَ اُو۫تُوا الْكِتَابَ مِنْ قَبْلِكُمْ وَالْكُفَّارَ اَوْلِيَٓاءَۚ وَاتَّقُوا اللّٰهَ اِنْ كُنْتُمْ مُؤْمِن۪ينَ</t>
  </si>
  <si>
    <t>5|57|Ey İnananlar! Kendilerine sizden önce kitap verilenlerden, dininizi alaya ve eğlenceye alanları ve inkarcıları dost olarak benimsemeyin. İnanıyorsanız Allah'tan sakının.</t>
  </si>
  <si>
    <t>وَاِذَا نَادَيْتُمْ اِلَى الصَّلٰوةِ اتَّخَذُوهَا هُزُواً وَلَعِباًۜ ذٰلِكَ بِاَنَّهُمْ قَوْمٌ لَا يَعْقِلُونَ</t>
  </si>
  <si>
    <t>5|58|Namaza çağırdığınızda onu alay ve eğlenceye alırlar. Bu, onların akletmeyen bir topluluk olmasındandır.</t>
  </si>
  <si>
    <t>قُلْ يَٓا اَهْلَ الْكِتَابِ هَلْ تَنْقِمُونَ مِنَّٓا اِلَّٓا اَنْ اٰمَنَّا بِاللّٰهِ وَمَٓا اُنْزِلَ اِلَيْنَا وَمَٓا اُنْزِلَ مِنْ قَبْلُۙ وَاَنَّ اَكْثَرَكُمْ فَاسِقُونَ</t>
  </si>
  <si>
    <t>5|59|De ki, "Ey kitap ehli! Allah'a, bize indirilene ve daha önce indirilene inanmamızdan ve çoğunuzun fasık olmasından ötürü mü bizden hoşlanmıyorsunuz?"</t>
  </si>
  <si>
    <t>قُلْ هَلْ اُنَبِّئُكُمْ بِشَرٍّ مِنْ ذٰلِكَ مَثُوبَةً عِنْدَ اللّٰهِۜ مَنْ لَعَنَهُ اللّٰهُ وَغَضِبَ عَلَيْهِ وَجَعَلَ مِنْهُمُ الْقِرَدَةَ وَالْخَنَاز۪يرَ وَعَبَدَ الطَّاغُوتَۜ اُو۬لٰٓئِكَ شَرٌّ مَكَاناً وَاَضَلُّ عَنْ سَوَٓاءِ السَّب۪يلِ</t>
  </si>
  <si>
    <t>5|60|"Allah katında bundan daha kötü bir karşılığın bulunduğunu size haber vereyim mi?" de, Allah kime lanet ve gazab ederse, kimlerden maymunlar, domuzlar ve şeytana kullar kılarsa, işte onlar yeri en kötü ve doğru yoldan en çok sapmış olanlardır.</t>
  </si>
  <si>
    <t>وَاِذَا جَٓاؤُ۫كُمْ قَالُٓوا اٰمَنَّا وَقَدْ دَخَلُوا بِالْـكُفْرِ وَهُمْ قَدْ خَرَجُوا بِه۪ۜ وَاللّٰهُ اَعْلَمُ بِمَا كَانُوا يَكْتُمُونَ</t>
  </si>
  <si>
    <t>5|61|Size geldiklerinde "İnandık" derler, oysa yanınıza inkarcı olarak girmiş ve yine inkarcı olarak çıkmışlardır. Gizlemekte olduklarını Allah daha iyi bilir.</t>
  </si>
  <si>
    <t>وَتَرٰى كَث۪يراً مِنْهُمْ يُسَارِعُونَ فِي الْاِثْمِ وَالْعُدْوَانِ وَاَكْلِهِمُ السُّحْتَۜ لَبِئْسَ مَا كَانُوا يَعْمَلُونَ</t>
  </si>
  <si>
    <t>5|62|Onlardan çoğunun günaha, haksızlığa ve haram yemeğe koşuştuklarını görürsün. Yaptıkları ne kötüdür!</t>
  </si>
  <si>
    <t>لَوْلَا يَنْهٰيهُمُ الرَّبَّانِيُّونَ وَالْاَحْبَارُ عَنْ قَوْلِهِمُ الْاِثْمَ وَاَكْلِهِمُ السُّحْتَۜ لَبِئْسَ مَا كَانُوا يَصْنَعُونَ</t>
  </si>
  <si>
    <t>5|63|Rabbe kul olanlar ve bilginlerin onlara günah söz söylemeyi ve haram yemeyi yasak etmeleri gerekmez miydi? Yapmakta oldukları ne kötüdür!</t>
  </si>
  <si>
    <t>وَقَالَتِ الْيَهُودُ يَدُ اللّٰهِ مَغْلُولَةٌۜ غُلَّتْ اَيْد۪يهِمْ وَلُعِنُوا بِمَا قَالُواۢ بَلْ يَدَاهُ مَبْسُوطَتَانِۙ يُنْفِقُ كَيْفَ يَشَٓاءُۜ وَلَيَز۪يدَنَّ كَث۪يراً مِنْهُمْ مَٓا اُنْزِلَ اِلَيْكَ مِنْ رَبِّكَ طُغْيَاناً وَكُفْراًۜ وَاَلْقَيْنَا بَيْنَهُمُ الْعَدَاوَةَ وَالْبَغْضَٓاءَ اِلٰى يَوْمِ الْقِيٰمَةِۜ كُلَّمَٓا اَوْقَدُوا نَاراً لِلْحَرْبِ اَطْفَاَهَا اللّٰهُۙ وَيَسْعَوْنَ فِي الْاَرْضِ فَسَاداًۜ وَاللّٰهُ لَا يُحِبُّ الْمُفْسِد۪ينَ</t>
  </si>
  <si>
    <t>5|64|Yahudiler, "Allah'ın eli sıkıdır" dediler; dediklerinden ötürü elleri bağlandı, lanetlendiler. Hayır, O'nun iki eli de açıktır, nasıl dilerse sarfeder. And olsun ki, sana Rabbinden indirilen sözler onların çoğunun azgınlığını ve inkarını artıracaktır. Onların arasına kıyamete kadar sürecek düşmanlık ve kin saldık. Savaş ateşini ne zaman körükleseler Allah onu söndürmüştür. Yeryüzünde bozgunculuğa koşarlar. Allah bozguncuları sevmez.</t>
  </si>
  <si>
    <t>وَلَوْ اَنَّ اَهْلَ الْكِتَابِ اٰمَنُوا وَاتَّقَوْا لَكَفَّرْنَا عَنْهُمْ سَيِّـَٔاتِهِمْ وَلَاَدْخَلْنَاهُمْ جَنَّاتِ النَّع۪يمِ</t>
  </si>
  <si>
    <t>5|65|Şayet kitap ehli inanıp karşı gelmekten sakınsalardı, kötülüklerini örterdik ve onları nimet cennetlerine koyardık.</t>
  </si>
  <si>
    <t>وَلَوْ اَنَّهُمْ اَقَامُوا التَّوْرٰيةَ وَالْاِنْج۪يلَ وَمَٓا اُنْزِلَ اِلَيْهِمْ مِنْ رَبِّهِمْ لَاَكَلُوا مِنْ فَوْقِهِمْ وَمِنْ تَحْتِ اَرْجُلِهِمْۜ مِنْهُمْ اُمَّةٌ مُقْتَصِدَةٌۜ وَكَث۪يرٌ مِنْهُمْ سَٓاءَ مَا يَعْمَلُونَ۟</t>
  </si>
  <si>
    <t>5|66|Eğer onlar Tevrat'ı, İncil'i ve Rablerinden kendilerine indirilen Kuran'ı gereğince uygulasalardı, her yönden nimete ermiş olurlardı. İçlerinde orta yolu tutan bir zümre vardı, çoğunun işledikleri ise kötü idi.</t>
  </si>
  <si>
    <t>يَٓا اَيُّهَا الرَّسُولُ بَلِّـغْ مَٓا اُنْزِلَ اِلَيْكَ مِنْ رَبِّكَۜ وَاِنْ لَمْ تَفْعَلْ فَمَا بَلَّغْتَ رِسَالَتَهُۜ وَاللّٰهُ يَعْصِمُكَ مِنَ النَّاسِۜ اِنَّ اللّٰهَ لَا يَهْدِي الْقَوْمَ الْكَافِر۪ينَ</t>
  </si>
  <si>
    <t>5|67|Ey Peygamber! Rabbinden sana indirileni tebliğ et, eğer bunu yapmazsan O'nun elçiliğini yapmamış olursun. Allah seni insanlardan korur. Doğrusu Allah kafirlere yol göstermez.</t>
  </si>
  <si>
    <t>قُلْ يَٓا اَهْلَ الْكِتَابِ لَسْتُمْ عَلٰى شَيْءٍ حَتّٰى تُق۪يمُوا التَّوْرٰيةَ وَالْاِنْج۪يلَ وَمَٓا اُنْزِلَ اِلَيْكُمْ مِنْ رَبِّكُمْۜ وَلَيَز۪يدَنَّ كَث۪يراً مِنْهُمْ مَٓا اُنْزِلَ اِلَيْكَ مِنْ رَبِّكَ طُغْيَاناً وَكُفْراًۚ فَلَا تَأْسَ عَلَى الْقَوْمِ الْكَافِر۪ينَ</t>
  </si>
  <si>
    <t>5|68|"Ey Kitap ehli! Tevrat'ı, İncil'i ve Rabbinizden size indirileni gereğince uygulamadıkça bir temeliniz olmaz" de. And olsun ki Rabbinden sana indirilen, Kuran, onlardan çoğunun azgınlık ve küfrünü artırır. Öyleyse kafirler için tasalanma.</t>
  </si>
  <si>
    <t>اِنَّ الَّذ۪ينَ اٰمَنُوا وَالَّذ۪ينَ هَادُوا وَالصَّابِـؤُ۫نَ وَالنَّصَارٰى مَنْ اٰمَنَ بِاللّٰهِ وَالْيَوْمِ الْاٰخِرِ وَعَمِلَ صَالِحاً فَلَا خَوْفٌ عَلَيْهِمْ وَلَا هُمْ يَحْزَنُونَ</t>
  </si>
  <si>
    <t>5|69|Doğrusu inananlar, yahudiler, sabiiler ve hıristiyanlardan Allah'a ve ahiret gününe inanan, yararlı iş yapan kimselere korku yoktur, onlar üzülmeyeceklerdir.</t>
  </si>
  <si>
    <t>لَقَدْ اَخَذْنَا م۪يثَاقَ بَن۪ٓي اِسْرَٓائ۪لَ وَاَرْسَلْـنَٓا اِلَيْهِمْ رُسُلاًۜ كُلَّمَا جَٓاءَهُمْ رَسُولٌ بِمَا لَا تَهْوٰٓى اَنْفُسُهُمْۙ فَر۪يقاً كَذَّبُوا وَفَر۪يقاً يَقْتُلُونَ</t>
  </si>
  <si>
    <t>5|70|And olsun ki İsrailoğullarından söz aldık ve onlara peygamberler gönderdik. Nefislerinin hoşlanmadığı bir şeyle onlara her peygamber gelişte, bir kısmını yalanlarlar ve bir kısmını da öldürürlerdi.</t>
  </si>
  <si>
    <t>وَحَسِبُٓوا اَلَّا تَكُونَ فِتْنَةٌ فَعَمُوا وَصَمُّوا ثُمَّ تَابَ اللّٰهُ عَلَيْهِمْ ثُمَّ عَمُوا وَصَمُّوا كَث۪يرٌ مِنْهُمْۜ وَاللّٰهُ بَص۪يرٌ بِمَا يَعْمَلُونَ</t>
  </si>
  <si>
    <t>5|71|Bir fitne kopmayacağını sandılar, körleştiler, sağırlaştılar; sonra Allah tevbelerini kabul etti, yine de çoğu körleştiler ve sağırlaştılar. Allah, işlediklerini görür.</t>
  </si>
  <si>
    <t>لَقَدْ كَفَرَ الَّذ۪ينَ قَالُٓوا اِنَّ اللّٰهَ هُوَ الْمَس۪يحُ ابْنُ مَرْيَمَۜ وَقَالَ الْمَس۪يحُ يَا بَن۪ٓي اِسْرَٓائ۪لَ اعْبُدُوا اللّٰهَ رَبّ۪ي وَرَبَّكُمْۜ اِنَّهُ مَنْ يُشْرِكْ بِاللّٰهِ فَقَدْ حَرَّمَ اللّٰهُ عَلَيْهِ الْجَنَّةَ وَمَأْوٰيهُ النَّارُۜ وَمَا لِلظَّالِم۪ينَ مِنْ اَنْصَارٍ</t>
  </si>
  <si>
    <t>5|72|And olsun ki, "Allah ancak Meryem oğlu Mesih'tir" diyenler kafir oldular. Oysa Mesih, "Ey İsrailoğulları! Rabbim ve Rabbiniz olan Allah'a kulluk edin; kim Allah'a ortak koşarsa muhakkak Allah ona cenneti haram eder, varacağı yer ateştir, zulmedenlerin yardımcıları yoktur" dedi.</t>
  </si>
  <si>
    <t>لَقَدْ كَفَرَ الَّذ۪ينَ قَالُٓوا اِنَّ اللّٰهَ ثَالِثُ ثَلٰثَةٍۢ وَمَا مِنْ اِلٰهٍ اِلَّٓا اِلٰهٌ وَاحِدٌۜ وَاِنْ لَمْ يَنْتَهُوا عَمَّا يَقُولُونَ لَيَمَسَّنَّ الَّذ۪ينَ كَفَرُوا مِنْهُمْ عَذَابٌ اَل۪يمٌ</t>
  </si>
  <si>
    <t>5|73|And olsun ki, "Allah üçten biridir" diyenler kafir olmuştur; oysa tanrı ancak bir tek Tanrı'dır. Dediklerinden vazgeçmezlerse, and olsun onlardan inkar edenler elem verici bir azaba uğrayacaktır.</t>
  </si>
  <si>
    <t>اَفَلَا يَتُوبُونَ اِلَى اللّٰهِ وَيَسْتَغْفِرُونَهُۜ وَاللّٰهُ غَفُورٌ رَح۪يمٌ</t>
  </si>
  <si>
    <t>5|74|Allah'a tevbe etmezler, O'ndan mağfiret dilemezler mi? Oysa Allah Bağışlayan'dır, merhamet edendir.</t>
  </si>
  <si>
    <t>مَا الْمَس۪يحُ ابْنُ مَرْيَمَ اِلَّا رَسُولٌۚ قَدْ خَلَتْ مِنْ قَبْلِهِ الرُّسُلُۜ وَاُمُّهُ صِدّ۪يقَةٌۜ كَانَا يَأْكُلَانِ الطَّعَامَۜ اُنْظُرْ كَيْفَ نُبَيِّنُ لَهُمُ الْاٰيَاتِ ثُمَّ انْظُرْ اَنّٰى يُؤْفَكُونَ</t>
  </si>
  <si>
    <t>5|75|Meryem oğlu Mesih sadece peygamberdir, -ondan önce de peygamberler geçmiştir- onun annesi dosdoğrudur, her ikisi de yemek yerlerdi. Onlara ayetleri nasıl açıkladığımıza bir bak, sonra da bak ki nasıl yüz çeviriyorlar!</t>
  </si>
  <si>
    <t>قُلْ اَتَعْبُدُونَ مِنْ دُونِ اللّٰهِ مَا لَا يَمْلِكُ لَكُمْ ضَراًّ وَلَا نَفْعاًۜ وَاللّٰهُ هُوَ السَّم۪يعُ الْعَل۪يمُ</t>
  </si>
  <si>
    <t>5|76|"Size zarar da fayda da veremeyecek, Allah'tan başka birine mi kulluk ediyorsunuz?" de. Allah hem işitir, hem bilir.</t>
  </si>
  <si>
    <t>قُلْ يَٓا اَهْلَ الْكِتَابِ لَا تَغْلُوا ف۪ي د۪ينِكُمْ غَيْرَ الْحَقِّ وَلَا تَتَّبِعُٓوا اَهْوَٓاءَ قَوْمٍ قَدْ ضَلُّوا مِنْ قَبْلُ وَاَضَلُّوا كَث۪يراً وَضَلُّوا عَنْ سَوَٓاءِ السَّب۪يلِ۟</t>
  </si>
  <si>
    <t>5|77|"Ey Kitap ehli! Haksız olarak dininizde taşkınlık etmeyin. Daha önce sapıtan, çoğunu saptıran ve doğru yoldan ayrılan bir milletin heveslerine uymayın" de.</t>
  </si>
  <si>
    <t>لُعِنَ الَّذ۪ينَ كَفَرُوا مِنْ بَن۪ٓي اِسْرَٓائ۪لَ عَلٰى لِسَانِ دَاوُ۫دَ وَع۪يسَى ابْنِ مَرْيَمَۜ ذٰلِكَ بِمَا عَصَوْا وَكَانُوا يَعْتَدُونَ</t>
  </si>
  <si>
    <t>5|78|İsrailoğullarından inkar edenler, Davud'un ve Meryem oğlu İsa'nın diliyle lanetlenmişlerdi. Bu, baş kaldırmaları ve aşırı gitmelerindendi.</t>
  </si>
  <si>
    <t>كَانُوا لَا يَتَنَاهَوْنَ عَنْ مُنْكَرٍ فَعَلُوهُۜ لَبِئْسَ مَا كَانُوا يَفْعَلُونَ</t>
  </si>
  <si>
    <t>5|79|Birbirlerinin yaptıkları fenalıklara mani olmuyorlardı. Yapmakta oldukları ne kötü idi!</t>
  </si>
  <si>
    <t>تَرٰى كَث۪يراً مِنْهُمْ يَتَوَلَّوْنَ الَّذ۪ينَ كَفَرُواۜ لَبِئْسَ مَا قَدَّمَتْ لَهُمْ اَنْفُسُهُمْ اَنْ سَخِطَ اللّٰهُ عَلَيْهِمْ وَفِي الْعَذَابِ هُمْ خَالِدُونَ</t>
  </si>
  <si>
    <t>5|80|Çoğunun inkar edenleri dost edindiklerini görürsün. Nefislerinin önlerine sürdüğü ne kötüdür! Allah onlara gazabetmiştir, onlar azabta temellidirler.</t>
  </si>
  <si>
    <t>وَلَوْ كَانُوا يُؤْمِنُونَ بِاللّٰهِ وَالنَّبِيِّ وَمَٓا اُنْزِلَ اِلَيْهِ مَا اتَّخَذُوهُمْ اَوْلِيَٓاءَ وَلٰكِنَّ كَث۪يراً مِنْهُمْ فَاسِقُونَ</t>
  </si>
  <si>
    <t>5|81|Eğer Allah'a, Peygambere ve ona indirilen Kuran'a inanmış olsalardı, onları dost edinmezlerdi, fakat onların çoğu fasıktır.</t>
  </si>
  <si>
    <t>لَتَجِدَنَّ اَشَدَّ النَّاسِ عَدَاوَةً لِلَّذ۪ينَ اٰمَنُوا الْيَهُودَ وَالَّذ۪ينَ اَشْرَكُواۚ وَلَتَجِدَنَّ اَقْرَبَهُمْ مَوَدَّةً لِلَّذ۪ينَ اٰمَنُوا الَّذ۪ينَ قَالُٓوا اِنَّا نَصَارٰىۜ ذٰلِكَ بِاَنَّ مِنْهُمْ قِسّ۪يس۪ينَ وَرُهْبَاناً وَاَنَّهُمْ لَا يَسْتَكْبِرُونَ</t>
  </si>
  <si>
    <t>5|82|İnananlara en şiddetli düşman olarak, insanlardan yahudileri ve Allah'a eş koşanları bulursun. Onlardan, inananlara sevgice en yakın "Biz hıristiyanız" diyenleri bulursun. Bu, onların içinde bilginler ve rahibler bulunmasından ve büyüklük taslamamalarındandır.</t>
  </si>
  <si>
    <t>وَاِذَا سَمِعُوا مَٓا اُنْزِلَ اِلَى الرَّسُولِ تَرٰٓى اَعْيُنَهُمْ تَف۪يضُ مِنَ الدَّمْعِ مِمَّا عَرَفُوا مِنَ الْحَقِّۚ يَقُولُونَ رَبَّنَٓا اٰمَنَّا فَاكْتُبْنَا مَعَ الشَّاهِد۪ينَ</t>
  </si>
  <si>
    <t>5|83|Peygambere indirilen Kuran'ı işittiklerinde, gerçeği öğrenmelerinden gözlerinin yaşla dolarak, "Rabbimiz! İnandık, bizi de şahidlerden yaz. Rabbimizin bizi iyi milletle birlikte bulundurmasını umarken niçin Allah'a ve bize gelen gerçeğe inanmayalım?" dediklerini görürsün.</t>
  </si>
  <si>
    <t>وَمَا لَنَا لَا نُؤْمِنُ بِاللّٰهِ وَمَا جَٓاءَنَا مِنَ الْحَقِّۙ وَنَطْمَعُ اَنْ يُدْخِلَنَا رَبُّنَا مَعَ الْقَوْمِ الصَّالِح۪ينَ</t>
  </si>
  <si>
    <t>5|84|Peygambere indirilen Kuran'ı işittiklerinde, gerçeği öğrenmelerinden gözlerinin yaşla dolarak, "Rabbimiz! İnandık, bizi de şahidlerden yaz. Rabbimizin bizi iyi milletle birlikte bulundurmasını umarken niçin Allah'a ve bize gelen gerçeğe inanmayalım?" dediklerini görürsün.</t>
  </si>
  <si>
    <t>فَاَثَابَهُمُ اللّٰهُ بِمَا قَالُوا جَنَّاتٍ تَجْر۪ي مِنْ تَحْتِهَا الْاَنْهَارُ خَالِد۪ينَ ف۪يهَاۜ وَذٰلِكَ جَزَٓاءُ الْمُحْسِن۪ينَ</t>
  </si>
  <si>
    <t>5|85|Allah onlara, dediklerine karşılık, temelli kalacakları, altından ırmaklar akan cennetler verdi. Bu, iyi davrananların mükafatıdır.</t>
  </si>
  <si>
    <t>وَالَّذ۪ينَ كَفَرُوا وَكَذَّبُوا بِاٰيَاتِنَٓا اُو۬لٰٓئِكَ اَصْحَابُ الْجَح۪يمِ۟</t>
  </si>
  <si>
    <t>5|86|İnkar edip ayetlerimizi yalanlayanlar, işte onlar cehennemliklerdir.</t>
  </si>
  <si>
    <t>يَٓا اَيُّهَا الَّذ۪ينَ اٰمَنُوا لَا تُحَرِّمُوا طَيِّبَاتِ مَٓا اَحَلَّ اللّٰهُ لَكُمْ وَلَا تَعْتَدُواۜ اِنَّ اللّٰهَ لَا يُحِبُّ الْمُعْتَد۪ينَ</t>
  </si>
  <si>
    <t>5|87|Ey İnananlar! Allah'ın size helal ettiği temiz şeyleri haram kılmayın, hududu da aşmayın, doğrusu Allah aşırı gidenleri sevmez.</t>
  </si>
  <si>
    <t>وَكُلُوا مِمَّا رَزَقَكُمُ اللّٰهُ حَلَالاً طَيِّباًۖ وَاتَّقُوا اللّٰهَ الَّـذ۪ٓي اَنْتُمْ بِه۪ مُؤْمِنُونَ</t>
  </si>
  <si>
    <t>5|88|Allah'ın size verdiği rızıktan temiz ve helal olarak yiyin. İnandığınız Allah'tan sakının.</t>
  </si>
  <si>
    <t>لَا يُؤَاخِذُكُمُ اللّٰهُ بِاللَّغْوِ ف۪ٓي اَيْمَانِكُمْ وَلٰكِنْ يُؤَاخِذُكُمْ بِمَا عَقَّدْتُمُ الْاَيْمَانَۚ فَكَفَّارَتُهُٓ اِطْعَامُ عَشَرَةِ مَسَاك۪ينَ مِنْ اَوْسَطِ مَا تُطْعِمُونَ اَهْل۪يكُمْ اَوْ كِسْوَتُهُمْ اَوْ تَحْر۪يرُ رَقَبَةٍۜ فَمَنْ لَمْ يَجِدْ فَصِيَامُ ثَلٰثَةِ اَيَّامٍۜ ذٰلِكَ كَفَّارَةُ اَيْمَانِكُمْ اِذَا حَلَفْتُمْۜ وَاحْفَظُٓوا اَيْمَانَكُمْۜ كَذٰلِكَ يُبَيِّنُ اللّٰهُ لَكُمْ اٰيَاتِه۪ لَعَلَّكُمْ تَشْكُرُونَ</t>
  </si>
  <si>
    <t>5|89|Allah size rasgele yeminlerinizden dolayı değil, bile bile ettiğiniz yeminlerden ötürü hesap sorar. Yeminin keffareti, ailenize yedirdiğinizin ortalamasından on düşkünü yedirmek yahut giydirmek ya da bir köle azad etmektir. Bulamayan üç gün oruç tutmalıdır; yeminlerinizin keffareti budur. Yemin ettiğinizde yeminlerinizi tutun. Şükredesiniz diye Allah size böylece ayetlerini açıklıyor.</t>
  </si>
  <si>
    <t>يَٓا اَيُّهَا الَّذ۪ينَ اٰمَنُٓوا اِنَّمَا الْخَمْرُ وَالْمَيْسِرُ وَالْاَنْصَابُ وَالْاَزْلَامُ رِجْسٌ مِنْ عَمَلِ الشَّيْطَانِ فَاجْتَنِبُوهُ لَعَلَّكُمْ تُفْلِحُونَ</t>
  </si>
  <si>
    <t>5|90|Ey İnananlar! İçki, kumar, putlar ve fal okları şüphesiz şeytan işi pisliklerdir, bunlardan kaçının ki saadete eresiniz.</t>
  </si>
  <si>
    <t>اِنَّمَا يُر۪يدُ الشَّيْطَانُ اَنْ يُوقِعَ بَيْنَكُمُ الْعَدَاوَةَ وَالْبَغْضَٓاءَ فِي الْخَمْرِ وَالْمَيْسِرِ وَيَصُدَّكُمْ عَنْ ذِكْرِ اللّٰهِ وَعَنِ الصَّلٰوةِۚ فَهَلْ اَنْتُمْ مُنْتَهُونَ</t>
  </si>
  <si>
    <t>5|91|Şeytan şüphesiz içki ve kumar yüzünden aranıza düşmanlık ve kin sokmak ve sizi Allah'ı anmaktan, namazdan alıkoymak ister. Artık bunlardan vazgeçersiniz değil mi?</t>
  </si>
  <si>
    <t>وَاَط۪يعُوا اللّٰهَ وَاَط۪يعُوا الرَّسُولَ وَاحْذَرُواۚ فَاِنْ تَوَلَّيْتُمْ فَاعْلَمُٓوا اَنَّمَا عَلٰى رَسُولِنَا الْبَلَاغُ الْمُب۪ينُ</t>
  </si>
  <si>
    <t>5|92|Allah'a itaat edin, Peygambere itaat edin, karşı gelmekten çekinin; eğer yüz çevirirseniz bilin ki, peygamberimize düşen sadece açıkça tebliğ etmektir.</t>
  </si>
  <si>
    <t>لَيْسَ عَلَى الَّذ۪ينَ اٰمَنُوا وَعَمِلُوا الصَّالِحَاتِ جُنَاحٌ ف۪يمَا طَعِمُٓوا اِذَا مَا اتَّقَوْا وَاٰمَنُوا وَعَمِلُوا الصَّالِحَاتِ ثُمَّ اتَّقَوْا وَاٰمَنُوا ثُمَّ اتَّقَوْا وَاَحْسَنُواۜ وَاللّٰهُ يُحِبُّ الْمُحْسِن۪ينَ۟</t>
  </si>
  <si>
    <t>5|93|İnananlara ve yararlı iş işleyenlere, -sakınırlar, inanırlar, yararlı işler işlerler, sonra haramdan sakınıp inanırlar ve sonra isyandan sakınıp iyilik yaparlarsa- daha önceleri tatmış olduklarından dolayı bir sorumluluk yoktur. Allah iyi davrananları sever.</t>
  </si>
  <si>
    <t>يَٓا اَيُّهَا الَّذ۪ينَ اٰمَنُوا لَيَبْلُوَنَّكُمُ اللّٰهُ بِشَيْءٍ مِنَ الصَّيْدِ تَنَالُهُٓ اَيْد۪يكُمْ وَرِمَاحُكُمْ لِيَعْلَمَ اللّٰهُ مَنْ يَخَافُهُ بِالْغَيْبِۚ فَمَنِ اعْتَدٰى بَعْدَ ذٰلِكَ فَلَهُ عَذَابٌ اَل۪يمٌ</t>
  </si>
  <si>
    <t>5|94|Ey İnananlar! Gıyabında Kendisinden, kimin korktuğunu ortaya koymak için, (ihramlıyken) elinizin ve mızraklarınızın ulaştığı avdan bir şeyle Allah and olsun ki sizi dener. Bundan sonra kim haddi aşarsa ona elem verici azab vardır.</t>
  </si>
  <si>
    <t>يَٓا اَيُّهَا الَّذ۪ينَ اٰمَنُوا لَا تَقْتُلُوا الصَّيْدَ وَاَنْتُمْ حُرُمٌۜ وَمَنْ قَتَلَهُ مِنْكُمْ مُتَعَمِّداً فَجَزَٓاءٌ مِثْلُ مَا قَتَلَ مِنَ النَّعَمِ يَحْكُمُ بِه۪ ذَوَا عَدْلٍ مِنْكُمْ هَدْياً بَالِغَ الْكَعْبَةِ اَوْ كَفَّارَةٌ طَعَامُ مَسَاك۪ينَ اَوْ عَدْلُ ذٰلِكَ صِيَاماً لِيَذُوقَ وَبَالَ اَمْرِه۪ۜ عَفَا اللّٰهُ عَمَّا سَلَفَۜ وَمَنْ عَادَ فَيَنْتَقِمُ اللّٰهُ مِنْهُۜ وَاللّٰهُ عَز۪يزٌ ذُوانْتِقَامٍ</t>
  </si>
  <si>
    <t>5|95|Ey İnananlar! İhramlı iken avı öldürmeyin. Sizden bile bile onu öldürene, ehli hayvanlardan öldürdüğü kadar olduğuna içinizden iki adil kimsenin hükmedeceği, Kabe'ye ulaşacak bir kurbanı ödeme, yahut düşkünlere yemek yedirme şeklinde keffaret ya da yaptığının ağırlığını tatmak üzere bunlara denk oruç tutma vardır. Allah geçmiştekileri affetmiştir, kim tekrar yaparsa Allah ondan öç alır. Allah Güçlü'dür, Öçalıcı'dır.</t>
  </si>
  <si>
    <t>اُحِلَّ لَكُمْ صَيْدُ الْبَحْرِ وَطَعَامُهُ مَتَاعاً لَكُمْ وَلِلسَّيَّارَةِۚ وَحُرِّمَ عَلَيْكُمْ صَيْدُ الْبَرِّ مَا دُمْتُمْ حُرُماًۜ وَاتَّقُوا اللّٰهَ الَّـذ۪ٓي اِلَيْهِ تُحْشَرُونَ</t>
  </si>
  <si>
    <t>5|96|Deniz avı ve onu yemek size de, yolculara da, geçimlik olarak helal kılınmıştır. İhramlı bulunduğunuz sürece kara avı size haram kılınmıştır. Huzuruna toplanacağınız Allah'tan sakının.</t>
  </si>
  <si>
    <t>جَعَلَ اللّٰهُ الْكَعْبَةَ الْبَيْتَ الْحَرَامَ قِيَاماً لِلنَّاسِ وَالشَّهْرَ الْحَرَامَ وَالْهَدْيَ وَالْقَلَٓائِدَۜ ذٰلِكَ لِتَعْلَمُٓوا اَنَّ اللّٰهَ يَعْلَمُ مَا فِي السَّمٰوَاتِ وَمَا فِي الْاَرْضِ وَاَنَّ اللّٰهَ بِكُلِّ شَيْءٍ عَل۪يمٌ</t>
  </si>
  <si>
    <t>5|97|Allah, hürmetli ev Kabe'yi, hürmetli ayı, kurbanı, boynu tasmalı kurbanlıkları insanların faydası için ortaya koydu. Bu, Allah'ın göklerde ve yerde olanları bildiğini ve Allah'ın şüphesiz her şeyi Bilen olduğunu bilmeniz içindir.</t>
  </si>
  <si>
    <t>اِعْلَمُٓوا اَنَّ اللّٰهَ شَد۪يدُ الْعِقَابِ وَاَنَّ اللّٰهَ غَفُورٌ رَح۪يمٌۜ</t>
  </si>
  <si>
    <t>5|98|Allah'ın azabının şiddetli olduğunu ve Allah'ın Bağışlayan, merhamet eden olduğunu bilin.</t>
  </si>
  <si>
    <t>مَا عَلَى الرَّسُولِ اِلَّا الْبَلَاغُۜ وَاللّٰهُ يَعْلَمُ مَا تُبْدُونَ وَمَا تَكْتُمُونَ</t>
  </si>
  <si>
    <t>5|99|Peygamberin görevi sadece tebliğ etmektir. Allah, sizin açıkladıklarınızı da gizlediklerinizi de bilir.</t>
  </si>
  <si>
    <t>قُلْ لَا يَسْتَوِي الْخَب۪يثُ وَالطَّيِّبُ وَلَوْ اَعْجَبَكَ كَـثْرَةُ الْخَب۪يثِۚ فَاتَّقُوا اللّٰهَ يَٓا اُو۬لِي الْاَلْبَابِ لَعَلَّكُمْ تُفْلِحُونَ۟</t>
  </si>
  <si>
    <t>5|100|De ki: "Helal ile haram, haram şeylerin çokluğundan hoşlansan bile, eşit değildir". Ey akıl sahibleri, Allah'tan sakının ki kurtuluşa eresiniz.</t>
  </si>
  <si>
    <t>يَٓا اَيُّهَا الَّذ۪ينَ اٰمَنُوا لَا تَسْـَٔلُوا عَنْ اَشْيَٓاءَ اِنْ تُبْدَ لَكُمْ تَسُؤْكُمْۚ وَاِنْ تَسْـَٔلُوا عَنْهَا ح۪ينَ يُنَزَّلُ الْقُرْاٰنُ تُبْدَ لَكُمْۜ عَفَا اللّٰهُ عَنْهَاۜ وَاللّٰهُ غَفُورٌ حَل۪يمٌ</t>
  </si>
  <si>
    <t>5|101|Ey İnananlar! Size açıklanınca hoşunuza gitmeyecek şeyleri sormayın. Kuran indirilirken onları sorarsanız size açıklanır (ama üzülürsünüz). Allah sorduğunuz şeyleri affetmiştir. Allah Bağışlayan'dır, Halim'dir.</t>
  </si>
  <si>
    <t>قَدْ سَاَلَهَا قَوْمٌ مِنْ قَبْلِكُمْ ثُمَّ اَصْبَحُوا بِهَا كَافِر۪ينَ</t>
  </si>
  <si>
    <t>5|102|Sizden önce bir millet onları sormuştu, sonra da onları inkar etmişlerdi.</t>
  </si>
  <si>
    <t>مَا جَعَلَ اللّٰهُ مِنْ بَح۪يرَةٍ وَلَا سَٓائِبَةٍ وَلَا وَص۪يلَةٍ وَلَا حَامٍۙ وَلٰكِنَّ الَّذ۪ينَ كَفَرُوا يَفْتَرُونَ عَلَى اللّٰهِ الْكَذِبَۜ وَاَكْثَرُهُمْ لَا يَعْقِلُونَ</t>
  </si>
  <si>
    <t>5|103|Allah, kulağı çentilen, salıverilen, erkek dişi ikizler doğuran, on defa yavrulamasından ötürü yük vurulmayan hayvanların adanmasını emretmemiştir; fakat inkar edenler Allah'a karşı yalan uydururlar ve çoğu da akletmezler.</t>
  </si>
  <si>
    <t>وَاِذَا ق۪يلَ لَهُمْ تَعَالَوْا اِلٰى مَٓا اَنْزَلَ اللّٰهُ وَاِلَى الرَّسُولِ قَالُوا حَسْبُنَا مَا وَجَدْنَا عَلَيْهِ اٰبَٓاءَنَاۜ اَوَلَوْ كَانَ اٰبَٓاؤُ۬هُمْ لَا يَعْلَمُونَ شَيْـٔاً وَلَا يَهْتَدُونَ</t>
  </si>
  <si>
    <t>5|104|Onlara, "Gelin Allah'ın indirdiği Kitap'a ve peygambere uyun" dendiğinde, "Atalarımızı üzerinde bulduğumuz yol bize yeter" derler; ya ataları bir şey bilmeyen ve doğru yolda olmayan kimseler idiyseler?</t>
  </si>
  <si>
    <t>يَٓا اَيُّهَا الَّذ۪ينَ اٰمَنُوا عَلَيْكُمْ اَنْفُسَكُمْۚ لَا يَضُرُّكُمْ مَنْ ضَلَّ اِذَا اهْتَدَيْتُمْۜ اِلَى اللّٰهِ مَرْجِعُكُمْ جَم۪يعاً فَيُنَبِّئُكُمْ بِمَا كُنْتُمْ تَعْمَلُونَ</t>
  </si>
  <si>
    <t>5|105|Ey İnananlar! Siz kendinize bakın; doğru yolda iseniz sapıtan kimse size zarar veremez. Hepinizin dönüşü Allah'adır, işlemekte olduklarınızı size haber verecektir.</t>
  </si>
  <si>
    <t>يَٓا اَيُّهَا الَّذ۪ينَ اٰمَنُوا شَهَادَةُ بَيْنِكُمْ اِذَا حَضَرَ اَحَدَكُمُ الْمَوْتُ ح۪ينَ الْوَصِيَّةِ اثْنَانِ ذَوَا عَدْلٍ مِنْكُمْ اَوْ اٰخَرَانِ مِنْ غَيْرِكُمْ اِنْ اَنْتُمْ ضَرَبْتُمْ فِي الْاَرْضِ فَاَصَابَتْكُمْ مُص۪يبَةُ الْمَوْتِۜ تَحْبِسُونَهُمَا مِنْ بَعْدِ الصَّلٰوةِ فَيُقْسِمَانِ بِاللّٰهِ اِنِ ارْتَبْتُمْ لَا نَشْتَر۪ي بِه۪ ثَمَناً وَلَوْ كَانَ ذَا قُرْبٰىۙ وَلَا نَكْتُمُ شَهَادَةَ اللّٰهِ اِنَّٓا اِذاً لَمِنَ الْاٰثِم۪ينَ</t>
  </si>
  <si>
    <t>5|106|Ey İnananlar! Ölüm birinize geldiği zaman vasiyet ederken içinizden iki adil kimseyi; şayet yolculukta olup başınıza da ölüm musibeti gelmişse, namazdan sonra alıkoyacağınız, şüpheleniyorsanız, "Akraba bile olsa yeminle hiçbir değeri değiştirmeyeceğiz, Allah'ın şahidliğini gizlemeyeceğiz, yoksa şüphesiz günahkarlardan oluruz" diye yemin eden sizden olmayan iki kişiyi şahid tutun.</t>
  </si>
  <si>
    <t>فَاِنْ عُثِرَ عَلٰٓى اَنَّهُمَا اسْتَحَقَّٓا اِثْماً فَاٰخَرَانِ يَقُومَانِ مَقَامَهُمَا مِنَ الَّذ۪ينَ اسْتَحَقَّ عَلَيْهِمُ الْاَوْلَيَانِ فَيُقْسِمَانِ بِاللّٰهِ لَشَهَادَتُـنَٓا اَحَقُّ مِنْ شَهَادَتِهِمَا وَمَا اعْتَدَيْنَاۘ اِنَّٓا اِذاً لَمِنَ الظَّالِم۪ينَ</t>
  </si>
  <si>
    <t>5|107|Eğer bu şahidlerin günah işlemiş oldukları ortaya çıkarsa ölene daha yakın hak sahibi diğer iki kişi bunların yerine geçer ve "Bizim şahidliğimiz ikisininkinden de daha doğrudur, biz aşırı gitmedik, yoksa şüphesiz zulmedenlerden oluruz" diye Allah'a yemin ederler.</t>
  </si>
  <si>
    <t>ذٰلِكَ اَدْنٰٓى اَنْ يَأْتُوا بِالشَّهَادَةِ عَلٰى وَجْهِهَٓا اَوْ يَخَافُٓوا اَنْ تُرَدَّ اَيْمَانٌ بَعْدَ اَيْمَانِهِمْۜ وَاتَّقُوا اللّٰهَ وَاسْمَعُواۜ وَاللّٰهُ لَا يَهْدِي الْقَوْمَ الْفَاسِق۪ينَ۟</t>
  </si>
  <si>
    <t>5|108|Bu, şahidliği gerektiği gibi yapmalarını veya yeminlerinden sonra yeminlerin kabul edilmemesinden korkmalarını daha iyi sağlar. Allah'tan sakının, dinleyin. Allah fasık kimselere yol göstermez.</t>
  </si>
  <si>
    <t>يَوْمَ يَجْمَعُ اللّٰهُ الرُّسُلَ فَيَقُولُ مَاذَٓا اُجِبْتُمْۜ قَالُوا لَا عِلْمَ لَنَاۜ اِنَّكَ اَنْتَ عَلَّامُ الْغُيُوبِ</t>
  </si>
  <si>
    <t>5|109|Allah peygamberleri topladığı gün, "Size ne cevap verildi?" der; onlar, "Bizim bir bildiğimiz yoktur, doğrusu görülmeyenleri bilen ancak Sen'sin" derler.</t>
  </si>
  <si>
    <t>اِذْ قَالَ اللّٰهُ يَا ع۪يسَى ابْنَ مَرْيَمَ اذْكُرْ نِعْمَت۪ي عَلَيْكَ وَعَلٰى وَالِدَتِكَۢ اِذْ اَيَّدْتُكَ بِرُوحِ الْقُدُسِ تُكَلِّمُ النَّاسَ فِي الْمَهْدِ وَكَهْلاًۚ وَاِذْ عَلَّمْتُكَ الْكِتَابَ وَالْحِكْمَةَ وَالتَّوْرٰيةَ وَالْاِنْج۪يلَۚ وَاِذْ تَخْلُقُ مِنَ الطّ۪ينِ كَـهَيْـَٔةِ الطَّيْرِ بِاِذْن۪ي فَتَنْفُخُ ف۪يهَا فَتَكُونُ طَيْراً بِاِذْن۪ي وَتُبْرِئُ الْاَكْمَهَ وَالْاَبْرَصَ بِاِذْن۪يۚ وَاِذْ تُخْرِجُ الْمَوْتٰى بِاِذْن۪يۚ وَاِذْ كَفَفْتُ بَن۪ٓي اِسْرَٓائ۪لَ عَنْكَ اِذْ جِئْتَهُمْ بِالْبَيِّنَاتِ فَقَالَ الَّذ۪ينَ كَفَرُوا مِنْهُمْ اِنْ هٰذَٓا اِلَّا سِحْرٌ مُب۪ينٌ</t>
  </si>
  <si>
    <t>5|110|Allah, "Ey Meryem oğlu İsa! Sana ve anana olan nimetimi an" demişti, "Seni Ruhul Kudüs ile desteklemiştim; beşikte ve yetişkin iken insanlarla konuşuyordun; sana Kitap'ı, hikmeti, Tevrat'ı ve İncil'i öğretmiştim. Sen iznimle, çamurdan kuş gibi bir şey yapmış ona üflemiştin de iznimle kuş olmuştu; anadan doğma körü, alacalıyı iznimle iyi etmiştin. Ölüleri iznimle diriltiyordun. İsrailoğullarına belgelerle geldiğinde, onlardan inkar edenler, 'Bu apaçık bir büyüdür' demişlerdi de Ben onların sana zarar vermelerini önlemiştim."</t>
  </si>
  <si>
    <t>وَاِذْ اَوْحَيْتُ اِلَى الْحَوَارِيّ۪نَ اَنْ اٰمِنُوا ب۪ي وَبِرَسُول۪يۚ قَالُٓوا اٰمَنَّا وَاشْهَدْ بِاَنَّـنَا مُسْلِمُونَ</t>
  </si>
  <si>
    <t>5|111|Havarilere, "Bana ve peygamberime inanın" diye bildirmiştim, "İnandık, bizim müslimler olduğumuza şahid ol" demişlerdi.</t>
  </si>
  <si>
    <t>اِذْ قَالَ الْحَوَارِيُّونَ يَا ع۪يسَى ابْنَ مَرْيَمَ هَلْ يَسْتَط۪يعُ رَبُّكَ اَنْ يُنَزِّلَ عَلَيْنَا مَٓائِدَةً مِنَ السَّمَٓاءِۜ قَالَ اتَّقُوا اللّٰهَ اِنْ كُنْتُمْ مُؤْمِن۪ينَ</t>
  </si>
  <si>
    <t>5|112|Havariler, "Ey Meryem oğlu İsa! Rabbin bize gökten bir sofra indirebilir mi?" demişlerdi de, "İnanıyorsanız Allah'tan sakının" demişti.</t>
  </si>
  <si>
    <t>قَالُوا نُر۪يدُ اَنْ نَأْكُلَ مِنْهَا وَتَطْمَئِنَّ قُلُوبُنَا وَنَعْلَمَ اَنْ قَدْ صَدَقْتَنَا وَنَكُونَ عَلَيْهَا مِنَ الشَّاهِد۪ينَ</t>
  </si>
  <si>
    <t>5|113|"Ondan yemeyi, kalblerimizin kanmasını ve senin bize doğru söylediğini bilmeyi, ona şahid olmayı istiyoruz" dediler.</t>
  </si>
  <si>
    <t>قَالَ ع۪يسَى ابْنُ مَرْيَمَ اللّٰهُمَّ رَبَّنَٓا اَنْزِلْ عَلَيْنَا مَٓائِدَةً مِنَ السَّمَٓاءِ تَكُونُ لَنَا ع۪يداً لِاَوَّلِنَا وَاٰخِرِنَا وَاٰيَةً مِنْكَۚ وَارْزُقْنَا وَاَنْتَ خَيْرُ الرَّازِق۪ينَ</t>
  </si>
  <si>
    <t>5|114|Meryem oğlu İsa, "Allahım! Rabbimiz! Bize ve bizden sonra geleceklere bayram ve Sen'den bir delil olarak gökten bir sofra indir, bizi rızıklandır, Sen rızık verenlerin en hayırlısısın" dedi.</t>
  </si>
  <si>
    <t>قَالَ اللّٰهُ اِنّ۪ي مُنَزِّلُهَا عَلَيْكُمْۚ فَمَنْ يَكْفُرْ بَعْدُ مِنْكُمْ فَاِنّ۪ٓي اُعَذِّبُهُ عَذَاباً لَٓا اُعَذِّبُهُٓ اَحَداً مِنَ الْعَالَم۪ينَ۟</t>
  </si>
  <si>
    <t>5|115|Allah, "Ben onu size indireceğim; bundan sonra içinizden kim inkar ederse, dünyalarda kimseye azabetmiyeceğim şekilde ona azabedeceğim" dedi.</t>
  </si>
  <si>
    <t>وَاِذْ قَالَ اللّٰهُ يَا ع۪يسَى ابْنَ مَرْيَمَ ءَاَنْتَ قُلْتَ لِلنَّاسِ اتَّخِذُون۪ي وَاُمِّيَ اِلٰهَيْنِ مِنْ دُونِ اللّٰهِۜ قَالَ سُبْحَانَكَ مَا يَكُونُ ل۪ٓي اَنْ اَقُولَ مَا لَيْسَ ل۪ي بِحَقٍّۜ اِنْ كُنْتُ قُلْتُهُ فَقَدْ عَلِمْتَهُۜ تَعْلَمُ مَا ف۪ي نَفْس۪ي وَلَٓا اَعْلَمُ مَا ف۪ي نَفْسِكَۜ اِنَّكَ اَنْتَ عَلَّامُ الْغُيُوبِ</t>
  </si>
  <si>
    <t>5|116|Allah, "Ey Meryem oğlu İsa! Sen mi insanlara Beni ve annemi Allah'tan başka iki tanrı olarak benimseyin dedin?" demişti de, "Haşa, hak olmayan sözü söylemek bana yaraşmaz; eğer söylemişsem, şüphesiz Sen onu bilirsin; Sen, benim içimde olanı bilirsin; ben Senin içinde olanı bilmem; doğrusu görülmeyeni bilen ancak Sensin" demişti, "Ben onlara sadece 'Rabbim ve Rabbiniz olan Allah'a kulluk edin' diye bana emrettiğini söyledim. Aralarında bulunduğum müddetce onlar hakkında şahiddim, beni aralarından aldığında onları Sen gözlüyordun. Sen her şeye şahidsin."</t>
  </si>
  <si>
    <t>مَا قُلْتُ لَهُمْ اِلَّا مَٓا اَمَرْتَن۪ي بِه۪ٓ اَنِ اعْبُدُوا اللّٰهَ رَبّ۪ي وَرَبَّكُمْۚ وَكُنْتُ عَلَيْهِمْ شَه۪يداً مَا دُمْتُ ف۪يهِمْۚ فَلَمَّا تَوَفَّيْتَن۪ي كُنْتَ اَنْتَ الرَّق۪يبَ عَلَيْهِمْۜ وَاَنْتَ عَلٰى كُلِّ شَيْءٍ شَه۪يدٌ</t>
  </si>
  <si>
    <t>5|117|Allah, "Ey Meryem oğlu İsa! Sen mi insanlara Beni ve annemi Allah'tan başka iki tanrı olarak benimseyin dedin?" demişti de, "Haşa, hak olmayan sözü söylemek bana yaraşmaz; eğer söylemişsem, şüphesiz Sen onu bilirsin; Sen, benim içimde olanı bilirsin; ben Senin içinde olanı bilmem; doğrusu görülmeyeni bilen ancak Sensin" demişti, "Ben onlara sadece 'Rabbim ve Rabbiniz olan Allah'a kulluk edin' diye bana emrettiğini söyledim. Aralarında bulunduğum müddetce onlar hakkında şahiddim, beni aralarından aldığında onları Sen gözlüyordun. Sen her şeye şahidsin."</t>
  </si>
  <si>
    <t>اِنْ تُعَذِّبْهُمْ فَاِنَّهُمْ عِبَادُكَۚ وَاِنْ تَغْفِرْ لَهُمْ فَاِنَّكَ اَنْتَ الْعَز۪يزُ الْحَك۪يمُ</t>
  </si>
  <si>
    <t>5|118|"Onlara azabedersen, doğrusu onlar Senin kullarındır; onları bağışlarsan, Güçlü olan, Hakim olan şüphesiz ancak Sensin."</t>
  </si>
  <si>
    <t>قَالَ اللّٰهُ هٰذَا يَوْمُ يَنْفَعُ الصَّادِق۪ينَ صِدْقُهُمْۜ لَهُمْ جَنَّاتٌ تَجْر۪ي مِنْ تَحْتِهَا الْاَنْهَارُ خَالِد۪ينَ ف۪يهَٓا اَبَداًۜ رَضِيَ اللّٰهُ عَنْهُمْ وَرَضُوا عَنْهُۜ ذٰلِكَ الْفَوْزُ الْعَظ۪يمُ</t>
  </si>
  <si>
    <t>5|119|Allah, "Bu, doğrulara doğruluklarının fayda verdiği gündür; ebedi ve temelli kalacakları, altlarından ırmaklar akan cennetler onlarındır. Allah onlardan hoşnud olmuştur, onlar da Allah'tan hoşnud olmuşlardır, bu büyük kurtuluştur" dedi.</t>
  </si>
  <si>
    <t>لِلّٰهِ مُلْكُ السَّمٰوَاتِ وَالْاَرْضِ وَمَا ف۪يهِنَّۜ وَهُوَ عَلٰى كُلِّ شَيْءٍ قَد۪يرٌ</t>
  </si>
  <si>
    <t>5|120|Göklerin, yerin ve onlarda bulunanların hükümranlığı Allah'ındır, Allah her şeye Kadir'dir.</t>
  </si>
  <si>
    <t>EN'AM SURESİ</t>
  </si>
  <si>
    <t>اَلْحَمْدُ لِلّٰهِ الَّذ۪ي خَلَقَ السَّمٰوَاتِ وَالْاَرْضَ وَجَعَلَ الظُّلُمَاتِ وَالنُّورَۜ ثُمَّ الَّذ۪ينَ كَفَرُوا بِرَبِّهِمْ يَعْدِلُونَ</t>
  </si>
  <si>
    <t>6|1|Hamd, gökleri ve yeri yaratan, karanlıkları ve aydınlığı vareden Allah'a mahsustur. Öyle iken, inkar edenler Rablerine başkalarını eşit tutuyorlar.</t>
  </si>
  <si>
    <t>هُوَ الَّذ۪ي خَلَقَكُمْ مِنْ ط۪ينٍ ثُمَّ قَضٰٓى اَجَلاًۜ وَاَجَلٌ مُسَمًّى عِنْدَهُ ثُمَّ اَنْتُمْ تَمْتَرُونَ</t>
  </si>
  <si>
    <t>6|2|O, sizi çamurdan yaratan, sonra size bir ecel tayin edendir. Belirli bir ecel O'nun katındadır; sonra bir de şüphe edersiniz.</t>
  </si>
  <si>
    <t>وَهُوَ اللّٰهُ فِي السَّمٰوَاتِ وَفِي الْاَرْضِۜ يَعْلَمُ سِرَّكُمْ وَجَهْرَكُمْ وَيَعْلَمُ مَا تَكْسِبُونَ</t>
  </si>
  <si>
    <t>6|3|O, göklerin ve yerin Allah'ı, içinizi dışınızı bilir, kazandıklarınızı da bilir.</t>
  </si>
  <si>
    <t>وَمَا تَأْت۪يهِمْ مِنْ اٰيَةٍ مِنْ اٰيَاتِ رَبِّهِمْ اِلَّا كَانُوا عَنْهَا مُعْرِض۪ينَ</t>
  </si>
  <si>
    <t>6|4|Onlara Rablerinin ayetlerinden bir ayet geldikçe ondan yüz çevirirlerdi.</t>
  </si>
  <si>
    <t>فَقَدْ كَذَّبُوا بِالْحَقِّ لَمَّا جَٓاءَهُمْۜ فَسَوْفَ يَأْت۪يهِمْ اَنْبٰٓـؤُ۬ا مَا كَانُوا بِه۪ يَسْتَهْزِؤُ۫نَ</t>
  </si>
  <si>
    <t>6|5|Gerçek kendilerine gelince onu yalanladılar. Alaya aldıkları şeyin haberleri kendilerine gelecektir.</t>
  </si>
  <si>
    <t>اَلَمْ يَرَوْا كَمْ اَهْلَكْنَا مِنْ قَبْلِهِمْ مِنْ قَرْنٍ مَكَّنَّاهُمْ فِي الْاَرْضِ مَا لَمْ نُمَكِّنْ لَكُمْ وَاَرْسَلْنَا السَّمَٓاءَ عَلَيْهِمْ مِدْرَاراًۖ وَجَعَلْنَا الْاَنْهَارَ تَجْر۪ي مِنْ تَحْتِهِمْ فَاَهْلَكْنَاهُمْ بِذُنُوبِهِمْ وَاَنْشَأْنَا مِنْ بَعْدِهِمْ قَرْناً اٰخَر۪ينَ</t>
  </si>
  <si>
    <t>6|6|Onlardan önce nice nesilleri yok ettiğimizi görmediler mi? Onları, sizi yerleştirmediğimiz bir şekilde yeryüzüne yerleştirmiş, gökten bol yağmur yağdırmış, altlarından ırmaklar akıtmıştık. Fakat onları günahlarından ötürü yok ettik ve ardlarından başka bir nesil yetiştirdik.</t>
  </si>
  <si>
    <t>وَلَوْ نَزَّلْنَا عَلَيْكَ كِتَاباً ف۪ي قِرْطَاسٍ فَلَمَسُوهُ بِاَيْد۪يهِمْ لَقَالَ الَّذ۪ينَ كَفَرُٓوا اِنْ هٰذَٓا اِلَّا سِحْرٌ مُب۪ينٌ</t>
  </si>
  <si>
    <t>6|7|Sana Kitap'ı kağıtta yazılı olarak indirmiş olsak da, elleriyle ona dokunsalar, inkar edenler yine de, "Bu apaçık bir büyüdür" derlerdi.</t>
  </si>
  <si>
    <t>وَقَالُوا لَوْلَٓا اُنْزِلَ عَلَيْهِ مَلَكٌۜ وَلَوْ اَنْزَلْنَا مَلَكاً لَقُضِيَ الْاَمْرُ ثُمَّ لَا يُنْظَرُونَ</t>
  </si>
  <si>
    <t>6|8|"Ona bir melek indirilmeli değil miydi?" dediler. Bir melek indirmiş olsaydık iş bitmiş olurdu da onlara göz bile açtırılmazdı.</t>
  </si>
  <si>
    <t>وَلَوْ جَعَلْنَاهُ مَلَكاً لَجَعَلْنَاهُ رَجُلاً وَلَلَبَسْنَا عَلَيْهِمْ مَا يَلْبِسُونَ</t>
  </si>
  <si>
    <t>6|9|Biz onu melek kılsaydık, bir insan şeklinde yapardık da, düştükleri şüpheye onları yine düşürmüş olurduk.</t>
  </si>
  <si>
    <t>وَلَقَدِ اسْتُهْزِئَ بِرُسُلٍ مِنْ قَبْلِكَ فَحَاقَ بِالَّذ۪ينَ سَخِرُوا مِنْهُمْ مَا كَانُوا بِه۪ يَسْتَهْزِؤُ۫نَ۟</t>
  </si>
  <si>
    <t>6|10|And olsun ki, senden önce birçok peygamberler alaya alınmıştı, onlarla eğlenenleri, alaya aldıkları şey mahvetti.</t>
  </si>
  <si>
    <t>قُلْ س۪يرُوا فِي الْاَرْضِ ثُمَّ انْظُرُوا كَيْفَ كَانَ عَاقِبَةُ الْمُكَذِّب۪ينَ</t>
  </si>
  <si>
    <t>6|11|De ki: "Yeryüzünde gezip dolaşın, sonra da, yalanlayanların sonunun nasıl olduğuna bir bakın."</t>
  </si>
  <si>
    <t>قُلْ لِمَنْ مَا فِي السَّمٰوَاتِ وَالْاَرْضِۜ قُلْ لِلّٰهِۜ كَتَبَ عَلٰى نَفْسِهِ الرَّحْمَةَۜ لَيَجْمَعَنَّكُمْ اِلٰى يَوْمِ الْقِيٰمَةِ لَا رَيْبَ ف۪يهِۜ اَلَّذ۪ينَ خَسِرُٓوا اَنْفُسَهُمْ فَهُمْ لَا يُؤْمِنُونَ</t>
  </si>
  <si>
    <t>6|12|De ki: "göklerde ve yerde olanlar kimindir?", "Allah'ındır" de. O, rahmet etmeyi kendi üzerine almıştır; and olsun ki, sizi vukuu şüphe götürmeyen kıyamet gününde toplayacaktır. Kendilerine yazık ettiler; çünkü onlar inanmazlar.</t>
  </si>
  <si>
    <t>وَلَهُ مَا سَكَنَ فِي الَّيْلِ وَالنَّهَارِۜ وَهُوَ السَّم۪يعُ الْعَل۪يمُ</t>
  </si>
  <si>
    <t>6|13|Gecede ve gündüzde bulunan O'nundur. O işitendir, Bilen'dir.</t>
  </si>
  <si>
    <t>قُلْ اَغَيْرَ اللّٰهِ اَتَّخِذُ وَلِياًّ فَاطِرِ السَّمٰوَاتِ وَالْاَرْضِ وَهُوَ يُطْعِمُ وَلَا يُطْعَمُۜ قُلْ اِنّ۪ٓي اُمِرْتُ اَنْ اَكُونَ اَوَّلَ مَنْ اَسْلَمَ وَلَا تَكُونَنَّ مِنَ الْمُشْرِك۪ينَ</t>
  </si>
  <si>
    <t>6|14|"Gökleri ve yeri yaratan, beslenmeyip besleyen Allah'tan başka bir dost mu edinirim?" de. "Doğrusu ben ilk müslüman olmakla emrolundum" de; asla ortak koşanlardan olma!</t>
  </si>
  <si>
    <t>قُلْ اِنّ۪ٓي اَخَافُ اِنْ عَصَيْتُ رَبّ۪ي عَذَابَ يَوْمٍ عَظ۪يمٍ</t>
  </si>
  <si>
    <t>6|15|"Ben Rabbime karşı gelirsem, büyük günün azabından korkarım" de.</t>
  </si>
  <si>
    <t>مَنْ يُصْرَفْ عَنْهُ يَوْمَئِذٍ فَقَدْ رَحِمَهُۜ وَذٰلِكَ الْفَوْزُ الْمُب۪ينُ</t>
  </si>
  <si>
    <t>6|16|O gün kim azabdan alıkonursa, şüphesiz o kimse rahmete erişmiştir. Bu, apaçık bir kurtuluştur.</t>
  </si>
  <si>
    <t>وَاِنْ يَمْسَسْكَ اللّٰهُ بِضُرٍّ فَلَا كَاشِفَ لَهُٓ اِلَّا هُوَۜ وَاِنْ يَمْسَسْكَ بِخَيْرٍ فَهُوَ عَلٰى كُلِّ شَيْءٍ قَد۪يرٌ</t>
  </si>
  <si>
    <t>6|17|Allah sana bir sıkıntı verirse, O'ndan başkası gideremez. Sana bir iyilik verirse başkası onu engelleyemez. O, her şeye Kadir'dir.</t>
  </si>
  <si>
    <t>وَهُوَ الْقَاهِرُ فَوْقَ عِبَادِه۪ۜ وَهُوَ الْحَك۪يمُ الْخَب۪يرُ</t>
  </si>
  <si>
    <t>6|18|O, kullarının üstünde yegane tasarruf sahibidir. Hakim'dir, haberdardır.</t>
  </si>
  <si>
    <t>قُلْ اَيُّ شَيْءٍ اَكْبَرُ شَهَادَةًۜ قُلِ اللّٰهُ شَه۪يدٌ بَيْن۪ي وَبَيْنَكُمْ وَاُو۫حِيَ اِلَيَّ هٰذَا الْقُرْاٰنُ لِاُنْذِرَكُمْ بِه۪ وَمَنْ بَلَغَۜ اَئِنَّكُمْ لَتَشْهَدُونَ اَنَّ مَعَ اللّٰهِ اٰلِهَةً اُخْرٰىۜ قُلْ لَٓا اَشْهَدُۚ قُلْ اِنَّمَا هُوَ اِلٰهٌ وَاحِدٌ وَاِنَّن۪ي بَر۪ٓيءٌ مِمَّا تُشْرِكُونَۢ</t>
  </si>
  <si>
    <t>6|19|"Şahit olarak hangi şey daha büyüktür" de. "Allah benimle sizin aranızda şahiddir. Bu Kuran bana, sizi ve ulaştığı kimseleri uyarmam için vahyolundu; Allah'la beraber başka tanrılar bulunduğuna siz mi şahidlik ediyorsunuz?" de. "Ben şehadet etmem" de. "O ancak tek Tanrıdır, doğrusu ben ortak koşmanızdan uzağım" de.</t>
  </si>
  <si>
    <t>اَلَّذ۪ينَ اٰتَيْنَاهُمُ الْكِتَابَ يَعْرِفُونَهُ كَمَا يَعْرِفُونَ اَبْنَٓاءَهُمْۢ اَلَّذ۪ينَ خَسِرُٓوا اَنْفُسَهُمْ فَهُمْ لَا يُؤْمِنُونَ۟</t>
  </si>
  <si>
    <t>6|20|Kendilerine Kitap verdiklerimiz, onu (peygamberi) çocuklarını tanıdıkları gibi tanırlar; fakat kendilerine yazık ettiler, çünkü onlar inanmazlar.</t>
  </si>
  <si>
    <t>وَمَنْ اَظْلَمُ مِمَّنِ افْتَرٰى عَلَى اللّٰهِ كَذِباً اَوْ كَذَّبَ بِاٰيَاتِه۪ۜ اِنَّهُ لَا يُفْلِحُ الظَّالِمُونَ</t>
  </si>
  <si>
    <t>6|21|Allah'a karşı yalan uyduran veya ayetlerini yalanlayandan daha zalim kimdir? Zalimler bunun için saadete ulaşamazlar.</t>
  </si>
  <si>
    <t>وَيَوْمَ نَحْشُرُهُمْ جَم۪يعاً ثُمَّ نَقُولُ لِلَّذ۪ينَ اَشْرَكُٓوا اَيْنَ شُرَكَٓاؤُ۬كُمُ الَّذ۪ينَ كُنْتُمْ تَزْعُمُونَ</t>
  </si>
  <si>
    <t>6|22|Bir gün hepsini toplarız, sonra ortak koşanlara, "İddia ettiğiniz ortaklarınız nerede?" deriz.</t>
  </si>
  <si>
    <t>ثُمَّ لَمْ تَكُنْ فِتْنَتُهُمْ اِلَّٓا اَنْ قَالُوا وَاللّٰهِ رَبِّنَا مَا كُنَّا مُشْرِك۪ينَ</t>
  </si>
  <si>
    <t>6|23|Sonra, "Rabbimiz Allah'a and olsun ki bizler ortak koşanlar değildik" demekten başka çare bulamazlar.</t>
  </si>
  <si>
    <t>اُنْظُرْ كَيْفَ كَذَبُوا عَلٰٓى اَنْفُسِهِمْ وَضَلَّ عَنْهُمْ مَا كَانُوا يَفْتَرُونَ</t>
  </si>
  <si>
    <t>6|24|Kendilerine karşı nasıl yalan söylediklerine bak; uydurdukları şeyler de onlardan uzaklaştı.</t>
  </si>
  <si>
    <t>وَمِنْهُمْ مَنْ يَسْتَمِعُ اِلَيْكَۚ وَجَعَلْنَا عَلٰى قُلُوبِهِمْ اَكِنَّةً اَنْ يَفْقَهُوهُ وَف۪ٓي اٰذَانِهِمْ وَقْراًۜ وَاِنْ يَرَوْا كُلَّ اٰيَةٍ لَا يُؤْمِنُوا بِهَاۜ حَتّٰٓى اِذَا جَٓاؤُ۫كَ يُجَادِلُونَكَ يَقُولُ الَّذ۪ينَ كَفَرُٓوا اِنْ هٰذَٓا اِلَّٓا اَسَاط۪يرُ الْاَوَّل۪ينَ</t>
  </si>
  <si>
    <t>6|25|Onlardan seni dinleyenler vardır, Kuran'ı anlarlar diye kalblerine örtüler kulaklarına da ağırlık koyduk. Onlar her türlü mucizeyi görseler bile, yine de ona inanmazlar, nihayet sana geldiklerinde de seninle çekişirler. İnkar edenler, "Bu, öncekilerin masallarından başka bir şey değildir" derler.</t>
  </si>
  <si>
    <t>وَهُمْ يَنْهَوْنَ عَنْهُ وَيَنْـَٔوْنَ عَنْهُۚ وَاِنْ يُهْلِكُونَ اِلَّٓا اَنْفُسَهُمْ وَمَا يَشْعُرُونَ</t>
  </si>
  <si>
    <t>6|26|Onlar Kuran'dan alıkorlar ve ondan uzaklaşırlar. Böylece yalnız kendilerini mahvederler de farkına varamazlar.</t>
  </si>
  <si>
    <t>وَلَوْ تَرٰٓى اِذْ وُقِفُوا عَلَى النَّارِ فَقَالُوا يَا لَيْتَنَا نُرَدُّ وَلَا نُكَذِّبَ بِاٰيَاتِ رَبِّنَا وَنَكُونَ مِنَ الْمُؤْمِن۪ينَ</t>
  </si>
  <si>
    <t>6|27|Onların, ateşin kenarına getirilip durdurulduklarında, "keşke dünyaya tekrar döndürülseydik, Rabbimiz'in ayetlerini yalanlamasaydık ve inananlardan olsaydık" dediklerini bir görsen!</t>
  </si>
  <si>
    <t>بَلْ بَدَا لَهُمْ مَا كَانُوا يُخْفُونَ مِنْ قَبْلُۜ وَلَوْ رُدُّوا لَعَادُوا لِمَا نُهُوا عَنْهُ وَاِنَّهُمْ لَكَاذِبُونَ</t>
  </si>
  <si>
    <t>6|28|Hayır; daha önce gizledikleri onlara göründü. Eğer geri döndürülseler yine kendilerine yasak edilen şeylere dönerler. Doğrusu onlar yalancıdırlar.</t>
  </si>
  <si>
    <t>وَقَالُٓوا اِنْ هِيَ اِلَّا حَيَاتُنَا الدُّنْيَا وَمَا نَحْنُ بِمَبْعُوث۪ينَ</t>
  </si>
  <si>
    <t>6|29|"Hayat ancak bu dünyadakinden ibarettir, biz dirilecek değiliz" dediler.</t>
  </si>
  <si>
    <t>وَلَوْ تَرٰٓى اِذْ وُقِفُوا عَلٰى رَبِّهِمْۜ قَالَ اَلَيْسَ هٰذَا بِالْحَقِّۜ قَالُوا بَلٰى وَرَبِّنَاۜ قَالَ فَذُوقُوا الْعَذَابَ بِمَا كُنْتُمْ تَكْفُرُونَ۟</t>
  </si>
  <si>
    <t>6|30|Onları, Rablerinin huzuruna çıkarıldıkları zaman bir görsen! Allah: "Bu gerçek değil mi?" der; onlar, "Evet, Rabbimiz hakkı için gerçektir" derler. Allah da "Öyleyse inkar etmenizden ötürü azabı tadın" der.</t>
  </si>
  <si>
    <t>قَدْ خَسِرَ الَّذ۪ينَ كَذَّبُوا بِلِقَٓاءِ اللّٰهِۜ حَتّٰٓى اِذَا جَٓاءَتْهُمُ السَّاعَةُ بَغْتَةً قَالُوا يَا حَسْرَتَنَا عَلٰى مَا فَرَّطْنَا ف۪يهَاۙ وَهُمْ يَحْمِلُونَ اَوْزَارَهُمْ عَلٰى ظُهُورِهِمْۜ اَلَا سَٓاءَ مَا يَزِرُونَ</t>
  </si>
  <si>
    <t>6|31|Allah'a kavuşmayı yalanlayanlar doğrusu kaybedenlerdir ki kıyamet saati onlara ansızın gelince, ağırlıklarını arkalarına yüklenerek, "Dünyada işlediğimiz büyük kusurlardan ötürü yazıklar olsun bize" derler. Dikkat edin, yüklendikleri şeyler ne kötüdür!</t>
  </si>
  <si>
    <t>وَمَا الْحَيٰوةُ الدُّنْيَٓا اِلَّا لَعِبٌ وَلَهْوٌۜ وَلَلدَّارُ الْاٰخِرَةُ خَيْرٌ لِلَّذ۪ينَ يَتَّقُونَۜ اَفَلَا تَعْقِلُونَ</t>
  </si>
  <si>
    <t>6|32|Dünya hayatı sadece oyun ve oyalanmadır; ahiret yurdu, sakınanlar için daha iyidir. Düşünmüyor musunuz?</t>
  </si>
  <si>
    <t>قَدْ نَعْلَمُ اِنَّهُ لَيَحْزُنُكَ الَّذ۪ي يَقُولُونَ فَاِنَّهُمْ لَا يُكَذِّبُونَكَ وَلٰكِنَّ الظَّالِم۪ينَ بِاٰيَاتِ اللّٰهِ يَجْحَدُونَ</t>
  </si>
  <si>
    <t>6|33|Onların söylediklerinin seni üzeceğini elbette biliyoruz; doğrusu onlar seni yalancı saymıyorlar, fakat zalimler Allah'ın ayetlerini bile bile inkar ediyorlar.</t>
  </si>
  <si>
    <t>وَلَقَدْ كُذِّبَتْ رُسُلٌ مِنْ قَبْلِكَ فَصَبَرُوا عَلٰى مَا كُذِّبُوا وَاُو۫ذُوا حَتّٰٓى اَتٰيهُمْ نَصْرُنَاۚ وَلَا مُبَدِّلَ لِكَلِمَاتِ اللّٰهِۚ وَلَقَدْ جَٓاءَكَ مِنْ نَبَا۬ئِ الْمُرْسَل۪ينَ</t>
  </si>
  <si>
    <t>6|34|Senden önce nice peygamberler yalanlandı ve kendilerine yardımımız gelene kadar yalanlanmalarına ve sıkıştırılmaya katlandılar. Allah'ın sözlerini değiştirebilecek yoktur; and olsun ki peygamberlerin haberi sana da geldi.</t>
  </si>
  <si>
    <t>وَاِنْ كَانَ كَبُرَ عَلَيْكَ اِعْرَاضُهُمْ فَاِنِ اسْتَطَعْتَ اَنْ تَبْتَغِيَ نَفَقاً فِي الْاَرْضِ اَوْ سُلَّماً فِي السَّمَٓاءِ فَتَأْتِيَهُمْ بِاٰيَةٍۜ وَلَوْ شَٓاءَ اللّٰهُ لَجَمَعَهُمْ عَلَى الْهُدٰى فَلَا تَكُونَنَّ مِنَ الْجَاهِل۪ينَ</t>
  </si>
  <si>
    <t>6|35|Onların yüz çevirmesi sana ağır gelince, eğer gücün yeri delmeye veya göğe merdiven dayamağa yetmiş olsaydı, onlara bir mucize göstermek isterdin. Allah dileseydi onları doğru yolda toplardı. Sakın bilmeyenlerden olma.</t>
  </si>
  <si>
    <t>اِنَّمَا يَسْتَج۪يبُ الَّذ۪ينَ يَسْمَعُونَۜ وَالْمَوْتٰى يَبْعَثُهُمُ اللّٰهُ ثُمَّ اِلَيْهِ يُرْجَعُونَ</t>
  </si>
  <si>
    <t>6|36|Ancak kulak verenler daveti kabul ederler. Ölüleri Allah diriltir, sonra O'na dönerler.</t>
  </si>
  <si>
    <t>وَقَالُوا لَوْلَا نُزِّلَ عَلَيْهِ اٰيَةٌ مِنْ رَبِّه۪ۜ قُلْ اِنَّ اللّٰهَ قَادِرٌ عَلٰٓى اَنْ يُنَزِّلَ اٰيَةً وَلٰكِنَّ اَكْثَرَهُمْ لَا يَعْلَمُونَ</t>
  </si>
  <si>
    <t>6|37|"Rabbinden ona (Muhammed'e) bir belge indirilseydi ya" dediler. De ki: "Doğrusu Allah bir belge indirmeye Kadir'dir, fakat çoğu bilmezler."</t>
  </si>
  <si>
    <t>وَمَا مِنْ دَٓابَّةٍ فِي الْاَرْضِ وَلَا طَٓائِرٍ يَط۪يرُ بِجَنَاحَيْهِ اِلَّٓا اُمَمٌ اَمْثَالُكُمْۜ مَا فَرَّطْنَا فِي الْكِتَابِ مِنْ شَيْءٍ ثُمَّ اِلٰى رَبِّهِمْ يُحْشَرُونَ</t>
  </si>
  <si>
    <t>6|38|Yerde yürüyen hayvanlar ve kanatlarıyla uçan kuşlar da ancak sizin gibi birer toplulukturlar. Kitap'da Biz hiçbir şeyi eksik bırakmadık; onlar sonra Rablerine toplanacaklardır.</t>
  </si>
  <si>
    <t>وَالَّذ۪ينَ كَذَّبُوا بِاٰيَاتِنَا صُمٌّ وَبُكْمٌ فِي الظُّلُمَاتِۜ مَنْ يَشَأِ اللّٰهُ يُضْلِلْهُۜ وَمَنْ يَشَأْ يَجْعَلْهُ عَلٰى صِرَاطٍ مُسْتَق۪يمٍ</t>
  </si>
  <si>
    <t>6|39|Ayetlerimizi yalanlayanlar karanlıklarda kalmış sağır ve dilsizlerdir. Allah kimi dilerse onu saptırır ve kimi dilerse onu doğru yola koyar.</t>
  </si>
  <si>
    <t>قُلْ اَرَاَيْتَكُمْ اِنْ اَتٰيكُمْ عَذَابُ اللّٰهِ اَوْ اَتَتْكُمُ السَّاعَةُ اَغَيْرَ اللّٰهِ تَدْعُونَۚ اِنْ كُنْتُمْ صَادِق۪ينَ</t>
  </si>
  <si>
    <t>6|40|De ki, "Üzerinize Allah'ın azabı gelse veya kıyamet saati size gelse, Allah'tan başkasına mı yalvarırsınız? Doğru iseniz bana bildirin".</t>
  </si>
  <si>
    <t>بَلْ اِيَّاهُ تَدْعُونَ فَيَكْشِفُ مَا تَدْعُونَ اِلَيْهِ اِنْ شَٓاءَ وَتَنْسَوْنَ مَا تُشْرِكُونَ۟</t>
  </si>
  <si>
    <t>6|41|Hayır; sadece O'na yalvarırsınız; dilerse yalvardığınız şeyi giderir, siz de O'na koştuğunuz ortakları unutursunuz.</t>
  </si>
  <si>
    <t>وَلَقَدْ اَرْسَلْـنَٓا اِلٰٓى اُمَمٍ مِنْ قَبْلِكَ فَاَخَذْنَاهُمْ بِالْبَأْسَٓاءِ وَالضَّرَّٓاءِ لَعَلَّهُمْ يَتَضَرَّعُونَ</t>
  </si>
  <si>
    <t>6|42|Şüphesiz ki, senden önce ümmetlere peygamberler göndermiştik; onları yalvarsınlar diye darlık ve sıkıntıya sokmuştuk.</t>
  </si>
  <si>
    <t>فَلَوْلَٓا اِذْ جَٓاءَهُمْ بَأْسُنَا تَضَرَّعُوا وَلٰكِنْ قَسَتْ قُلُوبُهُمْ وَزَيَّنَ لَهُمُ الشَّيْطَانُ مَا كَانُوا يَعْمَلُونَ</t>
  </si>
  <si>
    <t>6|43|Hiç değilse, onlara şiddetimiz geldiği zaman yalvarıp yakarmalı değil miydiler? Lakin kalbleri katılaştı, şeytan da yaptıklarını onlara güzel gösterdi.</t>
  </si>
  <si>
    <t>فَلَمَّا نَسُوا مَا ذُكِّرُوا بِه۪ فَتَحْنَا عَلَيْهِمْ اَبْوَابَ كُلِّ شَيْءٍۜ حَتّٰٓى اِذَا فَرِحُوا بِمَٓا اُو۫تُٓوا اَخَذْنَاهُمْ بَغْتَةً فَاِذَا هُمْ مُبْلِسُونَ</t>
  </si>
  <si>
    <t>6|44|Kendilerine hatırlatılanı unuttuklarında, onlara her şeyin kapısını açtık; kendilerine verilene sevinince ansızın onları yakaladık da umutsuz kalıverdiler.</t>
  </si>
  <si>
    <t>فَقُطِـعَ دَابِرُ الْقَوْمِ الَّذ۪ينَ ظَلَمُواۜ وَالْحَمْدُ لِلّٰهِ رَبِّ الْعَالَم۪ينَ</t>
  </si>
  <si>
    <t>6|45|Zulmeden milletin kökü böylece kesildi. Hamd, Alemlerin Rabbi Allah'a mahsustur.</t>
  </si>
  <si>
    <t>قُلْ اَرَاَيْتُمْ اِنْ اَخَذَ اللّٰهُ سَمْعَكُمْ وَاَبْصَارَكُمْ وَخَتَمَ عَلٰى قُلُوبِكُمْ مَنْ اِلٰهٌ غَيْرُ اللّٰهِ يَأْت۪يكُمْ بِهِۜ اُنْظُرْ كَيْفَ نُصَرِّفُ الْاٰيَاتِ ثُمَّ هُمْ يَصْدِفُونَ</t>
  </si>
  <si>
    <t>6|46|De ki: "Gördünüz mü? Allah, işitmenizi, gözlerinizi alsa, kalblerinizi kapasa, Allah'tan başka hangi tanrı onu sizlere getirebilir?" Ayetleri nasıl türlü türlü açıkladığımıza bir baksana, sonra da onlar yüz çevirirler.</t>
  </si>
  <si>
    <t>قُلْ اَرَاَيْتَكُمْ اِنْ اَتٰيكُمْ عَذَابُ اللّٰهِ بَغْتَةً اَوْ جَهْرَةً هَلْ يُهْلَكُ اِلَّا الْقَوْمُ الظَّالِمُونَ</t>
  </si>
  <si>
    <t>6|47|De ki: "Allah'ın azabı size ansızın veya açıkça gelirse, zalimlerden başkası mı yok olur? Bana bildirin."</t>
  </si>
  <si>
    <t>وَمَا نُرْسِلُ الْمُرْسَل۪ينَ اِلَّا مُبَشِّر۪ينَ وَمُنْذِر۪ينَۚ فَمَنْ اٰمَنَ وَاَصْلَحَ فَلَا خَوْفٌ عَلَيْهِمْ وَلَا هُمْ يَحْزَنُونَ</t>
  </si>
  <si>
    <t>6|48|Peygamberleri ancak müjdeci ve uyarıcı olarak gönderiyoruz. Kim inanır ve nefsini ıslah ederse onlara korku yoktur, onlar üzülmeyeceklerdir.</t>
  </si>
  <si>
    <t>وَالَّذ۪ينَ كَذَّبُوا بِاٰيَاتِنَا يَمَسُّهُمُ الْعَذَابُ بِمَا كَانُوا يَفْسُقُونَ</t>
  </si>
  <si>
    <t>6|49|Ayetlerimizi inkar edenlere yoldan çıkmalarından ötürü azab dokunacaktır.</t>
  </si>
  <si>
    <t>قُلْ لَٓا اَقُولُ لَكُمْ عِنْد۪ي خَزَٓائِنُ اللّٰهِ وَلَٓا اَعْلَمُ الْغَيْبَ وَلَٓا اَقُولُ لَكُمْ اِنّ۪ي مَلَكٌۚ اِنْ اَتَّبِعُ اِلَّا مَا يُوحٰٓى اِلَيَّۜ قُلْ هَلْ يَسْتَوِي الْاَعْمٰى وَالْبَص۪يرُۜ اَفَلَا تَتَفَكَّرُونَ۟</t>
  </si>
  <si>
    <t>6|50|De ki: "Size Allah'ın hazineleri elimdedir, demiyorum; gaybı da bilmiyorum; size, ben meleğim demiyorum, ben ancak bana vahyolunana uyuyorum." De ki: "Görenle görmeyen bir midir? Düşünmüyor musunuz?"</t>
  </si>
  <si>
    <t>وَاَنْذِرْ بِهِ الَّذ۪ينَ يَخَافُونَ اَنْ يُحْشَرُٓوا اِلٰى رَبِّهِمْ لَيْسَ لَهُمْ مِنْ دُونِه۪ وَلِيٌّ وَلَا شَف۪يعٌ لَعَلَّهُمْ يَتَّقُونَ</t>
  </si>
  <si>
    <t>6|51|Rablerine toplanacaklarından korkanları Kuran ile uyar. O'ndan başka bir dost ve aracıları yoktur. Umulur ki Allah'tan sakınalar.</t>
  </si>
  <si>
    <t>وَلَا تَطْرُدِ الَّذ۪ينَ يَدْعُونَ رَبَّهُمْ بِالْغَدٰوةِ وَالْعَشِيِّ يُر۪يدُونَ وَجْهَهُۜ مَا عَلَيْكَ مِنْ حِسَابِهِمْ مِنْ شَيْءٍ وَمَا مِنْ حِسَابِكَ عَلَيْهِمْ مِنْ شَيْءٍ فَتَطْرُدَهُمْ فَتَكُونَ مِنَ الظَّالِم۪ينَ</t>
  </si>
  <si>
    <t>6|52|Sabah akşam, Rabblerinin rızasını isteyerek O'na yalvaranları kovma. Onların hesabından sana bir sorumluluk yoktur, senin hesabından da onlara bir sorumluluk yoktur ki onları kovarak zulmedenlerden olasın.</t>
  </si>
  <si>
    <t>وَكَذٰلِكَ فَتَنَّا بَعْضَهُمْ بِبَعْضٍ لِيَقُولُٓوا اَهٰٓؤُ۬لَٓاءِ مَنَّ اللّٰهُ عَلَيْهِمْ مِنْ بَيْنِنَاۜ اَلَيْسَ اللّٰهُ بِاَعْلَمَ بِالشَّاكِر۪ينَ</t>
  </si>
  <si>
    <t>6|53|Böylece, "Aramızdan Allah bunlara mı iyilikte bulundu?" demeleri için onları birbiriyle denedik. Allah şükredenleri iyi bilen değil midir?</t>
  </si>
  <si>
    <t>وَاِذَا جَٓاءَكَ الَّذ۪ينَ يُؤْمِنُونَ بِاٰيَاتِنَا فَقُلْ سَلَامٌ عَلَيْكُمْ كَتَبَ رَبُّكُمْ عَلٰى نَفْسِهِ الرَّحْمَةَۙ اَنَّهُ مَنْ عَمِلَ مِنْكُمْ سُٓوءاً بِجَهَالَةٍ ثُمَّ تَابَ مِنْ بَعْدِه۪ وَاَصْلَحَ فَاَنَّهُ غَفُورٌ رَح۪يمٌ</t>
  </si>
  <si>
    <t>6|54|Ayetlerimize inananlar sana gelince: "Size selam olsun" de. Rabbiniz, sizden kim bilmeyerek fenalık işler de arkasından tövbe eder ve nefsini düzeltirse, ona rahmet etmeyi kendi üzerine almıştır. O, bağışlar ve merhamet eder.</t>
  </si>
  <si>
    <t>وَكَذٰلِكَ نُفَصِّلُ الْاٰيَاتِ وَلِتَسْتَب۪ينَ سَب۪يلُ الْمُجْرِم۪ينَ۟</t>
  </si>
  <si>
    <t>6|55|Suçluların yolu belli olsun diye, böylece ayetleri uzun uzun açıklarız.</t>
  </si>
  <si>
    <t>قُلْ اِنّ۪ي نُه۪يتُ اَنْ اَعْبُدَ الَّذ۪ينَ تَدْعُونَ مِنْ دُونِ اللّٰهِۜ قُلْ لَٓا اَتَّبِـعُ اَهْوَٓاءَكُمْۙ قَدْ ضَلَلْتُ اِذاً وَمَٓا اَنَا۬ مِنَ الْمُهْتَد۪ينَ</t>
  </si>
  <si>
    <t>6|56|De ki: "Allah'tan başka, yalvardıklarınıza kulluk etmekten menolundum." "Sizin heveslerinize uymayacağım, yoksa sapıtmış, doğru yolda gidenlerden olmamış olurum" de.</t>
  </si>
  <si>
    <t>قُلْ اِنّ۪ي عَلٰى بَيِّنَةٍ مِنْ رَبّ۪ي وَكَذَّبْتُمْ بِه۪ۜ مَا عِنْد۪ي مَا تَسْتَعْجِلُونَ بِه۪ۜ اِنِ الْحُكْمُ اِلَّا لِلّٰهِۜ يَقُصُّ الْحَقَّ وَهُوَ خَيْرُ الْفَاصِل۪ينَ</t>
  </si>
  <si>
    <t>6|57|De ki: "Ben Rabbim'den bir belgeye dayanmaktayım, halbuki siz onu yalanladınız; acele istediğiniz de elimde değildir. Hüküm ancak Allah'ındır. O, hükmedenlerin en iyisi olarak gerçeği anlatır."</t>
  </si>
  <si>
    <t>قُلْ لَوْ اَنَّ عِنْد۪ي مَا تَسْتَعْجِلُونَ بِه۪ لَقُضِيَ الْاَمْرُ بَيْن۪ي وَبَيْنَكُمْۜ وَاللّٰهُ اَعْلَمُ بِالظَّالِم۪ينَ</t>
  </si>
  <si>
    <t>6|58|De ki: "Acele istediğiniz şey elimde olsaydı, benimle aranızdaki iş bitmiş olurdu." Allah zulmedenleri en iyi bilendir.</t>
  </si>
  <si>
    <t>وَعِنْدَهُ مَفَاتِـحُ الْغَيْبِ لَا يَعْلَمُهَٓا اِلَّا هُوَۜ وَيَعْلَمُ مَا فِي الْبَرِّ وَالْبَحْرِۜ وَمَا تَسْقُطُ مِنْ وَرَقَةٍ اِلَّا يَعْلَمُهَا وَلَا حَبَّةٍ ف۪ي ظُلُمَاتِ الْاَرْضِ وَلَا رَطْبٍ وَلَا يَابِسٍ اِلَّا ف۪ي كِتَابٍ مُب۪ينٍ</t>
  </si>
  <si>
    <t>6|59|Gaybın anahtarları O'nun katındadır, onları ancak O bilir. Karada ve denizde olanı bilir. Düşen yaprağı, yerin karanlıklarında olan taneyi, yaşı kuruyu ki apaçık Kitap'tadır ancak O bilir.</t>
  </si>
  <si>
    <t>وَهُوَ الَّذ۪ي يَتَوَفّٰيكُمْ بِالَّيْلِ وَيَعْلَمُ مَا جَرَحْتُمْ بِالنَّهَارِ ثُمَّ يَبْعَثُـكُمْ ف۪يهِ لِيُقْضٰٓى اَجَلٌ مُسَمًّىۚ ثُمَّ اِلَيْهِ مَرْجِعُكُمْ ثُمَّ يُنَبِّئُكُمْ بِمَا كُنْتُمْ تَعْمَلُونَ۟</t>
  </si>
  <si>
    <t>6|60|Geceleyin sizi ölü gibi uyutan, gündüzün yaptıklarınızı bilen, mukadder olan hayat süreniz doluncaya kadar gündüzleri sizi tekrar kaldıran O'dur. Sonra dönüşünüz O'nadır, işlediklerinizi size bildirecektir.</t>
  </si>
  <si>
    <t>وَهُوَ الْقَاهِرُ فَوْقَ عِبَادِه۪ وَيُرْسِلُ عَلَيْكُمْ حَفَظَةًۜ حَتّٰٓى اِذَا جَٓاءَ اَحَدَكُمُ الْمَوْتُ تَوَفَّتْهُ رُسُلُنَا وَهُمْ لَا يُفَرِّطُونَ</t>
  </si>
  <si>
    <t>6|61|O, kulların üstünde yegane Hakim'dir, size koruyucular gönderir. Artık birinize ölüm gelince elçilerimiz, bir eksiklik yapmaksızın onun canını alırlar, sonra gerçek Mevlalarına döndürürler. Haberiniz olsun, hüküm O'nundur. O, hesap görenlerin en süratlisidir.</t>
  </si>
  <si>
    <t>ثُمَّ رُدُّٓوا اِلَى اللّٰهِ مَوْلٰيهُمُ الْحَقِّۜ اَلَا لَهُ الْحُكْمُ وَهُوَ اَسْرَعُ الْحَاسِب۪ينَ</t>
  </si>
  <si>
    <t>6|62|O, kulların üstünde yegane Hakim'dir, size koruyucular gönderir. Artık birinize ölüm gelince elçilerimiz, bir eksiklik yapmaksızın onun canını alırlar, sonra gerçek Mevlalarına döndürürler. Haberiniz olsun, hüküm O'nundur. O, hesap görenlerin en süratlisidir.</t>
  </si>
  <si>
    <t>قُلْ مَنْ يُنَجّ۪يكُمْ مِنْ ظُلُمَاتِ الْبَرِّ وَالْبَحْرِ تَدْعُونَهُ تَضَرُّعاً وَخُفْيَةًۚ لَئِنْ اَنْجٰينَا مِنْ هٰذِه۪ لَنَكُونَنَّ مِنَ الشَّاكِر۪ينَ</t>
  </si>
  <si>
    <t>6|63|De ki: "Kara ve denizin karanlıklarından sizi kim kurtarır? Bundan bizi kurtarırsan şükredenlerden olacağız diye O'na gizli gizli yalvarır yakarırsınız."</t>
  </si>
  <si>
    <t>قُلِ اللّٰهُ يُنَجّ۪يكُمْ مِنْهَا وَمِنْ كُلِّ كَرْبٍ ثُمَّ اَنْتُمْ تُشْرِكُونَ</t>
  </si>
  <si>
    <t>6|64|De ki: "Allah sizi ondan ve her sıkıntıdan kurtarır, sonra da O'na ortak koşarsınız."</t>
  </si>
  <si>
    <t>قُلْ هُوَ الْقَادِرُ عَلٰٓى اَنْ يَبْعَثَ عَلَيْكُمْ عَذَاباً مِنْ فَوْقِكُمْ اَوْ مِنْ تَحْتِ اَرْجُلِكُمْ اَوْ يَلْبِسَكُمْ شِيَعاً وَيُذ۪يقَ بَعْضَكُمْ بَأْسَ بَعْضٍۜ اُنْظُرْ كَيْفَ نُصَرِّفُ الْاٰيَاتِ لَعَلَّهُمْ يَفْقَهُونَ</t>
  </si>
  <si>
    <t>6|65|De ki: "Üstünüzden ve altınızdan size azab göndermeğe, sizi fırka fırka yapıp kiminize kiminizin hıncını tattırmağa Kadir olan O'dur." Anlasınlar diye ayetleri nasıl yerli yerince açıkladığımıza bak.</t>
  </si>
  <si>
    <t>وَكَذَّبَ بِه۪ قَوْمُكَ وَهُوَ الْحَقُّۜ قُلْ لَسْتُ عَلَيْكُمْ بِوَك۪يلٍۜ</t>
  </si>
  <si>
    <t>6|66|Gerçekten, senin milletin Kuran'ı yalanladı. "Cezanızı ben verecek değilim" de.</t>
  </si>
  <si>
    <t>لِكُلِّ نَبَأٍ مُسْتَقَرٌّۘ وَسَوْفَ تَعْلَمُونَ</t>
  </si>
  <si>
    <t>6|67|Her haberin gerçekleşeceği bir zaman vardır ki siz onu yakında bileceksiniz.</t>
  </si>
  <si>
    <t>وَاِذَا رَاَيْتَ الَّذ۪ينَ يَخُوضُونَ ف۪ٓي اٰيَاتِنَا فَاَعْرِضْ عَنْهُمْ حَتّٰى يَخُوضُوا ف۪ي حَد۪يثٍ غَيْرِه۪ۜ وَاِمَّا يُنْسِيَنَّكَ الشَّيْطَانُ فَلَا تَقْعُدْ بَعْدَ الذِّكْرٰى مَعَ الْقَوْمِ الظَّالِم۪ينَ</t>
  </si>
  <si>
    <t>6|68|Ayetlerimizi çekişmeye dalanları görünce, başka bir bahse geçmelerine kadar onlardan yüz çevir. Şeytan sana unutturursa hatırladıktan sonra artık zulmedenlerle beraber oturma.</t>
  </si>
  <si>
    <t>وَمَا عَلَى الَّذ۪ينَ يَتَّقُونَ مِنْ حِسَابِهِمْ مِنْ شَيْءٍ وَلٰكِنْ ذِكْرٰى لَعَلَّهُمْ يَتَّقُونَ</t>
  </si>
  <si>
    <t>6|69|Sakınan kimselere, onların hesaplarından bir sorumluluk yoktur. Fakat bir hatırlatmadır; belki sakınırlar.</t>
  </si>
  <si>
    <t>وَذَرِ الَّذ۪ينَ اتَّخَذُوا د۪ينَهُمْ لَعِباً وَلَهْواً وَغَرَّتْهُمُ الْحَيٰوةُ الدُّنْيَا وَذَكِّرْ بِه۪ٓ اَنْ تُبْسَلَ نَفْسٌ بِمَا كَسَبَتْۗ لَيْسَ لَهَا مِنْ دُونِ اللّٰهِ وَلِيٌّ وَلَا شَف۪يعٌۚ وَاِنْ تَعْدِلْ كُلَّ عَدْلٍ لَا يُؤْخَذْ مِنْهَاۜ اُو۬لٰٓئِكَ الَّذ۪ينَ اُبْسِلُوا بِمَا كَسَبُواۚ لَهُمْ شَرَابٌ مِنْ حَم۪يمٍ وَعَذَابٌ اَل۪يمٌ بِمَا كَانُوا يَكْفُرُونَ۟</t>
  </si>
  <si>
    <t>6|70|Dinlerini oyun ve eğlenceye alanları, dünya hayatının aldattığı kimseleri bırak. Kuran ile öğüt ver ki, bir kimse kazandığıyla helake düşmeye görsün, o takdirde Allah'dan başka ona ne bir yardımcı, ne de bir kurtarıcı bulunur; her türlü fidyeyi de verse kabul olunmaz. Kazandıklarından ötürü yok olanlar işte bunlardır. İnkar etmelerinden dolayı kızgın içecek ve can yakıcı azab onlaradır.</t>
  </si>
  <si>
    <t>قُلْ اَنَدْعُوا مِنْ دُونِ اللّٰهِ مَا لَا يَنْفَعُنَا وَلَا يَضُرُّنَا وَنُرَدُّ عَلٰٓى اَعْقَابِنَا بَعْدَ اِذْ هَدٰينَا اللّٰهُ كَالَّذِي اسْتَهْوَتْهُ الشَّيَاط۪ينُ فِي الْاَرْضِ حَيْرَانَۖ لَهُٓ اَصْحَابٌ يَدْعُونَهُٓ اِلَى الْهُدَى ائْتِنَاۜ قُلْ اِنَّ هُدَى اللّٰهِ هُوَ الْهُدٰىۜ وَاُمِرْنَا لِنُسْلِمَ لِرَبِّ الْعَالَم۪ينَۙ</t>
  </si>
  <si>
    <t>6|71|De ki: "Arkadaşları bize gel diye doğru yola çağırırken, şeytanların yeryüzünde şaşırttıkları bir kimse gibi geriye mi dönelim. Allah bizi doğru yola eriştirdikten sonra, bize faydası olmayan, zarar da veremeyen Allah'tan başka şeylere mi yalvaralım?" De ki, "Doğru yol ancak Allah'ın yoludur. Alemlerin Rabbine teslim olarak namaz kılın, Allah'tan sakının diye emrolunduk." Kendisine toplanacağınız O'dur.</t>
  </si>
  <si>
    <t>وَاَنْ اَق۪يمُوا الصَّلٰوةَ وَاتَّقُوهُۜ وَهُوَ الَّـذ۪ٓي اِلَيْهِ تُحْشَرُونَ</t>
  </si>
  <si>
    <t>6|72|De ki: "Arkadaşları bize gel diye doğru yola çağırırken, şeytanların yeryüzünde şaşırttıkları bir kimse gibi geriye mi dönelim. Allah bizi doğru yola eriştirdikten sonra, bize faydası olmayan, zarar da veremeyen Allah'tan başka şeylere mi yalvaralım?" De ki, "Doğru yol ancak Allah'ın yoludur. Alemlerin Rabbine teslim olarak namaz kılın, Allah'tan sakının diye emrolunduk." Kendisine toplanacağınız O'dur.</t>
  </si>
  <si>
    <t>وَهُوَ الَّذ۪ي خَلَقَ السَّمٰوَاتِ وَالْاَرْضَ بِالْحَقِّۜ وَيَوْمَ يَقُولُ كُنْ فَيَكُونُۜ قَوْلُهُ الْحَقُّۜ وَلَهُ الْمُلْكُ يَوْمَ يُنْفَخُ فِي الصُّورِۜ عَالِمُ الْغَيْبِ وَالشَّهَادَةِۜ وَهُوَ الْحَك۪يمُ الْخَب۪يرُ</t>
  </si>
  <si>
    <t>6|73|Gökleri ve yeri gerçekle yaratan O'dur ki "Ol" dediği gün (an) hemen olur; sözü gerçektir. Sura üfleneceği gün hükümranlık O'nundur. Görülmeyeni de görüleni de bilir. O Hakim'dir, haberdardır.</t>
  </si>
  <si>
    <t>وَاِذْ قَالَ اِبْرٰه۪يمُ لِاَب۪يهِ اٰزَرَ اَتَـتَّخِذُ اَصْنَاماً اٰلِهَةًۚ اِنّ۪ٓي اَرٰيكَ وَقَوْمَكَ ف۪ي ضَلَالٍ مُب۪ينٍ</t>
  </si>
  <si>
    <t>6|74|İbrahim, babası Azer'e, "Putları tanrı olarak mı benimsiyorsun? Doğrusu ben seni ve milletini açık bir sapıklık içinde görüyorum" demişti.</t>
  </si>
  <si>
    <t>وَكَذٰلِكَ نُر۪ٓي اِبْرٰه۪يمَ مَلَكُوتَ السَّمٰوَاتِ وَالْاَرْضِ وَلِيَكُونَ مِنَ الْمُوقِن۪ينَ</t>
  </si>
  <si>
    <t>6|75|Yakinen bilenlerden olması için İbrahim'e göklerin ve yerin hükümranlığını şöylece gösteriyorduk:</t>
  </si>
  <si>
    <t>فَلَمَّا جَنَّ عَلَيْهِ الَّيْلُ رَاٰ كَوْكَباًۚ قَالَ هٰذَا رَبّ۪يۚ فَلَمَّٓا اَفَلَ قَالَ لَٓا اُحِبُّ الْاٰفِل۪ينَ</t>
  </si>
  <si>
    <t>6|76|Gece basınca bir yıldız gördü, "işte bu benim Rabbim!" dedi; yıldız batınca, "batanları sevmem" dedi.</t>
  </si>
  <si>
    <t>فَلَمَّا رَاَ الْقَمَرَ بَازِغاً قَالَ هٰذَا رَبّ۪يۚ فَلَمَّٓا اَفَلَ قَالَ لَئِنْ لَمْ يَهْدِن۪ي رَبّ۪ي لَاَكُونَنَّ مِنَ الْقَوْمِ الضَّٓالّ۪ينَ</t>
  </si>
  <si>
    <t>6|77|Ayı doğarken görünce, "işte bu benim Rabbim!" dedi, batınca, "Rabbim beni doğruya eriştirmeseydi and olsun ki sapıklardan olurdum" dedi.</t>
  </si>
  <si>
    <t>فَلَمَّا رَاَ الشَّمْسَ بَازِغَةً قَالَ هٰذَا رَبّ۪ي هٰذَٓا اَكْبَرُۚ فَلَمَّٓا اَفَلَتْ قَالَ يَا قَوْمِ اِنّ۪ي بَر۪ٓيءٌ مِمَّا تُشْرِكُونَ</t>
  </si>
  <si>
    <t>6|78|Güneşi doğarken görünce "işte bu benim Rabbim, bu daha büyük!" dedi; batınca, "Ey milletim! Doğrusu ben ortak koştuklarınızdan uzağım" dedi.</t>
  </si>
  <si>
    <t>اِنّ۪ي وَجَّهْتُ وَجْهِيَ لِلَّذ۪ي فَطَرَ السَّمٰوَاتِ وَالْاَرْضَ حَن۪يفاً وَمَٓا اَنَا۬ مِنَ الْمُشْرِك۪ينَۚ</t>
  </si>
  <si>
    <t>6|79|"Doğrusu ben yüzümü, gökleri ve yeri yaratana, doğruya yönelerek çevirdim, ben ortak koşanlardan değilim."</t>
  </si>
  <si>
    <t>وَحَٓاجَّهُ قَوْمُهُۜ قَالَ اَتُحَٓاجُّٓونّ۪ي فِي اللّٰهِ وَقَدْ هَدٰينِۜ وَلَٓا اَخَافُ مَا تُشْرِكُونَ بِه۪ٓ اِلَّٓا اَنْ يَشَٓاءَ رَبّ۪ي شَيْـٔاًۜ وَسِعَ رَبّ۪ي كُلَّ شَيْءٍ عِلْماًۜ اَفَلَا تَتَذَكَّرُونَ</t>
  </si>
  <si>
    <t>6|80|Milleti onunla tartışmaya girişti. "Beni doğru yola eriştirmişken, Allah hakkında benimle mi tartışıyorsunuz? O'na ortak koştuklarınızdan korkmuyorum, meğer ki Rabbim bir şeyi dilemiş ola. Rabbim ilimce her şeyi kuşatmıştır; hala öğüt kabul etmez misiniz?" dedi.</t>
  </si>
  <si>
    <t>وَكَيْفَ اَخَافُ مَٓا اَشْرَكْتُمْ وَلَا تَخَافُونَ اَنَّكُمْ اَشْرَكْتُمْ بِاللّٰهِ مَا لَمْ يُنَزِّلْ بِه۪ عَلَيْكُمْ سُلْطَاناًۜ فَاَيُّ الْفَر۪يقَيْنِ اَحَقُّ بِالْاَمْنِۚ اِنْ كُنْتُمْ تَعْلَمُونَۢ</t>
  </si>
  <si>
    <t>6|81|"Allah'a koştuğunuz ortaklardan nasıl korkarım? Oysa siz, Allah'ın hakkında size bir delil indirmediği bir şeyi O'na ortak koşmaktan korkmuyorsunuz. İki taraftan hangisine güvenmek daha gereklidir, bir bilseniz."</t>
  </si>
  <si>
    <t>اَلَّذ۪ينَ اٰمَنُوا وَلَمْ يَلْبِسُٓوا ا۪يمَانَهُمْ بِظُلْمٍ اُو۬لٰٓئِكَ لَهُمُ الْاَمْنُ وَهُمْ مُهْتَدُونَ۟</t>
  </si>
  <si>
    <t>6|82|İşte güven; onlara, inanıp haksızlık karıştırmayanlaradır. Onlar doğru yoldadırlar.</t>
  </si>
  <si>
    <t>وَتِلْكَ حُجَّتُنَٓا اٰتَيْنَاهَٓا اِبْرٰه۪يمَ عَلٰى قَوْمِه۪ۜ نَرْفَعُ دَرَجَاتٍ مَنْ نَشَٓاءُۜ اِنَّ رَبَّكَ حَك۪يمٌ عَل۪يمٌ</t>
  </si>
  <si>
    <t>6|83|Bu, İbrahim'e, milletine karşı verdiğimiz hüccetimizdir. Dilediğimizi derecelerle yükseltiriz. Doğrusu Rabbin Hakim'dir, Bilen'dir.</t>
  </si>
  <si>
    <t>وَوَهَبْنَا لَهُٓ اِسْحٰقَ وَيَعْقُوبَۜ كُلاًّ هَدَيْنَاۚ وَنُوحاً هَدَيْنَا مِنْ قَبْلُ وَمِنْ ذُرِّيَّتِه۪ دَاوُ۫دَ وَسُلَيْمٰنَ وَاَيُّوبَ وَيُوسُفَ وَمُوسٰى وَهٰرُونَۜ وَكَذٰلِكَ نَجْزِي الْمُحْسِن۪ينَۙ</t>
  </si>
  <si>
    <t>6|84|Ona İshak'ı, Yakub'u bağışladık, her birini doğru yola eriştirdik. Daha önce Nuh'u ve soyundan Davud'u, Süleyman'ı, Eyyub'u, Yusuf'u, Musa'yı ve Harun'u -ki işlerini iyi yapanlara böylece karşılık veririz-, Zekeriya'yı, Yahya'yı, İsa'yı ve İlyas'ı -ki hepsi iyilerdendir-, İsmail'i, Elyesa'ı, Yunus'u, Lut'u -ki hepsini dünyalara üstün kıldık- doğru yola eriştirdik.</t>
  </si>
  <si>
    <t>وَزَكَرِيَّا وَيَحْيٰى وَع۪يسٰى وَاِلْيَاسَۜ كُلٌّ مِنَ الصَّالِح۪ينَۙ</t>
  </si>
  <si>
    <t>6|85|Ona İshak'ı, Yakub'u bağışladık, her birini doğru yola eriştirdik. Daha önce Nuh'u ve soyundan Davud'u, Süleyman'ı, Eyyub'u, Yusuf'u, Musa'yı ve Harun'u -ki işlerini iyi yapanlara böylece karşılık veririz-, Zekeriya'yı, Yahya'yı, İsa'yı ve İlyas'ı -ki hepsi iyilerdendir-, İsmail'i, Elyesa'ı, Yunus'u, Lut'u -ki hepsini dünyalara üstün kıldık- doğru yola eriştirdik.</t>
  </si>
  <si>
    <t>وَاِسْمٰع۪يلَ وَالْيَسَعَ وَيُونُسَ وَلُوطاًۜ وَكُلاًّ فَضَّلْنَا عَلَى الْعَالَم۪ينَۙ</t>
  </si>
  <si>
    <t>6|86|Ona İshak'ı, Yakub'u bağışladık, her birini doğru yola eriştirdik. Daha önce Nuh'u ve soyundan Davud'u, Süleyman'ı, Eyyub'u, Yusuf'u, Musa'yı ve Harun'u -ki işlerini iyi yapanlara böylece karşılık veririz-, Zekeriya'yı, Yahya'yı, İsa'yı ve İlyas'ı -ki hepsi iyilerdendir-, İsmail'i, Elyesa'ı, Yunus'u, Lut'u -ki hepsini dünyalara üstün kıldık- doğru yola eriştirdik.</t>
  </si>
  <si>
    <t>وَمِنْ اٰبَٓائِهِمْ وَذُرِّيَّاتِهِمْ وَاِخْوَانِهِمْۚ وَاجْتَبَيْنَاهُمْ وَهَدَيْنَاهُمْ اِلٰى صِرَاطٍ مُسْتَق۪يمٍ</t>
  </si>
  <si>
    <t>6|87|Babalarından, soylarından, kardeşlerinden bir kısmını seçtik ve doğru yola eriştirdik.</t>
  </si>
  <si>
    <t>ذٰلِكَ هُدَى اللّٰهِ يَهْد۪ي بِه۪ مَنْ يَشَٓاءُ مِنْ عِبَادِه۪ۜ وَلَوْ اَشْرَكُوا لَحَبِطَ عَنْهُمْ مَا كَانُوا يَعْمَلُونَ</t>
  </si>
  <si>
    <t>6|88|Bu, Allah'ın kullarından dilediğini eriştirdiği yoludur. Eğer ortak koşsalarda amelleri boşa çıkardı.</t>
  </si>
  <si>
    <t>اُو۬لٰٓئِكَ الَّذ۪ينَ اٰتَيْنَاهُمُ الْكِتَابَ وَالْحُكْمَ وَالنُّبُوَّةَۚ فَاِنْ يَكْفُرْ بِهَا هٰٓؤُ۬لَٓاءِ فَقَدْ وَكَّلْنَا بِهَا قَوْماً لَيْسُوا بِهَا بِكَافِر۪ينَ</t>
  </si>
  <si>
    <t>6|89|Kendilerine kitap, hüküm ve peygamberlik verdiklerimiz işte bunlardır. Kafirler onları inkar ederlerse, inkar etmeyecek bir milleti onlara vekil kılarız.</t>
  </si>
  <si>
    <t>اُو۬لٰٓئِكَ الَّذ۪ينَ هَدَى اللّٰهُ فَبِهُدٰيهُمُ اقْتَدِهْۜ قُلْ لَٓا اَسْـَٔلُكُمْ عَلَيْهِ اَجْراًۜ اِنْ هُوَ اِلَّا ذِكْرٰى لِلْعَالَم۪ينَ۟</t>
  </si>
  <si>
    <t>6|90|İşte bunlar Allah'ın doğru yola eriştirdikleridir, onların yoluna uy, "Sizden buna karşılık bir ücret istemem, bu sadece herkes için bir hatırlatmadır" de.</t>
  </si>
  <si>
    <t>وَمَا قَدَرُوا اللّٰهَ حَقَّ قَدْرِه۪ٓ اِذْ قَالُوا مَٓا اَنْزَلَ اللّٰهُ عَلٰى بَشَرٍ مِنْ شَيْءٍۜ قُلْ مَنْ اَنْزَلَ الْكِتَابَ الَّذ۪ي جَٓاءَ بِه۪ مُوسٰى نُوراً وَهُدًى لِلنَّاسِ تَجْعَلُونَهُ قَرَاط۪يسَ تُبْدُونَهَا وَتُخْفُونَ كَث۪يراًۚ وَعُلِّمْتُمْ مَا لَمْ تَعْلَمُٓوا اَنْتُمْ وَلَٓا اٰبَٓاؤُ۬كُمْۜ قُلِ اللّٰهُۙ ثُمَّ ذَرْهُمْ ف۪ي خَوْضِهِمْ يَلْعَبُونَ</t>
  </si>
  <si>
    <t>6|91|"Allah hiçbir insana bir şey indirmemiştir" demekle Allah'ı gereği gibi değerlendiremediler. De ki: "Musa'nın insanlara nur ve yol gösterici olarak getirdiği Kitap'ı kim indirdi? Ki siz onu kağıtlara yazıp bir kısmını gösterip çoğunu gizlersiniz, atalarınızın ve sizin bilmediğiniz size onunla öğretilmiştir." "Allah" de, sonra da onları daldıkları sapıklıkta bırak, oynasınlar.</t>
  </si>
  <si>
    <t>وَهٰذَا كِتَابٌ اَنْزَلْنَاهُ مُبَارَكٌ مُصَدِّقُ الَّذ۪ي بَيْنَ يَدَيْهِ وَلِتُنْذِرَ اُمَّ الْقُرٰى وَمَنْ حَوْلَهَاۜ وَالَّذ۪ينَ يُؤْمِنُونَ بِالْاٰخِرَةِ يُؤْمِنُونَ بِه۪ وَهُمْ عَلٰى صَلَاتِهِمْ يُحَافِظُونَ</t>
  </si>
  <si>
    <t>6|92|Bu indirdiğimiz, kendinden öncekileri doğrulayan, Mekkelileri ve etrafındakileri uyaran mübarek Kitap'dır. Ahirete inananlar buna inanırlar, namazlarına da devam ederler.</t>
  </si>
  <si>
    <t>وَمَنْ اَظْلَمُ مِمَّنِ افْتَرٰى عَلَى اللّٰهِ كَذِباً اَوْ قَالَ اُو۫حِيَ اِلَيَّ وَلَمْ يُوحَ اِلَيْهِ شَيْءٌ وَمَنْ قَالَ سَاُنْزِلُ مِثْلَ مَٓا اَنْزَلَ اللّٰهُۜ وَلَوْ تَرٰٓى اِذِ الظَّالِمُونَ ف۪ي غَمَرَاتِ الْمَوْتِ وَالْمَلٰٓئِكَةُ بَاسِطُٓوا اَيْد۪يهِمْۚ اَخْرِجُٓوا اَنْفُسَكُمْۜ اَلْيَوْمَ تُجْزَوْنَ عَذَابَ الْهُونِ بِمَا كُنْتُمْ تَقُولُونَ عَلَى اللّٰهِ غَيْرَ الْحَقِّ وَكُنْتُمْ عَنْ اٰيَاتِه۪ تَسْتَكْبِرُونَ</t>
  </si>
  <si>
    <t>6|93|Allah'a karşı yalan uydurandan veya kendisine bir şey vahyedilmemişken "Bana vahyolundu, Allah'ın indirdiği gibi ben de indireceğim" diyenden daha zalim kim olabilir? Bu zalimleri can çekişirlerken melekler ellerini uzatmış, "Canlarınızı verin, bugün Allah'a karşı haksız yere söylediklerinizden, O'nun ayetlerine büyüklük taslamanızdan ötürü alçaltıcı azabla cezalandırılacaksınız" derken bir görsen!</t>
  </si>
  <si>
    <t>وَلَقَدْ جِئْتُمُونَا فُرَادٰى كَمَا خَلَقْنَاكُمْ اَوَّلَ مَرَّةٍ وَتَرَكْتُمْ مَا خَوَّلْنَاكُمْ وَرَٓاءَ ظُهُورِكُمْۚ وَمَا نَرٰى مَعَكُمْ شُفَعَٓاءَكُمُ الَّذ۪ينَ زَعَمْتُمْ اَنَّهُمْ ف۪يكُمْ شُرَكٰٓؤُ۬اۜ لَقَدْ تَقَطَّعَ بَيْنَكُمْ وَضَلَّ عَنْكُمْ مَا كُنْتُمْ تَزْعُمُونَ۟</t>
  </si>
  <si>
    <t>6|94|Onlara: "And olsun ki, sizi ilk defa yarattığımız gibi size verdiklerimizi ardınızda bırakarak bize birer birer geldiniz; içinizde Allah'ın ortakları olduğunu sandığınız şefaatçılarınızı beraber görmüyoruz. And olsun ki aranızdaki bağlar kopmuş, ortak sandıklarınız sizden ayrılmışlardır" denecek.</t>
  </si>
  <si>
    <t>اِنَّ اللّٰهَ فَالِقُ الْحَبِّ وَالنَّوٰىۜ يُخْرِجُ الْحَيَّ مِنَ الْمَيِّتِ وَمُخْرِجُ الْمَيِّتِ مِنَ الْحَيِّۜ ذٰلِكُمُ اللّٰهُ فَاَنّٰى تُؤْفَكُونَ</t>
  </si>
  <si>
    <t>6|95|Taneyi ve çekirdeği yaran şüphesiz Allah'tır; ölüyü çıkarır. İşte Allah budur, nasıl yüz çevirirsiniz?</t>
  </si>
  <si>
    <t>فَالِقُ الْاِصْبَاحِۚ وَجَعَلَ الَّيْلَ سَكَناً وَالشَّمْسَ وَالْقَمَرَ حُسْبَاناًۜ ذٰلِكَ تَقْد۪يرُ الْعَز۪يزِ الْعَل۪يمِ</t>
  </si>
  <si>
    <t>6|96|Tanyerini ağartan, geceyi dinlenme zamanı, güneş ve ayı vakit ölçüsü kılandır. Bu, Güçlü olan'ın, Bilen'in nizamıdır.</t>
  </si>
  <si>
    <t>وَهُوَ الَّذ۪ي جَعَلَ لَكُمُ النُّجُومَ لِتَهْتَدُوا بِهَا ف۪ي ظُلُمَاتِ الْبَرِّ وَالْبَحْرِۜ قَدْ فَصَّلْنَا الْاٰيَاتِ لِقَوْمٍ يَعْلَمُونَ</t>
  </si>
  <si>
    <t>6|97|O, yıldızları kara ve denizin karanlıklarında yol bulasınız diye sizin için var edendir. Bilen millet için ayetleri uzun uzadıya açıkladık.</t>
  </si>
  <si>
    <t>وَهُوَ الَّـذ۪ٓي اَنْشَاَكُمْ مِنْ نَفْسٍ وَاحِدَةٍ فَمُسْتَقَرٌّ وَمُسْتَوْدَعٌۜ قَدْ فَصَّلْنَا الْاٰيَاتِ لِقَوْمٍ يَفْقَـهُونَ</t>
  </si>
  <si>
    <t>6|98|O, sizi bir tek nefisten, babaların sulbünde kararlaşmış ve anaların rahminde kararlaşmakta olarak yaratandır. Anlayan millet için ayetleri uzun uzadıya açıkladık.</t>
  </si>
  <si>
    <t>وَهُوَ الَّـذ۪ٓي اَنْزَلَ مِنَ السَّمَٓاءِ مَٓاءًۚ فَاَخْرَجْنَا بِه۪ نَبَاتَ كُلِّ شَيْءٍ فَاَخْرَجْنَا مِنْهُ خَضِراً نُخْرِجُ مِنْهُ حَباًّ مُتَرَاكِباًۚ وَمِنَ النَّخْلِ مِنْ طَلْعِهَا قِنْوَانٌ دَانِيَةٌ وَجَنَّاتٍ مِنْ اَعْنَابٍ وَالزَّيْتُونَ وَالرُّمَّانَ مُشْتَبِهاً وَغَيْرَ مُتَشَابِهٍۜ اُنْظُـرُٓوا اِلٰى ثَمَرِه۪ٓ اِذَٓا اَثْمَرَ وَيَنْعِه۪ۜ اِنَّ ف۪ي ذٰلِكُمْ لَاٰيَاتٍ لِقَوْمٍ يُؤْمِنُونَ</t>
  </si>
  <si>
    <t>6|99|O, gökten su indirendir. Her bitkiyi onunla bitirdik, ondan bitirdiğimiz yeşilden, birbirine benzeyen ve benzemeyen yığın yığın taneler, hurmaların tomurcuklarından sarkan salkımlar, üzüm bağları, zeytin ve nar çıkardık. Ürün verdiklerinde ürünlerine, olgunlaşmalarına bir bakın. Bunlarda, inananlar için, şüphesiz, deliller vardır.</t>
  </si>
  <si>
    <t>وَجَعَلُوا لِلّٰهِ شُرَكَٓاءَ الْجِنَّ وَخَلَقَهُمْ وَخَرَقُوا لَهُ بَن۪ينَ وَبَنَاتٍ بِغَيْرِ عِلْمٍۜ سُبْحَانَهُ وَتَعَالٰى عَمَّا يَصِفُونَ۟</t>
  </si>
  <si>
    <t>6|100|Cinleri O yaratmışken kafirler Allah'a ortak koştular. Körü körüne O'na oğullar ve kızlar uydurdular. Haşa, O onların vasıflandırmalarından yücedir.</t>
  </si>
  <si>
    <t>بَد۪يعُ السَّمٰوَاتِ وَالْاَرْضِۜ اَنّٰى يَكُونُ لَهُ وَلَدٌ وَلَمْ تَكُنْ لَهُ صَاحِبَةٌۜ وَخَلَقَ كُلَّ شَيْءٍۚ وَهُوَ بِكُلِّ شَيْءٍ عَل۪يمٌ</t>
  </si>
  <si>
    <t>6|101|O, gökleri ve yeri yoktan yaratandır. Zevcesi olmadan nasıl çocuğu olabilir? Oysa her şeyi O yaratmıştır, her şeyi bilir.</t>
  </si>
  <si>
    <t>ذٰلِكُمُ اللّٰهُ رَبُّكُمْۚ لَٓا اِلٰهَ اِلَّا هُوَۚ خَالِقُ كُلِّ شَيْءٍ فَاعْبُدُوهُۚ وَهُوَ عَلٰى كُلِّ شَيْءٍ وَك۪يلٌ</t>
  </si>
  <si>
    <t>6|102|İşte Rabbiniz, Allah budur. O'ndan başka tanrı yoktur, her şeyin yaratanıdır. Öyleyse O'na kulluk edin; O her şeye de vekildir.</t>
  </si>
  <si>
    <t>لَا تُدْرِكُهُ الْاَبْصَارُۘ وَهُوَ يُدْرِكُ الْاَبْصَارَۚ وَهُوَ اللَّط۪يفُ الْخَب۪يرُ</t>
  </si>
  <si>
    <t>6|103|Gözler O'nu görmez, O bütün gözleri görür. O Latif'tir, haberdardır.</t>
  </si>
  <si>
    <t>قَدْ جَٓاءَكُمْ بَصَٓائِرُ مِنْ رَبِّكُمْۚ فَمَنْ اَبْصَرَ فَلِنَفْسِه۪ۚ وَمَنْ عَمِيَ فَعَلَيْهَاۜ وَمَٓا اَنَا۬ عَلَيْكُمْ بِحَف۪يظٍ</t>
  </si>
  <si>
    <t>6|104|Doğrusu size Rabbiniz'den açık belgeler gelmiştir; kim görürse kendi lehine ve kim körlük ederse kendi aleyhinedir. Ben sizin bekçiniz değilim.</t>
  </si>
  <si>
    <t>وَكَذٰلِكَ نُصَرِّفُ الْاٰيَاتِ وَلِيَقُولُوا دَرَسْتَ وَلِنُبَيِّنَهُ لِقَوْمٍ يَعْلَمُونَ</t>
  </si>
  <si>
    <t>6|105|Sana, "Sen okumuşsun" derler; oysa Biz, öğrenecek kimselere ayetleri böylece türlü türlü açıklamaktayız.</t>
  </si>
  <si>
    <t>اِتَّبِعْ مَٓا اُو۫حِيَ اِلَيْكَ مِنْ رَبِّكَۚ لَٓا اِلٰهَ اِلَّا هُوَۚ وَاَعْرِضْ عَنِ الْمُشْرِك۪ينَ</t>
  </si>
  <si>
    <t>6|106|Rabbin'den sana vahyolunana uy, O'ndan başka tanrı yoktur, puta tapanlardan yüz çevir.</t>
  </si>
  <si>
    <t>وَلَوْ شَٓاءَ اللّٰهُ مَٓا اَشْرَكُواۜ وَمَا جَعَلْنَاكَ عَلَيْهِمْ حَف۪يظاًۚ وَمَٓا اَنْتَ عَلَيْهِمْ بِوَك۪يلٍ</t>
  </si>
  <si>
    <t>6|107|Allah dileseydi puta tapmazlardı. Seni onlara koruyucu yapmadık, onların vekili de değilsin.</t>
  </si>
  <si>
    <t>وَلَا تَسُبُّوا الَّذ۪ينَ يَدْعُونَ مِنْ دُونِ اللّٰهِ فَيَسُبُّوا اللّٰهَ عَدْواً بِغَيْرِ عِلْمٍۜ كَذٰلِكَ زَيَّنَّا لِكُلِّ اُمَّةٍ عَمَلَهُمْ ثُمَّ اِلٰى رَبِّهِمْ مَرْجِعُهُمْ فَيُنَبِّئُهُمْ بِمَا كَانُوا يَعْمَلُونَ</t>
  </si>
  <si>
    <t>6|108|Allah'tan başka yalvardıklarına sövmeyin ki, onlar da cahillikle ileri giderek Allah'a sövmesinler. Böylece her ümmete işini güzel gösterdik, sonra dönüşleri Rab'lerinedir. O, işlediklerini haber verir.</t>
  </si>
  <si>
    <t>وَاَقْسَمُوا بِاللّٰهِ جَهْدَ اَيْمَانِهِمْ لَئِنْ جَٓاءَتْهُمْ اٰيَةٌ لَيُؤْمِنُنَّ بِهَاۜ قُلْ اِنَّمَا الْاٰيَاتُ عِنْدَ اللّٰهِ وَمَا يُشْعِرُكُمْۙ اَنَّـهَٓا اِذَا جَٓاءَتْ لَا يُؤْمِنُونَ</t>
  </si>
  <si>
    <t>6|109|Kendilerine bir mucize gösterilirse, mutlaka ona inanacaklarına dair bütün güçleriyle Allah'a yemin ederler. De ki: "Mucizeler, ancak Allah katındadır"; onların, mucize geldiği zaman da inanmayacaklarını anlamıyor musunuz?</t>
  </si>
  <si>
    <t>وَنُقَلِّبُ اَفْـِٔدَتَهُمْ وَاَبْصَارَهُمْ كَمَا لَمْ يُؤْمِنُوا بِه۪ٓ اَوَّلَ مَرَّةٍ وَنَذَرُهُمْ ف۪ي طُغْيَانِهِمْ يَعْمَهُونَ۟</t>
  </si>
  <si>
    <t>6|110|Onların kalblerini, gözlerini, ona ilk defa inanmadıkları gibi çeviririz; onları taşkınlıkları içinde şaşkın şaşkın bırakırız.</t>
  </si>
  <si>
    <t>وَلَوْ اَنَّـنَا نَزَّلْـنَٓا اِلَيْهِمُ الْمَلٰٓئِكَةَ وَكَلَّمَهُمُ الْمَوْتٰى وَحَشَرْنَا عَلَيْهِمْ كُلَّ شَيْءٍ قُبُلاً مَا كَانُوا لِيُؤْمِنُٓوا اِلَّٓا اَنْ يَشَٓاءَ اللّٰهُ وَلٰكِنَّ اَكْثَرَهُمْ يَجْهَلُونَ</t>
  </si>
  <si>
    <t>6|111|Eğer biz onlara melekleri indirsek, ölüler onlarla konuşsa ve her şeyi karşılarına toplasaydık, Allah dilemedikçe, yine de inanmazlardı; fakat onların çoğu bunu bilmiyorlar.</t>
  </si>
  <si>
    <t>وَكَذٰلِكَ جَعَلْنَا لِكُلِّ نَبِيٍّ عَدُواًّ شَيَاط۪ينَ الْاِنْسِ وَالْجِنِّ يُوح۪ي بَعْضُهُمْ اِلٰى بَعْضٍ زُخْرُفَ الْقَوْلِ غُرُوراًۜ وَلَوْ شَٓاءَ رَبُّكَ مَا فَعَلُوهُ فَذَرْهُمْ وَمَا يَفْتَرُونَ</t>
  </si>
  <si>
    <t>6|112|Aldatmak için birbirlerine cazip sözler fısıldayan cin ve insan şeytanlarını her peygambere düşman yaptık. Bu şeytanlar ahirete inanmayanların kalblerinin o sözlere yönelmesi, ondan hoşnut olması ve kendilerinin işledikleri suçları işlemeleri için böyle yaparlar. Rabbin dileseydi bunu yapamazlardı, sen onları iftiraları ile başbaşa bırak;</t>
  </si>
  <si>
    <t>وَلِتَصْغٰٓى اِلَيْهِ اَفْـِٔدَةُ الَّذ۪ينَ لَا يُؤْمِنُونَ بِالْاٰخِرَةِ وَلِيَرْضَوْهُ وَلِيَقْتَرِفُوا مَا هُمْ مُقْتَرِفُونَ</t>
  </si>
  <si>
    <t>6|113|Aldatmak için birbirlerine cazip sözler fısıldayan cin ve insan şeytanlarını her peygambere düşman yaptık. Bu şeytanlar ahirete inanmayanların kalblerinin o sözlere yönelmesi, ondan hoşnut olması ve kendilerinin işledikleri suçları işlemeleri için böyle yaparlar. Rabbin dileseydi bunu yapamazlardı, sen onları iftiraları ile başbaşa bırak;</t>
  </si>
  <si>
    <t>اَفَغَيْرَ اللّٰهِ اَبْتَغ۪ي حَكَماً وَهُوَ الَّـذ۪ٓي اَنْزَلَ اِلَيْكُمُ الْكِتَابَ مُفَصَّلاًۜ وَالَّذ۪ينَ اٰتَيْنَاهُمُ الْكِتَابَ يَعْلَمُونَ اَنَّهُ مُنَزَّلٌ مِنْ رَبِّكَ بِالْحَقِّ فَلَا تَكُونَنَّ مِنَ الْمُمْتَر۪ينَ</t>
  </si>
  <si>
    <t>6|114|"Allah size Kitap'ı açık açık indirmişken O'ndan başka bir hakem mi isteyeyim?" Kendilerine Kitap verdiklerimiz, onun gerçekten Rableri katından indirilmiş olduğunu bilirler. Öyleyse, sen şüpheye düşenlerden olma!</t>
  </si>
  <si>
    <t>وَتَمَّتْ كَلِمَتُ رَبِّكَ صِدْقاً وَعَدْلاًۜ لَا مُبَدِّلَ لِكَلِمَاتِه۪ۚ وَهُوَ السَّم۪يعُ الْعَل۪يمُ</t>
  </si>
  <si>
    <t>6|115|Rabbinin sözü, doğruluk ve adaletle tamamlandı. O'nun sözlerini değiştirebilecek yoktur. O, işitir ve bilir.</t>
  </si>
  <si>
    <t>وَاِنْ تُطِـعْ اَكْثَرَ مَنْ فِي الْاَرْضِ يُضِلُّوكَ عَنْ سَب۪يلِ اللّٰهِۜ اِنْ يَتَّبِعُونَ اِلَّا الظَّنَّ وَاِنْ هُمْ اِلَّا يَخْرُصُونَ</t>
  </si>
  <si>
    <t>6|116|Yeryüzündekilerin çoğunluğuna itaat edersen seni Allah yolundan saptırırlar. Onlar ancak zanna uyarlar, sadece tahminde bulunurlar.</t>
  </si>
  <si>
    <t>اِنَّ رَبَّكَ هُوَ اَعْلَمُ مَنْ يَضِلُّ عَنْ سَب۪يلِه۪ۚ وَهُوَ اَعْلَمُ بِالْمُهْتَد۪ينَ</t>
  </si>
  <si>
    <t>6|117|Doğrusu Rabbin, yolundan kimin saptığını daha iyi bilir. Doğru yolda olanları da en iyi O bilir.</t>
  </si>
  <si>
    <t>فَكُلُوا مِمَّا ذُكِرَ اسْمُ اللّٰهِ عَلَيْهِ اِنْ كُنْتُمْ بِاٰيَاتِه۪ مُؤْمِن۪ينَ</t>
  </si>
  <si>
    <t>6|118|Allah'ın ayetlerine inanıyorsanız, üzerine Allah'ın adı anılmış olan şeyden yiyin.</t>
  </si>
  <si>
    <t>وَمَا لَكُمْ اَلَّا تَأْكُلُوا مِمَّا ذُكِرَ اسْمُ اللّٰهِ عَلَيْهِ وَقَدْ فَصَّلَ لَكُمْ مَا حَرَّمَ عَلَيْكُمْ اِلَّا مَا اضْطُرِرْتُمْ اِلَيْهِۜ وَاِنَّ كَث۪يراً لَيُضِلُّونَ بِاَهْوَٓائِهِمْ بِغَيْرِ عِلْمٍۜ اِنَّ رَبَّكَ هُوَ اَعْلَمُ بِالْمُعْتَد۪ينَ</t>
  </si>
  <si>
    <t>6|119|Size ne oluyor ki, Allah size darda kalmanızın dışında, haram olanları genişçe anlatmışken adının üzerine anıldığı şeyden yemiyorsunuz? Doğrusu çoğunluk, heva ve heveslerine uyarak, bilmeden sapıtıyorlar. Aşırı gidenleri en iyi bilen Rabbindir.</t>
  </si>
  <si>
    <t>وَذَرُوا ظَاهِرَ الْاِثْمِ وَبَاطِنَهُۜ اِنَّ الَّذ۪ينَ يَكْسِبُونَ الْاِثْمَ سَيُجْزَوْنَ بِمَا كَانُوا يَقْتَرِفُونَ</t>
  </si>
  <si>
    <t>6|120|Günahın açığını da gizlisini de bırakın. Günah kazananlar, kazandıklarına karşılık şüphesiz ceza göreceklerdir.</t>
  </si>
  <si>
    <t>وَلَا تَأْكُلُوا مِمَّا لَمْ يُذْكَرِ اسْمُ اللّٰهِ عَلَيْهِ وَاِنَّهُ لَفِسْقٌۜ وَاِنَّ الشَّيَاط۪ينَ لَيُوحُونَ اِلٰٓى اَوْلِيَٓائِهِمْ لِيُجَادِلُوكُمْۚ وَاِنْ اَطَعْتُمُوهُمْ اِنَّكُمْ لَمُشْرِكُونَ۟</t>
  </si>
  <si>
    <t>6|121|Üzerine Allah'ın adının anılmadığı kesilmiş hayvanları yemeyin, bunu yapmak Allah'ın yolundan çıkmaktır. Doğrusu şeytanlar sizinle tartışmaları için dostlarına fısıldarlar, eğer onlara itaat ederseniz şüphesiz siz müşrik olursunuz.</t>
  </si>
  <si>
    <t>اَوَمَنْ كَانَ مَيْتاً فَاَحْيَيْنَاهُ وَجَعَلْنَا لَهُ نُوراً يَمْش۪ي بِه۪ فِي النَّاسِ كَمَنْ مَثَلُهُ فِي الظُّلُمَاتِ لَيْسَ بِخَارِجٍ مِنْهَاۜ كَذٰلِكَ زُيِّنَ لِلْكَافِر۪ينَ مَا كَانُوا يَعْمَلُونَ</t>
  </si>
  <si>
    <t>6|122|Ölü iken kalbini diriltip, insanlar arasında yürürken önünü aydınlatacak bir nur verdiğimiz kimsenin durumu, karanlıklarda kalıp çıkamayan kimsenin durumu gibi midir? Kafirlere de, işledikleri güzel gösterilmiştir.</t>
  </si>
  <si>
    <t>وَكَذٰلِكَ جَعَلْنَا ف۪ي كُلِّ قَرْيَةٍ اَكَابِرَ مُجْرِم۪يهَا لِيَمْكُرُوا ف۪يهَاۜ وَمَا يَمْكُرُونَ اِلَّا بِاَنْفُسِهِمْ وَمَا يَشْعُرُونَ</t>
  </si>
  <si>
    <t>6|123|Bunun gibi, her kasabanın bir takım ileri gelenlerini orada hile yapan suçlular kıldık. Oysa yalnız kendilerine hile yaparlar da farkına varmazlar.</t>
  </si>
  <si>
    <t>وَاِذَا جَٓاءَتْهُمْ اٰيَةٌ قَالُوا لَنْ نُؤْمِنَ حَتّٰى نُؤْتٰى مِثْلَ مَٓا اُو۫تِيَ رُسُلُ اللّٰهِۜ اَللّٰهُ اَعْلَمُ حَيْثُ يَجْعَلُ رِسَالَتَهُۜ سَيُص۪يبُ الَّذ۪ينَ اَجْرَمُوا صَغَارٌ عِنْدَ اللّٰهِ وَعَذَابٌ شَد۪يدٌ بِمَا كَانُوا يَمْكُرُونَ</t>
  </si>
  <si>
    <t>6|124|Onlara bir ayet geldiği zaman, "Allah'ın peygamberlerine verilen bize de verilmedikçe inanmayız" derler. Allah, peygamberliğini vereceği kimseyi daha iyi bilir. Suç işleyenlere Allah katından bir aşağılık ve hilelerinden ötürü de şiddetli bir azab erişecektir.</t>
  </si>
  <si>
    <t>فَمَنْ يُرِدِ اللّٰهُ اَنْ يَهْدِيَهُ يَشْرَحْ صَدْرَهُ لِلْاِسْلَامِۚ وَمَنْ يُرِدْ اَنْ يُضِلَّهُ يَجْعَلْ صَدْرَهُ ضَيِّقاً حَرَجاً كَاَنَّمَا يَصَّعَّدُ فِي السَّمَٓاءِۜ كَذٰلِكَ يَجْعَلُ اللّٰهُ الرِّجْسَ عَلَى الَّذ۪ينَ لَا يُؤْمِنُونَ</t>
  </si>
  <si>
    <t>6|125|Allah kimi doğru yola koymak isterse onun kalbini İslamiyet'e açar, kimi de saptırmak isterse, göğe yükseliyormuş gibi, kalbini dar ve sıkıntılı kılar. Allah böylece, inanmayanları küfür bataklığında bırakır.</t>
  </si>
  <si>
    <t>وَهٰذَا صِرَاطُ رَبِّكَ مُسْتَق۪يماًۜ قَدْ فَصَّلْنَا الْاٰيَاتِ لِقَوْمٍ يَذَّكَّرُونَ</t>
  </si>
  <si>
    <t>6|126|Rabbinin, dosdoğru yolu işte budur. İbret alan kimselere ayetleri uzun uzadıya açıkladık.</t>
  </si>
  <si>
    <t>لَهُمْ دَارُ السَّلَامِ عِنْدَ رَبِّهِمْ وَهُوَ وَلِيُّهُمْ بِمَا كَانُوا يَعْمَلُونَ</t>
  </si>
  <si>
    <t>6|127|Rablerinin katında selamet yurdu onlarındır. O, işlediklerinden ötürü onların dostudur.</t>
  </si>
  <si>
    <t>وَيَوْمَ يَحْشُرُهُمْ جَم۪يعاًۚ يَا مَعْشَرَ الْجِنِّ قَدِ اسْتَكْثَرْتُمْ مِنَ الْاِنْسِۚ وَقَالَ اَوْلِيَٓاؤُ۬هُمْ مِنَ الْاِنْسِ رَبَّـنَا اسْتَمْتَعَ بَعْضُنَا بِبَعْضٍ وَبَلَغْنَٓا اَجَلَنَا الَّـذ۪ٓي اَجَّلْتَ لَنَاۜ قَالَ النَّارُ مَثْوٰيكُمْ خَالِد۪ينَ ف۪يهَٓا اِلَّا مَا شَٓاءَ اللّٰهُۜ اِنَّ رَبَّكَ حَك۪يمٌ عَل۪يمٌ</t>
  </si>
  <si>
    <t>6|128|Allah hepsini toplayacağı gün, "Ey cin topluluğu! İnsanların çoğunu yoldan çıkardınız" der, insanlardan onlara uymuş olanlar, "Rabbimiz! Bir kısmımız bir kısmımızdan faydalandık ve bize tayin ettiğin sürenin sonuna ulaştık" derler. "Cehennem, Allah'ın dilemesine bağlı olarak, temelli kalacağınız durağınızdır" der. Doğrusu Rabbin hakimdir, bilendir.</t>
  </si>
  <si>
    <t>وَكَذٰلِكَ نُوَلّ۪ي بَعْضَ الظَّالِم۪ينَ بَعْضاً بِمَا كَانُوا يَكْسِبُونَ۟</t>
  </si>
  <si>
    <t>6|129|Zalimlerin bir kısmını, kazandıklarından ötürü diğer bir kısmına böylece musallat ederiz.</t>
  </si>
  <si>
    <t>يَا مَعْشَرَ الْجِنِّ وَالْاِنْسِ اَلَمْ يَأْتِكُمْ رُسُلٌ مِنْكُمْ يَقُصُّونَ عَلَيْكُمْ اٰيَات۪ي وَيُنْذِرُونَكُمْ لِقَٓاءَ يَوْمِكُمْ هٰذَاۜ قَالُوا شَهِدْنَا عَلٰٓى اَنْفُسِنَا وَغَرَّتْهُمُ الْحَيٰوةُ الدُّنْيَا وَشَهِدُوا عَلٰٓى اَنْفُسِهِمْ اَنَّهُمْ كَانُوا كَافِر۪ينَ</t>
  </si>
  <si>
    <t>6|130|"Ey cin ve insan topluluğu! Size ayetlerimi anlatan, bugünle karşılaşmanızdan sizi uyaran peygamberler gelmedi mi?" "Kendi hakkımızda şahidiz" derler. Dünya hayatı onları aldattı da inkarcı olduklarına, kendi aleyhlerinde şahidlik ettiler.</t>
  </si>
  <si>
    <t>ذٰلِكَ اَنْ لَمْ يَكُنْ رَبُّكَ مُهْلِكَ الْقُرٰى بِظُلْمٍ وَاَهْلُهَا غَافِلُونَ</t>
  </si>
  <si>
    <t>6|131|Bu, haberleri yokken kasabalar halkını Allah'ın haksız yere yok etmeyeceğinden dolayıdır.</t>
  </si>
  <si>
    <t>وَلِكُلٍّ دَرَجَاتٌ مِمَّا عَمِلُواۜ وَمَا رَبُّكَ بِغَافِلٍ عَمَّا يَعْمَلُونَ</t>
  </si>
  <si>
    <t>6|132|İşlediklerine karşılık her birinin dereceleri vardır. Rabbin onların işlediklerinden habersiz değildir.</t>
  </si>
  <si>
    <t>وَرَبُّكَ الْغَنِيُّ ذُوالرَّحْمَةِۜ اِنْ يَشَأْ يُذْهِبْكُمْ وَيَسْتَخْلِفْ مِنْ بَعْدِكُمْ مَا يَشَٓاءُ كَمَٓا اَنْشَاَكُمْ مِنْ ذُرِّيَّةِ قَوْمٍ اٰخَر۪ينَۜ</t>
  </si>
  <si>
    <t>6|133|Rabbin müstağni ve rahmet sahibidir. Dilerse, sizi başka bir milletin soyundan getirdiği gibi, sizi yok eder, dilediğini yerinize getirir.</t>
  </si>
  <si>
    <t>اِنَّ مَا تُوعَدُونَ لَاٰتٍۙ وَمَٓا اَنْتُمْ بِمُعْجِز۪ينَ</t>
  </si>
  <si>
    <t>6|134|Size vadedilen, mutlaka yerine gelecektir; siz O'nu aciz kılamazsınız.</t>
  </si>
  <si>
    <t>قُلْ يَا قَوْمِ اعْمَلُوا عَلٰى مَكَانَتِكُمْ اِنّ۪ي عَامِلٌۚ فَسَوْفَ تَعْلَمُونَۙ مَنْ تَكُونُ لَهُ عَاقِبَةُ الدَّارِۜ اِنَّهُ لَا يُفْلِحُ الظَّالِمُونَ</t>
  </si>
  <si>
    <t>6|135|De ki, "Ey milletim! Durumunuzun gerektirdiğini yapın, doğrusu ben de yapacağım. Sonucun kimin için hayırlı olacağını bileceksiniz. Zulmedenler şüphesiz kurtulamazlar."</t>
  </si>
  <si>
    <t>وَجَعَلُوا لِلّٰهِ مِمَّا ذَرَاَ مِنَ الْحَرْثِ وَالْاَنْعَامِ نَص۪يباً فَقَالُوا هٰذَا لِلّٰهِ بِزَعْمِهِمْ وَهٰذَا لِشُرَكَٓائِنَاۚ فَمَا كَانَ لِشُرَكَٓائِهِمْ فَلَا يَصِلُ اِلَى اللّٰهِۚ وَمَا كَانَ لِلّٰهِ فَهُوَ يَصِلُ اِلٰى شُرَكَٓائِهِمْۜ سَٓاءَ مَا يَحْكُمُونَ</t>
  </si>
  <si>
    <t>6|136|Kendi zanlarına göre, "Bu Allah'ındır, bu da putlarımızındır" diyerek, Allah'ın yarattığı hayvanlar ve ekinlerden pay ayırdılar. Putları için ayırdıkları Allah için verilmez, ama Allah için ayırdıkları putlarına verilirdi; ne kötü hüküm veriyorlardı!</t>
  </si>
  <si>
    <t>وَكَذٰلِكَ زَيَّنَ لِكَث۪يرٍ مِنَ الْمُشْرِك۪ينَ قَتْلَ اَوْلَادِهِمْ شُرَكَٓاؤُ۬هُمْ لِيُرْدُوهُمْ وَلِيَلْبِسُوا عَلَيْهِمْ د۪ينَهُمْۜ وَلَوْ شَٓاءَ اللّٰهُ مَا فَعَلُوهُ فَذَرْهُمْ وَمَا يَفْتَرُونَ</t>
  </si>
  <si>
    <t>6|137|Böylece, putlara hizmet edenler, puta tapanların çoğunu helake sürüklemek, dinlerini karma karışık etmek için çocuklarını öldürmelerini onlara iyi göstermişlerdir. Allah dileseydi bunu yapamazlardı. Sen onları ve iftiralarını bir tarafa bırak.</t>
  </si>
  <si>
    <t>وَقَالُوا هٰذِه۪ٓ اَنْعَامٌ وَحَرْثٌ حِجْرٌۘ لَا يَطْعَمُهَٓا اِلَّا مَنْ نَشَٓاءُ بِزَعْمِهِمْ وَاَنْعَامٌ حُرِّمَتْ ظُهُورُهَا وَاَنْعَامٌ لَا يَذْكُرُونَ اسْمَ اللّٰهِ عَلَيْهَا افْتِرَٓاءً عَلَيْهِۜ سَيَجْز۪يهِمْ بِمَا كَانُوا يَفْتَرُونَ</t>
  </si>
  <si>
    <t>6|138|"Bu hayvanlar ve ekinleri dilediğimizden başkasının yemesi yasaktır; bir kısım hayvanların sırtlarına yük vurmak da haramdır" iddiasında bulunarak ve bir kısım hayvanları keserken de Allah'ın adını anmamak suretiyle O'na iftira ederler. Allah, yaptıkları iftiralara karşı onları cezalandıracaktır.</t>
  </si>
  <si>
    <t>وَقَالُوا مَا ف۪ي بُطُونِ هٰذِهِ الْاَنْعَامِ خَالِصَةٌ لِذُكُورِنَا وَمُحَرَّمٌ عَلٰٓى اَزْوَاجِنَاۚ وَاِنْ يَكُنْ مَيْتَةً فَهُمْ ف۪يهِ شُرَكَٓاءُۜ سَيَجْز۪يهِمْ وَصْفَهُمْۜ اِنَّهُ حَك۪يمٌ عَل۪يمٌ</t>
  </si>
  <si>
    <t>6|139|"Bu hayvanların karınlarında olan yavrular yalnız erkeklerimize mahsus olup, eşlerimize yasaktır. Ölü doğacak olursa hepsi ona ortak olurlar" dediler. Allah bu türlü sözlerin cezasını verecektir, çünkü O hakimdir, bilendir.</t>
  </si>
  <si>
    <t>قَدْ خَسِرَ الَّذ۪ينَ قَتَلُٓوا اَوْلَادَهُمْ سَفَهاً بِغَيْرِ عِلْمٍ وَحَرَّمُوا مَا رَزَقَهُمُ اللّٰهُ افْتِرَٓاءً عَلَى اللّٰهِۜ قَدْ ضَلُّوا وَمَا كَانُوا مُهْتَد۪ينَ۟</t>
  </si>
  <si>
    <t>6|140|Beyinsizlikleri yüzünden, körü körüne çocuklarını öldürenler ve Allah'ın kendilerine verdiği nimetleri Allah'a iftira ederek haram sayanlar mahvolmuşlardır; onlar sapıtmışlardır, zaten doğru yolda da değillerdi.</t>
  </si>
  <si>
    <t>وَهُوَ الَّـذ۪ٓي اَنْشَاَ جَنَّاتٍ مَعْرُوشَاتٍ وَغَيْرَ مَعْرُوشَاتٍ وَالنَّخْلَ وَالزَّرْعَ مُخْتَلِفاً اُكُلُهُ وَالزَّيْتُونَ وَالرُّمَّانَ مُتَشَابِهاً وَغَيْرَ مُتَشَابِهٍۜ كُلُوا مِنْ ثَمَرِه۪ٓ اِذَٓا اَثْمَرَ وَاٰتُوا حَقَّهُ يَوْمَ حَصَادِه۪ۘ وَلَا تُسْرِفُواۜ اِنَّهُ لَا يُحِبُّ الْمُسْرِف۪ينَۙ</t>
  </si>
  <si>
    <t>6|141|Çardaklı ve çardaksız bağları inşa eden Allah'tır. Tadları çeşitli ekin ve hurmaları, zeytin ve narı birbirine benzer ve benzemez şekilde yaratan O'dur. Ürün verdiği zaman ürününden yiyin, devşirildiği ve biçildiği gün hakkını verin; israf etmeyin, çünkü Allah müsrifleri sevmez.</t>
  </si>
  <si>
    <t>وَمِنَ الْاَنْعَامِ حَمُولَةً وَفَرْشاًۜ كُلُوا مِمَّا رَزَقَكُمُ اللّٰهُ وَلَا تَتَّبِعُوا خُطُوَاتِ الشَّيْطَانِۜ اِنَّهُ لَكُمْ عَدُوٌّ مُب۪ينٌۙ</t>
  </si>
  <si>
    <t>6|142|Hayvanları da yük ve kesim için yaratan Allah'tır. Allah'ın size verdiği rızıktan yiyin, şeytana ayak uydurmayın, o size apaçık bir düşmandır.</t>
  </si>
  <si>
    <t>ثَمَانِيَةَ اَزْوَاجٍۚ مِنَ الضَّأْنِ اثْنَيْنِ وَمِنَ الْمَعْزِ اثْنَيْنِۜ قُلْ آٰلذَّكَرَيْنِ حَرَّمَ اَمِ الْاُنْثَيَيْنِ اَمَّا اشْتَمَلَتْ عَلَيْهِ اَرْحَامُ الْاُنْثَيَيْنِۜ نَبِّؤُ۫ن۪ي بِعِلْمٍ اِنْ كُنْتُمْ صَادِق۪ينَۙ</t>
  </si>
  <si>
    <t>6|143|Sekiz çift: Koyundan iki ve keçiden iki; de ki: "İki erkeği mi, yoksa iki dişiyi mi veya o iki dişinin rahimlerinde bulunan yavruları mı haram kılmıştır? Doğru sözlü iseniz bana bilgiye dayanarak cevap verin."</t>
  </si>
  <si>
    <t>وَمِنَ الْاِبِلِ اثْنَيْنِ وَمِنَ الْبَقَرِ اثْنَيْنِۜ قُلْ آٰلذَّكَرَيْنِ حَرَّمَ اَمِ الْاُنْثَيَيْنِ اَمَّا اشْتَمَلَتْ عَلَيْهِ اَرْحَامُ الْاُنْثَيَيْنِۜ اَمْ كُنْتُمْ شُهَدَٓاءَ اِذْ وَصّٰيكُمُ اللّٰهُ بِهٰذَاۚ فَمَنْ اَظْلَمُ مِمَّنِ افْتَرٰى عَلَى اللّٰهِ كَذِباً لِيُضِلَّ النَّاسَ بِغَيْرِ عِلْمٍۜ اِنَّ اللّٰهَ لَا يَهْدِي الْقَوْمَ الظَّالِم۪ينَ۟</t>
  </si>
  <si>
    <t>6|144|Deveden iki, sığırdan iki yaratmıştır; de ki: "İki erkeği mi, yoksa iki dişiyi mi veya o iki dişinin rahimlerinde bulunan yavruları mı haram kılmıştır? Yoksa Allah size bunları buyururken orada mı idiniz?" İnsanları, bilmediklerinden sapıtmak için Allah'a karşı yalan uyduranlardan daha zalim kimdir? Allah, zalim milleti doğru yola eriştirmez.</t>
  </si>
  <si>
    <t>قُلْ لَٓا اَجِدُ ف۪ي مَٓا اُو۫حِيَ اِلَيَّ مُحَرَّماً عَلٰى طَاعِمٍ يَطْعَمُهُٓ اِلَّٓا اَنْ يَكُونَ مَيْتَةً اَوْ دَماً مَسْفُوحاً اَوْ لَحْمَ خِنْز۪يرٍ فَاِنَّهُ رِجْسٌ اَوْ فِسْقاً اُهِلَّ لِغَيْرِ اللّٰهِ بِه۪ۚ فَمَنِ اضْطُرَّ غَيْرَ بَاغٍ وَلَا عَادٍ فَاِنَّ رَبَّكَ غَفُورٌ رَح۪يمٌ</t>
  </si>
  <si>
    <t>6|145|De ki: "Bana vahyolunanda, leş, akıtılmış kan, domuz eti ki pistir ve günah işlenerek Allah'tan başkası adına kesilen hayvandan başkasını yemenin haram olduğuna dair bir emir bulamıyorum; fakat darda kalan, başkasının payına el uzatmamak ve zaruret miktarını aşmamak üzere bunlardan da yiyebilir." Doğrusu Rabbin bağışlar ve merhamet eder.</t>
  </si>
  <si>
    <t>وَعَلَى الَّذ۪ينَ هَادُوا حَرَّمْنَا كُلَّ ذ۪ي ظُفُرٍۚ وَمِنَ الْبَقَرِ وَالْغَنَمِ حَرَّمْنَا عَلَيْهِمْ شُحُومَهُمَٓا اِلَّا مَا حَمَلَتْ ظُهُورُهُمَٓا اَوِ الْحَوَايَٓا اَوْ مَا اخْتَلَطَ بِعَظْمٍۜ ذٰلِكَ جَزَيْنَاهُمْ بِبَغْيِهِمْۘ وَاِنَّا لَصَادِقُونَ</t>
  </si>
  <si>
    <t>6|146|Yahudilere tırnaklı her hayvanı haram kıldık. Onlara sığır ve davarın sırt, bağırsak ve kemik yağları hariç, iç yağlarını da haram kıldık. Aşırı gitmelerinden ötürü onları bu şekilde cezalandırdık. Biz şüphesiz doğru sözlüyüzdür.</t>
  </si>
  <si>
    <t>فَاِنْ كَذَّبُوكَ فَقُلْ رَبُّكُمْ ذُورَحْمَةٍ وَاسِعَةٍۚ وَلَا يُرَدُّ بَأْسُهُ عَنِ الْقَوْمِ الْمُجْرِم۪ينَ</t>
  </si>
  <si>
    <t>6|147|Seni yalanlarlarsa, "Rabbinizin rahmeti geniştir; O'nun azabı suçlu milletten geri çevrilemez" de.</t>
  </si>
  <si>
    <t>سَيَقُولُ الَّذ۪ينَ اَشْرَكُوا لَوْ شَٓاءَ اللّٰهُ مَٓا اَشْرَكْنَا وَلَٓا اٰبَٓاؤُ۬نَا وَلَا حَرَّمْنَا مِنْ شَيْءٍۜ كَذٰلِكَ كَذَّبَ الَّذ۪ينَ مِنْ قَبْلِهِمْ حَتّٰى ذَاقُوا بَأْسَنَاۜ قُلْ هَلْ عِنْدَكُمْ مِنْ عِلْمٍ فَتُخْرِجُوهُ لَنَاۜ اِنْ تَتَّبِعُونَ اِلَّا الظَّنَّ وَاِنْ اَنْتُمْ اِلَّا تَخْرُصُونَ</t>
  </si>
  <si>
    <t>6|148|Puta tapanlar, "Allah dileseydi babalarımız ve biz puta tapmaz ve hiçbir şeyi haram kılmazdık" diyecekler; onlardan öncekiler de, Bizim şiddetli azabımızı tadana kadar böyle demişlerdi. Onlara "Bize karşı çıkarabileceğiniz bir bilginiz var mı? Siz ancak zanna uyuyorsunuz ve sadece tahminde bulunuyorsunuz" de.</t>
  </si>
  <si>
    <t>قُلْ فَلِلّٰهِ الْحُجَّةُ الْبَالِغَةُۚ فَلَوْ شَٓاءَ لَهَدٰيكُمْ اَجْمَع۪ينَ</t>
  </si>
  <si>
    <t>6|149|"Üstün delil Allah'ın delilidir. O dileseydi hepinizi doğru yola eriştirirdi" de.</t>
  </si>
  <si>
    <t>قُلْ هَلُمَّ شُهَدَٓاءَكُمُ الَّذ۪ينَ يَشْهَدُونَ اَنَّ اللّٰهَ حَرَّمَ هٰذَاۚ فَاِنْ شَهِدُوا فَلَا تَشْهَدْ مَعَهُمْۚ وَلَا تَتَّبِعْ اَهْوَٓاءَ الَّذ۪ينَ كَذَّبُوا بِاٰيَاتِنَا وَالَّذ۪ينَ لَا يُؤْمِنُونَ بِالْاٰخِرَةِ وَهُمْ بِرَبِّهِمْ يَعْدِلُونَ۟</t>
  </si>
  <si>
    <t>6|150|De ki: "Allah'ın bunu haram kıldığına şahidlik edecek şahidlerinizi getirin". Şahidlik ederlerse, onlarla beraber olup sözlerini kabullenme; ayetlerimizi yalanlayanların ve ahirete inanmayanların heveslerine uyma; onlar Rablerine başkalarını eşit tutuyorlar.</t>
  </si>
  <si>
    <t>قُلْ تَعَالَوْا اَتْلُ مَا حَرَّمَ رَبُّكُمْ عَلَيْكُمْ اَلَّا تُشْرِكُوا بِه۪ شَيْـٔاًۜ وَبِالْوَالِدَيْنِ اِحْسَاناًۚ وَلَا تَقْتُلُٓوا اَوْلَادَكُمْ مِنْ اِمْلَاقٍۜ نَحْنُ نَرْزُقُكُمْ وَاِيَّاهُمْۚ وَلَا تَقْرَبُوا الْفَوَاحِشَ مَا ظَهَرَ مِنْهَا وَمَا بَطَنَۚ وَلَا تَقْتُلُوا النَّفْسَ الَّت۪ي حَرَّمَ اللّٰهُ اِلَّا بِالْحَقِّۜ ذٰلِكُمْ وَصّٰيكُمْ بِه۪ لَعَلَّكُمْ تَعْقِلُونَ</t>
  </si>
  <si>
    <t>6|151|De ki: "Gelin size Rabbinizin haram kıldığı şeyleri söyleyeyim: O'na hiçbir şeyi ortak koşmayın, anaya babaya iyilik yapın, yoksulluk korkusuyla çocuklarınızı öldürmeyin, sizin ve onların rızkını veren Biziz, gizli ve açık kötülüklere yaklaşmayın, Allah'ın haram kıldığı cana haksız yere kıymayın. Allah bunları size düşünesiniz diye buyurmaktadır."</t>
  </si>
  <si>
    <t>وَلَا تَقْرَبُوا مَالَ الْيَت۪يمِ اِلَّا بِالَّت۪ي هِيَ اَحْسَنُ حَتّٰى يَبْلُغَ اَشُدَّهُۚ وَاَوْفُوا الْكَيْلَ وَالْم۪يزَانَ بِالْقِسْطِۚ لَا نُكَلِّفُ نَفْساً اِلَّا وُسْعَهَا وَاِذَا قُلْتُمْ فَاعْدِلُوا وَلَوْ كَانَ ذَا قُرْبٰىۚ وَبِعَهْدِ اللّٰهِ اَوْفُواۜ ذٰلِكُمْ وَصّٰيكُمْ بِه۪ لَعَلَّكُمْ تَذَكَّرُونَۙ</t>
  </si>
  <si>
    <t>6|152|Yetim malına, erginlik çağına erişene kadar en iyi şeklin dışında yaklaşmayın; ölçüyü ve tartıyı doğru yapın. Biz kişiye ancak gücünün yeteceği kadar yükleriz. Konuştuğunuzda, akraba bile olsa sözünüzde adil olun. Allah'ın ahdini yerine getirin. Allah size bunları öğüt almanız için buyurmaktadır.</t>
  </si>
  <si>
    <t>وَاَنَّ هٰذَا صِرَاط۪ي مُسْتَق۪يماً فَاتَّبِعُوهُۚ وَلَا تَتَّبِعُوا السُّبُلَ فَتَفَرَّقَ بِكُمْ عَنْ سَب۪يلِه۪ۜ ذٰلِكُمْ وَصّٰيكُمْ بِه۪ لَعَلَّكُمْ تَتَّقُونَ</t>
  </si>
  <si>
    <t>6|153|Bu, dosdoğru olan yoluma uyun. Sizi Allah yolundan ayrı düşürecek yollara uymayın. Allah size bunları sakınasınız diye buyurmaktadır.</t>
  </si>
  <si>
    <t>ثُمَّ اٰتَيْنَا مُوسَى الْكِتَابَ تَمَاماً عَلَى الَّـذ۪ٓي اَحْسَنَ وَتَفْص۪يلاً لِكُلِّ شَيْءٍ وَهُدًى وَرَحْمَةً لَعَلَّهُمْ بِلِقَٓاءِ رَبِّهِمْ يُؤْمِنُونَ۟</t>
  </si>
  <si>
    <t>6|154|Sonra, iyilik işleyenlere nimeti tamamlamak, her şeyi uzun uzadıya açıklamak, doğruyu göstermek ve rahmet olmak üzere Musa'ya Kitap'ı verdik. Rablerine kavuşacaklarına belki artık inanırlar.</t>
  </si>
  <si>
    <t>وَهٰذَا كِتَابٌ اَنْزَلْنَاهُ مُبَارَكٌ فَاتَّبِعُوهُ وَاتَّقُوا لَعَلَّكُمْ تُرْحَمُونَۙ</t>
  </si>
  <si>
    <t>6|155|Bu, indirdiğimiz kutsal Kitap'dır, ona uyun. "Bizden önce iki topluluğa kitap indirildi, bizim onların okuduklarından haberimiz yok" demekten veya "Bize kitap indirilseydi onlardan daha doğru yolda olurduk" demekten sakının ki merhamet olunasınız. Şüphesiz o, size Rabbinizden belge, yol gösteren ve rahmet olarak gelmiştir. Allah'ın ayetlerini yalanlayandan ve onlardan yüz çevirenden daha zalim kimdir? Ayetlerimizden yüz çevirenleri, yüz çevirmelerinden ötürü, kötü bir azabla cezalandıracağız.</t>
  </si>
  <si>
    <t>اَنْ تَقُولُٓوا اِنَّـمَٓا اُنْزِلَ الْكِتَابُ عَلٰى طَٓائِفَتَيْنِ مِنْ قَبْلِنَاۖ وَاِنْ كُنَّا عَنْ دِرَاسَتِهِمْ لَغَافِل۪ينَۙ</t>
  </si>
  <si>
    <t>6|156|Bu, indirdiğimiz kutsal Kitap'dır, ona uyun. "Bizden önce iki topluluğa kitap indirildi, bizim onların okuduklarından haberimiz yok" demekten veya "Bize kitap indirilseydi onlardan daha doğru yolda olurduk" demekten sakının ki merhamet olunasınız. Şüphesiz o, size Rabbinizden belge, yol gösteren ve rahmet olarak gelmiştir. Allah'ın ayetlerini yalanlayandan ve onlardan yüz çevirenden daha zalim kimdir? Ayetlerimizden yüz çevirenleri, yüz çevirmelerinden ötürü, kötü bir azabla cezalandıracağız.</t>
  </si>
  <si>
    <t>اَوْ تَقُولُوا لَوْ اَنَّٓا اُنْزِلَ عَلَيْنَا الْكِتَابُ لَكُنَّٓا اَهْدٰى مِنْهُمْۚ فَقَدْ جَٓاءَكُمْ بَيِّنَةٌ مِنْ رَبِّكُمْ وَهُدًى وَرَحْمَةٌۚ فَمَنْ اَظْلَمُ مِمَّنْ كَذَّبَ بِاٰيَاتِ اللّٰهِ وَصَدَفَ عَنْهَاۜ سَنَجْزِي الَّذ۪ينَ يَصْدِفُونَ عَنْ اٰيَاتِنَا سُٓوءَ الْعَذَابِ بِمَا كَانُوا يَصْدِفُونَ</t>
  </si>
  <si>
    <t>6|157|Bu, indirdiğimiz kutsal Kitap'dır, ona uyun. "Bizden önce iki topluluğa kitap indirildi, bizim onların okuduklarından haberimiz yok" demekten veya "Bize kitap indirilseydi onlardan daha doğru yolda olurduk" demekten sakının ki merhamet olunasınız. Şüphesiz o, size Rabbinizden belge, yol gösteren ve rahmet olarak gelmiştir. Allah'ın ayetlerini yalanlayandan ve onlardan yüz çevirenden daha zalim kimdir? Ayetlerimizden yüz çevirenleri, yüz çevirmelerinden ötürü, kötü bir azabla cezalandıracağız.</t>
  </si>
  <si>
    <t>هَلْ يَنْظُرُونَ اِلَّٓا اَنْ تَأْتِيَهُمُ الْمَلٰٓئِكَةُ اَوْ يَأْتِيَ رَبُّكَ اَوْ يَأْتِيَ بَعْضُ اٰيَاتِ رَبِّكَۜ يَوْمَ يَأْت۪ي بَعْضُ اٰيَاتِ رَبِّكَ لَا يَنْفَعُ نَفْساً ا۪يمَانُهَا لَمْ تَكُنْ اٰمَنَتْ مِنْ قَبْلُ اَوْ كَسَبَتْ ف۪ٓي ا۪يمَانِهَا خَيْراًۜ قُلِ انْتَظِرُٓوا اِنَّا مُنْتَظِرُونَ</t>
  </si>
  <si>
    <t>6|158|Onlar kendilerine meleklerin gelmesini mi, yoksa Rabbinin gelmesini mi, yahut Rablerinden bir takım mucizelerin gelmesini mi bekliyorlar? Rabbinin bir takım mucizeleri geldiği gün, bir kimse daha önce inanmamışsa veya imaniyle bir iyilik kazanmamışsa, imanı ona fayda vermez. Onlara: "Bekleyin, doğrusu biz de bekliyoruz" de.</t>
  </si>
  <si>
    <t>اِنَّ الَّذ۪ينَ فَرَّقُوا د۪ينَهُمْ وَكَانُوا شِيَعاً لَسْتَ مِنْهُمْ ف۪ي شَيْءٍۜ اِنَّـمَٓا اَمْرُهُمْ اِلَى اللّٰهِ ثُمَّ يُنَبِّئُهُمْ بِمَا كَانُوا يَفْعَلُونَ</t>
  </si>
  <si>
    <t>6|159|Fırka fırka olup dinlerini parçalayanlarla senin hiçbir ilişiğin olamaz. Onların işi Allah'a kalmıştır, yaptıklarını onlara sonra bildirecektir.</t>
  </si>
  <si>
    <t>مَنْ جَٓاءَ بِالْحَسَنَةِ فَلَهُ عَشْرُ اَمْثَالِهَاۚ وَمَنْ جَٓاءَ بِالسَّيِّئَةِ فَلَا يُجْزٰٓى اِلَّا مِثْلَهَا وَهُمْ لَا يُظْلَمُونَ</t>
  </si>
  <si>
    <t>6|160|Kim ortaya bir iyilik koyarsa ona on katı verilir; ortaya bir kötülük koyan ise ancak misliyle cezalandırılır; onlara haksızlık yapılmaz.</t>
  </si>
  <si>
    <t>قُلْ اِنَّن۪ي هَدٰين۪ي رَبّ۪ٓي اِلٰى صِرَاطٍ مُسْتَق۪يمٍۚ د۪يناً قِيَماً مِلَّةَ اِبْرٰه۪يمَ حَن۪يفاًۚ وَمَا كَانَ مِنَ الْمُشْرِك۪ينَ</t>
  </si>
  <si>
    <t>6|161|"Şüphesiz Rabbim beni doğru yola, gerçek dine, doğruya yönelen ve puta tapanlardan olmayan İbrahim'in dinine iletmiştir" de.</t>
  </si>
  <si>
    <t>قُلْ اِنَّ صَلَات۪ي وَنُسُك۪ي وَمَحْيَايَ وَمَمَات۪ي لِلّٰهِ رَبِّ الْعَالَم۪ينَۙ</t>
  </si>
  <si>
    <t>6|162|De ki: "Namazım, ibadetlerim, hayatım ve ölümüm, alemlerin Rabbi Allah içindir.</t>
  </si>
  <si>
    <t>لَا شَر۪يكَ لَهُۚ وَبِذٰلِكَ اُمِرْتُ وَاَنَا۬ اَوَّلُ الْمُسْلِم۪ينَ</t>
  </si>
  <si>
    <t>6|163|O'nun hiçbir ortağı yoktur; böyle emrolundum ve ben Müslümanların ilkiyim."</t>
  </si>
  <si>
    <t>قُلْ اَغَيْرَ اللّٰهِ اَبْغ۪ي رَباًّ وَهُوَ رَبُّ كُلِّ شَيْءٍۜ وَلَا تَكْسِبُ كُلُّ نَفْسٍ اِلَّا عَلَيْهَاۚ وَلَا تَزِرُ وَازِرَةٌ وِزْرَ اُخْرٰىۚ ثُمَّ اِلٰى رَبِّكُمْ مَرْجِعُكُمْ فَيُنَبِّئُكُمْ بِمَا كُنْتُمْ ف۪يهِ تَخْتَلِفُونَ</t>
  </si>
  <si>
    <t>6|164|De ki: "Allah her şeyin Rabbi iken O'ndan başka bir rab mi arayayım? Herkesin kazandığı kendisinedir, kimse başkasının yükünü taşımaz; sonunda dönüşünüz Rabbinizedir, ayrılığa düştüğünüz şeyleri size bildirecektir."</t>
  </si>
  <si>
    <t>وَهُوَ الَّذ۪ي جَعَلَكُمْ خَلَٓائِفَ الْاَرْضِ وَرَفَعَ بَعْضَكُمْ فَوْقَ بَعْضٍ دَرَجَاتٍ لِيَبْلُوَكُمْ ف۪ي مَٓا اٰتٰيكُمْۜ اِنَّ رَبَّكَ سَر۪يعُ الْعِقَابِۘ وَاِنَّهُ لَغَفُورٌ رَح۪يمٌ</t>
  </si>
  <si>
    <t>6|165|Verdikleriyle denemek için sizi yeryüzünün halifeleri kılan ve kiminizi kiminize derecelerle üstün yapan O'dur. Doğrusu Rabbinin cezalandırması süratlidir. Şüphesiz O bağışlar, merhamet eder.</t>
  </si>
  <si>
    <t>A'RAF SURESİ</t>
  </si>
  <si>
    <t>الٓمٓصٓۜ</t>
  </si>
  <si>
    <t>7|1|Elif, Lam, Mim, Sad.</t>
  </si>
  <si>
    <t>كِتَابٌ اُنْزِلَ اِلَيْكَ فَلَا يَكُنْ ف۪ي صَدْرِكَ حَرَجٌ مِنْهُ لِتُنْذِرَ بِه۪ وَذِكْرٰى لِلْمُؤْمِن۪ينَ</t>
  </si>
  <si>
    <t>7|2|Sana bir Kitap indirildi. Onunla insanları uyarman ve inananlara öğüt vermen için kalbine bir darlık gelmesin.</t>
  </si>
  <si>
    <t>اِتَّبِعُوا مَٓا اُنْزِلَ اِلَيْكُمْ مِنْ رَبِّكُمْ وَلَا تَتَّبِعُوا مِنْ دُونِه۪ٓ اَوْلِيَٓاءَۜ قَل۪يلاً مَا تَذَكَّرُونَ</t>
  </si>
  <si>
    <t>7|3|Rabbinizden size indirilen Kitap'a uyun, O'ndan başka dostlar edinerek onlara uymayın. Pek az öğüt dinliyorsunuz.</t>
  </si>
  <si>
    <t>وَكَمْ مِنْ قَرْيَةٍ اَهْلَكْنَاهَا فَجَٓاءَهَا بَأْسُنَا بَيَاتاً اَوْ هُمْ قَٓائِلُونَ</t>
  </si>
  <si>
    <t>7|4|Biz nice kentleri yok etmişizdir; geceleyin veya gündüz uykularında iken baskınımıza uğramışlardır.</t>
  </si>
  <si>
    <t>فَمَا كَانَ دَعْوٰيهُمْ اِذْ جَٓاءَهُمْ بَأْسُنَٓا اِلَّٓا اَنْ قَالُٓوا اِنَّا كُنَّا ظَالِم۪ينَ</t>
  </si>
  <si>
    <t>7|5|Baskınımıza uğradıklarında, sözleri, "Gerçekten biz haksızdık" demekten ibaret kalmıştır.</t>
  </si>
  <si>
    <t>فَلَنَسْـَٔلَنَّ الَّذ۪ينَ اُرْسِلَ اِلَيْهِمْ وَلَنَسْـَٔلَنَّ الْمُرْسَل۪ينَۙ</t>
  </si>
  <si>
    <t>7|6|And olsun ki, kendilerine peygamber gönderilenlere soracağız, peygamberlere de soracağız.</t>
  </si>
  <si>
    <t>فَلَنَقُصَّنَّ عَلَيْهِمْ بِعِلْمٍ وَمَا كُنَّا غَٓائِب۪ينَ</t>
  </si>
  <si>
    <t>7|7|And olsun ki, yaptıklarını kendilerine bir bir anlatacağız, zira onlardan uzak değildik.</t>
  </si>
  <si>
    <t>وَالْوَزْنُ يَوْمَئِذٍۨ الْحَقُّۚ فَمَنْ ثَقُلَتْ مَوَاز۪ينُهُ فَاُو۬لٰٓئِكَ هُمُ الْمُفْلِحُونَ</t>
  </si>
  <si>
    <t>7|8|Gerçek tartı kıyamet günündedir. Tartıları ağır gelenler, işte onlar kurtulanlardır.</t>
  </si>
  <si>
    <t>وَمَنْ خَفَّتْ مَوَاز۪ينُهُ فَاُو۬لٰٓئِكَ الَّذ۪ينَ خَسِرُٓوا اَنْفُسَهُمْ بِمَا كَانُوا بِاٰيَاتِنَا يَظْلِمُونَ</t>
  </si>
  <si>
    <t>7|9|Tartıları hafif gelenler, ayetlerimize yaptıkları haksızlıklardan ötürü kendilerini mahvetmiş olanlardır.</t>
  </si>
  <si>
    <t>وَلَقَدْ مَكَّنَّاكُمْ فِي الْاَرْضِ وَجَعَلْنَا لَكُمْ ف۪يهَا مَعَايِشَۜ قَل۪يلاً مَا تَشْكُرُونَ۟</t>
  </si>
  <si>
    <t>7|10|Sizi yeryüzünde yerleştirdik ve orada size geçimlikler yarattık. Öyleyken pek az şükrediyorsunuz.</t>
  </si>
  <si>
    <t>وَلَقَدْ خَلَقْنَاكُمْ ثُمَّ صَوَّرْنَاكُمْ ثُمَّ قُلْنَا لِلْمَلٰٓئِكَةِ اسْجُدُوا لِاٰدَمَۗ فَسَجَدُٓوا اِلَّٓا اِبْل۪يسَۜ لَمْ يَكُنْ مِنَ السَّاجِد۪ينَ</t>
  </si>
  <si>
    <t>7|11|And olsun ki, sizi yarattık, sonra şekil verdik, sonra meleklere, "Adem'e secde edin" dedik; İblis'ten başka hepsi secde etti, o secde edenlerden olmadı.</t>
  </si>
  <si>
    <t>قَالَ مَا مَنَعَكَ اَلَّا تَسْجُدَ اِذْ اَمَرْتُكَۜ قَالَ اَنَا۬ خَيْرٌ مِنْهُۚ خَلَقْتَن۪ي مِنْ نَارٍ وَخَلَقْتَهُ مِنْ ط۪ينٍ</t>
  </si>
  <si>
    <t>7|12|Allah, "Sana emrettiğim halde, seni secdeden alıkoyan nedir?" dedi, "Beni ateşten onu çamurdan yarattın, ben ondan üstünüm" cevabını verdi.</t>
  </si>
  <si>
    <t>قَالَ فَاهْبِطْ مِنْهَا فَمَا يَكُونُ لَكَ اَنْ تَتَكَبَّرَ ف۪يهَا فَاخْرُجْ اِنَّكَ مِنَ الصَّاغِر۪ينَ</t>
  </si>
  <si>
    <t>7|13|Ona, "İn oradan, orada büyüklenmek sana düşmez, defol, sen alçağın birisin" dedi.</t>
  </si>
  <si>
    <t>قَالَ اَنْظِرْن۪ٓي اِلٰى يَوْمِ يُبْعَثُونَ</t>
  </si>
  <si>
    <t>7|14|Ona, "İnsanların tekrar dirilecekleri güne kadar beni ertele" dedi.</t>
  </si>
  <si>
    <t>قَالَ اِنَّكَ مِنَ الْمُنْظَر۪ينَ</t>
  </si>
  <si>
    <t>7|15|Allah; "Sen erteye bırakılanlardansın" dedi.</t>
  </si>
  <si>
    <t>قَالَ فَبِمَٓا اَغْوَيْتَن۪ي لَاَقْعُدَنَّ لَهُمْ صِرَاطَكَ الْمُسْتَق۪يمَۙ</t>
  </si>
  <si>
    <t>7|16|"Beni azdırdığın için, and olsun ki, Senin doğru yolun üzerinde onlara karşı duracağım; sonra önlerinden, ardlarından, sağ ve sollarından onlara sokulacağım; çoğunu Sana şükreder bulamayacaksın" dedi.</t>
  </si>
  <si>
    <t>ثُمَّ لَاٰتِيَنَّهُمْ مِنْ بَيْنِ اَيْد۪يهِمْ وَمِنْ خَلْفِهِمْ وَعَنْ اَيْمَانِهِمْ وَعَنْ شَمَٓائِلِهِمْۜ وَلَا تَجِدُ اَكْثَرَهُمْ شَاكِر۪ينَ</t>
  </si>
  <si>
    <t>7|17|"Beni azdırdığın için, and olsun ki, Senin doğru yolun üzerinde onlara karşı duracağım; sonra önlerinden, ardlarından, sağ ve sollarından onlara sokulacağım; çoğunu Sana şükreder bulamayacaksın" dedi.</t>
  </si>
  <si>
    <t>قَالَ اخْرُجْ مِنْهَا مَذْؤُ۫ماً مَدْحُوراًۜ لَمَنْ تَبِعَكَ مِنْهُمْ لَاَمْلَـَٔنَّ جَهَنَّمَ مِنْكُمْ اَجْمَع۪ينَ</t>
  </si>
  <si>
    <t>7|18|Allah, "Yerilmiş ve kovulmuşsun, oradan defol; and olsun ki insanlardan sana kim uyarsa, hepinizi cehenneme dolduracağım" dedi.</t>
  </si>
  <si>
    <t>وَيَٓا اٰدَمُ اسْكُنْ اَنْتَ وَزَوْجُكَ الْجَنَّةَ فَكُلَا مِنْ حَيْثُ شِئْتُمَا وَلَا تَقْرَبَا هٰذِهِ الشَّجَرَةَ فَتَكُونَا مِنَ الظَّالِم۪ينَ</t>
  </si>
  <si>
    <t>7|19|"Ey Adem! Sen ve eşin cennette kalın ve istediğiniz yerden yiyin, yalnız şu ağaca yaklaşmayın yoksa zalimlerden olursunuz."</t>
  </si>
  <si>
    <t>فَوَسْوَسَ لَهُمَا الشَّيْطَانُ لِيُبْدِيَ لَهُمَا مَا وُ۫رِيَ عَنْهُمَا مِنْ سَوْاٰتِهِمَا وَقَالَ مَا نَهٰيكُمَا رَبُّكُمَا عَنْ هٰذِهِ الشَّجَرَةِ اِلَّٓا اَنْ تَكُونَا مَلَكَيْنِ اَوْ تَكُونَا مِنَ الْخَالِد۪ينَ</t>
  </si>
  <si>
    <t>7|20|Şeytan, ayıp yerlerini kendilerine göstermek için onlara fısıldadı: "Rabbinizin sizi bu ağaçtan menetmesi melek olmanız veya burada temelli kalmanızı önlemek içindir."</t>
  </si>
  <si>
    <t>وَقَاسَمَـهُمَٓا اِنّ۪ي لَكُمَا لَمِنَ النَّاصِح۪ينَۙ</t>
  </si>
  <si>
    <t>7|21|"Doğrusu ben size öğüt verenlerdenim" diye ikisine yemin etti.</t>
  </si>
  <si>
    <t>فَدَلّٰيهُمَا بِغُرُورٍۚ فَلَمَّا ذَاقَا الشَّجَرَةَ بَدَتْ لَهُمَا سَوْاٰتُهُمَا وَطَفِقَا يَخْصِفَانِ عَلَيْهِمَا مِنْ وَرَقِ الْجَنَّةِۜ وَنَادٰيهُمَا رَبُّهُمَٓا اَلَمْ اَنْهَكُمَا عَنْ تِلْكُمَا الشَّجَرَةِ وَاَقُلْ لَكُمَٓا اِنَّ الشَّيْطَانَ لَكُمَا عَدُوٌّ مُب۪ينٌ</t>
  </si>
  <si>
    <t>7|22|Böylece onların yanılmalarını sağladı. Ağaçtan meyve tattıklarında kendilerine ayıp yerleri göründü, cennet yapraklarından oralarına örtmeğe koyuldular. Rableri onlara, "Ben sizi o ağaçtan menetmemiş miydim? Şeytanın size apaçık bir düşman olduğunu söylememiş miydim?" diye seslendi.</t>
  </si>
  <si>
    <t>قَالَا رَبَّـنَا ظَلَمْنَٓا اَنْفُسَنَا وَاِنْ لَمْ تَغْفِرْ لَنَا وَتَرْحَمْنَا لَنَكُونَنَّ مِنَ الْخَاسِر۪ينَ</t>
  </si>
  <si>
    <t>7|23|Her ikisi, "Rabbimiz! Kendimize yazık ettik; bizi bağışlamaz ve bize merhamet etmezsen biz kaybedenlerden oluruz" dediler.</t>
  </si>
  <si>
    <t>قَالَ اهْبِطُوا بَعْضُكُمْ لِبَعْضٍ عَدُوٌّۚ وَلَكُمْ فِي الْاَرْضِ مُسْتَقَرٌّ وَمَتَاعٌ اِلٰى ح۪ينٍ</t>
  </si>
  <si>
    <t>7|24|"Birbirinize düşman olarak inin, siz yeryüzünde bir müddet için yerleşip geçineceksiniz."</t>
  </si>
  <si>
    <t>قَالَ ف۪يهَا تَحْيَوْنَ وَف۪يهَا تَمُوتُونَ وَمِنْهَا تُخْرَجُونَ۟</t>
  </si>
  <si>
    <t>7|25|"Orada yaşar, orada ölür ve oradan dirilip çıkarılırsınız" dedi.</t>
  </si>
  <si>
    <t>يَا بَن۪ٓي اٰدَمَ قَدْ اَنْزَلْنَا عَلَيْكُمْ لِبَاساً يُوَار۪ي سَوْاٰتِكُمْ وَر۪يشاً۠ وَلِبَاسُ التَّقْوٰى ذٰلِكَ خَيْرٌۜ ذٰلِكَ مِنْ اٰيَاتِ اللّٰهِ لَعَلَّهُمْ يَذَّكَّرُونَ</t>
  </si>
  <si>
    <t>7|26|Ey İnsanoğulları! Ayıp yerlerinizi örtecek giyimlikle sizi süsleyecek elbiseler gönderdik. Takva örtüsü ise bunlardan daha hayırlıdır. Allah'ın bu ayetleri öğüt almanız içindir.</t>
  </si>
  <si>
    <t>يَا بَن۪ٓي اٰدَمَ لَا يَفْتِنَنَّكُمُ الشَّيْطَانُ كَمَٓا اَخْرَجَ اَبَوَيْكُمْ مِنَ الْجَنَّةِ يَنْزِعُ عَنْهُمَا لِبَاسَهُمَا لِيُرِيَهُمَا سَوْاٰتِهِمَاۜ اِنَّهُ يَرٰيكُمْ هُوَ وَقَب۪يلُهُ مِنْ حَيْثُ لَا تَرَوْنَهُمْۜ اِنَّا جَعَلْنَا الشَّيَاط۪ينَ اَوْلِيَٓاءَ لِلَّذ۪ينَ لَا يُؤْمِنُونَ</t>
  </si>
  <si>
    <t>7|27|Ey İnsanoğulları! Şeytan, ayıp yerlerini kendilerine göstermek için elbiselerini soyarak ananızı babanızı cennetten çıkardığı gibi sizi de şaşırtmasın. Sizin onları görmediğiniz yerlerden o ve taraftarları sizi görürler. Biz şeytanları, inanmayanlara dost kılarız.</t>
  </si>
  <si>
    <t>وَاِذَا فَعَلُوا فَاحِشَةً قَالُوا وَجَدْنَا عَلَيْهَٓا اٰبَٓاءَنَا وَاللّٰهُ اَمَرَنَا بِهَاۜ قُلْ اِنَّ اللّٰهَ لَا يَأْمُرُ بِالْفَحْشَٓاءِۜ اَتَقُولُونَ عَلَى اللّٰهِ مَا لَا تَعْلَمُونَ</t>
  </si>
  <si>
    <t>7|28|Onlar bir fenalık yaptıkları zaman, "Babalarımızı bu yolda bulduk, Allah da bize bunu emretti" derler. De ki: "Allah fenalığı emretmez. Bilmediğiniz şeyi Allah'a karşı mı söylüyorsunuz?"</t>
  </si>
  <si>
    <t>قُلْ اَمَرَ رَبّ۪ي بِالْقِسْطِ۠ وَاَق۪يمُوا وُجُوهَكُمْ عِنْدَ كُلِّ مَسْجِدٍ وَادْعُوهُ مُخْلِص۪ينَ لَهُ الدّ۪ينَۜ كَمَا بَدَاَكُمْ تَعُودُونَۜ</t>
  </si>
  <si>
    <t>7|29|De ki: "Rabbim adaleti emretti; her secde yerinde yüzünüzü O'na doğrultun; dinde samimi olarak O'na yalvarın. Sizi yarattığı gibi yine O'na döneceksiniz."</t>
  </si>
  <si>
    <t>فَر۪يقاً هَدٰى وَفَر۪يقاً حَقَّ عَلَيْهِمُ الضَّلَالَةُۜ اِنَّهُمُ اتَّخَذُوا الشَّيَاط۪ينَ اَوْلِيَٓاءَ مِنْ دُونِ اللّٰهِ وَيَحْسَبُونَ اَنَّهُمْ مُهْتَدُونَ</t>
  </si>
  <si>
    <t>7|30|Allah insanlardan bir takımını doğru yola eriştirdi, fakat bir takımı da sapıklığı haketti, çünkü bunlar Allah'ı bırakıp şeytanları dost edinmiş ve kendilerini doğru yolda sanmışlardı.</t>
  </si>
  <si>
    <t>يَا بَن۪ٓي اٰدَمَ خُذُوا ز۪ينَتَكُمْ عِنْدَ كُلِّ مَسْجِدٍ وَكُلُوا وَاشْرَبُوا وَلَا تُسْرِفُواۚ اِنَّهُ لَا يُحِبُّ الْمُسْرِف۪ينَ۟</t>
  </si>
  <si>
    <t>7|31|Ey Ademoğulları! Her mescide güzel elbiselerinizi giyinerek gidin; yiyin için fakat israf etmeyin, çünkü Allah müsrifleri sevmez.</t>
  </si>
  <si>
    <t>قُلْ مَنْ حَرَّمَ ز۪ينَةَ اللّٰهِ الَّت۪ٓي اَخْرَجَ لِعِبَادِه۪ وَالطَّيِّبَاتِ مِنَ الرِّزْقِۜ قُلْ هِيَ لِلَّذ۪ينَ اٰمَنُوا فِي الْحَيٰوةِ الدُّنْيَا خَالِصَةً يَوْمَ الْقِيٰمَةِۜ كَذٰلِكَ نُفَصِّلُ الْاٰيَاتِ لِقَوْمٍ يَعْلَمُونَ</t>
  </si>
  <si>
    <t>7|32|"Allah'ın kulları için yarattığı ziynet ve temiz rızıkları haram kılan kimdir?" "Bunlar, dünya hayatında inananlarındır, kıyamet gününde de yalnız onlar içindir" de. Bilen kimseler için ayetlerimizi böylece uzun uzun açıklıyoruz.</t>
  </si>
  <si>
    <t>قُلْ اِنَّمَا حَرَّمَ رَبِّيَ الْفَوَاحِشَ مَا ظَهَرَ مِنْهَا وَمَا بَطَنَ وَالْاِثْمَ وَالْبَغْيَ بِغَيْرِ الْحَقِّ وَاَنْ تُشْرِكُوا بِاللّٰهِ مَا لَمْ يُنَزِّلْ بِه۪ سُلْطَاناً وَاَنْ تَقُولُوا عَلَى اللّٰهِ مَا لَا تَعْلَمُونَ</t>
  </si>
  <si>
    <t>7|33|De ki: "Rabbim sadece, açık ve gizli fenalıkları, günahı, haksız yere tecavüzü, hakkında hiçbir delil indirmediği şeyi Allah'a ortak koşmanızı, Allah'a karşı bilmediğiniz şeyleri söylemenizi haram kılmıştır."</t>
  </si>
  <si>
    <t>وَلِكُلِّ اُمَّةٍ اَجَلٌۚ فَاِذَا جَٓاءَ اَجَلُهُمْ لَا يَسْتَأْخِرُونَ سَاعَةً وَلَا يَسْتَقْدِمُونَ</t>
  </si>
  <si>
    <t>7|34|Her ümmet için belirli bir süre vardır; vakitleri dolunca ne bir saat gecikebilir ne de öne geçebilirler.</t>
  </si>
  <si>
    <t>يَا بَن۪ٓي اٰدَمَ اِمَّا يَأْتِيَنَّكُمْ رُسُلٌ مِنْكُمْ يَقُصُّونَ عَلَيْكُمْ اٰيَات۪يۙ فَمَنِ اتَّقٰى وَاَصْلَحَ فَلَا خَوْفٌ عَلَيْهِمْ وَلَا هُمْ يَحْزَنُونَ</t>
  </si>
  <si>
    <t>7|35|Ey Adem oğulları! Size aranızdan ayetlerimizi okuyan peygamberler geldiğinde, onların bildirdiklerine karşı gelmekten sakınan ve gidişini düzeltenlere, işte onlara korku yoktur ve onlar üzülmeyeceklerdir.</t>
  </si>
  <si>
    <t>وَالَّذ۪ينَ كَذَّبُوا بِاٰيَاتِنَا وَاسْتَكْبَرُوا عَنْهَٓا اُو۬لٰٓئِكَ اَصْحَابُ النَّارِۚ هُمْ ف۪يهَا خَالِدُونَ</t>
  </si>
  <si>
    <t>7|36|Ayetlerimizi yalanlayıp onlara karşı büyüklük taslayanlara gelince, işte onlar cehennemliklerdir, orada temelli kalacaklardır.</t>
  </si>
  <si>
    <t>فَمَنْ اَظْلَمُ مِمَّنِ افْتَرٰى عَلَى اللّٰهِ كَذِباً اَوْ كَذَّبَ بِاٰيَاتِه۪ۜ اُو۬لٰٓئِكَ يَنَالُهُمْ نَص۪يبُهُمْ مِنَ الْكِتَابِۜ حَتّٰٓى اِذَا جَٓاءَتْهُمْ رُسُلُنَا يَتَوَفَّوْنَهُمْۙ قَالُٓوا اَيْنَ مَا كُنْتُمْ تَدْعُونَ مِنْ دُونِ اللّٰهِۜ قَالُوا ضَلُّوا عَنَّا وَشَهِدُوا عَلٰٓى اَنْفُسِهِمْ اَنَّهُمْ كَانُوا كَافِر۪ينَ</t>
  </si>
  <si>
    <t>7|37|Allah'a karşı yalan uyduran veya ayetlerini yalan sayandan daha zalim kimdir? Kitap'daki payları kendilerine erişecek olanlar onlardır. Elçilerimiz canlarını almak üzere geldiklerinde onlara, "Allah'tan başka taptıklarınız nerede?" deyince, "Bizi koyup kaçtılar" derler, böylece inkarcı olduklarına kendi aleyhlerine şahidlik ederler.</t>
  </si>
  <si>
    <t>قَالَ ادْخُلُوا ف۪ٓي اُمَمٍ قَدْ خَلَتْ مِنْ قَبْلِكُمْ مِنَ الْجِنِّ وَالْاِنْسِ فِي النَّارِۜ كُلَّمَا دَخَلَتْ اُمَّةٌ لَعَنَتْ اُخْتَهَاۜ حَتّٰٓى اِذَا ادَّارَكُوا ف۪يهَا جَم۪يعاًۙ قَالَتْ اُخْرٰيهُمْ لِاُو۫لٰيهُمْ رَبَّنَا هٰٓؤُ۬لَٓاءِ اَضَلُّونَا فَاٰتِهِمْ عَذَاباً ضِعْفاً مِنَ النَّارِۜ قَالَ لِكُلٍّ ضِعْفٌ وَلٰكِنْ لَا تَعْلَمُونَ</t>
  </si>
  <si>
    <t>7|38|Allah, " Sizden önce geçmiş cin ve insan ümmetleriyle beraber ateşe girin" der. Her ümmet girdikçe kendi yoldaşına lanet eder. Hepsi birbiri ardından cehennemde toplanınca, sonrakiler öncekiler için, "Rabbimiz! Bizi sapıtanlar işte bunlardır, onlara ateş azabını kat kat ver" derler, Allah, "Hepsinin kat kattır, ama bilmezsiniz" der.</t>
  </si>
  <si>
    <t>وَقَالَتْ اُو۫لٰيهُمْ لِاُخْرٰيهُمْ فَمَا كَانَ لَكُمْ عَلَيْنَا مِنْ فَضْلٍ فَذُوقُوا الْعَذَابَ بِمَا كُنْتُمْ تَكْسِبُونَ۟</t>
  </si>
  <si>
    <t>7|39|Öncekiler sonrakilere, "Sizin bizden bir üstünlüğünüz yoktu, kazandığınıza karşılık azabı tadın" derler.</t>
  </si>
  <si>
    <t>اِنَّ الَّذ۪ينَ كَذَّبُوا بِاٰيَاتِنَا وَاسْتَكْبَرُوا عَنْهَا لَا تُفَتَّحُ لَهُمْ اَبْوَابُ السَّمَٓاءِ وَلَا يَدْخُلُونَ الْجَنَّةَ حَتّٰى يَلِجَ الْجَمَلُ ف۪ي سَمِّ الْخِيَاطِۜ وَكَذٰلِكَ نَجْزِي الْمُجْرِم۪ينَ</t>
  </si>
  <si>
    <t>7|40|Doğrusu ayetlerimizi yalan sayıp, onlara karşı büyüklük taslayanlara, göğün kapıları açılmaz; deve iğnenin deliğinden geçmedikçe cennete de giremezler. Suçluları böyle cezalandırırız.</t>
  </si>
  <si>
    <t>لَهُمْ مِنْ جَهَنَّمَ مِهَادٌ وَمِنْ فَوْقِهِمْ غَوَاشٍۜ وَكَذٰلِكَ نَجْزِي الظَّالِم۪ينَ</t>
  </si>
  <si>
    <t>7|41|Onlar için cehennemden bir yatak ve üstlerine de örtüler vardır. Zalimleri böyle cezalandırırız.</t>
  </si>
  <si>
    <t>وَالَّذ۪ينَ اٰمَنُوا وَعَمِلُوا الصَّالِحَاتِ لَا نُكَلِّفُ نَفْساً اِلَّا وُسْعَهَاۘ اُو۬لٰٓئِكَ اَصْحَابُ الْجَنَّةِۚ هُمْ ف۪يهَا خَالِدُونَ</t>
  </si>
  <si>
    <t>7|42|İnanan ve yararlı iş işleyenler ki kişiye ancak gücünün yeteceği kadar yükleriz işte cennetlikler onlardır, orada temelli kalacaklardır.</t>
  </si>
  <si>
    <t>وَنَزَعْنَا مَا ف۪ي صُدُورِهِمْ مِنْ غِلٍّ تَجْر۪ي مِنْ تَحْتِهِمُ الْاَنْهَارُۚ وَقَالُوا الْحَمْدُ لِلّٰهِ الَّذ۪ي هَدٰينَا لِهٰذَا وَمَا كُنَّا لِنَهْتَدِيَ لَوْلَٓا اَنْ هَدٰينَا اللّٰهُۚ لَقَدْ جَٓاءَتْ رُسُلُ رَبِّنَا بِالْحَقِّۜ وَنُودُٓوا اَنْ تِلْكُمُ الْجَنَّةُ اُو۫رِثْتُمُوهَا بِمَا كُنْتُمْ تَعْمَلُونَ</t>
  </si>
  <si>
    <t>7|43|Cennette altlarından ırmaklar akarken gönüllerinden kini çıkarıp atarız. "Bizi buraya eriştiren Allah'a hamdolsun. Eğer Allah bizi doğru yola iletmeseydi, biz doğru yolu bulamazdık. And olsun ki Rabbimizin peygamberleri bize gerçeği getirmiştir" derler. Onlara, "İşlediğinize karşılık işte mirasçısı olduğunuz cennet" diye seslenilir.</t>
  </si>
  <si>
    <t>وَنَادٰٓى اَصْحَابُ الْجَنَّةِ اَصْحَابَ النَّارِ اَنْ قَدْ وَجَدْنَا مَا وَعَدَنَا رَبُّنَا حَقاًّ فَهَلْ وَجَدْتُمْ مَا وَعَدَ رَبُّكُمْ حَقاًّۜ قَالُوا نَعَمْۚ فَاَذَّنَ مُؤَذِّنٌ بَيْنَهُمْ اَنْ لَعْنَةُ اللّٰهِ عَلَى الظَّالِم۪ينَۙ</t>
  </si>
  <si>
    <t>7|44|Cennetlikler, cehennemliklere: "Biz Rabbimizin bize vadettiğini gerçek bulduk, Rabbinizin size de vadettiğini gerçek buldunuz mu?" diye seslenirler, "Evet" derler. Aralarında bir münadi, "Allah'ın laneti Allah yolundan alıkoyan, o yolun eğriliğini isteyen ve ahireti inkar eden zalimleredir" diye seslenir.</t>
  </si>
  <si>
    <t>اَلَّذ۪ينَ يَصُدُّونَ عَنْ سَب۪يلِ اللّٰهِ وَيَبْغُونَهَا عِوَجاًۚ وَهُمْ بِالْاٰخِرَةِ كَافِرُونَۜ</t>
  </si>
  <si>
    <t>7|45|Cennetlikler, cehennemliklere: "Biz Rabbimizin bize vadettiğini gerçek bulduk, Rabbinizin size de vadettiğini gerçek buldunuz mu?" diye seslenirler, "Evet" derler. Aralarında bir münadi, "Allah'ın laneti Allah yolundan alıkoyan, o yolun eğriliğini isteyen ve ahireti inkar eden zalimleredir" diye seslenir.</t>
  </si>
  <si>
    <t>وَبَيْنَـهُمَا حِجَابٌۚ وَعَلَى الْاَعْرَافِ رِجَالٌ يَعْرِفُونَ كُلاًّ بِس۪يمٰيهُمْۚ وَنَادَوْا اَصْحَابَ الْجَنَّةِ اَنْ سَلَامٌ عَلَيْكُمْ لَمْ يَدْخُلُوهَا وَهُمْ يَطْمَعُونَ</t>
  </si>
  <si>
    <t>7|46|İki taraf arasında bir perde ve burçlar üzerinde her iki tarafı da simalarından tanıyan adamlar vardır; cennetliklere, "Size selam olsun" derler. Bunlar henüz girmeyen fakat cenneti uman kimselerdir.</t>
  </si>
  <si>
    <t>وَاِذَا صُرِفَتْ اَبْصَارُهُمْ تِلْقَٓاءَ اَصْحَابِ النَّارِۙ قَالُوا رَبَّنَا لَا تَجْعَلْنَا مَعَ الْقَوْمِ الظَّالِم۪ينَ۟</t>
  </si>
  <si>
    <t>7|47|Gözleri cehennemlikler yönüne çevrilince: "Rabbimiz! Bizi zalimlerle beraber bulundurma" derler.</t>
  </si>
  <si>
    <t>وَنَادٰٓى اَصْحَابُ الْاَعْرَافِ رِجَالاً يَعْرِفُونَهُمْ بِس۪يمٰيهُمْ قَالُوا مَٓا اَغْنٰى عَنْكُمْ جَمْعُكُمْ وَمَا كُنْتُمْ تَسْتَكْبِرُونَ</t>
  </si>
  <si>
    <t>7|48|Burçlarda olanlar, simalarından tanıdıkları adamlara; Topluluğunuz, topladığınız mal ve büyüklük taslamalarınız size fayda vermedi. Allah'ın rahmetine erdirmeyeceğine yemin ettikleriniz bunlar mıydı? Oysa Allah onlara şöyle der: "Cennete girin, size korku yoktur, sizler mahzun da olmayacaksınız."</t>
  </si>
  <si>
    <t>اَهٰٓؤُ۬لَٓاءِ الَّذ۪ينَ اَقْسَمْتُمْ لَا يَنَالُهُمُ اللّٰهُ بِرَحْمَةٍۜ اُدْخُلُوا الْجَنَّةَ لَا خَوْفٌ عَلَيْكُمْ وَلَٓا اَنْتُمْ تَحْزَنُونَ</t>
  </si>
  <si>
    <t>7|49|Burçlarda olanlar, simalarından tanıdıkları adamlara; Topluluğunuz, topladığınız mal ve büyüklük taslamalarınız size fayda vermedi. Allah'ın rahmetine erdirmeyeceğine yemin ettikleriniz bunlar mıydı? Oysa Allah onlara şöyle der: "Cennete girin, size korku yoktur, sizler mahzun da olmayacaksınız."</t>
  </si>
  <si>
    <t>وَنَادٰٓى اَصْحَابُ النَّارِ اَصْحَابَ الْجَنَّةِ اَنْ اَف۪يضُوا عَلَيْنَا مِنَ الْمَٓاءِ اَوْ مِمَّا رَزَقَكُمُ اللّٰهُۜ قَالُٓوا اِنَّ اللّٰهَ حَرَّمَهُمَا عَلَى الْكَافِر۪ينَۙ</t>
  </si>
  <si>
    <t>7|50|Cehennemlikler cennetliklere, "Bize biraz su veya Allah'ın size verdiği rızıktan gönderin" diye seslenirler, onlar da, "Doğrusu Allah dinlerini alay ve eğlenceye alan, dünya hayatına aldanan inkarcılara ikisini de haram etmiştir" derler. Bugünle karşılaşacaklarını unuttukları, ayetlerimizi bile bile inkar ettikleri gibi biz de onları unutuyoruz.</t>
  </si>
  <si>
    <t>اَلَّذ۪ينَ اتَّخَذُوا د۪ينَهُمْ لَهْواً وَلَعِباً وَغَرَّتْهُمُ الْحَيٰوةُ الدُّنْيَاۚ فَالْيَوْمَ نَنْسٰيهُمْ كَمَا نَسُوا لِقَٓاءَ يَوْمِهِمْ هٰذَاۙ وَمَا كَانُوا بِاٰيَاتِنَا يَجْحَدُونَ</t>
  </si>
  <si>
    <t>7|51|Cehennemlikler cennetliklere, "Bize biraz su veya Allah'ın size verdiği rızıktan gönderin" diye seslenirler, onlar da, "Doğrusu Allah dinlerini alay ve eğlenceye alan, dünya hayatına aldanan inkarcılara ikisini de haram etmiştir" derler. Bugünle karşılaşacaklarını unuttukları, ayetlerimizi bile bile inkar ettikleri gibi biz de onları unutuyoruz.</t>
  </si>
  <si>
    <t>وَلَقَدْ جِئْنَاهُمْ بِكِتَابٍ فَصَّلْنَاهُ عَلٰى عِلْمٍ هُدًى وَرَحْمَةً لِقَوْمٍ يُؤْمِنُونَ</t>
  </si>
  <si>
    <t>7|52|And olsun ki Biz onlara bir Kitap getirdik, inanan bir millet için yol gösterici ve rahmet olarak onu bilgiyle uzun uzun açıkladık.</t>
  </si>
  <si>
    <t>هَلْ يَنْظُرُونَ اِلَّا تَأْو۪يلَهُۜ يَوْمَ يَأْت۪ي تَأْو۪يلُهُ يَقُولُ الَّذ۪ينَ نَسُوهُ مِنْ قَبْلُ قَدْ جَٓاءَتْ رُسُلُ رَبِّنَا بِالْحَقِّۚ فَهَلْ لَنَا مِنْ شُفَعَٓاءَ فَيَشْفَعُوا لَـنَٓا اَوْ نُرَدُّ فَنَعْمَلَ غَيْرَ الَّذ۪ي كُنَّا نَعْمَلُۜ قَدْ خَسِرُٓوا اَنْفُسَهُمْ وَضَلَّ عَنْهُمْ مَا كَانُوا يَفْتَرُونَ۟</t>
  </si>
  <si>
    <t>7|53|Kitap'ın haber verdiği sonuçtan başka bir şey mi bekliyorlar? Sonuç gelip çattığı gün, önceleri onu unutmuş olanlar, "Rabbimizin peygamberleri şüphesiz bize gerçeği getirmişti, şimdi bize şefaat etsin, yahut geriye çevrilsek de işlediklerimizin başka türlüsünü işlesek" derler. Doğrusu kendilerini mahvetmişlerdir, uydurdukları şeyler onları koyup kaçmışlardır.</t>
  </si>
  <si>
    <t>اِنَّ رَبَّكُمُ اللّٰهُ الَّذ۪ي خَلَقَ السَّمٰوَاتِ وَالْاَرْضَ ف۪ي سِتَّةِ اَيَّامٍ ثُمَّ اسْتَوٰى عَلَى الْعَرْشِ يُغْشِي الَّيْلَ النَّهَارَ يَطْلُبُهُ حَث۪يثاًۙ وَالشَّمْسَ وَالْقَمَرَ وَالنُّجُومَ مُسَخَّرَاتٍ بِاَمْرِه۪ۜ اَلَا لَهُ الْخَلْقُ وَالْاَمْرُۜ تَبَارَكَ اللّٰهُ رَبُّ الْعَالَم۪ينَ</t>
  </si>
  <si>
    <t>7|54|Rabbiniz, gökleri ve yeri altı günde yaratan ve sonra arşa hükmeden, gündüzü durmadan kovalayan gece ile bürüyen; güneşi, ayı, yıldızları, hepsini buyruğuna baş eğdirerek var eden Allah'tır. Bilin ki yaratma da emir de O'nun hakkıdır. Alemlerin Rabbiolan Allah Yüce'dir.</t>
  </si>
  <si>
    <t>اُدْعُوا رَبَّكُمْ تَضَرُّعاً وَخُفْيَةًۜ اِنَّهُ لَا يُحِبُّ الْمُعْتَد۪ينَۚ</t>
  </si>
  <si>
    <t>7|55|Rabbinize gönülden ve gizlice yalvarın. Doğrusu O aşırı gidenleri sevmez.</t>
  </si>
  <si>
    <t>وَلَا تُفْسِدُوا فِي الْاَرْضِ بَعْدَ اِصْلَاحِهَا وَادْعُوهُ خَوْفاً وَطَمَعاًۜ اِنَّ رَحْمَتَ اللّٰهِ قَر۪يبٌ مِنَ الْمُحْسِن۪ينَ</t>
  </si>
  <si>
    <t>7|56|Düzeltilmişken, yeryüzünde bozgunculuk yapmayın. Allah'a korkarak ve umutla yalvarın. Doğrusu Allah'ın rahmeti iyi davrananlara yakındır.</t>
  </si>
  <si>
    <t>وَهُوَ الَّذ۪ي يُرْسِلُ الرِّيَاحَ بُشْراً بَيْنَ يَدَيْ رَحْمَتِه۪ۜ حَتّٰٓى اِذَٓا اَقَلَّتْ سَحَاباً ثِقَالاً سُقْنَاهُ لِبَلَدٍ مَيِّتٍ فَاَنْزَلْنَا بِهِ الْمَٓاءَ فَاَخْرَجْنَا بِه۪ مِنْ كُلِّ الثَّمَرَاتِۜ كَذٰلِكَ نُخْرِجُ الْمَوْتٰى لَعَلَّكُمْ تَذَكَّرُونَ</t>
  </si>
  <si>
    <t>7|57|Rahmetinin önünde, müjdeci olarak rüzgarları gönderen Allah'tır. Rüzgarlar, yağmur yüklü bulutları taşıdığında, onu ölü bir memlekete gönderir, su indirir ve onunla her türlü ürünü yetiştiririz; ölüleri de bunun gibi diriltip, çıkarırız; belki bundan ibret alırsınız.</t>
  </si>
  <si>
    <t>وَالْبَلَدُ الطَّيِّبُ يَخْرُجُ نَبَاتُهُ بِاِذْنِ رَبِّه۪ۚ وَالَّذ۪ي خَبُثَ لَا يَخْرُجُ اِلَّا نَكِداًۜ كَذٰلِكَ نُصَرِّفُ الْاٰيَاتِ لِقَوْمٍ يَشْكُرُونَ۟</t>
  </si>
  <si>
    <t>7|58|İyi toprak Rabbinin izniyle bitki verir, çorak toprak kavruk bitki çıkarır. Şükredecek millet için böylece ayetleri yerli yerince açıklarız.</t>
  </si>
  <si>
    <t>لَقَدْ اَرْسَلْنَا نُوحاً اِلٰى قَوْمِه۪ فَقَالَ يَا قَوْمِ اعْبُدُوا اللّٰهَ مَا لَكُمْ مِنْ اِلٰهٍ غَيْرُهُۜ اِنّ۪ٓي اَخَافُ عَلَيْكُمْ عَذَابَ يَوْمٍ عَظ۪يمٍ</t>
  </si>
  <si>
    <t>7|59|And olsun ki Nuh'u milletine gönderdik. "Ey milletim! Allah'a kulluk edin, O'ndan başka tanrınız yoktur; doğrusu sizin için büyük günün azabından korkuyorum" dedi.</t>
  </si>
  <si>
    <t>قَالَ الْمَلَأُ مِنْ قَوْمِه۪ٓ اِنَّا لَنَرٰيكَ ف۪ي ضَلَالٍ مُب۪ينٍ</t>
  </si>
  <si>
    <t>7|60|Milletinin ileri gelenleri: "Biz senin apaçık sapıklıkta olduğunu görüyoruz" dediler.</t>
  </si>
  <si>
    <t>قَالَ يَا قَوْمِ لَيْسَ ب۪ي ضَلَالَةٌ وَلٰكِنّ۪ي رَسُولٌ مِنْ رَبِّ الْعَالَم۪ينَ</t>
  </si>
  <si>
    <t>7|61|"Ey milletim! Bende bir sapıklık yoktur, ancak ben Alemlerin Rabbinin peygamberiyim, Rabbimin sözlerini size bildiriyor, öğüt veriyorum. Sizin bilmediğinizi Allah katından ben biliyorum. Sakınmanızı ve böylece merhamete uğramanızı sağlamak üzere sizi uyarmak için aranızdan biri vasıtasıyla Rabbinizden size haber gelmesine mi şaşıyorsunuz?" dedi.</t>
  </si>
  <si>
    <t>اُبَلِّغُكُمْ رِسَالَاتِ رَبّ۪ي وَاَنْصَحُ لَكُمْ وَاَعْلَمُ مِنَ اللّٰهِ مَا لَا تَعْلَمُونَ</t>
  </si>
  <si>
    <t>7|62|"Ey milletim! Bende bir sapıklık yoktur, ancak ben Alemlerin Rabbinin peygamberiyim, Rabbimin sözlerini size bildiriyor, öğüt veriyorum. Sizin bilmediğinizi Allah katından ben biliyorum. Sakınmanızı ve böylece merhamete uğramanızı sağlamak üzere sizi uyarmak için aranızdan biri vasıtasıyla Rabbinizden size haber gelmesine mi şaşıyorsunuz?" dedi.</t>
  </si>
  <si>
    <t>اَوَعَجِبْتُمْ اَنْ جَٓاءَكُمْ ذِكْرٌ مِنْ رَبِّكُمْ عَلٰى رَجُلٍ مِنْكُمْ لِيُنْذِرَكُمْ وَلِتَتَّقُوا وَلَعَلَّكُمْ تُرْحَمُونَ</t>
  </si>
  <si>
    <t>7|63|"Ey milletim! Bende bir sapıklık yoktur, ancak ben Alemlerin Rabbinin peygamberiyim, Rabbimin sözlerini size bildiriyor, öğüt veriyorum. Sizin bilmediğinizi Allah katından ben biliyorum. Sakınmanızı ve böylece merhamete uğramanızı sağlamak üzere sizi uyarmak için aranızdan biri vasıtasıyla Rabbinizden size haber gelmesine mi şaşıyorsunuz?" dedi.</t>
  </si>
  <si>
    <t>فَكَذَّبُوهُ فَاَنْجَيْنَاهُ وَالَّذ۪ينَ مَعَهُ فِي الْفُلْكِ وَاَغْرَقْنَا الَّذ۪ينَ كَذَّبُوا بِاٰيَاتِنَاۜ اِنَّهُمْ كَانُوا قَوْماً عَم۪ينَ۟</t>
  </si>
  <si>
    <t>7|64|Onu yalanladılar; biz de onu ve gemide beraberinde olanları kurtardık, ayetlerimizi yalan sayanları suda boğduk, çünkü onlar kör bir milletti.</t>
  </si>
  <si>
    <t>وَاِلٰى عَادٍ اَخَاهُمْ هُوداًۜ قَالَ يَا قَوْمِ اعْبُدُوا اللّٰهَ مَا لَكُمْ مِنْ اِلٰهٍ غَيْرُهُۜ اَفَلَا تَتَّقُونَ</t>
  </si>
  <si>
    <t>7|65|Ad milletine de, kardeşleri Hud'u gönderdik "Ey milletim! Allah'a kulluk edin, O'ndan başka tanrınız yoktur, karşı gelmekten sakınmaz mısınız?" dedi.</t>
  </si>
  <si>
    <t>قَالَ الْمَلَأُ الَّذ۪ينَ كَفَرُوا مِنْ قَوْمِه۪ٓ اِنَّا لَنَرٰيكَ ف۪ي سَفَاهَةٍ وَاِنَّا لَنَظُنُّكَ مِنَ الْكَاذِب۪ينَ</t>
  </si>
  <si>
    <t>7|66|Milletinin inkarcı ileri gelenleri, "Biz senin beyinsiz olduğunu görüyor ve seni yalancılardan sanıyoruz" dediler.</t>
  </si>
  <si>
    <t>قَالَ يَا قَوْمِ لَيْسَ ب۪ي سَفَاهَةٌ وَلٰكِنّ۪ي رَسُولٌ مِنْ رَبِّ الْعَالَم۪ينَ</t>
  </si>
  <si>
    <t>7|67|"Ey milletim! Ben beyinsiz değil, Alemlerin Rabbinin peygamberiyim.</t>
  </si>
  <si>
    <t>اُبَلِّغُكُمْ رِسَالَاتِ رَبّ۪ي وَاَنَا۬ لَكُمْ نَاصِحٌ اَم۪ينٌ</t>
  </si>
  <si>
    <t>7|68|Size Rabbimin sözlerini bildiriyorum. Ben sizin için güvenilir bir öğütçüyüm; sizi uyarmak üzere, aranızdan bir adam vasıtasiyle Rabbinizden size bir haber gelmesine mi şaşıyorsunuz? Allah'ın sizi Nuh'un milleti yerine getirdiğini ve vücutça da onlardan üstün kıldığını hatırlayın, başarıya erişebilmeniz için Allah'ın nimetlerini anın" dedi.</t>
  </si>
  <si>
    <t>اَوَعَجِبْتُمْ اَنْ جَٓاءَكُمْ ذِكْرٌ مِنْ رَبِّكُمْ عَلٰى رَجُلٍ مِنْكُمْ لِيُنْذِرَكُمْۜ وَاذْكُرُٓوا اِذْ جَعَلَكُمْ خُلَـفَٓاءَ مِنْ بَعْدِ قَوْمِ نُوحٍ وَزَادَكُمْ فِي الْخَلْقِ بَصْۣـطَةًۚ فَاذْكُرُٓوا اٰلَٓاءَ اللّٰهِ لَعَلَّكُمْ تُفْلِحُونَ</t>
  </si>
  <si>
    <t>7|69|Size Rabbimin sözlerini bildiriyorum. Ben sizin için güvenilir bir öğütçüyüm; sizi uyarmak üzere, aranızdan bir adam vasıtasiyle Rabbinizden size bir haber gelmesine mi şaşıyorsunuz? Allah'ın sizi Nuh'un milleti yerine getirdiğini ve vücutça da onlardan üstün kıldığını hatırlayın, başarıya erişebilmeniz için Allah'ın nimetlerini anın" dedi.</t>
  </si>
  <si>
    <t>قَالُٓوا اَجِئْتَنَا لِنَعْبُدَ اللّٰهَ وَحْدَهُ وَنَذَرَ مَا كَانَ يَعْبُدُ اٰبَٓاؤُ۬نَاۚ فَأْتِنَا بِمَا تَعِدُنَٓا اِنْ كُنْتَ مِنَ الصَّادِق۪ينَ</t>
  </si>
  <si>
    <t>7|70|"Bize yalnız Allah'a kulluk etmemizi, babalarımızın taptıklarını bırakmamızı söylemek için mi geldin? Doğru sözlülerden isen haydi bizi tehdit ettiğin azaba uğrat" dediler.</t>
  </si>
  <si>
    <t>قَالَ قَدْ وَقَعَ عَلَيْكُمْ مِنْ رَبِّكُمْ رِجْسٌ وَغَضَبٌۜ اَتُجَادِلُونَن۪ي ف۪ٓي اَسْمَٓاءٍ سَمَّيْتُمُوهَٓا اَنْتُمْ وَاٰبَٓاؤُ۬كُمْ مَا نَزَّلَ اللّٰهُ بِهَا مِنْ سُلْطَانٍۜ فَانْتَظِرُٓوا اِنّ۪ي مَعَكُمْ مِنَ الْمُنْتَظِر۪ينَ</t>
  </si>
  <si>
    <t>7|71|"Hiç şüphesiz artık Rabbinizin azab ve öfkesini hakettiniz. Allah'ın hiçbir delil indirmediği, isimlerini de siz ve babalarınızın koyduğu putlar hakkında mı benimle tartışıyorsunuz? Bekleyin, doğrusu ben de sizinle beraber bekleyenlerdenim" dedi.</t>
  </si>
  <si>
    <t>فَاَنْجَيْنَاهُ وَالَّذ۪ينَ مَعَهُ بِرَحْمَةٍ مِنَّا وَقَطَعْنَا دَابِرَ الَّذ۪ينَ كَذَّبُوا بِاٰيَاتِنَا وَمَا كَانُوا مُؤْمِن۪ينَ۟</t>
  </si>
  <si>
    <t>7|72|Biz, rahmetimizle, Hud'u ve beraberinde bulunanları kurtardık, ayetlerimizi yalan sayarak inanmayanların kökünü kestik.</t>
  </si>
  <si>
    <t>وَاِلٰى ثَمُودَ اَخَاهُمْ صَـالِـحاًۢ قَالَ يَا قَوْمِ اعْبُدُوا اللّٰهَ مَا لَكُمْ مِنْ اِلٰهٍ غَيْرُهُۜ قَدْ جَٓاءَتْكُمْ بَيِّنَةٌ مِنْ رَبِّكُمْۜ هٰذِه۪ نَاقَةُ اللّٰهِ لَكُمْ اٰيَةً فَذَرُوهَا تَأْكُلْ ف۪ٓي اَرْضِ اللّٰهِ وَلَا تَمَسُّوهَا بِسُٓوءٍ فَيَأْخُذَكُمْ عَذَابٌ اَل۪يمٌ</t>
  </si>
  <si>
    <t>7|73|Semud milletine de kardeşleri Salih'i gönderdik. "Ey milletim! Allah'a kulluk edin, O'ndan başka tanrınız yoktur. Rabbinizden size bir belge geldi: Allah'ın bu dişi devesi size bir delildir, onu bırakın, Allah'ın toprağında otlasın; ona kötülük etmeyin, yoksa can yakıcı azaba uğrarsınız.</t>
  </si>
  <si>
    <t>وَاذْ‌كُرُٓوا اِذْ جَعَلَكُمْ خُلَـفَٓاءَ مِنْ بَعْدِ عَادٍ وَبَوَّاَكُمْ فِي الْاَرْضِ تَتَّخِذُونَ مِنْ سُهُولِهَا قُصُوراً وَتَنْحِتُونَ الْجِبَالَ بُيُوتاًۚ فَاذْكُـرُٓوا اٰلَٓاءَ اللّٰهِ وَلَا تَعْثَوْا فِي الْاَرْضِ مُفْسِد۪ينَ</t>
  </si>
  <si>
    <t>7|74|Allah'ın sizi Ad milleti yerine getirdiğini, ovalarında köşkler kurup dağlarında kayadan evler yonttuğunuz yeryüzünde yerleştirdiğini hatırlayın; Allah'ın nimetlerini anın, yeryüzünde bozgunculuk yaparak karışıklık çıkarmayın" dedi.</t>
  </si>
  <si>
    <t>قَالَ الْمَلَأُ الَّذ۪ينَ اسْتَكْبَرُوا مِنْ قَوْمِه۪ لِلَّذ۪ينَ اسْتُضْعِفُوا لِمَنْ اٰمَنَ مِنْهُمْ اَتَعْلَمُونَ اَنَّ صَالِحاً مُرْسَلٌ مِنْ رَبِّه۪ۜ قَالُٓوا اِنَّا بِمَٓا اُرْسِلَ بِه۪ مُؤْمِنُونَ</t>
  </si>
  <si>
    <t>7|75|Milletinin büyüklük taslayan ileri gelenleri, aralarından iman eden ve bu sebeple hor gördükleri kimselere, "Salih'in Rabbi tarafından gönderildiğini sahiden biliyor musunuz?" dediler, onlar da, "Doğrusu biz onunla gönderilene inanıyoruz" dediler.</t>
  </si>
  <si>
    <t>قَالَ الَّذ۪ينَ اسْتَكْبَرُٓوا اِنَّا بِالَّـذ۪ٓي اٰمَنْتُمْ بِه۪ كَافِرُونَ</t>
  </si>
  <si>
    <t>7|76|Büyüklük taslayanlar, "Sizin inandığınızı biz inkar ediyoruz" dediler ve dişi deveyi kesip devirdiler; Rablerinin buyruğuna baş kaldırdılar, "Ey Salih, eğer sen peygambersen bizi tehdit ettiğin azaba uğrat bakalım" dediler.</t>
  </si>
  <si>
    <t>فَعَقَرُوا النَّاقَةَ وَعَتَوْا عَنْ اَمْرِ رَبِّهِمْ وَقَالُوا يَا صَالِحُ ائْتِنَا بِمَا تَعِدُنَٓا اِنْ كُنْتَ مِنَ الْمُرْسَل۪ينَ</t>
  </si>
  <si>
    <t>7|77|Büyüklük taslayanlar, "Sizin inandığınızı biz inkar ediyoruz" dediler ve dişi deveyi kesip devirdiler; Rablerinin buyruğuna baş kaldırdılar, "Ey Salih, eğer sen peygambersen bizi tehdit ettiğin azaba uğrat bakalım" dediler.</t>
  </si>
  <si>
    <t>فَاَخَذَتْهُمُ الرَّجْفَةُ فَاَصْبَحُوا ف۪ي دَارِهِمْ جَاثِم۪ينَ</t>
  </si>
  <si>
    <t>7|78|Bu yüzden onları bir sarsıntı tuttu ve oldukları yerde diz üstü çöküverdiler.</t>
  </si>
  <si>
    <t>فَتَوَلّٰى عَنْهُمْ وَقَالَ يَا قَوْمِ لَقَدْ اَبْلَغْتُكُمْ رِسَالَةَ رَبّ۪ي وَنَصَحْتُ لَـكُمْ وَلٰكِنْ لَا تُحِبُّونَ النَّاصِح۪ينَ</t>
  </si>
  <si>
    <t>7|79|Salih de onlardan yüz çevirdi ve "Ey milletim! And olsun ki ben size Rabbimin sözünü bildirmiş ve öğüt vermiştim; fakat siz öğüt verenleri sevmiyorsunuz" dedi.</t>
  </si>
  <si>
    <t>وَلُوطاً اِذْ قَالَ لِقَوْمِه۪ٓ اَتَأْتُونَ الْفَاحِشَةَ مَا سَبَقَكُمْ بِهَا مِنْ اَحَدٍ مِنَ الْعَالَم۪ينَ</t>
  </si>
  <si>
    <t>7|80|Lut'u da gönderdik, milletine "Dünyalarda hiç kimsenin sizden önce yapmadığı bir hayasızlığı mı yapıyorsunuz? Siz kadınları bırakıp erkeklere yaklaşıyorsunuz, doğrusu çok aşırı giden bir milletsiniz" dedi.</t>
  </si>
  <si>
    <t>اِنَّكُمْ لَتَأْتُونَ الرِّجَالَ شَهْوَةً مِنْ دُونِ النِّسَٓاءِۜ بَلْ اَنْتُمْ قَوْمٌ مُسْرِفُونَ</t>
  </si>
  <si>
    <t>7|81|Lut'u da gönderdik, milletine "Dünyalarda hiç kimsenin sizden önce yapmadığı bir hayasızlığı mı yapıyorsunuz? Siz kadınları bırakıp erkeklere yaklaşıyorsunuz, doğrusu çok aşırı giden bir milletsiniz" dedi.</t>
  </si>
  <si>
    <t>وَمَا كَانَ جَوَابَ قَوْمِه۪ٓ اِلَّٓا اَنْ قَالُٓوا اَخْرِجُوهُمْ مِنْ قَرْيَتِكُمْۚ اِنَّهُمْ اُنَاسٌ يَتَطَهَّرُونَ</t>
  </si>
  <si>
    <t>7|82|Milletinin cevabı sadece, "Onları kasabanızdan çıkarın, güya onlar temiz kalmaya uğraşan insanlarmış" demek oldu.</t>
  </si>
  <si>
    <t>فَاَنْجَيْنَاهُ وَاَهْلَهُٓ اِلَّا امْرَاَتَهُۘ كَانَتْ مِنَ الْغَابِر۪ينَ</t>
  </si>
  <si>
    <t>7|83|Bunun üzerine Lut'u ve taraftarlarını kurtardık; yalnız karısı, geride kalıp helake uğrayanlardan oldu.</t>
  </si>
  <si>
    <t>وَاَمْطَرْنَا عَلَيْهِمْ مَطَراًۜ فَانْظُرْ كَيْفَ كَانَ عَاقِبَةُ الْمُجْرِم۪ينَ۟</t>
  </si>
  <si>
    <t>7|84|Geriye kalanların üzerine öyle bir yağmur yağdırdık ki! Suçluların sonunun nasıl olduğuna bir bak!</t>
  </si>
  <si>
    <t>وَاِلٰى مَدْيَنَ اَخَاهُمْ شُعَيْباًۜ قَالَ يَا قَوْمِ اعْبُدُوا اللّٰهَ مَا لَكُمْ مِنْ اِلٰهٍ غَيْرُهُۜ قَدْ جَٓاءَتْكُمْ بَيِّنَةٌ مِنْ رَبِّكُمْ فَاَوْفُوا الْكَيْلَ وَالْم۪يزَانَ وَلَا تَبْخَسُوا النَّاسَ اَشْيَٓاءَهُمْ وَلَا تُفْسِدُوا فِي الْاَرْضِ بَعْدَ اِصْلَاحِهَاۜ ذٰلِكُمْ خَيْرٌ لَكُمْ اِنْ كُنْتُمْ مُؤْمِن۪ينَۚ</t>
  </si>
  <si>
    <t>7|85|Medyen halkına da kardeşleri Şuayb'ı gönderdik, onlara şöyle dedi: "Ey milletim! Allah'a kulluk edin, O'ndan başka tanrınız yoktur. Rabbinizden size bir belge geldi. Ölçü ve tartıyı tam yapın, insanların eşyasını eksik vermeyin, düzelttikten sonra yeryüzünde bozgunculuk etmeyin; inanıyorsanız bilin ki, bunlar sizin için hayırlıdır."</t>
  </si>
  <si>
    <t>وَلَا تَقْعُدُوا بِكُلِّ صِرَاطٍ تُوعِدُونَ وَتَصُدُّونَ عَنْ سَب۪يلِ اللّٰهِ مَنْ اٰمَنَ بِه۪ وَتَبْغُونَهَا عِوَجاًۚ وَاذْكُرُٓوا اِذْ كُنْتُمْ قَل۪يلاً فَكَثَّرَكُمْۖ وَانْظُرُوا كَيْفَ كَانَ عَاقِبَةُ الْمُفْسِد۪ينَ</t>
  </si>
  <si>
    <t>7|86|"Allah'a inananları yolundan alıkoyup ve o yolun eğriliğini dileyerek tehdit edip her yolda pusu kurup oturmayın. Azken, Allah'ın sizi çoğalttığını hatırlayın; bozguncuların sonunun nasıl olduğuna bir bakın."</t>
  </si>
  <si>
    <t>وَاِنْ كَانَ طَٓائِفَةٌ مِنْكُمْ اٰمَنُوا بِالَّـذ۪ٓي اُرْسِلْتُ بِه۪ وَطَٓائِفَةٌ لَمْ يُؤْمِنُوا فَاصْبِرُوا حَتّٰى يَحْكُمَ اللّٰهُ بَيْنَنَاۚ وَهُوَ خَيْرُ الْحَاكِم۪ينَ</t>
  </si>
  <si>
    <t>7|87|"İçinizde mademki benimle gönderilene inanan bir topluluk ve inanmayan bir topluluk var, o halde Allah'ın aramızda hükmünü bildirmesine kadar sabredin. Allah hükmedenlerin en iyisidir."</t>
  </si>
  <si>
    <t>قَالَ الْمَلَأُ الَّذ۪ينَ اسْتَكْبَرُوا مِنْ قَوْمِه۪ لَنُخْرِجَنَّكَ يَا شُعَيْبُ وَالَّذ۪ينَ اٰمَنُوا مَعَكَ مِنْ قَرْيَتِنَٓا اَوْ لَتَعُودُنَّ ف۪ي مِلَّتِنَاۜ قَالَ اَوَلَوْ كُنَّا كَارِه۪ينَ</t>
  </si>
  <si>
    <t>7|88|Milletinin büyüklük taslayan ileri gelenleri, "Ey Şuayb! Ya dinimize dönersiniz ya da, and olsun ki seni ve inananları seninle beraber kentimizden çıkarırız" dediler. Şuayb, onlara: "İstemezsek de mi? Allah bizi dininizden kurtardıktan sonra ona dönecek olursak, doğrusu Allah'a karşı yalan uydurmuş oluruz. Rabbimizin dilemesi bir yana, dininize dönmek bize yakışmaz. Rabbimizin ilmi her şeyi kuşatmıştır. Biz yalnız Allah'a güvendik. Rabbimiz! Bizimle milletimiz arasında hak ile Sen hüküm ver, Sen hükmedenlerin en hayırlısısın" dedi.</t>
  </si>
  <si>
    <t>قَدِ افْتَرَيْنَا عَلَى اللّٰهِ كَذِباً اِنْ عُدْنَا ف۪ي مِلَّتِكُمْ بَعْدَ اِذْ نَجّٰينَا اللّٰهُ مِنْهَاۜ وَمَا يَكُونُ لَـنَٓا اَنْ نَعُودَ ف۪يهَٓا اِلَّٓا اَنْ يَشَٓاءَ اللّٰهُ رَبُّنَاۜ وَسِعَ رَبُّنَا كُلَّ شَيْءٍ عِلْماًۜ عَلَى اللّٰهِ تَوَكَّلْنَاۜ رَبَّـنَا افْتَحْ بَيْنَنَا وَبَيْنَ قَوْمِنَا بِالْحَقِّ وَاَنْتَ خَيْرُ الْفَاتِح۪ينَ</t>
  </si>
  <si>
    <t>7|89|Milletinin büyüklük taslayan ileri gelenleri, "Ey Şuayb! Ya dinimize dönersiniz ya da, and olsun ki seni ve inananları seninle beraber kentimizden çıkarırız" dediler. Şuayb, onlara: "İstemezsek de mi? Allah bizi dininizden kurtardıktan sonra ona dönecek olursak, doğrusu Allah'a karşı yalan uydurmuş oluruz. Rabbimizin dilemesi bir yana, dininize dönmek bize yakışmaz. Rabbimizin ilmi her şeyi kuşatmıştır. Biz yalnız Allah'a güvendik. Rabbimiz! Bizimle milletimiz arasında hak ile Sen hüküm ver, Sen hükmedenlerin en hayırlısısın" dedi.</t>
  </si>
  <si>
    <t>وَقَالَ الْمَلَأُ الَّذ۪ينَ كَفَرُوا مِنْ قَوْمِه۪ لَئِنِ اتَّبَعْتُمْ شُعَيْباً اِنَّكُمْ اِذاً لَخَاسِرُونَ</t>
  </si>
  <si>
    <t>7|90|Milletinin inkar eden ileri gelenleri, "Şuayb'a uyarsanız, and olsun ki siz kaybedersiniz" dediler.</t>
  </si>
  <si>
    <t>فَاَخَذَتْهُمُ الرَّجْفَةُ فَاَصْبَحُوا ف۪ي دَارِهِمْ جَاثِم۪ينَۚۛ</t>
  </si>
  <si>
    <t>7|91|Bu yüzden onları bir sarsıntı tuttu ve oldukları yerde diz üstü çöküverdiler.</t>
  </si>
  <si>
    <t>اَلَّذ۪ينَ كَذَّبُوا شُعَيْباً كَاَنْ لَمْ يَغْنَوْا ف۪يهَاۚۛ اَلَّذ۪ينَ كَذَّبُوا شُعَيْباً كَانُوا هُمُ الْخَاسِر۪ينَ</t>
  </si>
  <si>
    <t>7|92|Şuayb'ı yalanlayanlar, yurtlarında sanki hiç yaşamamışlar gibi oldular, izleri bile kalmadı. Mahvolanlar, Şuayb'ı yalanlayanlar oldu.</t>
  </si>
  <si>
    <t>فَتَوَلّٰى عَنْهُمْ وَقَالَ يَا قَوْمِ لَقَدْ اَبْلَغْتُكُمْ رِسَالَاتِ رَبّ۪ي وَنَصَحْتُ لَكُمْۚ فَكَيْفَ اٰسٰى عَلٰى قَوْمٍ كَافِر۪ينَ۟</t>
  </si>
  <si>
    <t>7|93|Şuayb onlardan döndü de, "Ey milletim! And olsun ki, Rabbimin sözlerini size bildirdim, öğüt verdim; inkarcı millet için niçin üzüleyim?" dedi.</t>
  </si>
  <si>
    <t>وَمَٓا اَرْسَلْنَا ف۪ي قَرْيَةٍ مِنْ نَبِيٍّ اِلَّٓا اَخَذْنَٓا اَهْلَهَا بِالْبَأْسَٓاءِ وَالضَّرَّٓاءِ لَعَلَّهُمْ يَضَّرَّعُونَ</t>
  </si>
  <si>
    <t>7|94|Biz hangi kente (ülkeye) bir peygamber gönderdikse, ora halkını, yalvarıp yakarsınlar diye, darlık ve sıkıntıya uğratmışızdır.</t>
  </si>
  <si>
    <t>ثُمَّ بَدَّلْنَا مَكَانَ السَّيِّئَةِ الْحَسَنَةَ حَتّٰى عَفَوْا وَقَالُوا قَدْ مَسَّ اٰبَٓاءَنَا الضَّرَّٓاءُ وَالسَّرَّٓاءُ فَاَخَذْنَاهُمْ بَغْتَةً وَهُمْ لَا يَشْعُرُونَ</t>
  </si>
  <si>
    <t>7|95|Sonra kötülüğün yerine iyiliği koyduk, öyle ki, çoğalıp, "babalarımız da darlığa uğramış, bolluğa kavuşmuşlardı" dediler. Bu yüzden onları haberleri olmadan, ansızın yakalayıverdik.</t>
  </si>
  <si>
    <t>وَلَوْ اَنَّ اَهْلَ الْقُرٰٓى اٰمَنُوا وَاتَّقَوْا لَفَتَحْنَا عَلَيْهِمْ بَرَكَاتٍ مِنَ السَّمَٓاءِ وَالْاَرْضِ وَلٰكِنْ كَذَّبُوا فَاَخَذْنَاهُمْ بِمَا كَانُوا يَكْسِبُونَ</t>
  </si>
  <si>
    <t>7|96|Eğer kentlerin halkı inanmış ve Bize karşı gelmekten sakınmış olsalardı, onlara göğün ve yerin bolluklarını verirdik. Ama yalanladılar; bu yüzden onları, yaptıklarına karşılık yakalayıverdik.</t>
  </si>
  <si>
    <t>اَفَاَمِنَ اَهْلُ الْقُرٰٓى اَنْ يَأْتِيَهُمْ بَأْسُنَا بَيَاتاً وَهُمْ نَٓائِمُونَۜ</t>
  </si>
  <si>
    <t>7|97|Kentlerin halkı, geceleyin uyurlarken azabımızın kendilerine gelmesinden güvende miydiler?</t>
  </si>
  <si>
    <t>اَوَاَمِنَ اَهْلُ الْقُرٰٓى اَنْ يَأْتِيَهُمْ بَأْسُنَا ضُحًى وَهُمْ يَلْعَبُونَ</t>
  </si>
  <si>
    <t>7|98|Yahut kentlerin halkı, kuşluk vakti eğlenirlerken azabımızın kendilerine gelmesinden güvende miydiler?</t>
  </si>
  <si>
    <t>اَفَاَمِنُوا مَكْرَ اللّٰهِۚ فَلَا يَأْمَنُ مَكْرَ اللّٰهِ اِلَّا الْقَوْمُ الْخَاسِرُونَ۟</t>
  </si>
  <si>
    <t>7|99|Onlar Allah'ın düzeninden güvende miydiler? Allah'ın düzeninden ancak mahvolacak millet güvende olur. Sahiplerinden sonra yeryüzüne mirasçı olan kimselere hala şu açıkça anlaşılmadı mı ki Biz dileseydik onları da suçlarının cezasına uğratırdık.</t>
  </si>
  <si>
    <t>اَوَلَمْ يَهْدِ لِلَّذ۪ينَ يَرِثُونَ الْاَرْضَ مِنْ بَعْدِ اَهْلِهَٓا اَنْ لَوْ نَشَٓاءُ اَصَبْنَاهُمْ بِذُنُوبِهِمْۚ وَنَطْبَعُ عَلٰى قُلُوبِهِمْ فَهُمْ لَا يَسْمَعُونَ</t>
  </si>
  <si>
    <t>7|100|Kalblerini kapatıp mühürleriz de birşey duymazlar.</t>
  </si>
  <si>
    <t>تِلْكَ الْقُرٰى نَقُصُّ عَلَيْكَ مِنْ اَنْـبَٓائِهَاۚ وَلَقَدْ جَٓاءَتْهُمْ رُسُلُهُمْ بِالْبَيِّنَاتِۚ فَمَا كَانُوا لِيُؤْمِنُوا بِمَا كَذَّبُوا مِنْ قَبْلُۜ كَذٰلِكَ يَطْبَعُ اللّٰهُ عَلٰى قُلُوبِ الْكَافِر۪ينَ</t>
  </si>
  <si>
    <t>7|101|İşte o kentlerin haberlerini sana anlatıyoruz. And olsun ki onlara peygamberler belgeler getirdi; önceleri yalanladıklarından ötürü inanamadılar. Allah kafirlerin kalblerini böylece kapatıp mühürler.</t>
  </si>
  <si>
    <t>وَمَا وَجَدْنَا لِاَكْثَرِهِمْ مِنْ عَهْدٍۚ وَاِنْ وَجَدْنَٓا اَكْثَرَهُمْ لَفَاسِق۪ينَ</t>
  </si>
  <si>
    <t>7|102|Onların çoğunda ahde bağlılık görmedik, çoğunu fasık kimseler olarak bulduk.</t>
  </si>
  <si>
    <t>ثُمَّ بَعَثْنَا مِنْ بَعْدِهِمْ مُوسٰى بِاٰيَاتِنَٓا اِلٰى فِرْعَوْنَ وَمَلَا۬ئِه۪ فَظَلَمُوا بِهَاۚ فَانْظُرْ كَيْفَ كَانَ عَاقِبَةُ الْمُفْسِد۪ينَ</t>
  </si>
  <si>
    <t>7|103|Sonra peygamberlerin ardından Musa'yı ayetlerimizle Firavun ve erkanına gönderdik. Ayetlerimize karşı haksızlık ettiler. Bozguncuların sonunun nasıl olduğuna bir bak.</t>
  </si>
  <si>
    <t>وَقَالَ مُوسٰى يَا فِرْعَوْنُ اِنّ۪ي رَسُولٌ مِنْ رَبِّ الْعَالَم۪ينَۚ</t>
  </si>
  <si>
    <t>7|104|Musa, "Ey Firavun! Ben alemlerin Rabbinin peygamberiyim.</t>
  </si>
  <si>
    <t>حَق۪يقٌ عَلٰٓى اَنْ لَٓا اَقُولَ عَلَى اللّٰهِ اِلَّا الْحَقَّۜ قَدْ جِئْتُكُمْ بِبَيِّنَةٍ مِنْ رَبِّكُمْ فَاَرْسِلْ مَعِيَ بَن۪ٓي اِسْرَٓائ۪لَۜ</t>
  </si>
  <si>
    <t>7|105|Bana Allah'a karşı ancak gerçeği söylemek yaraşır. Size Rabbinizden bir mucize getirdim, İsrailoğullarını benimle beraber gönder" dedi.</t>
  </si>
  <si>
    <t>قَالَ اِنْ كُنْتَ جِئْتَ بِاٰيَةٍ فَأْتِ بِهَٓا اِنْ كُنْتَ مِنَ الصَّادِق۪ينَ</t>
  </si>
  <si>
    <t>7|106|Firavun: "Bir mucize getirdiysen ortaya koy bakalım, doğru sözlülerden isen bunu yaparsın" dedi.</t>
  </si>
  <si>
    <t>فَاَلْقٰى عَصَاهُ فَاِذَا هِيَ ثُعْبَانٌ مُب۪ينٌۚ</t>
  </si>
  <si>
    <t>7|107|Musa, asasını yere atar atmaz apaçık bir yılan (ejderha) oluverdi; elini çıkardı, bakanlar bembeyaz olduğunu gördüler.</t>
  </si>
  <si>
    <t>وَنَزَعَ يَدَهُ فَاِذَا هِيَ بَيْضَٓاءُ لِلنَّاظِر۪ينَ۟</t>
  </si>
  <si>
    <t>7|108|Musa, asasını yere atar atmaz apaçık bir yılan (ejderha) oluverdi; elini çıkardı, bakanlar bembeyaz olduğunu gördüler.</t>
  </si>
  <si>
    <t>قَالَ الْمَلَأُ مِنْ قَوْمِ فِرْعَوْنَ اِنَّ هٰذَا لَسَاحِرٌ عَل۪يمٌۙ</t>
  </si>
  <si>
    <t>7|109|Firavun milletinin ileri gelenleri, "Doğrusu bu bilgin bir sihirbazdır, sizi memleketinizden çıkarmak istiyor" dediler. Firavun: "Ne buyurursunuz?" dedi.</t>
  </si>
  <si>
    <t>يُر۪يدُ اَنْ يُخْرِجَكُمْ مِنْ اَرْضِكُمْۚ فَمَاذَا تَأْمُرُونَ</t>
  </si>
  <si>
    <t>7|110|Firavun milletinin ileri gelenleri, "Doğrusu bu bilgin bir sihirbazdır, sizi memleketinizden çıkarmak istiyor" dediler. Firavun: "Ne buyurursunuz?" dedi.</t>
  </si>
  <si>
    <t>قَالُٓوا اَرْجِهْ وَاَخَاهُ وَاَرْسِلْ فِي الْمَدَٓائِنِ حَاشِر۪ينَۙ</t>
  </si>
  <si>
    <t>7|111|"Onu ve kardeşini eğle; şehirlere toplayıcılar gönder, bütün bilgin sihirbazları sana getirsinler" dediler.</t>
  </si>
  <si>
    <t>يَأْتُوكَ بِكُلِّ سَاحِرٍ عَل۪يمٍ</t>
  </si>
  <si>
    <t>7|112|"Onu ve kardeşini eğle; şehirlere toplayıcılar gönder, bütün bilgin sihirbazları sana getirsinler" dediler.</t>
  </si>
  <si>
    <t>وَجَٓاءَ السَّحَرَةُ فِرْعَوْنَ قَالُٓوا اِنَّ لَنَا لَاَجْراً اِنْ كُنَّا نَحْنُ الْغَالِب۪ينَ</t>
  </si>
  <si>
    <t>7|113|Sihirbazlar Firavun'a geldi, "Yenecek olursak bize şüphesiz bir mükafat var değil mi?" dediler.</t>
  </si>
  <si>
    <t>قَالَ نَعَمْ وَاِنَّكُمْ لَمِنَ الْمُقَرَّب۪ينَ</t>
  </si>
  <si>
    <t>7|114|Firavun, "Evet, yenerseniz gözdelerden olacaksınız" dedi.</t>
  </si>
  <si>
    <t>قَالُوا يَا مُوسٰٓى اِمَّٓا اَنْ تُلْقِيَ وَاِمَّٓا اَنْ نَكُونَ نَحْنُ الْمُلْق۪ينَ</t>
  </si>
  <si>
    <t>7|115|Sihirbazlar: "Ey Musa! Marifetini ya sen ortaya koy veya biz koyalım" dediler.</t>
  </si>
  <si>
    <t>قَالَ اَلْقُواۚ فَلَمَّٓا اَلْقَوْا سَحَرُٓوا اَعْيُنَ النَّاسِ وَاسْتَرْهَبُوهُمْ وَجَٓاؤُ۫ بِسِحْرٍ عَظ۪يمٍ</t>
  </si>
  <si>
    <t>7|116|Musa: "Siz koyun" dedi. Sihirbazlar marifetlerini ortaya koyunca insanların gözlerini sihirlediler ve onları ürküttüler, büyük bir sihir yaptılar.</t>
  </si>
  <si>
    <t>وَاَوْحَيْنَٓا اِلٰى مُوسٰٓى اَنْ اَلْقِ عَصَاكَۚ فَاِذَا هِيَ تَلْقَفُ مَا يَأْفِكُونَۚ</t>
  </si>
  <si>
    <t>7|117|Biz de Musa'ya, "Asanı koyuver" dedik, o da koydu; hemen onların uydurduklarını yutmaya başladı.</t>
  </si>
  <si>
    <t>فَوَقَعَ الْحَقُّ وَبَطَلَ مَا كَانُوا يَعْمَلُونَۚ</t>
  </si>
  <si>
    <t>7|118|Hak tahakkuk etti, onların yaptıkları boşa gitti.</t>
  </si>
  <si>
    <t>فَغُلِبُوا هُنَالِكَ وَانْقَلَبُوا صَاغِر۪ينَۚ</t>
  </si>
  <si>
    <t>7|119|İşte orada yenildiler, küçük düştüler.</t>
  </si>
  <si>
    <t>وَاُلْقِيَ السَّحَرَةُ سَاجِد۪ينَۚ</t>
  </si>
  <si>
    <t>7|120|Sihirbazlar secdeye kapanıp, "Alemlerin Rabbine, Musa ve Harun'un Rabbine inandık" dediler.</t>
  </si>
  <si>
    <t>قَالُٓوا اٰمَنَّا بِرَبِّ الْعَالَم۪ينَۙ</t>
  </si>
  <si>
    <t>7|121|Sihirbazlar secdeye kapanıp, "Alemlerin Rabbine, Musa ve Harun'un Rabbine inandık" dediler.</t>
  </si>
  <si>
    <t>رَبِّ مُوسٰى وَهٰرُونَ</t>
  </si>
  <si>
    <t>7|122|Sihirbazlar secdeye kapanıp, "Alemlerin Rabbine, Musa ve Harun'un Rabbine inandık" dediler.</t>
  </si>
  <si>
    <t>قَالَ فِرْعَوْنُ اٰمَنْتُمْ بِه۪ قَبْلَ اَنْ اٰذَنَ لَكُمْۚ اِنَّ هٰذَا لَمَكْرٌ مَكَرْتُمُوهُ فِي الْمَد۪ينَةِ لِتُخْرِجُوا مِنْهَٓا اَهْلَهَاۚ فَسَوْفَ تَعْلَمُونَ</t>
  </si>
  <si>
    <t>7|123|Firavun: "Ben size izin vermeden mi O'na inandınız? Doğrusu bu, halkı şehirden çıkarmak için düzdüğünüz bir hiledir, fakat siz göreceksiniz. And olsun ki, ellerinizi ayaklarınızı çaprazlama keseceğim, sonra da hepinizi asacağım" dedi.</t>
  </si>
  <si>
    <t>لَاُقَطِّعَنَّ اَيْدِيَكُمْ وَاَرْجُلَكُمْ مِنْ خِلَافٍ ثُمَّ لَاُصَلِّبَنَّكُمْ اَجْمَع۪ينَ</t>
  </si>
  <si>
    <t>7|124|Firavun: "Ben size izin vermeden mi O'na inandınız? Doğrusu bu, halkı şehirden çıkarmak için düzdüğünüz bir hiledir, fakat siz göreceksiniz. And olsun ki, ellerinizi ayaklarınızı çaprazlama keseceğim, sonra da hepinizi asacağım" dedi.</t>
  </si>
  <si>
    <t>قَالُٓوا اِنَّٓا اِلٰى رَبِّنَا مُنْقَلِبُونَۚ</t>
  </si>
  <si>
    <t>7|125|Onlar da: "Doğrusu biz ancak Rabbimize döneriz. Rabbimizin ayetleri gelince, onlara inanmamızdan ötürü bizden öç alıyorsun. Rabbimiz! Bize sabır ver ve canımızı müslim olarak al" dediler.</t>
  </si>
  <si>
    <t>وَمَا تَنْقِمُ مِنَّٓا اِلَّٓا اَنْ اٰمَنَّا بِاٰيَاتِ رَبِّنَا لَمَّا جَٓاءَتْنَاۜ رَبَّـنَٓا اَفْرِغْ عَلَيْنَا صَبْراً وَتَوَفَّـنَا مُسْلِم۪ينَ۟</t>
  </si>
  <si>
    <t>7|126|Onlar da: "Doğrusu biz ancak Rabbimize döneriz. Rabbimizin ayetleri gelince, onlara inanmamızdan ötürü bizden öç alıyorsun. Rabbimiz! Bize sabır ver ve canımızı müslim olarak al" dediler.</t>
  </si>
  <si>
    <t>وَقَالَ الْمَلَأُ مِنْ قَوْمِ فِرْعَوْنَ اَتَذَرُ مُوسٰى وَقَوْمَهُ لِيُفْسِدُوا فِي الْاَرْضِ وَيَذَرَكَ وَاٰلِهَتَكَۜ قَالَ سَنُقَتِّلُ اَبْنَٓاءَهُمْ وَنَسْتَحْـي۪ نِسَٓاءَهُمْۚ وَاِنَّا فَوْقَهُمْ قَاهِرُونَ</t>
  </si>
  <si>
    <t>7|127|Firavun milletinin ileri gelenleri: "Musa'yı ve milletini yeryüzünde bozgunculuk yapsınlar, seni ve tanrılarını bıraksınlar diye mi koyveriyorsun?" dediler. Firavun: "Onların oğullarını öldüreceğiz, kadınlarını sağ bırakacağız. Elbette biz onları ezecek üstünlükteyiz" dedi.</t>
  </si>
  <si>
    <t>قَالَ مُوسٰى لِقَوْمِهِ اسْتَع۪ينُوا بِاللّٰهِ وَاصْبِرُواۚ اِنَّ الْاَرْضَ لِلّٰهِۚ يُورِثُهَا مَنْ يَشَٓاءُ مِنْ عِبَادِه۪ۜ وَالْعَاقِبَةُ لِلْمُتَّق۪ينَ</t>
  </si>
  <si>
    <t>7|128|Musa milletine: "Allah'tan yardım dileyin ve sabredin; yeryüzü şüphesiz Allah'ındır, kullarından dilediğini ona mirasçı kılar; sonuç Allah'a karşı gelmekten sakınanlarındır" dedi.</t>
  </si>
  <si>
    <t>قَالُٓوا اُو۫ذ۪ينَا مِنْ قَبْلِ اَنْ تَأْتِيَنَا وَمِنْ بَعْدِ مَا جِئْتَنَاۜ قَالَ عَسٰى رَبُّكُمْ اَنْ يُهْلِكَ عَدُوَّكُمْ وَيَسْتَخْلِفَكُمْ فِي الْاَرْضِ فَيَنْظُرَ كَيْفَ تَعْمَلُونَ۟</t>
  </si>
  <si>
    <t>7|129|Milleti: "Sen bize gelmeden önce de, geldikten sonra da eziyet çektik" dediler. Musa da: "Rabbinizin düşmanlarınızı yok etmesi ve yeryüzünde sizi onların yerine geçirmesi umulur. O zaman nasıl davranacağınıza bakar" dedi.</t>
  </si>
  <si>
    <t>وَلَقَدْ اَخَذْنَٓا اٰلَ فِرْعَوْنَ بِالسِّن۪ينَ وَنَقْصٍ مِنَ الثَّمَرَاتِ لَعَلَّهُمْ يَذَّكَّرُونَ</t>
  </si>
  <si>
    <t>7|130|And olsun ki, Biz de Firavun ailesini, ders alsınlar diye, yıllarca kuraklığa ve ürün kıtlığına uğrattık.</t>
  </si>
  <si>
    <t>فَاِذَا جَٓاءَتْهُمُ الْحَسَنَةُ قَالُوا لَنَا هٰذِه۪ۚ وَاِنْ تُصِبْهُمْ سَيِّئَةٌ يَطَّيَّرُوا بِمُوسٰى وَمَنْ مَعَهُۜ اَلَٓا اِنَّمَا طَٓائِرُهُمْ عِنْدَ اللّٰهِ وَلٰكِنَّ اَكْثَرَهُمْ لَا يَعْلَمُونَ</t>
  </si>
  <si>
    <t>7|131|Onlara bir iyilik geldiği zaman; "Bu bizden ötürüdür" derler, bir fenalığa uğrarlarsa da, Musa ve onunla beraber olanların uğursuzluğuna verirlerdi. Bilin ki, kendilerinin uğradığı uğursuzluk Allah katındandır, fakat çoğu bunu bilmezler.</t>
  </si>
  <si>
    <t>وَقَالُوا مَهْمَا تَأْتِنَا بِه۪ مِنْ اٰيَةٍ لِتَسْحَرَنَا بِهَاۙ فَمَا نَحْنُ لَكَ بِمُؤْمِن۪ينَ</t>
  </si>
  <si>
    <t>7|132|Firavun ailesi: "Bizi sihirlemek için ne mucize gösterirsen göster, sana inanmayacağız" dediler.</t>
  </si>
  <si>
    <t>فَاَرْسَلْنَا عَلَيْهِمُ الطُّوفَانَ وَالْجَرَادَ وَالْقُمَّلَ وَالضَّفَادِعَ وَالدَّمَ اٰيَاتٍ مُفَصَّلَاتٍ فَاسْتَكْبَرُوا وَكَانُوا قَوْماً مُجْرِم۪ينَ</t>
  </si>
  <si>
    <t>7|133|Bunun üzerine su baskınını, çekirgeyi, haşeratı, kurbağaları ve kanı birbirinden ayrı mucizeler olarak onlara musallat kıldık; yine de büyüklük taslayıp suçlu bir millet oldular.</t>
  </si>
  <si>
    <t>وَلَمَّا وَقَعَ عَلَيْهِمُ الرِّجْزُ قَالُوا يَا مُوسَى ادْعُ لَنَا رَبَّكَ بِمَا عَهِدَ عِنْدَكَۚ لَئِنْ كَشَفْتَ عَنَّا الرِّجْزَ لَنُؤْمِنَنَّ لَكَ وَلَنُرْسِلَنَّ مَعَكَ بَن۪ٓي اِسْرَٓائ۪لَۚ</t>
  </si>
  <si>
    <t>7|134|Azab başlarına çökünce, "Ey Musa! Rabbine, sana verdiği ahde göre bizim için yalvar. Bizden azabı kaldırırsan sana, and olsun ki, inanacağız ve İsrailoğullarını seninle beraber göndereceğiz"dediler.</t>
  </si>
  <si>
    <t>فَلَمَّا كَشَفْنَا عَنْهُمُ الرِّجْزَ اِلٰٓى اَجَلٍ هُمْ بَالِغُوهُ اِذَا هُمْ يَنْكُثُونَ</t>
  </si>
  <si>
    <t>7|135|Azabı nasıl olsa sonuna gelecekleri bir müddet için üzerlerinden kaldırınca, hemen sözlerinden cayıyorlardı.</t>
  </si>
  <si>
    <t>فَانْتَقَمْنَا مِنْهُمْ فَاَغْرَقْنَاهُمْ فِي الْيَمِّ بِاَنَّهُمْ كَذَّبُوا بِاٰيَاتِنَا وَكَانُوا عَنْهَا غَافِل۪ينَ</t>
  </si>
  <si>
    <t>7|136|Bu sebeple onlardan öç aldık, ayetlerimizi yalan sayıp umursamadıkları için onları denizde boğduk.</t>
  </si>
  <si>
    <t>وَاَوْرَثْنَا الْقَوْمَ الَّذ۪ينَ كَانُوا يُسْتَضْعَفُونَ مَشَارِقَ الْاَرْضِ وَمَغَارِبَهَا الَّت۪ي بَارَكْنَا ف۪يهَاۜ وَتَمَّتْ كَلِمَتُ رَبِّكَ الْحُسْنٰى عَلٰى بَن۪ٓي اِسْرَٓائ۪لَ بِمَا صَبَرُواۜ وَدَمَّرْنَا مَا كَانَ يَصْنَعُ فِرْعَوْنُ وَقَوْمُهُ وَمَا كَانُوا يَعْرِشُونَ</t>
  </si>
  <si>
    <t>7|137|Hor görülen yahudileri, bereketlendirdiğimiz yerin doğularına ve batılarına mirasçı kıldık. Rabbinin İsrailoğullarına verdiği güzel söz, sabırlarına karşılık yerine geldi. Firavun ve milletinin yaptığını ve yükselttiklerini yıktık.</t>
  </si>
  <si>
    <t>وَجَاوَزْنَا بِبَن۪ٓي اِسْرَٓائ۪لَ الْبَحْرَ فَاَتَوْا عَلٰى قَوْمٍ يَعْكُفُونَ عَلٰٓى اَصْنَامٍ لَهُمْۚ قَالُوا يَا مُوسَى اجْعَلْ لَـنَٓا اِلٰهاً كَمَا لَهُمْ اٰلِهَةٌۜ قَالَ اِنَّكُمْ قَوْمٌ تَجْهَلُونَ</t>
  </si>
  <si>
    <t>7|138|İsrailoğullarının denizden geçmelerini sağladık. Puta gönülden tapan bir millete rastladılar. "Ey Musa! Onların tanrıları gibi bize de bir tanrı yap" dediler, Musa: " Doğrusu siz bilgisiz bir milletsiniz, bunlar yok olacaklar ve işledikleri boşa gidecektir" dedi.</t>
  </si>
  <si>
    <t>اِنَّ هٰٓؤُ۬لَٓاءِ مُتَبَّرٌ مَا هُمْ ف۪يهِ وَبَاطِلٌ مَا كَانُوا يَعْمَلُونَ</t>
  </si>
  <si>
    <t>7|139|İsrailoğullarının denizden geçmelerini sağladık. Puta gönülden tapan bir millete rastladılar. "Ey Musa! Onların tanrıları gibi bize de bir tanrı yap" dediler, Musa: " Doğrusu siz bilgisiz bir milletsiniz, bunlar yok olacaklar ve işledikleri boşa gidecektir" dedi.</t>
  </si>
  <si>
    <t>قَالَ اَغَيْرَ اللّٰهِ اَبْغ۪يكُمْ اِلٰهاً وَهُوَ فَضَّلَكُمْ عَلَى الْعَالَم۪ينَ</t>
  </si>
  <si>
    <t>7|140|"Sizi alemlere üstün kılmış olan Allah'tan başka bir tanrı mı arayacağım?" dedi.</t>
  </si>
  <si>
    <t>وَاِذْ اَنْجَيْنَاكُمْ مِنْ اٰلِ فِرْعَوْنَ يَسُومُونَكُمْ سُٓوءَ الْعَذَابِۚ يُقَتِّلُونَ اَبْنَٓاءَكُمْ وَيَسْتَحْيُونَ نِسَٓاءَكُمْۜ وَف۪ي ذٰلِكُمْ بَلَٓاءٌ مِنْ رَبِّكُمْ عَظ۪يمٌ۟</t>
  </si>
  <si>
    <t>7|141|Sizi kötü azaba sokan, kadınlarınızı sağ bırakıp oğullarınızı öldüren Firavun ailesinden kurtarmıştık. Bunda, size Rabbiniz tarafından büyük bir imtihan vardı.</t>
  </si>
  <si>
    <t>وَوٰعَدْنَا مُوسٰى ثَلٰث۪ينَ لَيْلَةً وَاَتْمَمْنَاهَا بِعَشْرٍ فَتَمَّ م۪يقَاتُ رَبِّه۪ٓ اَرْبَع۪ينَ لَيْلَةًۚ وَقَالَ مُوسٰى لِاَخ۪يهِ هٰرُونَ اخْلُفْن۪ي ف۪ي قَوْم۪ي وَاَصْلِحْ وَلَا تَتَّبِـعْ سَب۪يلَ الْمُفْسِد۪ينَ</t>
  </si>
  <si>
    <t>7|142|Musa'ya otuz gece vade verip sonra buna on gece daha kattık; böylece Rabbinin tayin ettiği müddet kırk geceye tamamlandı. Musa, kardeşi Harun'a, "Milletim içinde benim yerime geç, onları ıslah et, bozguncuların yoluna gitme" dedi.</t>
  </si>
  <si>
    <t>وَلَمَّا جَٓاءَ مُوسٰى لِم۪يقَاتِنَا وَكَلَّمَهُ رَبُّهُۙ قَالَ رَبِّ اَرِن۪ٓي اَنْظُرْ اِلَيْكَۜ قَالَ لَنْ تَرٰين۪ي وَلٰكِنِ انْظُرْ اِلَى الْجَبَلِ فَاِنِ اسْتَقَرَّ مَكَانَهُ فَسَوْفَ تَرٰين۪يۚ فَلَمَّا تَجَلّٰى رَبُّهُ لِلْجَبَلِ جَعَلَهُ دَكاًّ وَخَرَّ مُوسٰى صَعِقاًۚ فَلَمَّٓا اَفَاقَ قَالَ سُبْحَانَكَ تُبْتُ اِلَيْكَ وَاَنَا۬ اَوَّلُ الْمُؤْمِن۪ينَ</t>
  </si>
  <si>
    <t>7|143|Musa, tayin ettiğimiz vakitte gelip Rabbi onunla konuşunca, Musa: "Rabbim! Bana Kendini göster, Sana bakayım" dedi. Allah: "Sen Beni göremezsin ama dağa bak, eğer o yerinde kalırsa sen de Beni göreceksin" buyurdu. Rabbi dağa tecelli edince onu yerlebir etti ve Musa da baygın düştü; ayılınca: "Yarabbi, münezzehsin, Sana tevbe ettim, ben inananların ilkiyim" dedi.</t>
  </si>
  <si>
    <t>قَالَ يَا مُوسٰٓى اِنِّي اصْطَفَيْتُكَ عَلَى النَّاسِ بِرِسَالَات۪ي وَبِكَلَام۪يۘ فَخُذْ مَٓا اٰتَيْتُكَ وَكُنْ مِنَ الشَّاكِر۪ينَ</t>
  </si>
  <si>
    <t>7|144|"Ey Musa! Verdiklerimle ve seninle konuşmamla seni insanlar arasından seçtim; sana verdiğimi al ve şükret" dedi.</t>
  </si>
  <si>
    <t>وَكَتَبْنَا لَهُ فِي الْاَلْوَاحِ مِنْ كُلِّ شَيْءٍ مَوْعِظَةً وَتَفْص۪يلاً لِكُلِّ شَيْءٍۚ فَخُذْهَا بِقُوَّةٍ وَأْمُرْ قَوْمَكَ يَأْخُذُوا بِاَحْسَنِهَاۜ سَاُر۪يكُمْ دَارَ الْفَاسِق۪ينَ</t>
  </si>
  <si>
    <t>7|145|Ona levhalarda her şeyden bir öğüt yazdık ve her şeyi uzun uzadıya açıkladık; onlara sıkıca sarıl, milletine de emret en güzel şekilde tutsunlar. Size Allah'a karşı gelenlerin yurdunu göstereceğim.</t>
  </si>
  <si>
    <t>سَاَصْرِفُ عَنْ اٰيَاتِيَ الَّذ۪ينَ يَتَكَبَّرُونَ فِي الْاَرْضِ بِغَيْرِ الْحَقِّۜ وَاِنْ يَرَوْا كُلَّ اٰيَةٍ لَا يُؤْمِنُوا بِهَاۚ وَاِنْ يَرَوْا سَب۪يلَ الرُّشْدِ لَا يَتَّخِذُوهُ سَب۪يلاًۚ وَاِنْ يَرَوْا سَب۪يلَ الْغَيِّ يَتَّخِذُوهُ سَب۪يلاًۜ ذٰلِكَ بِاَنَّهُمْ كَذَّبُوا بِاٰيَاتِنَا وَكَانُوا عَنْهَا غَافِل۪ينَ</t>
  </si>
  <si>
    <t>7|146|Yeryüzünde haksız yere büyüklük taslayanları, ayetlerimden yüz çevirteceğim. Onlar bütün ayetleri görseler yine de inanmazlar; doğru yolu görseler, yol olarak benimsemezler; azgınlık yolunu görseler, hemen onu yol edinirler. Bu, onların mucizelerimizi yalan saymaları ve onlardan habersiz görünmelerinden ileri gelir.</t>
  </si>
  <si>
    <t>وَالَّذ۪ينَ كَذَّبُوا بِاٰيَاتِنَا وَلِقَٓاءِ الْاٰخِرَةِ حَبِطَتْ اَعْمَالُهُمْۜ هَلْ يُجْزَوْنَ اِلَّا مَا كَانُوا يَعْمَلُونَ۟</t>
  </si>
  <si>
    <t>7|147|Ayetlerimizi ve ahirete kavuşmayı yalan sayan kimselerin işleri boşa gitmiştir. Onlar işlediklerinin karşılığından başka bir şeyle mi cezalanırlar?</t>
  </si>
  <si>
    <t>وَاتَّخَذَ قَوْمُ مُوسٰى مِنْ بَعْدِه۪ مِنْ حُلِيِّهِمْ عِجْلاً جَسَداً لَهُ خُوَارٌۜ اَلَمْ يَرَوْا اَنَّهُ لَا يُكَلِّمُهُمْ وَلَا يَهْد۪يهِمْ سَب۪يلاًۢ اِتَّخَذُوهُ وَكَانُوا ظَالِم۪ينَ</t>
  </si>
  <si>
    <t>7|148|Musa'nın ardından milleti, ziynet takımlarından, canlıymış gibi böğüren bir buzağı heykeli yaparak onu tanrı edindiler. O buzağının kendileriyle konuşmadığını ve yol da göstermediğini görmediler mi? Onu tanrı olarak benimseyip kendilerine yazık ettiler.</t>
  </si>
  <si>
    <t>وَلَمَّا سُقِطَ ف۪ٓي اَيْد۪يهِمْ وَرَاَوْا اَنَّهُمْ قَدْ ضَلُّواۙ قَالُوا لَئِنْ لَمْ يَرْحَمْنَا رَبُّنَا وَيَغْفِرْ لَنَا لَنَكُونَنَّ مِنَ الْخَاسِر۪ينَ</t>
  </si>
  <si>
    <t>7|149|Elleri böğründe, çaresiz kalıp, kendilerinin sapıtmış olduklarını görünce: "Eğer Rabbimiz bize acımaz ve bizi bağışlamazsa, and olsun ki mahvoluruz" dediler.</t>
  </si>
  <si>
    <t>وَلَمَّا رَجَعَ مُوسٰٓى اِلٰى قَوْمِه۪ غَضْبَانَ اَسِفاًۙ قَالَ بِئْسَمَا خَلَفْتُمُون۪ي مِنْ بَعْد۪يۚ اَعَجِلْتُمْ اَمْرَ رَبِّكُمْۚ وَاَلْقَى الْاَلْوَاحَ وَاَخَذَ بِرَأْسِ اَخ۪يهِ يَجُرُّهُٓ اِلَيْهِۜ قَالَ ابْنَ اُمَّ اِنَّ الْقَوْمَ اسْتَضْعَفُون۪ي وَكَادُوا يَقْتُلُونَن۪يۘ فَلَا تُشْمِتْ بِيَ الْاَعْدَٓاءَ وَلَا تَجْعَلْن۪ي مَعَ الْقَوْمِ الظَّالِم۪ينَ</t>
  </si>
  <si>
    <t>7|150|Musa, milletine, kızgın ve üzgün olarak dönünce "Benim arkamdan ne kötü olmuşsunuz! Rabbinizin emrinin çabucak gelmesini mi istiyorsunuz?" dedi, levhaları attı ve kardeşinin başından tutup kendine doğru çekti. Harun: "Ey annem oğlu! Bu millet beni küçümsedi; az kalsın öldürüyorlardı. Bana, düşmanları sevindirecek şekilde davranma, beni bu zalim milletle bir sayma" dedi.</t>
  </si>
  <si>
    <t>قَالَ رَبِّ اغْفِرْ ل۪ي وَلِاَخ۪ي وَاَدْخِلْنَا ف۪ي رَحْمَتِكَۘ وَاَنْتَ اَرْحَمُ الرَّاحِم۪ينَ۟</t>
  </si>
  <si>
    <t>7|151|Musa "Rabbim! Beni ve kardeşimi bağışla, bize acı, Sen merhametlilerin merhametlisisin" dedi.</t>
  </si>
  <si>
    <t>اِنَّ الَّذ۪ينَ اتَّخَذُوا الْعِجْلَ سَيَنَالُهُمْ غَضَبٌ مِنْ رَبِّهِمْ وَذِلَّةٌ فِي الْحَيٰوةِ الدُّنْيَاۜ وَكَذٰلِكَ نَجْزِي الْمُفْتَر۪ينَ</t>
  </si>
  <si>
    <t>7|152|Buzağıyı tanrı olarak benimseyenler Rablerinin öfkesine ve dünya hayatında alçaklığa uğrayacaklardır; iftira edenleri böylece cezalandırırız.</t>
  </si>
  <si>
    <t>وَالَّذ۪ينَ عَمِلُوا السَّيِّـَٔاتِ ثُمَّ تَابُوا مِنْ بَعْدِهَا وَاٰمَنُواۘ اِنَّ رَبَّكَ مِنْ بَعْدِهَا لَغَفُورٌ رَح۪يمٌ</t>
  </si>
  <si>
    <t>7|153|Kötülük işleyip ardından tevbe edenler ve inananlar bilsinler ki Rabbin, bu hareketlerinin ardından onları şüphesiz bağışlar ve merhamet eder.</t>
  </si>
  <si>
    <t>وَلَمَّا سَكَتَ عَنْ مُوسَى الْغَضَبُ اَخَذَ الْاَلْوَاحَۚ وَف۪ي نُسْخَتِهَا هُدًى وَرَحْمَةٌ لِلَّذ۪ينَ هُمْ لِرَبِّهِمْ يَرْهَبُونَ</t>
  </si>
  <si>
    <t>7|154|Musa, öfkesi yatışınca, bir nüshasında Rablerinden korkanlar için doğru yol ve rahmet yazılı olan levhaları aldı.</t>
  </si>
  <si>
    <t>وَاخْتَارَ مُوسٰى قَوْمَهُ سَبْع۪ينَ رَجُلاً لِم۪يقَاتِنَاۚ فَلَمَّٓا اَخَذَتْهُمُ الرَّجْفَةُ قَالَ رَبِّ لَوْ شِئْتَ اَهْلَكْتَهُمْ مِنْ قَبْلُ وَاِيَّايَۜ اَتُهْلِكُنَا بِمَا فَعَلَ السُّفَـهَٓاءُ مِنَّاۚ اِنْ هِيَ اِلَّا فِتْنَتُكَۜ تُضِلُّ بِهَا مَنْ تَشَٓاءُ وَتَهْد۪ي مَنْ تَشَٓاءُۜ اَنْتَ وَلِيُّنَا فَاغْفِرْ لَنَا وَارْحَمْنَا وَاَنْتَ خَيْرُ الْغَافِر۪ينَ</t>
  </si>
  <si>
    <t>7|155|Musa, tayin ettiğimiz müddette milletinden yetmiş kişi seçti; onları sarsıntı tutunca dedi ki: "Rabbim! Dileseydin daha önce beni ve onları yok ederdin, aramızdaki beyinsizlerin yaptıklarından ötürü bizi yok eder misin? Bu, Senin imtihanından başka birşey değildir, bununla dilediğini saptırır, dilediğini doğru yola iletirsin; bizim dostumuz Sensin; bizi bağışla, bize merhamet et. Sen bağışlayanların en iyisisin."</t>
  </si>
  <si>
    <t>وَاكْتُبْ لَنَا ف۪ي هٰذِهِ الدُّنْيَا حَسَنَةً وَفِي الْاٰخِرَةِ اِنَّا هُدْنَٓا اِلَيْكَۜ قَالَ عَذَاب۪ٓي اُص۪يبُ بِه۪ مَنْ اَشَٓاءُۚ وَرَحْمَت۪ي وَسِعَتْ كُلَّ شَيْءٍۜ فَسَاَكْتُبُهَا لِلَّذ۪ينَ يَتَّقُونَ وَيُؤْتُونَ الزَّكٰوةَ وَالَّذ۪ينَ هُمْ بِاٰيَاتِنَا يُؤْمِنُونَۚ</t>
  </si>
  <si>
    <t>7|156|"Bu dünyada ve ahirette bizim için güzel olanı yaz; biz Sana yöneldik" dedi. Allah: "Azabıma dilediğim kimseyi uğratırım, rahmetim herşeyi kaplamıştır; bunu Allah'a karşı gelmekten sakınanlara, zekat verenlere, ayetlerimize inanıp, yanlarındaki Tevrat ve İncil'de yazılı buldukları, okuyup yazması olmayan peygambere uyanlara yazacağız. O peygamber, onlara, uygun olanı emreder ve fenalıktan meneder, temiz şeyleri helal, murdar şeyleri haram kılar, onların ağır yüklerini indirir, zor tekliflerini hafifletir. Bu peygambere inanan, hürmet eden, yardım eden, onunla gönderilen nura uyanlar yok mu? İşte onlar saadete erenlerdir" dedi.</t>
  </si>
  <si>
    <t>اَلَّذ۪ينَ يَتَّبِعُونَ الرَّسُولَ النَّبِيَّ الْاُمِّيَّ الَّذ۪ي يَجِدُونَهُ مَكْتُوباً عِنْدَهُمْ فِي التَّوْرٰيةِ وَالْاِنْج۪يلِۘ يَأْمُرُهُمْ بِالْمَعْرُوفِ وَيَنْهٰيهُمْ عَنِ الْمُنْكَرِ وَيُحِلُّ لَهُمُ الطَّيِّبَاتِ وَيُحَرِّمُ عَلَيْهِمُ الْخَبَٓائِثَ وَيَضَعُ عَنْهُمْ اِصْرَهُمْ وَالْاَغْلَالَ الَّت۪ي كَانَتْ عَلَيْهِمْۜ فَالَّذ۪ينَ اٰمَنُوا بِه۪ وَعَزَّرُوهُ وَنَصَرُوهُ وَاتَّبَعُوا النُّورَ الَّـذ۪ٓي اُنْزِلَ مَعَهُٓۙ اُو۬لٰٓئِكَ هُمُ الْمُفْلِحُونَ۟</t>
  </si>
  <si>
    <t>7|157|"Bu dünyada ve ahirette bizim için güzel olanı yaz; biz Sana yöneldik" dedi. Allah: "Azabıma dilediğim kimseyi uğratırım, rahmetim herşeyi kaplamıştır; bunu Allah'a karşı gelmekten sakınanlara, zekat verenlere, ayetlerimize inanıp, yanlarındaki Tevrat ve İncil'de yazılı buldukları, okuyup yazması olmayan peygambere uyanlara yazacağız. O peygamber, onlara, uygun olanı emreder ve fenalıktan meneder, temiz şeyleri helal, murdar şeyleri haram kılar, onların ağır yüklerini indirir, zor tekliflerini hafifletir. Bu peygambere inanan, hürmet eden, yardım eden, onunla gönderilen nura uyanlar yok mu? İşte onlar saadete erenlerdir" dedi.</t>
  </si>
  <si>
    <t>قُلْ يَٓا اَيُّهَا النَّاسُ اِنّ۪ي رَسُولُ اللّٰهِ اِلَيْكُمْ جَم۪يعاًۨ الَّذ۪ي لَهُ مُلْكُ السَّمٰوَاتِ وَالْاَرْضِۚ لَٓا اِلٰهَ اِلَّا هُوَ يُحْـي۪ وَيُم۪يتُۖ فَاٰمِنُوا بِاللّٰهِ وَرَسُولِهِ النَّبِيِّ الْاُمِّيِّ الَّذ۪ي يُؤْمِنُ بِاللّٰهِ وَكَلِمَاتِه۪ وَاتَّبِعُوهُ لَعَلَّكُمْ تَهْتَدُونَ</t>
  </si>
  <si>
    <t>7|158|De ki: "Ey insanlar! Doğrusu ben, göklerin ve yerin hükümranı, O'ndan başka tanrı bulunmayan, dirilten ve öldüren Allah'ın, hepiniz için gönderdiği peygamberiyim. Allah'a ve okuyup yazması olmayan, haber getiren peygamberine -ki o da Allah'a ve sözlerine inanmıştır- inanın; ona uyun ki doğru yolu bulasınız."</t>
  </si>
  <si>
    <t>وَمِنْ قَوْمِ مُوسٰٓى اُمَّةٌ يَهْدُونَ بِالْحَقِّ وَبِه۪ يَعْدِلُونَ</t>
  </si>
  <si>
    <t>7|159|Musa'nın milletinden bir topluluk hakkı gösterirler ve onunla hükmederlerdi.</t>
  </si>
  <si>
    <t>وَقَطَّعْنَاهُمُ اثْنَتَيْ عَشْرَةَ اَسْبَاطاً اُمَماًۜ وَاَوْحَيْنَٓا اِلٰى مُوسٰٓى اِذِ اسْتَسْقٰيهُ قَوْمُهُٓ اَنِ اضْرِبْ بِعَصَاكَ الْحَجَرَۚ فَانْبَجَسَتْ مِنْهُ اثْنَتَا عَشْرَةَ عَيْناًۜ قَدْ عَلِمَ كُلُّ اُنَاسٍ مَشْرَبَهُمْۜ وَظَلَّلْنَا عَلَيْهِمُ الْغَمَامَ وَاَنْزَلْنَا عَلَيْهِمُ الْمَنَّ وَالسَّلْوٰىۜ كُلُوا مِنْ طَيِّبَاتِ مَا رَزَقْنَاكُمْۜ وَمَا ظَلَمُونَا وَلٰكِنْ كَانُٓوا اَنْفُسَهُمْ يَظْلِمُونَ</t>
  </si>
  <si>
    <t>7|160|Biz İsrailoğullarını oymaklar halinde on iki topluluğa ayırdık. Milleti Musa'dan su isteyince ona: "Asanla taşa vur" diye bildirdik; ondan on iki pınar fışkırdı. Herkes içeceği yeri öğrendi. Bulutla üzerlerine gölge yaptık, onlara kudret helvası ve bıldırcın indirdik, "Size verdiğimiz rızıkların temiz olanlarından yiyin" dedik. Onlar, karşı gelmekle, Bize değil kendilerine zulmediyorlardı.</t>
  </si>
  <si>
    <t>وَاِذْ ق۪يلَ لَهُمُ اسْكُنُوا هٰذِهِ الْقَرْيَةَ وَكُلُوا مِنْهَا حَيْثُ شِئْتُمْ وَقُولُوا حِطَّةٌ وَادْخُلُوا الْبَابَ سُجَّداً نَغْفِرْ لَكُمْ خَط۪ٓيـَٔاتِكُمْۜ سَنَز۪يدُ الْمُحْسِن۪ينَ</t>
  </si>
  <si>
    <t>7|161|Onlara: "Şu şehirde oturun, dilediğiniz gibi yiyip için, "affet!" deyin ve secde ederek kapısından girin; Biz de yanılmalarınızı bağışlarız. İyi davrananlara daha da artıracağız" denmişti.</t>
  </si>
  <si>
    <t>فَبَدَّلَ الَّذ۪ينَ ظَلَمُوا مِنْهُمْ قَوْلاً غَيْرَ الَّذ۪ي ق۪يلَ لَهُمْ فَاَرْسَلْنَا عَلَيْهِمْ رِجْزاً مِنَ السَّمَٓاءِ بِمَا كَانُوا يَظْلِمُونَ۟</t>
  </si>
  <si>
    <t>7|162|Onların zulmedenleri, kendilerine söylenen sözü başkasiyle değiştirdiler. Biz de, o zalimlere, zulümlerinden ötürü gökten azab indirdik.</t>
  </si>
  <si>
    <t>وَسْـَٔلْهُمْ عَنِ الْقَرْيَةِ الَّت۪ي كَانَتْ حَاضِرَةَ الْبَحْرِۢ اِذْ يَعْدُونَ فِي السَّبْتِ اِذْ تَأْت۪يهِمْ ح۪يتَانُهُمْ يَوْمَ سَبْتِهِمْ شُرَّعاً وَيَوْمَ لَا يَسْبِتُونَۙ لَا تَأْت۪يهِمْۚ كَذٰلِكَ نَبْلُوهُمْ بِمَا كَانُوا يَفْسُقُونَ</t>
  </si>
  <si>
    <t>7|163|Onlara, deniz kıyısındaki kasabanın durumunu sor. Cumartesi yasaklarına tecavüz ediyorlardı. Cumartesileri balıklar sürüyle geliyor, başka günler gelmiyorlardı. Biz onları, yoldan çıkmaları sebebiyle böylece deniyorduk.</t>
  </si>
  <si>
    <t>وَاِذْ قَالَتْ اُمَّةٌ مِنْهُمْ لِمَ تَعِظُونَ قَوْماًۙۨ اللّٰهُ مُهْلِكُهُمْ اَوْ مُعَذِّبُهُمْ عَذَاباً شَد۪يداًۜ قَالُوا مَعْذِرَةً اِلٰى رَبِّكُمْ وَلَعَلَّهُمْ يَتَّقُونَ</t>
  </si>
  <si>
    <t>7|164|Aralarından bir topluluk: "Allah'ın yok edeceği veya şiddetli azaba uğratacağı bir millete niçin öğüt veriyorsunuz?" dediler. Öğüt verenler: "Rabbinize, hiç değilse bir özür beyan edebilmemiz içindir, belki Allah'a karşı gelmekten sakınırlar" dediler.</t>
  </si>
  <si>
    <t>فَلَمَّا نَسُوا مَا ذُكِّرُوا بِه۪ٓ اَنْجَيْنَا الَّذ۪ينَ يَنْهَوْنَ عَنِ السُّٓوءِ وَاَخَذْنَا الَّذ۪ينَ ظَلَمُوا بِعَذَابٍ بَـ۪ٔيسٍ بِمَا كَانُوا يَفْسُقُونَ</t>
  </si>
  <si>
    <t>7|165|Kendilerine yapılan öğütleri unutunca, Biz fenalıktan menedenleri kurtardık ve zalimleri, Allah'a karşı gelmelerinden ötürü şiddetli azaba uğrattık.</t>
  </si>
  <si>
    <t>فَلَمَّا عَتَوْا عَنْ مَا نُهُوا عَنْهُ قُلْنَا لَهُمْ كُونُوا قِرَدَةً خَاسِـ۪ٔينَ</t>
  </si>
  <si>
    <t>7|166|Kendilerine edilen yasakları aşınca, onlara: "Aşağılık birer maymun olun" dedik.</t>
  </si>
  <si>
    <t>وَاِذْ تَاَذَّنَ رَبُّكَ لَيَبْعَثَنَّ عَلَيْهِمْ اِلٰى يَوْمِ الْقِيٰمَةِ مَنْ يَسُومُهُمْ سُٓوءَ الْعَذَابِۜ اِنَّ رَبَّكَ لَسَر۪يعُ الْعِقَابِۚ وَاِنَّهُ لَغَفُورٌ رَح۪يمٌ</t>
  </si>
  <si>
    <t>7|167|Rabbin, kıyamet gününe kadar, onları, kötü azaba uğratacak kimseleri üzerlerine göndereceğini bildirmişti. Doğrusu Rabbin, cezayı çabuk verir. Doğrusu O bağışlar ve merhamet eder.</t>
  </si>
  <si>
    <t>وَقَطَّعْنَاهُمْ فِي الْاَرْضِ اُمَماًۚ مِنْهُمُ الصَّالِحُونَ وَمِنْهُمْ دُونَ ذٰلِكَۘ وَبَلَوْنَاهُمْ بِالْحَسَنَاتِ وَالسَّيِّـَٔاتِ لَعَلَّهُمْ يَرْجِعُونَ</t>
  </si>
  <si>
    <t>7|168|Biz onları yeryüzünde iyiler ve aşağılıklar olarak bölük bölük ayırdık; iyiliğe dönerler diye onları güzellikler ve kötülüklerle sınadık.</t>
  </si>
  <si>
    <t>فَخَلَفَ مِنْ بَعْدِهِمْ خَلْفٌ وَرِثُوا الْكِتَابَ يَأْخُذُونَ عَرَضَ هٰذَا الْاَدْنٰى وَيَقُولُونَ سَيُغْفَرُ لَنَاۚ وَاِنْ يَأْتِهِمْ عَرَضٌ مِثْلُهُ يَأْخُذُوهُۜ اَلَمْ يُؤْخَذْ عَلَيْهِمْ م۪يثَاقُ الْكِتَابِ اَنْ لَا يَقُولُوا عَلَى اللّٰهِ اِلَّا الْحَقَّ وَدَرَسُوا مَا ف۪يهِۜ وَالدَّارُ الْاٰخِرَةُ خَيْرٌ لِلَّذ۪ينَ يَتَّقُونَۜ اَفَلَا تَعْقِلُونَ</t>
  </si>
  <si>
    <t>7|169|Ardlarından yerlerine gelen bir takım kötüler, Kitap'a mirasçı oldular. "Biz nasıl olsa affedileceğiz" diyerek Kitap'ın hükümlerini değiştirme karşılığı bu değersiz dünyanın mallarını alırlar; yine ona benzer geçici bir şey kendilerine gelince onu da kabul ederlerdi. Onlardan, Allah'a karşı ancak gerçeği söyleyeceklerine dair Kitap üzerine söz alınmamış mıydı? Kitap'da olanları okumamışlar mıydı? Allah'a karşı gelmekten sakınanlar için, ahiret yurdu vardır, düşünmüyor musunuz? Biz, iyiliğe çalışanların ecrini elbette zayi etmeyiz.</t>
  </si>
  <si>
    <t>وَالَّذ۪ينَ يُمَسِّكُونَ بِالْكِتَابِ وَاَقَامُوا الصَّلٰوةَۜ اِنَّا لَا نُض۪يعُ اَجْرَ الْمُصْلِح۪ينَ</t>
  </si>
  <si>
    <t>7|170|Ardlarından yerlerine gelen bir takım kötüler, Kitap'a mirasçı oldular. "Biz nasıl olsa affedileceğiz" diyerek Kitap'ın hükümlerini değiştirme karşılığı bu değersiz dünyanın mallarını alırlar; yine ona benzer geçici bir şey kendilerine gelince onu da kabul ederlerdi. Onlardan, Allah'a karşı ancak gerçeği söyleyeceklerine dair Kitap üzerine söz alınmamış mıydı? Kitap'da olanları okumamışlar mıydı? Allah'a karşı gelmekten sakınanlar için, ahiret yurdu vardır, düşünmüyor musunuz? Biz, iyiliğe çalışanların ecrini elbette zayi etmeyiz.</t>
  </si>
  <si>
    <t>وَاِذْ نَتَقْنَا الْجَبَلَ فَوْقَهُمْ كَاَنَّهُ ظُلَّةٌ وَظَنُّٓوا اَنَّهُ وَاقِعٌ بِهِمْۚ خُذُوا مَٓا اٰتَيْنَاكُمْ بِقُوَّةٍ وَاذْكُرُوا مَا ف۪يهِ لَعَلَّكُمْ تَتَّقُونَ۟</t>
  </si>
  <si>
    <t>7|171|Tur dağını, gölgelik gibi onların üzerlerine yükseltmiştik, onlar tepelerine düşeceğini sanmışlardı. Onlara: "Size verdiğimiz Kitap'a sıkıca sarılın, içinde olanı düşünün ki sakınanlardan olasınız" demiştik.</t>
  </si>
  <si>
    <t>وَاِذْ اَخَذَ رَبُّكَ مِنْ بَن۪ٓي اٰدَمَ مِنْ ظُهُورِهِمْ ذُرِّيَّتَهُمْ وَاَشْهَدَهُمْ عَلٰٓى اَنْفُسِهِمْۚ اَلَسْتُ بِرَبِّكُمْۜ قَالُوا بَلٰىۚۛ شَهِدْنَاۚۛ اَنْ تَقُولُوا يَوْمَ الْقِيٰمَةِ اِنَّا كُنَّا عَنْ هٰذَا غَافِل۪ينَۙ</t>
  </si>
  <si>
    <t>7|172|Rabbin, insanoğlunun sulbünden soyunu alıp devam ettirmiş, onlara: "Ben sizin Rabbiniz değil miyim" demiş ve buna kendilerini şahit tutmuştu. Onlar da: "Evet şahidiz" demişlerdi. Bu, kıyamet günü, "Bizim bundan haberimiz yoktu" dersiniz veya "Daha önce babalarımız Allah'a ortak koşmuşlardı, biz de onlardan sonra gelen bir soyuz, bizi, boşa çalışanların yaptıklarından ötürü yok eder misin?" dersiniz diyedir.</t>
  </si>
  <si>
    <t>اَوْ تَقُولُٓوا اِنَّـمَٓا اَشْرَكَ اٰبَٓاؤُ۬نَا مِنْ قَبْلُ وَكُنَّا ذُرِّيَّةً مِنْ بَعْدِهِمْۚ اَفَتُهْلِكُنَا بِمَا فَعَلَ الْمُبْطِلُونَ</t>
  </si>
  <si>
    <t>7|173|Rabbin, insanoğlunun sulbünden soyunu alıp devam ettirmiş, onlara: "Ben sizin Rabbiniz değil miyim" demiş ve buna kendilerini şahit tutmuştu. Onlar da: "Evet şahidiz" demişlerdi. Bu, kıyamet günü, "Bizim bundan haberimiz yoktu" dersiniz veya "Daha önce babalarımız Allah'a ortak koşmuşlardı, biz de onlardan sonra gelen bir soyuz, bizi, boşa çalışanların yaptıklarından ötürü yok eder misin?" dersiniz diyedir.</t>
  </si>
  <si>
    <t>وَكَذٰلِكَ نُفَصِّلُ الْاٰيَاتِ وَلَعَلَّهُمْ يَرْجِعُونَ</t>
  </si>
  <si>
    <t>7|174|Belki doğru yola dönerler diye ayetleri böylece uzun uzadıya açıklıyoruz.</t>
  </si>
  <si>
    <t>وَاتْلُ عَلَيْهِمْ نَبَاَ الَّـذ۪ٓي اٰتَيْنَاهُ اٰيَاتِنَا فَانْسَلَخَ مِنْهَا فَاَتْبَعَهُ الشَّيْطَانُ فَكَانَ مِنَ الْغَاو۪ينَ</t>
  </si>
  <si>
    <t>7|175|Onlara, şeytanın peşine takdığı ve kendisine verdiğimiz ayetlerden sıyrılarak azgınlıklardan olan kişinin olayını anlat.</t>
  </si>
  <si>
    <t>وَلَوْ شِئْنَا لَرَفَعْنَاهُ بِهَا وَلٰكِنَّهُٓ اَخْلَدَ اِلَى الْاَرْضِ وَاتَّـبَعَ هَوٰيهُۚ فَمَثَلُهُ كَمَثَلِ الْكَلْبِۚ اِنْ تَحْمِلْ عَلَيْهِ يَلْهَثْ اَوْ تَتْرُكْهُ يَلْهَثْۜ ذٰلِكَ مَثَلُ الْقَوْمِ الَّذ۪ينَ كَذَّبُوا بِاٰيَاتِنَاۚ فَاقْصُصِ الْقَصَصَ لَعَلَّهُمْ يَتَفَكَّرُونَ</t>
  </si>
  <si>
    <t>7|176|Dileseydik, onu ayetlerimizle üstün kılardık; fakat o, dünyaya meyletti ve hevesine uydu. Durumu, üstüne varsan da, kendi haline bıraksan da, dilini sarkıtıp soluyan köpeğin durumu gibidir. İşte ayetlerimizi yalan sayan kimselerin hali böyledir. Sen onlara bu kıssayı anlat, belki üzerinde düşünürler.</t>
  </si>
  <si>
    <t>سَٓاءَ مَثَلاًۨ الْقَوْمُ الَّذ۪ينَ كَذَّبُوا بِاٰيَاتِنَا وَاَنْفُسَهُمْ كَانُوا يَظْلِمُونَ</t>
  </si>
  <si>
    <t>7|177|Ayetlerimizi yalan sayan, kendine zulmeden millet ne kötü bir misaldir!</t>
  </si>
  <si>
    <t>مَنْ يَهْدِ اللّٰهُ فَهُوَ الْمُهْتَد۪يۚ وَمَنْ يُضْلِلْ فَاُو۬لٰٓئِكَ هُمُ الْخَاسِرُونَ</t>
  </si>
  <si>
    <t>7|178|Allah'ın doğru yola sevkettiği kimse doğru yolda olur. Saptırdığı kimseler ise, işte onlar mahvolanlardır.</t>
  </si>
  <si>
    <t>وَلَقَدْ ذَرَأْنَا لِجَهَنَّمَ كَث۪يراً مِنَ الْجِنِّ وَالْاِنْسِۘ لَهُمْ قُلُوبٌ لَا يَفْقَهُونَ بِهَاۘ وَلَهُمْ اَعْيُنٌ لَا يُبْصِرُونَ بِهَاۘ وَلَهُمْ اٰذَانٌ لَا يَسْمَعُونَ بِهَاۜ اُو۬لٰٓئِكَ كَالْاَنْعَامِ بَلْ هُمْ اَضَلُّۜ اُو۬لٰٓئِكَ هُمُ الْغَافِلُونَ</t>
  </si>
  <si>
    <t>7|179|And olsun ki, cehennem için de birçok cin ve insan yarattık; onların kalbleri vardır ama anlamazlar; gözleri vardır ama görmezler; kulakları vardır ama işitmezler. İşte bunlar hayvanlar gibi hatta daha sapıktırlar. İşte bunlar gafillerdir.</t>
  </si>
  <si>
    <t>وَلِلّٰهِ الْاَسْمَٓاءُ الْحُسْنٰى فَادْعُوهُ بِهَاۖ وَذَرُوا الَّذ۪ينَ يُلْحِدُونَ ف۪ٓي اَسْمَٓائِه۪ۜ سَيُجْزَوْنَ مَا كَانُوا يَعْمَلُونَ</t>
  </si>
  <si>
    <t>7|180|En güzel isimler Allah'ındır, O'na o isimlerle dua edin, O'nun isimleri konusunda eğriliğe sapanları bırakın. Onlar yaptıklarının cezasını göreceklerdir.</t>
  </si>
  <si>
    <t>وَمِمَّنْ خَلَقْنَٓا اُمَّةٌ يَهْدُونَ بِالْحَقِّ وَبِه۪ يَعْدِلُونَ۟</t>
  </si>
  <si>
    <t>7|181|Yarattıklarımızdan bir topluluk hakkı gösterirler ve onunla hükmederler.</t>
  </si>
  <si>
    <t>وَالَّذ۪ينَ كَذَّبُوا بِاٰيَاتِنَا سَنَسْتَدْرِجُهُمْ مِنْ حَيْثُ لَا يَعْلَمُونَۚ</t>
  </si>
  <si>
    <t>7|182|Ayetlerimizi yalan sayanları, bilmedikleri yönden, ağır ağır sonuçlarına yaklaştıracağız.</t>
  </si>
  <si>
    <t>وَاُمْل۪ي لَهُمْۜ اِنَّ كَيْد۪ي مَت۪ينٌ</t>
  </si>
  <si>
    <t>7|183|Onlara mahsustan mühlet veririm, çünkü Benim düzenim çetindir.</t>
  </si>
  <si>
    <t>اَوَلَمْ يَتَفَكَّرُوا مَا بِصَاحِبِهِمْ مِنْ جِنَّةٍۜ اِنْ هُوَ اِلَّا نَذ۪يرٌ مُب۪ينٌ</t>
  </si>
  <si>
    <t>7|184|Düşünmüyorlar mı ki, arkadaşları olan peygamberde deliliğin eseri yoktur. O ancak açıkça uyaran bir kimsedir.</t>
  </si>
  <si>
    <t>اَوَلَمْ يَنْظُرُوا ف۪ي مَلَكُوتِ السَّمٰوَاتِ وَالْاَرْضِ وَمَا خَلَقَ اللّٰهُ مِنْ شَيْءٍۙ وَاَنْ عَسٰٓى اَنْ يَكُونَ قَدِ اقْتَرَبَ اَجَلُهُمْۚ فَبِاَيِّ حَد۪يثٍ بَعْدَهُ يُؤْمِنُونَ</t>
  </si>
  <si>
    <t>7|185|Göklerin ve yerin hükümranlığını, Allah'ın yarattığı her şeyi ve ecellerinin yaklaşmış olması ihtimalini düşünmüyorlar mı? Bundan sonra hangi söze inanacaklar?</t>
  </si>
  <si>
    <t>مَنْ يُضْلِلِ اللّٰهُ فَلَا هَادِيَ لَهُۜ وَيَذَرُهُمْ ف۪ي طُغْيَانِهِمْ يَعْمَهُونَ</t>
  </si>
  <si>
    <t>7|186|Allah'ın saptırdığını yola getirecek yoktur. O, sapanları taşkınlıkları içinde bocalayıp dururlarken bırakır.</t>
  </si>
  <si>
    <t>يَسْـَٔلُونَكَ عَنِ السَّاعَةِ اَيَّانَ مُرْسٰيهَاۜ قُلْ اِنَّمَا عِلْمُهَا عِنْدَ رَبّ۪يۚ لَا يُجَلّ۪يهَا لِوَقْتِهَٓا اِلَّا هُوَۜ ثَقُلَتْ فِي السَّمٰوَاتِ وَالْاَرْضِۜ لَا تَأْت۪يكُمْ اِلَّا بَغْتَةًۜ يَسْـَٔلُونَكَ كَاَنَّكَ حَفِيٌّ عَنْهَاۜ قُلْ اِنَّمَا عِلْمُهَا عِنْدَ اللّٰهِ وَلٰكِنَّ اَكْثَرَ النَّاسِ لَا يَعْلَمُونَ</t>
  </si>
  <si>
    <t>7|187|Sana, kıyamet saatinin ne zaman gelip çatacağını soruyorlar, de ki: "Onu ancak Rabbim bilir, onun vaktini, O'ndan başka belirtecek yoktur. Göklerin ve yerin, ağırlığını kaldıramayacağı o saat, sizlere ansızın gelecektir." Sen sanki öğrenmişsin gibi sana soruyorlar, de ki: "Onu bilmek ancak Allah'a mahsustur, ama insanların çoğu bu gerçeği bilmezler."</t>
  </si>
  <si>
    <t>قُلْ لَٓا اَمْلِكُ لِنَفْس۪ي نَفْعاً وَلَا ضَراًّ اِلَّا مَا شَٓاءَ اللّٰهُۜ وَلَوْ كُنْتُ اَعْلَمُ الْغَيْبَ لَاسْتَكْثَرْتُ مِنَ الْخَيْرِۚ وَمَا مَسَّنِيَ السُّٓوءُ اِنْ اَنَا۬ اِلَّا نَذ۪يرٌ وَبَش۪يرٌ لِقَوْمٍ يُؤْمِنُونَ۟</t>
  </si>
  <si>
    <t>7|188|De ki: "Allah'ın dilemesi dışında ben kendime bir fayda ve zarar verecek durumda değilim. Görülmeyeni bileydim, daha çok iyilik yapardım ve bana kötülük de gelmezdi. Ben sadece, inanan bir milleti uyaran ve müjdeleyen bir peygamberim."</t>
  </si>
  <si>
    <t>هُوَ الَّذ۪ي خَلَقَكُمْ مِنْ نَفْسٍ وَاحِدَةٍ وَجَعَلَ مِنْهَا زَوْجَهَا لِيَسْكُنَ اِلَيْهَاۚ فَلَمَّا تَغَشّٰيهَا حَمَلَتْ حَمْلاً خَف۪يفاً فَمَرَّتْ بِه۪ۚ فَلَمَّٓا اَثْقَلَتْ دَعَوَا اللّٰهَ رَبَّهُمَا لَئِنْ اٰتَيْتَنَا صَالِحاً لَنَكُونَنَّ مِنَ الشَّاكِر۪ينَ</t>
  </si>
  <si>
    <t>7|189|Sizi bir nefisten yaratan ve gönlünün huzura kavuşacağı eşini de ondan var eden Allah'tır. Eşine yaklaşınca, eşi hafif bir yük yüklendi ve bu halde bir müddet taşıdı. Hamileliği ağırlaşınca, karı-koca, Rableri olan Allah'a: "Bize kusursuz bir çocuk verirsen, and olsun ki şükredenlerden oluruz" diye yalvardılar.</t>
  </si>
  <si>
    <t>فَلَمَّٓا اٰتٰيهُمَا صَالِحاً جَعَلَا لَهُ شُرَكَٓاءَ ف۪يمَٓا اٰتٰيهُمَاۚ فَتَعَالَى اللّٰهُ عَمَّا يُشْرِكُونَ</t>
  </si>
  <si>
    <t>7|190|Allah onlara kusursuz bir çocuk verince, kendilerine verdiği şey hakkında Allah'a ortaklar koştular. Allah, onların ortak koştukları şeylerden yücedir.</t>
  </si>
  <si>
    <t>اَيُشْرِكُونَ مَا لَا يَخْلُقُ شَيْـٔاً وَهُمْ يُخْلَقُونَۘ</t>
  </si>
  <si>
    <t>7|191|Kendileri yaratılmışken, bir şey yaratamayan putları mı ortak koşuyorlar?</t>
  </si>
  <si>
    <t>وَلَا يَسْتَط۪يعُونَ لَهُمْ نَصْراً وَلَٓا اَنْفُسَهُمْ يَنْصُرُونَ</t>
  </si>
  <si>
    <t>7|192|Oysa putlar ne onlara yardım edebilir ve ne de kendilerine bir yardımları olur.</t>
  </si>
  <si>
    <t>وَاِنْ تَدْعُوهُمْ اِلَى الْهُدٰى لَا يَتَّبِعُوكُمْۜ سَوَٓاءٌ عَلَيْكُمْ اَدَعَوْتُمُوهُمْ اَمْ اَنْتُمْ صَامِتُونَ</t>
  </si>
  <si>
    <t>7|193|Onları doğru yola çağırırsanız, size uymazlar; çağırmanız da, susmanız da onlar için birdir.</t>
  </si>
  <si>
    <t>اِنَّ الَّذ۪ينَ تَدْعُونَ مِنْ دُونِ اللّٰهِ عِبَادٌ اَمْثَالُكُمْ فَادْعُوهُمْ فَلْيَسْتَج۪يبُوا لَكُمْ اِنْ كُنْتُمْ صَادِق۪ينَ</t>
  </si>
  <si>
    <t>7|194|Allah'tan başka taptıklarınız putlar da, sizin gibi yaratıklardır. Eğer doğru sözlü iseniz, onları çağırın da size cevap versinler bakalım.</t>
  </si>
  <si>
    <t>اَلَهُمْ اَرْجُلٌ يَمْشُونَ بِهَاۘ اَمْ لَهُمْ اَيْدٍ يَبْطِشُونَ بِهَاۘ اَمْ لَهُمْ اَعْيُنٌ يُبْصِرُونَ بِهَاۘ اَمْ لَهُمْ اٰذَانٌ يَسْمَعُونَ بِهَاۜ قُلِ ادْعُوا شُرَكَٓاءَكُمْ ثُمَّ ك۪يدُونِ فَلَا تُنْظِرُونِ</t>
  </si>
  <si>
    <t>7|195|Onların yürüyecek ayakları mı var, yoksa tutacak elleri mi var, ya da görecek gözleri mi var, veya işitecek kulakları mı var? De ki: "Ortaklarınızı çağırın elinizden gelirse bana tuzak kurun, göz açtırmayın."</t>
  </si>
  <si>
    <t>اِنَّ وَلِـِّيَ اللّٰهُ الَّذ۪ي نَزَّلَ الْكِتَابَۘ وَهُوَ يَتَوَلَّى الصَّالِح۪ينَ</t>
  </si>
  <si>
    <t>7|196|"Çünkü benim dostum, Kitap'ı indiren Allah'tır. O, iyileri dost edinir."</t>
  </si>
  <si>
    <t>وَالَّذ۪ينَ تَدْعُونَ مِنْ دُونِه۪ لَا يَسْتَط۪يعُونَ نَصْرَكُمْ وَلَٓا اَنْفُسَهُمْ يَنْصُرُونَ</t>
  </si>
  <si>
    <t>7|197|"O'nu bırakıp da taptıklarınız, kendilerine yardım edemezler ki size yardım etsinler."</t>
  </si>
  <si>
    <t>وَاِنْ تَدْعُوهُمْ اِلَى الْهُدٰى لَا يَسْمَعُواۜ وَتَرٰيهُمْ يَنْظُرُونَ اِلَيْكَ وَهُمْ لَا يُبْصِرُونَ</t>
  </si>
  <si>
    <t>7|198|Onları doğru yola çağırırsanız duymazlar. Sana baktıklarını görürsün, oysa görmezler.</t>
  </si>
  <si>
    <t>خُذِ الْعَفْوَ وَأْمُرْ بِالْعُرْفِ وَاَعْرِضْ عَنِ الْجَاهِل۪ينَ</t>
  </si>
  <si>
    <t>7|199|Sen af yolunu tut, bağışla, uygun olanı emret, bilgisizlere aldırış etme.</t>
  </si>
  <si>
    <t>وَاِمَّا يَنْزَغَنَّكَ مِنَ الشَّيْطَانِ نَزْغٌ فَاسْتَعِذْ بِاللّٰهِۜ اِنَّهُ سَم۪يعٌ عَل۪يمٌ</t>
  </si>
  <si>
    <t>7|200|Şeytan seni dürtecek olursa Allah'a sığın, doğrusu O işitir ve bilir.</t>
  </si>
  <si>
    <t>اِنَّ الَّذ۪ينَ اتَّقَوْا اِذَا مَسَّهُمْ طَٓائِفٌ مِنَ الشَّيْطَانِ تَذَكَّرُوا فَاِذَا هُمْ مُبْصِرُونَۚ</t>
  </si>
  <si>
    <t>7|201|Allah'a karşı gelmekten sakınanlar, şeytan tarafından bir vesveseye uğrayınca, Allah'ı anarlar ve hemen gerçeği görürler.</t>
  </si>
  <si>
    <t>وَاِخْوَانُهُمْ يَمُدُّونَهُمْ فِي الْغَيِّ ثُمَّ لَا يُقْصِرُونَ</t>
  </si>
  <si>
    <t>7|202|Şeytanın kardeşleri onları azgınlığa sürüklerler ve bundan hiç geri durmazlar.</t>
  </si>
  <si>
    <t>وَاِذَا لَمْ تَأْتِهِمْ بِاٰيَةٍ قَالُوا لَوْلَا اجْتَبَيْتَهَاۜ قُلْ اِنَّـمَٓا اَتَّبِـعُ مَا يُوحٰٓى اِلَيَّ مِنْ رَبّ۪يۚ هٰذَا بَصَٓائِرُ مِنْ رَبِّكُمْ وَهُدًى وَرَحْمَةٌ لِقَوْمٍ يُؤْمِنُونَ</t>
  </si>
  <si>
    <t>7|203|Onlara bir ayet getirmediğin zaman, "Sen bir tane yapsaydın ya" derler. De ki: "Ben ancak Rabbim tarafından bana vahyolunana uyarım. Bu Kitap inanan millete Rabbinizden açık belgeler, yol gösterme ve rahmettir."</t>
  </si>
  <si>
    <t>وَاِذَا قُرِئَ الْقُرْاٰنُ فَاسْتَمِعُوا لَهُ وَاَنْصِتُوا لَعَلَّكُمْ تُرْحَمُونَ</t>
  </si>
  <si>
    <t>7|204|Kuran okunduğu zaman ona kulak verin, dinleyin ki merhamet olunasınız.</t>
  </si>
  <si>
    <t>وَاذْكُرْ رَبَّكَ ف۪ي نَفْسِكَ تَضَرُّعاً وَخ۪يفَةً وَدُونَ الْجَهْرِ مِنَ الْقَوْلِ بِالْغُدُوِّ وَالْاٰصَالِ وَلَا تَكُنْ مِنَ الْغَافِل۪ينَ</t>
  </si>
  <si>
    <t>7|205|Rabbini gönülden ve korkarak içinden hafif bir sesle sabah akşam an, gafillerden olma.</t>
  </si>
  <si>
    <t>اِنَّ الَّذ۪ينَ عِنْدَ رَبِّكَ لَا يَسْتَكْبِرُونَ عَنْ عِبَادَتِه۪ وَيُسَبِّحُونَهُ وَلَهُ يَسْجُدُونَ ۩</t>
  </si>
  <si>
    <t>7|206|Doğrusu Rabbinin katında olanlar, O'na kulluk etmekten büyüklenmezler, O'nu tenzih ederler ve yalnız O'na secde ederler.</t>
  </si>
  <si>
    <t>ENFAL SURESİ</t>
  </si>
  <si>
    <t>يَسْـَٔلُونَكَ عَنِ الْاَنْفَالِۜ قُلِ الْاَنْفَالُ لِلّٰهِ وَالرَّسُولِۚ فَاتَّقُوا اللّٰهَ وَاَصْلِحُوا ذَاتَ بَيْنِكُمْۖ وَاَط۪يعُوا اللّٰهَ وَرَسُولَهُٓ اِنْ كُنْتُمْ مُؤْمِن۪ينَ</t>
  </si>
  <si>
    <t>8|1|Sana, ganimetlere dair soru sorarlar, de ki: Ganimetler Allah'ın ve Peygamberindir. İnanıyorsanız Allah'tan sakının, aranızdaki münasebetleri düzeltin, Allah'a ve Peygamberine itaat edin.</t>
  </si>
  <si>
    <t>اِنَّمَا الْمُؤْمِنُونَ الَّذ۪ينَ اِذَا ذُكِرَ اللّٰهُ وَجِلَتْ قُلُوبُهُمْ وَاِذَا تُلِيَتْ عَلَيْهِمْ اٰيَاتُهُ زَادَتْهُمْ ا۪يمَاناً وَعَلٰى رَبِّهِمْ يَتَوَكَّلُونَۚ</t>
  </si>
  <si>
    <t>8|2|İnananlar ancak, o kimselerdir ki Allah anıldığı zaman kalbleri titrer, ayetleri okunduğu zaman bu onların imanlarını artırır. Ve Rablerine güvenirler; namaz kılarlar; kendilerine verdiğimiz rızıktan yerli yerince sarf ederler.</t>
  </si>
  <si>
    <t>اَلَّذ۪ينَ يُق۪يمُونَ الصَّلٰوةَ وَمِمَّا رَزَقْنَاهُمْ يُنْفِقُونَۜ</t>
  </si>
  <si>
    <t>8|3|İnananlar ancak, o kimselerdir ki Allah anıldığı zaman kalbleri titrer, ayetleri okunduğu zaman bu onların imanlarını artırır. Ve Rablerine güvenirler; namaz kılarlar; kendilerine verdiğimiz rızıktan yerli yerince sarf ederler.</t>
  </si>
  <si>
    <t>اُو۬لٰٓئِكَ هُمُ الْمُؤْمِنُونَ حَـقاًّۜ لَهُمْ دَرَجَاتٌ عِنْدَ رَبِّهِمْ وَمَغْفِرَةٌ وَرِزْقٌ كَر۪يمٌۚ</t>
  </si>
  <si>
    <t>8|4|İşte gerçekten inanmış olanlar bunlardır. Onlara Rablerinin katında mertebeler, mağfiret ve cömertçe verilmiş rızıklar vardır.</t>
  </si>
  <si>
    <t>كَمَٓا اَخْرَجَكَ رَبُّكَ مِنْ بَيْتِكَ بِالْحَقِّۖ وَاِنَّ فَر۪يقاً مِنَ الْمُؤْمِن۪ينَ لَكَارِهُونَۙ</t>
  </si>
  <si>
    <t>8|5|Nitekim, Rabbin seni hak uğrunda evinden savaş için çıkarmıştı, oysa müslümanların bir takımı bundan hoşlanmamıştı.</t>
  </si>
  <si>
    <t>يُجَادِلُونَكَ فِي الْحَقِّ بَعْدَ مَا تَبَيَّنَ كَاَنَّمَا يُسَاقُونَ اِلَى الْمَوْتِ وَهُمْ يَنْظُرُونَۜ</t>
  </si>
  <si>
    <t>8|6|Sanki göz göre göre ölüme sürükleniyorlarmış gibi, gerçek ortaya çıktıktan sonra bile seninle tartışıyorlardı.</t>
  </si>
  <si>
    <t>وَاِذْ يَعِدُكُمُ اللّٰهُ اِحْدَى الطَّٓائِفَتَيْنِ اَنَّهَا لَكُمْ وَتَوَدُّونَ اَنَّ غَيْرَ ذَاتِ الشَّوْكَةِ تَكُونُ لَكُمْ وَيُر۪يدُ اللّٰهُ اَنْ يُحِقَّ الْحَقَّ بِكَلِمَاتِه۪ وَيَقْطَعَ دَابِرَ الْكَافِر۪ينَۙ</t>
  </si>
  <si>
    <t>8|7|Allah bu iki taifeden birini size vadetmişti; siz, kuvvetsiz olanın size düşmesini istiyordunuz. Oysa, suçluların hoşuna gitmese de, hakkı ortaya çıkarmak ve batılı tepelemek için, Allah sözleriyle hakkı ortaya koymak ve inkarcıların kökünü kesmek istiyordu.</t>
  </si>
  <si>
    <t>لِيُحِقَّ الْحَقَّ وَيُبْطِلَ الْبَاطِلَ وَلَوْ كَرِهَ الْمُجْرِمُونَۚ</t>
  </si>
  <si>
    <t>8|8|Allah bu iki taifeden birini size vadetmişti; siz, kuvvetsiz olanın size düşmesini istiyordunuz. Oysa, suçluların hoşuna gitmese de, hakkı ortaya çıkarmak ve batılı tepelemek için, Allah sözleriyle hakkı ortaya koymak ve inkarcıların kökünü kesmek istiyordu.</t>
  </si>
  <si>
    <t>اِذْ تَسْتَغ۪يثُونَ رَبَّكُمْ فَاسْتَجَابَ لَكُمْ اَنّ۪ي مُمِدُّكُمْ بِاَلْفٍ مِنَ الْمَلٰٓئِكَةِ مُرْدِف۪ينَ</t>
  </si>
  <si>
    <t>8|9|Rabbinizin yardımına sığınıyordunuz. O, "Ben size, birbiri peşinden bin melekle yardım ederim" diye cevap vermişti.</t>
  </si>
  <si>
    <t>وَمَا جَعَلَهُ اللّٰهُ اِلَّا بُشْرٰى وَلِتَطْمَئِنَّ بِه۪ قُلُوبُكُمْۚ وَمَا النَّصْرُ اِلَّا مِنْ عِنْدِ اللّٰهِۜ اِنَّ اللّٰهَ عَز۪يزٌ حَك۪يمٌ۟</t>
  </si>
  <si>
    <t>8|10|Allah bunu ancak bir müjde olması ve kalblerinizin yatışması için yapmıştı. Yardım ancak Allah katındandır. Doğrusu Allah güçlüdür, hakimdir.</t>
  </si>
  <si>
    <t>اِذْ يُغَشّ۪يكُمُ النُّعَاسَ اَمَنَةً مِنْهُ وَيُنَزِّلُ عَلَيْكُمْ مِنَ السَّمَٓاءِ مَٓاءً لِيُطَهِّرَكُمْ بِه۪ وَيُذْهِبَ عَنْكُمْ رِجْزَ الشَّيْطَانِ وَلِيَرْبِطَ عَلٰى قُلُوبِكُمْ وَيُثَبِّتَ بِهِ الْاَقْدَامَۜ</t>
  </si>
  <si>
    <t>8|11|Allah kendi katından bir güven işareti olarak sizi hafif bir uykuya daldırmıştı. Sizi arıtmak, sizden şeytan vesvesesini gidermek, kalblerinizi pekiştirmek ve sebatınızı artırmak için gökten size su indirmişti.</t>
  </si>
  <si>
    <t>اِذْ يُوح۪ي رَبُّكَ اِلَى الْمَلٰٓئِكَةِ اَنّ۪ي مَعَكُمْ فَثَبِّتُوا الَّذ۪ينَ اٰمَنُواۜ سَاُلْق۪ي ف۪ي قُلُوبِ الَّذ۪ينَ كَفَرُوا الرُّعْبَ فَاضْرِبُوا فَوْقَ الْاَعْنَاقِ وَاضْرِبُوا مِنْهُمْ كُلَّ بَنَانٍۜ</t>
  </si>
  <si>
    <t>8|12|Rabbin meleklere, "Ben sizinleyim, inananları destekleyin" diye vahyetti. "Ben inkar edenlerin kalblerine korku salacağım, artık vurun onların boyunları üstüne, vurun her parmağına" dedi.</t>
  </si>
  <si>
    <t>ذٰلِكَ بِاَنَّهُمْ شَٓاقُّوا اللّٰهَ وَرَسُولَهُۚ وَمَنْ يُشَاقِقِ اللّٰهَ وَرَسُولَهُ فَاِنَّ اللّٰهَ شَد۪يدُ الْعِقَابِ</t>
  </si>
  <si>
    <t>8|13|Bu, onların Allah'a ve Peygamberine karşı koymalarındandır. Kim Allah'a ve peygamberine karşı koyarsa, bilsin ki, Allah'ın cezası şiddetlidir.</t>
  </si>
  <si>
    <t>ذٰلِكُمْ فَذُوقُوهُ وَاَنَّ لِلْكَافِر۪ينَ عَذَابَ النَّارِ</t>
  </si>
  <si>
    <t>8|14|İşte bunu tadın, inkar edenlere cehennem azabı da vardır.</t>
  </si>
  <si>
    <t>يَٓا اَيُّهَا الَّذ۪ينَ اٰمَنُٓوا اِذَا لَق۪يتُمُ الَّذ۪ينَ كَفَرُوا زَحْفاً فَلَا تُوَلُّوهُمُ الْاَدْبَارَۚ</t>
  </si>
  <si>
    <t>8|15|Ey İnananlar! Savaş için ilerlerken, inkar edenlerle toplu halde karşılaştığınızda onlara arkanızı dönmeyin.</t>
  </si>
  <si>
    <t>وَمَنْ يُوَلِّهِمْ يَوْمَئِذٍ دُبُرَهُٓ اِلَّا مُتَحَرِّفاً لِقِتَالٍ اَوْ مُتَحَيِّزاً اِلٰى فِئَةٍ فَقَدْ بَٓاءَ بِغَضَبٍ مِنَ اللّٰهِ وَمَأْوٰيهُ جَهَنَّمُۜ وَبِئْسَ الْمَص۪يرُ</t>
  </si>
  <si>
    <t>8|16|Tekrar savaşmak için bir tarafa çekilmek veya bir başka topluluğa katılmak maksadı dışında, o gün arkasını düşmana dönen kimse Allah'dan bir gazaba uğramış olur. Onun varacağı yer cehennemdir. Ne kötü bir dönüştür!</t>
  </si>
  <si>
    <t>فَلَمْ تَقْتُلُوهُمْ وَلٰكِنَّ اللّٰهَ قَتَلَهُمْۖ وَمَا رَمَيْتَ اِذْ رَمَيْتَ وَلٰكِنَّ اللّٰهَ رَمٰىۚ وَلِيُبْلِيَ الْمُؤْمِن۪ينَ مِنْهُ بَلَٓاءً حَسَناًۜ اِنَّ اللّٰهَ سَم۪يعٌ عَل۪يمٌ</t>
  </si>
  <si>
    <t>8|17|Onları siz öldürmediniz fakat Allah öldürdü. Attığın zaman da sen atmamıştın, fakat Allah atmıştı. Allah bunu, inananları güzel bir imtihana tabi tutmak için yapmıştı. Doğrusu O işitir ve bilir.</t>
  </si>
  <si>
    <t>ذٰلِكُمْ وَاَنَّ اللّٰهَ مُوهِنُ كَيْدِ الْكَافِر۪ينَ</t>
  </si>
  <si>
    <t>8|18|İşte bu, Allah'ın inkarcıların düzenini zayıflatıp yok etmesidir.</t>
  </si>
  <si>
    <t>اِنْ تَسْتَفْتِحُوا فَقَدْ جَٓاءَكُمُ الْفَتْحُۚ وَاِنْ تَنْتَهُوا فَهُوَ خَيْرٌ لَكُمْۚ وَاِنْ تَعُودُوا نَعُدْۚ وَلَنْ تُغْنِيَ عَنْكُمْ فِئَتُكُمْ شَيْـٔاً وَلَوْ كَـثُرَتْۙ وَاَنَّ اللّٰهَ مَعَ الْمُؤْمِن۪ينَ۟</t>
  </si>
  <si>
    <t>8|19|Ey inkarcılar! Zafer istiyorsanız, işte zafer geldi (aleyhinize çıktı). Peygambere karşı gelmekten vazgeçerseniz sizin iyiliğinize olur, yok tekrar dönerseniz biz de döneriz; topluluğunuz çok da olsa size hiçbir fayda vermez. Allah inananlarla beraberdir.</t>
  </si>
  <si>
    <t>يَٓا اَيُّهَا الَّذ۪ينَ اٰمَنُٓوا اَط۪يعُوا اللّٰهَ وَرَسُولَهُ وَلَا تَوَلَّوْا عَنْهُ وَاَنْتُمْ تَسْمَعُونَۚ</t>
  </si>
  <si>
    <t>8|20|Ey inananlar! Allah'a ve Peygamberine itaat edin, Kuran'ı dinleyip dururken yüz çevirmeyin, dinlemedikleri halde "dinledik" diyenler gibi olmayın.</t>
  </si>
  <si>
    <t>وَلَا تَكُونُوا كَالَّذ۪ينَ قَالُوا سَمِعْنَا وَهُمْ لَا يَسْمَعُونَ</t>
  </si>
  <si>
    <t>8|21|Ey inananlar! Allah'a ve Peygamberine itaat edin, Kuran'ı dinleyip dururken yüz çevirmeyin, dinlemedikleri halde "dinledik" diyenler gibi olmayın.</t>
  </si>
  <si>
    <t>اِنَّ شَرَّ الدَّوَٓابِّ عِنْدَ اللّٰهِ الصُّمُّ الْبُكْمُ الَّذ۪ينَ لَا يَعْقِلُونَ</t>
  </si>
  <si>
    <t>8|22|Allah katında, yeryüzündeki canlıların en kötüsü gerçeği akletmeyen sağırlar ve dilsizlerdir.</t>
  </si>
  <si>
    <t>وَلَوْ عَلِمَ اللّٰهُ ف۪يهِمْ خَيْراً لَاَسْمَعَهُمْۜ وَلَوْ اَسْمَعَهُمْ لَتَوَلَّوْا وَهُمْ مُعْرِضُونَ</t>
  </si>
  <si>
    <t>8|23|Allah onlarda bir iyilik görseydi onlara işittirirdi. Onlara işittirmiş olsaydı yine de yüz çevirirlerdi, zaten dönektirler.</t>
  </si>
  <si>
    <t>يَٓا اَيُّهَا الَّذ۪ينَ اٰمَنُوا اسْتَج۪يبُوا لِلّٰهِ وَلِلرَّسُولِ اِذَا دَعَاكُمْ لِمَا يُحْي۪يكُمْۚ وَاعْلَمُٓوا اَنَّ اللّٰهَ يَحُولُ بَيْنَ الْمَرْءِ وَقَلْبِه۪ وَاَنَّـهُٓ اِلَيْهِ تُحْشَرُونَ</t>
  </si>
  <si>
    <t>8|24|Ey inananlar! Allah ve Peygamber, sizi, hayat verecek şeye çağırdığı zaman icabet edin. Allah'ın kişi ile kalbi arasına girdiğini ve sonunda O'nun katında toplanacağınızı bilin.</t>
  </si>
  <si>
    <t>وَاتَّقُوا فِتْنَةً لَا تُص۪يبَنَّ الَّذ۪ينَ ظَلَمُوا مِنْكُمْ خَٓاصَّةًۚ وَاعْلَمُٓوا اَنَّ اللّٰهَ شَد۪يدُ الْعِقَابِ</t>
  </si>
  <si>
    <t>8|25|Aranızdan yalnız zalimlere erişmekle kalmayacak fitneden sakının, Allah'ın azabının şiddetli olduğunu bilin.</t>
  </si>
  <si>
    <t>وَاذْكُـرُٓوا اِذْ اَنْتُمْ قَل۪يلٌ مُسْتَضْعَفُونَ فِي الْاَرْضِ تَخَافُونَ اَنْ يَتَخَطَّفَكُمُ النَّاسُ فَاٰوٰيكُمْ وَاَيَّدَكُمْ بِنَصْرِه۪ وَرَزَقَكُمْ مِنَ الطَّيِّبَاتِ لَعَلَّكُمْ تَشْكُرُونَ</t>
  </si>
  <si>
    <t>8|26|Yeryüzünde az sayıda olduğunuz ve zayıf sayıldığınız için insanların sizi esir olarak alıp götürmesinden korktuğunuz zamanları, hatırlayın. Allah, şükredesiniz diye sizi barındırmış, yardımıyla desteklemiş, temiz şeylerle rızıklandırmıştır.</t>
  </si>
  <si>
    <t>يَٓا اَيُّهَا الَّذ۪ينَ اٰمَنُوا لَا تَخُونُوا اللّٰهَ وَالرَّسُولَ وَتَخُونُٓوا اَمَانَاتِكُمْ وَاَنْتُمْ تَعْلَمُونَ</t>
  </si>
  <si>
    <t>8|27|Ey inananlar! Allah'a ve Peygambere karşı hainlik etmeyin, size güvenilen şeylere bile bile hıyanet etmiş olursunuz.</t>
  </si>
  <si>
    <t>وَاعْلَمُٓوا اَنَّـمَٓا اَمْوَالُكُمْ وَاَوْلَادُكُمْ فِتْنَةٌۙ وَاَنَّ اللّٰهَ عِنْدَهُٓ اَجْرٌ عَظ۪يمٌ۟</t>
  </si>
  <si>
    <t>8|28|Mallarınızın ve çocuklarınızın, aslında bir sınama olduğunu ve büyük ecrin Allah katında bulunduğunu bilin.</t>
  </si>
  <si>
    <t>يَٓا اَيُّهَا الَّذ۪ينَ اٰمَنُٓوا اِنْ تَتَّقُوا اللّٰهَ يَجْعَلْ لَكُمْ فُرْقَاناً وَيُكَفِّرْ عَنْكُمْ سَيِّـَٔاتِكُمْ وَيَغْفِرْ لَكُمْۜ وَاللّٰهُ ذُوالْفَضْلِ الْعَظ۪يمِ</t>
  </si>
  <si>
    <t>8|29|Ey inananlar! Allah'tan sakınırsanız, O size iyiyi kötüden ayırdedecek bir anlayış verir, kötülüklerinizi örter, sizi bağışlar. Allah büyük, bol nimet sahibidir.</t>
  </si>
  <si>
    <t>وَاِذْ يَمْكُرُ بِكَ الَّذ۪ينَ كَفَرُوا لِيُثْبِتُوكَ اَوْ يَقْتُلُوكَ اَوْ يُخْرِجُوكَۜ وَيَمْكُرُونَ وَيَمْكُرُ اللّٰهُۜ وَاللّٰهُ خَيْرُ الْمَاكِر۪ينَ</t>
  </si>
  <si>
    <t>8|30|İnkar edenler, seni bağlayıp bir yere kapamak veya öldürmek, ya da sürmek için düzen kuruyorlardı. Onlar düzen kurarken, Allah da düzenlerini bozuyordu. Allah düzen yapanların en iyisidir.</t>
  </si>
  <si>
    <t>وَاِذَا تُتْلٰى عَلَيْهِمْ اٰيَاتُنَا قَالُوا قَدْ سَمِعْنَا لَوْ نَشَٓاءُ لَقُلْنَا مِثْلَ هٰذَٓاۙ اِنْ هٰذَٓا اِلَّٓا اَسَاط۪يرُ الْاَوَّل۪ينَ</t>
  </si>
  <si>
    <t>8|31|Ayetlerimiz onlara okunduğu zaman, "İşittik, işittik! İstesek biz de aynını söyleyebiliriz; bu sadece eskilerin masallarıdır" derlerdi.</t>
  </si>
  <si>
    <t>وَاِذْ قَالُوا اللّٰهُمَّ اِنْ كَانَ هٰذَا هُوَ الْحَقَّ مِنْ عِنْدِكَ فَاَمْطِرْ عَلَيْنَا حِجَارَةً مِنَ السَّمَٓاءِ اَوِ ائْتِنَا بِعَذَابٍ اَل۪يمٍ</t>
  </si>
  <si>
    <t>8|32|"Allah'ımız! Eğer bu Kitap, gerçekten Senin katından ise bize gökten taş yağdır veya can yakıcı bir azab ver" demişlerdi.</t>
  </si>
  <si>
    <t>وَمَا كَانَ اللّٰهُ لِيُعَذِّبَهُمْ وَاَنْتَ ف۪يهِمْۜ وَمَا كَانَ اللّٰهُ مُعَذِّبَهُمْ وَهُمْ يَسْتَغْفِرُونَ</t>
  </si>
  <si>
    <t>8|33|Oysa, sen içlerinde iken Allah onlara azabetmez. Onlar bağışlanma dilerlerken de elbette Allah azab edecek değildir.</t>
  </si>
  <si>
    <t>وَمَا لَهُمْ اَلَّا يُعَذِّبَهُمُ اللّٰهُ وَهُمْ يَصُدُّونَ عَنِ الْمَسْجِدِ الْحَرَامِ وَمَا كَانُٓوا اَوْلِيَٓاءَهُۜ اِنْ اَوْلِيَٓاؤُ۬هُٓ اِلَّا الْمُتَّقُونَ وَلٰكِنَّ اَكْثَرَهُمْ لَا يَعْلَمُونَ</t>
  </si>
  <si>
    <t>8|34|Yoksa Mescidi Haram'a girmekten menederlerken Allah onlara niçin azab etmesin? Hem de O'nun dostu değiller; O'nun dostları ancak karşı gelmekten sakınanlardır. Fakat çoğu bunu bilmiyorlar.</t>
  </si>
  <si>
    <t>وَمَا كَانَ صَلَاتُهُمْ عِنْدَ الْبَيْتِ اِلَّا مُكَٓاءً وَتَصْدِيَةًۜ فَذُوقُوا الْعَذَابَ بِمَا كُنْتُمْ تَكْفُرُونَ</t>
  </si>
  <si>
    <t>8|35|Kabe'deki tapınmaları sadece ıslık çalmak ve el çırpmaktan başka bir şey değildir. İnkarınıza karşılık artık azabı tadın.</t>
  </si>
  <si>
    <t>اِنَّ الَّذ۪ينَ كَفَرُوا يُنْفِقُونَ اَمْوَالَهُمْ لِيَصُدُّوا عَنْ سَب۪يلِ اللّٰهِۜ فَسَيُنْفِقُونَهَا ثُمَّ تَكُونُ عَلَيْهِمْ حَسْرَةً ثُمَّ يُغْلَبُونَۜ وَالَّذ۪ينَ كَفَرُٓوا اِلٰى جَهَنَّمَ يُحْشَرُونَۙ</t>
  </si>
  <si>
    <t>8|36|Doğrusu inkar edenler mallarını Allah'ın yolundan insanları alıkoymak için sarfederler ve daha da sarfedeceklerdir; ama sonra içleri yanacak, hem de mağlup olacaklardır. Bu, Allah'ın, temizi murdardan ayırması ve murdarları üstüste koyup hepsini yığarak cehenneme yerleştirmesi içindir; inkar edenler cehenneme toplanacaklardır. İşte onlar mahvolanlardır.</t>
  </si>
  <si>
    <t>لِيَم۪يزَ اللّٰهُ الْخَب۪يثَ مِنَ الطَّيِّبِ وَيَجْعَلَ الْخَب۪يثَ بَعْضَهُ عَلٰى بَعْضٍ فَيَرْكُمَهُ جَم۪يعاً فَيَجْعَلَهُ ف۪ي جَهَنَّمَۜ اُو۬لٰٓئِكَ هُمُ الْخَاسِرُونَ۟</t>
  </si>
  <si>
    <t>8|37|Doğrusu inkar edenler mallarını Allah'ın yolundan insanları alıkoymak için sarfederler ve daha da sarfedeceklerdir; ama sonra içleri yanacak, hem de mağlup olacaklardır. Bu, Allah'ın, temizi murdardan ayırması ve murdarları üstüste koyup hepsini yığarak cehenneme yerleştirmesi içindir; inkar edenler cehenneme toplanacaklardır. İşte onlar mahvolanlardır.</t>
  </si>
  <si>
    <t>قُلْ لِلَّذ۪ينَ كَفَرُٓوا اِنْ يَنْتَهُوا يُغْفَرْ لَهُمْ مَا قَدْ سَلَفَۚ وَاِنْ يَعُودُوا فَقَدْ مَضَتْ سُنَّتُ الْاَوَّل۪ينَ</t>
  </si>
  <si>
    <t>8|38|İnkar edenlere, eğer savaştan vazgeçerlerse, geçmişlerinin bağışlanacağını ve tekrar başlarlarsa evvelkilerin hükmünün uygulanacağını söyle.</t>
  </si>
  <si>
    <t>وَقَاتِلُوهُمْ حَتّٰى لَا تَكُونَ فِتْنَةٌ وَيَكُونَ الدّ۪ينُ كُلُّهُ لِلّٰهِۚ فَاِنِ انْتَهَوْا فَاِنَّ اللّٰهَ بِمَا يَعْمَلُونَ بَص۪يرٌ</t>
  </si>
  <si>
    <t>8|39|Fitne kalmayıp, yalnız Allah'ın dini kalana kadar onlarla savaşın. Eğer vazgeçerlerse bilsinler ki Allah onların işlediklerini şüphesiz görür.</t>
  </si>
  <si>
    <t>وَاِنْ تَوَلَّوْا فَاعْلَمُٓوا اَنَّ اللّٰهَ مَوْلٰيكُمْۜ نِعْمَ الْمَوْلٰى وَنِعْمَ النَّص۪يرُ</t>
  </si>
  <si>
    <t>8|40|Eğer yüz çevirirlerse Allah'ın sizin dostunuz olduğunu bilin; O ne güzel dost, ne güzel yardımcıdır!</t>
  </si>
  <si>
    <t>وَاعْلَمُٓوا اَنَّمَا غَنِمْتُمْ مِنْ شَيْءٍ فَاَنَّ لِلّٰهِ خُمُسَهُ وَلِلرَّسُولِ وَلِذِي الْقُرْبٰى وَالْيَتَامٰى وَالْمَسَاك۪ينِ وَابْنِ السَّب۪يلِۙ اِنْ كُنْتُمْ اٰمَنْتُمْ بِاللّٰهِ وَمَٓا اَنْزَلْنَا عَلٰى عَبْدِنَا يَوْمَ الْفُرْقَانِ يَوْمَ الْتَقَى الْجَمْعَانِۜ وَاللّٰهُ عَلٰى كُلِّ شَيْءٍ قَد۪يرٌ</t>
  </si>
  <si>
    <t>8|41|Eğer Allah'a ve hakkı batıldan ayıran o günde, iki topluluğun karşılaştığı günde kulumuza indirdiğimize inanıyorsanız, bilin ki, ele geçirdiğiniz ganimetin beşte biri Allah'ın, Peygamber'in ve yakınlarının, yetimlerin, düşkünlerin ve yolcularındır. Allah her şeye Kadir'dir.</t>
  </si>
  <si>
    <t>اِذْ اَنْتُمْ بِالْعُدْوَةِ الدُّنْيَا وَهُمْ بِالْعُدْوَةِ الْقُصْوٰى وَالرَّكْبُ اَسْفَلَ مِنْكُمْۜ وَلَوْ تَوَاعَدْتُمْ لَاخْتَلَفْتُمْ فِي الْم۪يعَادِۙ وَلٰكِنْ لِيَقْضِيَ اللّٰهُ اَمْراً كَانَ مَفْعُولاًۙ لِيَهْلِكَ مَنْ هَلَكَ عَنْ بَيِّنَةٍ وَيَحْيٰى مَنْ حَيَّ عَنْ بَيِّنَةٍۜ وَاِنَّ اللّٰهَ لَسَم۪يعٌ عَل۪يمٌۙ</t>
  </si>
  <si>
    <t>8|42|Siz vadiye en yakın ve onlar da en uzak yamaçta idiler; kervanın süvarileri sizden daha aşağıdaydı. Savaş için buluşmak üzere sözleşmeye kalksaydınız, vaktini tayinde anlaşmazlığa düşerdiniz; fakat Allah mahvolan, apaçık belgeden ötürü mahvolsun, yaşayan da apaçık belgeden ötürü yaşasın diye olacak işi yaptı. Doğrusu Allah işitir ve bilir.</t>
  </si>
  <si>
    <t>اِذْ يُر۪يكَهُمُ اللّٰهُ ف۪ي مَنَامِكَ قَل۪يلاًۜ وَلَوْ اَرٰيكَهُمْ كَث۪يراً لَفَشِلْتُمْ وَلَتَنَازَعْتُمْ فِي الْاَمْرِ وَلٰكِنَّ اللّٰهَ سَلَّمَۜ اِنَّهُ عَل۪يمٌ بِذَاتِ الصُّدُورِ</t>
  </si>
  <si>
    <t>8|43|Allah onları uykunda sana az gösteriyordu. Çok göstermiş olsaydı, yılacak ve bu hususta çekişmeye başlıyacaktınız, fakat Allah sizi kurtardı; çünkü O kalblerde olanı bilir.</t>
  </si>
  <si>
    <t>وَاِذْ يُر۪يكُمُوهُمْ اِذِ الْتَقَيْتُمْ ف۪ٓي اَعْيُنِكُمْ قَل۪يلاً وَيُقَلِّلُكُمْ ف۪ٓي اَعْيُنِهِمْ لِيَقْضِيَ اللّٰهُ اَمْراً كَانَ مَفْعُولاًۜ وَاِلَى اللّٰهِ تُرْجَعُ الْاُمُورُ۟</t>
  </si>
  <si>
    <t>8|44|Karşılaştığınızda, olacak işi oldurmak için, onları gözlerinize az gösteriyor ve sizi de onların gözünde azaltıyordu. Bütün işler dönüp Allah'a varır.</t>
  </si>
  <si>
    <t>يَٓا اَيُّهَا الَّذ۪ينَ اٰمَنُٓوا اِذَا لَق۪يتُمْ فِئَةً فَاثْبُتُوا وَاذْكُرُوا اللّٰهَ كَث۪يراً لَعَلَّكُمْ تُفْلِحُونَۚ</t>
  </si>
  <si>
    <t>8|45|Ey inananlar! Bir toplulukla karşılaşırsanız dayanın; başarıya erişebilmeniz için Allah'ı çok anın.</t>
  </si>
  <si>
    <t>وَاَط۪يعُوا اللّٰهَ وَرَسُولَهُ وَلَا تَنَازَعُوا فَتَفْشَلُوا وَتَذْهَبَ ر۪يحُكُمْ وَاصْبِرُواۜ اِنَّ اللّٰهَ مَعَ الصَّابِر۪ينَۚ</t>
  </si>
  <si>
    <t>8|46|Allah'a ve Peygamberine itaat edin; çekişmeyin, yoksa korkar başarısızlığa düşersiniz ve kuvvetiniz gider. Sabredin, doğrusu Allah sabredenlerle beraberdir.</t>
  </si>
  <si>
    <t>وَلَا تَكُونُوا كَالَّذ۪ينَ خَرَجُوا مِنْ دِيَارِهِمْ بَطَراً وَرِئَٓاءَ النَّاسِ وَيَصُدُّونَ عَنْ سَب۪يلِ اللّٰهِۜ وَاللّٰهُ بِمَا يَعْمَلُونَ مُح۪يطٌ</t>
  </si>
  <si>
    <t>8|47|Yurtlarından böbürlenerek, insanlara gösteriş yaparak çıkan ve Allah yolundan men edenler gibi olmayın. Allah onların işlediklerini her yönüyle bilendir.</t>
  </si>
  <si>
    <t>وَاِذْ زَيَّنَ لَهُمُ الشَّيْطَانُ اَعْمَالَهُمْ وَقَالَ لَا غَالِبَ لَكُمُ الْيَوْمَ مِنَ النَّاسِ وَاِنّ۪ي جَارٌ لَكُمْۚ فَلَمَّا تَرَٓاءَتِ الْفِئَتَانِ نَكَصَ عَلٰى عَقِبَيْهِ وَقَالَ اِنّ۪ي بَر۪ٓيءٌ مِنْكُمْ اِنّ۪ٓي اَرٰى مَا لَا تَرَوْنَ اِنّ۪ٓي اَخَافُ اللّٰهَۜ وَاللّٰهُ شَد۪يدُ الْعِقَابِ۟</t>
  </si>
  <si>
    <t>8|48|Şeytan onlara işlediklerini güzel gösterdi ve "Bugün insanlardan sizi yenecek kimse yoktur; doğrusu ben de size yardımcıyım" dedi. İki ordu karşılaşınca da, geri dönüp, "Benim sizinle ilgim yok; doğrusu sizin görmediğinizi ben görüyorum ve şüphesiz Allah'tan korkuyorum, Allah'ın azabı şiddetlidir" dedi.</t>
  </si>
  <si>
    <t>اِذْ يَقُولُ الْمُنَافِقُونَ وَالَّذ۪ينَ ف۪ي قُلُوبِهِمْ مَرَضٌ غَرَّ هٰٓؤُ۬لَٓاءِ د۪ينُهُمْۜ وَمَنْ يَتَوَكَّلْ عَلَى اللّٰهِ فَاِنَّ اللّٰهَ عَز۪يزٌ حَك۪يمٌ</t>
  </si>
  <si>
    <t>8|49|İkiyüzlüler ve kalblerinde hastalık bulunanlar "Müslümanları dinleri aldattı" diyorlardı; oysa, kim Allah'a güvenirse bilmelidir ki Allah güçlüdür, hakimdir.</t>
  </si>
  <si>
    <t>وَلَوْ تَرٰٓى اِذْ يَتَوَفَّى الَّذ۪ينَ كَفَرُواۙ الْمَلٰٓئِكَةُ يَضْرِبُونَ وُجُوهَهُمْ وَاَدْبَارَهُمْۚ وَذُوقُوا عَذَابَ الْحَر۪يقِ</t>
  </si>
  <si>
    <t>8|50|Melekler, inkar edenlerin yüzlerine ve sırtlarına vurarak, "Yakıcı azabı tadın, bu, kendi ellerinizle yaptığınızın karşılığıdır" diyerek canlarını alırken bir görseydin! Yoksa Allah kullara asla zulmetmez.</t>
  </si>
  <si>
    <t>ذٰلِكَ بِمَا قَدَّمَتْ اَيْد۪يكُمْ وَاَنَّ اللّٰهَ لَيْسَ بِظَلَّامٍ لِلْعَب۪يدِۙ</t>
  </si>
  <si>
    <t>8|51|Melekler, inkar edenlerin yüzlerine ve sırtlarına vurarak, "Yakıcı azabı tadın, bu, kendi ellerinizle yaptığınızın karşılığıdır" diyerek canlarını alırken bir görseydin! Yoksa Allah kullara asla zulmetmez.</t>
  </si>
  <si>
    <t>كَدَأْبِ اٰلِ فِرْعَوْنَۙ وَالَّذ۪ينَ مِنْ قَبْلِهِمْۜ كَفَرُوا بِاٰيَاتِ اللّٰهِ فَاَخَذَهُمُ اللّٰهُ بِذُنُوبِهِمْۜ اِنَّ اللّٰهَ قَوِيٌّ شَد۪يدُ الْعِقَابِ</t>
  </si>
  <si>
    <t>8|52|Firavun taifesi ve onlardan öncekilerin gidişi gibi, Allah'ın ayetlerini yalanladılar da Allah onları günahlarından ötürü yoketti. Allah kuvvetlidir, cezalandırması şiddetlidir.</t>
  </si>
  <si>
    <t>ذٰلِكَ بِاَنَّ اللّٰهَ لَمْ يَكُ مُغَيِّراً نِعْمَةً اَنْعَمَهَا عَلٰى قَوْمٍ حَتّٰى يُغَيِّرُوا مَا بِاَنْفُسِهِمْۙ وَاَنَّ اللّٰهَ سَم۪يعٌ عَل۪يمٌۙ</t>
  </si>
  <si>
    <t>8|53|Bu, bir topluluk iyi gidişini değiştirmedikçe Allah'ın da verdiği nimeti değiştirmeyeceğinden ve Allah'ın işiten, bilen olmasındandır.</t>
  </si>
  <si>
    <t>كَدَأْبِ اٰلِ فِرْعَوْنَۙ وَالَّذ۪ينَ مِنْ قَبْلِهِمْۜ كَذَّبُوا بِاٰيَاتِ رَبِّهِمْۚ فَاَهْلَكْنَاهُمْ بِذُنُوبِهِمْ وَاَغْرَقْـنَٓا اٰلَ فِرْعَوْنَۚ وَكُلٌّ كَانُوا ظَالِم۪ينَ</t>
  </si>
  <si>
    <t>8|54|Firavun taifesi ve onlardan öncekilerin gidişi gibi, Rablerinin ayetlerini yalanladılar da onları günahlarından ötürü yok ettik. Firavun taifesini suda boğduk, hepsi zalimlerdi.</t>
  </si>
  <si>
    <t>اِنَّ شَرَّ الدَّوَٓابِّ عِنْدَ اللّٰهِ الَّذ۪ينَ كَفَرُوا فَهُمْ لَا يُؤْمِنُونَۚ</t>
  </si>
  <si>
    <t>8|55|Allah katında yeryüzünde yaşayanların en kötüsü, inkar edenlerdir. Onlar artık inanmazlar.</t>
  </si>
  <si>
    <t>اَلَّذ۪ينَ عَاهَدْتَ مِنْهُمْ ثُمَّ يَنْقُضُونَ عَهْدَهُمْ ف۪ي كُلِّ مَرَّةٍ وَهُمْ لَا يَتَّقُونَ</t>
  </si>
  <si>
    <t>8|56|Anlaşma yaptığın kimseler, sonucundan sakınmayarak anlaşmalarını her defasında bozarlar. Savaşta onları yakalarsan, arkalarındakilere ibret olacak şekilde, darmadağın et.</t>
  </si>
  <si>
    <t>فَاِمَّا تَثْقَفَنَّهُمْ فِي الْحَرْبِ فَشَرِّدْ بِهِمْ مَنْ خَلْفَهُمْ لَعَلَّهُمْ يَذَّكَّرُونَ</t>
  </si>
  <si>
    <t>8|57|Anlaşma yaptığın kimseler, sonucundan sakınmayarak anlaşmalarını her defasında bozarlar. Savaşta onları yakalarsan, arkalarındakilere ibret olacak şekilde, darmadağın et.</t>
  </si>
  <si>
    <t>وَاِمَّا تَخَافَنَّ مِنْ قَوْمٍ خِيَانَةً فَانْبِذْ اِلَيْهِمْ عَلٰى سَوَٓاءٍۜ اِنَّ اللّٰهَ لَا يُحِبُّ الْخَٓائِن۪ينَ۟</t>
  </si>
  <si>
    <t>8|58|Eğer bir topluluğun anlaşmaya hıyanet etmesinden korkarsan, sen de onlara karşı anlaşmayı bozarak aynı şekilde davran. Doğrusu Allah hainleri sevmez.</t>
  </si>
  <si>
    <t>وَلَا يَحْسَبَنَّ الَّذ۪ينَ كَفَرُوا سَبَقُواۜ اِنَّهُمْ لَا يُعْجِزُونَ</t>
  </si>
  <si>
    <t>8|59|İnkar edenler, asla öne geçtiklerini sanmasınlar, çünkü onlar bizi aciz bırakamıyacaklardır.</t>
  </si>
  <si>
    <t>وَاَعِدُّوا لَهُمْ مَا اسْتَطَعْتُمْ مِنْ قُوَّةٍ وَمِنْ رِبَاطِ الْخَيْلِ تُرْهِبُونَ بِه۪ عَدُوَّ اللّٰهِ وَعَدُوَّكُمْ وَاٰخَر۪ينَ مِنْ دُونِهِمْۚ لَا تَعْلَمُونَهُمْۚ اَللّٰهُ يَعْلَمُهُمْۜ وَمَا تُنْفِقُوا مِنْ شَيْءٍ ف۪ي سَب۪يلِ اللّٰهِ يُوَفَّ اِلَيْكُمْ وَاَنْتُمْ لَا تُظْلَمُونَ</t>
  </si>
  <si>
    <t>8|60|Ey inananlar! Onlara karşı gücünüzün yettiği kadar Allah'ın düşmanı ve sizin düşmanlarınızı ve bunların dışında Allah'ın bilip sizin bilmediklerinizi yıldırmak üzere kuvvet ve savaş atları hazırlayın. Allah yolunda sarfettiğiniz her şey size haksızlık yapılmadan, tamamen ödenecektir.</t>
  </si>
  <si>
    <t>وَاِنْ جَنَحُوا لِلسَّلْمِ فَاجْنَحْ لَهَا وَتَوَكَّلْ عَلَى اللّٰهِۜ اِنَّهُ هُوَ السَّم۪يعُ الْعَل۪يمُ</t>
  </si>
  <si>
    <t>8|61|Eğer onlar barışa yanaşırlarsa, sen de yanaş ve Allah'a güven. O, şüphesiz işitir ve bilir.</t>
  </si>
  <si>
    <t>وَاِنْ يُر۪يدُٓوا اَنْ يَخْدَعُوكَ فَاِنَّ حَسْبَكَ اللّٰهُۜ هُوَ الَّـذ۪ٓي اَيَّدَكَ بِنَصْرِه۪ وَبِالْمُؤْمِن۪ينَۙ</t>
  </si>
  <si>
    <t>8|62|Seni aldatmak isterlerse, bil ki şüphesiz Allah sana kafidir. Seni ve inananları yardımıyla destekleyen, kalblerini uzlaştıran O'dur. Eğer yeryüzünde olan her şeyi sarfetsen bile, sen onların kalblerini uzlaştıramazdın, ama Allah onları uzlaştırdı. Doğrusu O Güçlü'dür, Hakim'dir.</t>
  </si>
  <si>
    <t>وَاَلَّفَ بَيْنَ قُلُوبِهِمْۜ لَوْ اَنْفَقْتَ مَا فِي الْاَرْضِ جَم۪يعاً مَٓا اَلَّفْتَ بَيْنَ قُلُوبِهِمْ وَلٰكِنَّ اللّٰهَ اَلَّفَ بَيْنَهُمْۜ اِنَّهُ عَز۪يزٌ حَك۪يمٌ</t>
  </si>
  <si>
    <t>8|63|Seni aldatmak isterlerse, bil ki şüphesiz Allah sana kafidir. Seni ve inananları yardımıyla destekleyen, kalblerini uzlaştıran O'dur. Eğer yeryüzünde olan her şeyi sarfetsen bile, sen onların kalblerini uzlaştıramazdın, ama Allah onları uzlaştırdı. Doğrusu O Güçlü'dür, Hakim'dir.</t>
  </si>
  <si>
    <t>يَٓا اَيُّهَا النَّبِيُّ حَسْبُكَ اللّٰهُ وَمَنِ اتَّبَعَكَ مِنَ الْمُؤْمِن۪ينَ۟</t>
  </si>
  <si>
    <t>8|64|Allah'ın yardımı sana ve sana uyan müminlere yeter.</t>
  </si>
  <si>
    <t>يَٓا اَيُّهَا النَّبِيُّ حَرِّضِ الْمُؤْمِن۪ينَ عَلَى الْقِتَالِۜ اِنْ يَكُنْ مِنْكُمْ عِشْرُونَ صَابِرُونَ يَغْلِبُوا مِائَتَيْنِۚ وَاِنْ يَكُنْ مِنْكُمْ مِائَةٌ يَغْلِبُٓوا اَلْفاً مِنَ الَّذ۪ينَ كَفَرُوا بِاَنَّهُمْ قَوْمٌ لَا يَفْقَهُونَ</t>
  </si>
  <si>
    <t>8|65|Müminleri savaş için coştur. Sizin sabırlı yirmi kişiniz onlardan ikiyüz kişiyi yener. Sizin yüz kişiniz, inkar edenlerden bin kişiyi yener; çünkü onlar anlayışsız bir güruhtur. Şimdi Allah yükünüzü hafifletti, zira içinizde zaaf bulunduğunu biliyordu. Sizin sabırlı yüz kişiniz onlardan ikiyüz kişiyi yener; sizin bin kişiniz, Allah'ın izniyle, ikibin kişiyi yener. Allah sabredenlerle beraberdir.</t>
  </si>
  <si>
    <t>اَلْـٰٔنَ خَفَّفَ اللّٰهُ عَنْكُمْ وَعَلِمَ اَنَّ ف۪يكُمْ ضَعْفاًۜ فَاِنْ يَكُنْ مِنْكُمْ مِائَةٌ صَابِرَةٌ يَغْلِبُوا مِائَتَيْنِۚ وَاِنْ يَكُنْ مِنْكُمْ اَلْفٌ يَغْلِبُٓوا اَلْفَيْنِ بِاِذْنِ اللّٰهِۜ وَاللّٰهُ مَعَ الصَّابِر۪ينَ</t>
  </si>
  <si>
    <t>8|66|Müminleri savaş için coştur. Sizin sabırlı yirmi kişiniz onlardan ikiyüz kişiyi yener. Sizin yüz kişiniz, inkar edenlerden bin kişiyi yener; çünkü onlar anlayışsız bir güruhtur. Şimdi Allah yükünüzü hafifletti, zira içinizde zaaf bulunduğunu biliyordu. Sizin sabırlı yüz kişiniz onlardan ikiyüz kişiyi yener; sizin bin kişiniz, Allah'ın izniyle, ikibin kişiyi yener. Allah sabredenlerle beraberdir.</t>
  </si>
  <si>
    <t>مَا كَانَ لِنَبِيٍّ اَنْ يَكُونَ لَـهُٓ اَسْرٰى حَتّٰى يُثْخِنَ فِي الْاَرْضِۜ تُر۪يدُونَ عَرَضَ الدُّنْيَاۗ وَاللّٰهُ يُر۪يدُ الْاٰخِرَةَۜ وَاللّٰهُ عَز۪يزٌ حَك۪يمٌ</t>
  </si>
  <si>
    <t>8|67|Yeryüzünde savaşırken, düşmanı yere sermeden esir almak hiçbir peygambere yaraşmaz. Geçici dünya malını istiyorsunuz, oysa Allah ahireti kazanmanızı ister. Allah Güçlü'dür, Hakim'dir.</t>
  </si>
  <si>
    <t>لَوْلَا كِتَابٌ مِنَ اللّٰهِ سَبَقَ لَمَسَّكُمْ ف۪يمَٓا اَخَذْتُمْ عَذَابٌ عَظ۪يمٌ</t>
  </si>
  <si>
    <t>8|68|Daha önceden Allah'tan verilmiş bir hüküm olmasaydı, aldıklarınızdan ötürü size büyük bir azab erişirdi.</t>
  </si>
  <si>
    <t>فَكُلُوا مِمَّا غَنِمْتُمْ حَلَالاً طَيِّباًۘ وَاتَّقُوا اللّٰهَۜ اِنَّ اللّٰهَ غَفُورٌ رَح۪يمٌ۟</t>
  </si>
  <si>
    <t>8|69|Elde ettiğiniz ganimetleri temiz ve helal olarak yiyin; Allah'tan sakının, doğrusu Allah bağışlar ve merhamet eder.</t>
  </si>
  <si>
    <t>يَٓا اَيُّهَا النَّبِيُّ قُلْ لِمَنْ ف۪ٓي اَيْد۪يكُمْ مِنَ الْاَسْرٰٓىۙ اِنْ يَعْلَمِ اللّٰهُ ف۪ي قُلُوبِكُمْ خَيْراً يُؤْتِكُمْ خَيْراً مِمَّٓا اُخِذَ مِنْكُمْ وَيَغْفِرْ لَكُمْۜ وَاللّٰهُ غَفُورٌ رَح۪يمٌ</t>
  </si>
  <si>
    <t>8|70|Elinizde bulunan esirlere, "Allah kalblerinizde bir iyilik bulursa, size sizden alınanın daha hayırlısını verir, sizi bağışlar, Allah bağışlayandır, merhamet edendir" de.</t>
  </si>
  <si>
    <t>وَاِنْ يُر۪يدُوا خِيَانَتَكَ فَقَدْ خَانُوا اللّٰهَ مِنْ قَبْلُ فَاَمْكَنَ مِنْهُمْۜ وَاللّٰهُ عَل۪يمٌ حَك۪يمٌ</t>
  </si>
  <si>
    <t>8|71|Esirler sana hıyanet etmek isterlerse, bilsinler ki esasen daha önce de Allah'a hıyanet etmişlerdi, Allah bundan ötürü onları yenmen için sana imkan verdi. Allah Bilen'dir, Hakim'dir.</t>
  </si>
  <si>
    <t>اِنَّ الَّذ۪ينَ اٰمَنُوا وَهَاجَرُوا وَجَاهَدُوا بِاَمْوَالِهِمْ وَاَنْفُسِهِمْ ف۪ي سَب۪يلِ اللّٰهِ وَالَّذ۪ينَ اٰوَوْا وَنَصَرُٓوا اُو۬لٰٓئِكَ بَعْضُهُمْ اَوْلِيَٓاءُ بَعْضٍۜ وَالَّذ۪ينَ اٰمَنُوا وَلَمْ يُهَاجِرُوا مَا لَكُمْ مِنْ وَلَايَتِهِمْ مِنْ شَيْءٍ حَتّٰى يُهَاجِرُواۚ وَاِنِ اسْتَنْصَرُوكُمْ فِي الدّ۪ينِ فَعَلَيْكُمُ النَّصْرُ اِلَّا عَلٰى قَوْمٍ بَيْنَكُمْ وَبَيْنَهُمْ م۪يثَاقٌۜ وَاللّٰهُ بِمَا تَعْمَلُونَ بَص۪يرٌ</t>
  </si>
  <si>
    <t>8|72|Doğrusu inanıp hicret edenler, Allah yolunda mallarıyla canlarıyla cihat edenler ve muhacirleri barındırıp onlara yardım edenler, işte bunlar birbirinin dostudurlar. İnanıp hicret etmeyenlerle, hicret edene kadar sizin dostluğunuz yoktur. Fakat din uğrunda yardım isterlerse, aranızda anlaşma olmayan topluluktan başkasına karşı onlara yardım etmeniz gerekir. Allah işlediklerinizi görür.</t>
  </si>
  <si>
    <t>وَالَّذ۪ينَ كَفَرُوا بَعْضُهُمْ اَوْلِيَٓاءُ بَعْضٍۜ اِلَّا تَفْعَلُوهُ تَكُنْ فِتْنَةٌ فِي الْاَرْضِ وَفَسَادٌ كَب۪يرٌۜ</t>
  </si>
  <si>
    <t>8|73|İnkar edenler birbirlerinin dostlarıdır. Eğer siz aranızda dost olmazsanız yeryüzünde kargaşalık, fitne ve büyük bozgun çıkar.</t>
  </si>
  <si>
    <t>وَالَّذ۪ينَ اٰمَنُوا وَهَاجَرُوا وَجَاهَدُوا ف۪ي سَب۪يلِ اللّٰهِ وَالَّذ۪ينَ اٰوَوْا وَنَصَرُٓوا اُو۬لٰٓئِكَ هُمُ الْمُؤْمِنُونَ حَقاًّۜ لَهُمْ مَغْفِرَةٌ وَرِزْقٌ كَر۪يمٌ</t>
  </si>
  <si>
    <t>8|74|İnanıp hicret eden, Allah yolunda savaşanlar ve muhacirleri barındırıp onlara yardım edenler, işte onlar gerçekten inanmış olanlardır. Onlara mağfiret ve cömertçe verilmiş rızıklar vardır.</t>
  </si>
  <si>
    <t>وَالَّذ۪ينَ اٰمَنُوا مِنْ بَعْدُ وَهَاجَرُوا وَجَاهَدُوا مَعَكُمْ فَاُو۬لٰٓئِكَ مِنْكُمْۜ وَاُو۬لُوا الْاَرْحَامِ بَعْضُهُمْ اَوْلٰى بِبَعْضٍ ف۪ي كِتَابِ اللّٰهِۜ اِنَّ اللّٰهَ بِكُلِّ شَيْءٍ عَل۪يمٌ</t>
  </si>
  <si>
    <t>8|75|Sonra inanıp hicret eden ve sizinle birlikte savaşanlar, işte onlar sizdendir. Birbirinin mirasçısı olan akraba, Allah'ın Kitap'ına göre birbirine daha yakındır. Doğrusu Allah her şeyi bilir.</t>
  </si>
  <si>
    <t>TEVBE SURESİ</t>
  </si>
  <si>
    <t>بَرَٓاءَةٌ مِنَ اللّٰهِ وَرَسُولِه۪ٓ اِلَى الَّذ۪ينَ عَاهَدْتُمْ مِنَ الْمُشْرِك۪ينَۜ</t>
  </si>
  <si>
    <t>9|1|Allah'tan ve Peygamberinden, kendileriyle andlaşma yaptığınız müşriklere ihtardır: Yeryüzünde dört ay daha dolaşabilirsiniz. Allah'ı aciz bırakamayacağınızı, Allah'ın inkarcıları rezil edeceğini bilin.</t>
  </si>
  <si>
    <t>فَس۪يحُوا فِي الْاَرْضِ اَرْبَعَةَ اَشْهُرٍ وَاعْلَمُٓوا اَنَّكُمْ غَيْرُ مُعْجِزِي اللّٰهِۙ وَاَنَّ اللّٰهَ مُخْزِي الْكَافِر۪ينَ</t>
  </si>
  <si>
    <t>9|2|Allah'tan ve Peygamberinden, kendileriyle andlaşma yaptığınız müşriklere ihtardır: Yeryüzünde dört ay daha dolaşabilirsiniz. Allah'ı aciz bırakamayacağınızı, Allah'ın inkarcıları rezil edeceğini bilin.</t>
  </si>
  <si>
    <t>وَاَذَانٌ مِنَ اللّٰهِ وَرَسُولِه۪ٓ اِلَى النَّاسِ يَوْمَ الْحَجِّ الْاَكْبَرِ اَنَّ اللّٰهَ بَر۪ٓيءٌ مِنَ الْمُشْرِك۪ينَۙ وَرَسُولُهُۜ فَاِنْ تُبْتُمْ فَهُوَ خَيْرٌ لَكُمْۚ وَاِنْ تَوَلَّيْتُمْ فَاعْلَمُٓوا اَنَّكُمْ غَيْرُ مُعْجِزِي اللّٰهِۜ وَبَشِّرِ الَّذ۪ينَ كَفَرُوا بِعَذَابٍ اَل۪يمٍۙ</t>
  </si>
  <si>
    <t>9|3|Allah'ın ve Peygamberinin, ortak koşanlardan uzak olduğunu, büyük hac günü, Allah ve peygamberi insanlara ilan eder. Eğer tevbe ederseniz, bu sizin için daha hayırlı olur, yüz çevirirseniz, bilin ki siz Allah'ı aciz bırakamazsınız. İnkar edenlere can yakıcı azabı müjdele.</t>
  </si>
  <si>
    <t>اِلَّا الَّذ۪ينَ عَاهَدْتُمْ مِنَ الْمُشْرِك۪ينَ ثُمَّ لَمْ يَنْقُصُوكُمْ شَيْـٔاً وَلَمْ يُظَاهِرُوا عَلَيْكُمْ اَحَداً فَاَتِمُّٓوا اِلَيْهِمْ عَهْدَهُمْ اِلٰى مُدَّتِهِمْۜ اِنَّ اللّٰهَ يُحِبُّ الْمُتَّق۪ينَ</t>
  </si>
  <si>
    <t>9|4|Yalnız, andlaşma hükümlerinde size karşı bir eksiklik yapmayan ve aleyhinizde kimseye yardım etmeyen müşriklerle yaptığınız andlaşmaya sonuna kadar riayet edin. Allah sakınanları sever.</t>
  </si>
  <si>
    <t>فَاِذَا انْسَلَخَ الْاَشْهُرُ الْحُرُمُ فَاقْتُلُوا الْمُشْرِك۪ينَ حَيْثُ وَجَدْتُمُوهُمْ وَخُذُوهُمْ وَاحْصُرُوهُمْ وَاقْعُدُوا لَهُمْ كُلَّ مَرْصَدٍۚ فَاِنْ تَابُوا وَاَقَامُوا الصَّلٰوةَ وَاٰتَوُا الزَّكٰوةَ فَخَلُّوا سَب۪يلَهُمْۜ اِنَّ اللّٰهَ غَفُورٌ رَح۪يمٌ</t>
  </si>
  <si>
    <t>9|5|Hürmetli aylar çıkınca, puta tapanları bulduğunuz yerde öldürün; onları yakalayıp hapsedin; her gözetleme yerinde onları bekleyin. Eğer tevbe eder, namaz kılar ve zekat verirlerse yollarını serbest bırakın. Doğrusu Allah bağışlar ve merhamet eder.</t>
  </si>
  <si>
    <t>وَاِنْ اَحَدٌ مِنَ الْمُشْرِك۪ينَ اسْتَجَارَكَ فَاَجِرْهُ حَتّٰى يَسْمَعَ كَلَامَ اللّٰهِ ثُمَّ اَبْلِغْهُ مَأْمَنَهُۜ ذٰلِكَ بِاَنَّهُمْ قَوْمٌ لَا يَعْلَمُونَ۟</t>
  </si>
  <si>
    <t>9|6|Puta tapanlardan biri sana sığınırsa, onu güvene al; ta ki Allah'ın sözünü dinlesin. Sonra onu güven içinde olacağı yere ulaştır. Çünkü onlar bilgisiz bir topluluktur.</t>
  </si>
  <si>
    <t>كَيْفَ يَكُونُ لِلْمُشْرِك۪ينَ عَهْدٌ عِنْدَ اللّٰهِ وَعِنْدَ رَسُولِه۪ٓ اِلَّا الَّذ۪ينَ عَاهَدْتُمْ عِنْدَ الْمَسْجِدِ الْحَرَامِۚ فَمَا اسْتَقَامُوا لَكُمْ فَاسْتَق۪يمُوا لَهُمْۜ اِنَّ اللّٰهَ يُحِبُّ الْمُتَّق۪ينَ</t>
  </si>
  <si>
    <t>9|7|Mescidi Haram'ın yanında andlaştıklarınızın dışında, puta tapanların Allah katında ve Peygamberi önünde nasıl bir andlaşmaları olabilir. Size doğru davrandıkça siz de onlara doğru davranın. Allah, sözleşmelerini bozmaktan sakınanları sever.</t>
  </si>
  <si>
    <t>كَيْفَ وَاِنْ يَظْهَرُوا عَلَيْكُمْ لَا يَرْقُبُوا ف۪يكُمْ اِلاًّ وَلَا ذِمَّةًۜ يُرْضُونَكُمْ بِاَفْوَاهِهِمْ وَتَأْبٰى قُلُوبُهُمْۚ وَاَكْثَرُهُمْ فَاسِقُونَۚ</t>
  </si>
  <si>
    <t>9|8|Nasıl olabilir ki, size üstün gelselerdi ne bir yakınlık, ne de bir ahd gözetirlerdi. Kalpleriyle istemezlerken sizi ağızlarıyla hoşnut etmeye uğraşırlar; çokları fasıktırlar.</t>
  </si>
  <si>
    <t>اِشْتَرَوْا بِاٰيَاتِ اللّٰهِ ثَمَناً قَل۪يلاً فَصَدُّوا عَنْ سَب۪يلِه۪ۜ اِنَّهُمْ سَٓاءَ مَا كَانُوا يَعْمَلُونَ</t>
  </si>
  <si>
    <t>9|9|Allah'ın ayetlerini az bir değere değişip, O'nun yolundan alıkoydular. Onların işledikleri gerçekten ne kötüdür!</t>
  </si>
  <si>
    <t>لَا يَرْقُبُونَ ف۪ي مُؤْمِنٍ اِلاًّ وَلَا ذِمَّةًۜ وَاُو۬لٰٓئِكَ هُمُ الْمُعْتَدُونَ</t>
  </si>
  <si>
    <t>9|10|Onlar hiçbir müminin yakınlık veya ahdini gözetmezler. İşte aşırı gidenler bunlardır.</t>
  </si>
  <si>
    <t>فَاِنْ تَابُوا وَاَقَامُوا الصَّلٰوةَ وَاٰتَوُا الزَّكٰوةَ فَاِخْوَانُكُمْ فِي الدّ۪ينِۜ وَنُفَصِّلُ الْاٰيَاتِ لِقَوْمٍ يَعْلَمُونَ</t>
  </si>
  <si>
    <t>9|11|Eğer tevbe eder, namaz kılar ve zekat verirlerse, sizin din kardeşiniz olurlar. Bilen kimseler için ayetleri uzun uzadıya açıklıyoruz.</t>
  </si>
  <si>
    <t>وَاِنْ نَكَثُٓوا اَيْمَانَهُمْ مِنْ بَعْدِ عَهْدِهِمْ وَطَعَنُوا ف۪ي د۪ينِكُمْ فَقَاتِلُٓوا اَئِمَّةَ الْكُفْرِۙ اِنَّهُمْ لَٓا اَيْمَانَ لَهُمْ لَعَلَّهُمْ يَنْتَهُونَ</t>
  </si>
  <si>
    <t>9|12|Eğer andlaşmalarından sonra, yeminlerini bozarlar, dininize dil uzatırlarsa, inkarda önde gidenlerle savaşın, çünkü onların yeminleri sayılmaz, belki vazgeçerler.</t>
  </si>
  <si>
    <t>اَلَا تُقَاتِلُونَ قَوْماً نَكَثُٓوا اَيْمَانَهُمْ وَهَمُّوا بِاِخْرَاجِ الرَّسُولِ وَهُمْ بَدَؤُ۫كُمْ اَوَّلَ مَرَّةٍۜ اَتَخْشَوْنَهُمْۚ فَاللّٰهُ اَحَقُّ اَنْ تَخْشَوْهُ اِنْ كُنْتُمْ مُؤْمِن۪ينَ</t>
  </si>
  <si>
    <t>9|13|Yeminlerini bozan, Peygamberi sürgüne göndermeye azmeden bir toplumla savaşmanız gerekmez mi ki, önce onlar başlamışlardır? Onlardan korkar mısınız? Eğer inanıyorsanız bilin ki asıl korkmanız gereken Allah'tır.</t>
  </si>
  <si>
    <t>قَاتِلُوهُمْ يُعَذِّبْهُمُ اللّٰهُ بِاَيْد۪يكُمْ وَيُخْزِهِمْ وَيَنْصُرْكُمْ عَلَيْهِمْ وَيَشْفِ صُدُورَ قَوْمٍ مُؤْمِن۪ينَۙ</t>
  </si>
  <si>
    <t>9|14|Onlarla savaşın ki Allah sizin elinizle onları azablandırsın, rezil etsin ve sizi üstün getirsin de müminlerin gönüllerini ferahlandırsın, kalblerindeki öfkeyi gidersin. Allah dilediğinin tevbesini kabul eder. Allah Bilendir, Hakimdir.</t>
  </si>
  <si>
    <t>وَيُذْهِبْ غَيْظَ قُلُوبِهِمْۜ وَيَتُوبُ اللّٰهُ عَلٰى مَنْ يَشَٓاءُۜ وَاللّٰهُ عَل۪يمٌ حَك۪يمٌ</t>
  </si>
  <si>
    <t>9|15|Onlarla savaşın ki Allah sizin elinizle onları azablandırsın, rezil etsin ve sizi üstün getirsin de müminlerin gönüllerini ferahlandırsın, kalblerindeki öfkeyi gidersin. Allah dilediğinin tevbesini kabul eder. Allah Bilendir, Hakimdir.</t>
  </si>
  <si>
    <t>اَمْ حَسِبْتُمْ اَنْ تُتْرَكُوا وَلَمَّا يَعْلَمِ اللّٰهُ الَّذ۪ينَ جَاهَدُوا مِنْكُمْ وَلَمْ يَتَّخِذُوا مِنْ دُونِ اللّٰهِ وَلَا رَسُولِه۪ وَلَا الْمُؤْمِن۪ينَ وَل۪يجَةًۜ وَاللّٰهُ خَب۪يرٌ بِمَا تَعْمَلُونَ۟</t>
  </si>
  <si>
    <t>9|16|Allah, içinizden cihat edenleri; Allah'tan, peygamberinden ve inananlardan başka sırdaş edinmeyenleri ortaya çıkarmadan sizi kendi halinize bırakacak mı zannediyorsunuz? Allah işlediklerinizden haberdardır.</t>
  </si>
  <si>
    <t>مَا كَانَ لِلْمُشْرِك۪ينَ اَنْ يَعْمُرُوا مَسَاجِدَ اللّٰهِ شَاهِد۪ينَ عَلٰٓى اَنْفُسِهِمْ بِالْكُفْرِۜ اُو۬لٰٓئِكَ حَبِطَتْ اَعْمَالُهُمْۚ وَفِي النَّارِ هُمْ خَالِدُونَ</t>
  </si>
  <si>
    <t>9|17|Puta tapanların kendilerinin inkarcı olduklarını itiraf edip dururken Allah'ın mescidlerini onarmaları gerekmez. Onların işledikleri boşa gitmiştir, cehennemde temelli kalacaklardır.</t>
  </si>
  <si>
    <t>اِنَّمَا يَعْمُرُ مَسَاجِدَ اللّٰهِ مَنْ اٰمَنَ بِاللّٰهِ وَالْيَوْمِ الْاٰخِرِ وَاَقَامَ الصَّلٰوةَ وَاٰتَى الزَّكٰوةَ وَلَمْ يَخْشَ اِلَّا اللّٰهَ فَعَسٰٓى اُو۬لٰٓئِكَ اَنْ يَكُونُوا مِنَ الْمُهْتَد۪ينَ</t>
  </si>
  <si>
    <t>9|18|Allah'ın mescidlerini sadece, Allah'a ve ahiret gününe inanan, namaz kılan, zekat veren ve ancak Allah'tan korkan kimseler onarır. İşte onlar doğru yolda bulunanlardan olabilirler.</t>
  </si>
  <si>
    <t>اَجَعَلْتُمْ سِقَايَةَ الْحَٓاجِّ وَعِمَارَةَ الْمَسْجِدِ الْحَرَامِ كَمَنْ اٰمَنَ بِاللّٰهِ وَالْيَوْمِ الْاٰخِرِ وَجَاهَدَ ف۪ي سَب۪يلِ اللّٰهِۜ لَا يَسْتَوُ۫نَ عِنْدَ اللّٰهِۜ وَاللّٰهُ لَا يَهْدِي الْقَوْمَ الظَّالِم۪ينَۢ</t>
  </si>
  <si>
    <t>9|19|Hacca gelenlere su vermeyi, Mescidi Haramı onarmayı, Allah'a ve ahiret gününe inananla, Allah yolunda cihat edenle bir mi tuttunuz? Allah katında bir olmazlar; Allah zulmeden milleti doğru yola eriştirmez.</t>
  </si>
  <si>
    <t>اَلَّذ۪ينَ اٰمَنُوا وَهَاجَرُوا وَجَاهَدُوا ف۪ي سَب۪يلِ اللّٰهِ بِاَمْوَالِهِمْ وَاَنْفُسِهِمْۙ اَعْظَمُ دَرَجَةً عِنْدَ اللّٰهِۜ وَاُو۬لٰٓئِكَ هُمُ الْفَٓائِزُونَ</t>
  </si>
  <si>
    <t>9|20|İnanan, hicret eden ve Allah yolunda mallarıyla, canlarıyla cihat eden kimselere Allah katında en büyük dereceler vardır. İşte kurtulanlar onlardır.</t>
  </si>
  <si>
    <t>يُبَشِّرُهُمْ رَبُّهُمْ بِرَحْمَةٍ مِنْهُ وَرِضْوَانٍ وَجَنَّاتٍ لَهُمْ ف۪يهَا نَع۪يمٌ مُق۪يمٌۙ</t>
  </si>
  <si>
    <t>9|21|Rableri onlara katından bir rahmet, hoşnutluk ve içinde tükenmez nimetler bulunan cennetleri müjdeler. Doğrusu büyük ecir Allah katındadır.</t>
  </si>
  <si>
    <t>خَالِد۪ينَ ف۪يهَٓا اَبَداًۜ اِنَّ اللّٰهَ عِنْدَهُٓ اَجْرٌ عَظ۪يمٌ</t>
  </si>
  <si>
    <t>9|22|Rableri onlara katından bir rahmet, hoşnutluk ve içinde tükenmez nimetler bulunan cennetleri müjdeler. Doğrusu büyük ecir Allah katındadır.</t>
  </si>
  <si>
    <t>يَٓا اَيُّهَا الَّذ۪ينَ اٰمَنُوا لَا تَتَّخِذُٓوا اٰبَٓاءَكُمْ وَاِخْوَانَكُمْ اَوْلِيَٓاءَ اِنِ اسْتَحَبُّوا الْكُفْرَ عَلَى الْا۪يمَانِۜ وَمَنْ يَتَوَلَّهُمْ مِنْكُمْ فَاُو۬لٰٓئِكَ هُمُ الظَّالِمُونَ</t>
  </si>
  <si>
    <t>9|23|Ey inananlar! Babalarınızı, kardeşlerinizi küfrü imana tercih ediyorlarsa dost edinmeyin. Sizden onları kim dost edinirse doğrusu kendine yazık etmiş olurlar.</t>
  </si>
  <si>
    <t>قُلْ اِنْ كَانَ اٰبَٓاؤُ۬كُمْ وَاَبْنَٓاؤُ۬كُمْ وَاِخْوَانُكُمْ وَاَزْوَاجُكُمْ وَعَش۪يرَتُكُمْ وَاَمْوَالٌۨ اقْتَرَفْتُمُوهَا وَتِجَارَةٌ تَخْشَوْنَ كَسَادَهَا وَمَسَاكِنُ تَرْضَوْنَـهَٓا اَحَبَّ اِلَيْكُمْ مِنَ اللّٰهِ وَرَسُولِه۪ وَجِهَادٍ ف۪ي سَب۪يلِه۪ فَتَرَبَّصُوا حَتّٰى يَأْتِيَ اللّٰهُ بِاَمْرِه۪ۜ وَاللّٰهُ لَا يَهْدِي الْقَوْمَ الْفَاسِق۪ينَ۟</t>
  </si>
  <si>
    <t>9|24|De ki: "Babalarınız, oğullarınız, kardeşleriniz, eşleriniz, akrabanız, elde ettiğiniz mallar, durgun gitmesinden korktuğunuz ticaret, hoşunuza giden evler sizce Allah'tan, Peygamberinden ve Allah yolunda savaşmaktan daha sevgili ise, Allah'ın buyruğu gelene kadar bekleyin. Allah fasık kimseleri doğru yola eriştirmez."</t>
  </si>
  <si>
    <t>لَقَدْ نَصَرَكُمُ اللّٰهُ ف۪ي مَوَاطِنَ كَث۪يرَةٍۙ وَيَوْمَ حُنَيْنٍۙ اِذْ اَعْجَبَتْكُمْ كَـثْرَتُكُمْ فَلَمْ تُغْنِ عَنْكُمْ شَيْـٔاً وَضَاقَتْ عَلَيْكُمُ الْاَرْضُ بِمَا رَحُبَتْ ثُمَّ وَلَّيْتُمْ مُدْبِر۪ينَۚ</t>
  </si>
  <si>
    <t>9|25|And olsun ki Allah size birçok yerlerde, ve çokluğunuzun sizi böbürlendirdiği fakat bir faydası da olmadığı, yeryüzünün geniş olmasına rağmen size dar gelip de bozularak arkanıza döndüğünüz Huneyn gününde yardım etmişti.</t>
  </si>
  <si>
    <t>ثُمَّ اَنْزَلَ اللّٰهُ سَك۪ينَتَهُ عَلٰى رَسُولِه۪ وَعَلَى الْمُؤْمِن۪ينَ وَاَنْزَلَ جُنُوداً لَمْ تَرَوْهَا وَعَذَّبَ الَّذ۪ينَ كَفَرُواۜ وَذٰلِكَ جَزَٓاءُ الْكَافِر۪ينَ</t>
  </si>
  <si>
    <t>9|26|Bozgundan sonra Allah, Peygamberine, müminlere güvenlik verdi ve görmediğiniz askerler indirdi; inkar edenleri azaba uğrattı. İnkarcıların cezası budur.</t>
  </si>
  <si>
    <t>ثُمَّ يَتُوبُ اللّٰهُ مِنْ بَعْدِ ذٰلِكَ عَلٰى مَنْ يَشَٓاءُۜ وَاللّٰهُ غَفُورٌ رَح۪يمٌ</t>
  </si>
  <si>
    <t>9|27|Allah bundan sonra da dilediğinin tevbesini kabul eder. Allah bağışlar ve merhamet eder.</t>
  </si>
  <si>
    <t>يَٓا اَيُّهَا الَّذ۪ينَ اٰمَنُٓوا اِنَّمَا الْمُشْرِكُونَ نَجَسٌ فَلَا يَقْرَبُوا الْمَسْجِدَ الْحَرَامَ بَعْدَ عَامِهِمْ هٰذَاۚ وَاِنْ خِفْتُمْ عَيْلَةً فَسَوْفَ يُغْن۪يكُمُ اللّٰهُ مِنْ فَضْلِه۪ٓ اِنْ شَٓاءَۜ اِنَّ اللّٰهَ عَل۪يمٌ حَك۪يمٌ</t>
  </si>
  <si>
    <t>9|28|Ey inananlar! Doğrusu puta tapanlar pistirler, bu sebeple, bu yıllardan sonra Mescidi Haram'a yaklaşmasınlar. Eğer fakirlikten korkarsanız, bilin ki Allah dilerse sizi bol nimetiyle zenginleştirecektir. Allah şüphesiz bilendir, hakimdir.</t>
  </si>
  <si>
    <t>قَاتِلُوا الَّذ۪ينَ لَا يُؤْمِنُونَ بِاللّٰهِ وَلَا بِالْيَوْمِ الْاٰخِرِ وَلَا يُحَرِّمُونَ مَا حَرَّمَ اللّٰهُ وَرَسُولُهُ وَلَا يَد۪ينُونَ د۪ينَ الْحَقِّ مِنَ الَّذ۪ينَ اُو۫تُوا الْكِتَابَ حَتّٰى يُعْطُوا الْجِزْيَةَ عَنْ يَدٍ وَهُمْ صَاغِرُونَ۟</t>
  </si>
  <si>
    <t>9|29|Kitap verilenlerden, Allah'a, ahiret gününe inanmayan, Allah'ın ve Peygamberinin haram kıldığını haram saymayan, hak dinini din edinmeyenlerle, boyunlarını büküp kendi elleriyle cizye verene kadar savaşın.</t>
  </si>
  <si>
    <t>وَقَالَتِ الْيَهُودُ عُزَيْرٌۨ ابْنُ اللّٰهِ وَقَالَتِ النَّصَارَى الْمَس۪يحُ ابْنُ اللّٰهِۜ ذٰلِكَ قَوْلُهُمْ بِاَفْوَاهِهِمْۚ يُضَاهِؤُ۫نَ قَوْلَ الَّذ۪ينَ كَفَرُوا مِنْ قَبْلُۜ قَاتَلَهُمُ اللّٰهُۘ اَنّٰى يُؤْفَكُونَ</t>
  </si>
  <si>
    <t>9|30|Yahudiler, "Üzeyr Allah'ın oğludur" dediler; Hıristiyanlar, "Mesih Allah'ın oğludur" dediler. Bu, daha önce inkar edenlerin sözlerine benzeterek ağızlarında geveledikleri sözdür. Allah onları yok etsin, nasıl da uyduruyorlar!</t>
  </si>
  <si>
    <t>اِتَّخَذُٓوا اَحْبَارَهُمْ وَرُهْبَانَهُمْ اَرْبَاباً مِنْ دُونِ اللّٰهِ وَالْمَس۪يحَ ابْنَ مَرْيَمَۚ وَمَٓا اُمِرُٓوا اِلَّا لِيَعْبُدُٓوا اِلٰهاً وَاحِداًۚ لَٓا اِلٰهَ اِلَّا هُوَۜ سُبْحَانَهُ عَمَّا يُشْرِكُونَ</t>
  </si>
  <si>
    <t>9|31|Onlar Allah'ı bırakıp hahamlarını, papazlarını ve Meryem oğlu Mesih'i rableri olarak kabul ettiler. Oysa tek Tanrı'dan başkasına kulluk etmemekle emrolunmuşlardı. Ondan başka tanrı yoktur. Allah, koştukları eşlerden münezzehtir.</t>
  </si>
  <si>
    <t>يُر۪يدُونَ اَنْ يُطْفِؤُ۫ا نُورَ اللّٰهِ بِاَفْوَاهِهِمْ وَيَأْبَى اللّٰهُ اِلَّٓا اَنْ يُتِمَّ نُورَهُ وَلَوْ كَرِهَ الْكَافِرُونَ</t>
  </si>
  <si>
    <t>9|32|Allah'ın nurunu ağızlarıyla söndürmek isterler. Kafirler istemese de Allah nurunu mutlaka tamamlayacaktır.</t>
  </si>
  <si>
    <t>هُوَ الَّـذ۪ٓي اَرْسَلَ رَسُولَهُ بِالْهُدٰى وَد۪ينِ الْحَقِّ لِيُظْهِرَهُ عَلَى الدّ۪ينِ كُلِّه۪ۙ وَلَوْ كَرِهَ الْمُشْرِكُونَ</t>
  </si>
  <si>
    <t>9|33|Puta tapanlar hoşlanmasa da, dinini bütün dinlerden üstün kılmak üzere, Peygamberini doğru yol ve hak dinle gönderen Allah'tır.</t>
  </si>
  <si>
    <t>يَٓا اَيُّهَا الَّذ۪ينَ اٰمَنُٓوا اِنَّ كَث۪يراً مِنَ الْاَحْبَارِ وَالرُّهْبَانِ لَيَأْكُلُونَ اَمْوَالَ النَّاسِ بِالْبَاطِلِ وَيَصُدُّونَ عَنْ سَب۪يلِ اللّٰهِۜ وَالَّذ۪ينَ يَكْنِزُونَ الذَّهَبَ وَالْفِضَّةَ وَلَا يُنْفِقُونَهَا ف۪ي سَب۪يلِ اللّٰهِۙ فَبَشِّرْهُمْ بِعَذَابٍ اَل۪يمٍۙ</t>
  </si>
  <si>
    <t>9|34|Ey inananlar! Hahamlar ve rahiplerin çoğu, insanların mallarını haksızlıkla yerler. Allah yolundan alıkoyarlar. Altın ve gümüşü biriktirip Allah yolunda sarf etmeyenlere can yakıcı bir azabı müjdele.</t>
  </si>
  <si>
    <t>يَوْمَ يُحْمٰى عَلَيْهَا ف۪ي نَارِ جَهَنَّمَ فَتُكْوٰى بِهَا جِبَاهُهُمْ وَجُنُوبُهُمْ وَظُهُورُهُمْۜ هٰذَا مَا كَنَزْتُمْ لِاَنْفُسِكُمْ فَذُوقُوا مَا كُنْتُمْ تَكْنِزُونَ</t>
  </si>
  <si>
    <t>9|35|Bunlar cehennem ateşinde kızdırıldığı gün, alınları, böğürleri ve sırtları onlarla dağlanacak, "Bu, kendiniz için biriktirdiğinizdir; biriktirdiğinizi tadın" denecek.</t>
  </si>
  <si>
    <t>اِنَّ عِدَّةَ الشُّهُورِ عِنْدَ اللّٰهِ اثْنَا عَشَرَ شَهْراً ف۪ي كِتَابِ اللّٰهِ يَوْمَ خَلَقَ السَّمٰوَاتِ وَالْاَرْضَ مِنْهَٓا اَرْبَعَةٌ حُرُمٌۜ ذٰلِكَ الدّ۪ينُ الْقَيِّمُ فَلَا تَظْلِمُوا ف۪يهِنَّ اَنْفُسَكُمْ وَقَاتِلُوا الْمُشْرِك۪ينَ كَٓافَّةً كَمَا يُقَاتِلُونَكُمْ كَٓافَّةًۜ وَاعْلَمُٓوا اَنَّ اللّٰهَ مَعَ الْمُتَّق۪ينَ</t>
  </si>
  <si>
    <t>9|36|Allah'ın gökleri ve yeri yarattığı günkü yazısında, Allah'a göre ayların sayısı onikidir. Bunlardan dördü hürmetli aydır. Bu dosdoğru bir nizamdır. Öyleyse o aylar içinde kendinize yazık etmeyin, topyekun sizinle savaşan putperestlerle siz de topyekun savaşın, Allah'ın sakınanlarla beraber olduğunu bilin.</t>
  </si>
  <si>
    <t>اِنَّمَا النَّس۪ٓيءُ زِيَادَةٌ فِي الْكُفْرِ يُضَلُّ بِهِ الَّذ۪ينَ كَفَرُوا يُحِلُّونَهُ عَاماً وَيُحَرِّمُونَهُ عَاماً لِيُوَاطِؤُ۫ا عِدَّةَ مَا حَرَّمَ اللّٰهُ فَيُحِلُّوا مَا حَرَّمَ اللّٰهُۜ زُيِّنَ لَهُمْ سُٓوءُ اَعْمَالِهِمْۜ وَاللّٰهُ لَا يَهْدِي الْقَوْمَ الْكَافِر۪ينَ۟</t>
  </si>
  <si>
    <t>9|37|Sapıtmak için hürmetli ayların yerlerini değiştirip geciktirmek, küfürde gerçekten ileri gitmekdir. İnkar edenler Allah'ın haram kıldığı ayların sayısına uydurmak için, onu bir yıl haram, bir yıl helal sayıyor, böylece Allah'ın haram kıldığını helalkılıyorlar. Kötü işleri kendilerine güzel göründü. Allah inkar eden toplumu doğru yola eriştirmez.</t>
  </si>
  <si>
    <t>يَٓا اَيُّهَا الَّذ۪ينَ اٰمَنُوا مَا لَكُمْ اِذَا ق۪يلَ لَكُمُ انْفِرُوا ف۪ي سَب۪يلِ اللّٰهِ اثَّاقَلْتُمْ اِلَى الْاَرْضِۜ اَرَض۪يتُمْ بِالْحَيٰوةِ الدُّنْيَا مِنَ الْاٰخِرَةِۚ فَمَا مَتَاعُ الْحَيٰوةِ الدُّنْيَا فِي الْاٰخِرَةِ اِلَّا قَل۪يلٌ</t>
  </si>
  <si>
    <t>9|38|Ey inananlar! Size ne oldu ki, "Allah yolunda, savaşa çıkın" dendiği zaman yere çöküp kaldınız? Oysa dünya hayatının geçimi ahirete göre pek az bir şeydir.</t>
  </si>
  <si>
    <t>اِلَّا تَنْفِرُوا يُعَذِّبْكُمْ عَذَاباً اَل۪يماً وَيَسْتَبْدِلْ قَوْماً غَيْرَكُمْ وَلَا تَضُرُّوهُ شَيْـٔاًۜ وَاللّٰهُ عَلٰى كُلِّ شَيْءٍ قَد۪يرٌ</t>
  </si>
  <si>
    <t>9|39|Çıkmazsanız Allah size can yakıcı azabla azabeder ve yerinize başka bir millet getirir. O'na bir şey de yapamazsınız. Allah her şeye kadirdir.</t>
  </si>
  <si>
    <t>اِلَّا تَنْصُرُوهُ فَقَدْ نَصَرَهُ اللّٰهُ اِذْ اَخْرَجَهُ الَّذ۪ينَ كَفَرُوا ثَانِيَ اثْنَيْنِ اِذْ هُمَا فِي الْغَارِ اِذْ يَقُولُ لِصَاحِبِه۪ لَا تَحْزَنْ اِنَّ اللّٰهَ مَعَنَاۚ فَاَنْزَلَ اللّٰهُ سَك۪ينَتَهُ عَلَيْهِ وَاَيَّدَهُ بِجُنُودٍ لَمْ تَرَوْهَا وَجَعَلَ كَلِمَةَ الَّذ۪ينَ كَفَرُوا السُّفْلٰىۜ وَكَلِمَةُ اللّٰهِ هِيَ الْعُلْيَاۜ وَاللّٰهُ عَز۪يزٌ حَك۪يمٌ</t>
  </si>
  <si>
    <t>9|40|Ona (Muhammed'e) yardım etmezseniz, bilin ki, inkar edenler onu Mekke'den çıkardıklarında mağarada bulunan iki kişiden biri olarak Allah ona yardım etmişti. Arkadaşına (Ebu Bekir'e) "Üzülme, Allah bizimledir" diyordu; Allah da ona güven vermiş, görmediğiniz askerlerle onu desteklemiş, inkar edenlerin sözünü alçaltmıştı. Ancak Allah'ın sözü yücedir. Allah güçlüdür, hakimdir.</t>
  </si>
  <si>
    <t>اِنْفِرُوا خِفَافاً وَثِقَالاً وَجَاهِدُوا بِاَمْوَالِكُمْ وَاَنْفُسِكُمْ ف۪ي سَب۪يلِ اللّٰهِۜ ذٰلِكُمْ خَيْرٌ لَكُمْ اِنْ كُنْتُمْ تَعْلَمُونَ</t>
  </si>
  <si>
    <t>9|41|İsteyen, istemeyen, hepiniz savaşa çıkın. Allah yolunda mallarınızla, canlarınızla cihat edin. Bilirseniz bu sizin için hayırlıdır.</t>
  </si>
  <si>
    <t>لَوْ كَانَ عَرَضاً قَر۪يباً وَسَفَراً قَاصِداً لَاتَّـبَعُوكَ وَلٰكِنْ بَعُدَتْ عَلَيْهِمُ الشُّقَّةُۜ وَسَيَحْلِفُونَ بِاللّٰهِ لَوِ اسْتَطَعْنَا لَخَرَجْنَا مَعَكُمْۚ يُهْلِكُونَ اَنْفُسَهُمْۚ وَاللّٰهُ يَعْلَمُ اِنَّهُمْ لَكَاذِبُونَ۟</t>
  </si>
  <si>
    <t>9|42|Kolay bir kazanç, normal bir yolculuk olsaydı sana uyarlardı, fakat çıkılacak yol onlara uzak geldi, kendilerini helak ederek, "Gücümüz yetseydi sizinle beraber çıkardık" diye Allah'a yemin edeceklerdir. Allah, onların yalancı olduğunu elbette biliyor.</t>
  </si>
  <si>
    <t>عَفَا اللّٰهُ عَنْكَۚ لِمَ اَذِنْتَ لَهُمْ حَتّٰى يَتَبَيَّنَ لَكَ الَّذ۪ينَ صَدَقُوا وَتَعْلَمَ الْكَاذِب۪ينَ</t>
  </si>
  <si>
    <t>9|43|Allah seni affetsin; doğrular sana belli olup, yalancıları bilmeden önce, niçin onlara izin verdin?</t>
  </si>
  <si>
    <t>لَا يَسْتَأْذِنُكَ الَّذ۪ينَ يُؤْمِنُونَ بِاللّٰهِ وَالْيَوْمِ الْاٰخِرِ اَنْ يُجَاهِدُوا بِاَمْوَالِهِمْ وَاَنْفُسِهِمْۜ وَاللّٰهُ عَل۪يمٌ بِالْمُتَّق۪ينَ</t>
  </si>
  <si>
    <t>9|44|Allah'a ve ahiret gününe inananlar, mallariyle, canlariyle savaşmak istediklerinden ötürü geri kalmak için senden izin istemezler. Allah sakınanları bilir.</t>
  </si>
  <si>
    <t>اِنَّمَا يَسْتَأْذِنُكَ الَّذ۪ينَ لَا يُؤْمِنُونَ بِاللّٰهِ وَالْيَوْمِ الْاٰخِرِ وَارْتَابَتْ قُلُوبُهُمْ فَهُمْ ف۪ي رَيْبِهِمْ يَتَرَدَّدُونَ</t>
  </si>
  <si>
    <t>9|45|Ancak Allah'a ve ahiret gününe inanmayan, kalbleri şüpheye düşüp şüphelerinde bocalayan kimseler senden izin isterler.</t>
  </si>
  <si>
    <t>وَلَوْ اَرَادُوا الْخُرُوجَ لَاَعَدُّوا لَهُ عُدَّةً وَلٰكِنْ كَرِهَ اللّٰهُ انْبِعَاثَهُمْ فَثَبَّطَهُمْ وَق۪يلَ اقْعُدُوا مَعَ الْقَاعِد۪ينَ</t>
  </si>
  <si>
    <t>9|46|Eğer savaşa çıkmak isteselerdi bir hazırlık yaparlardı. Ama Allah davranışlarını beğenmedi de onları alıkoydu. "Acizlerle beraber oturun" denildi.</t>
  </si>
  <si>
    <t>لَوْ خَرَجُوا ف۪يكُمْ مَا زَادُوكُمْ اِلَّا خَبَالاً وَلَا۬اَوْضَعُوا خِلَالَكُمْ يَبْغُونَكُمُ الْفِتْنَةَۚ وَف۪يكُمْ سَمَّاعُونَ لَهُمْۜ وَاللّٰهُ عَل۪يمٌ بِالظَّالِم۪ينَ</t>
  </si>
  <si>
    <t>9|47|Aranızda savaşa çıkmış olsalardı, ancak sizi bozmağa çalışırlar ve fitneye düşürmek için aranıza sokulurlardı. İçinizde onlara kulak verenler var. Allah kendilerine yazık edenleri bilir.</t>
  </si>
  <si>
    <t>لَقَدِ ابْتَغَوُا الْفِتْنَةَ مِنْ قَبْلُ وَقَلَّبُوا لَكَ الْاُمُورَ حَتّٰى جَٓاءَ الْحَقُّ وَظَهَرَ اَمْرُ اللّٰهِ وَهُمْ كَارِهُونَ</t>
  </si>
  <si>
    <t>9|48|And olsun ki, daha önce de fitne koparmak istemişlerdi. Sana karşı bir takım işler çeviriyorlardı, sonunda onlar istemedikleri halde hak ortaya çıktı, Allah'ın emri üstün geldi.</t>
  </si>
  <si>
    <t>وَمِنْهُمْ مَنْ يَقُولُ ائْذَنْ ل۪ي وَلَا تَفْتِنّ۪يۜ اَلَا فِي الْفِتْنَةِ سَقَطُواۜ وَاِنَّ جَهَنَّمَ لَمُح۪يطَةٌ بِالْكَافِر۪ينَ</t>
  </si>
  <si>
    <t>9|49|Onlardan, "Bana izin ver, beni fitneye düşürme" diyen vardır. Bilin ki onlar zaten fitneye düşmüşlerdi. Cehennem, inkar edenleri şüphesiz kuşatacaktır.</t>
  </si>
  <si>
    <t>اِنْ تُصِبْكَ حَسَنَةٌ تَسُؤْهُمْۚ وَاِنْ تُصِبْكَ مُص۪يبَةٌ يَقُولُوا قَدْ اَخَذْنَٓا اَمْرَنَا مِنْ قَبْلُ وَيَتَوَلَّوْا وَهُمْ فَرِحُونَ</t>
  </si>
  <si>
    <t>9|50|Sana bir iyilik gelince onların fenasına gider; bir kötülük gelse, "Biz önceden ihtiyatlı davrandık" derler, sevinerek dönüp giderler.</t>
  </si>
  <si>
    <t>قُلْ لَنْ يُص۪يبَنَٓا اِلَّا مَا كَتَبَ اللّٰهُ لَنَاۚ هُوَ مَوْلٰينَاۚ وَعَلَى اللّٰهِ فَلْيَتَوَكَّلِ الْمُؤْمِنُونَ</t>
  </si>
  <si>
    <t>9|51|De ki: "Allah'ın bize yazdığından başkası başımıza gelmez. O bizim Mevlamızdır, inananlar Allah'a güvensin."</t>
  </si>
  <si>
    <t>قُلْ هَلْ تَرَبَّصُونَ بِنَٓا اِلَّٓا اِحْدَى الْحُسْنَيَيْنِۜ وَنَحْنُ نَتَرَبَّصُ بِكُمْ اَنْ يُص۪يبَكُمُ اللّٰهُ بِعَذَابٍ مِنْ عِنْدِه۪ٓ اَوْ بِاَيْد۪ينَاۘ فَتَرَبَّصُٓوا اِنَّا مَعَكُمْ مُتَرَبِّصُونَ</t>
  </si>
  <si>
    <t>9|52|De ki: "Bize iki iyiden, gazilik ve şehidlikten başka bir şeyin gelmesini mi bekliyorsunuz? Oysa biz Allah'ın kendi katından veya elimizle, sizi bir azaba uğratmasını bekliyoruz. Bekleyiniz, doğrusu biz de sizinle birlikte beklemekteyiz."</t>
  </si>
  <si>
    <t>قُلْ اَنْفِقُوا طَوْعاً اَوْ كَرْهاً لَنْ يُتَقَبَّلَ مِنْكُمْۜ اِنَّكُمْ كُنْتُمْ قَوْماً فَاسِق۪ينَ</t>
  </si>
  <si>
    <t>9|53|De ki: "İstekli yahut isteksiz olarak verin, nasıl olsa kabul edilmeyecektir. Siz şüphesiz fasık bir topluluksunuz."</t>
  </si>
  <si>
    <t>وَمَا مَنَعَهُمْ اَنْ تُقْبَلَ مِنْهُمْ نَفَقَاتُهُمْ اِلَّٓا اَنَّهُمْ كَفَرُوا بِاللّٰهِ وَبِرَسُولِه۪ وَلَا يَأْتُونَ الصَّلٰوةَ اِلَّا وَهُمْ كُسَالٰى وَلَا يُنْفِقُونَ اِلَّا وَهُمْ كَارِهُونَ</t>
  </si>
  <si>
    <t>9|54|Verdiklerinin kabul olunmasına engel olan, Allah'ı ve Peygamberini inkar etmeleri, namaza tembel tembel gelmeleri, istemeye istemeye vermeleridir.</t>
  </si>
  <si>
    <t>فَلَا تُعْجِبْكَ اَمْوَالُهُمْ وَلَٓا اَوْلَادُهُمْۜ اِنَّمَا يُر۪يدُ اللّٰهُ لِيُعَذِّبَهُمْ بِهَا فِي الْحَيٰوةِ الدُّنْيَا وَتَزْهَقَ اَنْفُسُهُمْ وَهُمْ كَافِرُونَ</t>
  </si>
  <si>
    <t>9|55|Artık onların malları ve çocukları seni imrendirmesin. Allah bunlarla onlara dünya hayatında azabetmek ve canlarının inkarcı olarak çıkmasını ister.</t>
  </si>
  <si>
    <t>وَيَحْلِفُونَ بِاللّٰهِ اِنَّهُمْ لَمِنْكُمْۜ وَمَا هُمْ مِنْكُمْ وَلٰكِنَّهُمْ قَوْمٌ يَفْرَقُونَ</t>
  </si>
  <si>
    <t>9|56|Sizden olmadıkları halde, sizinle beraber olduklarına Allah'a yemin ederler. Oysa onlar korkak bir topluluktur.</t>
  </si>
  <si>
    <t>لَوْ يَجِدُونَ مَلْجَـٔاً اَوْ مَغَارَاتٍ اَوْ مُدَّخَلاً لَوَلَّوْا اِلَيْهِ وَهُمْ يَجْمَحُونَ</t>
  </si>
  <si>
    <t>9|57|Bir sığınak veya mağara yahut girecek bir yer bulmuş olsalardı, çarçabuk oraya yönelirlerdi.</t>
  </si>
  <si>
    <t>وَمِنْهُمْ مَنْ يَلْمِزُكَ فِي الصَّدَقَاتِۚ فَاِنْ اُعْطُوا مِنْهَا رَضُوا وَاِنْ لَمْ يُعْطَوْا مِنْهَٓا اِذَا هُمْ يَسْخَطُونَ</t>
  </si>
  <si>
    <t>9|58|Sadakalar hakkında sana dil uzatanlar vardır. Onlara verilirse hoşnut olurlar, verilmezse, hemen öfkeleniverirler.</t>
  </si>
  <si>
    <t>وَلَوْ اَنَّهُمْ رَضُوا مَٓا اٰتٰيهُمُ اللّٰهُ وَرَسُولُهُ وَقَالُوا حَسْبُنَا اللّٰهُ سَيُؤْت۪ينَا اللّٰهُ مِنْ فَضْلِه۪ وَرَسُولُهُٓۙ اِنَّٓا اِلَى اللّٰهِ رَاغِبُونَ۟</t>
  </si>
  <si>
    <t>9|59|Eğer onlar, Allah ve Peygamberinin kendilerine vermiş oldukları şeylere razı olsalar ve "Allah bize yeter, O ve Peygamberi bol nimetinden bize verecektir; doğrusu biz Allah'a gönül bağlayanlardanız" deselerdi daha hayırlı olurdu.</t>
  </si>
  <si>
    <t>اِنَّمَا الصَّدَقَاتُ لِلْفُقَـرَٓاءِ وَالْمَسَاك۪ينِ وَالْعَامِل۪ينَ عَلَيْهَا وَالْمُؤَ۬لَّفَةِ قُلُوبُهُمْ وَفِي الرِّقَابِ وَالْغَارِم۪ينَ وَف۪ي سَب۪يلِ اللّٰهِ وَابْنِ السَّب۪يلِۜ فَر۪يضَةً مِنَ اللّٰهِۜ وَاللّٰهُ عَل۪يمٌ حَك۪يمٌ</t>
  </si>
  <si>
    <t>9|60|Zekatlar; Allah'tan bir farz olarak yoksullara, düşkünlere, onu toplayan memurlara, kalbleri Müslümanlığa ısındırılacaklara verilir; kölelerin, borçluların, Allah yolunda olanların ve yolda kalanların uğrunda sarfedilir. Allah bilendir, hakimdir.</t>
  </si>
  <si>
    <t>وَمِنْهُمُ الَّذ۪ينَ يُؤْذُونَ النَّبِيَّ وَيَقُولُونَ هُوَ اُذُنٌۜ قُلْ اُذُنُ خَيْرٍ لَكُمْ يُؤْمِنُ بِاللّٰهِ وَيُؤْمِنُ لِلْمُؤْمِن۪ينَ وَرَحْمَةٌ لِلَّذ۪ينَ اٰمَنُوا مِنْكُمْۜ وَالَّذ۪ينَ يُؤْذُونَ رَسُولَ اللّٰهِ لَهُمْ عَذَابٌ اَل۪يمٌ</t>
  </si>
  <si>
    <t>9|61|İkiyüzlülerin içinde "O her şeye kulak kesiliyor" diyerek Peygamberi incitenler vardır. De ki: "O kulak, Allah'a inanan ve müminlere inanan, sizin için hayırlı olan, içinizden inanan kimselere rahmet olan bir kulaktır." Allah'ın Peygamberini incitenlere can yakıcı azab vardır.</t>
  </si>
  <si>
    <t>يَحْلِفُونَ بِاللّٰهِ لَكُمْ لِيُرْضُوكُمْۚ وَاللّٰهُ وَرَسُولُـهُٓ اَحَقُّ اَنْ يُرْضُوهُ اِنْ كَانُوا مُؤْمِن۪ينَ</t>
  </si>
  <si>
    <t>9|62|Sizi hoşnut etmek için Allah'a yemin ederler. Eğer inanıyorlarsa Allah'ı ve Peygamberini hoşnut etmeleri daha gereklidir.</t>
  </si>
  <si>
    <t>اَلَمْ يَعْلَمُٓوا اَنَّهُ مَنْ يُحَادِدِ اللّٰهَ وَرَسُولَهُ فَاَنَّ لَهُ نَارَ جَهَنَّمَ خَالِداً ف۪يهَاۜ ذٰلِكَ الْخِزْيُ الْعَظ۪يمُ</t>
  </si>
  <si>
    <t>9|63|Allah'a ve Peygamberine karşı koymağa kalkışana, ebedi kalacağı cehennem ateşi bulunduğunu bilmezler mi? Büyük rezillik budur.</t>
  </si>
  <si>
    <t>يَحْذَرُ الْمُنَافِقُونَ اَنْ تُنَزَّلَ عَلَيْهِمْ سُورَةٌ تُنَبِّئُهُمْ بِمَا ف۪ي قُلُوبِهِمْۜ قُلِ اسْتَهْزِؤُ۫اۚ اِنَّ اللّٰهَ مُخْرِجٌ مَا تَحْذَرُونَ</t>
  </si>
  <si>
    <t>9|64|İkiyüzlüler, kalblerinde olanı haber verecek bir surenin inmesinden çekiniyorlar. De ki: "Alay edin bakalım, Allah çekindiğiniz şeyi ortaya koyacaktır."</t>
  </si>
  <si>
    <t>وَلَئِنْ سَاَلْتَهُمْ لَيَقُولُنَّ اِنَّمَا كُنَّا نَخُوضُ وَنَلْعَبُۜ قُلْ اَبِاللّٰهِ وَاٰيَاتِه۪ وَرَسُولِه۪ كُنْتُمْ تَسْتَهْزِؤُ۫نَ</t>
  </si>
  <si>
    <t>9|65|Onlara soracak olursan, "Biz and olsun ki, eğlenip oynuyorduk" diyecekler; De ki: "Allah'la, ayetleriyle, Peygamberiyle mi alay ediyordunuz?"</t>
  </si>
  <si>
    <t>لَا تَعْتَذِرُوا قَدْ كَفَرْتُمْ بَعْدَ ا۪يمَانِكُمْۜ اِنْ نَعْفُ عَنْ طَٓائِفَةٍ مِنْكُمْ نُعَذِّبْ طَٓائِفَةً بِاَنَّهُمْ كَانُوا مُجْرِم۪ينَ۟</t>
  </si>
  <si>
    <t>9|66|Özür beyan etmeyin, inandıktan sonra inkar ettiniz. İçinizden bir topluluğu affetsek bile, suçlarından ötürü bir topluluğa da azab ederiz.</t>
  </si>
  <si>
    <t>اَلْمُنَافِقُونَ وَالْمُنَافِقَاتُ بَعْضُهُمْ مِنْ بَعْضٍۢ يَأْمُرُونَ بِالْمُنْكَرِ وَيَنْهَوْنَ عَنِ الْمَعْرُوفِ وَيَقْبِضُونَ اَيْدِيَهُمْۜ نَسُوا اللّٰهَ فَنَسِيَهُمْۜ اِنَّ الْمُنَافِق۪ينَ هُمُ الْفَاسِقُونَ</t>
  </si>
  <si>
    <t>9|67|İkiyüzlü erkek ve kadınlar da birbirlerindendir: Kötülüğü emreder, iyiliğe engel olurlar; elleri de sıkıdır; Allah'ı unuttular, bu yüzden Allah da onları unuttu. Doğrusu ikiyüzlüler fasıktırlar.</t>
  </si>
  <si>
    <t>وَعَدَ اللّٰهُ الْمُنَافِق۪ينَ وَالْمُنَافِقَاتِ وَالْكُفَّارَ نَارَ جَهَنَّمَ خَالِد۪ينَ ف۪يهَاۜ هِيَ حَسْبُهُمْۚ وَلَعَنَهُمُ اللّٰهُۚ وَلَهُمْ عَذَابٌ مُق۪يمٌۙ</t>
  </si>
  <si>
    <t>9|68|Allah, ikiyüzlü erkek ve kadınlara ve inkarcılara, ebedi kalacakları cehennem ateşini hazırlamıştır. O, onlara yeter. Allah onları lanetlemiştir (rahmetinden uzak kılmıştır). Onlara devamlı azab vardır.</t>
  </si>
  <si>
    <t>كَالَّذ۪ينَ مِنْ قَبْلِكُمْ كَانُٓوا اَشَدَّ مِنْكُمْ قُوَّةً وَاَكْثَرَ اَمْوَالاً وَاَوْلَاداًۜ فَاسْتَمْتَعُوا بِخَلَاقِهِمْ فَاسْتَمْتَعْتُمْ بِخَلَاقِكُمْ كَمَا اسْتَمْتَعَ الَّذ۪ينَ مِنْ قَبْلِكُمْ بِخَلَاقِهِمْ وَخُضْتُمْ كَالَّذ۪ي خَاضُواۜ اُو۬لٰٓئِكَ حَبِطَتْ اَعْمَالُهُمْ فِي الدُّنْيَا وَالْاٰخِرَةِۚ وَاُو۬لٰٓئِكَ هُمُ الْخَاسِرُونَ</t>
  </si>
  <si>
    <t>9|69|Ey ikiyüzlüler! Siz, sizden önce daha kuvvetli, malları ve çocukları daha çok olup, hisselerince bunlardan faydalanan kimseler gibisiniz. Sizden öncekiler, hisselerince faydalandıkları gibi siz de hissenizce faydalandınız ve onların batıla daldıklarıgibi siz de daldınız. İşte bunlar dünyada ve ahirette işleri boşa çıkanlardır, işte bunlar mahvolanlardır.</t>
  </si>
  <si>
    <t>اَلَمْ يَأْتِهِمْ نَبَاُ الَّذ۪ينَ مِنْ قَبْلِهِمْ قَوْمِ نُوحٍ وَعَادٍ وَثَمُودَ وَقَوْمِ اِبْرٰه۪يمَ وَاَصْحَابِ مَدْيَنَ وَالْمُؤْتَفِكَاتِۜ اَتَتْهُمْ رُسُلُهُمْ بِالْبَيِّنَاتِۚ فَمَا كَانَ اللّٰهُ لِيَظْلِمَهُمْ وَلٰكِنْ كَانُٓوا اَنْفُسَهُمْ يَظْلِمُونَ</t>
  </si>
  <si>
    <t>9|70|Kendilerinden önce olan Nuh, Ad, Semud milletlerinin, İbrahim milletinin, Medyen ve altüst olmuş şehirler halkının haberleri onlara gelmedi mi? Peygamberleri onlara belgeler getirmişlerdi. Allah onlara zulmetmemiş, onlar kendilerine yazık etmişlerdir.</t>
  </si>
  <si>
    <t>وَالْمُؤْمِنُونَ وَالْمُؤْمِنَاتُ بَعْضُهُمْ اَوْلِيَٓاءُ بَعْضٍۢ يَأْمُرُونَ بِالْمَعْرُوفِ وَيَنْهَوْنَ عَنِ الْمُنْكَرِ وَيُق۪يمُونَ الصَّلٰوةَ وَيُؤْتُونَ الزَّكٰوةَ وَيُط۪يعُونَ اللّٰهَ وَرَسُولَهُۜ اُو۬لٰٓئِكَ سَيَرْحَمُهُمُ اللّٰهُۜ اِنَّ اللّٰهَ عَز۪يزٌ حَك۪يمٌ</t>
  </si>
  <si>
    <t>9|71|Mümin erkekler ve mümin kadınlar birbirlerinin velileridir; iyiyi emreder kötülükten alıkorlar; namaz kılarlar, zekat verirler, Allah'a ve Peygamberine itaat ederler. İşte Allah bunlara rahmet edecektir. Allah şüphesiz güçlüdür, hakimdir.</t>
  </si>
  <si>
    <t>وَعَدَ اللّٰهُ الْمُؤْمِن۪ينَ وَالْمُؤْمِنَاتِ جَنَّاتٍ تَجْر۪ي مِنْ تَحْتِهَا الْاَنْهَارُ خَالِد۪ينَ ف۪يهَا وَمَسَاكِنَ طَيِّبَةً ف۪ي جَنَّاتِ عَدْنٍۜ وَرِضْوَانٌ مِنَ اللّٰهِ اَكْبَرُۜ ذٰلِكَ هُوَ الْفَوْزُ الْعَظ۪يمُ۟</t>
  </si>
  <si>
    <t>9|72|Allah mümin erkeklere ve mümin kadınlara, temelli kalacakları, içlerinden ırmaklar akan cennetler, Adn cennetlerinde hoş meskenler vadetmiştir. Allah'ın hoşnut olması en büyük şeydir. İşte büyük kurtuluş budur.</t>
  </si>
  <si>
    <t>يَٓا اَيُّهَا النَّبِيُّ جَاهِدِ الْكُفَّارَ وَالْمُنَافِق۪ينَ وَاغْلُظْ عَلَيْهِمْۜ وَمَأْوٰيهُمْ جَهَنَّمُۜ وَبِئْسَ الْمَص۪يرُ</t>
  </si>
  <si>
    <t>9|73|Ey Peygamber! İnkarcılarla, ikiyüzlülerle savaş; onlara karşı sert davran. Varacakları yer cehennemdir, ne kötü dönüştür.</t>
  </si>
  <si>
    <t>يَحْلِفُونَ بِاللّٰهِ مَا قَالُواۜ وَلَقَدْ قَالُوا كَلِمَةَ الْكُفْرِ وَكَفَرُوا بَعْدَ اِسْلَامِهِمْ وَهَمُّوا بِمَا لَمْ يَنَالُواۚ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</si>
  <si>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9|74|And olsun ki, müslüman olduktan sonra inkar edip küfür sözünü söylemişler iken, söylemedik diye Allah'a yemin ettiler, başaramayacakları bir şeye giriştiler; Allah ve Peygamberi bol nimetinden onları zenginleştirdi ve öç almaya kalktılar. Eğer tevbe ederlerse iyiliklerine olur; şayet yüz çevirirlerse, Allah onları dünya ve ahirette can yakıcı azaba uğratır. Yeryüzünde bir dost ve yardımcıları yoktur.</t>
  </si>
  <si>
    <t>وَمِنْهُمْ مَنْ عَاهَدَ اللّٰهَ لَئِنْ اٰتٰينَا مِنْ فَضْلِه۪ لَنَصَّدَّقَنَّ وَلَنَكُونَنَّ مِنَ الصَّالِح۪ينَ</t>
  </si>
  <si>
    <t>9|75|Aralarında: "Allah bize bol nimetinden verecek olursa, and olsun ki sadaka vereceğiz ve iyilerden olacağız" diye O'na and verenler vardır.</t>
  </si>
  <si>
    <t>فَلَمَّٓا اٰتٰيهُمْ مِنْ فَضْلِه۪ بَخِلُوا بِه۪ وَتَوَلَّوْا وَهُمْ مُعْرِضُونَ</t>
  </si>
  <si>
    <t>9|76|Allah onlara bol nimetinden verince, cimrilik ettiler, yüz çevirdiler. Zaten dönektirler.</t>
  </si>
  <si>
    <t>فَاَعْقَبَهُمْ نِفَاقاً ف۪ي قُلُوبِهِمْ اِلٰى يَوْمِ يَلْقَوْنَهُ بِمَٓا اَخْلَفُوا اللّٰهَ مَا وَعَدُوهُ وَبِمَا كَانُوا يَكْذِبُونَ</t>
  </si>
  <si>
    <t>9|77|Allah'a verdikleri sözden caydıkları ve yalancı oldukları için O'nunla karşılaşacakları güne kadar Allah kalblerine nifak soktu.</t>
  </si>
  <si>
    <t>اَلَمْ يَعْلَمُٓوا اَنَّ اللّٰهَ يَعْلَمُ سِرَّهُمْ وَنَجْوٰيهُمْ وَاَنَّ اللّٰهَ عَلَّامُ الْغُيُوبِۚ</t>
  </si>
  <si>
    <t>9|78|İkiyüzlüler, Allah'ın onların sırlarını ve gizli toplantılarını bildiğini, Allah'ın görünmeyenleri bilen olduğunu bilmiyorlar mıydı?</t>
  </si>
  <si>
    <t>اَلَّذ۪ينَ يَلْمِزُونَ الْمُطَّوِّع۪ينَ مِنَ الْمُؤْمِن۪ينَ فِي الصَّدَقَاتِ وَالَّذ۪ينَ لَا يَجِدُونَ اِلَّا جُهْدَهُمْ فَيَسْخَرُونَ مِنْهُمْۜ سَخِرَ اللّٰهُ مِنْهُمْۘ وَلَهُمْ عَذَابٌ اَل۪يمٌ</t>
  </si>
  <si>
    <t>9|79|Sadaka vermekte gönülden davranan müminlere dil uzatan ve ancak ellerinden geldiği kadar verebilenlerle alay eden kimselere bu davranışlarının cezasını Allah verir; onlara can yakıcı azab vardır.</t>
  </si>
  <si>
    <t>اِسْتَغْفِرْ لَهُمْ اَوْ لَا تَسْتَغْفِرْ لَهُمْۜ اِنْ تَسْتَغْفِرْ لَهُمْ سَبْع۪ينَ مَرَّةً فَلَنْ يَغْفِرَ اللّٰهُ لَهُمْۜ ذٰلِكَ بِاَنَّهُمْ كَفَرُوا بِاللّٰهِ وَرَسُولِه۪ۜ وَاللّٰهُ لَا يَهْدِي الْقَوْمَ الْفَاسِق۪ينَ۟</t>
  </si>
  <si>
    <t>9|80|Onların ister bağışlanmasını dile, ister dileme, birdir. Onlara yetmiş defa bağışlanma dilesen Allah onları bağışlamayacaktır. Bu, Allah'ı ve Peygamberini inkar etmelerinden ötürüdür. Allah fasık topluluğu doğru yola eriştirmez.</t>
  </si>
  <si>
    <t>فَرِحَ الْمُخَلَّفُونَ بِمَقْعَدِهِمْ خِلَافَ رَسُولِ اللّٰهِ وَكَرِهُٓوا اَنْ يُجَاهِدُوا بِاَمْوَالِهِمْ وَاَنْفُسِهِمْ ف۪ي سَب۪يلِ اللّٰهِ وَقَالُوا لَا تَنْفِرُوا فِي الْحَرِّۜ قُلْ نَارُ جَهَنَّمَ اَشَدُّ حَراًّۜ لَوْ كَانُوا يَفْقَهُونَ</t>
  </si>
  <si>
    <t>9|81|Allah'ın Peygamberinin hilafına geri kalanlar, oturup kalmalarına sevindiler. Allah yolunda mallariyle ve canlariyle cihat hoşlarına gitmedi. "Sıcakta savaşa çıkmayın" dediler. De ki: "Cehennem ateşi daha sıcaktır." Keşke bilseydiler!</t>
  </si>
  <si>
    <t>فَلْيَضْحَكُوا قَل۪يلاً وَلْيَبْكُوا كَث۪يراًۚ جَزَٓاءً بِمَا كَانُوا يَكْسِبُونَ</t>
  </si>
  <si>
    <t>9|82|Yaptıklarının cezası olarak, bundan böyle az gülsünler, çok ağlasınlar.</t>
  </si>
  <si>
    <t>فَاِنْ رَجَعَكَ اللّٰهُ اِلٰى طَٓائِفَةٍ مِنْهُمْ فَاسْتَأْذَنُوكَ لِلْخُرُوجِ فَقُلْ لَنْ تَخْرُجُوا مَعِيَ اَبَداً وَلَنْ تُقَاتِلُوا مَعِيَ عَدُواًّۜ اِنَّكُمْ رَض۪يتُمْ بِالْقُعُودِ اَوَّلَ مَرَّةٍ فَاقْعُدُوا مَعَ الْخَالِف۪ينَ</t>
  </si>
  <si>
    <t>9|83|Allah seni geri döndürüp, onlardan bir toplulukla karşılaştırdığı zaman, senden savaşa çıkmak için izin isterlerse, de ki: "Benimle asla çıkamayacaksınız, benim yanımda hiçbir düşmanla savaşmıyacaksınız; çünkü baştan, oturup kalmaya razı oldunuz. Artık geri kalanlarla beraber oturun."</t>
  </si>
  <si>
    <t>وَلَا تُصَلِّ عَلٰٓى اَحَدٍ مِنْهُمْ مَاتَ اَبَداً وَلَا تَقُمْ عَلٰى قَبْرِه۪ۜ اِنَّهُمْ كَفَرُوا بِاللّٰهِ وَرَسُولِه۪ وَمَاتُوا وَهُمْ فَاسِقُونَ</t>
  </si>
  <si>
    <t>9|84|Onlardan ölen kimsenin namazını sakın kılma, mezarı başında da durma! Çünkü onlar Allah'ı ve peygamberini inkar ettiler, fasık olarak öldüler.</t>
  </si>
  <si>
    <t>وَلَا تُعْجِبْكَ اَمْوَالُهُمْ وَاَوْلَادُهُمْۜ اِنَّمَا يُر۪يدُ اللّٰهُ اَنْ يُعَذِّبَهُمْ بِهَا فِي الدُّنْيَا وَتَزْهَقَ اَنْفُسُهُمْ وَهُمْ كَافِرُونَ</t>
  </si>
  <si>
    <t>9|85|Malları ve çocukları seni hayrete düşürmesin; Allah bunlarla onlara dünyada azabetmek ve canlarının inkarcı olarak çıkmasını ister.</t>
  </si>
  <si>
    <t>وَاِذَٓا اُنْزِلَتْ سُورَةٌ اَنْ اٰمِنُوا بِاللّٰهِ وَجَاهِدُوا مَعَ رَسُولِهِ اسْتَأْذَنَكَ اُو۬لُوا الطَّوْلِ مِنْهُمْ وَقَالُوا ذَرْنَا نَكُنْ مَعَ الْقَاعِد۪ينَ</t>
  </si>
  <si>
    <t>9|86|"Allah'a inanın ve Peygamberinin yanında savaşın" diye bir sure inmiş olsa, onların gücü yetenleri sizden izin isterler ve "Bizi bırak oturanlarla beraber kalalım" derler.</t>
  </si>
  <si>
    <t>رَضُوا بِاَنْ يَكُونُوا مَعَ الْخَوَالِفِ وَطُبِـعَ عَلٰى قُلُوبِهِمْ فَهُمْ لَا يَفْقَهُونَ</t>
  </si>
  <si>
    <t>9|87|Geri kalan kadınlarla beraber bulunmaya razı oldular. Kalbleri kapanmıştır, bu yüzden anlamazlar.</t>
  </si>
  <si>
    <t>لٰكِنِ الرَّسُولُ وَالَّذ۪ينَ اٰمَنُوا مَعَهُ جَاهَدُوا بِاَمْوَالِهِمْ وَاَنْفُسِهِمْۜ وَاُو۬لٰٓئِكَ لَهُمُ الْخَيْرَاتُۘ وَاُو۬لٰٓئِكَ هُمُ الْمُفْلِحُونَ</t>
  </si>
  <si>
    <t>9|88|Ama Peygamber ve onunla beraber bulunan müminler, mallariyle ve canlariyle savaştılar. İşte iyilikler onlaradır, saadete erişenler de onlardır.</t>
  </si>
  <si>
    <t>اَعَدَّ اللّٰهُ لَهُمْ جَنَّاتٍ تَجْر۪ي مِنْ تَحْتِهَا الْاَنْهَارُ خَالِد۪ينَ ف۪يهَاۜ ذٰلِكَ الْفَوْزُ الْعَظ۪يمُ۟</t>
  </si>
  <si>
    <t>9|89|Allah onlara temelli kalacakları, içlerinden ırmaklar akan cennetler hazırlamıştır. Büyük kurtuluş budur.</t>
  </si>
  <si>
    <t>وَجَٓاءَ الْمُعَذِّرُونَ مِنَ الْاَعْرَابِ لِيُؤْذَنَ لَهُمْ وَقَعَدَ الَّذ۪ينَ كَذَبُوا اللّٰهَ وَرَسُولَهُۜ سَيُص۪يبُ الَّذ۪ينَ كَفَرُوا مِنْهُمْ عَذَابٌ اَل۪يمٌ</t>
  </si>
  <si>
    <t>9|90|Bedevilerden, izin almak üzere, özür beyan eden kimseler geldiler. Allah'a ve Peygamberine yalan söyleyenler ise, özür bile beyan etmeksizin geri kaldılar. Onlardan kafir olanlar can yakıcı azaba uğrayacaktır.</t>
  </si>
  <si>
    <t>لَيْسَ عَلَى الضُّعَفَٓاءِ وَلَا عَلَى الْمَرْضٰى وَلَا عَلَى الَّذ۪ينَ لَا يَجِدُونَ مَا يُنْفِقُونَ حَرَجٌ اِذَا نَصَحُوا لِلّٰهِ وَرَسُولِه۪ۜ مَا عَلَى الْمُحْسِن۪ينَ مِنْ سَب۪يلٍۜ وَاللّٰهُ غَفُورٌ رَح۪يمٌۙ</t>
  </si>
  <si>
    <t>9|91|Güçsüzlere, hastalara ve sarfedecek bir şeyi bulunmayanlara, Allah ve Peygamberine bağlı kaldıkları müddetçe sorumluluk yoktur. İyi davrananlara sorumluluk olmaz. Allah bağışlayandır, merhamet edendir.</t>
  </si>
  <si>
    <t>وَلَا عَلَى الَّذ۪ينَ اِذَا مَٓا اَتَوْكَ لِتَحْمِلَهُمْ قُلْتَ لَٓا اَجِدُ مَٓا اَحْمِلُكُمْ عَلَيْهِۖ تَوَلَّوْا وَاَعْيُنُهُمْ تَف۪يضُ مِنَ الدَّمْعِ حَزَناً اَلَّا يَجِدُوا مَا يُنْفِقُونَۜ</t>
  </si>
  <si>
    <t>9|92|Binek vermen için sana geldiklerinde, "Size binek bulamıyorum" dediğin zaman, sarfedecek bir şey bulamadıkları için üzüntüden gözyaşı dökerek geri dönenlere de sorumluluk yoktur.</t>
  </si>
  <si>
    <t>اِنَّمَا السَّب۪يلُ عَلَى الَّذ۪ينَ يَسْتَأْذِنُونَكَ وَهُمْ اَغْنِيَٓاءُۚ رَضُوا بِاَنْ يَكُونُوا مَعَ الْخَوَالِفِۙ وَطَبَعَ اللّٰهُ عَلٰى قُلُوبِهِمْ فَهُمْ لَا يَعْلَمُونَ</t>
  </si>
  <si>
    <t>9|93|Sorumluluk ancak, zengin oldukları halde senden izin isteyen, geride kalan kadınlarla bulunmaya razı olanlara ve Allah kalblerini mühürlemiş olduğu için bilmeyenleredir.</t>
  </si>
  <si>
    <t>يَعْتَذِرُونَ اِلَيْكُمْ اِذَا رَجَعْتُمْ اِلَيْهِمْۜ قُلْ لَا تَعْتَذِرُوا لَنْ نُؤْمِنَ لَكُمْ قَدْ نَبَّاَنَا اللّٰهُ مِنْ اَخْبَارِكُمْۜ وَسَيَرَى اللّٰهُ عَمَلَكُمْ وَرَسُولُهُ ثُمَّ تُرَدُّونَ اِلٰى عَالِمِ الْغَيْبِ وَالشَّهَادَةِ فَيُنَبِّئُكُمْ بِمَا كُنْتُمْ تَعْمَلُونَ</t>
  </si>
  <si>
    <t>9|94|Savaştan döndüğünüzde size özür beyan ederler. Onlara de ki: "özür beyan etmeyin, size inanmayacağız, Allah haberlerinizi bize bildirmiştir. Allah da, Peygamberi de işleyeceklerinizi görecektir. Sonunda, görülmeyeni ve görüneni bilen Allah'a geri çevrileceksiniz. O, işlediklerinizi size haber verecektir."</t>
  </si>
  <si>
    <t>سَيَحْلِفُونَ بِاللّٰهِ لَكُمْ اِذَا انْقَلَبْتُمْ اِلَيْهِمْ لِتُعْرِضُوا عَنْهُمْۜ فَاَعْرِضُوا عَنْهُمْۜ اِنَّهُمْ رِجْسٌۘ وَمَأْوٰيهُمْ جَهَنَّمُۚ جَزَٓاءً بِمَا كَانُوا يَكْسِبُونَ</t>
  </si>
  <si>
    <t>9|95|Döndüğünüzde kendilerine çıkışmamanız için, Allah'a yemin edeceklerdir. Siz onlardan yüz çevirin; çünkü pistirler. Yaptıklarının karşılığı olarak varacakları yer cehennemdir.</t>
  </si>
  <si>
    <t>يَحْلِفُونَ لَكُمْ لِتَرْضَوْا عَنْهُمْۚ فَاِنْ تَرْضَوْا عَنْهُمْ فَاِنَّ اللّٰهَ لَا يَرْضٰى عَنِ الْقَوْمِ الْفَاسِق۪ينَ</t>
  </si>
  <si>
    <t>9|96|Kendilerinden hoşnut olasınız diye, size and verirler. Siz onlardan hoşnut olsanız bile, Allah, yoldan çıkmış kimselerden razı olmaz.</t>
  </si>
  <si>
    <t>اَلْاَعْرَابُ اَشَدُّ كُفْراً وَنِفَاقاً وَاَجْدَرُ اَلَّا يَعْلَمُوا حُدُودَ مَٓا اَنْزَلَ اللّٰهُ عَلٰى رَسُولِه۪ۜ وَاللّٰهُ عَل۪يمٌ حَك۪يمٌ</t>
  </si>
  <si>
    <t>9|97|Bedevilerin küfür ve nifakları her yönden, daha ileridir. Allah'ın, Peygamberine indirdiğinin sınırlarını bilmemek, onlara daha layıktır. Allah bilendir, hakimdir.</t>
  </si>
  <si>
    <t>وَمِنَ الْاَعْرَابِ مَنْ يَتَّخِذُ مَا يُنْفِقُ مَغْرَماً وَيَتَرَبَّصُ بِكُمُ الدَّوَٓائِرَۜ عَلَيْهِمْ دَٓائِرَةُ السَّوْءِۜ وَاللّٰهُ سَم۪يعٌ عَل۪يمٌ</t>
  </si>
  <si>
    <t>9|98|Bedevilerden, Allah yolunda sarfettiklerini angarya sayanlar ve sizin başınıza belalar gelmesini bekleyenler vardır. Belalar onlara olsun; Allah işitir ve bilir.</t>
  </si>
  <si>
    <t>وَمِنَ الْاَعْرَابِ مَنْ يُؤْمِنُ بِاللّٰهِ وَالْيَوْمِ الْاٰخِرِ وَيَتَّخِذُ مَا يُنْفِقُ قُرُبَاتٍ عِنْدَ اللّٰهِ وَصَلَوَاتِ الرَّسُولِۜ اَلَٓا اِنَّهَا قُرْبَةٌ لَهُمْۜ سَيُدْخِلُهُمُ اللّٰهُ ف۪ي رَحْمَتِه۪ۜ اِنَّ اللّٰهَ غَفُورٌ رَح۪يمٌ۟</t>
  </si>
  <si>
    <t>9|99|Bedevilerden, Allah'a ve ahiret gününe inanan, sarfettiğini, Allah katında ibadet ve Peygamberin dualarına nail olmağa vesile sayanlar da vardır. Bilin ki, verdikleri onlar için ibadettir. Allah, onlara rahmet edecektir. Allah şüphesiz bağışlar ve merhamet eder.</t>
  </si>
  <si>
    <t>وَالسَّابِقُونَ الْاَوَّلُونَ مِنَ الْمُهَاجِر۪ينَ وَالْاَنْصَارِ وَالَّذ۪ينَ اتَّبَعُوهُمْ بِاِحْسَانٍۙ رَضِيَ اللّٰهُ عَنْهُمْ وَرَضُوا عَنْهُ وَاَعَدَّ لَهُمْ جَنَّاتٍ تَجْر۪ي تَحْتَهَا الْاَنْهَارُ خَالِد۪ينَ ف۪يهَٓا اَبَداًۜ ذٰلِكَ الْفَوْزُ الْعَظ۪يمُ</t>
  </si>
  <si>
    <t>9|100|İyilik yarışında önceliği kazanan Muhacirler ve Ensar ile, onlara güzelce uyanlardan Allah hoşnut olmuştur, onlar da Allah'tan hoşnuddurlar. Allah onlara, içinde temelli ve ebedi kalacakları, içlerinden ırmaklar akan cennetler hazırlamıştır; işte büyük kurtuluş budur.</t>
  </si>
  <si>
    <t>وَمِمَّنْ حَوْلَكُمْ مِنَ الْاَعْرَابِ مُنَافِقُونَۜ وَمِنْ اَهْلِ الْمَد۪ينَةِ مَرَدُوا عَلَى النِّفَاقِ لَا تَعْلَمُهُمْۜ نَحْنُ نَعْلَمُهُمْۜ سَنُعَذِّبُهُمْ مَرَّتَيْنِ ثُمَّ يُرَدُّونَ اِلٰى عَذَابٍ عَظ۪يمٍۚ</t>
  </si>
  <si>
    <t>9|101|Çevrenizdeki Bedeviler içinde ikiyüzlüler ve Medine'liler içinde de ikiyüzlülükte direnenler vardır. Onları siz değil, ancak Biz biliriz. Kendilerine iki defa azabedeceğiz; onlar sonra da büyük bir azaba uğratılırlar.</t>
  </si>
  <si>
    <t>وَاٰخَرُونَ اعْتَرَفُوا بِذُنُوبِهِمْ خَلَطُوا عَمَلاً صَالِحاً وَاٰخَرَ سَيِّئاًۜ عَسَى اللّٰهُ اَنْ يَتُوبَ عَلَيْهِمْۜ اِنَّ اللّٰهَ غَفُورٌ رَح۪يمٌ</t>
  </si>
  <si>
    <t>9|102|Savaştan geri kalanların bir kısmı da, suçlarını itiraf ettiler. Onlar iyi işi kötüyle karıştırmışlardı. Allah'ın onların tevbesini kabul etmesi umulur; çünkü O bağışlayandır, merhamet edendir.</t>
  </si>
  <si>
    <t>خُذْ مِنْ اَمْوَالِهِمْ صَدَقَةً تُطَهِّرُهُمْ وَتُزَكّ۪يهِمْ بِهَا وَصَلِّ عَلَيْهِمْۜ اِنَّ صَلٰوتَكَ سَكَنٌ لَهُمْۜ وَاللّٰهُ سَم۪يعٌ عَل۪يمٌ</t>
  </si>
  <si>
    <t>9|103|Mallarının bir kısmını, kendilerini temizleyip arıtacak sadaka olarak al, onlara dua et; senin duan onlar için bir güvendir. Allah işitir ve bilir.</t>
  </si>
  <si>
    <t>اَلَمْ يَعْلَمُٓوا اَنَّ اللّٰهَ هُوَ يَقْبَلُ التَّوْبَةَ عَنْ عِبَادِه۪ وَيَأْخُذُ الصَّدَقَاتِ وَاَنَّ اللّٰهَ هُوَ التَّوَّابُ الرَّح۪يمُ</t>
  </si>
  <si>
    <t>9|104|Allah'ın, kullarının tevbesini kabul ettiğini, sadakalar aldığını, Allah'ın tevbeleri kabul ve merhamet eden olduğunu bilmiyorlar mı?</t>
  </si>
  <si>
    <t>وَقُلِ اعْمَلُوا فَسَيَرَى اللّٰهُ عَمَلَكُمْ وَرَسُولُهُ وَالْمُؤْمِنُونَۜ وَسَتُرَدُّونَ اِلٰى عَالِمِ الْغَيْبِ وَالشَّهَادَةِ فَيُنَبِّئُكُمْ بِمَا كُنْتُمْ تَعْمَلُونَۚ</t>
  </si>
  <si>
    <t>9|105|De ki: "İstediğinizi işleyin; Allah, Peygamberi ve müminler işlediklerinizi görecektir. Hepiniz, görülmeyeni ve görüleni bilen Allah'a döndürüleceksiniz. O size, işlediklerinizi bildirecektir."</t>
  </si>
  <si>
    <t>وَاٰخَرُونَ مُرْجَوْنَ لِاَمْرِ اللّٰهِ اِمَّا يُعَذِّبُهُمْ وَاِمَّا يَتُوبُ عَلَيْهِمْۜ وَاللّٰهُ عَل۪يمٌ حَك۪يمٌ</t>
  </si>
  <si>
    <t>9|106|Savaştan geri kalanların bir kısmının işi de Allah'ın buyruğuna kalmıştır. Allah onlara ya azabeder, ya da tevbelerini kabul eder. O bilendir, hakimdir.</t>
  </si>
  <si>
    <t>وَالَّذ۪ينَ اتَّخَذُوا مَسْجِداً ضِرَاراً وَكُفْراً وَتَفْر۪يقاً بَيْنَ الْمُؤْمِن۪ينَ وَاِرْصَاداً لِمَنْ حَارَبَ اللّٰهَ وَرَسُولَهُ مِنْ قَبْلُۜ وَلَيَحْلِفُنَّ اِنْ اَرَدْنَٓا اِلَّا الْحُسْنٰىۜ وَاللّٰهُ يَشْهَدُ اِنَّهُمْ لَكَاذِبُونَ</t>
  </si>
  <si>
    <t>9|107|Zarar vermek, inkar etmek, müminlerin arasını ayırmak, Allah ve Peygamber'ine karşı savaşanlara daha önceden gözcülük yapmak üzere bir mescid kurup: "Biz sadece iyilik yapmak istedik" diye yemin edenlerin yalancı olduklarına şüphesiz ki Allah şahiddir.</t>
  </si>
  <si>
    <t>لَا تَقُمْ ف۪يهِ اَبَداًۜ لَمَسْجِدٌ اُسِّسَ عَلَى التَّقْوٰى مِنْ اَوَّلِ يَوْمٍ اَحَقُّ اَنْ تَقُومَ ف۪يهِۜ ف۪يهِ رِجَالٌ يُحِبُّونَ اَنْ يَتَطَهَّرُواۜ وَاللّٰهُ يُحِبُّ الْمُطَّهِّر۪ينَ</t>
  </si>
  <si>
    <t>9|108|O mescide hiç girme! İlk gününden beri Allah'a karşı gelmekten sakınmak için kurulan mescidde bulunman daha uygundur. Orada, arınmak isteyen insanlar vardır. Allah, arınmak isteyenleri sever.</t>
  </si>
  <si>
    <t>اَفَمَنْ اَسَّسَ بُنْيَانَهُ عَلٰى تَقْوٰى مِنَ اللّٰهِ وَرِضْوَانٍ خَيْرٌ اَمْ مَنْ اَسَّسَ بُنْيَانَهُ عَلٰى شَفَا جُرُفٍ هَارٍ فَانْهَارَ بِه۪ ف۪ي نَارِ جَهَنَّمَۜ وَاللّٰهُ لَا يَهْدِي الْقَوْمَ الظَّالِم۪ينَ</t>
  </si>
  <si>
    <t>9|109|Yapısını, Allah'tan sakınmak ve Onun hoşnudluğuna ermek için yapan kimse mi daha hayırlıdır; yoksa, yapısını kayacak bir yar kıyısına yapıp da onunla beraber cehennem ateşine yuvarlanan kimse mi? Allah, zulmeden kimselere doğru yolu göstermez.</t>
  </si>
  <si>
    <t>لَا يَزَالُ بُنْيَانُهُمُ الَّذ۪ي بَنَوْا ر۪يبَةً ف۪ي قُلُوبِهِمْ اِلَّٓا اَنْ تَقَطَّعَ قُلُوبُهُمْۜ وَاللّٰهُ عَل۪يمٌ حَك۪يمٌ۟</t>
  </si>
  <si>
    <t>9|110|Yaptıkları bina, kalblerinde şüphe ve ızdırap kaynağı olmakta kalbleri paralanana kadar devam edecektir. Allah bilendir, hakimdir.</t>
  </si>
  <si>
    <t>اِنَّ اللّٰهَ اشْتَرٰى مِنَ الْمُؤْمِن۪ينَ اَنْفُسَهُمْ وَاَمْوَالَهُمْ بِاَنَّ لَهُمُ الْجَنَّةَۜ يُقَاتِلُونَ ف۪ي سَب۪يلِ اللّٰهِ فَيَقْتُلُونَ وَيُقْتَلُونَ وَعْداً عَلَيْهِ حَقاًّ فِي التَّوْرٰيةِ وَالْاِنْج۪يلِ وَالْقُرْاٰنِۜ وَمَنْ اَوْفٰى بِعَهْدِه۪ مِنَ اللّٰهِ فَاسْتَبْشِرُوا بِبَيْعِكُمُ الَّذ۪ي بَايَعْتُمْ بِه۪ۜ وَذٰلِكَ هُوَ الْفَوْزُ الْعَظ۪يمُ</t>
  </si>
  <si>
    <t>9|111|Allah şüphesiz, Allah yolunda savaşıp, öldüren ve öldürülen müminlerin canlarını ve mallarını Tevrat, İncil ve Kuran'da söz verilmiş bir hak olarak cennete karşılık satın almıştır. Verdiği sözü Allah'tan daha çok tutan kim vardır? Öyleyse, yaptığınız alışverişe sevinin; bu büyük başarıdır.</t>
  </si>
  <si>
    <t>اَلتَّٓائِبُونَ الْعَابِدُونَ الْحَامِدُونَ السَّٓائِحُونَ الرَّاكِعُونَ السَّاجِدُونَ الْاٰمِرُونَ بِالْمَعْرُوفِ وَالنَّاهُونَ عَنِ الْمُنْكَرِ وَالْحَافِظُونَ لِحُدُودِ اللّٰهِۜ وَبَشِّرِ الْمُؤْمِن۪ينَ</t>
  </si>
  <si>
    <t>9|112|Allah'a tevbe eden, kullukta bulunan, O'nu öven, O'nun uğrunda gezen, rüku ve secde eden, uygun olanı buyurup fenalığı yasak eden ve Allah'ın yasalarını koruyan müminlere de müjdele.</t>
  </si>
  <si>
    <t>مَا كَانَ لِلنَّبِيِّ وَالَّذ۪ينَ اٰمَنُٓوا اَنْ يَسْتَغْفِرُوا لِلْمُشْرِك۪ينَ وَلَوْ كَانُٓوا اُو۬ل۪ي قُرْبٰى مِنْ بَعْدِ مَا تَبَيَّنَ لَهُمْ اَنَّهُمْ اَصْحَابُ الْجَح۪يمِ</t>
  </si>
  <si>
    <t>9|113|Cehennemlik oldukları anlaşıldıktan sonra, akraba bile olsalar, puta tapanlar için mağfiret dilemek Peygamber'e ve müminlere yaraşmaz.</t>
  </si>
  <si>
    <t>وَمَا كَانَ اسْتِغْفَارُ اِبْرٰه۪يمَ لِاَب۪يهِ اِلَّا عَنْ مَوْعِدَةٍ وَعَدَهَٓا اِيَّاهُۚ فَلَمَّا تَبَيَّنَ لَـهُٓ اَنَّهُ عَدُوٌّ لِلّٰهِ تَبَرَّاَ مِنْهُۜ اِنَّ اِبْرٰه۪يمَ لَاَوَّاهٌ حَل۪يمٌ</t>
  </si>
  <si>
    <t>9|114|İbrahim'in, babası için mağfiret dilemesi, sadece ona verdiği bir sözden ötürü idi.</t>
  </si>
  <si>
    <t>وَمَا كَانَ اللّٰهُ لِيُضِلَّ قَوْماً بَعْدَ اِذْ هَدٰيهُمْ حَتّٰى يُبَيِّنَ لَهُمْ مَا يَتَّقُونَۜ اِنَّ اللّٰهَ بِكُلِّ شَيْءٍ عَل۪يمٌ</t>
  </si>
  <si>
    <t>9|115|Allah, bir milleti doğru yola eriştirdikten sonra, sakınacakları şeyleri onlara açıklamadıkça, sapıklığa düşürmez. Allah şüphesiz her şeyi bilir.</t>
  </si>
  <si>
    <t>اِنَّ اللّٰهَ لَهُ مُلْكُ السَّمٰوَاتِ وَالْاَرْضِۜ يُحْـي۪ وَيُم۪يتُۜ وَمَا لَكُمْ مِنْ دُونِ اللّٰهِ مِنْ وَلِيٍّ وَلَا نَص۪يرٍ</t>
  </si>
  <si>
    <t>9|116|Göklerin ve yerin hükümranlığı elbette Allah'ındır; dirilten ve öldüren O'dur. Allah'tan başka dost ve yardımcınız yoktur.</t>
  </si>
  <si>
    <t>لَقَدْ تَابَ اللّٰهُ عَلَى النَّبِيِّ وَالْمُهَاجِر۪ينَ وَالْاَنْصَارِ الَّذ۪ينَ اتَّبَعُوهُ ف۪ي سَاعَةِ الْعُسْرَةِ مِنْ بَعْدِ مَا كَادَ يَز۪يغُ قُلُوبُ فَر۪يقٍ مِنْهُمْ ثُمَّ تَابَ عَلَيْهِمْۜ اِنَّهُ بِهِمْ رَؤُ۫فٌ رَح۪يمٌۙ</t>
  </si>
  <si>
    <t>9|117|And olsun ki, Allah, sıkıntılı bir zamanda bir kısmının kalbleri kaymak üzere iken Peygamber'e uyan Muhacirlerle Ensarın ve Peygamberin tevbelerini kabul etti. Tevbelerini, onlara karşı şefkatli ve merhametli olduğu için kabul etmiştir.</t>
  </si>
  <si>
    <t>وَعَلَى الثَّلٰثَةِ الَّذ۪ينَ خُلِّفُواۜ حَتّٰٓى اِذَا ضَاقَتْ عَلَيْهِمُ الْاَرْضُ بِمَا رَحُبَتْ وَضَاقَتْ عَلَيْهِمْ اَنْفُسُهُمْ وَظَنُّٓوا اَنْ لَا مَلْجَأَ مِنَ اللّٰهِ اِلَّٓا اِلَيْهِۜ ثُمَّ تَابَ عَلَيْهِمْ لِيَتُوبُواۜ اِنَّ اللّٰهَ هُوَ التَّوَّابُ الرَّح۪يمُ۟</t>
  </si>
  <si>
    <t>9|118|Bütün genişliğine rağmen yer onlara dar gelerek nefisleri kendilerini sıkıştırıp, Allah'tan başka sığınacak kimse olmadığını anlayan, savaştan geri kalmış üç kişinin tevbesini de kabul etti. Allah, tevbe ettikleri için onların tevbesini kabul etmiştir. Çünkü O tevbeleri kabul eden, merhametli olandır.</t>
  </si>
  <si>
    <t>يَٓا اَيُّهَا الَّذ۪ينَ اٰمَنُوا اتَّقُوا اللّٰهَ وَكُونُوا مَعَ الصَّادِق۪ينَ</t>
  </si>
  <si>
    <t>9|119|Ey inananlar! Allah'tan sakının ve doğrularla beraber olun.</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</si>
  <si>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يَطَؤُ۫نَ مَوْطِئاً يَغ۪يظُ الْكُفَّارَ وَلَا يَنَالُونَ مِنْ عَدُوٍّ نَيْلاً اِلَّا كُتِبَ لَهُمْ بِه۪ عَمَلٌ صَالِحٌۜ اِنَّ اللّٰهَ لَا يُض۪يعُ اَجْرَ الْمُحْسِن۪ينَۙ</t>
  </si>
  <si>
    <t>9|120|Medinelilere ve çevrelerinde bulunan Bedevilere, savaşta Allah'ın Peygamberinden geri kalmak, kendilerini ona tercih etmek yaraşmaz. Çünkü Allah yolunda susuzluğa, yorgunluğa, açlığa uğramak, kafirleri kızdıracak bir yeri işgal etmek ve düşmana başarı kazanmak karşılığında, onların yararlı bir iş yaptıkları mutlaka yazılır. Doğrusu Allah iyilik yapanların ecrini zayi etmez.</t>
  </si>
  <si>
    <t>وَلَا يُنْفِقُونَ نَفَقَةً صَغ۪يرَةً وَلَا كَب۪يرَةً وَلَا يَقْطَعُونَ وَادِياً اِلَّا كُتِبَ لَهُمْ لِيَجْزِيَهُمُ اللّٰهُ اَحْسَنَ مَا كَانُوا يَعْمَلُونَ</t>
  </si>
  <si>
    <t>9|121|Allah, yaptıklarının karşılığını en güzel şekilde kendilerine vermek üzere, az veya çok sarfettikleri her şey, yürüdükleri her yol, onlar için yazılır.</t>
  </si>
  <si>
    <t>وَمَا كَانَ الْمُؤْمِنُونَ لِيَنْفِرُوا كَٓافَّةًۜ فَلَوْلَا نَفَرَ مِنْ كُلِّ فِرْقَةٍ مِنْهُمْ طَٓائِفَةٌ لِيَتَفَقَّهُوا فِي الدّ۪ينِ وَلِيُنْذِرُوا قَوْمَهُمْ اِذَا رَجَعُٓوا اِلَيْهِمْ لَعَلَّهُمْ يَحْذَرُونَ۟</t>
  </si>
  <si>
    <t>9|122|İnananlar toptan savaşa çıkmamalıdır. Her topluluktan bir taifenin dini iyi öğrenmek ve milletlerini geri döndüklerinde uyarmak üzere geri kalmaları gerekli olmaz mı? Ki böylece belki yanlış hareketlerden çekinirler.</t>
  </si>
  <si>
    <t>يَٓا اَيُّهَا الَّذ۪ينَ اٰمَنُوا قَاتِلُوا الَّذ۪ينَ يَلُونَكُمْ مِنَ الْكُفَّارِ وَلْيَجِدُوا ف۪يكُمْ غِلْظَةًۜ وَاعْلَمُٓوا اَنَّ اللّٰهَ مَعَ الْمُتَّق۪ينَ</t>
  </si>
  <si>
    <t>9|123|Ey inananlar! Yakınınızda bulunan inkarcılarla savaşın; sizi kendilerine karşı sert bulsunlar. Bilin ki Allah, kendisine karşı gelmekten sakınanlarla beraberdir.</t>
  </si>
  <si>
    <t>وَاِذَا مَٓا اُنْزِلَتْ سُورَةٌ فَمِنْهُمْ مَنْ يَقُولُ اَيُّـكُمْ زَادَتْهُ هٰذِه۪ٓ ا۪يمَاناًۚ فَاَمَّا الَّذ۪ينَ اٰمَنُوا فَزَادَتْهُمْ ا۪يمَاناً وَهُمْ يَسْتَبْشِرُونَ</t>
  </si>
  <si>
    <t>9|124|Bir sure inince, aralarında "Bu, hanginizin imanını artırdı?" diyen ikiyüzlüler vardır. İnananların ise imanını artırmıştır; onlar birbirlerine bunu müjdelemek isterler.</t>
  </si>
  <si>
    <t>وَاَمَّا الَّذ۪ينَ ف۪ي قُلُوبِهِمْ مَرَضٌ فَزَادَتْهُمْ رِجْساً اِلٰى رِجْسِهِمْ وَمَاتُوا وَهُمْ كَافِرُونَ</t>
  </si>
  <si>
    <t>9|125|Kalblerinde hastalık olanların ise pisliklerine pislik katmıştır; onlar kafir olarak ölmüşlerdir.</t>
  </si>
  <si>
    <t>اَوَلَا يَرَوْنَ اَنَّهُمْ يُفْتَنُونَ ف۪ي كُلِّ عَامٍ مَرَّةً اَوْ مَرَّتَيْنِ ثُمَّ لَا يَتُوبُونَ وَلَا هُمْ يَذَّكَّرُونَ</t>
  </si>
  <si>
    <t>9|126|Onlar, yılda bir iki defa belaya uğratılıp imtihana çekildiklerini görmüyorlar mı? Böyleyken yine tevbe etmiyorlar, ibret de almıyorlar.</t>
  </si>
  <si>
    <t>وَاِذَا مَٓا اُنْزِلَتْ سُورَةٌ نَظَرَ بَعْضُهُمْ اِلٰى بَعْضٍۜ هَلْ يَرٰيكُمْ مِنْ اَحَدٍ ثُمَّ انْصَرَفُواۜ صَرَفَ اللّٰهُ قُلُوبَهُمْ بِاَنَّهُمْ قَوْمٌ لَا يَفْقَهُونَ</t>
  </si>
  <si>
    <t>9|127|Bir sure inince, "Sizi bir kimse görüyor mu?" diye birbirlerine bakarlar, sonra dönüp giderler. Anlamaz bir güruh olmalarına karşılık Allah onların kalblerini imandan döndürmüştür.</t>
  </si>
  <si>
    <t>لَقَدْ جَٓاءَكُمْ رَسُولٌ مِنْ اَنْفُسِكُمْ عَز۪يزٌۘ عَلَيْهِ مَا عَنِتُّمْ حَر۪يصٌ عَلَيْكُمْ بِالْمُؤْمِن۪ينَ رَؤُ۫فٌ رَح۪يمٌ</t>
  </si>
  <si>
    <t>9|128|Ey inananlar! And olsun ki, içinizden size, sıkıntıya uğramanız kendisine ağır gelen, size düşkün, inananlara şefkatli ve merhametli bir peygamber gelmiştir.</t>
  </si>
  <si>
    <t>فَاِنْ تَوَلَّوْا فَقُلْ حَسْبِيَ اللّٰهُۘ لَٓا اِلٰهَ اِلَّا هُوَۜ عَلَيْهِ تَوَكَّلْتُ وَهُوَ رَبُّ الْعَرْشِ الْعَظ۪يمِ</t>
  </si>
  <si>
    <t>9|129|Eğer yüz çevirirlerse de ki: "Allah bana yeter; O'ndan başka tanrı yoktur, yalnız O'na güveniyorum; O büyük arşın Rabbidir."</t>
  </si>
  <si>
    <t>YUNUS SURESİ</t>
  </si>
  <si>
    <t>الٓـرٰ۠ تِلْكَ اٰيَاتُ الْكِتَابِ الْحَك۪يمِ</t>
  </si>
  <si>
    <t>10|1|Elif, Lam, Ra. İşte bunlar hikmetli Kitap'ın ayetleridir.</t>
  </si>
  <si>
    <t>اَكَانَ لِلنَّاسِ عَجَباً اَنْ اَوْحَيْنَٓا اِلٰى رَجُلٍ مِنْهُمْ اَنْ اَنْذِرِ النَّاسَ وَبَشِّرِ الَّذ۪ينَ اٰمَنُٓوا اَنَّ لَهُمْ قَدَمَ صِدْقٍ عِنْدَ رَبِّهِمْۜ قَالَ الْكَافِرُونَ اِنَّ هٰذَا لَسَاحِرٌ مُب۪ينٌ</t>
  </si>
  <si>
    <t>10|2|İçlerinden birine, "İnsanları uyar ve inananlara, Rableri katında yüksek makamlar olduğunu müjdele" diye vahyetmemiz, insanların tuhafına mı gitti ki, kafirler: "Bu apaçık bir büyücüdür" dediler?</t>
  </si>
  <si>
    <t>اِنَّ رَبَّكُمُ اللّٰهُ الَّذ۪ي خَلَقَ السَّمٰوَاتِ وَالْاَرْضَ ف۪ي سِتَّةِ اَيَّامٍ ثُمَّ اسْتَوٰى عَلَى الْعَرْشِ يُدَبِّرُ الْاَمْرَۜ مَا مِنْ شَف۪يعٍ اِلَّا مِنْ بَعْدِ اِذْنِه۪ۜ ذٰلِكُمُ اللّٰهُ رَبُّكُمْ فَاعْبُدُوهُۜ اَفَلَا تَذَكَّرُونَ</t>
  </si>
  <si>
    <t>10|3|Doğrusu sizin Rabbiniz gökleri ve yeri altı günde yaratıp sonra arşa hükmeden, işi düzenleyen Allah'tır, izni olmadan kimse şefaat edemez. İşte Rabbiniz olan Allah budur. O'na kulluk edin. Nasihat dinlemez misiniz?</t>
  </si>
  <si>
    <t>اِلَيْهِ مَرْجِعُكُمْ جَم۪يعاًۜ وَعْدَ اللّٰهِ حَقاًّۜ اِنَّهُ يَبْدَؤُا الْخَلْقَ ثُمَّ يُع۪يدُهُ لِيَجْزِيَ الَّذ۪ينَ اٰمَنُوا وَعَمِلُوا الصَّالِحَاتِ بِالْقِسْطِۜ وَالَّذ۪ينَ كَفَرُوا لَهُمْ شَرَابٌ مِنْ حَم۪يمٍ وَعَذَابٌ اَل۪يمٌ بِمَا كَانُوا يَكْفُرُونَ</t>
  </si>
  <si>
    <t>10|4|Hepinizin dönüşü, O'nadır. Allah'ın vadi haktır. O, önce yaratır, sonra inanıp yararlı işler yapanların ve inkar edenlerin hareketlerinin karşılığını adaletle vermek için tekrar diriltir. İnkarcılara, inkarlarından ötürü kızgın bir içecek ve can yakıcı azab vardır.</t>
  </si>
  <si>
    <t>هُوَ الَّذ۪ي جَعَلَ الشَّمْسَ ضِيَٓاءً وَالْقَمَرَ نُوراً وَقَدَّرَهُ مَنَازِلَ لِتَعْلَمُوا عَدَدَ السِّن۪ينَ وَالْحِسَابَۜ مَا خَلَقَ اللّٰهُ ذٰلِكَ اِلَّا بِالْحَقِّۜ يُفَصِّلُ الْاٰيَاتِ لِقَوْمٍ يَعْلَمُونَ</t>
  </si>
  <si>
    <t>10|5|Güneşi ışıklı ve ayı nurlu yapan; yılların sayısını ve hesabı bilmeniz için, aya konak yerleri düzenleyen O'dur. Allah bunları ancak gerçeğe göre yaratmıştır; bilen millete ayetleri uzun uzadıya açıklıyor.</t>
  </si>
  <si>
    <t>اِنَّ فِي اخْتِلَافِ الَّيْلِ وَالنَّهَارِ وَمَا خَلَقَ اللّٰهُ فِي السَّمٰوَاتِ وَالْاَرْضِ لَاٰيَاتٍ لِقَوْمٍ يَتَّقُونَ</t>
  </si>
  <si>
    <t>10|6|Gece ile gündüzün birbiri ardınca gelmesinde, Allah'ın göklerde ve yerde yarattıklarında, O'na karşı gelmekten sakınan kimseler için ayetler vardır.</t>
  </si>
  <si>
    <t>اِنَّ الَّذ۪ينَ لَا يَرْجُونَ لِقَٓاءَنَا وَرَضُوا بِالْحَيٰوةِ الدُّنْيَا وَاطْمَاَنُّوا بِهَا وَالَّذ۪ينَ هُمْ عَنْ اٰيَاتِنَا غَافِلُونَۙ</t>
  </si>
  <si>
    <t>10|7|Bizimle karşılaşmayı ummayan ve dünya hayatından hoşnut olup ona bağlananların ve ayetlerimizden habersiz bulunanların, işte bunların kazandıklarına karşılık varacakları yer cehennemdir.</t>
  </si>
  <si>
    <t>اُو۬لٰٓئِكَ مَأْوٰيهُمُ النَّارُ بِمَا كَانُوا يَكْسِبُونَ</t>
  </si>
  <si>
    <t>10|8|Bizimle karşılaşmayı ummayan ve dünya hayatından hoşnut olup ona bağlananların ve ayetlerimizden habersiz bulunanların, işte bunların kazandıklarına karşılık varacakları yer cehennemdir.</t>
  </si>
  <si>
    <t>اِنَّ الَّذ۪ينَ اٰمَنُوا وَعَمِلُوا الصَّالِحَاتِ يَهْد۪يهِمْ رَبُّهُمْ بِا۪يمَانِهِمْۚ تَجْر۪ي مِنْ تَحْتِهِمُ الْاَنْهَارُ ف۪ي جَنَّاتِ النَّع۪يمِ</t>
  </si>
  <si>
    <t>10|9|İnananlar ve yararlı iş yapanları, imanlarına karşılık Rableri doğru yola eriştirir; nimet cennetlerinde onların altlarından ırmaklar akar.</t>
  </si>
  <si>
    <t>دَعْوٰيهُمْ ف۪يهَا سُبْحَانَكَ اللّٰهُمَّ وَتَحِيَّتُهُمْ ف۪يهَا سَلَامٌۚ وَاٰخِرُ دَعْوٰيهُمْ اَنِ الْحَمْدُ لِلّٰهِ رَبِّ الْعَالَم۪ينَ۟</t>
  </si>
  <si>
    <t>10|10|Oradaki duaları: "Münezzehsin ey Allah'ım", dirlik temennileri: "Selam size" ve dualarının sonu da: "Alemlerin Rabbi Allah'a hamd olsun"dur.</t>
  </si>
  <si>
    <t>وَلَوْ يُعَجِّلُ اللّٰهُ لِلنَّاسِ الشَّرَّ اسْتِعْجَالَهُمْ بِالْخَيْرِ لَقُضِيَ اِلَيْهِمْ اَجَلُهُمْۜ فَنَذَرُ الَّذ۪ينَ لَا يَرْجُونَ لِقَٓاءَنَا ف۪ي طُغْيَانِهِمْ يَعْمَهُونَ</t>
  </si>
  <si>
    <t>10|11|İyiliği acele isteyen kimselere Allah fenalığı da çarçabuk verseydi, süreleri hemen bitmiş olurdu. Bizimle karşılaşmayı ummayanları, azgınlıkları içinde bocalayıp dururlarken bırakırız.</t>
  </si>
  <si>
    <t>وَاِذَا مَسَّ الْاِنْسَانَ الضُّرُّ دَعَانَا لِجَنْبِه۪ٓ اَوْ قَاعِداً اَوْ قَٓائِماًۚ فَلَمَّا كَشَفْنَا عَنْهُ ضُرَّهُ مَرَّ كَاَنْ لَمْ يَدْعُنَٓا اِلٰى ضُرٍّ مَسَّهُۜ كَذٰلِكَ زُيِّنَ لِلْمُسْرِف۪ينَ مَا كَانُوا يَعْمَلُونَ</t>
  </si>
  <si>
    <t>10|12|İnsana bir darlık gelince, yan yatarken, oturur veya ayakta iken bize yalvarıp yakarır; biz darlığını giderince, başına gelen darlıktan ötürü bize hiç yalvarmamışa döner. İşlerinde tutumsuz olanlara, yaptıkları böylece güzel görünür.</t>
  </si>
  <si>
    <t>وَلَقَدْ اَهْلَكْنَا الْقُرُونَ مِنْ قَبْلِكُمْ لَمَّا ظَلَمُواۙ وَجَٓاءَتْهُمْ رُسُلُهُمْ بِالْبَيِّنَاتِ وَمَا كَانُوا لِيُؤْمِنُواۜ كَذٰلِكَ نَجْزِي الْقَوْمَ الْمُجْرِم۪ينَ</t>
  </si>
  <si>
    <t>10|13|And olsun ki, sizden önce nice nesilleri, peygamberleri onlara belgeler getirmişken, haksızlık ederek inanmadıkları zaman yok etmiştik. İşte biz suçlu milleti böyle cezalandırırız.</t>
  </si>
  <si>
    <t>ثُمَّ جَعَلْنَاكُمْ خَلَٓائِفَ فِي الْاَرْضِ مِنْ بَعْدِهِمْ لِنَنْظُرَ كَيْفَ تَعْمَلُونَ</t>
  </si>
  <si>
    <t>10|14|Sonra onların ardından, nasıl davranacağınıza bakmak için sizi yeryüzünde onların yerine geçirdik.</t>
  </si>
  <si>
    <t>وَاِذَا تُتْلٰى عَلَيْهِمْ اٰيَاتُنَا بَيِّنَاتٍۙ قَالَ الَّذ۪ينَ لَا يَرْجُونَ لِقَٓاءَنَا ائْتِ بِقُرْاٰنٍ غَيْرِ هٰذَٓا اَوْ بَدِّلْهُۜ قُلْ مَا يَكُونُ ل۪ٓي اَنْ اُبَدِّلَهُ مِنْ تِلْقَٓائِ۬ نَفْس۪يۚ اِنْ اَتَّبِعُ اِلَّا مَا يُوحٰٓى اِلَيَّۚ اِنّ۪ٓي اَخَافُ اِنْ عَصَيْتُ رَبّ۪ي عَذَابَ يَوْمٍ عَظ۪يمٍ</t>
  </si>
  <si>
    <t>10|15|Ayetlerimiz onlara açık açık okununca, bizimle karşılaşmayı ummayanlar, "Bundan başka bir Kuran getir veya bunu değiştir" dediler. De ki: "Onu kendiliğimden değiştiremem, ben ancak, bana vahyolunana uyarım. Ben Rabbime karşı gelirsem, büyük günün azabına uğramaktan korkarım."</t>
  </si>
  <si>
    <t>قُلْ لَوْ شَٓاءَ اللّٰهُ مَا تَلَوْتُهُ عَلَيْكُمْ وَلَٓا اَدْرٰيكُمْ بِه۪ۘ فَقَدْ لَبِثْتُ ف۪يكُمْ عُمُراً مِنْ قَبْلِه۪ۜ اَفَلَا تَعْقِلُونَ</t>
  </si>
  <si>
    <t>10|16|De ki: "Allah dileseydi ben onu size okumazdım, size de bildirmemiş olurdu. Daha önce yıllarca aranızda bulundum, hiç düşünmüyor musunuz?"</t>
  </si>
  <si>
    <t>فَمَنْ اَظْلَمُ مِمَّنِ افْتَرٰى عَلَى اللّٰهِ كَذِباً اَوْ كَذَّبَ بِاٰيَاتِه۪ۜ اِنَّهُ لَا يُفْلِحُ الْمُجْرِمُونَ</t>
  </si>
  <si>
    <t>10|17|Allah'a karşı yalan uyduran veya ayetlerini yalan sayandan daha zalim kim olabilir? Suçlular elbette saadete erişemezler.</t>
  </si>
  <si>
    <t>وَيَعْبُدُونَ مِنْ دُونِ اللّٰهِ مَا لَا يَضُرُّهُمْ وَلَا يَنْفَعُهُمْ وَيَقُولُونَ هٰٓؤُ۬لَٓاءِ شُفَعَٓاؤُ۬نَا عِنْدَ اللّٰهِۜ قُلْ اَتُنَبِّؤُ۫نَ اللّٰهَ بِمَا لَا يَعْلَمُ فِي السَّمٰوَاتِ وَلَا فِي الْاَرْضِۜ سُبْحَانَهُ وَتَعَالٰى عَمَّا يُشْرِكُونَ</t>
  </si>
  <si>
    <t>10|18|Onlar, Allah'ı bırakarak, kendilerine fayda da zarar da veremeyen putlara taparlar: "Bunlar, Allah katında bizim şefaatçılarımızdır" derler. De ki: "Göklerde ve yerde, Allah'ın bilmediği bir şeyi mi O'na haber veriyorsunuz?" Allah, onların ortak koşmalarından münezzeh ve yücedir.</t>
  </si>
  <si>
    <t>وَمَا كَانَ النَّاسُ اِلَّٓا اُمَّةً وَاحِدَةً فَاخْتَلَفُواۜ وَلَوْلَا كَلِمَةٌ سَبَقَتْ مِنْ رَبِّكَ لَقُضِيَ بَيْنَهُمْ ف۪يمَا ف۪يهِ يَخْتَلِفُونَ</t>
  </si>
  <si>
    <t>10|19|İnsanlar bir tek ümmettiler, sonra ayrılığa düştüler; şayet Rabbinden, daha önce bir takdir geçmemiş olsaydı, aralarında ihtilafa düştükleri şeyler hakkında hüküm çoktan verilmiş olurdu.</t>
  </si>
  <si>
    <t>وَيَقُولُونَ لَوْلَٓا اُنْزِلَ عَلَيْهِ اٰيَةٌ مِنْ رَبِّه۪ۚ فَقُلْ اِنَّمَا الْغَيْبُ لِلّٰهِ فَانْتَظِرُواۚ اِنّ۪ي مَعَكُمْ مِنَ الْمُنْتَظِر۪ينَ۟</t>
  </si>
  <si>
    <t>10|20|"Rabbinden ona (Muhammed'e) bir mucize indirilse ne olur!" derler. Onlara de ki: "Gaybı bilmek Allah'a mahsustur; bekleyin, doğrusu ben de sizinle birlikte beklemekteyim."</t>
  </si>
  <si>
    <t>وَاِذَٓا اَذَقْنَا النَّاسَ رَحْمَةً مِنْ بَعْدِ ضَرَّٓاءَ مَسَّتْهُمْ اِذَا لَهُمْ مَكْرٌ ف۪ٓي اٰيَاتِنَاۜ قُلِ اللّٰهُ اَسْرَعُ مَكْراًۜ اِنَّ رُسُلَنَا يَكْتُبُونَ مَا تَمْكُرُونَ</t>
  </si>
  <si>
    <t>10|21|İnsanlara darlık geldikten sonra onlara bolluğu taddırdığımızda, hemen ayetlerimize dil uzatmağa kalkışırlar; onlara de ki: "Hile yapanın cezasını vermekte Allah daha çabuktur." Elçi meleklerimiz kurduğunuz tuzakları hiç şüphesiz yazmaktadırlar.</t>
  </si>
  <si>
    <t>هُوَ الَّذ۪ي يُسَيِّرُكُمْ فِي الْبَرِّ وَالْبَحْرِۜ حَتّٰٓى اِذَا كُنْتُمْ فِي الْفُلْكِۚ وَجَرَيْنَ بِهِمْ بِر۪يحٍ طَيِّبَةٍ وَفَرِحُوا بِهَا جَٓاءَتْهَا ر۪يحٌ عَاصِفٌ وَجَٓاءَهُمُ الْمَوْجُ مِنْ كُلِّ مَكَانٍ وَظَنُّٓوا اَنَّهُمْ اُح۪يطَ بِهِمْۙ دَعَوُا اللّٰهَ مُخْلِص۪ينَ لَهُ الدّ۪ينَۚ لَئِنْ اَنْجَيْتَنَا مِنْ هٰذِه۪ لَنَكُونَنَّ مِنَ الشَّاكِر۪ينَ</t>
  </si>
  <si>
    <t>10|22|Sizi karada ve denizde yürüten Allah'tır. Bulunduğunuz gemi, içindekileri güzel bir rüzgarla götürürken yolcular neşelenirler; bir fırtına çıkıp da onları her taraftan dalgaların sardığı ve çepeçevre kuşatıldıklarını sandıkları anda ise Allah'ın dinine sarılarak, "Bizi bu tehlikeden kurtarırsan and olsun ki şükredenlerden oluruz" diye O'na yalvarırlar.</t>
  </si>
  <si>
    <t>فَلَمَّٓا اَنْجٰيهُمْ اِذَا هُمْ يَبْغُونَ فِي الْاَرْضِ بِغَيْرِ الْحَقِّۜ يَٓا اَيُّهَا النَّاسُ اِنَّمَا بَغْيُكُمْ عَلٰٓى اَنْفُسِكُمْۙ مَتَاعَ الْحَيٰوةِ الدُّنْيَا ثُمَّ اِلَيْنَا مَرْجِعُكُمْ فَنُنَبِّئُكُمْ بِمَا كُنْتُمْ تَعْمَلُونَ</t>
  </si>
  <si>
    <t>10|23|Allah onları kurtarınca, hemen yeryüzünde haksız yere taşkınlıklara başlarlar. Ey insanlar! Geçici dünya hayatında yaptığınız taşkınlık aleyhinizedir. Sonra dönüşünüz Bizedir. Yaptıklarınızı size bildiririz.</t>
  </si>
  <si>
    <t>اِنَّمَا مَثَلُ الْحَيٰوةِ الدُّنْيَا كَمَٓاءٍ اَنْزَلْنَاهُ مِنَ السَّمَٓاءِ فَاخْتَلَطَ بِه۪ نَبَاتُ الْاَرْضِ مِمَّا يَأْكُلُ النَّاسُ وَالْاَنْعَامُۜ حَتّٰٓى اِذَٓا اَخَذَتِ الْاَرْضُ زُخْرُفَهَا وَازَّيَّـنَتْ وَظَنَّ اَهْلُهَٓا اَنَّهُمْ قَادِرُونَ عَلَيْهَٓاۙ اَتٰيهَٓا اَمْرُنَا لَيْلاً اَوْ نَهَاراً فَجَعَلْنَاهَا حَص۪يداً كَاَنْ لَمْ تَغْنَ بِالْاَمْسِۜ كَذٰلِكَ نُفَصِّلُ الْاٰيَاتِ لِقَوْمٍ يَتَفَكَّرُونَ</t>
  </si>
  <si>
    <t>10|24|Dünya hayatı gökten indirdiğimiz su gibidir ki, onunla insan ve hayvanların yiyeceği bitkiler yetişip birbirine karışmıştır. Yeryüzünün süslenip bezendiği ve yerin sahiplerinin bütün bunlara malik olduklarını sandıkları sırada, gece veya gündüz buyruğumuz o yere gelmiş ve orayı hiçbir şey bitirmemişe çevirmişiz; bir gün önce birşey yokmuş gibi olmuştur. Düşünen millet için ayetleri böylece uzun açıklıyoruz.</t>
  </si>
  <si>
    <t>وَاللّٰهُ يَدْعُٓوا اِلٰى دَارِ السَّلَامِۜ وَيَهْد۪ي مَنْ يَشَٓاءُ اِلٰى صِرَاطٍ مُسْتَق۪يمٍ</t>
  </si>
  <si>
    <t>10|25|Allah, cennete çağırır ve dilediğini doğru yola eriştirir.</t>
  </si>
  <si>
    <t>لِلَّذ۪ينَ اَحْسَنُوا الْحُسْنٰى وَزِيَادَةٌۜ وَلَا يَرْهَقُ وُجُوهَهُمْ قَتَرٌ وَلَا ذِلَّةٌۜ اُو۬لٰٓئِكَ اَصْحَابُ الْجَنَّةِۚ هُمْ ف۪يهَا خَالِدُونَ</t>
  </si>
  <si>
    <t>10|26|İyi davrananlara; daima daha iyisi ve üstünü verilir. Onların yüzlerine ne bir karalık, ne de zillet bulaşır. İşte onlar cennetliklerdir, orada temelli kalırlar.</t>
  </si>
  <si>
    <t>وَالَّذ۪ينَ كَسَبُوا السَّيِّـَٔاتِ جَزَٓاءُ سَيِّئَةٍ بِمِثْلِهَاۙ وَتَرْهَقُهُمْ ذِلَّةٌۜ مَا لَهُمْ مِنَ اللّٰهِ مِنْ عَاصِمٍۚ كَاَنَّـمَٓا اُغْشِيَتْ وُجُوهُهُمْ قِطَعاً مِنَ الَّيْلِ مُظْلِماًۜ اُو۬لٰٓئِكَ اَصْحَابُ النَّارِۚ هُمْ ف۪يهَا خَالِدُونَ</t>
  </si>
  <si>
    <t>10|27|Kötülük işleyenlere kötülükleri kadar ceza verilir; onların yüzlerini zillet bürür; Allah'a karşı onları savunacak yoktur; yüzleri, geceden kara bir parçayla örtülmüş gibidir. Bunlar cehennemliklerdir, orada temelli kalırlar.</t>
  </si>
  <si>
    <t>وَيَوْمَ نَحْشُرُهُمْ جَم۪يعاً ثُمَّ نَقُولُ لِلَّذ۪ينَ اَشْرَكُوا مَكَانَكُمْ اَنْتُمْ وَشُرَكَٓاؤُ۬كُمْۚ فَزَيَّلْنَا بَيْنَهُمْ وَقَالَ شُرَكَٓاؤُ۬هُمْ مَا كُنْتُمْ اِيَّانَا تَعْبُدُونَ</t>
  </si>
  <si>
    <t>10|28|Onların hepsini bir gün toplarız, sonra, puta tapanlara, "Siz ve putlarınız yerlerinize! deyip onları birbirlerinden ayırırız. Putları ise: "Bize tapmıyordunuz ki. Allah, sizinle bizim aramızda şahit olarak yeter. Sizin tapınmanızdan bizim haberimiz yoktu" derler.</t>
  </si>
  <si>
    <t>فَكَفٰى بِاللّٰهِ شَه۪يداً بَيْنَنَا وَبَيْنَكُمْ اِنْ كُنَّا عَنْ عِبَادَتِكُمْ لَغَافِل۪ينَ</t>
  </si>
  <si>
    <t>10|29|Onların hepsini bir gün toplarız, sonra, puta tapanlara, "Siz ve putlarınız yerlerinize! deyip onları birbirlerinden ayırırız. Putları ise: "Bize tapmıyordunuz ki. Allah, sizinle bizim aramızda şahit olarak yeter. Sizin tapınmanızdan bizim haberimiz yoktu" derler.</t>
  </si>
  <si>
    <t>هُنَالِكَ تَبْلُوا كُلُّ نَفْسٍ مَٓا اَسْلَفَتْ وَرُدُّٓوا اِلَى اللّٰهِ مَوْلٰيهُمُ الْحَقِّ وَضَلَّ عَنْهُمْ مَا كَانُوا يَفْتَرُونَ۟</t>
  </si>
  <si>
    <t>10|30|İşte orada herkes dünyada yapmış olduğuyla imtihan verir ve gerçek Mevlaları olan Allah'a döndürülür. Uydurdukları putlar da ortadan kaybolmuştur.</t>
  </si>
  <si>
    <t>قُلْ مَنْ يَرْزُقُكُمْ مِنَ السَّمَٓاءِ وَالْاَرْضِ اَمَّنْ يَمْلِكُ السَّمْعَ وَالْاَبْصَارَ وَمَنْ يُخْرِجُ الْحَيَّ مِنَ الْمَيِّتِ وَيُخْرِجُ الْمَيِّتَ مِنَ الْحَيِّ وَمَنْ يُدَبِّرُ الْاَمْرَۜ فَسَيَقُولُونَ اللّٰهُۚ فَقُلْ اَفَلَا تَتَّقُونَ</t>
  </si>
  <si>
    <t>10|31|De ki: "Gökten ve yerden size rızık veren kimdir? Kulak ve gözlerin sahibi kimdir? Diriyi ölüden çıkaran, ölüyü de diriden çıkaran kimdir? Her işi düzenleyen kimdir?" Onlar: "Allah'tır! " diyecekler. "O halde O'na karşı gelmekten sakınmaz mısınız?" de.</t>
  </si>
  <si>
    <t>فَذٰلِكُمُ اللّٰهُ رَبُّكُمُ الْحَقُّۚ فَمَاذَا بَعْدَ الْحَقِّ اِلَّا الضَّلَالُۚ فَاَنّٰى تُصْرَفُونَ</t>
  </si>
  <si>
    <t>10|32|İşte gerçek Rabbiniz Allah budur. Gerçeğin dışında sadece sapıklık vardır. Öyleyse nasıl olup da döndürülüyorsunuz?</t>
  </si>
  <si>
    <t>كَذٰلِكَ حَقَّتْ كَلِمَتُ رَبِّكَ عَلَى الَّذ۪ينَ فَسَقُٓوا اَنَّهُمْ لَا يُؤْمِنُونَ</t>
  </si>
  <si>
    <t>10|33|Böylece, fasık olanların inanmayacaklarına dair Rabbinin söylediği söz gerçekleşti.</t>
  </si>
  <si>
    <t>قُلْ هَلْ مِنْ شُرَكَٓائِكُمْ مَنْ يَبْدَؤُا الْخَلْقَ ثُمَّ يُع۪يدُهُۜ قُلِ اللّٰهُ يَبْدَؤُا الْخَلْقَ ثُمَّ يُع۪يدُهُ فَاَنّٰى تُؤْفَكُونَ</t>
  </si>
  <si>
    <t>10|34|De ki: "Koştuğunuz ortaklardan, önce yaratan, sonra bunu tekrar eden var mıdır?" De ki: "Allah önce yaratır, sonra bunu tekrar eder. Nasıl da döndürülürsünüz! "</t>
  </si>
  <si>
    <t>قُلْ هَلْ مِنْ شُرَكَٓائِكُمْ مَنْ يَهْد۪ٓي اِلَى الْحَقِّۜ قُلِ اللّٰهُ يَهْد۪ي لِلْحَقِّۜ اَفَمَنْ يَهْد۪ٓي اِلَى الْحَقِّ اَحَقُّ اَنْ يُتَّبَعَ اَمَّنْ لَا يَهِدّ۪ٓي اِلَّٓا اَنْ يُهْدٰىۚ فَمَا لَكُمْ۠ كَيْفَ تَحْكُمُونَ</t>
  </si>
  <si>
    <t>10|35|De ki: "Koştuğunuz ortaklardan gerçeğe eriştiren var mıdır?" De ki: "Ama Allah gerçeğe eriştirir. Gerçeğe eriştiren mi, yoksa, birisi götürmezse gidemeyen mi uyulmağa daha layıktır? Ne biçim hüküm veriyorsunuz?"</t>
  </si>
  <si>
    <t>وَمَا يَتَّبِعُ اَكْثَرُهُمْ اِلَّا ظَناًّۜ اِنَّ الظَّنَّ لَا يُغْن۪ي مِنَ الْحَقِّ شَيْـٔاًۜ اِنَّ اللّٰهَ عَل۪يمٌ بِمَا يَفْعَلُونَ</t>
  </si>
  <si>
    <t>10|36|Onların çoğu zanna uyarlar; gerçekte ise zan, hakikat karşısında bir şey ifade etmez. Allah, yaptıklarını şüphesiz bilir.</t>
  </si>
  <si>
    <t>وَمَا كَانَ هٰذَا الْقُرْاٰنُ اَنْ يُفْتَرٰى مِنْ دُونِ اللّٰهِ وَلٰكِنْ تَصْد۪يقَ الَّذ۪ي بَيْنَ يَدَيْهِ وَتَفْص۪يلَ الْكِتَابِ لَا رَيْبَ ف۪يهِ مِنْ رَبِّ الْعَالَم۪ينَ۠</t>
  </si>
  <si>
    <t>10|37|Bu Kuran, Allah'tandır, başkası tarafından uydurulmuş değildir. Ancak kendinden öncekini doğrular ve O Kitap'ı açıklar. Alemlerin Rabbinden geldiğinden şüphe yoktur.</t>
  </si>
  <si>
    <t>اَمْ يَقُولُونَ افْتَرٰيهُۜ قُلْ فَأْتُوا بِسُورَةٍ مِثْلِه۪ وَادْعُوا مَنِ اسْتَطَعْتُمْ مِنْ دُونِ اللّٰهِ اِنْ كُنْتُمْ صَادِق۪ينَ</t>
  </si>
  <si>
    <t>10|38|Senin için, "Onu uydurdu mu?" diyorlar. De ki: "Onun surelerine benzer bir sure meydana getirin, iddianızda samimi iseniz, Allah'tan başka çağırabileceklerinizi de çağırın."</t>
  </si>
  <si>
    <t>بَلْ كَذَّبُوا بِمَا لَمْ يُح۪يطُوا بِعِلْمِه۪ وَلَمَّا يَأْتِهِمْ تَأْو۪يلُهُۜ كَذٰلِكَ كَذَّبَ الَّذ۪ينَ مِنْ قَبْلِهِمْ فَانْظُرْ كَيْفَ كَانَ عَاقِبَةُ الظَّالِم۪ينَ</t>
  </si>
  <si>
    <t>10|39|Onlar, ilmini kavrayamadıkları ve henüz yorumu da kendilerine bildirilmemiş olan şeyi yalanladılar. Onlardan öncekiler de böylece yalanlamışlardı. Zalimlerin sonunun nasıl olduğuna bir bak.</t>
  </si>
  <si>
    <t>وَمِنْهُمْ مَنْ يُؤْمِنُ بِه۪ وَمِنْهُمْ مَنْ لَا يُؤْمِنُ بِه۪ۜ وَرَبُّكَ اَعْلَمُ بِالْمُفْسِد۪ينَ۟</t>
  </si>
  <si>
    <t>10|40|Aralarında ona inanan ve inanmayan vardır. Rabbin, bozguncuları daha iyi bilir.</t>
  </si>
  <si>
    <t>وَاِنْ كَذَّبُوكَ فَقُلْ ل۪ي عَمَل۪ي وَلَكُمْ عَمَلُكُمْۚ اَنْتُمْ بَر۪ٓيؤُ۫نَ مِمَّٓا اَعْمَلُ وَاَنَا۬ بَر۪ٓيءٌ مِمَّا تَعْمَلُونَ</t>
  </si>
  <si>
    <t>10|41|Seni yalanlarlarsa, "Benim yaptığım bana, sizin yaptığınız sizedir; siz benim yaptığımdan sorumlu değilsiniz, ben de sizin yaptığınızdan sorumlu değilim" de.</t>
  </si>
  <si>
    <t>وَمِنْهُمْ مَنْ يَسْتَمِعُونَ اِلَيْكَۜ اَفَاَنْتَ تُسْمِـعُ الصُّمَّ وَلَوْ كَانُوا لَا يَعْقِلُونَ</t>
  </si>
  <si>
    <t>10|42|Aralarında sana kulak veren vardır. Sen, sağırlara, üstelik akılları da almazsa, işittirebilir misin?</t>
  </si>
  <si>
    <t>وَمِنْهُمْ مَنْ يَنْظُرُ اِلَيْكَۜ اَفَاَنْتَ تَهْدِي الْعُمْيَ وَلَوْ كَانُوا لَا يُبْصِرُونَ</t>
  </si>
  <si>
    <t>10|43|Aralarında sana bakan vardır. Sen körleri, görmezlerken doğru yola iletebilir misin?</t>
  </si>
  <si>
    <t>اِنَّ اللّٰهَ لَا يَظْلِمُ النَّاسَ شَيْـٔاً وَلٰكِنَّ النَّاسَ اَنْفُسَهُمْ يَظْلِمُونَ</t>
  </si>
  <si>
    <t>10|44|Allah insanlara hiç zulmetmez, fakat insanlar kendilerine zulmederler.</t>
  </si>
  <si>
    <t>وَيَوْمَ يَحْشُرُهُمْ كَاَنْ لَمْ يَلْبَثُٓوا اِلَّا سَاعَةً مِنَ النَّهَارِ يَتَعَارَفُونَ بَيْنَهُمْۜ قَدْ خَسِرَ الَّذ۪ينَ كَذَّبُوا بِلِقَٓاءِ اللّٰهِ وَمَا كَانُوا مُهْتَد۪ينَ</t>
  </si>
  <si>
    <t>10|45|Onları toplayacağı kıyamet günü, sanki gündüz, birbirleriyle sadece tanışacakları bir saat kadar kalmış gibidirler. Allah'ın karşısına çıkmayı yalan sayanlar kaybetmişlerdir.</t>
  </si>
  <si>
    <t>وَاِمَّا نُرِيَنَّكَ بَعْضَ الَّذ۪ي نَعِدُهُمْ اَوْ نَتَوَفَّـيَنَّكَ فَاِلَيْنَا مَرْجِعُهُمْ ثُمَّ اللّٰهُ شَه۪يدٌ عَلٰى مَا يَفْعَلُونَ</t>
  </si>
  <si>
    <t>10|46|Onlara, söz verdiğimiz azabın bir kısmını ya dünyada sana gösteririz, veya senin ruhunu alırız da nasıl olsa onların dönüşü Bizedir; (ahirette görürsün) Allah onların yaptıklarına şahiddir.</t>
  </si>
  <si>
    <t>وَلِكُلِّ اُمَّةٍ رَسُولٌۚ فَاِذَا جَٓاءَ رَسُولُهُمْ قُضِيَ بَيْنَهُمْ بِالْقِسْطِ وَهُمْ لَا يُظْلَمُونَ</t>
  </si>
  <si>
    <t>10|47|Her ümmetin bir peygamberi vardır. Onlara peygamberleri geldiğinde aralarında adaletle hüküm verilmiş olur. Onların hakları yenmez.</t>
  </si>
  <si>
    <t>وَيَقُولُونَ مَتٰى هٰذَا الْوَعْدُ اِنْ كُنْتُمْ صَادِق۪ينَ</t>
  </si>
  <si>
    <t>10|48|"Bu iddiada samimi iseniz, bu azabın gerçekleşmesi ne zamandır? söyle" derler.</t>
  </si>
  <si>
    <t>قُلْ لَٓا اَمْلِكُ لِنَفْس۪ي ضَراًّ وَلَا نَفْعاً اِلَّا مَا شَٓاءَ اللّٰهُۜ لِكُلِّ اُمَّةٍ اَجَلٌۜ اِذَا جَٓاءَ اَجَلُهُمْ فَلَا يَسْتَأْخِرُونَ سَاعَةً وَلَا يَسْتَقْدِمُونَ</t>
  </si>
  <si>
    <t>10|49|De ki: "Allah'ın dilemesi dışında ben kendime bir fayda ve zarar verecek durumda değilim. Her ümmet için bir süre vardır; süreleri sona erince bir saat bile geciktirilmezler ve öne de alınmazlar."</t>
  </si>
  <si>
    <t>قُلْ اَرَاَيْتُمْ اِنْ اَتٰيكُمْ عَذَابُهُ بَيَاتاً اَوْ نَهَاراً مَاذَا يَسْتَعْجِلُ مِنْهُ الْمُجْرِمُونَ</t>
  </si>
  <si>
    <t>10|50|De ki: "Allah'ın azabı size gece veya gündüz gelirse, ne yaparsınız? Suçlular neye bunda acele ediyorlar?"</t>
  </si>
  <si>
    <t>اَثُمَّ اِذَا مَا وَقَعَ اٰمَنْتُمْ بِه۪ۜ آٰلْـٰٔنَ وَقَدْ كُنْتُمْ بِه۪ تَسْتَعْجِلُونَ</t>
  </si>
  <si>
    <t>10|51|Vuku bulduktan sonra mı O'na inanacaksınız? İnanmayanlar azabı görünce, "şimdi miydi?" derler. "Elbette, siz onu acele istiyordunuz" denir.</t>
  </si>
  <si>
    <t>ثُمَّ ق۪يلَ لِلَّذ۪ينَ ظَلَمُوا ذُوقُوا عَذَابَ الْخُلْدِۚ هَلْ تُجْزَوْنَ اِلَّا بِمَا كُنْتُمْ تَكْسِبُونَ</t>
  </si>
  <si>
    <t>10|52|Haksızlık edenlere de: "Sürekli azabı tadın, ancak yaptığınıza karşılık ceza çekiyorsunuz" denir.</t>
  </si>
  <si>
    <t>وَيَسْتَنْبِـؤُ۫نَكَ اَحَقٌّ هُوَۜ قُلْ ا۪ي وَرَبّ۪ٓي اِنَّهُ لَحَقٌّ وَمَٓا اَنْتُمْ بِمُعْجِز۪ينَ۟</t>
  </si>
  <si>
    <t>10|53|"O gerçek midir?" diye senden sorarlar. De ki: "Evet, Rabbim hakkı için o gerçektir, siz aciz kılamazsınız (önleyemezsiniz)."</t>
  </si>
  <si>
    <t>وَلَوْ اَنَّ لِكُلِّ نَفْسٍ ظَلَمَتْ مَا فِي الْاَرْضِ لَافْتَدَتْ بِه۪ۜ وَاَسَرُّوا النَّدَامَةَ لَمَّا رَاَوُا الْعَذَابَۚ وَقُضِيَ بَيْنَهُمْ بِالْقِسْطِ وَهُمْ لَا يُظْلَمُونَ</t>
  </si>
  <si>
    <t>10|54|Haksızlık etmiş olan her kişi, yeryüzünde olan her şeye sahip olsa, onu azabın fidyesi olarak verirdi. Azabı görünce pişmanlık gösterdiler. Haksızlığa uğratılmadan aralarında adaletle hükmolunmuştur.</t>
  </si>
  <si>
    <t>اَلَٓا اِنَّ لِلّٰهِ مَا فِي السَّمٰوَاتِ وَالْاَرْضِۜ اَلَٓا اِنَّ وَعْدَ اللّٰهِ حَقٌّ وَلٰكِنَّ اَكْثَرَهُمْ لَا يَعْلَمُونَ</t>
  </si>
  <si>
    <t>10|55|İyi bilin ki, Allah'ın verdiği söz gerçektir, ama çoğu bunu bilmez.</t>
  </si>
  <si>
    <t>هُوَ يُحْـي۪ وَيُم۪يتُ وَاِلَيْهِ تُرْجَعُونَ</t>
  </si>
  <si>
    <t>10|56|Dirilten ve öldüren O'dur. O'na döneceksiniz.</t>
  </si>
  <si>
    <t>يَٓا اَيُّهَا النَّاسُ قَدْ جَٓاءَتْكُمْ مَوْعِظَةٌ مِنْ رَبِّكُمْ وَشِفَٓاءٌ لِمَا فِي الصُّدُورِ وَهُدًى وَرَحْمَةٌ لِلْمُؤْمِن۪ينَ</t>
  </si>
  <si>
    <t>10|57|Ey insanlar! Rabbinizden size bir öğüt ve kalblerde olana şifa, inananlara doğruyu gösteren bir rehber ve rahmet gelmiştir.</t>
  </si>
  <si>
    <t>قُلْ بِفَضْلِ اللّٰهِ وَبِرَحْمَتِه۪ فَبِذٰلِكَ فَلْيَفْرَحُواۜ هُوَ خَيْرٌ مِمَّا يَجْمَعُونَ</t>
  </si>
  <si>
    <t>10|58|De ki: "Bunlar, Allah'ın bol nimeti ve rahmetiyledir." Buna sevinsinler. O, onların topladıklarından daha hayırlıdır.</t>
  </si>
  <si>
    <t>قُلْ اَرَاَيْتُمْ مَٓا اَنْزَلَ اللّٰهُ لَكُمْ مِنْ رِزْقٍ فَجَعَلْتُمْ مِنْهُ حَرَاماً وَحَلَالاًۜ قُلْ آٰللّٰهُ اَذِنَ لَكُمْ اَمْ عَلَى اللّٰهِ تَفْتَرُونَ</t>
  </si>
  <si>
    <t>10|59|De ki: "Allah'ın size indirdiği rızkın bir kısmını haram, bir kısmını helal kıldığınızı görmüyor musunuz?" De ki: "Size Allah mı izin verdi, yoksa Allah'a karşı yalan mı uyduruyorsunuz?"</t>
  </si>
  <si>
    <t>وَمَا ظَنُّ الَّذ۪ينَ يَفْتَرُونَ عَلَى اللّٰهِ الْكَذِبَ يَوْمَ الْقِيٰمَةِۜ اِنَّ اللّٰهَ لَذُو فَضْلٍ عَلَى النَّاسِ وَلٰكِنَّ اَكْثَرَهُمْ لَا يَشْكُرُونَ۟</t>
  </si>
  <si>
    <t>10|60|Allah'a karşı yalan uyduranlar kıyamet gününü ne zannederler? Doğrusu Allah'ın insanlara olan nimeti boldur, fakat çoğu şükretmezler.</t>
  </si>
  <si>
    <t>وَمَا تَكُونُ ف۪ي شَأْنٍ وَمَا تَتْلُوا مِنْهُ مِنْ قُرْاٰنٍ وَلَا تَعْمَلُونَ مِنْ عَمَلٍ اِلَّا كُنَّا عَلَيْكُمْ شُهُوداً اِذْ تُف۪يضُونَ ف۪يهِۜ وَمَا يَعْزُبُ عَنْ رَبِّكَ مِنْ مِثْقَالِ ذَرَّةٍ فِي الْاَرْضِ وَلَا فِي السَّمَٓاءِ وَلَٓا اَصْغَرَ مِنْ ذٰلِكَ وَلَٓا اَكْبَرَ اِلَّا ف۪ي كِتَابٍ مُب۪ينٍ</t>
  </si>
  <si>
    <t>10|61|Ne iş yaparsan yap ve sizler ona dair Kuran'dan ne okursanız okuyun; ne yaparsanız yapın; yaptıklarınıza daldığınız anda, mutlaka Biz sizi görürüz. Yerde ve gökte hiçbir zerre Rabbinden gizli değildir. Bundan daha küçüğü veya daha büyüğü şüphesiz apaçık bir Kitap'dadır.</t>
  </si>
  <si>
    <t>اَلَٓا اِنَّ اَوْلِيَٓاءَ اللّٰهِ لَا خَوْفٌ عَلَيْهِمْ وَلَا هُمْ يَحْزَنُونَۚ</t>
  </si>
  <si>
    <t>10|62|İyi bilin ki, Allah'ın dostlarına korku yoktur, onlar üzülmeyeceklerdir.</t>
  </si>
  <si>
    <t>اَلَّذ۪ينَ اٰمَنُوا وَكَانُوا يَتَّقُونَۜ</t>
  </si>
  <si>
    <t>10|63|Onlar Allah'a inanmış ve O'na karşı gelmekten sakınmışlardır.</t>
  </si>
  <si>
    <t>لَهُمُ الْبُشْرٰى فِي الْحَيٰوةِ الدُّنْيَا وَفِي الْاٰخِرَةِۜ لَا تَبْد۪يلَ لِكَلِمَاتِ اللّٰهِۜ ذٰلِكَ هُوَ الْفَوْزُ الْعَظ۪يمُۜ</t>
  </si>
  <si>
    <t>10|64|Dünya hayatında da, ahirette de müjde onlaradır. Allah'ın sözlerinde hiçbir değişme yoktur. Bu büyük başarıdır.</t>
  </si>
  <si>
    <t>وَلَا يَحْزُنْكَ قَوْلُهُمْۢ اِنَّ الْعِزَّةَ لِلّٰهِ جَم۪يعاًۜ هُوَ السَّم۪يعُ الْعَل۪يمُ</t>
  </si>
  <si>
    <t>10|65|İnkarcıların sözleri seni üzmesin, çünkü bütün kudret Allah'ındır. O, işitir ve bilir.</t>
  </si>
  <si>
    <t>اَلَٓا اِنَّ لِلّٰهِ مَنْ فِي السَّمٰوَاتِ وَمَنْ فِي الْاَرْضِۜ وَمَا يَتَّبِعُ الَّذ۪ينَ يَدْعُونَ مِنْ دُونِ اللّٰهِ شُرَكَٓاءَۜ اِنْ يَتَّبِعُونَ اِلَّا الظَّنَّ وَاِنْ هُمْ اِلَّا يَخْرُصُونَ</t>
  </si>
  <si>
    <t>10|66|İyi bilin ki, göklerde ve yerde kim varsa hepsi Allah'ındır. Allah'ı bırakıp ortak koşanlar sadece zanna uyanlardır. Onlar ancak tahminde bulunuyorlar.</t>
  </si>
  <si>
    <t>هُوَ الَّذ۪ي جَعَلَ لَـكُمُ الَّيْلَ لِتَسْكُنُوا ف۪يهِ وَالنَّهَارَ مُبْصِراًۜ اِنَّ ف۪ي ذٰلِكَ لَاٰيَاتٍ لِقَوْمٍ يَسْمَعُونَ</t>
  </si>
  <si>
    <t>10|67|Size geceyi dinlenesiniz diye karanlık ve gündüzü çalışasınız diye aydınlık olarak yaratan Allah'tır. Kulak veren millet için bunlarda ayetler vardır.</t>
  </si>
  <si>
    <t>قَالُوا اتَّخَذَ اللّٰهُ وَلَداً سُبْحَانَهُۜ هُوَ الْغَنِيُّۜ لَهُ مَا فِي السَّمٰوَاتِ وَمَا فِي الْاَرْضِۜ اِنْ عِنْدَ‌كُمْ مِنْ سُلْطَانٍ بِهٰذَاۜ اَتَقُولُونَ عَلَى اللّٰهِ مَا لَا تَعْلَمُونَ</t>
  </si>
  <si>
    <t>10|68|"Allah çocuk edindi" dediler; haşa; O müstağnidir; göklerde ve yerde olanlara sahiptir. Elinizde, onun çocuk edindiğine dair bir delil yoktur, bilmediğiniz şeyi Allah'a karşı nasıl söylüyorsunuz?</t>
  </si>
  <si>
    <t>قُلْ اِنَّ الَّذ۪ينَ يَفْتَرُونَ عَلَى اللّٰهِ الْكَذِبَ لَا يُفْلِحُونَۜ</t>
  </si>
  <si>
    <t>10|69|De ki: "Allah'a karşı yalan uyduranlar, kurtuluşa erişemezler."</t>
  </si>
  <si>
    <t>مَتَاعٌ فِي الدُّنْيَا ثُمَّ اِلَيْنَا مَرْجِعُهُمْ ثُمَّ نُذ۪يقُهُمُ الْعَذَابَ الشَّد۪يدَ بِمَا كَانُوا يَكْفُرُونَ۟</t>
  </si>
  <si>
    <t>10|70|Onlar için dünyada bir müddet geçinme vardır, sonra dönüşleri Bizedir. İnkarlarına karşılık onlara çetin azab taddıracağız.</t>
  </si>
  <si>
    <t>وَاتْلُ عَلَيْهِمْ نَبَاَ نُوحٍۢ اِذْ قَالَ لِقَوْمِه۪ يَا قَوْمِ اِنْ كَانَ كَبُرَ عَلَيْكُمْ مَقَام۪ي وَتَذْك۪ير۪ي بِاٰيَاتِ اللّٰهِ فَعَلَى اللّٰهِ تَوَكَّلْتُ فَاَجْمِعُٓوا اَمْرَكُمْ وَشُرَكَٓاءَكُمْ ثُمَّ لَا يَكُنْ اَمْرُكُمْ عَلَيْكُمْ غُمَّةً ثُمَّ اقْضُٓوا اِلَيَّ وَلَا تُنْظِرُونِ</t>
  </si>
  <si>
    <t>10|71|Onlara Nuh'un başından geçenleri anlat: Milletine, "Ey milletim! Eğer durumum, Allah'ın ayetlerini hatırlatmam size ağır geliyorsa ki ben Allah'a güvenmişimdir siz ve koştuğunuz ortaklar elbirliği edin; yapacağınız iş sonra size bir tasa vermesin. Sonra onu bana uygulayın ve beni ertelemeyin" demişti.</t>
  </si>
  <si>
    <t>فَاِنْ تَوَلَّيْتُمْ فَمَا سَاَلْتُكُمْ مِنْ اَجْرٍۜ اِنْ اَجْرِيَ اِلَّا عَلَى اللّٰهِۙ وَاُمِرْتُ اَنْ اَكُونَ مِنَ الْمُسْلِم۪ينَ</t>
  </si>
  <si>
    <t>10|72|"Eğer yüz çevirirseniz bilin ki, ben sizden bir ücret istemiyorum. Benim ecrim Allah'a aiddir. Müslimlerden olmakla emrolundum."</t>
  </si>
  <si>
    <t>فَكَذَّبُوهُ فَنَجَّيْنَاهُ وَمَنْ مَعَهُ فِي الْفُلْكِ وَجَعَلْنَاهُمْ خَلَٓائِفَ وَاَغْرَقْنَا الَّذ۪ينَ كَذَّبُوا بِاٰيَاتِنَاۚ فَانْظُرْ كَيْفَ كَانَ عَاقِبَةُ الْمُنْذَر۪ينَ</t>
  </si>
  <si>
    <t>10|73|Onu yalancı saydılar; ama Biz onu ve gemide beraberinde bulunanları kurtardık. Onları ötekilerin yerine geçirdik, ayetlerimizi yalanlayanları suda boğduk. Uyarılanlardan söz dinlemeyenlerin sonlarının nasıl olduğuna bir bak.</t>
  </si>
  <si>
    <t>ثُمَّ بَعَثْنَا مِنْ بَعْدِه۪ رُسُلاً اِلٰى قَوْمِهِمْ فَجَٓاؤُ۫هُمْ بِالْبَيِّنَاتِ فَمَا كَانُوا لِيُؤْمِنُوا بِمَا كَذَّبُوا بِه۪ مِنْ قَبْلُۜ كَذٰلِكَ نَطْبَعُ عَلٰى قُلُوبِ الْمُعْتَد۪ينَ</t>
  </si>
  <si>
    <t>10|74|Sonra onun ardından milletlere peygamberler gönderdik, onlara belgeler getirdiler. Diğerlerinin daha önce yalan saymış olduklarına bunlar da inanmadılar. Aşırı gidenlerin kalblerini işte böylece mühürleriz.</t>
  </si>
  <si>
    <t>ثُمَّ بَعَثْنَا مِنْ بَعْدِهِمْ مُوسٰى وَهٰرُونَ اِلٰى فِرْعَوْنَ وَمَلَا۬ئِه۪ بِاٰيَاتِنَا فَاسْتَكْبَرُوا وَكَانُوا قَوْماً مُجْرِم۪ينَ</t>
  </si>
  <si>
    <t>10|75|Onların ardından da Firavun ve erkanına ayetlerimizle Musa ve Harun'u gönderdik. Ama büyüklük tasladılar ve suçlu bir millet oldular.</t>
  </si>
  <si>
    <t>فَلَمَّا جَٓاءَهُمُ الْحَقُّ مِنْ عِنْدِنَا قَالُٓوا اِنَّ هٰذَا لَسِحْرٌ مُب۪ينٌ</t>
  </si>
  <si>
    <t>10|76|Gerçek, katımızdan onlara gelince: "Doğrusu bu apaçık bir büyüdür" dediler.</t>
  </si>
  <si>
    <t>قَالَ مُوسٰٓى اَتَقُولُونَ لِلْحَقِّ لَمَّا جَٓاءَكُمْۜ اَسِحْرٌ هٰذَاۜ وَلَا يُفْلِحُ السَّاحِرُونَ</t>
  </si>
  <si>
    <t>10|77|Musa: "Size gelen gerçeğe dil mi uzatırsınız? Bu sihir midir? Sihirbazlar zaten başarı kazanamazlar" dedi.</t>
  </si>
  <si>
    <t>قَالُٓوا اَجِئْتَنَا لِتَلْفِتَنَا عَمَّا وَجَدْنَا عَلَيْهِ اٰبَٓاءَنَا وَتَكُونَ لَكُمَا الْكِبْرِيَٓاءُ فِي الْاَرْضِۜ وَمَا نَحْنُ لَكُمَا بِمُؤْمِن۪ينَ</t>
  </si>
  <si>
    <t>10|78|"Siz ikiniz, bizi babalarımızı üzerinde bulduğumuz yoldan çevirmek ve yeryüzünün büyükleri olasınız diye mi geldiniz? Biz size inanmıyoruz" dediler.</t>
  </si>
  <si>
    <t>وَقَالَ فِرْعَوْنُ ائْتُون۪ي بِكُلِّ سَاحِرٍ عَل۪يمٍ</t>
  </si>
  <si>
    <t>10|79|Firavun: "Bütün bilgin sihirbazları bana getirin" dedi.</t>
  </si>
  <si>
    <t>فَلَمَّا جَٓاءَ السَّحَرَةُ قَالَ لَهُمْ مُوسٰٓى اَلْقُوا مَٓا اَنْتُمْ مُلْقُونَ</t>
  </si>
  <si>
    <t>10|80|Sihirbazlar gelince Musa onlara: "Atacağınızı atın" dedi.</t>
  </si>
  <si>
    <t>فَلَمَّٓا اَلْقَوْا قَالَ مُوسٰى مَا جِئْتُمْ بِهِ السِّحْرُۜ اِنَّ اللّٰهَ سَيُبْطِلُهُۜ اِنَّ اللّٰهَ لَا يُصْلِحُ عَمَلَ الْمُفْسِد۪ينَ</t>
  </si>
  <si>
    <t>10|81|Attıklarında, Musa: "Yaptığınız sihirdir, fakat Allah onu boşa çıkaracaktır. Allah bozguncuların işini elbette düzeltmez. Suçlular istemese de Allah sözleriyle hakkı gerçekleştirecektir" dedi.</t>
  </si>
  <si>
    <t>وَيُحِقُّ اللّٰهُ الْحَقَّ بِكَلِمَاتِه۪ وَلَوْ كَرِهَ الْمُجْرِمُونَ۟</t>
  </si>
  <si>
    <t>10|82|Attıklarında, Musa: "Yaptığınız sihirdir, fakat Allah onu boşa çıkaracaktır. Allah bozguncuların işini elbette düzeltmez. Suçlular istemese de Allah sözleriyle hakkı gerçekleştirecektir" dedi.</t>
  </si>
  <si>
    <t>فَمَٓا اٰمَنَ لِمُوسٰٓى اِلَّا ذُرِّيَّةٌ مِنْ قَوْمِه۪ عَلٰى خَوْفٍ مِنْ فِرْعَوْنَ وَمَلَا۬ئِهِمْ اَنْ يَفْتِنَهُمْۜ وَاِنَّ فِرْعَوْنَ لَعَالٍ فِي الْاَرْضِۚ وَاِنَّهُ لَمِنَ الْمُسْرِف۪ينَ</t>
  </si>
  <si>
    <t>10|83|Firavun ve erkanının kendilerine fenalık yapmasından korktuklarından, milletinin bir kısım gençleri dışında, kimse Musa'ya inanmamıştı, çünkü Firavun o yerde hakimdi. O, gerçekten aşırı gidenlerdendi.</t>
  </si>
  <si>
    <t>وَقَالَ مُوسٰى يَا قَوْمِ اِنْ كُنْتُمْ اٰمَنْتُمْ بِاللّٰهِ فَعَلَيْهِ تَوَكَّلُٓوا اِنْ كُنْتُمْ مُسْلِم۪ينَ</t>
  </si>
  <si>
    <t>10|84|Musa: "Ey milletim! Allah'a inanıyorsanız ve teslim olmuşsanız O'na güvenin" dedi.</t>
  </si>
  <si>
    <t>فَقَالُوا عَلَى اللّٰهِ تَوَكَّلْنَاۚ رَبَّـنَا لَا تَجْعَلْنَا فِتْنَةً لِلْقَوْمِ الظَّالِم۪ينَۙ</t>
  </si>
  <si>
    <t>10|85|"Allah'a güvendik; Ey Rabbimiz! Zalim bir millet ile bizi sınama, rahmetinle bizi kafirlerden kurtar" dediler.</t>
  </si>
  <si>
    <t>وَنَجِّنَا بِرَحْمَتِكَ مِنَ الْقَوْمِ الْكَافِر۪ينَ</t>
  </si>
  <si>
    <t>10|86|"Allah'a güvendik; Ey Rabbimiz! Zalim bir millet ile bizi sınama, rahmetinle bizi kafirlerden kurtar" dediler.</t>
  </si>
  <si>
    <t>وَاَوْحَيْنَٓا اِلٰى مُوسٰى وَاَخ۪يهِ اَنْ تَبَوَّاٰ لِقَوْمِكُمَا بِمِصْرَ بُيُوتاً وَاجْعَلُوا بُيُوتَكُمْ قِبْلَةً وَاَق۪يمُوا الصَّلٰوةَۜ وَبَشِّرِ الْمُؤْمِن۪ينَ</t>
  </si>
  <si>
    <t>10|87|Musa ve kardeşine: "Mısır'da milletinize evler hazırlayın; evlerinizi namazgah edinin, namaz kılın" diye vahyettik, "İnananlara müjde et."</t>
  </si>
  <si>
    <t>وَقَالَ مُوسٰى رَبَّـنَٓا اِنَّكَ اٰتَيْتَ فِرْعَوْنَ وَمَلَاَهُ ز۪ينَةً وَاَمْوَالاً فِي الْحَيٰوةِ الدُّنْيَاۙ رَبَّـنَا لِيُضِلُّوا عَنْ سَب۪يلِكَۚ رَبَّـنَا اطْمِسْ عَلٰٓى اَمْوَالِهِمْ وَاشْدُدْ عَلٰى قُلُوبِهِمْ فَلَا يُؤْمِنُوا حَتّٰى يَرَوُا الْعَذَابَ الْاَل۪يمَ</t>
  </si>
  <si>
    <t>10|88|Musa: "Rabbimiz! Doğrusu sen Firavun'a ve erkanına ziynetler ve dünya hayatında mallar verdin. Rabbimiz! Senin yolundan şaşırtmaları için mi? Rabbimiz! Mallarını yok et, kalblerini sık; çünkü onlar can yakıcı azabı görmedikçe inanmazlar" dedi.</t>
  </si>
  <si>
    <t>قَالَ قَدْ اُج۪يبَتْ دَعْوَتُكُمَا فَاسْتَق۪يمَا وَلَا تَتَّبِعَٓانِّ سَب۪يلَ الَّذ۪ينَ لَا يَعْلَمُونَ</t>
  </si>
  <si>
    <t>10|89|Allah: "İkinizin duası kabul olundu. Dürüst hareket edin; bilmeyenlerin yoluna asla uymayın" dedi.</t>
  </si>
  <si>
    <t>وَجَاوَزْنَا بِبَن۪ٓي اِسْرَٓائ۪لَ الْبَحْرَ فَاَتْبَعَهُمْ فِرْعَوْنُ وَجُنُودُهُ بَغْياً وَعَدْواًۜ حَتّٰٓى اِذَٓا اَدْرَكَهُ الْغَرَقُۙ قَالَ اٰمَنْتُ اَنَّهُ لَٓا اِلٰهَ اِلَّا الَّـذ۪ٓي اٰمَنَتْ بِه۪ بَنُٓوا اِسْرَٓائ۪لَ وَاَنَا۬ مِنَ الْمُسْلِم۪ينَ</t>
  </si>
  <si>
    <t>10|90|İsrailoğullarını denizden geçirdik, Firavun ve askerleri haksızlık ve düşmanlıkla ardlarına düştüler. Firavun boğulacağı anda: "İsrailoğullarının inandığından başka tanrı olmadığına inandım, artık ben O'na teslim olanlardanım" dedi.</t>
  </si>
  <si>
    <t>آٰلْـٰٔنَ وَقَدْ عَصَيْتَ قَبْلُ وَكُنْتَ مِنَ الْمُفْسِد۪ينَ</t>
  </si>
  <si>
    <t>10|91|O'na: "Şimdi mi inandın? Daha önce baş kaldırmış ve bozgunculuk etmiştin" dendi.</t>
  </si>
  <si>
    <t>فَالْيَوْمَ نُنَجّ۪يكَ بِبَدَنِكَ لِتَكُونَ لِمَنْ خَلْفَكَ اٰيَةًۜ وَاِنَّ كَث۪يراً مِنَ النَّاسِ عَنْ اٰيَاتِنَا لَغَافِلُونَ۟</t>
  </si>
  <si>
    <t>10|92|"Senden sonrakilere bir ibret teşkil etmesi için bugün sadece senin cesedini çıkarıp (sahile) atacağız" dedik. Doğrusu insanların çoğu ayetlerimizden habersizdir.</t>
  </si>
  <si>
    <t>وَلَقَدْ بَوَّأْنَا بَن۪ٓي اِسْرَٓائ۪لَ مُبَوَّاَ صِدْقٍ وَرَزَقْنَاهُمْ مِنَ الطَّيِّبَاتِۚ فَمَا اخْتَلَفُوا حَتّٰى جَٓاءَهُمُ الْعِلْمُۜ اِنَّ رَبَّكَ يَقْض۪ي بَيْنَهُمْ يَوْمَ الْقِيٰمَةِ ف۪يمَا كَانُوا ف۪يهِ يَخْتَلِفُونَ</t>
  </si>
  <si>
    <t>10|93|And olsun ki, İsrailoğullarını iyi bir yere yerleştirdik, onlara temiz rızıklar verdik, kendilerine bir bilgi gelene kadar ayrılığa düşmediler.</t>
  </si>
  <si>
    <t>فَاِنْ كُنْتَ ف۪ي شَكٍّ مِمَّٓا اَنْزَلْـنَٓا اِلَيْكَ فَسْـَٔلِ الَّذ۪ينَ يَقْرَؤُ۫نَ الْكِتَابَ مِنْ قَبْلِكَۚ لَقَدْ جَٓاءَكَ الْحَقُّ مِنْ رَبِّكَ فَلَا تَكُونَنَّ مِنَ الْمُمْتَر۪ينَۙ</t>
  </si>
  <si>
    <t>10|94|Sana indirdiğimizden şüphede isen, senden önce indirdiğimiz Kitap'ları okuyanlara sor. And olsun ki, sana Rabbinden gerçek gelmiştir, sakın şüphelenenlerden olma.</t>
  </si>
  <si>
    <t>وَلَا تَكُونَنَّ مِنَ الَّذ۪ينَ كَذَّبُوا بِاٰيَاتِ اللّٰهِ فَتَكُونَ مِنَ الْخَاسِر۪ينَ</t>
  </si>
  <si>
    <t>10|95|Allah'ın ayetlerini yalanlayanlardan da olma, yoksa kaybedenlerden olursun.</t>
  </si>
  <si>
    <t>اِنَّ الَّذ۪ينَ حَقَّتْ عَلَيْهِمْ كَلِمَتُ رَبِّكَ لَا يُؤْمِنُونَۙ</t>
  </si>
  <si>
    <t>10|96|Doğrusu Rabbinin söz verdiği azabı hak edenler, can yakıcı azabı görene kadar kendilerine her türlü belge gelse bile inanmazlar.</t>
  </si>
  <si>
    <t>وَلَوْ جَٓاءَتْهُمْ كُلُّ اٰيَةٍ حَتّٰى يَرَوُا الْعَذَابَ الْاَل۪يمَ</t>
  </si>
  <si>
    <t>10|97|Doğrusu Rabbinin söz verdiği azabı hak edenler, can yakıcı azabı görene kadar kendilerine her türlü belge gelse bile inanmazlar.</t>
  </si>
  <si>
    <t>فَلَوْلَا كَانَتْ قَرْيَةٌ اٰمَنَتْ فَنَفَعَهَٓا ا۪يمَانُهَٓا اِلَّا قَوْمَ يُونُسَۜ لَمَّٓا اٰمَنُوا كَشَفْنَا عَنْهُمْ عَذَابَ الْخِزْيِ فِي الْحَيٰوةِ الدُّنْيَا وَمَتَّعْنَاهُمْ اِلٰى ح۪ينٍ</t>
  </si>
  <si>
    <t>10|98|Bir kent halkı inanmalı değil miydi ki, imanları kendilerine fayda versin! İşte Yunus'un milleti, inandığı zaman, dünya hayatında rezilliği gerektiren azabı onlardan kaldırdık ve onları bir süre daha bu dünyada geçindirdik.</t>
  </si>
  <si>
    <t>وَلَوْ شَٓاءَ رَبُّكَ لَاٰمَنَ مَنْ فِي الْاَرْضِ كُلُّهُمْ جَم۪يعاًۜ اَفَاَنْتَ تُكْرِهُ النَّاسَ حَتّٰى يَكُونُوا مُؤْمِن۪ينَ</t>
  </si>
  <si>
    <t>10|99|Rabbin dileseydi, yeryüzünde bulunanların hepsi inanırdı. Öyle iken insanları inanmaya sen mi zorlayacaksın?</t>
  </si>
  <si>
    <t>وَمَا كَانَ لِنَفْسٍ اَنْ تُؤْمِنَ اِلَّا بِاِذْنِ اللّٰهِۜ وَيَجْعَلُ الرِّجْسَ عَلَى الَّذ۪ينَ لَا يَعْقِلُونَ</t>
  </si>
  <si>
    <t>10|100|Allah'ın izni olmadıkça hiç kimse inanamaz. O, aklını kullanmayanlara kötü bir azab verir.</t>
  </si>
  <si>
    <t>قُلِ انْظُرُوا مَاذَا فِي السَّمٰوَاتِ وَالْاَرْضِۜ وَمَا تُغْنِي الْاٰيَاتُ وَالنُّذُرُ عَنْ قَوْمٍ لَا يُؤْمِنُونَ</t>
  </si>
  <si>
    <t>10|101|"Göklerde ve yerde neler var, bir bakın" de. İnanmayacak bir millete ayetler ve uyarmalar fayda vermez.</t>
  </si>
  <si>
    <t>فَهَلْ يَنْتَظِرُونَ اِلَّا مِثْلَ اَيَّامِ الَّذ۪ينَ خَلَوْا مِنْ قَبْلِهِمْۜ قُلْ فَانْتَظِرُٓوا اِنّ۪ي مَعَكُمْ مِنَ الْمُنْتَظِر۪ينَ</t>
  </si>
  <si>
    <t>10|102|Kendilerinden önce geçenlerin başlarına gelen olaylardan başka bir şey mi bekliyorlar? "Bekleyin, ben de sizinle beraber beklemekteyim" de.</t>
  </si>
  <si>
    <t>ثُمَّ نُنَجّ۪ي رُسُلَنَا وَالَّذ۪ينَ اٰمَنُوا كَذٰلِكَۚ حَقاًّ عَلَيْنَا نُنْجِ الْمُؤْمِن۪ينَ۟</t>
  </si>
  <si>
    <t>10|103|Sonra Biz, peygamberlerimizi ve inananları böylece kurtarırız, inananları (verdiğimiz söz gereğince) kurtarmamız Bize haktır.</t>
  </si>
  <si>
    <t>قُلْ يَٓا اَيُّهَا النَّاسُ اِنْ كُنْتُمْ ف۪ي شَكٍّ مِنْ د۪ين۪ي فَلَٓا اَعْبُدُ الَّذ۪ينَ تَعْبُدُونَ مِنْ دُونِ اللّٰهِ وَلٰكِنْ اَعْبُدُ اللّٰهَ الَّذ۪ي يَتَوَفّٰيكُمْۚ وَاُمِرْتُ اَنْ اَكُونَ مِنَ الْمُؤْمِن۪ينَۙ</t>
  </si>
  <si>
    <t>10|104|De ki: "Ey insanlar! Benim dinimden şüphede iseniz bilin ki ben Allah'tan başka taptıklarınıza tapmam. Ancak, sizi öldürecek olan Allah'a kulluk ederim. İnananlardan olmakla emrolundum."</t>
  </si>
  <si>
    <t>وَاَنْ اَقِمْ وَجْهَكَ لِلدّ۪ينِ حَن۪يفاًۚ وَلَا تَكُونَنَّ مِنَ الْمُشْرِك۪ينَ</t>
  </si>
  <si>
    <t>10|105|(Muhammed'e) "Yüzünü, doğruya yönelmiş olarak dine çevir, sakın ortak koşanlardan olma; sana fayda da zarar da veremeyecek, Allah'tan başkasına yalvarma; öyle yaparsan şüphesiz, zalimlerden olursun" denildi.</t>
  </si>
  <si>
    <t>وَلَا تَدْعُ مِنْ دُونِ اللّٰهِ مَا لَا يَنْفَعُكَ وَلَا يَضُرُّكَۚ فَاِنْ فَعَلْتَ فَاِنَّكَ اِذاً مِنَ الظَّالِم۪ينَ</t>
  </si>
  <si>
    <t>10|106|(Muhammed'e) "Yüzünü, doğruya yönelmiş olarak dine çevir, sakın ortak koşanlardan olma; sana fayda da zarar da veremeyecek, Allah'tan başkasına yalvarma; öyle yaparsan şüphesiz, zalimlerden olursun" denildi.</t>
  </si>
  <si>
    <t>وَاِنْ يَمْسَسْكَ اللّٰهُ بِضُرٍّ فَلَا كَاشِفَ لَهُٓ اِلَّا هُوَۚ وَاِنْ يُرِدْكَ بِخَيْرٍ فَلَا رَٓادَّ لِفَضْلِه۪ۜ يُص۪يبُ بِه۪ مَنْ يَشَٓاءُ مِنْ عِبَادِه۪ۜ وَهُوَ الْغَفُورُ الرَّح۪يمُ</t>
  </si>
  <si>
    <t>10|107|Allah sana bir sıkıntı verirse, onu O'ndan başkası gideremez. Sana bir iyilik dilerse O'nun nimetini engelleyecek yoktur. O'nu kullarından dilediğine verir. O, bağışlayandır, merhametlidir.</t>
  </si>
  <si>
    <t>قُلْ يَٓا اَيُّهَا النَّاسُ قَدْ جَٓاءَكُمُ الْحَقُّ مِنْ رَبِّكُمْۚ فَمَنِ اهْتَدٰى فَاِنَّمَا يَهْتَد۪ي لِنَفْسِه۪ۚ وَمَنْ ضَلَّ فَاِنَّمَا يَضِلُّ عَلَيْهَاۚ وَمَٓا اَنَا۬ عَلَيْكُمْ بِوَك۪يلٍۜ</t>
  </si>
  <si>
    <t>10|108|De ki: "Ey insanlar! Rabbinizden size gerçek gelmiştir. Doğru yola giren ancak kendisi için girmiş ve sapıtan da kendi zararına olarak sapıtmıştır. Ben sizin üzerinize vekil değilim."</t>
  </si>
  <si>
    <t>وَاتَّبِعْ مَا يُوحٰٓى اِلَيْكَ وَاصْبِرْ حَتّٰى يَحْكُمَ اللّٰهُۚ وَهُوَ خَيْرُ الْحَاكِم۪ينَ</t>
  </si>
  <si>
    <t>10|109|Sana vahyedilene uy; Allah hükmünü verene kadar sabret. O, hüküm verenlerin en iyisidir.</t>
  </si>
  <si>
    <t>HUD SURESİ</t>
  </si>
  <si>
    <t>الٓـرٰ۠ كِتَابٌ اُحْكِمَتْ اٰيَاتُهُ ثُمَّ فُصِّلَتْ مِنْ لَدُنْ حَك۪يمٍ خَب۪يرٍۙ</t>
  </si>
  <si>
    <t>11|1|Elif, Lam, Ra. Bu Kitap, hakim ve haberdar olan Allah tarafından, Allah'tan başkasına kulluk etmeyesiniz diye ayetleri kesin kılınmış, sonra da uzun uzadıya açıklanmış bir Kitap'dır. Ben size, O'nun tarafından gönderilmiş bir uyarıcı ve müjdeciyim. Rabbinizden mağfiret dileyin ve O'na tevbe edin ki, belli bir süreye kadar sizi güzelce geçindirsin ve her fazilet sahibine faziletinin karşılığını versin. Eğer yüz çevirirseniz o zaman ben doğrusu hakkınızda büyük günün azabından korkarım.</t>
  </si>
  <si>
    <t>اَلَّا تَعْبُدُٓوا اِلَّا اللّٰهَۜ اِنَّن۪ي لَكُمْ مِنْهُ نَذ۪يرٌ وَبَش۪يرٌۙ</t>
  </si>
  <si>
    <t>11|2|Elif, Lam, Ra. Bu Kitap, hakim ve haberdar olan Allah tarafından, Allah'tan başkasına kulluk etmeyesiniz diye ayetleri kesin kılınmış, sonra da uzun uzadıya açıklanmış bir Kitap'dır. Ben size, O'nun tarafından gönderilmiş bir uyarıcı ve müjdeciyim. Rabbinizden mağfiret dileyin ve O'na tevbe edin ki, belli bir süreye kadar sizi güzelce geçindirsin ve her fazilet sahibine faziletinin karşılığını versin. Eğer yüz çevirirseniz o zaman ben doğrusu hakkınızda büyük günün azabından korkarım.</t>
  </si>
  <si>
    <t>وَاَنِ اسْتَغْفِرُوا رَبَّكُمْ ثُمَّ تُوبُٓوا اِلَيْهِ يُمَتِّعْكُمْ مَتَاعاً حَسَناً اِلٰٓى اَجَلٍ مُسَمًّى وَيُؤْتِ كُلَّ ذ۪ي فَضْلٍ فَضْلَهُۜ وَاِنْ تَوَلَّوْا فَاِنّ۪ٓي اَخَافُ عَلَيْكُمْ عَذَابَ يَوْمٍ كَب۪يرٍ</t>
  </si>
  <si>
    <t>11|3|Elif, Lam, Ra. Bu Kitap, hakim ve haberdar olan Allah tarafından, Allah'tan başkasına kulluk etmeyesiniz diye ayetleri kesin kılınmış, sonra da uzun uzadıya açıklanmış bir Kitap'dır. Ben size, O'nun tarafından gönderilmiş bir uyarıcı ve müjdeciyim. Rabbinizden mağfiret dileyin ve O'na tevbe edin ki, belli bir süreye kadar sizi güzelce geçindirsin ve her fazilet sahibine faziletinin karşılığını versin. Eğer yüz çevirirseniz o zaman ben doğrusu hakkınızda büyük günün azabından korkarım.</t>
  </si>
  <si>
    <t>اِلَى اللّٰهِ مَرْجِعُكُمْۚ وَهُوَ عَلٰى كُلِّ شَيْءٍ قَد۪يرٌ</t>
  </si>
  <si>
    <t>11|4|Dönüşünüz ancak Allah'adır. O her şeye Kadir'dir.</t>
  </si>
  <si>
    <t>اَلَٓا اِنَّهُمْ يَثْنُونَ صُدُورَهُمْ لِيَسْتَخْفُوا مِنْهُۜ اَلَا ح۪ينَ يَسْتَغْشُونَ ثِيَابَهُمْۙ يَعْلَمُ مَا يُسِرُّونَ وَمَا يُعْلِنُونَۚ اِنَّهُ عَل۪يمٌ بِذَاتِ الصُّدُورِ</t>
  </si>
  <si>
    <t>11|5|Bilin ki, onlar Kuran okunurken gizlenmek için iki büklüm olurlar. Bilin ki, elbiselerine büründüklerinde bile Allah onların gizlediklerini ve açığa vurduklarını bilir. Çünkü O, kalblerde olanı bilendir.</t>
  </si>
  <si>
    <t>وَمَا مِنْ دَٓابَّةٍ فِي الْاَرْضِ اِلَّا عَلَى اللّٰهِ رِزْقُهَا وَيَعْلَمُ مُسْتَقَرَّهَا وَمُسْتَوْدَعَهَاۜ كُلٌّ ف۪ي كِتَابٍ مُب۪ينٍ</t>
  </si>
  <si>
    <t>11|6|Yeryüzünde yaşayan bütün canlıların rızkı ancak Allah'a aittir. O, canlıları babaların sulbünde kararlaşmış ve anaların rahminde kararlaşmakta iken de bilir. Her şey apaçık bir Kitaptadır.</t>
  </si>
  <si>
    <t>وَهُوَ الَّذ۪ي خَلَقَ السَّمٰوَاتِ وَالْاَرْضَ ف۪ي سِتَّةِ اَيَّامٍ وَكَانَ عَرْشُهُ عَلَى الْمَٓاءِ لِيَبْلُوَكُمْ اَيُّكُمْ اَحْسَنُ عَمَلاًۜ وَلَئِنْ قُلْتَ اِنَّكُمْ مَبْعُوثُونَ مِنْ بَعْدِ الْمَوْتِ لَيَقُولَنَّ الَّذ۪ينَ كَفَرُٓوا اِنْ هٰذَٓا اِلَّا سِحْرٌ مُب۪ينٌ</t>
  </si>
  <si>
    <t>11|7|Arş'ı su üzerinde iken, hanginizin daha güzel işi işleyeceğini ortaya koymak için, gökleri ve yeri altı günde yaratan O'dur. And olsun ki, "Siz gerçekten, ölümden sonra dirileceksiniz" desen, inkar edenler: "Bu, apaçık bir sihirden başka bir şey değildir" derler.</t>
  </si>
  <si>
    <t>وَلَئِنْ اَخَّرْنَا عَنْهُمُ الْعَذَابَ اِلٰٓى اُمَّةٍ مَعْدُودَةٍ لَيَقُولُنَّ مَا يَحْبِسُهُۜ اَلَا يَوْمَ يَأْت۪يهِمْ لَيْسَ مَصْرُوفاً عَنْهُمْ وَحَاقَ بِهِمْ مَا كَانُوا بِه۪ يَسْتَهْزِؤُ۫نَ۟</t>
  </si>
  <si>
    <t>11|8|And olsun ki, onların azabını sayılı bir süreye kadar ertelesek, "Onu alıkoyan nedir?" derler. Bilin ki, onlara azab geldiği gün, artık geri çevrilmez; alaya aldıkları şey onları mahvedecektir.</t>
  </si>
  <si>
    <t>وَلَئِنْ اَذَقْنَا الْاِنْسَانَ مِنَّا رَحْمَةً ثُمَّ نَزَعْنَاهَا مِنْهُۚ اِنَّهُ لَيَؤُ۫سٌ كَفُورٌ</t>
  </si>
  <si>
    <t>11|9|And olsun ki, insana nimetimizi tattırır sonra onu ondan çekip alırsak, o şüphesiz umutsuz bir nanköre döner.</t>
  </si>
  <si>
    <t>وَلَئِنْ اَذَقْنَاهُ نَعْمَٓاءَ بَعْدَ ضَرَّٓاءَ مَسَّتْهُ لَيَقُولَنَّ ذَهَبَ السَّيِّـَٔاتُ عَنّ۪يۜ اِنَّهُ لَفَرِحٌ فَخُورٌۙ</t>
  </si>
  <si>
    <t>11|10|Başına gelen sıkıntıdan sonra, ona bir nimet tattırırsak, "Musibetler başımdan gitti" der; doğrusu o, şımarıp böbürlenen biridir.</t>
  </si>
  <si>
    <t>اِلَّا الَّذ۪ينَ صَبَرُوا وَعَمِلُوا الصَّالِحَاتِۜ اُو۬لٰٓئِكَ لَهُمْ مَغْفِرَةٌ وَاَجْرٌ كَب۪يرٌ</t>
  </si>
  <si>
    <t>11|11|Bunların dışında, sabredip iyi işler işleyen kimseler, işte onlara mağfiret ve büyük ecir vardır.</t>
  </si>
  <si>
    <t>فَلَعَلَّكَ تَارِكٌ بَعْضَ مَا يُوحٰٓى اِلَيْكَ وَضَٓائِقٌ بِه۪ صَدْرُكَ اَنْ يَقُولُوا لَوْلَٓا اُنْزِلَ عَلَيْهِ كَنْزٌ اَوْ جَٓاءَ مَعَهُ مَلَكٌۜ اِنَّـمَٓا اَنْتَ نَذ۪يرٌۜ وَاللّٰهُ عَلٰى كُلِّ شَيْءٍ وَك۪يلٌۜ</t>
  </si>
  <si>
    <t>11|12|Putperestlerin: "Ona bir hazine indirilmeli veya yanında bir melek gelmeli değil miydi?" demelerinden senin kalbin daralır ve belki de sana vahyolunanın bir kısmını terkedecek olursun. Sen ancak bir uyarıcısın, Allah her şeye vekildir.</t>
  </si>
  <si>
    <t>اَمْ يَقُولُونَ افْتَرٰيهُۜ قُلْ فَأْتُوا بِعَشْرِ سُوَرٍ مِثْلِه۪ مُفْتَرَيَاتٍ وَادْعُوا مَنِ اسْتَطَعْتُمْ مِنْ دُونِ اللّٰهِ اِنْ كُنْتُمْ صَادِق۪ينَ</t>
  </si>
  <si>
    <t>11|13|Senin için: "Onu uydurdu" diyorlar, öyle mi? De ki: "Öyleyse onun surelerine benzer uydurma on sure meydana getirin, iddianızda samimi iseniz, Allah'tan başka çağırabileceklerinizi de çağırın."</t>
  </si>
  <si>
    <t>فَاِلَّمْ يَسْتَج۪يبُوا لَكُمْ فَاعْلَمُٓوا اَنَّـمَٓا اُنْزِلَ بِعِلْمِ اللّٰهِ وَاَنْ لَٓا اِلٰهَ اِلَّا هُوَۚ فَهَلْ اَنْتُمْ مُسْلِمُونَ</t>
  </si>
  <si>
    <t>11|14|Söylediğinizi yapamazlarsa, bilin ki o, ancak Allah'ın ilmiyle indirilmiştir. O'ndan başka tanrı yoktur, artık müslümansınız değil mi?</t>
  </si>
  <si>
    <t>مَنْ كَانَ يُر۪يدُ الْحَيٰوةَ الدُّنْيَا وَز۪ينَتَهَا نُوَفِّ اِلَيْهِمْ اَعْمَالَهُمْ ف۪يهَا وَهُمْ ف۪يهَا لَا يُبْخَسُونَ</t>
  </si>
  <si>
    <t>11|15|Dünya hayatını ve güzelliklerini isteyenlere, orada işlediklerinin karşılığını tastamam veririz; onlar orada bir eksikliğe de uğratılmazlar.</t>
  </si>
  <si>
    <t>اُو۬لٰٓئِكَ الَّذ۪ينَ لَيْسَ لَهُمْ فِي الْاٰخِرَةِ اِلَّا النَّارُۘ وَحَبِطَ مَا صَنَعُوا ف۪يهَا وَبَاطِلٌ مَا كَانُوا يَعْمَلُونَ</t>
  </si>
  <si>
    <t>11|16|İşte ahirette onlara ateşten başka bir şey yoktur. İşledikleri şeyler orada boşa gitmiştir. Zaten yapmakta oldukları da batıldır.</t>
  </si>
  <si>
    <t>اَفَمَنْ كَانَ عَلٰى بَيِّنَةٍ مِنْ رَبِّه۪ وَيَتْلُوهُ شَاهِدٌ مِنْهُ وَمِنْ قَبْلِه۪ كِتَابُ مُوسٰٓى اِمَاماً وَرَحْمَةًۜ اُو۬لٰٓئِكَ يُؤْمِنُونَ بِه۪ۜ وَمَنْ يَكْفُرْ بِه۪ مِنَ الْاَحْزَابِ فَالنَّارُ مَوْعِدُهُۚ فَلَا تَكُ ف۪ي مِرْيَةٍ مِنْهُ اِنَّهُ الْحَقُّ مِنْ رَبِّكَ وَلٰكِنَّ اَكْثَرَ النَّاسِ لَا يُؤْمِنُونَ</t>
  </si>
  <si>
    <t>11|17|Rabbinin katından bir belgesi ve onun arkasından da bir şahidi olanlar, önlerinde de Musa'nın Kitap'ı önder ve rahmet olarak bulunanlardır ki, işte onlar Kuran'a inanırlar. Hangi topluluk onu inkar ederse yeri ateştir; senin de bundan şüphen olmasın. Doğrusu o, Rabbinden bir gerçektir, fakat insanların çoğu inanmazlar.</t>
  </si>
  <si>
    <t>وَمَنْ اَظْلَمُ مِمَّنِ افْتَرٰى عَلَى اللّٰهِ كَذِباًۜ اُو۬لٰٓئِكَ يُعْرَضُونَ عَلٰى رَبِّهِمْ وَيَقُولُ الْاَشْهَادُ هٰٓؤُ۬لَٓاءِ الَّذ۪ينَ كَذَبُوا عَلٰى رَبِّهِمْۚ اَلَا لَعْنَةُ اللّٰهِ عَلَى الظَّالِم۪ينَۙ</t>
  </si>
  <si>
    <t>11|18|Yalan söyleyerek Allah'a iftira edenden daha zalim kim vardır? İşte bunlar Rablerine götürülürler ve şahidler: "Rablerine yalan söyleyenler bunlardır" derler. Bilin ki Allah'ın laneti haksızlık yapanlaradır.</t>
  </si>
  <si>
    <t>اَلَّذ۪ينَ يَصُدُّونَ عَنْ سَب۪يلِ اللّٰهِ وَيَبْغُونَهَا عِوَجاًۜ وَهُمْ بِالْاٰخِرَةِ هُمْ كَافِرُونَ</t>
  </si>
  <si>
    <t>11|19|Bunlar Allah'ın yolundan alıkorlar ve o yolu eğriltmeğe çalışırlar; işte onlar ahireti inkar edenlerdir.</t>
  </si>
  <si>
    <t>اُو۬لٰٓئِكَ لَمْ يَكُونُوا مُعْجِز۪ينَ فِي الْاَرْضِ وَمَا كَانَ لَهُمْ مِنْ دُونِ اللّٰهِ مِنْ اَوْلِيَٓاءَۢ يُضَاعَفُ لَهُمُ الْعَذَابُۜ مَا كَانُوا يَسْتَط۪يعُونَ السَّمْعَ وَمَا كَانُوا يُبْصِرُونَ</t>
  </si>
  <si>
    <t>11|20|Bunlar yeryüzünde Allah'ı aciz bırakamazlar. Allah'dan başka kendilerini kurtaracak dostları da yoktur. Azab onlara kat kat verilir; işitemezler ve göremezlerdi.</t>
  </si>
  <si>
    <t>اُو۬لٰٓئِكَ الَّذ۪ينَ خَسِرُٓوا اَنْفُسَهُمْ وَضَلَّ عَنْهُمْ مَا كَانُوا يَفْتَرُونَ</t>
  </si>
  <si>
    <t>11|21|İşte bunlar kendilerine yazık edenlerdir. Uydurdukları putlar da onlardan uzaklaşıp kaybolmuştur.</t>
  </si>
  <si>
    <t>لَا جَرَمَ اَنَّهُمْ فِي الْاٰخِرَةِ هُمُ الْاَخْسَرُونَ</t>
  </si>
  <si>
    <t>11|22|Ahirette en çok kayba uğrayacaklar şüphesiz bunlardır.</t>
  </si>
  <si>
    <t>اِنَّ الَّذ۪ينَ اٰمَنُوا وَعَمِلُوا الصَّالِحَاتِ وَاَخْبَتُٓوا اِلٰى رَبِّهِمْۙ اُو۬لٰٓئِكَ اَصْحَابُ الْجَنَّةِۚ هُمْ ف۪يهَا خَالِدُونَ</t>
  </si>
  <si>
    <t>11|23|Doğrusu inanan ve yararlı iş yapanlar ve Rablerine boyun eğenler, işte onlar cennetliklerdir; orada temellidirler.</t>
  </si>
  <si>
    <t>مَثَلُ الْفَر۪يقَيْنِ كَالْاَعْمٰى وَالْاَصَمِّ وَالْبَص۪يرِ وَالسَّم۪يعِۜ هَلْ يَسْتَوِيَانِ مَثَلاًۜ اَفَلَا تَذَكَّرُونَ۟</t>
  </si>
  <si>
    <t>11|24|Bu iki zümrenin durumu, kör ve sağır kimse ile gören ve işiten kimsenin durumuna benzer. Durumları hiç eşit olabilir mi? İbret almıyor musunuz?</t>
  </si>
  <si>
    <t>وَلَقَدْ اَرْسَلْنَا نُوحاً اِلٰى قَوْمِه۪ۘ اِنّ۪ي لَكُمْ نَذ۪يرٌ مُب۪ينٌۙ</t>
  </si>
  <si>
    <t>11|25|And olsun ki biz Nuh'u kendi milletine gönderdik; "Ben sizin için apaçık bir uyarıcıyım; Allah'tan başkasına kulluk etmeyin; doğrusu ben hakkınızda can yakıcı bir günün azabından korkuyorum" dedi.</t>
  </si>
  <si>
    <t>اَنْ لَا تَعْبُدُٓوا اِلَّا اللّٰهَۜ اِنّ۪ٓي اَخَافُ عَلَيْكُمْ عَذَابَ يَوْمٍ اَل۪يمٍ</t>
  </si>
  <si>
    <t>11|26|And olsun ki biz Nuh'u kendi milletine gönderdik; "Ben sizin için apaçık bir uyarıcıyım; Allah'tan başkasına kulluk etmeyin; doğrusu ben hakkınızda can yakıcı bir günün azabından korkuyorum" dedi.</t>
  </si>
  <si>
    <t>فَقَالَ الْمَلَأُ الَّذ۪ينَ كَفَرُوا مِنْ قَوْمِه۪ مَا نَرٰيكَ اِلَّا بَشَراً مِثْلَنَا وَمَا نَرٰيكَ اتَّبَعَكَ اِلَّا الَّذ۪ينَ هُمْ اَرَاذِلُنَا بَادِيَ الرَّأْيِۚ وَمَا نَرٰى لَكُمْ عَلَيْنَا مِنْ فَضْلٍ بَلْ نَظُنُّكُمْ كَاذِب۪ينَ</t>
  </si>
  <si>
    <t>11|27|Milletinin inkarcı ileri gelenleri: "Senin ancak kendimiz gibi bir insan olduğunu görüyoruz. Daha başlangıçta, sana bizim ayak takımı dışında kimsenin uyduğunu görmüyoruz. Sizin bizden bir üstünlüğünüz yoktur; biz sizi yalancı sanıyoruz" dediler.</t>
  </si>
  <si>
    <t>قَالَ يَا قَوْمِ اَرَاَيْتُمْ اِنْ كُنْتُ عَلٰى بَيِّنَةٍ مِنْ رَبّ۪ي وَاٰتٰين۪ي رَحْمَةً مِنْ عِنْدِه۪ فَعُمِّيَتْ عَلَيْكُمْۜ اَنُلْزِمُكُمُوهَا وَاَنْتُمْ لَهَا كَارِهُونَ</t>
  </si>
  <si>
    <t>11|28|Nuh: "Ey milletim! Rabbimin katından bir delilim bulunsa ve bana yine katından bir rahmet vermiş de bunlar sizden gizlenmiş olsa, söyleyin bana, hoşlanmadığınız halde zorla sizi bunlara mecbur mu ederiz?" dedi.</t>
  </si>
  <si>
    <t>وَيَا قَوْمِ لَٓا اَسْـَٔلُكُمْ عَلَيْهِ مَالاًۜ اِنْ اَجْرِيَ اِلَّا عَلَى اللّٰهِ وَمَٓا اَنَا۬ بِطَارِدِ الَّذ۪ينَ اٰمَنُواۜ اِنَّهُمْ مُلَاقُوا رَبِّهِمْ وَلٰكِنّ۪ٓي اَرٰيكُمْ قَوْماً تَجْهَلُونَ</t>
  </si>
  <si>
    <t>11|29|"Ey milletim! Buna karşılık ben sizden bir mal da istemiyorum. Benim ücretim Allah'a aittir; inananları da kovacak değilim; çünkü onlar Rableriyle karşılaşacaklar; fakat ben sizi cahil bir millet olarak görüyorum."</t>
  </si>
  <si>
    <t>وَيَا قَوْمِ مَنْ يَنْصُرُن۪ي مِنَ اللّٰهِ اِنْ طَرَدْتُهُمْۜ اَفَلَا تَذَكَّرُونَ</t>
  </si>
  <si>
    <t>11|30|"Ey milletim! Onları kovarsam, Allah'a karşı beni kim savunur? Düşünmez misiniz?"</t>
  </si>
  <si>
    <t>وَلَٓا اَقُولُ لَكُمْ عِنْد۪ي خَزَٓائِنُ اللّٰهِ وَلَٓا اَعْلَمُ الْغَيْبَ وَلَٓا اَقُولُ اِنّ۪ي مَلَكٌ وَلَٓا اَقُولُ لِلَّذ۪ينَ تَزْدَر۪ٓي اَعْيُنُكُمْ لَنْ يُؤْتِيَهُمُ اللّٰهُ خَيْراًۜ اَللّٰهُ اَعْلَمُ بِمَا ف۪ٓي اَنْفُسِهِمْۚ اِنّ۪ٓي اِذاً لَمِنَ الظَّالِم۪ينَ</t>
  </si>
  <si>
    <t>11|31|"Size, Allah'ın hazineleri yanımdadır demiyorum; gaybı da bilmem; doğrusu melek olduğumu da söylemiyorum; küçük gördüklerinize Allah iyilik vermeyecektir diyemem; içlerinde olanı Allah daha iyi bilir. Yoksa şüphesiz haksızlık edenlerden olurum."</t>
  </si>
  <si>
    <t>قَالُوا يَا نُوحُ قَدْ جَادَلْتَنَا فَاَكْثَرْتَ جِدَالَنَا فَأْتِنَا بِمَا تَعِدُنَٓا اِنْ كُنْتَ مِنَ الصَّادِق۪ينَ</t>
  </si>
  <si>
    <t>11|32|"Ey Nuh! Bizimle cidden tartıştın; hem de çok tartıştın. Doğru sözlülerden isen tehdit ettiğin azabı başımıza getir" dediler.</t>
  </si>
  <si>
    <t>قَالَ اِنَّمَا يَأْت۪يكُمْ بِهِ اللّٰهُ اِنْ شَٓاءَ وَمَٓا اَنْتُمْ بِمُعْجِز۪ينَ</t>
  </si>
  <si>
    <t>11|33|"Ancak Allah dilerse onu başınıza getirir, siz O'nu aciz bırakamazsınız. Allah sizi azdırmak isterse, ben size öğüt vermek istesem de faydası olmaz. O, sizin Rabbinizdir, O'na döndürüleceksiniz" dedi.</t>
  </si>
  <si>
    <t>وَلَا يَنْفَعُكُمْ نُصْح۪ٓي اِنْ اَرَدْتُ اَنْ اَنْصَحَ لَكُمْ اِنْ كَانَ اللّٰهُ يُر۪يدُ اَنْ يُغْوِيَكُمْۜ هُوَ رَبُّكُمْ وَاِلَيْهِ تُرْجَعُونَۜ</t>
  </si>
  <si>
    <t>11|34|"Ancak Allah dilerse onu başınıza getirir, siz O'nu aciz bırakamazsınız. Allah sizi azdırmak isterse, ben size öğüt vermek istesem de faydası olmaz. O, sizin Rabbinizdir, O'na döndürüleceksiniz" dedi.</t>
  </si>
  <si>
    <t>اَمْ يَقُولُونَ افْتَرٰيهُۜ قُلْ اِنِ افْتَرَيْتُهُ فَعَلَيَّ اِجْرَام۪ي وَاَنَا۬ بَر۪ٓيءٌ مِمَّا تُجْرِمُونَ۟</t>
  </si>
  <si>
    <t>11|35|Sana "Kuran'ı kendiliğinden uydurdu" derler, de ki: "Uydurdumsa suçu bana aittir; oysa ben sizin işlediğiniz günahlardan uzağım."</t>
  </si>
  <si>
    <t>وَاُو۫حِيَ اِلٰى نُوحٍ اَنَّهُ لَنْ يُؤْمِنَ مِنْ قَوْمِكَ اِلَّا مَنْ قَدْ اٰمَنَ فَلَا تَبْتَئِسْ بِمَا كَانُوا يَفْعَلُونَۚ</t>
  </si>
  <si>
    <t>11|36|Nuh'a, "Senin milletinden, inanmış olanlardan başkası inanmayacaktır; onların yapageldiklerine üzülme; nezaretimiz altında, sana bildirdiğimiz gibi gemiyi yap. Haksızlık yapanlar için Bana baş vurma, çünkü onlar suda boğulacaklardır" diye Allah tarafından vahyolundu.</t>
  </si>
  <si>
    <t>وَاصْنَعِ الْفُلْكَ بِاَعْيُنِنَا وَوَحْيِنَا وَلَا تُخَاطِبْن۪ي فِي الَّذ۪ينَ ظَلَمُواۚ اِنَّهُمْ مُغْرَقُونَ</t>
  </si>
  <si>
    <t>11|37|Nuh'a, "Senin milletinden, inanmış olanlardan başkası inanmayacaktır; onların yapageldiklerine üzülme; nezaretimiz altında, sana bildirdiğimiz gibi gemiyi yap. Haksızlık yapanlar için Bana baş vurma, çünkü onlar suda boğulacaklardır" diye Allah tarafından vahyolundu.</t>
  </si>
  <si>
    <t>وَيَصْنَعُ الْفُلْكَ وَكُلَّمَا مَرَّ عَلَيْهِ مَلَاٌ مِنْ قَوْمِه۪ سَخِرُوا مِنْهُۜ قَالَ اِنْ تَسْخَرُوا مِنَّا فَاِنَّا نَسْخَرُ مِنْكُمْ كَمَا تَسْخَرُونَۜ</t>
  </si>
  <si>
    <t>11|38|Gemiyi yaparken, milletinin inkarcı ileri gelenleri yanına uğradıkça onunla alay ederlerdi. O da: "Bizimle alay ediyorsunuz ama, alay ettiğiniz gibi biz de sizinle alay edeceğiz; rezil edecek olan azabın kime geleceğini ve kime sürekli azabın ineceğini göreceksiniz" dedi.</t>
  </si>
  <si>
    <t>فَسَوْفَ تَعْلَمُونَۙ مَنْ يَأْت۪يهِ عَذَابٌ يُخْز۪يهِ وَيَحِلُّ عَلَيْهِ عَذَابٌ مُق۪يمٌ</t>
  </si>
  <si>
    <t>11|39|Gemiyi yaparken, milletinin inkarcı ileri gelenleri yanına uğradıkça onunla alay ederlerdi. O da: "Bizimle alay ediyorsunuz ama, alay ettiğiniz gibi biz de sizinle alay edeceğiz; rezil edecek olan azabın kime geleceğini ve kime sürekli azabın ineceğini göreceksiniz" dedi.</t>
  </si>
  <si>
    <t>حَتّٰٓى اِذَا جَٓاءَ اَمْرُنَا وَفَارَ التَّنُّورُۙ قُلْنَا احْمِلْ ف۪يهَا مِنْ كُلٍّ زَوْجَيْنِ اثْنَيْنِ وَاَهْلَكَ اِلَّا مَنْ سَبَقَ عَلَيْهِ الْقَوْلُ وَمَنْ اٰمَنَۜ وَمَٓا اٰمَنَ مَعَهُٓ اِلَّا قَل۪يلٌ</t>
  </si>
  <si>
    <t>11|40|Buyruğumuz gelip tandırdan sular kaynamağa başlayınca, "Her cinsten birer çifti ve aleyhine hüküm verilmiş olanın dışında kalan çoluk çocuğunu ve inananları gemiye bindir" dedik. Pek az kimse onunla beraber inanmıştı.</t>
  </si>
  <si>
    <t>وَقَالَ ارْكَبُوا ف۪يهَا بِسْمِ اللّٰهِ مَجْرٰۭۙيهَا وَمُرْسٰيهَاۜ اِنَّ رَبّ۪ي لَغَفُورٌ رَح۪يمٌ</t>
  </si>
  <si>
    <t>11|41|Allah "Oraya binin; yürümesi ve durması Allah'ın ismiyledir, Rabbin bağışlar ve merhamet eder" dedi.</t>
  </si>
  <si>
    <t>وَهِيَ تَجْر۪ي بِهِمْ ف۪ي مَوْجٍ كَالْجِبَالِ وَنَادٰى نُوحٌۨ ابْنَهُ وَكَانَ ف۪ي مَعْزِلٍ يَا بُنَيَّ ارْكَبْۭۗ مَعَنَا وَلَا تَكُنْ مَعَ الْكَافِر۪ينَ</t>
  </si>
  <si>
    <t>11|42|Gemi, dağlar gibi dalgalar içinde onları götürürken, Nuh, bir kenarda ayrı kalmış olan oğluna "Ey oğulcuğum! Bizimle beraber gel, kafirlerle birlik olma" diye seslendi.</t>
  </si>
  <si>
    <t>قَالَ سَاٰو۪ٓي اِلٰى جَبَلٍ يَعْصِمُن۪ي مِنَ الْمَٓاءِۜ قَالَ لَا عَاصِمَ الْيَوْمَ مِنْ اَمْرِ اللّٰهِ اِلَّا مَنْ رَحِمَۚ وَحَالَ بَيْنَهُمَا الْمَوْجُ فَكَانَ مِنَ الْمُغْرَق۪ينَ</t>
  </si>
  <si>
    <t>11|43|Oğlu: "Dağa sığınırım, beni sudan kurtarır" deyince, Nuh: "Bugün Allah'ın buyruğundan O'nun acıdıkları dışında kurtulacak yoktur" dedi. Aralarına dalga girdi, oğlu da boğulanlara karıştı.</t>
  </si>
  <si>
    <t>وَق۪يلَ يَٓا اَرْضُ ابْلَع۪ي مَٓاءَكِ وَيَا سَمَٓاءُ اَقْلِع۪ي وَغ۪يضَ الْمَٓاءُ وَقُضِيَ الْاَمْرُ وَاسْتَوَتْ عَلَى الْجُودِيِّ وَق۪يلَ بُعْداً لِلْقَوْمِ الظَّالِم۪ينَ</t>
  </si>
  <si>
    <t>11|44|Yere, "Suyunu çek!", göğe, "Ey gök sen de tut!" denildi. Su çekildi, iş de bitti; gemi Cudi'ye oturdu. "Haksızlık yapan millet Allah'ın rahmetinden uzak olsun" denildi.</t>
  </si>
  <si>
    <t>وَنَادٰى نُوحٌ رَبَّهُ فَقَالَ رَبِّ اِنَّ ابْن۪ي مِنْ اَهْل۪ي وَاِنَّ وَعْدَكَ الْحَقُّ وَاَنْتَ اَحْكَمُ الْحَاكِم۪ينَ</t>
  </si>
  <si>
    <t>11|45|Nuh Rabbine seslendi: "Rabbim! Oğlum benim ailemdendi. Doğrusu Senin vadin haktır. Sen hükmedenlerin en iyi hükmedenisin" dedi.</t>
  </si>
  <si>
    <t>قَالَ يَا نُوحُ اِنَّهُ لَيْسَ مِنْ اَهْلِكَۚ اِنَّهُ عَمَلٌ غَيْرُ صَالِحٍۗ فَلَا تَسْـَٔلْنِ مَا لَيْسَ لَكَ بِه۪ عِلْمٌۜ اِنّ۪ٓي اَعِظُكَ اَنْ تَكُونَ مِنَ الْجَاهِل۪ينَ</t>
  </si>
  <si>
    <t>11|46|Allah: "Ey Nuh! O senin ailenden sayılmaz; çünkü kötü bir iş işlemiştir; öyleyse bilmediğin şeyi Benden isteme. İşte sana öğüt, bilgisizlerden olma" dedi.</t>
  </si>
  <si>
    <t>قَالَ رَبِّ اِنّ۪ٓي اَعُوذُ بِكَ اَنْ اَسْـَٔلَكَ مَا لَيْسَ ل۪ي بِه۪ عِلْمٌۜ وَاِلَّا تَغْفِرْ ل۪ي وَتَرْحَمْن۪ٓي اَكُنْ مِنَ الْخَاسِر۪ينَ</t>
  </si>
  <si>
    <t>11|47|"Rabbim! Bilmediğim şeyi Senden istemekten Sana sığınırım. Beni bağışlamaz ve bana merhamet etmezsen kaybedenlerden olurum" dedi.</t>
  </si>
  <si>
    <t>ق۪يلَ يَا نُوحُ اهْبِطْ بِسَلَامٍ مِنَّا وَبَرَكَاتٍ عَلَيْكَ وَعَلٰٓى اُمَمٍ مِمَّنْ مَعَكَۜ وَاُمَمٌ سَنُمَتِّعُهُمْ ثُمَّ يَمَسُّهُمْ مِنَّا عَذَابٌ اَل۪يمٌ</t>
  </si>
  <si>
    <t>11|48|"Ey Nuh! Sana ve seninle beraber olan topluluklara bizden bir selamet ve bereketle gemiden in. Ama birçok toplulukları da geçindireceğiz, sonra onlara can yakıcı bir azab vereceğiz" denildi.</t>
  </si>
  <si>
    <t>تِلْكَ مِنْ اَنْـبَٓاءِ الْغَيْبِ نُوح۪يهَٓا اِلَيْكَۚ مَا كُنْتَ تَعْلَمُهَٓا اَنْتَ وَلَا قَوْمُكَ مِنْ قَبْلِ هٰذَاۜۛ فَاصْبِرْۜۛ اِنَّ الْعَاقِبَةَ لِلْمُتَّق۪ينَ۟</t>
  </si>
  <si>
    <t>11|49|Bunlar sana vahyettiğimiz bilinmeyen olaylardır. Sen de, milletin de daha önce bunları bilmezdiniz. Sabret, sonuç, Allah'tan sakınanlarındır.</t>
  </si>
  <si>
    <t>وَاِلٰى عَادٍ اَخَاهُمْ هُوداًۜ قَالَ يَا قَوْمِ اعْبُدُوا اللّٰهَ مَا لَكُمْ مِنْ اِلٰهٍ غَيْرُهُۜ اِنْ اَنْتُمْ اِلَّا مُفْتَرُونَ</t>
  </si>
  <si>
    <t>11|50|Ad milletine kardeşleri Hud'u gönderdik. Şöyle dedi: "Ey milletim! Allah'a kulluk edin. O'ndan başka tanrınız yoktur; yoksa sadece yalan uyduran kimseler olursunuz."</t>
  </si>
  <si>
    <t>يَا قَوْمِ لَٓا اَسْـَٔلُكُمْ عَلَيْهِ اَجْراًۜ اِنْ اَجْرِيَ اِلَّا عَلَى الَّذ۪ي فَطَرَن۪يۜ اَفَلَا تَعْقِلُونَ</t>
  </si>
  <si>
    <t>11|51|"Ey milletim! Buna karşılık sizden bir ücret istemiyorum. Benim ücretim ancak beni yaratana aittir. Akletmez misiniz?"</t>
  </si>
  <si>
    <t>وَيَا قَوْمِ اسْتَغْفِرُوا رَبَّكُمْ ثُمَّ تُوبُٓوا اِلَيْهِ يُرْسِلِ السَّمَٓاءَ عَلَيْكُمْ مِدْرَاراً وَيَزِدْكُمْ قُوَّةً اِلٰى قُوَّتِكُمْ وَلَا تَتَوَلَّوْا مُجْرِم۪ينَ</t>
  </si>
  <si>
    <t>11|52|"Ey milletim! Rabbinizden mağfiret dileyin, sonra O'na tevbe edin ki size gökten bol bol yağmur göndersin, kuvvetinize kuvvet katsın; suçlular olarak yüz çevirmeyin."</t>
  </si>
  <si>
    <t>قَالُوا يَا هُودُ مَا جِئْتَنَا بِبَيِّنَةٍ وَمَا نَحْنُ بِتَارِك۪ٓي اٰلِهَتِنَا عَنْ قَوْلِكَ وَمَا نَحْنُ لَكَ بِمُؤْمِن۪ينَ</t>
  </si>
  <si>
    <t>11|53|"Ey Hud! Sen bize bir belge getirmeden, senin sözünden ötürü tanrılarımızı terketmeyiz ve sana inanmayız.</t>
  </si>
  <si>
    <t>اِنْ نَقُولُ اِلَّا اعْتَرٰيكَ بَعْضُ اٰلِهَتِنَا بِسُٓوءٍۜ قَالَ اِنّ۪ٓي اُشْهِدُ اللّٰهَ وَاشْهَدُٓوا اَنّ۪ي بَر۪ٓيءٌ مِمَّا تُشْرِكُونَۙ</t>
  </si>
  <si>
    <t>11|54|Bir kısım tanrılarımız seni çarpmıştır, demekten başka birşey demeyiz" dediler. Hud: "Doğrusu ben Allah'ı şahit tutuyorum; siz de şahit olun ki ben O'nu bırakıp koştuğunuz ortaklardan uzağım. Hepiniz bana tuzak kurun sonra da ertelemeyin. Ben, ancak benim de sizin de Rabbiniz olan Allah'a güvenirim. Hiçbir canlı yoktur ki Allah ona el koymamış bulunsun. Rabbim elbette doğru yoldadır. Eğer yüz çevirirseniz, şüphesiz ben size benimle gönderileni bildirdim. Rabbim sizden başka bir milleti yerinize getirebilir, O'na bir şey de yapamazsınız. Doğrusu Rabbim herşeyi koruyandır" dedi.</t>
  </si>
  <si>
    <t>مِنْ دُونِه۪ فَك۪يدُون۪ي جَم۪يعاً ثُمَّ لَا تُنْظِرُونِ</t>
  </si>
  <si>
    <t>11|55|Bir kısım tanrılarımız seni çarpmıştır, demekten başka birşey demeyiz" dediler. Hud: "Doğrusu ben Allah'ı şahit tutuyorum; siz de şahit olun ki ben O'nu bırakıp koştuğunuz ortaklardan uzağım. Hepiniz bana tuzak kurun sonra da ertelemeyin. Ben, ancak benim de sizin de Rabbiniz olan Allah'a güvenirim. Hiçbir canlı yoktur ki Allah ona el koymamış bulunsun. Rabbim elbette doğru yoldadır. Eğer yüz çevirirseniz, şüphesiz ben size benimle gönderileni bildirdim. Rabbim sizden başka bir milleti yerinize getirebilir, O'na bir şey de yapamazsınız. Doğrusu Rabbim herşeyi koruyandır" dedi.</t>
  </si>
  <si>
    <t>اِنّ۪ي تَوَكَّلْتُ عَلَى اللّٰهِ رَبّ۪ي وَرَبِّكُمْۜ مَا مِنْ دَٓابَّةٍ اِلَّا هُوَ اٰخِذٌ بِنَاصِيَتِهَاۜ اِنَّ رَبّ۪ي عَلٰى صِرَاطٍ مُسْتَق۪يمٍ</t>
  </si>
  <si>
    <t>11|56|Bir kısım tanrılarımız seni çarpmıştır, demekten başka birşey demeyiz" dediler. Hud: "Doğrusu ben Allah'ı şahit tutuyorum; siz de şahit olun ki ben O'nu bırakıp koştuğunuz ortaklardan uzağım. Hepiniz bana tuzak kurun sonra da ertelemeyin. Ben, ancak benim de sizin de Rabbiniz olan Allah'a güvenirim. Hiçbir canlı yoktur ki Allah ona el koymamış bulunsun. Rabbim elbette doğru yoldadır. Eğer yüz çevirirseniz, şüphesiz ben size benimle gönderileni bildirdim. Rabbim sizden başka bir milleti yerinize getirebilir, O'na bir şey de yapamazsınız. Doğrusu Rabbim herşeyi koruyandır" dedi.</t>
  </si>
  <si>
    <t>فَاِنْ تَوَلَّوْا فَقَدْ اَبْلَغْتُكُمْ مَٓا اُرْسِلْتُ بِه۪ٓ اِلَيْكُمْۜ وَيَسْتَخْلِفُ رَبّ۪ي قَوْماً غَيْرَكُمْۚ وَلَا تَضُرُّونَهُ شَيْـٔاًۜ اِنَّ رَبّ۪ي عَلٰى كُلِّ شَيْءٍ حَف۪يظٌ</t>
  </si>
  <si>
    <t>11|57|Bir kısım tanrılarımız seni çarpmıştır, demekten başka birşey demeyiz" dediler. Hud: "Doğrusu ben Allah'ı şahit tutuyorum; siz de şahit olun ki ben O'nu bırakıp koştuğunuz ortaklardan uzağım. Hepiniz bana tuzak kurun sonra da ertelemeyin. Ben, ancak benim de sizin de Rabbiniz olan Allah'a güvenirim. Hiçbir canlı yoktur ki Allah ona el koymamış bulunsun. Rabbim elbette doğru yoldadır. Eğer yüz çevirirseniz, şüphesiz ben size benimle gönderileni bildirdim. Rabbim sizden başka bir milleti yerinize getirebilir, O'na bir şey de yapamazsınız. Doğrusu Rabbim herşeyi koruyandır" dedi.</t>
  </si>
  <si>
    <t>وَلَمَّا جَٓاءَ اَمْرُنَا نَجَّيْنَا هُوداً وَالَّذ۪ينَ اٰمَنُوا مَعَهُ بِرَحْمَةٍ مِنَّاۚ وَنَجَّيْنَاهُمْ مِنْ عَذَابٍ غَل۪يظٍ</t>
  </si>
  <si>
    <t>11|58|Buyruğumuz gelince, Hud'u ve beraberindeki inananları, rahmetimizle kurtardık. Onları çetin bir azabdan koruduk.</t>
  </si>
  <si>
    <t>وَتِلْكَ عَادٌ جَحَدُوا بِاٰيَاتِ رَبِّهِمْ وَعَصَوْا رُسُلَهُ وَاتَّبَعُٓوا اَمْرَ كُلِّ جَبَّارٍ عَن۪يدٍ</t>
  </si>
  <si>
    <t>11|59|İşte bu, Rablerinin ayetlerini bile bile inkar eden, peygamberlerine kafa tutan ve her inatçı zorbanın emrine uyan Ad milletidir.</t>
  </si>
  <si>
    <t>وَاُتْبِعُوا ف۪ي هٰذِهِ الدُّنْيَا لَعْنَةً وَيَوْمَ الْقِيٰمَةِۜ اَلَٓا اِنَّ عَاداً كَفَرُوا رَبَّهُمْۜ اَلَا بُعْداً لِعَادٍ قَوْمِ هُودٍ۟</t>
  </si>
  <si>
    <t>11|60|Bu dünyada da, kıyamet gününde de lanete uğradılar. Bilin ki Ad milleti Rablerini inkar etti ve yine bilin ki Hud'un milleti Ad Allah'ın rahmetinden uzaklaştı.</t>
  </si>
  <si>
    <t>وَاِلٰى ثَمُودَ اَخَاهُمْ صَالِحاًۢ قَالَ يَا قَوْمِ اعْبُدُوا اللّٰهَ مَا لَكُمْ مِنْ اِلٰهٍ غَيْرُهُۜ هُوَ اَنْشَاَكُمْ مِنَ الْاَرْضِ وَاسْتَعْمَرَكُمْ ف۪يهَا فَاسْتَغْفِرُوهُ ثُمَّ تُوبُٓوا اِلَيْهِۜ اِنَّ رَبّ۪ي قَر۪يبٌ مُج۪يبٌ</t>
  </si>
  <si>
    <t>11|61|Semud milletine kardeşleri Salih'i gönderdik. "Ey milletim! Allah'a kulluk edin; O'ndan başka tanrınız yoktur; sizi yeryüzünde yaratıp orayı imar etmenizi dileyen O'dur. Öyleyse O'ndan mağfiret dileyin, sonra da O'na tevbe edin. Doğrusu Rabbim size yakın ve duaları kabul edendir" dedi.</t>
  </si>
  <si>
    <t>قَالُوا يَا صَالِحُ قَدْ كُنْتَ ف۪ينَا مَرْجُواًّ قَبْلَ هٰذَٓا اَتَنْهٰينَٓا اَنْ نَعْبُدَ مَا يَعْبُدُ اٰبَٓاؤُ۬نَا وَاِنَّنَا لَف۪ي شَكٍّ مِمَّا تَدْعُونَٓا اِلَيْهِ مُر۪يبٍ</t>
  </si>
  <si>
    <t>11|62|"Ey Salih! Sen bundan önce, aramızda kendisinden iyilik beklenir bir kimseydin; şimdi babalarımızın taptıklarına bizi tapmaktan men mi ediyorsun? Doğrusu bizi çağırdığın şeyden şüphe ve endişedeyiz" dediler.</t>
  </si>
  <si>
    <t>قَالَ يَا قَوْمِ اَرَاَيْتُمْ اِنْ كُنْتُ عَلٰى بَيِّنَةٍ مِنْ رَبّ۪ي وَاٰتٰين۪ي مِنْهُ رَحْمَةً فَمَنْ يَنْصُرُن۪ي مِنَ اللّٰهِ اِنْ عَصَيْتُهُ فَمَا تَز۪يدُونَن۪ي غَيْرَ تَخْس۪يرٍ</t>
  </si>
  <si>
    <t>11|63|"Ey milletim! Eğer Rabbimden bir belgem olur ve bana rahmet eder de ben O'na baş kaldırırsam, söyleyin, Allah'a karşı beni kim savunur? Bana zararımı artırmaktan başka birşey yapamazsınız" dedi.</t>
  </si>
  <si>
    <t>وَيَا قَوْمِ هٰذِه۪ نَاقَةُ اللّٰهِ لَكُمْ اٰيَةً فَذَرُوهَا تَأْكُلْ ف۪ٓي اَرْضِ اللّٰهِ وَلَا تَمَسُّوهَا بِسُٓوءٍ فَيَأْخُذَكُمْ عَذَابٌ قَر۪يبٌ</t>
  </si>
  <si>
    <t>11|64|"Ey milletim! Bu, size bir ayet olarak, Allah'ın devesidir. Bırakın onu, Allah'ın toprağında otlasın; ona fenalık etmeyin, yoksa siz hemen azaba uğrarsınız"</t>
  </si>
  <si>
    <t>فَعَقَرُوهَا فَقَالَ تَمَتَّعُوا ف۪ي دَارِكُمْ ثَلٰثَةَ اَيَّامٍۜ ذٰلِكَ وَعْدٌ غَيْرُ مَكْذُوبٍ</t>
  </si>
  <si>
    <t>11|65|Buna rağmen onu kesip devirdiler. O zaman Salih: "Yurdunuzda üç gün daha kalın. Bu, yalanlanmayacak bir sözdür" dedi.</t>
  </si>
  <si>
    <t>فَلَمَّا جَٓاءَ اَمْرُنَا نَجَّيْنَا صَالِحاً وَالَّذ۪ينَ اٰمَنُوا مَعَهُ بِرَحْمَةٍ مِنَّا وَمِنْ خِزْيِ يَوْمِئِذٍۜ اِنَّ رَبَّكَ هُوَ الْقَوِيُّ الْعَز۪يزُ</t>
  </si>
  <si>
    <t>11|66|Buyruğumuz gelince, Salih'i ve beraberindeki inananları katımızdan bir rahmet olarak o günün rezilliğinden kurtardık. Doğrusu Rabbin pek kuvvetli ve güçlüdür.</t>
  </si>
  <si>
    <t>وَاَخَذَ الَّذ۪ينَ ظَلَمُوا الصَّيْحَةُ فَاَصْبَحُوا ف۪ي دِيَارِهِمْ جَاثِم۪ينَۙ</t>
  </si>
  <si>
    <t>11|67|Haksızlık yapanları bir çığlık tuttu, oldukları yerde diz üstü çöküverdiler.</t>
  </si>
  <si>
    <t>كَاَنْ لَمْ يَغْنَوْا ف۪يهَاۜ اَلَٓا اِنَّ ثَمُودَا۬ كَفَرُوا رَبَّهُمْۜ اَلَا بُعْداً لِثَمُودَ۟</t>
  </si>
  <si>
    <t>11|68|Sanki orada hiç yaşamamışlardı. Bilin ki, Semud milleti Rabbini inkar etmişti. Bilin ki, Semud milleti Allah'ın rahmetinden uzaklaştı.</t>
  </si>
  <si>
    <t>وَلَقَدْ جَٓاءَتْ رُسُلُنَٓا اِبْرٰه۪يمَ بِالْبُشْرٰى قَالُوا سَلَاماًۜ قَالَ سَلَامٌۚ فَمَا لَبِثَ اَنْ جَٓاءَ بِعِجْلٍ حَن۪يذٍ</t>
  </si>
  <si>
    <t>11|69|And olsun ki, elçilerimiz müjde ile İbrahim'e geldiler. "Selam sana" dediler, "Size de selam" dedi, hemen kızartılmış bir buzağı getirdi.</t>
  </si>
  <si>
    <t>فَلَمَّا رَآٰ اَيْدِيَهُمْ لَا تَصِلُ اِلَيْهِ نَكِرَهُمْ وَاَوْجَسَ مِنْهُمْ خ۪يفَةًۜ قَالُوا لَا تَخَفْ اِنَّٓا اُرْسِلْـنَٓا اِلٰى قَوْمِ لُوطٍۜ</t>
  </si>
  <si>
    <t>11|70|Ellerini ona uzatmadıklarını görünce, durumlarını beğenmedi ve içine korku düştü. Onlar, "Korkma, biz Lut milletine gönderildik" dediler.</t>
  </si>
  <si>
    <t>وَامْرَاَتُهُ قَٓائِمَةٌ فَضَحِكَتْ فَبَشَّرْنَاهَا بِاِسْحٰقَۙ وَمِنْ وَرَٓاءِ اِسْحٰقَ يَعْقُوبَ</t>
  </si>
  <si>
    <t>11|71|Bu arada, İbrahim'in ayakta duran karısı gülünce, "Ona İshak'ı ardından Yakub'u müjdeleriz" dediler.</t>
  </si>
  <si>
    <t>قَالَتْ يَا وَيْلَتٰٓى ءَاَلِدُ وَاَنَا۬ عَجُوزٌ وَهٰذَا بَعْل۪ي شَيْخاًۜ اِنَّ هٰذَا لَشَيْءٌ عَج۪يبٌ</t>
  </si>
  <si>
    <t>11|72|"Vay başıma gelenler! Ben bir kocakarı, kocam da ihtiyar olmuşken nasıl doğurabilirim? Doğrusu bu şaşılacak bir şey" dedi.</t>
  </si>
  <si>
    <t>قَالُٓوا اَتَعْجَب۪ينَ مِنْ اَمْرِ اللّٰهِ رَحْمَتُ اللّٰهِ وَبَرَكَاتُهُ عَلَيْكُمْ اَهْلَ الْبَيْتِۜ اِنَّهُ حَم۪يدٌ مَج۪يدٌ</t>
  </si>
  <si>
    <t>11|73|"Ey evin hanımı! Allah'ın rahmeti ve bereketleri üzerinize olmuşken, nasıl Allah'ın işine şaşarsın? O, övülmeye layıktır, yücelerin yücesidir" dediler.</t>
  </si>
  <si>
    <t>فَلَمَّا ذَهَبَ عَنْ اِبْرٰه۪يمَ الرَّوْعُ وَجَٓاءَتْهُ الْبُشْرٰى يُجَادِلُنَا ف۪ي قَوْمِ لُوطٍۜ</t>
  </si>
  <si>
    <t>11|74|İbrahim'in korkusu gidip de müjde kendisine ulaşınca, Lut milleti hakkında elçilerimizle tartışmaya girişti.</t>
  </si>
  <si>
    <t>اِنَّ اِبْرٰه۪يمَ لَحَل۪يمٌ اَوَّاهٌ مُن۪يبٌ</t>
  </si>
  <si>
    <t>11|75|Doğrusu İbrahim çok içli, yumuşak huylu ve kendini Allah'a vermiş bir kimse idi.</t>
  </si>
  <si>
    <t>يَٓا اِبْرٰه۪يمُ اَعْرِضْ عَنْ هٰذَاۚ اِنَّهُ قَدْ جَٓاءَ اَمْرُ رَبِّكَۚ وَاِنَّهُمْ اٰت۪يهِمْ عَذَابٌ غَيْرُ مَرْدُودٍ</t>
  </si>
  <si>
    <t>11|76|Elçilerimiz, "Ey İbrahim! Bundan vazgeç, doğrusu Rabbinin emri gelmiştir. Onlara, şüphesiz, geri çevrilemeyecek bir azab gelmektedir" dediler.</t>
  </si>
  <si>
    <t>وَلَمَّا جَٓاءَتْ رُسُلُنَا لُوطاً س۪ٓيءَ بِهِمْ وَضَاقَ بِهِمْ ذَرْعاً وَقَالَ هٰذَا يَوْمٌ عَص۪يبٌ</t>
  </si>
  <si>
    <t>11|77|Elçilerimiz Lut'a gelince, onun fenasına gitti; çok sıkıldı, "Bu çetin bir gündür" dedi.</t>
  </si>
  <si>
    <t>وَجَٓاءَهُ قَوْمُهُ يُهْرَعُونَ اِلَيْهِ وَمِنْ قَبْلُ كَانُوا يَعْمَلُونَ السَّيِّـَٔاتِۜ قَالَ يَا قَوْمِ هٰٓؤُ۬لَٓاءِ بَنَات۪ي هُنَّ اَطْهَرُ لَكُمْ فَاتَّقُوا اللّٰهَ وَلَا تُخْزُونِ ف۪ي ضَيْف۪يۜ اَلَيْسَ مِنْكُمْ رَجُلٌ رَش۪يدٌ</t>
  </si>
  <si>
    <t>11|78|Milleti ona koşarak geldiler. Daha önce kötü işler işliyorlardı. "Ey milletim! İşte bunlar benim kızlarım, onlar sizin için daha temizdir. (size nikahlıyabilirim!) Allah'tan sakının, konuklarımın önünde beni rezil etmeyin. İçinizde aklı başında kimse yok mudur?" dedi.</t>
  </si>
  <si>
    <t>قَالُوا لَقَدْ عَلِمْتَ مَا لَنَا ف۪ي بَنَاتِكَ مِنْ حَقٍّۚ وَاِنَّكَ لَتَعْلَمُ مَا نُر۪يدُ</t>
  </si>
  <si>
    <t>11|79|"And olsun ki, senin kızlarınla bir işimiz olmadığını biliyorsun; doğrusu, ne istediğimizin farkındasın" dediler.</t>
  </si>
  <si>
    <t>قَالَ لَوْ اَنَّ ل۪ي بِكُمْ قُوَّةً اَوْ اٰو۪ٓي اِلٰى رُكْنٍ شَد۪يدٍ</t>
  </si>
  <si>
    <t>11|80|"Keşke size yetecek bir kuvvetim olsa veya sağlam bir yere sığınsam" dedi.</t>
  </si>
  <si>
    <t>قَالُوا يَا لُوطُ اِنَّا رُسُلُ رَبِّكَ لَنْ يَصِلُٓوا اِلَيْكَ فَاَسْرِ بِاَهْلِكَ بِقِطْعٍ مِنَ الَّيْلِ وَلَا يَلْتَفِتْ مِنْكُمْ اَحَدٌ اِلَّا امْرَاَتَكَۜ اِنَّهُ مُص۪يبُهَا مَٓا اَصَابَهُمْۜ اِنَّ مَوْعِدَهُمُ الصُّبْحُۜ اَلَيْسَ الصُّبْحُ بِقَر۪يبٍ</t>
  </si>
  <si>
    <t>11|81|"Ey Lut! Biz Rabbinin elçileriyiz, onlar sana ilişemiyecekler; geceleyin bir ara, ailenle beraber yola çık; karının dışında kimse geri kalmasın. Doğrusu onların başına gelen onun başına da gelecektir. Vadeleri gün doğana kadardır. Gün doğması yakın değil mi?" dediler.</t>
  </si>
  <si>
    <t>فَلَمَّا جَٓاءَ اَمْرُنَا جَعَلْنَا عَالِيَهَا سَافِلَهَا وَاَمْطَرْنَا عَلَيْهَا حِجَارَةً مِنْ سِجّ۪يلٍۙ مَنْضُودٍۙ</t>
  </si>
  <si>
    <t>11|82|Buyruğumuz gelince oraların altını üstüne getirdik; üzerine Rabbinin katından, işaretli olarak yığın yığın sert taş yağdırdık. Bunlar zalimlerden hiçbir zaman uzak olmayacaktır.</t>
  </si>
  <si>
    <t>مُسَوَّمَةً عِنْدَ رَبِّكَۜ وَمَا هِيَ مِنَ الظَّالِم۪ينَ بِبَع۪يدٍ۟</t>
  </si>
  <si>
    <t>11|83|Buyruğumuz gelince oraların altını üstüne getirdik; üzerine Rabbinin katından, işaretli olarak yığın yığın sert taş yağdırdık. Bunlar zalimlerden hiçbir zaman uzak olmayacaktır.</t>
  </si>
  <si>
    <t>وَاِلٰى مَدْيَنَ اَخَاهُمْ شُعَيْباًۜ قَالَ يَا قَوْمِ اعْبُدُوا اللّٰهَ مَا لَكُمْ مِنْ اِلٰهٍ غَيْرُهُۜ وَلَا تَنْقُصُوا الْمِكْيَالَ وَالْم۪يزَانَ اِنّ۪ٓي اَرٰيكُمْ بِخَيْرٍ وَاِنّ۪ٓي اَخَافُ عَلَيْكُمْ عَذَابَ يَوْمٍ مُح۪يطٍ</t>
  </si>
  <si>
    <t>11|84|Medyen halkına kardeşleri Şuayb'ı gönderdik. Şöyle dedi: "Ey milletim! Allah'a kulluk edin; O'ndan başka tanrınız yoktur. Ölçüyü tartıyı eksik tutmayın. Doğrusu ben sizi bolluk içinde görüyorum ve hakkınızda kuşatıcı bir günün azabından korkuyorum."</t>
  </si>
  <si>
    <t>وَيَا قَوْمِ اَوْفُوا الْمِكْيَالَ وَالْم۪يزَانَ بِالْقِسْطِ وَلَا تَبْخَسُوا النَّاسَ اَشْيَٓاءَهُمْ وَلَا تَعْثَوْا فِي الْاَرْضِ مُفْسِد۪ينَ</t>
  </si>
  <si>
    <t>11|85|"Ey milletim! Ölçüyü ve tartıyı tamamı tamamına yapın; insanlara eşyalarını eksik vermeyin; yeryüzünde bozgunculuk yaparak karışıklık çıkarmayın."</t>
  </si>
  <si>
    <t>بَقِيَّتُ اللّٰهِ خَيْرٌ لَكُمْ اِنْ كُنْتُمْ مُؤْمِن۪ينَۚ وَمَٓا اَنَا۬ عَلَيْكُمْ بِحَف۪يظٍ</t>
  </si>
  <si>
    <t>11|86|"İnanıyorsanız, Allah'ın geri bıraktığı helal kar sizin için daha hayırlıdır. Ben size bekçi değilim."</t>
  </si>
  <si>
    <t>قَالُوا يَا شُعَيْبُ اَصَلٰوتُكَ تَأْمُرُكَ اَنْ نَتْرُكَ مَا يَعْبُدُ اٰبَٓاؤُ۬نَٓا اَوْ اَنْ نَفْعَلَ ف۪ٓي اَمْوَالِنَا مَا نَشٰٓؤُ۬اۜ اِنَّكَ لَاَنْتَ الْحَل۪يمُ الرَّش۪يدُ</t>
  </si>
  <si>
    <t>11|87|"Ey Şuayb! Babalarımızın taptığını bırakmamızı emreden veya mallarımızı istediğimiz gibi kullanmamızı meneden senin namazın mıdır? Sen doğrusu aklı başında, yumuşak huylu birisin" dediler.</t>
  </si>
  <si>
    <t>قَالَ يَا قَوْمِ اَرَاَيْتُمْ اِنْ كُنْتُ عَلٰى بَيِّنَةٍ مِنْ رَبّ۪ي وَرَزَقَن۪ي مِنْهُ رِزْقاً حَسَناًۜ وَمَٓا اُر۪يدُ اَنْ اُخَالِفَكُمْ اِلٰى مَٓا اَنْهٰيكُمْ عَنْهُۜ اِنْ اُر۪يدُ اِلَّا الْاِصْلَاحَ مَا اسْتَطَعْتُۜ وَمَا تَوْف۪يق۪ٓي اِلَّا بِاللّٰهِۜ عَلَيْهِ تَوَكَّلْتُ وَاِلَيْهِ اُن۪يبُ</t>
  </si>
  <si>
    <t>11|88|"Ey Milletim! Rabbimden benim bir belgem olduğu ve bana güzel bir rızık da verdiği halde, O'na karşı gelebilir miyim? Söylesenize! Size yasak ettiğim şeylerde, aykırı hareket etmek istemem; gücümün yettiği kadar ıslah etmekten başka bir dileğim yoktur. Başarım ancak Allah'tandır, O'na güvendim; O'na yöneliyorum" dedi.</t>
  </si>
  <si>
    <t>وَيَا قَوْمِ لَا يَجْرِمَنَّكُمْ شِقَاق۪ٓي اَنْ يُص۪يبَكُمْ مِثْلُ مَٓا اَصَابَ قَوْمَ نُوحٍ اَوْ قَوْمَ هُودٍ اَوْ قَوْمَ صَالِحٍۜ وَمَا قَوْمُ لُوطٍ مِنْكُمْ بِبَع۪يدٍ</t>
  </si>
  <si>
    <t>11|89|"Ey Milletim! Bana karşı gelmeniz, Nuh milletine veya Hud milletine yahut da Salih milletine gelen felaketin bir benzerini, sakın başınıza getirmesin. Lut milleti sizden uzak değildir."</t>
  </si>
  <si>
    <t>وَاسْتَغْفِرُوا رَبَّكُمْ ثُمَّ تُوبُٓوا اِلَيْهِۜ اِنَّ رَبّ۪ي رَح۪يمٌ وَدُودٌ</t>
  </si>
  <si>
    <t>11|90|"Rabbinizden mağfiret dileyin; O'na tevbe edin; doğrusu Rabbim merhamet eder ve çok sever."</t>
  </si>
  <si>
    <t>قَالُوا يَا شُعَيْبُ مَا نَفْقَهُ۬ كَث۪يراً مِمَّا تَقُولُ وَاِنَّا لَنَرٰيكَ ف۪ينَا ضَع۪يفاًۚ وَلَوْلَا رَهْطُكَ لَرَجَمْنَاكَۘ وَمَٓا اَنْتَ عَلَيْنَا بِعَز۪يزٍ</t>
  </si>
  <si>
    <t>11|91|"Ey Şuayb! Söylediklerinin çoğunu anlamıyor ve doğrusu seni aramızda güçsüz görüyoruz. Eğer taraftarların olmasaydı seni taşlardık. Esasen bizim gözümüzde pek itibarın da yoktur" dediler.</t>
  </si>
  <si>
    <t>قَالَ يَا قَوْمِ اَرَهْط۪ٓي اَعَزُّ عَلَيْكُمْ مِنَ اللّٰهِۜ وَاتَّخَذْتُمُوهُ وَرَٓاءَكُمْ ظِهْرِياًّۜ اِنَّ رَبّ۪ي بِمَا تَعْمَلُونَ مُح۪يطٌ</t>
  </si>
  <si>
    <t>11|92|"Ey Milletim! Benim taraftarlarım size göre Allah'tan daha mı değerlidir ki Allah'a sırt çevirdiniz? Doğrusu Rabbim yaptıklarınızı bilgisiyle kuşatmıştır" dedi.</t>
  </si>
  <si>
    <t>وَيَا قَوْمِ اعْمَلُوا عَلٰى مَكَانَتِكُمْ اِنّ۪ي عَامِلٌۜ سَوْفَ تَعْلَمُونَۙ مَنْ يَأْت۪يهِ عَذَابٌ يُخْز۪يهِ وَمَنْ هُوَ كَاذِبٌۜ وَارْتَقِبُٓوا اِنّ۪ي مَعَكُمْ رَق۪يبٌ</t>
  </si>
  <si>
    <t>11|93|"Ey Milletim! Durumunuzun gerektirdiğini yapın, doğrusu ben de yapacağım. Kime rezil edici bir azabın geleceğini, kimin yalancı olduğunu bileceksiniz. Gözleyin, doğrusu ben de sizinle beraber gözlüyorum."</t>
  </si>
  <si>
    <t>وَلَمَّا جَٓاءَ اَمْرُنَا نَجَّيْنَا شُعَيْباً وَالَّذ۪ينَ اٰمَنُوا مَعَهُ بِرَحْمَةٍ مِنَّا وَاَخَذَتِ الَّذ۪ينَ ظَلَمُوا الصَّيْحَةُ فَاَصْبَحُوا ف۪ي دِيَارِهِمْ جَاثِم۪ينَۙ</t>
  </si>
  <si>
    <t>11|94|Buyruğumuz gelince, Şuayb'ı ve beraberindeki inananları katımızdan bir rahmet olarak kurtardık. Haksızlık yapanları bir çığlık yakaladı, oldukları yerde diz üstü çöküverdiler.</t>
  </si>
  <si>
    <t>كَاَنْ لَمْ يَغْنَوْا ف۪يهَاۜ اَلَا بُعْداً لِمَدْيَنَ كَمَا بَعِدَتْ ثَمُودُ۟</t>
  </si>
  <si>
    <t>11|95|Sanki orada hiç yaşamamışlardı. Bilin ki Semud milleti Allah'ın rahmetinden uzaklaştığı gibi Medyen halkı da uzaklaştı.</t>
  </si>
  <si>
    <t>وَلَقَدْ اَرْسَلْنَا مُوسٰى بِاٰيَاتِنَا وَسُلْطَانٍ مُب۪ينٍۙ</t>
  </si>
  <si>
    <t>11|96|And olsun ki Musa'yı Firavun ve erkanına mucizelerimizle, apaçık bir delil ile gönderdik. Firavun'un buyruğuna uydular, oysa Firavun'un buyurduğu sağduyuya uygun değildi.</t>
  </si>
  <si>
    <t>اِلٰى فِرْعَوْنَ وَمَلَا۬ئِه۪ فَاتَّـبَعُٓوا اَمْرَ فِرْعَوْنَۚ وَمَٓا اَمْرُ فِرْعَوْنَ بِرَش۪يدٍ</t>
  </si>
  <si>
    <t>11|97|And olsun ki Musa'yı Firavun ve erkanına mucizelerimizle, apaçık bir delil ile gönderdik. Firavun'un buyruğuna uydular, oysa Firavun'un buyurduğu sağduyuya uygun değildi.</t>
  </si>
  <si>
    <t>يَقْدُمُ قَوْمَهُ يَوْمَ الْقِيٰمَةِ فَاَوْرَدَهُمُ النَّارَۜ وَبِئْسَ الْوِرْدُ الْمَوْرُودُ</t>
  </si>
  <si>
    <t>11|98|Firavun, kıyamet gününde milletine öncülük eder, onları cehenneme götürür. Gittikleri yer ne kötü yerdir!</t>
  </si>
  <si>
    <t>وَاُتْبِعُوا ف۪ي هٰذِه۪ لَعْنَةً وَيَوْمَ الْقِيٰمَةِۜ بِئْسَ الرِّفْدُ الْمَرْفُودُ</t>
  </si>
  <si>
    <t>11|99|Hem burada ve hem kıyamet gününde lanete uğratılırlar. Bu ne kötü bir bağıştır!</t>
  </si>
  <si>
    <t>ذٰلِكَ مِنْ اَنْـبَٓاءِ الْقُرٰى نَقُصُّهُ عَلَيْكَ مِنْهَا قَٓائِمٌ وَحَص۪يدٌ</t>
  </si>
  <si>
    <t>11|100|Bu sana anlattıklarımız, kasabaların başından geçenlerdir. Onların bir kısmı hala duruyor, bir kısmı ise silinip gitmiştir.</t>
  </si>
  <si>
    <t>وَمَا ظَلَمْنَاهُمْ وَلٰكِنْ ظَلَمُٓوا اَنْفُسَهُمْ فَـمَٓا اَغْنَتْ عَنْهُمْ اٰلِهَتُهُمُ الَّت۪ي يَدْعُونَ مِنْ دُونِ اللّٰهِ مِنْ شَيْءٍ لَمَّا جَٓاءَ اَمْرُ رَبِّكَۜ وَمَا زَادُوهُمْ غَيْرَ تَتْب۪يبٍ</t>
  </si>
  <si>
    <t>11|101|Onlara Biz zulmetmedik, fakat onlar kendilerine yazık ettiler. Rabbinin buyruğu gelince, Allah'ı bırakıp taptıkları tanrılar kendilerine bir fayda vermedi, kayıplarını artırmaktan başka bir şeye yaramadı.</t>
  </si>
  <si>
    <t>وَكَذٰلِكَ اَخْذُ رَبِّكَ اِذَٓا اَخَذَ الْقُرٰى وَهِيَ ظَالِمَةٌۜ اِنَّ اَخْذَهُٓ اَل۪يمٌ شَد۪يدٌ</t>
  </si>
  <si>
    <t>11|102|Allah, kasabaların zalim halkını yakalayınca, böyle yakalar; yakalaması da şiddetli ve elimdir.</t>
  </si>
  <si>
    <t>اِنَّ ف۪ي ذٰلِكَ لَاٰيَةً لِمَنْ خَافَ عَذَابَ الْاٰخِرَةِۜ ذٰلِكَ يَوْمٌ مَجْمُوعٌۙ لَهُ النَّاسُ وَذٰلِكَ يَوْمٌ مَشْهُودٌ</t>
  </si>
  <si>
    <t>11|103|Ahiretin azabından korkanlara, bunda, hiç şüphesiz ibret vardır. Bu, insanların toplanacağı gündür; bu, görülecek bir gündür.</t>
  </si>
  <si>
    <t>وَمَا نُؤَخِّرُهُٓ اِلَّا لِاَجَلٍ مَعْدُودٍۜ</t>
  </si>
  <si>
    <t>11|104|Biz, o günü, ancak belli bir süreye kadar geciktiririz.</t>
  </si>
  <si>
    <t>يَوْمَ يَأْتِ لَا تَكَلَّمُ نَفْسٌ اِلَّا بِـاِذْنِه۪ۚ فَمِنْهُمْ شَقِيٌّ وَسَع۪يدٌ</t>
  </si>
  <si>
    <t>11|105|O gün gelince, Allah'ın izni olmaksızın hiç kimse konuşamaz: İçlerinde bedbaht olanlar da, mesut olanlar da vardır.</t>
  </si>
  <si>
    <t>فَاَمَّا الَّذ۪ينَ شَقُوا فَفِي النَّارِ لَهُمْ ف۪يهَا زَف۪يرٌ وَشَه۪يقٌۙ</t>
  </si>
  <si>
    <t>11|106|Bedbaht olanlar cehennemdedirler. Onlar orada ah edip inlerler.</t>
  </si>
  <si>
    <t>خَالِد۪ينَ ف۪يهَا مَا دَامَتِ السَّمٰوَاتُ وَالْاَرْضُ اِلَّا مَا شَٓاءَ رَبُّكَۜ اِنَّ رَبَّكَ فَعَّالٌ لِمَا يُر۪يدُ</t>
  </si>
  <si>
    <t>11|107|Rabbinin dilemesi bir yana, gökler ve yer durdukça, orada temelli kalacaklardır. Rabbin, şüphesiz, her istediğini yapar.</t>
  </si>
  <si>
    <t>وَاَمَّا الَّذ۪ينَ سُعِدُوا فَفِي الْجَنَّةِ خَالِد۪ينَ ف۪يهَا مَا دَامَتِ السَّمٰوَاتُ وَالْاَرْضُ اِلَّا مَا شَٓاءَ رَبُّكَۜ عَطَٓاءً غَيْرَ مَجْذُوذٍ</t>
  </si>
  <si>
    <t>11|108|Mesud olanlar ise cennettedirler. Rabbinin dilemesi bir yana, sonsuz bir lütuf olarak, gökler ve yer durdukça, orada temelli kalacaklardır.</t>
  </si>
  <si>
    <t>فَلَا تَكُ ف۪ي مِرْيَةٍ مِمَّا يَعْبُدُ هٰٓؤُ۬لَٓاءِۜ مَا يَعْبُدُونَ اِلَّا كَمَا يَعْبُدُ اٰبَٓاؤُ۬هُمْ مِنْ قَبْلُۜ وَاِنَّا لَمُوَفُّوهُمْ نَص۪يبَهُمْ غَيْرَ مَنْقُوصٍ۟</t>
  </si>
  <si>
    <t>11|109|Bu putperestlerin taptıklarının batıl olduğunda şüphen olmasın; daha önce babalarının tapmış oldukları gibi onlar da taparlar. Onlara paylarını şüphesiz eksiksiz olarak ödeyeceğiz.</t>
  </si>
  <si>
    <t>وَلَقَدْ اٰتَيْنَا مُوسَى الْكِتَابَ فَاخْتُلِفَ ف۪يهِۜ وَلَوْلَا كَلِمَةٌ سَبَقَتْ مِنْ رَبِّكَ لَقُضِيَ بَيْنَهُمْۜ وَاِنَّهُمْ لَف۪ي شَكٍّ مِنْهُ مُر۪يبٍ</t>
  </si>
  <si>
    <t>11|110|And olsun ki, Musa'ya Kitap verdik; onda ayrılığa düştüler. Eğer Rabbinin verilmiş bir sözü olmasaydı, aralarında çoktan hükmedilmiş olurdu. Doğrusu onlar, Kitap'ın Allah katından olduğunda şüphe ve endişe içindedirler.</t>
  </si>
  <si>
    <t>وَاِنَّ كُلاًّ لَمَّا لَيُوَفِّيَنَّهُمْ رَبُّكَ اَعْمَالَهُمْۜ اِنَّهُ بِمَا يَعْمَلُونَ خَب۪يرٌ</t>
  </si>
  <si>
    <t>11|111|Rabbin, onların işlerinin karşılığını elbette tamamen verecektir. O, şüphesiz, onların yaptıklarını bilir.</t>
  </si>
  <si>
    <t>فَاسْتَقِمْ كَمَٓا اُمِرْتَ وَمَنْ تَابَ مَعَكَ وَلَا تَطْغَوْاۜ اِنَّهُ بِمَا تَعْمَلُونَ بَص۪يرٌ</t>
  </si>
  <si>
    <t>11|112|Sen, beraberindeki tevbe edenlerle birlikte emrolunduğun gibi dosdoğru ol. Aşırı gitmeyin, doğrusu Allah yaptıklarınızı görür.</t>
  </si>
  <si>
    <t>وَلَا تَرْكَـنُٓوا اِلَى الَّذ۪ينَ ظَلَمُوا فَتَمَسَّكُمُ النَّارُۙ وَمَا لَكُمْ مِنْ دُونِ اللّٰهِ مِنْ اَوْلِيَٓاءَ ثُمَّ لَا تُنْصَرُونَ</t>
  </si>
  <si>
    <t>11|113|Haksızlık yapanlara yönelmeyin, yoksa ateş size de dokunur. Sizin Allah'tan başka dostunuz yoktur; sonra, yardım da göremezsiniz.</t>
  </si>
  <si>
    <t>وَاَقِمِ الصَّلٰوةَ طَرَفَيِ النَّهَارِ وَزُلَفاً مِنَ الَّيْلِۜ اِنَّ الْحَسَنَاتِ يُذْهِبْنَ السَّيِّـَٔاتِۜ ذٰلِكَ ذِكْرٰى لِلذَّاكِر۪ينَۚ</t>
  </si>
  <si>
    <t>11|114|Gündüzün iki ucunda ve gecenin gündüze yakın zamanlarında namaz kıl. Doğrusu iyilikler kötülükleri giderir. Bu, öğüt kabul edenlere bir öğüttür.</t>
  </si>
  <si>
    <t>وَاصْبِرْ فَاِنَّ اللّٰهَ لَا يُض۪يعُ اَجْرَ الْمُحْسِن۪ينَ</t>
  </si>
  <si>
    <t>11|115|Sabret, Allah iyi davrananların ecrini elbette zayi etmez.</t>
  </si>
  <si>
    <t>فَلَوْلَا كَانَ مِنَ الْقُرُونِ مِنْ قَبْلِكُمْ اُو۬لُوا بَقِيَّةٍ يَنْهَوْنَ عَنِ الْفَسَادِ فِي الْاَرْضِ اِلَّا قَل۪يلاً مِمَّنْ اَنْجَيْنَا مِنْهُمْۚ وَاتَّبَعَ الَّذ۪ينَ ظَلَمُوا مَٓا اُتْرِفُوا ف۪يهِ وَكَانُوا مُجْرِم۪ينَ</t>
  </si>
  <si>
    <t>11|116|Sizden önceki nesillerin ileri gelenleri, yeryüzünde bozgunculuğa engel olmalı değil miydiler? Onlardan kurtardıklarımız pek azdır. Kendilerine verilen nimete karşı haksızlık edenlere uyanlar ise suçlu oldular.</t>
  </si>
  <si>
    <t>وَمَا كَانَ رَبُّكَ لِيُهْلِكَ الْقُرٰى بِظُلْمٍ وَاَهْلُهَا مُصْلِحُونَ</t>
  </si>
  <si>
    <t>11|117|Rabbin, kasabaların halkı ıslah olmuşken, haksız yere onları yok etmez.</t>
  </si>
  <si>
    <t>وَلَوْ شَٓاءَ رَبُّكَ لَجَعَلَ النَّاسَ اُمَّةً وَاحِدَةً وَلَا يَزَالُونَ مُخْتَلِف۪ينَۙ</t>
  </si>
  <si>
    <t>11|118|Eğer Rabbin dileseydi insanları tek bir ümmet kılardı. Fakat, Rabbinin merhamet ettikleri bir yana, hala ayrılıktadırlar, esasen onları bunun için yaratmıştır. Rabbinin "And olsun ki cehennemi hep insan ve cin ile dolduracağım" sözü yerine gelmiştir.</t>
  </si>
  <si>
    <t>اِلَّا مَنْ رَحِمَ رَبُّكَۜ وَلِذٰلِكَ خَلَقَهُمْۜ وَتَمَّتْ كَلِمَةُ رَبِّكَ لَاَمْلَـَٔنَّ جَهَنَّمَ مِنَ الْجِنَّةِ وَالنَّاسِ اَجْمَع۪ينَ</t>
  </si>
  <si>
    <t>11|119|Eğer Rabbin dileseydi insanları tek bir ümmet kılardı. Fakat, Rabbinin merhamet ettikleri bir yana, hala ayrılıktadırlar, esasen onları bunun için yaratmıştır. Rabbinin "And olsun ki cehennemi hep insan ve cin ile dolduracağım" sözü yerine gelmiştir.</t>
  </si>
  <si>
    <t>وَكُلاًّ نَقُصُّ عَلَيْكَ مِنْ اَنْبَٓاءِ الرُّسُلِ مَا نُثَبِّتُ بِه۪ فُؤٰادَكَۚ وَجَٓاءَكَ ف۪ي هٰذِهِ الْحَقُّ وَمَوْعِظَةٌ وَذِكْرٰى لِلْمُؤْمِن۪ينَ</t>
  </si>
  <si>
    <t>11|120|Peygamberlerin başlarından geçenlerden, sana anlattığımız her şey, senin gönlünü pekiştirmemizi sağlar; sana bu belgelerle gerçek; inananlara da öğüt ve hatırlatma gelmiştir.</t>
  </si>
  <si>
    <t>وَقُلْ لِلَّذ۪ينَ لَا يُؤْمِنُونَ اعْمَلُوا عَلٰى مَكَانَتِكُمْۜ اِنَّا عَامِلُونَۙ</t>
  </si>
  <si>
    <t>11|121|İnanmayanlara: "Durumunuzun gerektirdiğini yapın, doğrusu biz de yapıyoruz; bekleyin, biz de bekliyoruz" de.</t>
  </si>
  <si>
    <t>وَانْتَظِرُواۚ اِنَّا مُنْتَظِرُونَ</t>
  </si>
  <si>
    <t>11|122|İnanmayanlara: "Durumunuzun gerektirdiğini yapın, doğrusu biz de yapıyoruz; bekleyin, biz de bekliyoruz" de.</t>
  </si>
  <si>
    <t>وَلِلّٰهِ غَيْبُ السَّمٰوَاتِ وَالْاَرْضِ وَاِلَيْهِ يُرْجَعُ الْاَمْرُ كُلُّهُ فَاعْبُدْهُ وَتَوَكَّلْ عَلَيْهِۜ وَمَا رَبُّكَ بِغَافِلٍ عَمَّا تَعْمَلُونَ</t>
  </si>
  <si>
    <t>11|123|Göklerin ve yerin gaybı Allah'a aittir. Bütün işler O'na döndürülür. Öyleyse O'na kulluk et, O'na güven. Rabbin, yaptıklarınızdan habersiz değildir.</t>
  </si>
  <si>
    <t>YUSUF SURESİ</t>
  </si>
  <si>
    <t>الٓـرٰ۠ تِلْكَ اٰيَاتُ الْـكِتَابِ الْمُب۪ينِ۠</t>
  </si>
  <si>
    <t>12|1|Elif, Lam, Ra. Bunlar, gerçeği açıklayan Kitap'ın ayetleridir.</t>
  </si>
  <si>
    <t>اِنَّٓا اَنْزَلْنَاهُ قُرْءٰناً عَرَبِياًّ لَعَلَّـكُمْ تَعْقِلُونَ</t>
  </si>
  <si>
    <t>12|2|Biz onu, anlayasınız diye, Arapça bir Kuran olarak indirdik.</t>
  </si>
  <si>
    <t>نَحْنُ نَقُصُّ عَلَيْكَ اَحْسَنَ الْقَصَصِ بِمَٓا اَوْحَيْنَٓا اِلَيْكَ هٰذَا الْقُرْاٰنَۗ وَاِنْ كُنْتَ مِنْ قَبْلِه۪ لَمِنَ الْغَافِل۪ينَ</t>
  </si>
  <si>
    <t>12|3|Biz bu Kuran'ı vahyederek, sana en güzel kıssaları anlatıyoruz.. Oysa daha önce sen bunlardan habersizdin.</t>
  </si>
  <si>
    <t>اِذْ قَالَ يُوسُفُ لِاَب۪يهِ يَٓا اَبَتِ اِنّ۪ي رَاَيْتُ اَحَدَ عَشَرَ كَوْكَباً وَالشَّمْسَ وَالْقَمَرَ رَاَيْتُهُمْ ل۪ي سَاجِد۪ينَ</t>
  </si>
  <si>
    <t>12|4|Yusuf babasına: "Babacığım! "Rüyamda onbir yıldız, güneş ve ayın bana secde ettiklerini gördüm" demişti.</t>
  </si>
  <si>
    <t>قَالَ يَا بُنَيَّ لَا تَقْصُصْ رُءْيَاكَ عَلٰٓى اِخْوَتِكَ فَيَك۪يدُوا لَكَ كَيْداًۜ اِنَّ الشَّيْطَانَ لِلْاِنْسَانِ عَدُوٌّ مُب۪ينٌ</t>
  </si>
  <si>
    <t>12|5|Babası şunları söyledi: "Oğulcuğum! Rüyanı kardeşlerine anlatma, yoksa sana tuzak kurarlar; zira şeytan insanın apaçık düşmanıdır".</t>
  </si>
  <si>
    <t>وَكَذٰلِكَ يَجْتَب۪يكَ رَبُّكَ وَيُعَلِّمُكَ مِنْ تَأْو۪يلِ الْاَحَاد۪يثِ وَيُتِمُّ نِعْمَتَهُ عَلَيْكَ وَعَلٰٓى اٰلِ يَعْقُوبَ كَمَٓا اَتَمَّهَا عَلٰٓى اَبَوَيْكَ مِنْ قَبْلُ اِبْرٰه۪يمَ وَاِسْحٰقَۜ اِنَّ رَبَّكَ عَل۪يمٌ حَك۪يمٌ۟</t>
  </si>
  <si>
    <t>12|6|"Rabbin seni böylece rüyandaki gibi seçecek, sana rüyaları yorumlamayı öğretecek; daha önce, ataların İbrahim ve İshak'a nimetlerini tamamladığı gibi, sana ve Yakub soyuna da tamamlayacaktır. Doğrusu Rabbin bilir, hakimdir."</t>
  </si>
  <si>
    <t>لَقَدْ كَانَ ف۪ي يُوسُفَ وَاِخْوَتِه۪ٓ اٰيَاتٌ لِلسَّٓائِل۪ينَ</t>
  </si>
  <si>
    <t>12|7|And olsun ki, Yusuf ve kardeşlerinin olayında, soranlara nice ibretler vardır.</t>
  </si>
  <si>
    <t>اِذْ قَالُوا لَيُوسُفُ وَاَخُوهُ اَحَبُّ اِلٰٓى اَب۪ينَا مِنَّا وَنَحْنُ عُصْبَةٌۜ اِنَّ اَبَانَا لَف۪ي ضَلَالٍ مُب۪ينٍۚ</t>
  </si>
  <si>
    <t>12|8|Kardeşleri demişlerdi ki: "Yusuf ve özkardeşi babamıza bizden daha sevgilidir. Oysa biz bir cemaatiz. Babamız açık bir yanlışlık içindedir."</t>
  </si>
  <si>
    <t>اُقْتُلُوا يُوسُفَ اَوِ اطْرَحُوهُ اَرْضاً يَخْلُ لَكُمْ وَجْهُ اَب۪يكُمْ وَتَكُونُوا مِنْ بَعْدِه۪ قَوْماً صَالِح۪ينَ</t>
  </si>
  <si>
    <t>12|9|"Yusuf'u öldürün veya onu ıssız bir yere bırakıverin ki babanız size kalsın; ondan sonra da iyi kimseler olursunuz"</t>
  </si>
  <si>
    <t>قَالَ قَٓائِلٌ مِنْهُمْ لَا تَقْتُلُوا يُوسُفَ وَاَلْقُوهُ ف۪ي غَيَابَتِ الْجُبِّ يَلْتَقِطْهُ بَعْضُ السَّيَّارَةِ اِنْ كُنْتُمْ فَاعِل۪ينَ</t>
  </si>
  <si>
    <t>12|10|İçlerinden biri: "Yusuf'u öldürmeyin, onu bir kuyunun derinliklerine bırakın. Böyle yaparsanız yolculardan onu bulup alan olur" dedi.</t>
  </si>
  <si>
    <t>قَالُوا يَٓا اَبَانَا مَا لَكَ لَا تَأْمَنَّۭۖا عَلٰى يُوسُفَ وَاِنَّا لَهُ لَنَاصِحُونَ</t>
  </si>
  <si>
    <t>12|11|Bunun üzerine "Ey babamız! Yusuf'un iyiliğini istediğimiz halde, onu niçin bize emniyet etmiyorsun? Yarın onu bizimle beraber gönder de gezsin oynasın, biz onu herhalde koruruz" dediler.</t>
  </si>
  <si>
    <t>اَرْسِلْهُ مَعَنَا غَداً يَرْتَعْ وَيَلْعَبْ وَاِنَّا لَهُ لَحَافِظُونَ</t>
  </si>
  <si>
    <t>12|12|Bunun üzerine "Ey babamız! Yusuf'un iyiliğini istediğimiz halde, onu niçin bize emniyet etmiyorsun? Yarın onu bizimle beraber gönder de gezsin oynasın, biz onu herhalde koruruz" dediler.</t>
  </si>
  <si>
    <t>قَالَ اِنّ۪ي لَيَحْزُنُن۪ٓي اَنْ تَذْهَبُوا بِه۪ وَاَخَافُ اَنْ يَأْكُلَهُ الذِّئْبُ وَاَنْتُمْ عَنْهُ غَافِلُونَ</t>
  </si>
  <si>
    <t>12|13|Babaları, "Onu götürmeniz beni üzüyor; siz farkına varmadan onu kurdun yemesinden korkarım" dedi.</t>
  </si>
  <si>
    <t>قَالُوا لَئِنْ اَكَلَهُ الذِّئْبُ وَنَحْنُ عُصْبَةٌ اِنَّٓا اِذاً لَخَاسِرُونَ</t>
  </si>
  <si>
    <t>12|14|"And olsun ki, biz kuvvetli bir toplulukken kurt onu yerse, biz aciz sayılırız" dediler.</t>
  </si>
  <si>
    <t>فَلَمَّا ذَهَبُوا بِه۪ وَاَجْمَعُٓوا اَنْ يَجْعَلُوهُ ف۪ي غَيَابَتِ الْجُبِّۚ وَاَوْحَيْنَٓا اِلَيْهِ لَتُنَبِّئَنَّهُمْ بِاَمْرِهِمْ هٰذَا وَهُمْ لَا يَشْعُرُونَ</t>
  </si>
  <si>
    <t>12|15|Yusuf'u oturup bir kuyunun derinliklerine bırakmayı kararlaştırdılar. Biz ona, kardeşlerinin bu işlerini kendileri farkına varmadan haber vereceksin, diye vahyettik.</t>
  </si>
  <si>
    <t>وَجَٓاؤُٓ۫ اَبَاهُمْ عِشَٓاءً يَبْكُونَۜ</t>
  </si>
  <si>
    <t>12|16|Akşam üstü ağlayarak babalarına geldiklerinde: "Ey babamız! İnan olsun biz yarış yapıyorduk; Yusuf'u eşyamızın yanına bırakmıştık; bir kurt onu yedi. Her ne kadar doğru söylüyorsak da sen bize inanmazsın" dediler.</t>
  </si>
  <si>
    <t>قَالُوا يَٓا اَبَانَٓا اِنَّا ذَهَبْنَا نَسْتَبِقُ وَتَرَكْنَا يُوسُفَ عِنْدَ مَتَاعِنَا فَاَكَلَهُ الذِّئْبُۚ وَمَٓا اَنْتَ بِمُؤْمِنٍ لَنَا وَلَوْ كُنَّا صَادِق۪ينَ</t>
  </si>
  <si>
    <t>12|17|Akşam üstü ağlayarak babalarına geldiklerinde: "Ey babamız! İnan olsun biz yarış yapıyorduk; Yusuf'u eşyamızın yanına bırakmıştık; bir kurt onu yedi. Her ne kadar doğru söylüyorsak da sen bize inanmazsın" dediler.</t>
  </si>
  <si>
    <t>وَجَٓاؤُ۫ عَلٰى قَم۪يصِه۪ بِدَمٍ كَذِبٍۜ قَالَ بَلْ سَوَّلَتْ لَكُمْ اَنْفُسُكُمْ اَمْراًۜ فَصَبْرٌ جَم۪يلٌۜ وَاللّٰهُ الْمُسْتَعَانُ عَلٰى مَا تَصِفُونَ</t>
  </si>
  <si>
    <t>12|18|Üzerine başka bir kan bulaşmış olarak Yusuf'un gömleğini de getirmişlerdi. Babaları: "Sizi nefsiniz bir iş yapmaya sürükledi; artık bana güzelce sabır gerekir. Anlattıklarınıza ancak Allah'tan yardım istenir" dedi.</t>
  </si>
  <si>
    <t>وَجَٓاءَتْ سَيَّارَةٌ فَاَرْسَلُوا وَارِدَهُمْ فَاَدْلٰى دَلْوَهُۜ قَالَ يَا بُشْرٰى هٰذَا غُلَامٌۜ وَاَسَرُّوهُ بِضَاعَةًۜ وَاللّٰهُ عَل۪يمٌ بِمَا يَعْمَلُونَ</t>
  </si>
  <si>
    <t>12|19|Bir kervan geldi, sucularını gönderdiler; sucu kovasını kuyuya saldı, "Müjde! İşte bir oğlan" dedi. Yusuf'u alıp onu ticari bir mal olarak sakladılar. Oysa Allah yaptıklarını bilir.</t>
  </si>
  <si>
    <t>وَشَرَوْهُ بِثَمَنٍ بَخْسٍ دَرَاهِمَ مَعْدُودَةٍۚ وَكَانُوا ف۪يهِ مِنَ الزَّاهِد۪ينَ۟</t>
  </si>
  <si>
    <t>12|20|Onu yanlarında alıkoymak istemedikleri için ucuz bir fiyata, birkaç dirheme sattılar.</t>
  </si>
  <si>
    <t>وَقَالَ الَّذِي اشْتَرٰيهُ مِنْ مِصْرَ لِامْرَاَتِه۪ٓ اَكْرِم۪ي مَثْوٰيهُ عَسٰٓى اَنْ يَنْفَعَنَٓا اَوْ نَتَّخِذَهُ وَلَداًۜ وَكَذٰلِكَ مَكَّنَّا لِيُوسُفَ فِي الْاَرْضِۘ وَلِنُعَلِّمَهُ مِنْ تَأْو۪يلِ الْاَحَاد۪يثِۜ وَاللّٰهُ غَالِبٌ عَلٰٓى اَمْرِه۪ وَلٰكِنَّ اَكْثَرَ النَّاسِ لَا يَعْلَمُونَ</t>
  </si>
  <si>
    <t>12|21|Mısır'da onu satın alan kimse karısına: "Ona güzel bak, belki bize faydası olur yahut ta onu evlat ediniriz" dedi. Biz işte böylece Yusuf'u o yere yerleştirdik; ona, rüyaların nasıl yorumlanacağını öğrettik. Allah, işinde hakimdir, fakat insanların çoğu bunu bilmezler.</t>
  </si>
  <si>
    <t>وَلَمَّا بَلَغَ اَشُدَّهُٓ اٰتَيْنَاهُ حُكْماً وَعِلْماًۜ وَكَذٰلِكَ نَجْزِي الْمُحْسِن۪ينَ</t>
  </si>
  <si>
    <t>12|22|Erginlik çağına erince ona hikmet ve bilgi verdik. İyi davrananları böyle mükafatlandırırız.</t>
  </si>
  <si>
    <t>وَرَاوَدَتْهُ الَّت۪ي هُوَ ف۪ي بَيْتِهَا عَنْ نَفْسِه۪ وَغَلَّقَتِ الْاَبْوَابَ وَقَالَتْ هَيْتَ لَكَۜ قَالَ مَعَاذَ اللّٰهِ اِنَّهُ رَبّ۪ٓي اَحْسَنَ مَثْوَايَۜ اِنَّهُ لَا يُفْلِحُ الظَّالِمُونَ</t>
  </si>
  <si>
    <t>12|23|Evinde bulunduğu kadın onu kendine çağırdı, kapıları sıkı sıkı kapadı ve "gelsene" dedi. Yusuf: "Günah işlemekten Allah'a sığınırım, doğrusu senin kocan benim efendimdir; bana iyi baktı. Haksızlık yapanlar şüphesiz başarıya ulaşamazlar." dedi.</t>
  </si>
  <si>
    <t>وَلَقَدْ هَمَّتْ بِه۪ۗ وَهَمَّ بِهَاۚ لَوْلَٓا اَنْ رَاٰ بُرْهَانَ رَبِّه۪ۜ كَذٰلِكَ لِنَصْرِفَ عَنْهُ السُّٓوءَ وَالْفَحْشَٓاءَۜ اِنَّهُ مِنْ عِبَادِنَا الْمُخْلَص۪ينَ</t>
  </si>
  <si>
    <t>12|24|And olsun ki kadın Yusuf'a karşı istekli idi; Rabbin'den bir işaret görmeseydi Yusuf da onu isteyecekti. İşte ondan kötülüğü ve fenalığı böylece engelledik. Doğrusu o bizim çok samimi kullarımızdandır.</t>
  </si>
  <si>
    <t>وَاسْتَبَقَا الْبَابَ وَقَدَّتْ قَم۪يصَهُ مِنْ دُبُرٍ وَاَلْفَيَا سَيِّدَهَا لَدَا الْبَابِۜ قَالَتْ مَا جَزَٓاءُ مَنْ اَرَادَ بِاَهْلِكَ سُٓوءاً اِلَّٓا اَنْ يُسْجَنَ اَوْ عَذَابٌ اَل۪يمٌ</t>
  </si>
  <si>
    <t>12|25|İkisi de kapıya koştu, kadın arkadan Yusuf'un gömleğini yırttı; kapının önünde kocasına rastladılar. Kadın kocasına "Ailene fenalık etmek isteyen bir kimsenin cezası ya hapis ya da can yakıcı bir azab olmalıdır" dedi.</t>
  </si>
  <si>
    <t>قَالَ هِيَ رَاوَدَتْن۪ي عَنْ نَفْس۪ي وَشَهِدَ شَاهِدٌ مِنْ اَهْلِهَاۚ اِنْ كَانَ قَم۪يصُهُ قُدَّ مِنْ قُبُلٍ فَصَدَقَتْ وَهُوَ مِنَ الْكَاذِب۪ينَ</t>
  </si>
  <si>
    <t>12|26|Yusuf: "Beni kendine o çağırdı" dedi. Kadın tarafından bir şahit, "Eğer gömleği önden yırtılmışsa kadın doğru söylemiş, erkek yalancılardandır; şayet gömleği arkadan yırtılmışsa kadın yalan söylemiştir, erkek doğrulardandır" diye şahidlik etti.</t>
  </si>
  <si>
    <t>وَاِنْ كَانَ قَم۪يصُهُ قُدَّ مِنْ دُبُرٍ فَكَذَبَتْ وَهُوَ مِنَ الصَّادِق۪ينَ</t>
  </si>
  <si>
    <t>12|27|Yusuf: "Beni kendine o çağırdı" dedi. Kadın tarafından bir şahit, "Eğer gömleği önden yırtılmışsa kadın doğru söylemiş, erkek yalancılardandır; şayet gömleği arkadan yırtılmışsa kadın yalan söylemiştir, erkek doğrulardandır" diye şahidlik etti.</t>
  </si>
  <si>
    <t>فَلَمَّا رَاٰ قَم۪يصَهُ قُدَّ مِنْ دُبُرٍ قَالَ اِنَّهُ مِنْ كَيْدِكُنَّۜ اِنَّ كَيْدَكُنَّ عَظ۪يمٌ</t>
  </si>
  <si>
    <t>12|28|Kocası gömleğin arkadan yırtılmış olduğunu görünce, karısına hitaben "Doğrusu bu sizin hilenizdir, siz kadınların fendi büyüktür" dedi. Yusuf'a dönerek: "Yusuf! Sen bundan kimseye bahsetme"; kadına dönerek: "Sen de günahının bağışlanmasını dile, çünkü suçlulardansın" dedi.</t>
  </si>
  <si>
    <t>يُوسُفُ اَعْرِضْ عَنْ هٰذَا وَاسْتَغْفِر۪ي لِذَنْبِكِۚ اِنَّكِ كُنْتِ مِنَ الْخَاطِـ۪ٔينَ۟</t>
  </si>
  <si>
    <t>12|29|Kocası gömleğin arkadan yırtılmış olduğunu görünce, karısına hitaben "Doğrusu bu sizin hilenizdir, siz kadınların fendi büyüktür" dedi. Yusuf'a dönerek: "Yusuf! Sen bundan kimseye bahsetme"; kadına dönerek: "Sen de günahının bağışlanmasını dile, çünkü suçlulardansın" dedi.</t>
  </si>
  <si>
    <t>وَقَالَ نِسْوَةٌ فِي الْمَد۪ينَةِ امْرَاَتُ الْعَز۪يزِ تُرَاوِدُ فَتٰيهَا عَنْ نَفْسِه۪ۚ قَدْ شَغَفَهَا حُباًّۜ اِنَّا لَنَرٰيهَا ف۪ي ضَلَالٍ مُب۪ينٍ</t>
  </si>
  <si>
    <t>12|30|Şehirde bir takım kadınlar: "Vezirin karısı kölesinin olmak istiyormuş; sevgisi bağrını yakmış; doğrusu onun besbelli sapıtmış olduğunu görüyoruz." dediler.</t>
  </si>
  <si>
    <t>فَلَمَّا سَمِعَتْ بِمَكْرِهِنَّ اَرْسَلَتْ اِلَيْهِنَّ وَاَعْتَدَتْ لَهُنَّ مُتَّكَـٔاً وَاٰتَتْ كُلَّ وَاحِدَةٍ مِنْهُنَّ سِكّ۪يناً وَقَالَتِ اخْرُجْ عَلَيْهِنَّۚ فَلَمَّا رَاَيْنَهُٓ اَكْبَرْنَهُ وَقَطَّعْنَ اَيْدِيَهُنَّ وَقُلْنَ حَاشَ لِلّٰهِ مَا هٰذَا بَشَراًۜ اِنْ هٰذَٓا اِلَّا مَلَكٌ كَر۪يمٌ</t>
  </si>
  <si>
    <t>12|31|Kadınların kendisini yermesini işitince onları davet etti; koltuklar hazırladı; geldiklerinde her birine birer bıçak verdi. Yusuf'a: "Yanlarına çık" dedi. Kadınlar Yusuf'u görünce şaşıp ellerini kestiler ve "Allah'ı tenzih ederiz ama, bu insan değil ancak çok güzel bir melektir" dediler.</t>
  </si>
  <si>
    <t>قَالَتْ فَذٰلِكُنَّ الَّذ۪ي لُمْتُنَّن۪ي ف۪يهِۜ وَلَقَدْ رَاوَدْتُهُ عَنْ نَفْسِه۪ فَاسْتَعْصَمَۜ وَلَئِنْ لَمْ يَفْعَلْ مَٓا اٰمُرُهُ لَيُسْجَنَنَّ وَلَيَكُوناً مِنَ الصَّاغِر۪ينَ</t>
  </si>
  <si>
    <t>12|32|Vezirin karısı: "İşte sözünü edip beni yerdiğiniz budur. And olsun ki onun olmak istedim, fakat o iffetinden dolayı çekindi. Emrimi yine yapmazsa, and olsun ki hapse tıkılacak ve kahre uğrayanlardan olacak."</t>
  </si>
  <si>
    <t>قَالَ رَبِّ السِّجْنُ اَحَبُّ اِلَيَّ مِمَّا يَدْعُونَن۪ٓي اِلَيْهِۚ وَاِلَّا تَصْرِفْ عَنّ۪ي كَيْدَهُنَّ اَصْبُ اِلَيْهِنَّ وَاَكُنْ مِنَ الْجَاهِل۪ينَ</t>
  </si>
  <si>
    <t>12|33|Yusuf: "Rabbim! Hapis benim için, bunların istediklerini yapmaktan daha iyidir. Eğer tuzaklarını benden uzaklaştırmazsan onlara meyleder ve bilmeyenlerden olurum." dedi.</t>
  </si>
  <si>
    <t>فَاسْتَجَابَ لَهُ رَبُّهُ فَصَرَفَ عَنْهُ كَيْدَهُنَّۜ اِنَّهُ هُوَ السَّم۪يعُ الْعَل۪يمُ</t>
  </si>
  <si>
    <t>12|34|Rabbi onun duasını kabul etti ve kadınların tuzağına engel oldu. Zira O, işitir ve bilir.</t>
  </si>
  <si>
    <t>ثُمَّ بَدَا لَهُمْ مِنْ بَعْدِ مَا رَاَوُا الْاٰيَاتِ لَيَسْجُنُنَّهُ حَتّٰى ح۪ينٍ۟</t>
  </si>
  <si>
    <t>12|35|Sonra, kadının ailesi delilleri Yusuf'un lehinde gördüğü halde, onu bir süre için hapsetmeyi uygun buldu.</t>
  </si>
  <si>
    <t>وَدَخَلَ مَعَهُ السِّجْنَ فَتَيَانِۜ قَالَ اَحَدُهُمَٓا اِنّ۪ٓي اَرٰين۪ٓي اَعْصِرُ خَمْراًۚ وَقَالَ الْاٰخَرُ اِنّ۪ٓي اَرٰين۪ٓي اَحْمِلُ فَوْقَ رَأْس۪ي خُبْزاً تَأْكُلُ الطَّيْرُ مِنْهُۜ نَبِّئْنَا بِتَأْو۪يلِه۪ۚ اِنَّا نَرٰيكَ مِنَ الْمُحْسِن۪ينَ</t>
  </si>
  <si>
    <t>12|36|Hapse, onunla beraber, iki genç daha girdi. Biri, "Rüyamda şaraplık üzüm sıktığımı gördüm" dedi; diğeri "Başımın üzerinde, kuşların yediği bir ekmek taşıdığımı gördüm" dedi. "Bize bunu yorumla; senin iyi bir kimse olduğunu görüyoruz"</t>
  </si>
  <si>
    <t>قَالَ لَا يَأْت۪يكُمَا طَعَامٌ تُرْزَقَانِه۪ٓ اِلَّا نَبَّأْتُكُمَا بِتَأْو۪يلِه۪ قَبْلَ اَنْ يَأْتِيَكُمَاۜ ذٰلِكُمَا مِمَّا عَلَّمَن۪ي رَبّ۪يۜ اِنّ۪ي تَرَكْتُ مِلَّةَ قَوْمٍ لَا يُؤْمِنُونَ بِاللّٰهِ وَهُمْ بِالْاٰخِرَةِ هُمْ كَافِرُونَۙ</t>
  </si>
  <si>
    <t>12|37|Yusuf: "Rabbimin bana öğrettiği bilgi ile, daha yiyeceğiniz yemek gelmeden size onu yorumlarım. Doğrusu ben, Allah'a inanmayan ve ahireti inkar eden, bir milletin dinini bırakmışımdır.</t>
  </si>
  <si>
    <t>وَاتَّبَعْتُ مِلَّةَ اٰبَٓاء۪ٓي اِبْرٰه۪يمَ وَاِسْحٰقَ وَيَعْقُوبَۜ مَا كَانَ لَـنَٓا اَنْ نُشْرِكَ بِاللّٰهِ مِنْ شَيْءٍۜ ذٰلِكَ مِنْ فَضْلِ اللّٰهِ عَلَيْنَا وَعَلَى النَّاسِ وَلٰكِنَّ اَكْثَرَ النَّاسِ لَا يَشْكُرُونَ</t>
  </si>
  <si>
    <t>12|38|Atalarım İbrahim, İshak ve Yakub'un dinine uydum. Allah'a herhangi bir ortak koşmak bize yaraşmaz; bu, Allah'ın bize ve insanlara olan lütfudur; fakat insanların çoğu şükretmez" dedi.</t>
  </si>
  <si>
    <t>يَا صَاحِبَيِ السِّجْنِ ءَاَرْبَابٌ مُتَفَرِّقُونَ خَيْرٌ اَمِ اللّٰهُ الْوَاحِدُ الْقَهَّارُۜ</t>
  </si>
  <si>
    <t>12|39|"Ey mahpus arkadaşlarım! Ayrı ayrı bir sürü uydurma rabler mi daha iyidir, yoksa her şeyden üstün tek Allah mı?"</t>
  </si>
  <si>
    <t>مَا تَعْبُدُونَ مِنْ دُونِه۪ٓ اِلَّٓا اَسْمَٓاءً سَمَّيْتُمُوهَٓا اَنْتُمْ وَاٰبَٓاؤُ۬كُمْ مَٓا اَنْزَلَ اللّٰهُ بِهَا مِنْ سُلْطَانٍۜ اِنِ الْحُكْمُ اِلَّا لِلّٰهِۜ اَمَرَ اَلَّا تَعْبُدُٓوا اِلَّٓا اِيَّاهُۜ ذٰلِكَ الدّ۪ينُ الْقَيِّمُ وَلٰكِنَّ اَكْثَرَ النَّاسِ لَا يَعْلَمُونَ</t>
  </si>
  <si>
    <t>12|40|"Allah'ı bırakıp taptığınız, sizin ve babalarınızın adlandırdığı putlardan başka bir şey değildir. Allah onların doğru olduğuna dair bir delil indirmemiştir. Hüküm vermek ancak Allah'a aittir; kendisinden başkasına değil, O'na tapmanızı emretmiştir. Bu, dosdoğru dindir, fakat insanların çoğu bilmezler".</t>
  </si>
  <si>
    <t>يَا صَاحِبَيِ السِّجْنِ اَمَّٓا اَحَدُكُمَا فَيَسْق۪ي رَبَّهُ خَمْراًۚ وَاَمَّا الْاٰخَرُ فَيُصْلَبُ فَتَأْكُلُ الطَّيْرُ مِنْ رَأْسِه۪ۜ قُضِيَ الْاَمْرُ الَّذ۪ي ف۪يهِ تَسْتَفْتِيَانِۜ</t>
  </si>
  <si>
    <t>12|41|"Ey mahpus arkadaşlarım! Biriniz efendinize şarap sunacak, diğeri asılacak ve kuşlar başından yiyecektir. Sorduğunuz iş işte böylece kesinleşmiştir."</t>
  </si>
  <si>
    <t>وَقَالَ لِلَّذ۪ي ظَنَّ اَنَّهُ نَاجٍ مِنْهُمَا اذْكُرْن۪ي عِنْدَ رَبِّكَۘ فَاَنْسٰيهُ الشَّيْطَانُ ذِكْرَ رَبِّه۪ فَلَبِثَ فِي السِّجْنِ بِضْعَ سِن۪ينَۜ ۟</t>
  </si>
  <si>
    <t>12|42|İkisinden, kurtulacağını sandığı kimseye Yusuf: "Efendinin yanında beni an" dedi. Ama şeytan efendisine onu hatırlatmayı unutturdu ve Yusuf bu yüzden daha birkaç yıl hapiste kaldı.</t>
  </si>
  <si>
    <t>وَقَالَ الْمَلِكُ اِنّ۪ٓي اَرٰى سَبْعَ بَقَرَاتٍ سِمَانٍ يَأْكُلُهُنَّ سَبْعٌ عِجَافٌ وَسَبْعَ سُنْبُلَاتٍ خُضْرٍ وَاُخَرَ يَابِسَاتٍۜ يَٓا اَيُّهَا الْمَلَأُ اَفْتُون۪ي ف۪ي رُءْيَايَ اِنْ كُنْتُمْ لِلرُّءْيَا تَعْبُرُونَ</t>
  </si>
  <si>
    <t>12|43|Hükümdar: "Ben, yedi semiz ineği yedi zayıf ineğin yediğini; yedi yeşil başak ve bir o kadar da kurumuş başak görüyorum. Ey ileri gelenler! Eğer rüya yormasını biliyorsanız rüyamı söyleyiniz." dedi.</t>
  </si>
  <si>
    <t>قَالُٓوا اَضْغَاثُ اَحْلَامٍۚ وَمَا نَحْنُ بِتَأْو۪يلِ الْاَحْلَامِ بِعَالِم۪ينَ</t>
  </si>
  <si>
    <t>12|44|Etrafındakiler: "Bir takım karışık rüyalar; biz böyle rüyaların yorumunu bilmeyiz" dediler.</t>
  </si>
  <si>
    <t>وَقَالَ الَّذ۪ي نَجَا مِنْهُمَا وَادَّكَرَ بَعْدَ اُمَّةٍ اَنَا۬ اُنَبِّئُكُمْ بِتَأْو۪يلِه۪ فَاَرْسِلُونِ</t>
  </si>
  <si>
    <t>12|45|Hapisteki iki kişiden kurtulmuş olanı, nice zaman sonra Yusuf'u hatırladı ve: "Ben size bunu yorumlayacağım, hele beni gönderin" dedi.</t>
  </si>
  <si>
    <t>يُوسُفُ اَيُّهَا الصِّدّ۪يقُ اَفْتِنَا ف۪ي سَبْعِ بَقَرَاتٍ سِمَانٍ يَأْكُلُهُنَّ سَبْعٌ عِجَافٌ وَسَبْعِ سُنْبُلَاتٍ خُضْرٍ وَاُخَرَ يَابِسَاتٍۙ لَعَلّ۪ٓي اَرْجِعُ اِلَى النَّاسِ لَعَلَّهُمْ يَعْلَمُونَ</t>
  </si>
  <si>
    <t>12|46|Hapishaneye varıp: "Ey doğru sözlü Yusuf! Rüyada görülen yedi semiz ineği yedi zayıf ineğin yemesi; yedi yeşil başak ve bir o kadar kuru başak nedir? Bize yorumla, ben de insanlara ulaştırayım da bilsinler" dedi.</t>
  </si>
  <si>
    <t>قَالَ تَزْرَعُونَ سَبْعَ سِن۪ينَ دَاَباًۚ فَمَا حَصَدْتُمْ فَذَرُوهُ ف۪ي سُنْبُلِه۪ٓ اِلَّا قَل۪يلاً مِمَّا تَأْكُلُونَ</t>
  </si>
  <si>
    <t>12|47|Yusuf: "Devamlı yedi sene ekin ekip, biçtiğiniz ekinin yediğinizden artanını başağında bırakın."</t>
  </si>
  <si>
    <t>ثُمَّ يَأْت۪ي مِنْ بَعْدِ ذٰلِكَ سَبْعٌ شِدَادٌ يَأْكُلْنَ مَا قَدَّمْتُمْ لَهُنَّ اِلَّا قَل۪يلاً مِمَّا تُحْصِنُونَ</t>
  </si>
  <si>
    <t>12|48|"Sonra bunun ardından yedi kurak yıl gelir, bütün biriktirdiğinizi yer, yalnız az bir miktar saklarsınız."</t>
  </si>
  <si>
    <t>ثُمَّ يَأْت۪ي مِنْ بَعْدِ ذٰلِكَ عَامٌ ف۪يهِ يُغَاثُ النَّاسُ وَف۪يهِ يَعْصِرُونَ۟</t>
  </si>
  <si>
    <t>12|49|"Sonra, halkın yağmur göreceği bir yıl gelir, o zaman sıkıp sağarlar" dedi.</t>
  </si>
  <si>
    <t>وَقَالَ الْمَلِكُ ائْتُون۪ي بِه۪ۚ فَلَمَّا جَٓاءَهُ الرَّسُولُ قَالَ ارْجِعْ اِلٰى رَبِّكَ فَسْـَٔلْهُ مَا بَالُ النِّسْوَةِ الّٰت۪ي قَطَّعْنَ اَيْدِيَهُنَّۜ اِنَّ رَبّ۪ي بِكَيْدِهِنَّ عَل۪يمٌ</t>
  </si>
  <si>
    <t>12|50|Hükümdar: "Onu bana getirin" dedi. Yusuf'a elçi gelince, "Efendine dön, kadınlar niçin ellerini kesmişlerdi bir sor; doğrusu Rabbim onların hilesini bilir" dedi.</t>
  </si>
  <si>
    <t>قَالَ مَا خَطْبُكُنَّ اِذْ رَاوَدْتُنَّ يُوسُفَ عَنْ نَفْسِه۪ۜ قُلْنَ حَاشَ لِلّٰهِ مَا عَلِمْنَا عَلَيْهِ مِنْ سُٓوءٍۜ قَالَتِ امْرَاَتُ الْعَز۪يزِ الْـٰٔنَ حَصْحَصَ الْحَقُّۘ اَنَا۬ رَاوَدْتُهُ عَنْ نَفْسِه۪ وَاِنَّهُ لَمِنَ الصَّادِق۪ينَ</t>
  </si>
  <si>
    <t>12|51|Hükümdar kadınlara: "Yusuf'un olmak istediğiniz zaman durumunuz neydi?" dedi. Kadınlar, "Haşa! Onun bir fenalığını görmedik" dediler. Vezirin karısı: "Şimdi gerçek ortaya çıktı; onun olmak isteyen bendim; doğrusu Yusuf doğrulardandır" dedi.</t>
  </si>
  <si>
    <t>ذٰلِكَ لِيَعْلَمَ اَنّ۪ي لَمْ اَخُنْهُ بِالْغَيْبِ وَاَنَّ اللّٰهَ لَا يَهْد۪ي كَيْدَ الْخَٓائِن۪ينَ</t>
  </si>
  <si>
    <t>12|52|Yusuf, "Maksadım, vezire, gıyabında ihanet etmediğimi, hainlerin tuzaklarını Allah'ın başarıya erdirmediğini bilmesini sağlamaktı" dedi.</t>
  </si>
  <si>
    <t>وَمَٓا اُبَرِّئُ نَفْس۪يۚ اِنَّ النَّفْسَ لَاَمَّارَةٌ بِالسُّٓوءِ اِلَّا مَا رَحِمَ رَبّ۪يۜ اِنَّ رَبّ۪ي غَفُورٌ رَح۪يمٌ</t>
  </si>
  <si>
    <t>12|53|"Ben nefsimi temize çıkarmam; çünkü nefs, Rabbimin merhameti olmadıkça, kötülüğü emreder. Doğrusu Rabbim bağışlayandır, merhamet edendir."</t>
  </si>
  <si>
    <t>وَقَالَ الْمَلِكُ ائْتُون۪ي بِه۪ٓ اَسْتَخْلِصْهُ لِنَفْس۪يۚ فَلَمَّا كَلَّمَهُ قَالَ اِنَّكَ الْيَوْمَ لَدَيْنَا مَك۪ينٌ اَم۪ينٌ</t>
  </si>
  <si>
    <t>12|54|Hükümdar: "Onu bana getirin, yanıma alayım" dedi. Onunla konuşunca: "Bugün senin yanımızda önemli bir yerin ve güvenilir bir durumun vardır." dedi.</t>
  </si>
  <si>
    <t>قَالَ اجْعَلْن۪ي عَلٰى خَزَٓائِنِ الْاَرْضِۚ اِنّ۪ي حَف۪يظٌ عَل۪يمٌ</t>
  </si>
  <si>
    <t>12|55|Yusuf: "Beni memleketin hazinelerine memur et, çünkü ben korumasını ve yönetmesini bilirim" dedi.</t>
  </si>
  <si>
    <t>وَكَذٰلِكَ مَكَّنَّا لِيُوسُفَ فِي الْاَرْضِۚ يَتَبَوَّاُ مِنْهَا حَيْثُ يَشَٓاءُۜ نُص۪يبُ بِرَحْمَتِنَا مَنْ نَشَٓاءُ وَلَا نُض۪يعُ اَجْرَ الْمُحْسِن۪ينَ</t>
  </si>
  <si>
    <t>12|56|Yusuf'u böylece o memlekete yerleştirdik; istediği yerlerde oturabilirdi. Rahmetimizi tıpkı bu misalde olduğu gibi istediğimize veririz; iyi davrananların ecrini zayi etmeyiz.</t>
  </si>
  <si>
    <t>وَلَاَجْرُ الْاٰخِرَةِ خَيْرٌ لِلَّذ۪ينَ اٰمَنُوا وَكَانُوا يَتَّقُونَ۟</t>
  </si>
  <si>
    <t>12|57|Ama ahiret ecri, inananlar ve Allah'a karşı gelmekten sakınanlar için daha iyidir.</t>
  </si>
  <si>
    <t>وَجَٓاءَ اِخْوَةُ يُوسُفَ فَدَخَلُوا عَلَيْهِ فَعَرَفَهُمْ وَهُمْ لَهُ مُنْكِرُونَ</t>
  </si>
  <si>
    <t>12|58|Yusuf'un kardeşleri gelip yanına girdiler. Kendisini tanımadıkları halde o onları tanıdı.</t>
  </si>
  <si>
    <t>وَلَمَّا جَهَّزَهُمْ بِجَهَازِهِمْ قَالَ ائْتُون۪ي بِاَخٍ لَكُمْ مِنْ اَب۪يكُمْۚ اَلَا تَرَوْنَ اَنّ۪ٓي اُو۫فِي الْكَيْلَ وَاَنَا۬ خَيْرُ الْمُنْزِل۪ينَ</t>
  </si>
  <si>
    <t>12|59|Onların yüklerini hazırlatınca şöyle dedi: "Baba bir kardeşinizi bana getirin. Sizlere ölçüyü bol tuttuğumu ve benim misafir konuklayanların en iyisi olduğumu görmüyor musunuz?"</t>
  </si>
  <si>
    <t>فَاِنْ لَمْ تَأْتُون۪ي بِه۪ فَلَا كَيْلَ لَكُمْ عِنْد۪ي وَلَا تَقْرَبُونِ</t>
  </si>
  <si>
    <t>12|60|"Eğer onu bana getirmezseniz bundan böyle benden bir ölçek bile alamazsınız ve bana artık yaklaşmayın da."</t>
  </si>
  <si>
    <t>قَالُوا سَنُرَاوِدُ عَنْهُ اَبَاهُ وَاِنَّا لَفَاعِلُونَ</t>
  </si>
  <si>
    <t>12|61|Kardeşleri: "Babasını ikna etmeye çalışacağız ve her halde bunu yaparız" dediler.</t>
  </si>
  <si>
    <t>وَقَالَ لِفِتْيَانِهِ اجْعَلُوا بِضَاعَتَهُمْ ف۪ي رِحَالِهِمْ لَعَلَّهُمْ يَعْرِفُونَـهَٓا اِذَا انْقَلَـبُٓوا اِلٰٓى اَهْلِهِمْ لَعَلَّهُمْ يَرْجِعُونَ</t>
  </si>
  <si>
    <t>12|62|Yusuf adamlarına: "Karşılık olarak getirdiklerini de yüklerine koyun. Belki ailelerine varınca, onu anlarlar da bir daha dönerler" dedi.</t>
  </si>
  <si>
    <t>فَلَمَّا رَجَعُٓوا اِلٰٓى اَب۪يهِمْ قَالُوا يَٓا اَبَانَا مُنِـعَ مِنَّا الْكَيْلُ فَاَرْسِلْ مَعَنَٓا اَخَانَا نَكْتَلْ وَاِنَّا لَهُ لَحَافِظُونَ</t>
  </si>
  <si>
    <t>12|63|Babalarına döndüklerinde, "Ey babamız! Bize yiyecek yasak edildi, kardeşimizi bizimle beraber gönder de yiyecek alalım. Onu elbette koruruz" dediler.</t>
  </si>
  <si>
    <t>قَالَ هَلْ اٰمَنُكُمْ عَلَيْهِ اِلَّا كَمَٓا اَمِنْتُكُمْ عَلٰٓى اَخ۪يهِ مِنْ قَبْلُۜ فَاللّٰهُ خَيْرٌ حَافِظاًۖ وَهُوَ اَرْحَمُ الرَّاحِم۪ينَ</t>
  </si>
  <si>
    <t>12|64|"Daha önce kardeşini size emanet ettiğim gibi, şimdi onu emanet eder miyim? Ama Allah en iyi koruyandır, O merhametlilerin merhametlisidir" dedi.</t>
  </si>
  <si>
    <t>وَلَمَّا فَتَحُوا مَتَاعَهُمْ وَجَدُوا بِضَاعَتَهُمْ رُدَّتْ اِلَيْهِمْۜ قَالُوا يَٓا اَبَانَا مَا نَبْغ۪يۜ هٰذِه۪ بِضَاعَتُنَا رُدَّتْ اِلَيْنَاۚ وَنَم۪يرُ اَهْلَنَا وَنَحْفَظُ اَخَانَا وَنَزْدَادُ كَيْلَ بَع۪يرٍۜ ذٰلِكَ كَيْلٌ يَس۪يرٌ</t>
  </si>
  <si>
    <t>12|65|Yüklerini açınca karşılık olarak götürdükleri mallarının kendilerine iade edilmiş olduğunu gördüler. "Ey babamız! Daha ne isteriz; işte mallarımız da bize iade edilmiş; ailemize onunla yine yiyecek getirir, kardeşimizi de korur ve bir deve yükü de artırmış oluruz; esasen bu az bir şeydir" dediler.</t>
  </si>
  <si>
    <t>قَالَ لَنْ اُرْسِلَهُ مَعَكُمْ حَتّٰى تُؤْتُونِ مَوْثِقاً مِنَ اللّٰهِ لَتَأْتُنَّن۪ي بِه۪ٓ اِلَّٓا اَنْ يُحَاطَ بِكُمْۚ فَلَمَّٓا اٰتَوْهُ مَوْثِقَهُمْ قَالَ اللّٰهُ عَلٰى مَا نَقُولُ وَك۪يلٌ</t>
  </si>
  <si>
    <t>12|66|Babaları: "Hepiniz helak olmadıkça onu bana geri getireceğinize dair Allah'a karşı sağlam bir söz vermezseniz, sizinle göndermeyeceğim" dedi. Söz verdiklerinde: "Sözümüze Allah vekildir" dedi.</t>
  </si>
  <si>
    <t>وَقَالَ يَا بَنِيَّ لَا تَدْخُلُوا مِنْ بَابٍ وَاحِدٍ وَادْخُلُوا مِنْ اَبْوَابٍ مُتَفَرِّقَةٍۜ وَمَٓا اُغْن۪ي عَنْكُمْ مِنَ اللّٰهِ مِنْ شَيْءٍۜ اِنِ الْحُكْمُ اِلَّا لِلّٰهِۜ عَلَيْهِ تَوَكَّلْتُۚ وَعَلَيْهِ فَلْيَتَوَكَّلِ الْمُتَوَكِّلُونَ</t>
  </si>
  <si>
    <t>12|67|Babaları: "Oğullarım! Tek bir kapıdan değil, ayrı ayrı kapılardan girin. Ama Allah katında size bir faydam olmaz, hüküm ancak Allah'ındır, O'na güvendim, güvenenler de O'na güvensinler" dedi.</t>
  </si>
  <si>
    <t>وَلَمَّا دَخَلُوا مِنْ حَيْثُ اَمَرَهُمْ اَبُوهُمْۜ مَا كَانَ يُغْن۪ي عَنْهُمْ مِنَ اللّٰهِ مِنْ شَيْءٍ اِلَّا حَاجَةً ف۪ي نَفْسِ يَعْقُوبَ قَضٰيهَاۜ وَاِنَّهُ لَذُو عِلْمٍ لِمَا عَلَّمْنَاهُ وَلٰكِنَّ اَكْثَرَ النَّاسِ لَا يَعْلَمُونَ۟</t>
  </si>
  <si>
    <t>12|68|Babalarının emrettiği gibi girdiler. Esasen bu, Allah katında onlara bir fayda sağlamazdı, ancak Yakub içindeki arzuyu ortaya koymuş oldu. O, şüphesiz kendisine öğrettiğimizi bilir fakat insanların çoğu bilmezler.</t>
  </si>
  <si>
    <t>وَلَمَّا دَخَلُوا عَلٰى يُوسُفَ اٰوٰٓى اِلَيْهِ اَخَاهُ قَالَ اِنّ۪ٓي اَنَا۬ اَخُوكَ فَلَا تَبْتَئِسْ بِمَا كَانُوا يَعْمَلُونَ</t>
  </si>
  <si>
    <t>12|69|Yusuf'un yanına girdiklerinde, kardeşini bağrına bastı ve: "Ben senin kardeşinim, onların yaptıklarına artık üzülme" dedi.</t>
  </si>
  <si>
    <t>فَلَمَّا جَهَّزَهُمْ بِجَهَازِهِمْ جَعَلَ السِّقَايَةَ ف۪ي رَحْلِ اَخ۪يهِ ثُمَّ اَذَّنَ مُؤَذِّنٌ اَيَّتُهَا الْع۪يرُ اِنَّكُمْ لَسَارِقُونَ</t>
  </si>
  <si>
    <t>12|70|Yusuf onların yüklerini yükletirken, bir su kabını kardeşinin yüküne koydurdu. Sonra bir münadi şöyle bağırdı: "Ey kervancılar, siz hırsızsınız!"</t>
  </si>
  <si>
    <t>قَالُوا وَاَقْبَلُوا عَلَيْهِمْ مَاذَا تَفْقِدُونَ</t>
  </si>
  <si>
    <t>12|71|Geri dönerek, "Ne kaybettiniz?" dediler.</t>
  </si>
  <si>
    <t>قَالُوا نَفْقِدُ صُوَاعَ الْمَلِكِ وَلِمَنْ جَٓاءَ بِه۪ حِمْلُ بَع۪يرٍ وَاَنَا۬ بِه۪ زَع۪يمٌ</t>
  </si>
  <si>
    <t>12|72|"Hükümdarın su kabını kaybettik, onu getirene bir deve yükü mükafat verilecek, buna ben kefil oluyorum" dediler.</t>
  </si>
  <si>
    <t>قَالُوا تَاللّٰهِ لَقَدْ عَلِمْتُمْ مَا جِئْنَا لِنُفْسِدَ فِي الْاَرْضِ وَمَا كُنَّا سَارِق۪ينَ</t>
  </si>
  <si>
    <t>12|73|"Allah'a yemin ederiz ki memleketi ifsat etmeğe gelmediğimizi ve hırsız da olmadığımızı biliyorsunuz" dediler.</t>
  </si>
  <si>
    <t>قَالُوا فَمَا جَزَٓاؤُ۬هُٓ اِنْ كُنْتُمْ كَاذِب۪ينَ</t>
  </si>
  <si>
    <t>12|74|"Yalancı iseniz, hırsızlığın cezası nedir?" dediler.</t>
  </si>
  <si>
    <t>قَالُوا جَزَٓاؤُ۬هُ مَنْ وُجِدَ ف۪ي رَحْلِه۪ فَهُوَ جَزَٓاؤُ۬هُۜ كَذٰلِكَ نَجْزِي الظَّالِم۪ينَ</t>
  </si>
  <si>
    <t>12|75|"Cezası, kimin yükünde bulunursa, ceza olarak ona el konulur; biz zalimleri böyle cezalandırırız" dediler.</t>
  </si>
  <si>
    <t>فَبَدَاَ بِاَوْعِيَتِهِمْ قَبْلَ وِعَٓاءِ اَخ۪يهِ ثُمَّ اسْتَخْرَجَهَا مِنْ وِعَٓاءِ اَخ۪يهِۜ كَذٰلِكَ كِدْنَا لِيُوسُفَۜ مَا كَانَ لِيَأْخُذَ اَخَاهُ ف۪ي د۪ينِ الْمَلِكِ اِلَّٓا اَنْ يَشَٓاءَ اللّٰهُۜ نَرْفَعُ دَرَجَاتٍ مَنْ نَشَٓاءُۜ وَفَوْقَ كُلِّ ذ۪ي عِلْمٍ عَل۪يمٌ</t>
  </si>
  <si>
    <t>12|76|Yusuf kardeşinin yükünden önce onlarınkini aramaya başladı; sonra kardeşinin yükünden su kabını çıkardı. İşte biz Yusuf'a böyle bir plan kullanmasını vahyettik. Çünkü hükümdarın kanunlarına göre kardeşini alıkoyamazdı, meğer ki Allah dileye. Dilediğimizi derecelerle yükseltiriz. Her ilim sahibinden üstün bir bilen bulunur.</t>
  </si>
  <si>
    <t>قَالُٓوا اِنْ يَسْرِقْ فَقَدْ سَرَقَ اَخٌ لَهُ مِنْ قَبْلُۚ فَاَسَرَّهَا يُوسُفُ ف۪ي نَفْسِه۪ وَلَمْ يُبْدِهَا لَهُمْ قَالَ اَنْتُمْ شَرٌّ مَكَاناًۚ وَاللّٰهُ اَعْلَمُ بِمَا تَصِفُونَ</t>
  </si>
  <si>
    <t>12|77|"Çalmışsa, daha önce kardeşi de çalmıştı" dediler. Yusuf bunu içinde sakladı, onlara açmadı. İçinden, "Durumunuz pek kötüdür; anlattığınızı Allah daha iyi bilir" dedi.</t>
  </si>
  <si>
    <t>قَالُوا يَٓا اَيُّهَا الْعَز۪يزُ اِنَّ لَـهُٓ اَباً شَيْخاً كَب۪يراً فَخُذْ اَحَدَنَا مَكَانَهُۚ اِنَّا نَرٰيكَ مِنَ الْمُحْسِن۪ينَ</t>
  </si>
  <si>
    <t>12|78|Kardeşleri: "Ey Vezir! Onun yaşlanmış, kocamış bir babası vardır. Bizden birini onun yerine al. Doğrusu biz senin iyi davrananlardan olduğunu görüyoruz" dediler.</t>
  </si>
  <si>
    <t>قَالَ مَعَاذَ اللّٰهِ اَنْ نَأْخُذَ اِلَّا مَنْ وَجَدْنَا مَتَاعَنَا عِنْدَهُٓۙ اِنَّٓا اِذاً لَظَالِمُونَ۟</t>
  </si>
  <si>
    <t>12|79|"Maazallah! Biz, malımızı kimde bulmuşsak ancak onu alıkoruz, yoksa haksızlık etmiş oluruz" dedi.</t>
  </si>
  <si>
    <t>فَلَمَّا اسْتَيْـَٔسُوا مِنْهُ خَلَصُوا نَجِياًّۜ قَالَ كَب۪يرُهُمْ اَلَمْ تَعْلَمُٓوا اَنَّ اَبَاكُمْ قَدْ اَخَذَ عَلَيْكُمْ مَوْثِقاً مِنَ اللّٰهِ وَمِنْ قَبْلُ مَا فَرَّطْتُمْ ف۪ي يُوسُفَۚ فَلَنْ اَبْرَحَ الْاَرْضَ حَتّٰى يَأْذَنَ ل۪ٓي اَب۪ٓي اَوْ يَحْكُمَ اللّٰهُ ل۪يۚ وَهُوَ خَيْرُ الْحَاكِم۪ينَ</t>
  </si>
  <si>
    <t>12|80|Ümidsizliğe düşünce, konuşmak üzere bir kenara çekildiler. Büyükleri şöyle dedi: "Babanızın Allah'a karşı sizden bir söz aldığını, daha önce Yusuf meselesinde de ileri gittiğinizi bilmiyor musunuz? Artık babam bana izin verene veya Allah hakkımda hüküm verene kadar ki O, hükmedenlerin en iyisidir bu yerden ayrılmayacağım. Siz dönün, babanıza gidin ve deyin ki: Ey Babamız! Senin oğlun hırsızlık yaptı, bu bildiğimizden başka bir şey görmedik; görülmeyeni de bilmeyiz; bulunduğumuz kasabanın halkına ve beraberinde olduğumuz kervana da sorabilirsin; biz şüphesiz doğru söylüyoruz."</t>
  </si>
  <si>
    <t>اِرْجِعُٓوا اِلٰٓى اَب۪يكُمْ فَقُولُوا يَٓا اَبَانَٓا اِنَّ ابْنَكَ سَرَقَۚ وَمَا شَهِدْنَٓا اِلَّا بِمَا عَلِمْنَا وَمَا كُنَّا لِلْغَيْبِ حَافِظ۪ينَ</t>
  </si>
  <si>
    <t>12|81|Yakup: "Sizi nefsiniz bir iş yapmaya sürükledi, artık bana güzelce sabır gerekir; belki Allah hepsini birden bana getirecektir, çünkü O bilendir, hakimdir" dedi.</t>
  </si>
  <si>
    <t>وَسْـَٔلِ الْقَرْيَةَ الَّت۪ي كُنَّا ف۪يهَا وَالْع۪يرَ الَّت۪ٓي اَقْبَلْنَا ف۪يهَاۜ وَاِنَّا لَصَادِقُونَ</t>
  </si>
  <si>
    <t>12|82|Onlara sırt çevirdi, "Vah, Yusuf'a yazık oldu!" dedi ve üzüntüden gözlerine ak düştü. Artık acısını içinde saklıyordu.</t>
  </si>
  <si>
    <t>قَالَ بَلْ سَوَّلَتْ لَكُمْ اَنْفُسُكُمْ اَمْراًۜ فَصَبْرٌ جَم۪يلٌۜ عَسَى اللّٰهُ اَنْ يَأْتِيَن۪ي بِهِمْ جَم۪يعاًۜ اِنَّهُ هُوَ الْعَل۪يمُ الْحَك۪يمُ</t>
  </si>
  <si>
    <t>12|83|Onlara sırt çevirdi, "Vah, Yusuf'a yazık oldu!" dedi ve üzüntüden gözlerine ak düştü. Artık acısını içinde saklıyordu.</t>
  </si>
  <si>
    <t>وَتَوَلّٰى عَنْهُمْ وَقَالَ يَٓا اَسَفٰى عَلٰى يُوسُفَ وَابْيَضَّتْ عَيْنَاهُ مِنَ الْحُزْنِ فَهُوَ كَظ۪يمٌ</t>
  </si>
  <si>
    <t>12|84|Onlara sırt çevirdi, "Vah, Yusuf'a yazık oldu!" dedi ve üzüntüden gözlerine ak düştü. Artık acısını içinde saklıyordu.</t>
  </si>
  <si>
    <t>قَالُوا تَاللّٰهِ تَفْتَؤُ۬ا تَذْكُرُ يُوسُفَ حَتّٰى تَكُونَ حَرَضاً اَوْ تَكُونَ مِنَ الْهَالِك۪ينَ</t>
  </si>
  <si>
    <t>12|85|"Allah'a yemin ederiz ki, Yusuf'u anıp durman seni bitkin düşürecek veya helak olacaksın" dediler.</t>
  </si>
  <si>
    <t>قَالَ اِنَّـمَٓا اَشْكُوا بَثّ۪ي وَحُزْن۪ٓي اِلَى اللّٰهِ وَاَعْلَمُ مِنَ اللّٰهِ مَا لَا تَعْلَمُونَ</t>
  </si>
  <si>
    <t>12|86|Yakup: "Ben üzüntü ve tasamı yalnız Allah'a açarım. Allah katından, sizin bilmediklerinizi bilirim" dedi.</t>
  </si>
  <si>
    <t>يَا بَنِيَّ اذْهَبُوا فَتَحَسَّسُوا مِنْ يُوسُفَ وَاَخ۪يهِ وَلَا تَايْـَٔسُوا مِنْ رَوْحِ اللّٰهِۜ اِنَّهُ لَا يَايْـَٔسُ مِنْ رَوْحِ اللّٰهِ اِلَّا الْقَوْمُ الْكَافِرُونَ</t>
  </si>
  <si>
    <t>12|87|"Ey Oğullarım! Gidin, Yusuf'u ve kardeşini arayın. Allah'ın rahmetinden ümidinizi kesmeyin; doğrusu kafirlerden başkası Allah'ın rahmetinden ümidini kesmez."</t>
  </si>
  <si>
    <t>فَلَمَّا دَخَلُوا عَلَيْهِ قَالُوا يَٓا اَيُّهَا الْعَز۪يزُ مَسَّنَا وَاَهْلَنَا الضُّرُّ وَجِئْنَا بِبِضَاعَةٍ مُزْجٰيةٍ فَاَوْفِ لَنَا الْكَيْلَ وَتَصَدَّقْ عَلَيْنَاۜ اِنَّ اللّٰهَ يَجْزِي الْمُتَصَدِّق۪ينَ</t>
  </si>
  <si>
    <t>12|88|Kardeşleri vezirin yanına vardıklarında: "Ey Vezir! Biz ve çoluk çocuğumuz darlığa uğradık; pek değersiz bir malla geldik; ölçeği bize tam yap ve sadaka ver; Allah sadaka verenleri şüphesiz mükafatlandırır" dediler.</t>
  </si>
  <si>
    <t>قَالَ هَلْ عَلِمْتُمْ مَا فَعَلْتُمْ بِيُوسُفَ وَاَخ۪يهِ اِذْ اَنْتُمْ جَاهِلُونَ</t>
  </si>
  <si>
    <t>12|89|"Siz, Yusuf ve kardeşine bilmeden neler yaptığınızın farkında mısınız?" dedi.</t>
  </si>
  <si>
    <t>قَالُٓوا ءَاِنَّكَ لَاَنْتَ يُوسُفُۜ قَالَ اَنَا۬ يُوسُفُ وَهٰذَٓا اَخ۪يۘ قَدْ مَنَّ اللّٰهُ عَلَيْنَاۜ اِنَّهُ مَنْ يَتَّقِ وَيَصْبِرْ فَاِنَّ اللّٰهَ لَا يُض۪يعُ اَجْرَ الْمُحْسِن۪ينَ</t>
  </si>
  <si>
    <t>12|90|"Yoksa sen Yusuf musun?" dediler. "Ben Yusuf'um, bu da kardeşim. Allah bize iyilikte bulundu; doğrusu kim kötülükten sakınır ve sabrederse bilsin ki Allah iyi davrananların ecrini katiyen zayi etmez" dedi..</t>
  </si>
  <si>
    <t>قَالُوا تَاللّٰهِ لَقَدْ اٰثَرَكَ اللّٰهُ عَلَيْنَا وَاِنْ كُنَّا لَخَاطِـ۪ٔينَ</t>
  </si>
  <si>
    <t>12|91|"Allah'a yemin ederiz ki, Allah seni bizden üstün tutmuştur; doğrusu biz suç işlemiştik" dediler.</t>
  </si>
  <si>
    <t>قَالَ لَا تَثْر۪يبَ عَلَيْكُمُ الْيَوْمَۜ يَغْفِرُ اللّٰهُ لَكُمْۘ وَهُوَ اَرْحَمُ الرَّاحِم۪ينَ</t>
  </si>
  <si>
    <t>12|92|Yusuf: "Bugün azarlanacak değilsiniz, Allah sizi bağışlar. O, merhametlilerin merhametlisidir. Bu gömleğimi götürün, babamın yüzüne sürün, görmeğe başlar; bütün çoluk çocuğunuzla bana gelin" dedi.</t>
  </si>
  <si>
    <t>اِذْهَبُوا بِقَم۪يص۪ي هٰذَا فَاَلْقُوهُ عَلٰى وَجْهِ اَب۪ي يَأْتِ بَص۪يراًۚ وَأْتُون۪ي بِاَهْلِكُمْ اَجْمَع۪ينَ۟</t>
  </si>
  <si>
    <t>12|93|Yusuf: "Bugün azarlanacak değilsiniz, Allah sizi bağışlar. O, merhametlilerin merhametlisidir. Bu gömleğimi götürün, babamın yüzüne sürün, görmeğe başlar; bütün çoluk çocuğunuzla bana gelin" dedi.</t>
  </si>
  <si>
    <t>وَلَمَّا فَصَلَتِ الْع۪يرُ قَالَ اَبُوهُمْ اِنّ۪ي لَاَجِدُ ر۪يحَ يُوسُفَ لَوْلَٓا اَنْ تُفَنِّدُونِ</t>
  </si>
  <si>
    <t>12|94|Kervan, memleketlerine dönmek üzere ayrıldığında, babaları: "Doğrusu ben Yusuf'un kokusunu duyuyorum; ne olur bana bunak demeyin" dedi.</t>
  </si>
  <si>
    <t>قَالُوا تَاللّٰهِ اِنَّكَ لَف۪ي ضَلَالِكَ الْقَد۪يمِ</t>
  </si>
  <si>
    <t>12|95|Çevresindekiler: "Allah'a yemin ederiz ki sen, hala eski şaşkınlığındasın" dediler.</t>
  </si>
  <si>
    <t>فَلَمَّٓا اَنْ جَٓاءَ الْبَش۪يرُ اَلْقٰيهُ عَلٰى وَجْهِه۪ فَارْتَدَّ بَص۪يراًۚ قَالَ اَلَمْ اَقُلْ لَكُمْ اِنّ۪ٓي اَعْلَمُ مِنَ اللّٰهِ مَا لَا تَعْلَمُونَ</t>
  </si>
  <si>
    <t>12|96|Müjdeci gelip, gömleği Yakub'un yüzüne bırakınca, hemen gözleri açıldı. Bunun üzerine Yakub "Ben size, Allah katından sizin bilmediğinizi biliyorum dememiş miydim?" dedi.</t>
  </si>
  <si>
    <t>قَالُوا يَٓا اَبَانَا اسْتَغْفِرْ لَنَا ذُنُوبَنَٓا اِنَّا كُنَّا خَاطِـ۪ٔينَ</t>
  </si>
  <si>
    <t>12|97|Oğulları: "Ey Babamız! Suçlarımızın bağışlanmasını dile, bizler hiç şüphesiz suçluyuz" dediler.</t>
  </si>
  <si>
    <t>قَالَ سَوْفَ اَسْتَغْفِرُ لَكُمْ رَبّ۪يۜ اِنَّهُ هُوَ الْغَفُورُ الرَّح۪يمُ</t>
  </si>
  <si>
    <t>12|98|Yakub: "Rabbim'den bağışlanmanızı dileyeceğim; O şüphesiz bağışlar ve merhamet eder" dedi.</t>
  </si>
  <si>
    <t>فَلَمَّا دَخَلُوا عَلٰى يُوسُفَ اٰوٰٓى اِلَيْهِ اَبَوَيْهِ وَقَالَ ادْخُلُوا مِصْرَ اِنْ شَٓاءَ اللّٰهُ اٰمِن۪ينَۜ</t>
  </si>
  <si>
    <t>12|99|Yusuf'un yanına geldiklerinde, o, anasını babasını bağrına bastı, "Allah'ın dileğince, güven içinde Mısır'da yerleşin" dedi.</t>
  </si>
  <si>
    <t>وَرَفَعَ اَبَوَيْهِ عَلَى الْعَرْشِ وَخَرُّوا لَهُ سُجَّداًۚ وَقَالَ يَٓا اَبَتِ هٰذَا تَأْو۪يلُ رُءْيَايَ مِنْ قَبْلُۘ قَدْ جَعَلَهَا رَبّ۪ي حَقاًّۜ وَقَدْ اَحْسَنَ ب۪ٓي اِذْ اَخْرَجَن۪ي مِنَ السِّجْنِ وَجَٓاءَ بِكُمْ مِنَ الْبَدْوِ مِنْ بَعْدِ اَنْ نَزَغَ الشَّيْطَانُ بَيْن۪ي وَبَيْنَ اِخْوَت۪يۜ اِنَّ رَبّ۪ي لَط۪يفٌ لِمَا يَشَٓاءُۜ اِنَّهُ هُوَ الْعَل۪يمُ الْحَك۪يمُ</t>
  </si>
  <si>
    <t>12|100|Ana babasını tahtın üzerine oturttu, hepsi onun önünde (Allah'a secde edip) eğildiler. O zaman Yusuf: "Babacığım! İşte bu, vaktiyle gördüğüm rüyanın çıkışıdır; Rabbim onu gerçekleştirdi. Şeytan, benimle kardeşlerimin arasını bozduktan sonra, beni hapisten çıkaran, sizi çölden getiren Rabbim bana pek çok iyilikte bulundu. Doğrusu Rabbim dilediğine lütufkardır, O şüphesiz bilendir, Hakim'dir" dedi.</t>
  </si>
  <si>
    <t>رَبِّ قَدْ اٰتَيْتَن۪ي مِنَ الْمُلْكِ وَعَلَّمْتَن۪ي مِنْ تَأْو۪يلِ الْاَحَاد۪يثِۚ فَاطِرَ السَّمٰوَاتِ وَالْاَرْضِ اَنْتَ وَلِيّ۪ فِي الدُّنْيَا وَالْاٰخِرَةِۚ تَوَفَّن۪ي مُسْلِماً وَاَلْحِقْن۪ي بِالصَّالِح۪ينَ</t>
  </si>
  <si>
    <t>12|101|"Rabbim! Bana hükümranlık verdin, rüyaların yorumunu öğrettin. Ey göklerin ve yerin yaradanı! Dünya ve ahirette işlerimi yoluna koyan sensin; benim canımı müslüman olarak al ve beni iyilere kat."</t>
  </si>
  <si>
    <t>ذٰلِكَ مِنْ اَنْبَٓاءِ الْغَيْبِ نُوح۪يهِ اِلَيْكَۚ وَمَا كُنْتَ لَدَيْهِمْ اِذْ اَجْمَعُٓوا اَمْرَهُمْ وَهُمْ يَمْكُرُونَ</t>
  </si>
  <si>
    <t>12|102|Sana böylece vahyettiklerimiz, gaybe ait haberlerdir. Onlar elbirliği edip düzen kurdukları zaman yanlarında değildin; sen ne kadar yürekten istersen iste, insanların çoğu inanmazlar.</t>
  </si>
  <si>
    <t>وَمَٓا اَكْثَرُ النَّاسِ وَلَوْ حَرَصْتَ بِمُؤْمِن۪ينَ</t>
  </si>
  <si>
    <t>12|103|Sana böylece vahyettiklerimiz, gaybe ait haberlerdir. Onlar elbirliği edip düzen kurdukları zaman yanlarında değildin; sen ne kadar yürekten istersen iste, insanların çoğu inanmazlar.</t>
  </si>
  <si>
    <t>وَمَا تَسْـَٔلُهُمْ عَلَيْهِ مِنْ اَجْرٍۜ اِنْ هُوَ اِلَّا ذِكْرٌ لِلْعَالَم۪ينَ۟</t>
  </si>
  <si>
    <t>12|104|Oysa sen buna karşılık onlardan bir ücret de istemiyorsun. Kuran, alemler için sadece bir öğüttür.</t>
  </si>
  <si>
    <t>وَكَاَيِّنْ مِنْ اٰيَةٍ فِي السَّمٰوَاتِ وَالْاَرْضِ يَمُرُّونَ عَلَيْهَا وَهُمْ عَنْهَا مُعْرِضُونَ</t>
  </si>
  <si>
    <t>12|105|Göklerde ve yerde nice belgeler vardır ki, yanlarından yüzlerini çevirerek geçerler.</t>
  </si>
  <si>
    <t>وَمَا يُؤْمِنُ اَكْثَرُهُمْ بِاللّٰهِ اِلَّا وَهُمْ مُشْرِكُونَ</t>
  </si>
  <si>
    <t>12|106|Onların çoğu, ortak koşmadan Allah'a inanmazlar.</t>
  </si>
  <si>
    <t>اَفَاَمِنُٓوا اَنْ تَأْتِيَهُمْ غَاشِيَةٌ مِنْ عَذَابِ اللّٰهِ اَوْ تَأْتِيَهُمُ السَّاعَةُ بَغْتَةً وَهُمْ لَا يَشْعُرُونَ</t>
  </si>
  <si>
    <t>12|107|Allah tarafından, onları kuşatacak bir azaba uğramalarından veya farkına varmadan, kıyamet saatinin ansızın gelmesinden güvende midirler?</t>
  </si>
  <si>
    <t>قُلْ هٰذِه۪ سَب۪يل۪ٓي اَدْعُٓوا اِلَى اللّٰهِ عَلٰى بَص۪يرَةٍ اَنَا۬ وَمَنِ اتَّبَعَن۪يۜ وَسُبْحَانَ اللّٰهِ وَمَٓا اَنَا۬ مِنَ الْمُشْرِك۪ينَ</t>
  </si>
  <si>
    <t>12|108|De ki: "Benim yolum budur; ben ve bana uyanlar bilerek insanları Allah'a çağırırız. Allah'ı noksan sıfatlardan tenzih ederim. Ben asla Allah'a eş koşanlardan değilim."</t>
  </si>
  <si>
    <t>وَمَٓا اَرْسَلْنَا مِنْ قَبْلِكَ اِلَّا رِجَالاً نُوح۪ٓي اِلَيْهِمْ مِنْ اَهْلِ الْقُرٰىۜ اَفَلَمْ يَس۪يرُوا فِي الْاَرْضِ فَيَنْظُرُوا كَيْفَ كَانَ عَاقِبَةُ الَّذ۪ينَ مِنْ قَبْلِهِمْۜ وَلَدَارُ الْاٰخِرَةِ خَيْرٌ لِلَّذ۪ينَ اتَّقَوْاۜ اَفَلَا تَعْقِلُونَ</t>
  </si>
  <si>
    <t>12|109|Senden önce kasabalar halkından şüphesiz, kendilerine vahyettiğimiz bir takım insanlar gönderdik. Yeryüzünde dolaşmıyorlar mı ki, kendilerinden önce geçenlerin sonlarının ne olduğunu görsünler? Ahiret yurdu Allah'a karşı gelmekten sakınanlar için hayırlıdır. Akletmez misiniz?</t>
  </si>
  <si>
    <t>حَتّٰٓى اِذَا اسْتَيْـَٔسَ الرُّسُلُ وَظَنُّٓوا اَنَّهُمْ قَدْ كُذِبُوا جَٓاءَهُمْ نَصْرُنَاۙ فَنُجِّيَ مَنْ نَشَٓاءُۜ وَلَا يُرَدُّ بَأْسُنَا عَنِ الْقَوْمِ الْمُجْرِم۪ينَ</t>
  </si>
  <si>
    <t>12|110|Öyle ki, peygamberler ümitsizliğe düşüp, yalanlandıklarını sandıkları bir sırada onlara yardımımız gelmiştir. Böylece, istediğimizi kurtarırız. Azabımız suçlu milletten geri çevrilemeyecektir.</t>
  </si>
  <si>
    <t>لَقَدْ كَانَ ف۪ي قَصَصِهِمْ عِبْرَةٌ لِاُو۬لِي الْاَلْبَابِۜ مَا كَانَ حَد۪يثاً يُفْتَرٰى وَلٰكِنْ تَصْد۪يقَ الَّذ۪ي بَيْنَ يَدَيْهِ وَتَفْص۪يلَ كُلِّ شَيْءٍ وَهُدًى وَرَحْمَةً لِقَوْمٍ يُؤْمِنُونَ</t>
  </si>
  <si>
    <t>12|111|And olsun ki, peygamberlerin kıssalarında, aklı olanlar için ibretler vardır. Kuran uydurulabilen bir söz değildir. Fakat kendinden önceki Kitapları tasdik eden, inanan millete her şeyi açıklayan, doğru yolu gösteren bir rehber ve rahmettir.</t>
  </si>
  <si>
    <t>RA'D SURESİ</t>
  </si>
  <si>
    <t>الٓمٓرٰ ۠تِلْكَ اٰيَاتُ الْكِتَابِۜ وَالَّـذ۪ٓي اُنْزِلَ اِلَيْكَ مِنْ رَبِّكَ الْحَقُّ وَلٰكِنَّ اَكْثَرَ النَّاسِ لَا يُؤْمِنُونَ</t>
  </si>
  <si>
    <t>13|1|Elif, Lam, Mim, Ra. Bunlar Kitap'ın ayetleridir. Sana Rabbinden indirilen Kitap haktır; fakat insanların çoğu inanmazlar.</t>
  </si>
  <si>
    <t>اَللّٰهُ الَّذ۪ي رَفَعَ السَّمٰوَاتِ بِغَيْرِ عَمَدٍ تَرَوْنَهَا ثُمَّ اسْتَوٰى عَلَى الْعَرْشِ وَسَخَّرَ الشَّمْسَ وَالْقَمَرَۜ كُلٌّ يَجْر۪ي لِاَجَلٍ مُسَمًّىۜ يُدَبِّرُ الْاَمْرَ يُفَصِّلُ الْاٰيَاتِ لَعَلَّكُمْ بِلِقَٓاءِ رَبِّكُمْ تُوقِنُونَ</t>
  </si>
  <si>
    <t>13|2|Gökleri, gördüğünüz gibi, direksiz yükselten, sonra arşa hükmeden, her biri belli bir süreye kadar hareket edecek olan Güneş ve Ay'ı buyruğu altına alan, işleri yürüten, ayetleri uzun uzun açıklayan Allah'tır; ola ki Rabbinize kavuşacağınıza kesin olarak inanırsınız.</t>
  </si>
  <si>
    <t>وَهُوَ الَّذ۪ي مَدَّ الْاَرْضَ وَجَعَلَ ف۪يهَا رَوَاسِيَ وَاَنْهَاراًۜ وَمِنْ كُلِّ الثَّمَرَاتِ جَعَلَ ف۪يهَا زَوْجَيْنِ اثْنَيْنِ يُغْشِي الَّيْلَ النَّهَارَۜ اِنَّ ف۪ي ذٰلِكَ لَاٰيَاتٍ لِقَوْمٍ يَتَفَكَّرُونَ</t>
  </si>
  <si>
    <t>13|3|Yeri düzleyen, orada dağlar, nehirler var eden, her türlü üründen çift çift yetiştiren, gündüzü geceyle bürüyen de O'dur. Doğrusu bunlarda, düşünen kimseler için ibretler vardır.</t>
  </si>
  <si>
    <t>وَفِي الْاَرْضِ قِطَعٌ مُتَجَاوِرَاتٌ وَجَنَّاتٌ مِنْ اَعْنَابٍ وَزَرْعٌ وَنَخ۪يلٌ صِنْوَانٌ وَغَيْرُ صِنْوَانٍ يُسْقٰى بِمَٓاءٍ وَاحِدٍ۠ وَنُفَضِّلُ بَعْضَهَا عَلٰى بَعْضٍ فِي الْاُكُلِۜ اِنَّ ف۪ي ذٰلِكَ لَاٰيَاتٍ لِقَوْمٍ يَعْقِلُونَ</t>
  </si>
  <si>
    <t>13|4|Yeryüzünde, hepsi de aynı su ile sulanan, birbirine komşu toprak parçaları, tek ve çok köklü üzüm bağları, ekinler, hurma ağaçları vardır. Fakat onları şekil ve lezzetçe birbirinden farklı kılmışızdır. Düşünen kimseler için bunda ibretler vardır.</t>
  </si>
  <si>
    <t>وَاِنْ تَعْجَبْ فَعَجَبٌ قَوْلُهُمْ ءَاِذَا كُنَّا تُرَاباً ءَاِنَّا لَف۪ي خَلْقٍ جَد۪يدٍۜ اُو۬لٰٓئِكَ الَّذ۪ينَ كَفَرُوا بِرَبِّهِمْۚ وَاُو۬لٰٓئِكَ الْاَغْلَالُ ف۪ٓي اَعْنَاقِهِمْۚ وَاُو۬لٰٓئِكَ اَصْحَابُ النَّارِۚ هُمْ ف۪يهَا خَالِدُونَ</t>
  </si>
  <si>
    <t>13|5|Şaşacaksan, onların: "Biz toprak olunca mı yeniden yaratılacağız?" demelerine şaşmak gerekir. İşte onlar Rablerini inkar edenlerdir. İşte onlar boyunlarına demir halkalar vurulanlardır. İşte onlar cehennemliklerdir, orada temelli kalacaklardır.</t>
  </si>
  <si>
    <t>وَيَسْتَعْجِلُونَكَ بِالسَّيِّئَةِ قَبْلَ الْحَسَنَةِ وَقَدْ خَلَتْ مِنْ قَبْلِهِمُ الْمَثُلَاتُۜ وَاِنَّ رَبَّكَ لَذُو مَغْفِرَةٍ لِلنَّاسِ عَلٰى ظُلْمِهِمْۚ وَاِنَّ رَبَّكَ لَشَد۪يدُ الْعِقَابِ</t>
  </si>
  <si>
    <t>13|6|Puta tapanlar senden, iyilikten önce kötülük isterler, oysa onlardan önce nice ibret alınacak cezalar verilmiştir. Doğrusu Rabbinin, insanların zulümlerine rağmen onlara mağfireti vardır. Rabbinin cezalandırması çetindir.</t>
  </si>
  <si>
    <t>وَيَقُولُ الَّذ۪ينَ كَفَرُوا لَوْلَٓا اُنْزِلَ عَلَيْهِ اٰيَةٌ مِنْ رَبِّه۪ۜ اِنَّـمَٓا اَنْتَ مُنْذِرٌ وَلِكُلِّ قَوْمٍ هَادٍ۟</t>
  </si>
  <si>
    <t>13|7|İnkar edenler: "Rabbinden ona bir mucize indirilmeli değil miydi?" derler. Sen ancak bir uyarıcısın. Her milletin bir yol göstereni vardır.</t>
  </si>
  <si>
    <t>اَللّٰهُ يَعْلَمُ مَا تَحْمِلُ كُلُّ اُنْثٰى وَمَا تَغ۪يضُ الْاَرْحَامُ وَمَا تَزْدَادُۜ وَكُلُّ شَيْءٍ عِنْدَهُ بِمِقْدَارٍ</t>
  </si>
  <si>
    <t>13|8|Allah her dişinin rahminde taşıdığını, rahimlerin düşürdüğünü ve alıkoyduğunu bilir. O'nun katında her şey bir ölçüye göredir.</t>
  </si>
  <si>
    <t>عَالِمُ الْغَيْبِ وَالشَّهَادَةِ الْكَب۪يرُ الْمُتَعَالِ</t>
  </si>
  <si>
    <t>13|9|Görüleni de görülmeyeni de bilen, yücelerin yücesi büyük Allah'a göre, aranızdan sözü gizleyen ile, açığa vuran ve geceye bürünerek gizlenip gündüzün ortaya çıkan arasında fark yoktur.</t>
  </si>
  <si>
    <t>سَوَٓاءٌ مِنْكُمْ مَنْ اَسَرَّ الْقَوْلَ وَمَنْ جَهَرَ بِه۪ وَمَنْ هُوَ مُسْتَخْفٍ بِالَّيْلِ وَسَارِبٌ بِالنَّهَارِ</t>
  </si>
  <si>
    <t>13|10|Görüleni de görülmeyeni de bilen, yücelerin yücesi büyük Allah'a göre, aranızdan sözü gizleyen ile, açığa vuran ve geceye bürünerek gizlenip gündüzün ortaya çıkan arasında fark yoktur.</t>
  </si>
  <si>
    <t>لَهُ مُعَقِّبَاتٌ مِنْ بَيْنِ يَدَيْهِ وَمِنْ خَلْفِه۪ يَحْفَظُونَهُ مِنْ اَمْرِ اللّٰهِۜ اِنَّ اللّٰهَ لَا يُغَيِّرُ مَا بِقَوْمٍ حَتّٰى يُغَيِّرُوا مَا بِاَنْفُسِهِمْۜ وَاِذَٓا اَرَادَ اللّٰهُ بِقَوْمٍ سُٓوءاً فَلَا مَرَدَّ لَهُۚ وَمَا لَهُمْ مِنْ دُونِه۪ مِنْ وَالٍ</t>
  </si>
  <si>
    <t>13|11|Ardında ve önünde insanoğlunu takip edenler vardır; Allah'ın emriyle onu gözetirler. Bir millet kendini bozmadıkça Allah onların durumunu değiştirmez. Allah bir milletin fenalığını dileyince artık onun önüne geçilmez. Onlar için Allah'tan başka hamide bulunmaz.</t>
  </si>
  <si>
    <t>هُوَ الَّذ۪ي يُر۪يكُمُ الْبَرْقَ خَوْفاً وَطَمَعاً وَيُنْشِئُ السَّحَابَ الثِّقَالَۚ</t>
  </si>
  <si>
    <t>13|12|Korku ve ümide düşürmek için size şimşeği gösteren, yağmurla yüklü bulutları meydana getiren O'dur.</t>
  </si>
  <si>
    <t>وَيُسَبِّحُ الرَّعْدُ بِحَمْدِه۪ وَالْمَلٰٓئِكَةُ مِنْ خ۪يفَتِه۪ۚ وَيُرْسِلُ الصَّوَاعِقَ فَيُص۪يبُ بِهَا مَنْ يَشَٓاءُ وَهُمْ يُجَادِلُونَ فِي اللّٰهِۚ وَهُوَ شَد۪يدُ الْمِحَالِۜ</t>
  </si>
  <si>
    <t>13|13|O'nu, gök gürlemesi hamd ile, melekler de korkularından tesbih ederler. Onlar pek kuvvetli olan Allah hakkında çekişirken, O, yıldırımları gönderir de onlarla dilediğini çarpar.</t>
  </si>
  <si>
    <t>لَهُ دَعْوَةُ الْحَقِّۜ وَالَّذ۪ينَ يَدْعُونَ مِنْ دُونِه۪ لَا يَسْتَج۪يبُونَ لَهُمْ بِشَيْءٍ اِلَّا كَبَاسِطِ كَفَّيْهِ اِلَى الْمَٓاءِ لِيَبْلُغَ فَاهُ وَمَا هُوَ بِبَالِغِه۪ۜ وَمَا دُعَٓاءُ الْكَافِر۪ينَ اِلَّا ف۪ي ضَلَالٍ</t>
  </si>
  <si>
    <t>13|14|Gerçek dua ve ibadet ancak O'nadır. O'ndan başka çağırdıkları putlar kendilerine hiçbir cevap vermezler. Durumları, suyun ağzına gelmesi için avuçlarını ona açmış bekleyen adamın durumu gibidir. Hiçbir zaman suya kavuşamaz. İşte kafirlerin yalvarışıda böyle, boşunadır.</t>
  </si>
  <si>
    <t>وَلِلّٰهِ يَسْجُدُ مَنْ فِي السَّمٰوَاتِ وَالْاَرْضِ طَوْعاً وَكَرْهاً وَظِلَالُهُمْ بِالْغُدُوِّ وَالْاٰصَالِ ۩</t>
  </si>
  <si>
    <t>13|15|Yerde ve göklerdeki kimseler de, gölgeleri de, sabah akşam, ister istemez Allah'a secde ederler.</t>
  </si>
  <si>
    <t>قُلْ مَنْ رَبُّ السَّمٰوَاتِ وَالْاَرْضِۜ قُلِ اللّٰهُۜ قُلْ اَفَاتَّخَذْتُمْ مِنْ دُونِه۪ٓ اَوْلِيَٓاءَ لَا يَمْلِكُونَ لِاَنْفُسِهِمْ نَفْعاً وَلَا ضَراًّۜ قُلْ هَلْ يَسْتَوِي الْاَعْمٰى وَالْبَص۪يرُۙ اَمْ هَلْ تَسْتَوِي الظُّلُمَاتُ وَالنُّورُۚ اَمْ جَعَلُوا لِلّٰهِ شُرَكَٓاءَ خَلَقُوا كَخَلْقِه۪ فَتَشَابَهَ الْخَلْقُ عَلَيْهِمْۜ قُلِ اللّٰهُ خَالِقُ كُلِّ شَيْءٍ وَهُوَ الْوَاحِدُ الْقَهَّارُ</t>
  </si>
  <si>
    <t>13|16|De ki: "Göklerin ve yerin Rabbi kimdir?", "Allah'tır" de. "Onu bırakıp, kendilerine bir fayda ve zararı olmayan dostlar mı edindiniz?" de. "Kör ile gören bir olur mu? Veya karanlıkla aydınlık bir midir?" de. Yoksa Allah'a, Allah gibi yaratması olan ortaklar buldular da, yaratmaları birbirine mi benzettiler? De ki: "Her şeyi yaratan Allah'tır. O, her şeye üstün gelen tek Tanrı'dır."</t>
  </si>
  <si>
    <t>اَنْزَلَ مِنَ السَّمَٓاءِ مَٓاءً فَسَالَتْ اَوْدِيَةٌ بِقَدَرِهَا فَاحْتَمَلَ السَّيْلُ زَبَداً رَابِياًۜ وَمِمَّا يُوقِدُونَ عَلَيْهِ فِي النَّارِ ابْتِغَٓاءَ حِلْيَةٍ اَوْ مَتَاعٍ زَبَدٌ مِثْلُهُۜ كَذٰلِكَ يَضْرِبُ اللّٰهُ الْحَقَّ وَالْبَاطِلَۜ فَاَمَّا الزَّبَدُ فَيَذْهَبُ جُفَٓاءًۚ وَاَمَّا مَا يَنْفَعُ النَّاسَ فَيَمْكُثُ فِي الْاَرْضِۜ كَذٰلِكَ يَضْرِبُ اللّٰهُ الْاَمْثَالَۜ</t>
  </si>
  <si>
    <t>13|17|Allah gökten su indirir, dereler onunla dolar taşar. Sel, üste çıkan köpüğü alır götürür. Süslenmek veya faydalanmak için ateşte erittiklerinizin üzerinde de buna benzer bir köpük vardır. Allah, hak ve batıl için şöyle misal verir: Köpük uçup gider, insanlara fayda veren ise yerde kalır. Allah bunun gibi daha nice misaller verir.</t>
  </si>
  <si>
    <t>لِلَّذ۪ينَ اسْتَجَابُوا لِرَبِّهِمُ الْحُسْنٰىۜ وَالَّذ۪ينَ لَمْ يَسْتَج۪يبُوا لَهُ لَوْ اَنَّ لَهُمْ مَا فِي الْاَرْضِ جَم۪يعاً وَمِثْلَهُ مَعَهُ لَافْتَدَوْا بِه۪ۜ اُو۬لٰٓئِكَ لَهُمْ سُٓوءُ الْحِسَابِۙ وَمَأْوٰيهُمْ جَهَنَّمُۜ وَبِئْسَ الْمِهَادُ۟</t>
  </si>
  <si>
    <t>13|18|Rablerinin çağrısına gelenlere en güzel karşılık vardır. O'nun çağrısına uymayanlar ise, yeryüzünde olan her şey ve daha bir katı onların olsa, kurtulmak için fidye verirlerdi. İşte hesapları kötü olanlar bunlardır. Varacakları yer cehennemdir; ne kötü konaktır!</t>
  </si>
  <si>
    <t>اَفَمَنْ يَعْلَمُ اَنَّـمَٓا اُنْزِلَ اِلَيْكَ مِنْ رَبِّكَ الْحَقُّ كَمَنْ هُوَ اَعْمٰىۜ اِنَّمَا يَتَذَكَّرُ اُو۬لُوا الْاَلْبَابِۙ</t>
  </si>
  <si>
    <t>13|19|Sana Rabbinden indirilenin gerçek olduğunu bilen kimse, onu bilmeyen köre benzer mi? Ancak akıl sahipleri ibret alırlar.</t>
  </si>
  <si>
    <t>اَلَّذ۪ينَ يُوفُونَ بِعَهْدِ اللّٰهِ وَلَا يَنْقُضُونَ الْم۪يثَاقَۙ</t>
  </si>
  <si>
    <t>13|20|Onlar, Allah'ın ahdini yerine getirirler, anlaşmayı bozmazlar.</t>
  </si>
  <si>
    <t>وَالَّذ۪ينَ يَصِلُونَ مَٓا اَمَرَ اللّٰهُ بِه۪ٓ اَنْ يُوصَلَ وَيَخْشَوْنَ رَبَّهُمْ وَيَخَافُونَ سُٓوءَ الْحِسَابِۜ</t>
  </si>
  <si>
    <t>13|21|Onlar, Allah'ın birleştirilmesini emrettiği şeyi birleştirirler, Rablerinden korkarlar; kötü hesaptan ürkerler.</t>
  </si>
  <si>
    <t>وَالَّذ۪ينَ صَبَرُوا ابْتِغَٓاءَ وَجْهِ رَبِّهِمْ وَاَقَامُوا الصَّلٰوةَ وَاَنْفَقُوا مِمَّا رَزَقْنَاهُمْ سِراًّ وَعَلَانِيَةً وَيَدْرَؤُ۫نَ بِالْحَسَنَةِ السَّيِّئَةَ اُو۬لٰٓئِكَ لَهُمْ عُقْبَى الدَّارِۙ</t>
  </si>
  <si>
    <t>13|22|Onlar, Rablerinin rızasını dileyerek sabrederler, namazı kılarlar; kendilerine verdiğimiz rızıktan, gizlice ve açıkça sarfederler; iyilik yaparak kötülüğü ortadan kaldırırlar; işte onlara bu dünyanın iyi sonucu, girecekleri Adn cennetleri vardır; babalarının, eşlerinin, çocuklarının iyi olanları da oraya girerler. Melekler her kapıdan yanlarına girip: "Sabretmenize karşılık size selam olsun; burası dünyanın ne güzel bir sonucudur!" derler.</t>
  </si>
  <si>
    <t>جَنَّاتُ عَدْنٍ يَدْخُلُونَهَا وَمَنْ صَلَحَ مِنْ اٰبَٓائِهِمْ وَاَزْوَاجِهِمْ وَذُرِّيَّاتِهِمْ وَالْمَلٰٓئِكَةُ يَدْخُلُونَ عَلَيْهِمْ مِنْ كُلِّ بَابٍۚ</t>
  </si>
  <si>
    <t>13|23|Onlar, Rablerinin rızasını dileyerek sabrederler, namazı kılarlar; kendilerine verdiğimiz rızıktan, gizlice ve açıkça sarfederler; iyilik yaparak kötülüğü ortadan kaldırırlar; işte onlara bu dünyanın iyi sonucu, girecekleri Adn cennetleri vardır; babalarının, eşlerinin, çocuklarının iyi olanları da oraya girerler. Melekler her kapıdan yanlarına girip: "Sabretmenize karşılık size selam olsun; burası dünyanın ne güzel bir sonucudur!" derler.</t>
  </si>
  <si>
    <t>سَلَامٌ عَلَيْكُمْ بِمَا صَبَرْتُمْ فَنِعْمَ عُقْبَى الدَّارِۜ</t>
  </si>
  <si>
    <t>13|24|Onlar, Rablerinin rızasını dileyerek sabrederler, namazı kılarlar; kendilerine verdiğimiz rızıktan, gizlice ve açıkça sarfederler; iyilik yaparak kötülüğü ortadan kaldırırlar; işte onlara bu dünyanın iyi sonucu, girecekleri Adn cennetleri vardır; babalarının, eşlerinin, çocuklarının iyi olanları da oraya girerler. Melekler her kapıdan yanlarına girip: "Sabretmenize karşılık size selam olsun; burası dünyanın ne güzel bir sonucudur!" derler.</t>
  </si>
  <si>
    <t>وَالَّذ۪ينَ يَنْقُضُونَ عَهْدَ اللّٰهِ مِنْ بَعْدِ م۪يثَاقِه۪ وَيَقْطَعُونَ مَٓا اَمَرَ اللّٰهُ بِه۪ٓ اَنْ يُوصَلَ وَيُفْسِدُونَ فِي الْاَرْضِۙ اُو۬لٰٓئِكَ لَهُمُ اللَّعْنَةُ وَلَهُمْ سُٓوءُ الدَّارِ</t>
  </si>
  <si>
    <t>13|25|Sağlam söz verdikten sonra Allah'ın ahdini bozanlar ve Allah'ın birleştirilmesini emrettiğini ayıranlar ve yeryüzünde bozgunculuk yapanlar, işte lanet onlara ve kötü yurt, cehennem, onlaradır.</t>
  </si>
  <si>
    <t>اَللّٰهُ يَبْسُطُ الرِّزْقَ لِمَنْ يَشَٓاءُ وَيَقْدِرُۜ وَفَرِحُوا بِالْحَيٰوةِ الدُّنْيَاۜ وَمَا الْحَيٰوةُ الدُّنْيَا فِي الْاٰخِرَةِ اِلَّا مَتَاعٌ۟</t>
  </si>
  <si>
    <t>13|26|Allah dilediği kimsenin rızkını genişletir ve bir ölçüye göre verir. Dünya hayatıyla övünenler bilsinler ki dünyadaki hayat ahiret yanında sadece bir geçimlikten ibarettir.</t>
  </si>
  <si>
    <t>وَيَقُولُ الَّذ۪ينَ كَفَرُوا لَوْلَٓا اُنْزِلَ عَلَيْهِ اٰيَةٌ مِنْ رَبِّه۪ۜ قُلْ اِنَّ اللّٰهَ يُضِلُّ مَنْ يَشَٓاءُ وَيَهْد۪ٓي اِلَيْهِ مَنْ اَنَابَۚ</t>
  </si>
  <si>
    <t>13|27|İnkar edenler: "Rabbinden ona bir mucize indirilmeli değil miydi?" derler. De ki: "Doğrusu Allah dileyeni saptırır ve Kendisine yöneleni doğru yola eriştirir."</t>
  </si>
  <si>
    <t>اَلَّذ۪ينَ اٰمَنُوا وَتَطْمَئِنُّ قُلُوبُهُمْ بِذِكْرِ اللّٰهِۜ اَلَا بِذِكْرِ اللّٰهِ تَطْمَئِنُّ الْقُلُوبُۜ</t>
  </si>
  <si>
    <t>13|28|Onlar inanmışlar, kalbleri Allah'ı anmakla huzura kavuşmuştur. Dikkat edin, kalbler ancak Allah'ı anmakla huzura kavuşur.</t>
  </si>
  <si>
    <t>اَلَّذ۪ينَ اٰمَنُوا وَعَمِلُوا الصَّالِحَاتِ طُوبٰى لَهُمْ وَحُسْنُ مَاٰبٍ</t>
  </si>
  <si>
    <t>13|29|İnanan ve yararlı iş işleyen kimseler için hoş bir hayat ve dönülecek güzel bir yer vardır.</t>
  </si>
  <si>
    <t>كَذٰلِكَ اَرْسَلْنَاكَ ف۪ٓي اُمَّةٍ قَدْ خَلَتْ مِنْ قَبْلِهَٓا اُمَمٌ لِتَتْلُوَ۬ا عَلَيْهِمُ الَّـذ۪ٓي اَوْحَيْنَٓا اِلَيْكَ وَهُمْ يَكْفُرُونَ بِالرَّحْمٰنِۜ قُلْ هُوَ رَبّ۪ي لَٓا اِلٰهَ اِلَّا هُوَۚ عَلَيْهِ تَوَكَّلْتُ وَاِلَيْهِ مَتَابِ</t>
  </si>
  <si>
    <t>13|30|Sana vahyettiğimizi okuman için, seni de onlardan önce nice ümmetlerin gelip geçtiği bir ümmete gönderdik; o ümmet merhametli olan Allah'ı inkar eder; de ki: "O benim Rabbim'dir, O'ndan başka Tanrı yoktur, yalnız O'na güvenirim, dönüşüm de O'nadır."</t>
  </si>
  <si>
    <t>وَلَوْ اَنَّ قُرْاٰناً سُيِّرَتْ بِهِ الْجِبَالُ اَوْ قُطِّعَتْ بِهِ الْاَرْضُ اَوْ كُلِّمَ بِهِ الْمَوْتٰىۜ بَلْ لِلّٰهِ الْاَمْرُ جَم۪يعاًۜ اَفَلَمْ يَايْـَٔسِ الَّذ۪ينَ اٰمَنُٓوا اَنْ لَوْ يَشَٓاءُ اللّٰهُ لَهَدَى النَّاسَ جَم۪يعاًۜ وَلَا يَزَالُ الَّذ۪ينَ كَفَرُوا تُص۪يبُهُمْ بِمَا صَنَعُوا قَارِعَةٌ اَوْ تَحُلُّ قَر۪يباً مِنْ دَارِهِمْ حَتّٰى يَأْتِيَ وَعْدُ اللّٰهِۜ اِنَّ اللّٰهَ لَا يُخْلِفُ الْم۪يعَادَ۟</t>
  </si>
  <si>
    <t>13|31|Eğer Kuran ile dağlar yürütülmüş veya yeryüzü parçalanmış yahut ölüler konuşturulmuş olsaydı, kafirler yine de inanmazlardı. Oysa bütün işler Allah'a aittir. İnananların, "Allah dilese bütün insanları doğru yola eriştirebilir" gerçeğini akılları kesmedi mi? Allah'ın sözü yerine gelinceye kadar, yaptıkları işler sebebiyle inkar edenlere bir belanın dokunması veya evlerinin yakınına inmesi devam eder durur. Allah, verdiği sözden şüphesiz caymaz.</t>
  </si>
  <si>
    <t>وَلَقَدِ اسْتُهْزِئَ بِرُسُلٍ مِنْ قَبْلِكَ فَاَمْلَيْتُ لِلَّذ۪ينَ كَفَرُوا ثُمَّ اَخَذْتُهُمْ۠ فَكَيْفَ كَانَ عِقَابِ</t>
  </si>
  <si>
    <t>13|32|And olsun ki, senden önce de nice peygamberler alaya alınmıştı. İnkar edenleri önce erteledim, sonra cezalarını verdim. Cezalandırmam nasıldı?</t>
  </si>
  <si>
    <t>اَفَمَنْ هُوَ قَٓائِمٌ عَلٰى كُلِّ نَفْسٍ بِمَا كَسَبَتْۚ وَجَعَلُوا لِلّٰهِ شُرَكَٓاءَۜ قُلْ سَمُّوهُمْۜ اَمْ تُنَبِّؤُ۫نَهُ بِمَا لَا يَعْلَمُ فِي الْاَرْضِ اَمْ بِظَاهِرٍ مِنَ الْقَوْلِۜ بَلْ زُيِّنَ لِلَّذ۪ينَ كَفَرُوا مَكْرُهُمْ وَصُدُّوا عَنِ السَّب۪يلِۜ وَمَنْ يُضْلِلِ اللّٰهُ فَمَا لَهُ مِنْ هَادٍ</t>
  </si>
  <si>
    <t>13|33|Herkesin yaptığını gözeten Allah, bunu yapamayan putlarla bir olur mu? Onlar Allah'a ortak koştular. De ki: "Onlara bir ad bulun bakalım; yeryüzünde bilmediği bir şeyi mi Allah'a haber veriyorsunuz? Yoksa kuru sözlere mi aldanıyorsunuz? Fakat inkar edenlere, kurdukları düzenler güzel gösterildi ve doğru yoldan alıkonuldular. Zaten Allah'ın saptırdığına yol gösteren bulunmaz.</t>
  </si>
  <si>
    <t>لَهُمْ عَذَابٌ فِي الْحَيٰوةِ الدُّنْيَا وَلَعَذَابُ الْاٰخِرَةِ اَشَقُّۚ وَمَا لَهُمْ مِنَ اللّٰهِ مِنْ وَاقٍ</t>
  </si>
  <si>
    <t>13|34|Onlara, dünya hayatında azap vardır, ahiret azabı ise daha çetindir. Allah'a karşı onları bir koruyan da yoktur.</t>
  </si>
  <si>
    <t>مَثَلُ الْجَنَّةِ الَّت۪ي وُعِدَ الْمُتَّقُونَۜ تَجْر۪ي مِنْ تَحْتِهَا الْاَنْهَارُۜ اُكُلُهَا دَٓائِمٌ وَظِلُّهَاۜ تِلْكَ عُقْبَى الَّذ۪ينَ اتَّقَوْاۗ وَعُقْبَى الْكَافِر۪ينَ النَّارُ</t>
  </si>
  <si>
    <t>13|35|Allah'a karşı gelmekten sakınanlara vadedilen cennetin altından ırmaklar akar; oranın yiyecekleri ve gölgeleri devamlıdır. Bu, sakınanların elde edeceği sonuçtur, inkarcıların varacağı sonuç ise ateştir.</t>
  </si>
  <si>
    <t>وَالَّذ۪ينَ اٰتَيْنَاهُمُ الْكِتَابَ يَفْرَحُونَ بِمَٓا اُنْزِلَ اِلَيْكَ وَمِنَ الْاَحْزَابِ مَنْ يُنْكِرُ بَعْضَهُۜ قُلْ اِنَّـمَٓا اُمِرْتُ اَنْ اَعْبُدَ اللّٰهَ وَلَٓا اُشْرِكَ بِه۪ۜ اِلَيْهِ اَدْعُوا وَاِلَيْهِ مَاٰبِ</t>
  </si>
  <si>
    <t>13|36|Kendilerine kitap verdiklerimiz, sana indirilenden memnun olurlar. Karşı guruplar içinde ise, onun bir kısmını inkar edenler vardır. De ki: "Ben ancak Allah'a kulluk etmekle ve O'na asla ortak koşmamakla emrolundum. Hepinizi ancak O'na çağırıyorum vedönüşüm O'nadır."</t>
  </si>
  <si>
    <t>وَكَذٰلِكَ اَنْزَلْنَاهُ حُكْماً عَرَبِياًّۜ وَلَئِنِ اتَّبَعْتَ اَهْوَٓاءَهُمْ بَعْدَ مَا جَٓاءَكَ مِنَ الْعِلْمِۙ مَا لَكَ مِنَ اللّٰهِ مِنْ وَلِيٍّ وَلَا وَاقٍ۟</t>
  </si>
  <si>
    <t>13|37|Böylece Biz Kuran'ı Arapça bir hüküm ve hikmet olarak indirdik. Sana ilim geldikten sonra onların heveslerine uyarsan, and olsun ki, Allah katında sana bir dost ve seni koruyan çıkmaz.</t>
  </si>
  <si>
    <t>وَلَقَدْ اَرْسَلْنَا رُسُلاً مِنْ قَبْلِكَ وَجَعَلْنَا لَهُمْ اَزْوَاجاً وَذُرِّيَّةًۜ وَمَا كَانَ لِرَسُولٍ اَنْ يَأْتِيَ بِاٰيَةٍ اِلَّا بِاِذْنِ اللّٰهِۜ لِكُلِّ اَجَلٍ كِتَابٌ</t>
  </si>
  <si>
    <t>13|38|And olsun ki, senden önce nice peygamberler gönderdik; onlara eşler ve çocuklar verdik. Allah'ın izni olmadan hiçbir peygamber bir ayet getiremez. Her şeyin vakti ve süresi yazılıdır.</t>
  </si>
  <si>
    <t>يَمْحُوا اللّٰهُ مَا يَشَٓاءُ وَيُثْبِتُۚ وَعِنْدَهُٓ اُمُّ الْكِتَابِ</t>
  </si>
  <si>
    <t>13|39|Allah dilediğini siler, dilediğini bırakır; Ana Kitap O'nun katındadır.</t>
  </si>
  <si>
    <t>وَاِنْ مَا نُرِيَنَّكَ بَعْضَ الَّذ۪ي نَعِدُهُمْ اَوْ نَتَوَفَّـيَنَّكَ فَاِنَّمَا عَلَيْكَ الْبَلَاغُ وَعَلَيْنَا الْحِسَابُ</t>
  </si>
  <si>
    <t>13|40|Onlara vadettiğimiz azabın bir kısmını sana göstersek de senin canını alsak da, vazifen sadece tebliğ etmektir. Hesap görmek Bize düşer.</t>
  </si>
  <si>
    <t>اَوَلَمْ يَرَوْا اَنَّا نَأْتِي الْاَرْضَ نَنْقُصُهَا مِنْ اَطْرَافِهَاۜ وَاللّٰهُ يَحْكُمُ لَا مُعَقِّبَ لِحُكْمِه۪ۜ وَهُوَ سَر۪يعُ الْحِسَابِ</t>
  </si>
  <si>
    <t>13|41|Görmüyorlar mı ki, Biz yeryüzünü etrafından gitgide eksiltmekteyiz. Hüküm Allah'ındır, O'nun hükmünü takip edip bozacak yoktur. O, hesabı çabuk görür.</t>
  </si>
  <si>
    <t>وَقَدْ مَكَرَ الَّذ۪ينَ مِنْ قَبْلِهِمْ فَلِلّٰهِ الْمَكْرُ جَم۪يعاًۜ يَعْلَمُ مَا تَكْسِبُ كُلُّ نَفْسٍۜ وَسَيَعْلَمُ الْكُفَّارُ لِمَنْ عُقْبَى الدَّارِ</t>
  </si>
  <si>
    <t>13|42|Onlardan öncekiler de tuzak kurdular, oysa bütün tuzaklar(ın cezası) Allah'ındır, Herkesin yaptığını bilir. İnkarcılar da, neticenin kimin olduğunu göreceklerdir.</t>
  </si>
  <si>
    <t>وَيَقُولُ الَّذ۪ينَ كَفَرُوا لَسْتَ مُرْسَلاًۜ قُلْ كَفٰى بِاللّٰهِ شَه۪يداً بَيْن۪ي وَبَيْنَكُمْۙ وَمَنْ عِنْدَهُ عِلْمُ الْكِتَابِ</t>
  </si>
  <si>
    <t>13|43|İnkar edenler: "Sen peygamber değilsin" derler; de ki: "Benimle sizin aranızda şahit olarak Allah ve Kitap'ı bilenler yeter."</t>
  </si>
  <si>
    <t>İBRAHİM SURESİ</t>
  </si>
  <si>
    <t>الٓـرٰ۠ كِتَابٌ اَنْزَلْنَاهُ اِلَيْكَ لِتُخْرِجَ النَّاسَ مِنَ الظُّلُمَاتِ اِلَى النُّورِ بِـاِذْنِ رَبِّهِمْ اِلٰى صِرَاطِ الْعَز۪يزِ الْحَم۪يدِۙ</t>
  </si>
  <si>
    <t>14|1|Elif, Lam, Ra; Bu, Allah'ın izniyle, insanları karanlıklardan aydınlığa, güçlü ve övülmeğe layık, göklerde ve yerde olanların sahibi Allah'ın yoluna çıkarman için, sana indirdiğimiz Kitaptır. Uğrayacakları çetin azabdan dolayı vay kafirlerin haline!</t>
  </si>
  <si>
    <t>اَللّٰهِ الَّذ۪ي لَهُ مَا فِي السَّمٰوَاتِ وَمَا فِي الْاَرْضِۜ وَوَيْلٌ لِلْكَافِر۪ينَ مِنْ عَذَابٍ شَد۪يدٍۙ</t>
  </si>
  <si>
    <t>14|2|Elif, Lam, Ra; Bu, Allah'ın izniyle, insanları karanlıklardan aydınlığa, güçlü ve övülmeğe layık, göklerde ve yerde olanların sahibi Allah'ın yoluna çıkarman için, sana indirdiğimiz Kitaptır. Uğrayacakları çetin azabdan dolayı vay kafirlerin haline!</t>
  </si>
  <si>
    <t>اَلَّذ۪ينَ يَسْتَحِبُّونَ الْحَيٰوةَ الدُّنْيَا عَلَى الْاٰخِرَةِ وَيَصُدُّونَ عَنْ سَب۪يلِ اللّٰهِ وَيَبْغُونَهَا عِوَجاًۜ اُو۬لٰٓئِكَ ف۪ي ضَلَالٍ بَع۪يدٍ</t>
  </si>
  <si>
    <t>14|3|Onlar dünya hayatını ahirete tercih ederler, Allah'ın yolundan alıkoyup onun eğriliğini isterler. İşte onlar uzak bir sapıklık içindedirler.</t>
  </si>
  <si>
    <t>وَمَٓا اَرْسَلْنَا مِنْ رَسُولٍ اِلَّا بِلِسَانِ قَوْمِه۪ لِيُبَيِّنَ لَهُمْۜ فَيُضِلُّ اللّٰهُ مَنْ يَشَٓاءُ وَيَهْد۪ي مَنْ يَشَٓاءُۜ وَهُوَ الْعَز۪يزُ الْحَك۪يمُ</t>
  </si>
  <si>
    <t>14|4|Kendilerine apaçık anlatabilsin diye, her peygamberi kendi milletinin diliyle gönderdik. Allah dilediğini saptırır ve dilediğini de doğru yola eriştirir; güçlü olan, Hakim olan O'dur.</t>
  </si>
  <si>
    <t>وَلَقَدْ اَرْسَلْنَا مُوسٰى بِاٰيَاتِنَٓا اَنْ اَخْرِجْ قَوْمَكَ مِنَ الظُّلُمَاتِ اِلَى النُّورِ وَذَكِّرْهُمْ بِاَيَّامِ اللّٰهِۜ اِنَّ ف۪ي ذٰلِكَ لَاٰيَاتٍ لِكُلِّ صَبَّارٍ شَكُورٍ</t>
  </si>
  <si>
    <t>14|5|And olsun ki Musa'yı ayetlerimizle, "Milletini karanlıklardan aydınlığa çıkar ve Allah'ın günlerini onlara hatırlat" diye göndermiştik. Bunlarda, çokça sabreden ve şükreden herkes için dersler vardır.</t>
  </si>
  <si>
    <t>وَاِذْ قَالَ مُوسٰى لِقَوْمِهِ اذْكُرُوا نِعْمَةَ اللّٰهِ عَلَيْكُمْ اِذْ اَنْجٰيكُمْ مِنْ اٰلِ فِرْعَوْنَ يَسُومُونَكُمْ سُٓوءَ الْعَذَابِ وَيُذَبِّحُونَ اَبْنَٓاءَكُمْ وَيَسْتَحْيُونَ نِسَٓاءَكُمْۜ وَف۪ي ذٰلِكُمْ بَلَٓاءٌ مِنْ رَبِّكُمْ عَظ۪يمٌ۟</t>
  </si>
  <si>
    <t>14|6|Musa, milletine dedi ki: "Allah'ın size olan nimetlerini anın; size işkence eden, kadınlarınızı sağ bırakıp oğullarınızı boğazlayan Firavun ailesinden sizi kurtardı; bütün bunlarda Rabbinizden size büyük bir imtihan vardır."</t>
  </si>
  <si>
    <t>وَاِذْ تَاَذَّنَ رَبُّكُمْ لَئِنْ شَكَرْتُمْ لَاَز۪يدَنَّكُمْ وَلَئِنْ كَفَرْتُمْ اِنَّ عَذَاب۪ي لَشَد۪يدٌ</t>
  </si>
  <si>
    <t>14|7|Rabbiniz: "Şükrederseniz and olsun ki, size karşılığını artıracağım; nankörlük ederseniz bilin ki azabım pek çetindir" diye bildirmişti.</t>
  </si>
  <si>
    <t>وَقَالَ مُوسٰٓى اِنْ تَكْفُرُٓوا اَنْتُمْ وَمَنْ فِي الْاَرْضِ جَم۪يعاًۙ فَاِنَّ اللّٰهَ لَغَنِيٌّ حَم۪يدٌ</t>
  </si>
  <si>
    <t>14|8|Musa: "Siz ve yeryüzünde olanlar, hepiniz nankörlük etseniz, Allah yine de müstağni ve övülmeğe layık olandır" demişti.</t>
  </si>
  <si>
    <t>اَلَمْ يَأْتِكُمْ نَبَؤُا الَّذ۪ينَ مِنْ قَبْلِكُمْ قَوْمِ نُوحٍ وَعَادٍ وَثَمُودَۜۛ وَالَّذ۪ينَ مِنْ بَعْدِهِمْۜۛ لَا يَعْلَمُهُمْ اِلَّا اللّٰهُۜ جَٓاءَتْهُمْ رُسُلُهُمْ بِالْبَيِّنَاتِ فَرَدُّٓوا اَيْدِيَهُمْ ف۪ٓي اَفْوَاهِهِمْ وَقَالُٓوا اِنَّا كَفَرْنَا بِمَٓا اُرْسِلْتُمْ بِه۪ وَاِنَّا لَف۪ي شَكٍّ مِمَّا تَدْعُونَـنَٓا اِلَيْهِ مُر۪يبٍ</t>
  </si>
  <si>
    <t>14|9|Sizden önce gecen Nuh, Ad, Semud milletlerinin ve onlardan sonra gelenlerin haberleri ki onları Allah'tan başkası bilmez size ulaşmadı mı? Onlara peygamberleri belgelerle geldiler, fakat ellerini ağızlarına götürüp: "Biz sizinle gönderilene inanmıyoruz. Bizi çağırdığınız şeyden de şüphe ve endişe içindeyiz" dediler.</t>
  </si>
  <si>
    <t>قَالَتْ رُسُلُهُمْ اَفِي اللّٰهِ شَكٌّ فَاطِرِ السَّمٰوَاتِ وَالْاَرْضِۜ يَدْعُوكُمْ لِيَغْفِرَ لَكُمْ مِنْ ذُنُوبِكُمْ وَيُؤَخِّرَكُمْ اِلٰٓى اَجَلٍ مُسَمًّىۜ قَالُٓوا اِنْ اَنْتُمْ اِلَّا بَشَرٌ مِثْلُنَاۜ تُر۪يدُونَ اَنْ تَصُدُّونَا عَمَّا كَانَ يَعْبُدُ اٰبَٓاؤُ۬نَا فَأْتُونَا بِسُلْطَانٍ مُب۪ينٍ</t>
  </si>
  <si>
    <t>14|10|Onların peygamberleri: "Gökleri ve yeri yaratan, günahlarınızı bağışlamaya çağıran ve bir süreye kadar sizi erteleyen Allah'tan mı şüphe ediyorsunuz?" dediler. Onlar da: "Siz de sadece bizim gibi birer insansınız; bizi babalarımızın taptıklarından alıkoymak istiyorsunuz. Öyleyse bize apaçık bir delil getirmelisiniz" dediler.</t>
  </si>
  <si>
    <t>قَالَتْ لَهُمْ رُسُلُهُمْ اِنْ نَحْنُ اِلَّا بَشَرٌ مِثْلُكُمْ وَلٰكِنَّ اللّٰهَ يَمُنُّ عَلٰى مَنْ يَشَٓاءُ مِنْ عِبَادِه۪ۜ وَمَا كَانَ لَـنَٓا اَنْ نَأْتِيَكُمْ بِسُلْطَانٍ اِلَّا بِاِذْنِ اللّٰهِۜ وَعَلَى اللّٰهِ فَلْيَتَوَكَّلِ الْمُؤْمِنُونَ</t>
  </si>
  <si>
    <t>14|11|Peygamberleri onlara şöyle dedi: "Biz ancak sizin gibi birer insanız ama, Allah, kullarından dilediğine iyilikte bulunur. Allah'ın izni olmadıkça biz size delil getiremeyiz. İnananlar sadece Allah'a güvensin."</t>
  </si>
  <si>
    <t>وَمَا لَـنَٓا اَلَّا نَتَوَكَّلَ عَلَى اللّٰهِ وَقَدْ هَدٰينَا سُبُلَنَاۜ وَلَنَصْبِرَنَّ عَلٰى مَٓا اٰذَيْتُمُونَاۜ وَعَلَى اللّٰهِ فَلْيَتَوَكَّلِ الْمُتَوَكِّلُونَ۟</t>
  </si>
  <si>
    <t>14|12|"Bize yollarımızı gösteren Allah'a niçin güvenmeyelim? Bize ettiğiniz eziyete elbette katlanacağız. Güvenenler ancak Allah'a güvensinler."</t>
  </si>
  <si>
    <t>وَقَالَ الَّذ۪ينَ كَفَرُوا لِرُسُلِهِمْ لَنُخْرِجَنَّكُمْ مِنْ اَرْضِنَٓا اَوْ لَتَعُودُنَّ ف۪ي مِلَّتِنَاۜ فَاَوْحٰٓى اِلَيْهِمْ رَبُّهُمْ لَنُهْلِكَنَّ الظَّالِم۪ينَۙ</t>
  </si>
  <si>
    <t>14|13|İnkar edenler, peygamberlerine: "Ya bizim dinimize dönersiniz ya da sizi memleketimizden çıkarırız" dediler. Rableri peygamberlere: "Biz, haksızlık edenleri yok edeceğiz, onlardan sonra yeryüzüne sizi yerleştireceğiz. Bu, makamımdan ve tehdidimden korkanlar içindir." diye vahyetti.</t>
  </si>
  <si>
    <t>وَلَنُسْكِنَنَّكُمُ الْاَرْضَ مِنْ بَعْدِهِمْۜ ذٰلِكَ لِمَنْ خَافَ مَقَام۪ي وَخَافَ وَع۪يدِ</t>
  </si>
  <si>
    <t>14|14|İnkar edenler, peygamberlerine: "Ya bizim dinimize dönersiniz ya da sizi memleketimizden çıkarırız" dediler. Rableri peygamberlere: "Biz, haksızlık edenleri yok edeceğiz, onlardan sonra yeryüzüne sizi yerleştireceğiz. Bu, makamımdan ve tehdidimden korkanlar içindir." diye vahyetti.</t>
  </si>
  <si>
    <t>وَاسْتَفْتَحُوا وَخَابَ كُلُّ جَبَّارٍ عَن۪يدٍۙ</t>
  </si>
  <si>
    <t>14|15|Peygamberler yardım istediler ve her inatçı zorba hüsrana uğradı.</t>
  </si>
  <si>
    <t>مِنْ وَرَٓائِه۪ جَهَنَّمُ وَيُسْقٰى مِنْ مَٓاءٍ صَد۪يدٍۙ</t>
  </si>
  <si>
    <t>14|16|Ardında cehennem vardır; orada kendisine irinli su içirilecektir.</t>
  </si>
  <si>
    <t>يَتَجَرَّعُهُ وَلَا يَكَادُ يُس۪يغُهُ وَيَأْت۪يهِ الْمَوْتُ مِنْ كُلِّ مَكَانٍ وَمَا هُوَ بِمَيِّتٍۜ وَمِنْ وَرَٓائِه۪ عَذَابٌ غَل۪يظٌ</t>
  </si>
  <si>
    <t>14|17|Onu yudum yudum alacak fakat yutamıyacaktır. Ölüm ona her taraftan geldiği halde, ölemiyecek, arkasından da çetin bir azap gelecektir.</t>
  </si>
  <si>
    <t>مَثَلُ الَّذ۪ينَ كَفَرُوا بِرَبِّهِمْ اَعْمَالُهُمْ كَرَمَادٍۨ اشْتَدَّتْ بِهِ الرّ۪يحُ ف۪ي يَوْمٍ عَاصِفٍۜ لَا يَقْدِرُونَ مِمَّا كَسَبُوا عَلٰى شَيْءٍۜ ذٰلِكَ هُوَ الضَّلَالُ الْبَع۪يدُ</t>
  </si>
  <si>
    <t>14|18|Rablerini inkar edenlerin işleri, fırtınalı bir günde, rüzgarın şiddetle savurduğu küle benzer; yaptıklarından hiçbir şey elde edemezler. İşte bu uzak sapıklıktır.</t>
  </si>
  <si>
    <t>اَلَمْ تَرَ اَنَّ اللّٰهَ خَلَقَ السَّمٰوَاتِ وَالْاَرْضَ بِالْحَقِّۜ اِنْ يَشَأْ يُذْهِبْكُمْ وَيَأْتِ بِخَلْقٍ جَد۪يدٍۙ</t>
  </si>
  <si>
    <t>14|19|Gökleri ve yeri gerçekten Allah'ın yarattığını bilmiyor musun? Dilerse sizi yok edip yeni bir topluluk var eder.</t>
  </si>
  <si>
    <t>وَمَا ذٰلِكَ عَلَى اللّٰهِ بِعَز۪يزٍ</t>
  </si>
  <si>
    <t>14|20|Bu, Allah için güç değildir.</t>
  </si>
  <si>
    <t>وَبَرَزُوا لِلّٰهِ جَم۪يعاً فَقَالَ الضُّعَفٰٓؤُ۬ا لِلَّذ۪ينَ اسْتَكْـبَرُٓوا اِنَّا كُنَّا لَكُمْ تَبَعاً فَهَلْ اَنْتُمْ مُغْنُونَ عَنَّا مِنْ عَذَابِ اللّٰهِ مِنْ شَيْءٍۜ قَالُوا لَوْ هَدٰينَا اللّٰهُ لَهَدَيْنَاكُمْۜ سَوَٓاءٌ عَلَيْنَٓا اَجَزِعْنَٓا اَمْ صَبَرْنَا مَا لَنَا مِنْ مَح۪يصٍ۟</t>
  </si>
  <si>
    <t>14|21|İnsanların hepsi Allah'ın huzuruna çıkarlar; güçsüzler, büyüklük taslayanlara: "Doğrusu biz size uymuştuk, Allah'ın azabından bizi koruyabilecek misiniz?" derler. Cevap olarak: "Allah bizi doğru yola eriştirseydi biz de sizi eriştirirdik. Artık sızlansak da sabretsek de birdir, çünkü kaçacak yerimiz yoktur" derler.</t>
  </si>
  <si>
    <t>وَقَالَ الشَّيْطَانُ لَمَّا قُضِيَ الْاَمْرُ اِنَّ اللّٰهَ وَعَدَكُمْ وَعْدَ الْحَقِّ وَوَعَدْتُكُمْ فَاَخْلَفْتُكُمْۜ وَمَا كَانَ لِيَ عَلَيْكُمْ مِنْ سُلْطَانٍ اِلَّٓا اَنْ دَعَوْتُكُمْ فَاسْتَجَبْتُمْ ل۪يۚ فَلَا تَلُومُون۪ي وَلُومُٓوا اَنْفُسَكُمْۜ مَٓا اَنَا۬ بِمُصْرِخِكُمْ وَمَٓا اَنْتُمْ بِمُصْرِخِيَّۜ اِنّ۪ي كَفَرْتُ بِمَٓا اَشْرَكْتُمُونِ مِنْ قَبْلُۜ اِنَّ الظَّالِم۪ينَ لَهُمْ عَذَابٌ اَل۪يمٌ</t>
  </si>
  <si>
    <t>14|22|İş olup bitince, şeytan: "Doğrusu Allah size gerçeği söz vermişti. Ben de size söz verdim ama, sonra caydım; esasen sizi zorlayacak bir nüfuzum yoktu; sadece çağırdım, siz de geldiniz. O halde, beni değil kendinizi kınayın. Artık ben sizi kurtaramam, siz de beni kurtaramazsınız. Beni Allah'a ortak koşmanızı daha önce kabul etmemiştim; doğrusu zalimlere can yakan bir azap vardır" der.</t>
  </si>
  <si>
    <t>وَاُدْخِلَ الَّذ۪ينَ اٰمَنُوا وَعَمِلُوا الصَّالِحَاتِ جَنَّاتٍ تَجْر۪ي مِنْ تَحْتِهَا الْاَنْهَارُ خَالِد۪ينَ ف۪يهَا بِاِذْنِ رَبِّهِمْۜ تَحِيَّتُهُمْ ف۪يهَا سَلَامٌ</t>
  </si>
  <si>
    <t>14|23|İnanan ve yararlı işleri yapanlar, içlerinden ırmaklar akan cennetlere konulurlar, Rablerinin izniyle orada temelli kalırlar. Oradaki dirlik temennileri: "Selam!"dır.</t>
  </si>
  <si>
    <t>اَلَمْ تَرَ كَيْفَ ضَرَبَ اللّٰهُ مَثَلاً كَلِمَةً طَيِّبَةً كَشَجَرَةٍ طَيِّبَةٍ اَصْلُهَا ثَابِتٌ وَفَرْعُهَا فِي السَّمَٓاءِۙ</t>
  </si>
  <si>
    <t>14|24|Allah'ın, hoş bir sözü; kökü sağlam, dalları göğe doğru olan, Rabbinin izniyle her zaman meyve veren hoş bir ağaca benzeterek nasıl misal verdiğini görmüyor musun? İnsanlar ibret alsın diye Allah onlara misal gösteriyor.</t>
  </si>
  <si>
    <t>تُؤْت۪ٓي اُكُلَهَا كُلَّ ح۪ينٍ بِاِذْنِ رَبِّهَاۜ وَيَضْرِبُ اللّٰهُ الْاَمْثَالَ لِلنَّاسِ لَعَلَّهُمْ يَتَذَكَّرُونَ</t>
  </si>
  <si>
    <t>14|25|Allah'ın, hoş bir sözü; kökü sağlam, dalları göğe doğru olan, Rabbinin izniyle her zaman meyve veren hoş bir ağaca benzeterek nasıl misal verdiğini görmüyor musun? İnsanlar ibret alsın diye Allah onlara misal gösteriyor.</t>
  </si>
  <si>
    <t>وَمَثَلُ كَلِمَةٍ خَب۪يثَةٍ كَشَجَرَةٍ خَب۪يثَةٍۨ اجْتُثَّتْ مِنْ فَوْقِ الْاَرْضِ مَا لَهَا مِنْ قَرَارٍ</t>
  </si>
  <si>
    <t>14|26|Çirkin bir söz de, yerden koparılmış, kökü olmayan kötü bir ağaca benzer.</t>
  </si>
  <si>
    <t>يُثَبِّتُ اللّٰهُ الَّذ۪ينَ اٰمَنُوا بِالْقَوْلِ الثَّابِتِ فِي الْحَيٰوةِ الدُّنْيَا وَفِي الْاٰخِرَةِۚ وَيُضِلُّ اللّٰهُ الظَّالِم۪ينَ وَيَفْعَلُ اللّٰهُ مَا يَشَٓاءُ۟</t>
  </si>
  <si>
    <t>14|27|Allah inananları, dünya hayatında ve ahirette sağlam bir söz üzerinde tutar; zalimleri de saptırır. Allah dilediğini yapar.</t>
  </si>
  <si>
    <t>اَلَمْ تَرَ اِلَى الَّذ۪ينَ بَدَّلُوا نِعْمَتَ اللّٰهِ كُفْراً وَاَحَلُّوا قَوْمَهُمْ دَارَ الْبَوَارِۙ</t>
  </si>
  <si>
    <t>14|28|Allah'ın verdiği nimeti nankörlükle karşılayanları ve milletlerini helak olacakları yere, yaslanacakları cehenneme götürenleri görmüyor musun?</t>
  </si>
  <si>
    <t>جَهَنَّمَۚ يَصْلَوْنَهَاۜ وَبِئْسَ الْقَرَارُ</t>
  </si>
  <si>
    <t>14|29|Allah'ın verdiği nimeti nankörlükle karşılayanları ve milletlerini helak olacakları yere, yaslanacakları cehenneme götürenleri görmüyor musun?</t>
  </si>
  <si>
    <t>وَجَعَلُوا لِلّٰهِ اَنْدَاداً لِيُضِلُّوا عَنْ سَب۪يلِه۪ۜ قُلْ تَمَتَّعُوا فَاِنَّ مَص۪يرَكُمْ اِلَى النَّارِ</t>
  </si>
  <si>
    <t>14|30|Allah'ın yolundan sapıtmak için O'na eşler koşmuşlardı. De ki: "Yaşayın bakalım, hiç şüphesiz varacağınız yer ateş olacaktır."</t>
  </si>
  <si>
    <t>قُلْ لِعِبَادِيَ الَّذ۪ينَ اٰمَنُوا يُق۪يمُوا الصَّلٰوةَ وَيُنْفِقُوا مِمَّا رَزَقْنَاهُمْ سِراًّ وَعَلَانِيَةً مِنْ قَبْلِ اَنْ يَأْتِيَ يَوْمٌ لَا بَيْعٌ ف۪يهِ وَلَا خِلَالٌ</t>
  </si>
  <si>
    <t>14|31|İnanan kullarıma söyle, namazı kılsınlar; alışveriş ve dostluğun olmayacağı günün gelmesinden önce, kendilerine verdiğimiz rızıktan açık ve gizli sarfetsinler.</t>
  </si>
  <si>
    <t>اَللّٰهُ الَّذ۪ي خَلَقَ السَّمٰوَاتِ وَالْاَرْضَ وَاَنْزَلَ مِنَ السَّمَٓاءِ مَٓاءً فَاَخْرَجَ بِه۪ مِنَ الثَّمَرَاتِ رِزْقاً لَكُمْۚ وَسَخَّرَ لَكُمُ الْفُلْكَ لِتَجْرِيَ فِي الْبَحْرِ بِاَمْرِه۪ۚ وَسَخَّرَ لَكُمُ الْاَنْهَارَۚ</t>
  </si>
  <si>
    <t>14|32|Gökleri ve yeri yaratan, yukardan indirdiği su ile rızık olarak ürünler yetiştiren, emri gereğince denizde yüzmek üzere gemileri, nehirleri, belli yörüngelerinde yürüyen ay ve güneşi, geceyle gündüzü sizin buyruğunuza veren Allah'tır.</t>
  </si>
  <si>
    <t>وَسَخَّرَ لَكُمُ الشَّمْسَ وَالْقَمَرَ دَٓائِبَيْنِۚ وَسَخَّرَ لَكُمُ الَّيْلَ وَالنَّهَارَۚ</t>
  </si>
  <si>
    <t>14|33|Gökleri ve yeri yaratan, yukardan indirdiği su ile rızık olarak ürünler yetiştiren, emri gereğince denizde yüzmek üzere gemileri, nehirleri, belli yörüngelerinde yürüyen ay ve güneşi, geceyle gündüzü sizin buyruğunuza veren Allah'tır.</t>
  </si>
  <si>
    <t>وَاٰتٰيكُمْ مِنْ كُلِّ مَا سَاَلْتُمُوهُۜ وَاِنْ تَعُدُّوا نِعْمَتَ اللّٰهِ لَا تُحْصُوهَاۜ اِنَّ الْاِنْسَانَ لَظَلُومٌ كَفَّارٌ۟</t>
  </si>
  <si>
    <t>14|34|Kendisinden isteyebileceğiniz her şeyi size vermiştir. Allah'ın nimetini sayacak olsanız bitiremezsiniz. Doğrusu insan pek zalim ve çok nankördür.</t>
  </si>
  <si>
    <t>وَاِذْ قَالَ اِبْرٰه۪يمُ رَبِّ اجْعَلْ هٰذَا الْبَلَدَ اٰمِناً وَاجْنُبْن۪ي وَبَنِيَّ اَنْ نَعْبُدَ الْاَصْنَامَۜ</t>
  </si>
  <si>
    <t>14|35|İbrahim şöyle demişti: "Rabbim! Bu şehri güvenli kıl; beni ve oğullarımı putlara tapmaktan uzak tut."</t>
  </si>
  <si>
    <t>رَبِّ اِنَّهُنَّ اَضْلَلْنَ كَث۪يراً مِنَ النَّاسِۚ فَمَنْ تَبِعَن۪ي فَاِنَّهُ مِنّ۪يۚ وَمَنْ عَصَان۪ي فَاِنَّكَ غَفُورٌ رَح۪يمٌ</t>
  </si>
  <si>
    <t>14|36|"Rabbim! O putlar çok insanları saptırdı; bana uyan bendendir, bana karşı gelen kimseyi Sana bırakırım; Sen bağışlarsın, merhamet edersin."</t>
  </si>
  <si>
    <t>رَبَّـنَٓا اِنّ۪ٓي اَسْكَنْتُ مِنْ ذُرِّيَّت۪ي بِوَادٍ غَيْرِ ذ۪ي زَرْعٍ عِنْدَ بَيْتِكَ الْمُحَرَّمِۙ رَبَّـنَا لِيُق۪يمُوا الصَّلٰوةَ فَاجْعَلْ اَفْـِٔدَةً مِنَ النَّاسِ تَهْو۪ٓي اِلَيْهِمْ وَارْزُقْهُمْ مِنَ الثَّمَرَاتِ لَعَلَّهُمْ يَشْكُرُونَ</t>
  </si>
  <si>
    <t>14|37|"Rabbimiz! Ben çocuklarımdan kimini, namaz kılabilmeleri için Senin kutsal evinin yanında, ziraata elverişsiz bir vadiye yerleştirdim. Rabbimiz! İnsanların gönüllerini onlara meylettir, şükretmeleri için onları ürünlerle rızıklandır."</t>
  </si>
  <si>
    <t>رَبَّـنَٓا اِنَّكَ تَعْلَمُ مَا نُخْف۪ي وَمَا نُعْلِنُۜ وَمَا يَخْفٰى عَلَى اللّٰهِ مِنْ شَيْءٍ فِي الْاَرْضِ وَلَا فِي السَّمَٓاءِ</t>
  </si>
  <si>
    <t>14|38|"Rabbimiz! Doğrusu Sen gizlediğimizi de, açığa vurduğumuzu da bilirsin. Yerde ve gökte hiçbir şey Allah'tan gizli kalmaz."</t>
  </si>
  <si>
    <t>اَلْحَمْدُ لِلّٰهِ الَّذ۪ي وَهَبَ ل۪ي عَلَى الْكِبَرِ اِسْمٰع۪يلَ وَاِسْحٰقَۜ اِنَّ رَبّ۪ي لَسَم۪يعُ الدُّعَٓاءِ</t>
  </si>
  <si>
    <t>14|39|"Kocamışken, bana İsmail ve İshak'ı veren Allah'a hamdolsun. Doğrusu Rabbim duaları işitendir."</t>
  </si>
  <si>
    <t>رَبِّ اجْعَلْن۪ي مُق۪يمَ الصَّلٰوةِ وَمِنْ ذُرِّيَّت۪يۗ رَبَّـنَا وَتَقَبَّلْ دُعَٓاءِ</t>
  </si>
  <si>
    <t>14|40|"Rabbim! Beni ve çocuklarımı namaz kılanlardan eyle. Rabbimiz! Duamı kabul buyur."</t>
  </si>
  <si>
    <t>رَبَّـنَا اغْفِرْ ل۪ي وَلِوَالِدَيَّ وَلِلْمُؤْمِن۪ينَ يَوْمَ يَقُومُ الْحِسَابُ۟</t>
  </si>
  <si>
    <t>14|41|"Rabbimiz! Hesap görülecek günde, beni, anamı babamı ve inananları bağışla."</t>
  </si>
  <si>
    <t>وَلَا تَحْسَبَنَّ اللّٰهَ غَافِلاً عَمَّا يَعْمَلُ الظَّالِمُونَۜ اِنَّمَا يُؤَخِّرُهُمْ لِيَوْمٍ تَشْخَصُ ف۪يهِ الْاَبْصَارُۙ</t>
  </si>
  <si>
    <t>14|42|Sakın Allah'ı, zalimlerin yaptıklarından habersiz sanma; gözlerin dışarı fırlayacağı bir güne kadar onları ertelemektedir.</t>
  </si>
  <si>
    <t>مُهْطِع۪ينَ مُقْنِع۪ي رُؤُ۫سِهِمْ لَا يَرْتَدُّ اِلَيْهِمْ طَرْفُهُمْۚ وَاَفْـِٔدَتُهُمْ هَوَٓاءٌۜ</t>
  </si>
  <si>
    <t>14|43|O gün başları kalkmış, gözleri kendilerine dönemeyecek şekilde sabit kalmış, gönülleri bomboş halde koşup duracaklardır.</t>
  </si>
  <si>
    <t>وَاَنْذِرِ النَّاسَ يَوْمَ يَأْت۪يهِمُ الْعَذَابُۙ فَيَقُولُ الَّذ۪ينَ ظَلَمُوا رَبَّـنَٓا اَخِّرْنَٓا اِلٰٓى اَجَلٍ قَر۪يبٍۙ نُجِبْ دَعْوَتَكَ وَنَتَّبِـعِ الرُّسُلَۜ اَوَلَمْ تَكُونُٓوا اَقْسَمْتُمْ مِنْ قَبْلُ مَا لَكُمْ مِنْ زَوَالٍۙ</t>
  </si>
  <si>
    <t>14|44|İnsanları, kendilerine azabın geleceği gün ile uyar. Haksızlık edenler: "Rabbimiz! Bizi yakın bir süreye kadar ertele de çağrına gelelim, peygamberlere uyalım" derler. Siz daha önce, sonunuzun gelmeyeceğine yemin etmemiş miydiniz! Üstelik kendilerine yazık edenlerin yerlerinde oturdunuz. Onlara, yaptıklarımız da sizlere açıklanmıştı. Size misaller de vermiştik.</t>
  </si>
  <si>
    <t>وَسَكَنْتُمْ ف۪ي مَسَاكِنِ الَّذ۪ينَ ظَلَمُٓوا اَنْفُسَهُمْ وَتَبَيَّنَ لَكُمْ كَيْفَ فَعَلْنَا بِهِمْ وَضَرَبْنَا لَكُمُ الْاَمْثَالَ</t>
  </si>
  <si>
    <t>14|45|İnsanları, kendilerine azabın geleceği gün ile uyar. Haksızlık edenler: "Rabbimiz! Bizi yakın bir süreye kadar ertele de çağrına gelelim, peygamberlere uyalım" derler. Siz daha önce, sonunuzun gelmeyeceğine yemin etmemiş miydiniz! Üstelik kendilerine yazık edenlerin yerlerinde oturdunuz. Onlara, yaptıklarımız da sizlere açıklanmıştı. Size misaller de vermiştik.</t>
  </si>
  <si>
    <t>وَقَدْ مَكَرُوا مَكْرَهُمْ وَعِنْدَ اللّٰهِ مَكْرُهُمْۜ وَاِنْ كَانَ مَكْرُهُمْ لِتَزُولَ مِنْهُ الْجِبَالُ</t>
  </si>
  <si>
    <t>14|46|Şüphesiz onlar düzenlerini kurdular; oysa dağları yerinden oynatacak olsa bile, bu düzenleri hep Allah'ın elindeydi.</t>
  </si>
  <si>
    <t>فَلَا تَحْسَبَنَّ اللّٰهَ مُخْلِفَ وَعْدِه۪ رُسُلَهُۜ اِنَّ اللّٰهَ عَز۪يزٌ ذُوانْتِقَامٍۜ</t>
  </si>
  <si>
    <t>14|47|Yerin başka bir yerle, göklerin de başka göklerle değiştirildiği, her şeye üstün gelen tek Allah'ın huzuruna çıktıkları günde, sakın Allah'ın peygamberlerine verdiği sözden cayacağını sanma; doğrusu Allah güçlüdür, öç alandır.</t>
  </si>
  <si>
    <t>يَوْمَ تُبَدَّلُ الْاَرْضُ غَيْرَ الْاَرْضِ وَالسَّمٰوَاتُ وَبَرَزُوا لِلّٰهِ الْوَاحِدِ الْقَهَّارِ</t>
  </si>
  <si>
    <t>14|48|Yerin başka bir yerle, göklerin de başka göklerle değiştirildiği, her şeye üstün gelen tek Allah'ın huzuruna çıktıkları günde, sakın Allah'ın peygamberlerine verdiği sözden cayacağını sanma; doğrusu Allah güçlüdür, öç alandır.</t>
  </si>
  <si>
    <t>وَتَرَى الْمُجْرِم۪ينَ يَوْمَئِذٍ مُقَرَّن۪ينَ فِي الْاَصْفَادِۚ</t>
  </si>
  <si>
    <t>14|49|O gün, suçluları zincirlere vurulmuş olarak görürsün.</t>
  </si>
  <si>
    <t>سَرَاب۪يلُهُمْ مِنْ قَطِرَانٍ وَتَغْشٰى وُجُوهَهُمُ النَّارُۙ</t>
  </si>
  <si>
    <t>14|50|Gömlekleri katrandan olacak, yüzlerini ateş bürüyecektir.</t>
  </si>
  <si>
    <t>لِيَجْزِيَ اللّٰهُ كُلَّ نَفْسٍ مَا كَسَبَتْۜ اِنَّ اللّٰهَ سَر۪يعُ الْحِسَابِ</t>
  </si>
  <si>
    <t>14|51|Bu, Allah herkese yaptığının karşılığını vereceği için böyledir. Doğrusu Allah hesabı çabuk görür.</t>
  </si>
  <si>
    <t>هٰذَا بَلَاغٌ لِلنَّاسِ وَلِيُنْذَرُوا بِه۪ وَلِيَعْلَمُٓوا اَنَّمَا هُوَ اِلٰهٌ وَاحِدٌ وَلِيَذَّكَّرَ اُو۬لُوا الْاَلْبَابِ</t>
  </si>
  <si>
    <t>14|52|Bu Kuran, onunla uyarılsınlar ve tek bir Tanrı bulunduğunu bilsinler ve akıl sahipleri öğüt alsınlar diye insanlara tebliğ edilmiştir.</t>
  </si>
  <si>
    <t>HİCR SURESİ</t>
  </si>
  <si>
    <t>الٓـرٰ۠ تِلْكَ اٰيَاتُ الْكِتَابِ وَقُرْاٰنٍ مُب۪ينٍ</t>
  </si>
  <si>
    <t>15|1|Elif, Lam, Ra. Bunlar Kitap'ın ve apaçık olan Kuran'ın ayetleridir.</t>
  </si>
  <si>
    <t>رُبَمَا يَوَدُّ الَّذ۪ينَ كَفَرُوا لَوْ كَانُوا مُسْلِم۪ينَ</t>
  </si>
  <si>
    <t>15|2|İnkar edenler, keşke müslüman olsaydık temennisinde bulunacaklardır.</t>
  </si>
  <si>
    <t>ذَرْهُمْ يَأْكُلُوا وَيَتَمَتَّعُوا وَيُلْهِهِمُ الْاَمَلُ فَسَوْفَ يَعْلَمُونَ</t>
  </si>
  <si>
    <t>15|3|Bırak onları yesinler, zevk alsınlar; ümit onları avundursun; ilerde öğrenecekler.</t>
  </si>
  <si>
    <t>وَمَٓا اَهْلَكْنَا مِنْ قَرْيَةٍ اِلَّا وَلَهَا كِتَابٌ مَعْلُومٌ</t>
  </si>
  <si>
    <t>15|4|Yok ettiğimiz herhangi bir kasabanın elbette belli bir yazısı vardır.</t>
  </si>
  <si>
    <t>مَا تَسْبِقُ مِنْ اُمَّةٍ اَجَلَهَا وَمَا يَسْتَأْخِرُونَ</t>
  </si>
  <si>
    <t>15|5|Hiçbir ümmet kendi süresini öne alamaz, geciktiremez de.</t>
  </si>
  <si>
    <t>وَقَالُوا يَٓا اَيُّهَا الَّذ۪ي نُزِّلَ عَلَيْهِ الذِّكْرُ اِنَّكَ لَمَجْنُونٌۜ</t>
  </si>
  <si>
    <t>15|6|Onlar: "Ey kendisine Kitap indirilen kimse! Sen mutlaka delisin. Doğrulardan isen melekleri bize getirsene" dediler.</t>
  </si>
  <si>
    <t>لَوْ مَا تَأْت۪ينَا بِالْمَلٰٓئِكَةِ اِنْ كُنْتَ مِنَ الصَّادِق۪ينَ</t>
  </si>
  <si>
    <t>15|7|Onlar: "Ey kendisine Kitap indirilen kimse! Sen mutlaka delisin. Doğrulardan isen melekleri bize getirsene" dediler.</t>
  </si>
  <si>
    <t>مَا نُنَزِّلُ الْمَلٰٓئِكَةَ اِلَّا بِالْحَقِّ وَمَا كَانُٓوا اِذاً مُنْظَر۪ينَ</t>
  </si>
  <si>
    <t>15|8|Biz melekleri ancak gerekince indiririz. O takdirde de ceza görecekler asla geri bırakılmazlar.</t>
  </si>
  <si>
    <t>اِنَّا نَحْنُ نَزَّلْنَا الذِّكْرَ وَاِنَّا لَهُ لَحَافِظُونَ</t>
  </si>
  <si>
    <t>15|9|Doğrusu Kitap'ı Biz indirdik, onun koruyucusu elbette Biziz.</t>
  </si>
  <si>
    <t>وَلَقَدْ اَرْسَلْنَا مِنْ قَبْلِكَ ف۪ي شِيَعِ الْاَوَّل۪ينَ</t>
  </si>
  <si>
    <t>15|10|And olsun ki, senden önce çeşitli ümmetlere peygamber göndermiştik.</t>
  </si>
  <si>
    <t>وَمَا يَأْت۪يهِمْ مِنْ رَسُولٍ اِلَّا كَانُوا بِه۪ يَسْتَهْزِؤُ۫نَ</t>
  </si>
  <si>
    <t>15|11|Onlara gelen her peygamberi alaya alıyorlardı.</t>
  </si>
  <si>
    <t>كَذٰلِكَ نَسْلُكُهُ ف۪ي قُلُوبِ الْمُجْرِم۪ينَۙ</t>
  </si>
  <si>
    <t>15|12|Aynı şekilde biz de Kitap'ı suçluların kalblerine sokarız, ama ona yine de inanmazlar. Oysa kendilerinden öncekilerin uğradıkları meydandadır.</t>
  </si>
  <si>
    <t>لَا يُؤْمِنُونَ بِه۪ وَقَدْ خَلَتْ سُنَّةُ الْاَوَّل۪ينَ</t>
  </si>
  <si>
    <t>15|13|Aynı şekilde biz de Kitap'ı suçluların kalblerine sokarız, ama ona yine de inanmazlar. Oysa kendilerinden öncekilerin uğradıkları meydandadır.</t>
  </si>
  <si>
    <t>وَلَوْ فَتَحْنَا عَلَيْهِمْ بَاباً مِنَ السَّمَٓاءِ فَظَلُّوا ف۪يهِ يَعْرُجُونَۙ</t>
  </si>
  <si>
    <t>15|14|Onlara gökten bir kapı açsak da, oradan çıkmağa koyulsalar: "Gözlerimiz döndü, biz herhalde büyülendik" derler.</t>
  </si>
  <si>
    <t>لَقَالُٓوا اِنَّمَا سُكِّرَتْ اَبْصَارُنَا بَلْ نَحْنُ قَوْمٌ مَسْحُورُونَ۟</t>
  </si>
  <si>
    <t>15|15|Onlara gökten bir kapı açsak da, oradan çıkmağa koyulsalar: "Gözlerimiz döndü, biz herhalde büyülendik" derler.</t>
  </si>
  <si>
    <t>وَلَقَدْ جَعَلْنَا فِي السَّمَٓاءِ بُرُوجاً وَزَيَّنَّاهَا لِلنَّاظِر۪ينَۙ</t>
  </si>
  <si>
    <t>15|16|And olsun ki, gökte burçlar meydana getirdik, onları bakanlar için donattık.</t>
  </si>
  <si>
    <t>وَحَفِظْنَاهَا مِنْ كُلِّ شَيْطَانٍ رَج۪يمٍۙ</t>
  </si>
  <si>
    <t>15|17|Onları, kovulmuş her şeytandan koruduk.</t>
  </si>
  <si>
    <t>اِلَّا مَنِ اسْتَرَقَ السَّمْعَ فَاَتْبَعَهُ شِهَابٌ مُب۪ينٌ</t>
  </si>
  <si>
    <t>15|18|Fakat kulak hırsızlığı yapan olursa, parlak bir ateş onu kovalar.</t>
  </si>
  <si>
    <t>وَالْاَرْضَ مَدَدْنَاهَا وَاَلْقَيْنَا ف۪يهَا رَوَاسِيَ وَاَنْبَتْنَا ف۪يهَا مِنْ كُلِّ شَيْءٍ مَوْزُونٍ</t>
  </si>
  <si>
    <t>15|19|Yeri yaydık, oraya sabit dağlar yerleştirdik, orada her şeyi bir ölçüye göre bitirdik.</t>
  </si>
  <si>
    <t>وَجَعَلْنَا لَكُمْ ف۪يهَا مَعَايِشَ وَمَنْ لَسْتُمْ لَهُ بِرَازِق۪ينَ</t>
  </si>
  <si>
    <t>15|20|Orada sizin ve rızık veremeyeceğiniz kimseler için geçimlikler meydana getirdik.</t>
  </si>
  <si>
    <t>وَاِنْ مِنْ شَيْءٍ اِلَّا عِنْدَنَا خَزَٓائِنُهُۘ وَمَا نُنَزِّلُـهُٓ اِلَّا بِقَدَرٍ مَعْلُومٍ</t>
  </si>
  <si>
    <t>15|21|Hazinesi Bizim katımızda olmayan hiçbir şey yoktur. Biz onu ancak belli bir ölçüye göre indiririz.</t>
  </si>
  <si>
    <t>وَاَرْسَلْنَا الرِّيَاحَ لَوَاقِـحَ فَاَنْزَلْنَا مِنَ السَّمَٓاءِ مَٓاءً فَاَسْقَيْنَاكُمُوهُۚ وَمَٓا اَنْتُمْ لَهُ بِخَازِن۪ينَ</t>
  </si>
  <si>
    <t>15|22|Rüzgarları aşılayıcı olarak gönderdik; yukarıdan su indirdik de sizi onunla suladık. Yoksa siz onu toplayamazdınız.</t>
  </si>
  <si>
    <t>وَاِنَّا لَنَحْنُ نُحْـي۪ وَنُم۪يتُ وَنَحْنُ الْوَارِثُونَ</t>
  </si>
  <si>
    <t>15|23|Doğrusu dirilten ve öldüren Biziz; hepsinin gerisinde de Biz kalırız.</t>
  </si>
  <si>
    <t>وَلَقَدْ عَلِمْنَا الْمُسْتَقْدِم۪ينَ مِنْكُمْ وَلَقَدْ عَلِمْنَا الْمُسْتَأْخِر۪ينَ</t>
  </si>
  <si>
    <t>15|24|And olsun ki, sizden önce geçenleri biliriz; and olsun ki, geri kalanları da biliriz.</t>
  </si>
  <si>
    <t>وَاِنَّ رَبَّكَ هُوَ يَحْشُرُهُمْۜ اِنَّهُ حَك۪يمٌ عَل۪يمٌ۟</t>
  </si>
  <si>
    <t>15|25|Doğrusu Rabbin onları diriltip bir araya getirecektir. Şüphesiz O Hakim'dir, Herşeyi Bilen'dir.</t>
  </si>
  <si>
    <t>وَلَقَدْ خَلَقْنَا الْاِنْسَانَ مِنْ صَلْصَالٍ مِنْ حَمَأٍ مَسْنُونٍۚ</t>
  </si>
  <si>
    <t>15|26|And olsun ki, insanı kuru balçıktan, işlenebilen kara topraktan yarattık.</t>
  </si>
  <si>
    <t>وَالْجَٓانَّ خَلَقْنَاهُ مِنْ قَبْلُ مِنْ نَارِ السَّمُومِ</t>
  </si>
  <si>
    <t>15|27|Cinleri de, daha önce, dumansız ateşten yarattık.</t>
  </si>
  <si>
    <t>وَاِذْ قَالَ رَبُّكَ لِلْمَلٰٓئِكَةِ اِنّ۪ي خَالِقٌ بَشَراً مِنْ صَلْصَالٍ مِنْ حَمَأٍ مَسْنُونٍ</t>
  </si>
  <si>
    <t>15|28|'Rabbin meleklere: "Ben, balçıktan, işlenebilen kara topraktan bir insan yaratacağım. Onu yapıp ruhumdan üflediğimde ona secdeye kapanın" demişti.</t>
  </si>
  <si>
    <t>فَاِذَا سَوَّيْتُهُ وَنَفَخْتُ ف۪يهِ مِنْ رُوح۪ي فَقَعُوا لَهُ سَاجِد۪ينَ</t>
  </si>
  <si>
    <t>15|29|'Rabbin meleklere: "Ben, balçıktan, işlenebilen kara topraktan bir insan yaratacağım. Onu yapıp ruhumdan üflediğimde ona secdeye kapanın" demişti.</t>
  </si>
  <si>
    <t>فَسَجَدَ الْمَلٰٓئِكَةُ كُلُّهُمْ اَجْمَعُونَۙ</t>
  </si>
  <si>
    <t>15|30|Bunun üzerine, İblis'in dışında bütün melekler hemen secde ettiler. O, secde edenlerle beraber olmaktan çekindi.</t>
  </si>
  <si>
    <t>اِلَّٓا اِبْل۪يسَۜ اَبٰٓى اَنْ يَكُونَ مَعَ السَّاجِد۪ينَ</t>
  </si>
  <si>
    <t>15|31|Bunun üzerine, İblis'in dışında bütün melekler hemen secde ettiler. O, secde edenlerle beraber olmaktan çekindi.</t>
  </si>
  <si>
    <t>قَالَ يَٓا اِبْل۪يسُ مَا لَكَ اَلَّا تَكُونَ مَعَ السَّاجِد۪ينَ</t>
  </si>
  <si>
    <t>15|32|Allah: "Ey İblis! Secde edenlerle beraber olmaktan seni alıkoyan nedir?" dedi.</t>
  </si>
  <si>
    <t>قَالَ لَمْ اَكُنْ لِاَسْجُدَ لِبَشَرٍ خَلَقْتَهُ مِنْ صَلْصَالٍ مِنْ حَمَأٍ مَسْنُونٍ</t>
  </si>
  <si>
    <t>15|33|O: "Balçıktan, işlenebilen kara topraktan yarattığın insana secde edemem" dedi.</t>
  </si>
  <si>
    <t>قَالَ فَاخْرُجْ مِنْهَا فَاِنَّكَ رَج۪يمٌ</t>
  </si>
  <si>
    <t>15|34|"Öyleyse defol oradan, sen artık kovulmuş birisin. Doğrusu hesap gününe kadar lanet sanadır" dedi.</t>
  </si>
  <si>
    <t>وَاِنَّ عَلَيْكَ اللَّعْنَةَ اِلٰى يَوْمِ الدّ۪ينِ</t>
  </si>
  <si>
    <t>15|35|"Öyleyse defol oradan, sen artık kovulmuş birisin. Doğrusu hesap gününe kadar lanet sanadır" dedi.</t>
  </si>
  <si>
    <t>قَالَ رَبِّ فَاَنْظِرْن۪ٓي اِلٰى يَوْمِ يُبْعَثُونَ</t>
  </si>
  <si>
    <t>15|36|"Rabbim! Beni hiç olmazsa, tekrar dirilecekleri güne kadar ertele" dedi.</t>
  </si>
  <si>
    <t>قَالَ فَاِنَّكَ مِنَ الْمُنْظَر۪ينَۙ</t>
  </si>
  <si>
    <t>15|37|Allah: "Sen, bilinen gün gelene kadar bırakılanlardansın" dedi.</t>
  </si>
  <si>
    <t>اِلٰى يَوْمِ الْوَقْتِ الْمَعْلُومِ</t>
  </si>
  <si>
    <t>15|38|Allah: "Sen, bilinen gün gelene kadar bırakılanlardansın" dedi.</t>
  </si>
  <si>
    <t>قَالَ رَبِّ بِمَٓا اَغْوَيْتَن۪ي لَاُزَيِّنَنَّ لَهُمْ فِي الْاَرْضِ وَلَاُغْوِيَنَّهُمْ اَجْمَع۪ينَۙ</t>
  </si>
  <si>
    <t>15|39|"Rabbim! Beni saptırdığın için, and olsun ki yeryüzünde fenalıkları onlara güzel göstereceğim; halis kıldığın kulların bir yana, onların hepsini saptıracağım" dedi.</t>
  </si>
  <si>
    <t>اِلَّا عِبَادَكَ مِنْهُمُ الْمُخْلَص۪ينَ</t>
  </si>
  <si>
    <t>15|40|"Rabbim! Beni saptırdığın için, and olsun ki yeryüzünde fenalıkları onlara güzel göstereceğim; halis kıldığın kulların bir yana, onların hepsini saptıracağım" dedi.</t>
  </si>
  <si>
    <t>قَالَ هٰذَا صِرَاطٌ عَلَيَّ مُسْتَق۪يمٌ</t>
  </si>
  <si>
    <t>15|41|'Allah şöyle dedi: "Benim gerekli kıldığım dosdoğru yol budur; kullarımın üzerinde senin bir nüfuzun olamaz. Ancak sana uyan sapıklar bunun dışındadır."</t>
  </si>
  <si>
    <t>اِنَّ عِبَاد۪ي لَيْسَ لَكَ عَلَيْهِمْ سُلْطَانٌ اِلَّا مَنِ اتَّبَعَكَ مِنَ الْغَاو۪ينَ</t>
  </si>
  <si>
    <t>15|42|'Allah şöyle dedi: "Benim gerekli kıldığım dosdoğru yol budur; kullarımın üzerinde senin bir nüfuzun olamaz. Ancak sana uyan sapıklar bunun dışındadır."</t>
  </si>
  <si>
    <t>وَاِنَّ جَهَنَّمَ لَمَوْعِدُهُمْ اَجْمَع۪ينَۙ</t>
  </si>
  <si>
    <t>15|43|"Ve Cehennem onların hepsinin toplanacağı yerdir."</t>
  </si>
  <si>
    <t>لَهَا سَبْعَةُ اَبْوَابٍۜ لِكُلِّ بَابٍ مِنْهُمْ جُزْءٌ مَقْسُومٌ۟</t>
  </si>
  <si>
    <t>15|44|O cehennemin yedi kapısı olup, her kapıdan onların girecekleri ayrılmış bir kısım vardır.</t>
  </si>
  <si>
    <t>اِنَّ الْمُتَّق۪ينَ ف۪ي جَنَّاتٍ وَعُيُونٍۜ</t>
  </si>
  <si>
    <t>15|45|Allah'a karşı gelmekten sakınanlar ise, cennetlerde, pınar başlarındadırlar.</t>
  </si>
  <si>
    <t>اُدْخُلُوهَا بِسَلَامٍ اٰمِن۪ينَ</t>
  </si>
  <si>
    <t>15|46|"Oraya güven içinde, esenlikle girin" denilir.</t>
  </si>
  <si>
    <t>وَنَزَعْنَا مَا ف۪ي صُدُورِهِمْ مِنْ غِلٍّ اِخْوَاناً عَلٰى سُرُرٍ مُتَقَابِل۪ينَ</t>
  </si>
  <si>
    <t>15|47|Biz onların gönüllerinde olan kini çıkardık, artık onlar sedirler üzerinde karşılıklı oturan kardeşlerdir.</t>
  </si>
  <si>
    <t>لَا يَمَسُّهُمْ ف۪يهَا نَصَبٌ وَمَا هُمْ مِنْهَا بِمُخْرَج۪ينَ</t>
  </si>
  <si>
    <t>15|48|Onlar orada bir yorgunluk hissetmezler. Oradan çıkarılacak da değillerdir.</t>
  </si>
  <si>
    <t>نَبِّئْ عِبَاد۪ٓي اَنّ۪ٓي اَنَا الْغَفُورُ الرَّح۪يمُۙ</t>
  </si>
  <si>
    <t>15|49|Kullarıma Benim bağışlayan, merhamet eden olduğumu, azabımın can yakıcı bir azap olduğunu haber ver.</t>
  </si>
  <si>
    <t>وَاَنَّ عَذَاب۪ي هُوَ الْعَذَابُ الْاَل۪يمُ</t>
  </si>
  <si>
    <t>15|50|Kullarıma Benim bağışlayan, merhamet eden olduğumu, azabımın can yakıcı bir azap olduğunu haber ver.</t>
  </si>
  <si>
    <t>وَنَبِّئْهُمْ عَنْ ضَيْفِ اِبْرٰه۪يمَۢ</t>
  </si>
  <si>
    <t>15|51|Onlara İbrahim'in konuklarını da anlat:</t>
  </si>
  <si>
    <t>اِذْ دَخَلُوا عَلَيْهِ فَقَالُوا سَلَاماًۜ قَالَ اِنَّا مِنْكُمْ وَجِلُونَ</t>
  </si>
  <si>
    <t>15|52|İbrahim'in yanına girdiklerinde selam vermişlerdi. O: "Doğrusu biz sizden korkuyoruz" demişti de: "Korkma, biz sana, bilgin bir oğlun olacağını müjdelemeye geldik" demişlerdi.</t>
  </si>
  <si>
    <t>قَالُوا لَا تَوْجَلْ اِنَّا نُبَشِّرُكَ بِغُلَامٍ عَل۪يمٍ</t>
  </si>
  <si>
    <t>15|53|İbrahim'in yanına girdiklerinde selam vermişlerdi. O: "Doğrusu biz sizden korkuyoruz" demişti de: "Korkma, biz sana, bilgin bir oğlun olacağını müjdelemeye geldik" demişlerdi.</t>
  </si>
  <si>
    <t>قَالَ اَبَشَّرْتُمُون۪ي عَلٰٓى اَنْ مَسَّنِيَ الْكِبَرُ فَبِمَ تُبَشِّرُونَ</t>
  </si>
  <si>
    <t>15|54|"Ben kocamışken bana müjde mi veriyorsunuz? Neye dayanarak müjdeliyorsunuz?" deyince:</t>
  </si>
  <si>
    <t>قَالُوا بَشَّرْنَاكَ بِالْحَقِّ فَلَا تَكُنْ مِنَ الْقَانِط۪ينَ</t>
  </si>
  <si>
    <t>15|55|"Seni gerçekten müjdeliyoruz, umutsuzlardan olma" demişlerdi.</t>
  </si>
  <si>
    <t>قَالَ وَمَنْ يَقْنَطُ مِنْ رَحْمَةِ رَبِّه۪ٓ اِلَّا الضَّٓالُّونَ</t>
  </si>
  <si>
    <t>15|56|"Zaten sapıklardan başka kim Rabbinin rahmetinden umudunu keser!" diyerek sormuştu: "Ey elçiler! İşiniz nedir?"</t>
  </si>
  <si>
    <t>قَالَ فَمَا خَطْبُكُمْ اَيُّهَا الْمُرْسَلُونَ</t>
  </si>
  <si>
    <t>15|57|"Zaten sapıklardan başka kim Rabbinin rahmetinden umudunu keser!" diyerek sormuştu: "Ey elçiler! İşiniz nedir?"</t>
  </si>
  <si>
    <t>قَالُٓوا اِنَّٓا اُرْسِلْـنَٓا اِلٰى قَوْمٍ مُجْرِم۪ينَۙ</t>
  </si>
  <si>
    <t>15|58|Şöyle cevap vermişlerdi: "Biz şüphesiz suçlu bir millete gönderildik. Lut'un ailesi bunun dışındadır. Karısı hariç hepsini kurtaracağız. Karısının geride kalanlardan olmasını gerekli bulduk."</t>
  </si>
  <si>
    <t>اِلَّٓا اٰلَ لُوطٍۜ اِنَّا لَمُنَجُّوهُمْ اَجْمَع۪ينَۙ</t>
  </si>
  <si>
    <t>15|59|Şöyle cevap vermişlerdi: "Biz şüphesiz suçlu bir millete gönderildik. Lut'un ailesi bunun dışındadır. Karısı hariç hepsini kurtaracağız. Karısının geride kalanlardan olmasını gerekli bulduk."</t>
  </si>
  <si>
    <t>اِلَّا امْرَاَتَهُ قَدَّرْنَٓاۙ اِنَّهَا لَمِنَ الْغَابِر۪ينَ۟</t>
  </si>
  <si>
    <t>15|60|Şöyle cevap vermişlerdi: "Biz şüphesiz suçlu bir millete gönderildik. Lut'un ailesi bunun dışındadır. Karısı hariç hepsini kurtaracağız. Karısının geride kalanlardan olmasını gerekli bulduk."</t>
  </si>
  <si>
    <t>فَلَمَّا جَٓاءَ اٰلَ لُوطٍۨ الْمُرْسَلُونَۙ</t>
  </si>
  <si>
    <t>15|61|Elçiler Lut'un ailesine gelince, Lut: "Doğrusu siz tanınmayan kimselersiniz" dedi.</t>
  </si>
  <si>
    <t>قَالَ اِنَّكُمْ قَوْمٌ مُنْكَرُونَ</t>
  </si>
  <si>
    <t>15|62|Elçiler Lut'un ailesine gelince, Lut: "Doğrusu siz tanınmayan kimselersiniz" dedi.</t>
  </si>
  <si>
    <t>قَالُوا بَلْ جِئْنَاكَ بِمَا كَانُوا ف۪يهِ يَمْتَرُونَ</t>
  </si>
  <si>
    <t>15|63|"Biz sana sadece şüphe edip durdukları azabı getirdik. Sana gerçekle geldik. Şüphesiz biz doğru söyleyenleriz. Artık, geceleyin bir ara, aileni yola çıkar, sen de arkalarından git; hiçbiriniz arkaya bakmasın; emrolunduğunuz yere doğru yürüyün" dediler.</t>
  </si>
  <si>
    <t>وَاَتَيْنَاكَ بِالْحَقِّ وَاِنَّا لَصَادِقُونَ</t>
  </si>
  <si>
    <t>15|64|"Biz sana sadece şüphe edip durdukları azabı getirdik. Sana gerçekle geldik. Şüphesiz biz doğru söyleyenleriz. Artık, geceleyin bir ara, aileni yola çıkar, sen de arkalarından git; hiçbiriniz arkaya bakmasın; emrolunduğunuz yere doğru yürüyün" dediler.</t>
  </si>
  <si>
    <t>فَاَسْرِ بِاَهْلِكَ بِقِطْعٍ مِنَ الَّيْلِ وَاتَّبِـعْ اَدْبَارَهُمْ وَلَا يَلْتَفِتْ مِنْكُمْ اَحَدٌ وَامْضُوا حَيْثُ تُؤْمَرُونَ</t>
  </si>
  <si>
    <t>15|65|"Biz sana sadece şüphe edip durdukları azabı getirdik. Sana gerçekle geldik. Şüphesiz biz doğru söyleyenleriz. Artık, geceleyin bir ara, aileni yola çıkar, sen de arkalarından git; hiçbiriniz arkaya bakmasın; emrolunduğunuz yere doğru yürüyün" dediler.</t>
  </si>
  <si>
    <t>وَقَضَيْنَٓا اِلَيْهِ ذٰلِكَ الْاَمْرَ اَنَّ دَابِرَ هٰٓؤُ۬لَٓاءِ مَقْطُوعٌ مُصْبِح۪ينَ</t>
  </si>
  <si>
    <t>15|66|Böylece Lut'a bunların sonlarının kesilmiş olarak sabahlıyacaklarını bildirdik.</t>
  </si>
  <si>
    <t>وَجَٓاءَ اَهْلُ الْمَد۪ينَةِ يَسْتَبْشِرُونَ</t>
  </si>
  <si>
    <t>15|67|Şehir halkı, sevinerek geldiler.</t>
  </si>
  <si>
    <t>قَالَ اِنَّ هٰٓؤُ۬لَٓاءِ ضَيْف۪ي فَلَا تَفْضَحُونِۙ</t>
  </si>
  <si>
    <t>15|68|Lut: "Bunlar benim konuklarımdır, onlara karşı beni rüsvay etmeyin, Allah'tan korkun, beni utandırmayın" dedi.</t>
  </si>
  <si>
    <t>وَاتَّقُوا اللّٰهَ وَلَا تُخْزُونِ</t>
  </si>
  <si>
    <t>15|69|Lut: "Bunlar benim konuklarımdır, onlara karşı beni rüsvay etmeyin, Allah'tan korkun, beni utandırmayın" dedi.</t>
  </si>
  <si>
    <t>قَالُٓوا اَوَلَمْ نَنْهَكَ عَنِ الْعَالَم۪ينَ</t>
  </si>
  <si>
    <t>15|70|"Biz sana kimseyi misafir kabul etmeyi yasak etmemiş miydik?" dediler.</t>
  </si>
  <si>
    <t>قَالَ هٰٓؤُ۬لَٓاءِ بَنَات۪ٓي اِنْ كُنْتُمْ فَاعِل۪ينَۜ</t>
  </si>
  <si>
    <t>15|71|Lut: "Alacaksanız, işte benim kızlarım" dedi.</t>
  </si>
  <si>
    <t>لَعَمْرُكَ اِنَّهُمْ لَف۪ي سَكْرَتِهِمْ يَعْمَهُونَ</t>
  </si>
  <si>
    <t>15|72|Senin hayatına and olsun ki, onlar sarhoşlukları içinde bocalayıp duruyorlardı.</t>
  </si>
  <si>
    <t>فَاَخَذَتْهُمُ الصَّيْحَةُ مُشْرِق۪ينَۙ</t>
  </si>
  <si>
    <t>15|73|Tanyeri ağarırken, çığlık onları yakalayıverdi.</t>
  </si>
  <si>
    <t>فَجَعَلْنَا عَالِيَهَا سَافِلَهَا وَاَمْطَرْنَا عَلَيْهِمْ حِجَارَةً مِنْ سِجّ۪يلٍۜ</t>
  </si>
  <si>
    <t>15|74|Memleketlerini alt üst ettik, üzerlerine sert taş yağdırdık.</t>
  </si>
  <si>
    <t>اِنَّ ف۪ي ذٰلِكَ لَاٰيَاتٍ لِلْمُتَوَسِّم۪ينَ</t>
  </si>
  <si>
    <t>15|75|Bunda, görebilen insanlar için ibretler vardır.</t>
  </si>
  <si>
    <t>وَاِنَّهَا لَبِسَب۪يلٍ مُق۪يمٍ</t>
  </si>
  <si>
    <t>15|76|O şehrin kalıntıları işlek yollar üzerinde hala durmaktadır.</t>
  </si>
  <si>
    <t>اِنَّ ف۪ي ذٰلِكَ لَاٰيَةً لِلْمُؤْمِن۪ينَۜ</t>
  </si>
  <si>
    <t>15|77|Bunda inananlar için ibret vardır.</t>
  </si>
  <si>
    <t>وَاِنْ كَانَ اَصْحَابُ الْاَيْكَةِ لَظَالِم۪ينَۙ</t>
  </si>
  <si>
    <t>15|78|Eykeliler de, şüphesiz zalim kimselerdi.</t>
  </si>
  <si>
    <t>فَانْتَقَمْنَا مِنْهُمْۢ وَاِنَّهُمَا لَبِاِمَامٍ مُب۪ينٍۜ۟</t>
  </si>
  <si>
    <t>15|79|Bunun için onlardan da öç aldık. Hala her iki memleket de işlek bir yol üzerindedirler.</t>
  </si>
  <si>
    <t>وَلَقَدْ كَذَّبَ اَصْحَابُ الْحِجْرِ الْمُرْسَل۪ينَۙ</t>
  </si>
  <si>
    <t>15|80|And olsun ki, Hicr halkı peygamberi yalanlamışlardı.</t>
  </si>
  <si>
    <t>وَاٰتَيْنَاهُمْ اٰيَاتِنَا فَكَانُوا عَنْهَا مُعْرِض۪ينَۙ</t>
  </si>
  <si>
    <t>15|81|Onlara ayetlerimizi verdiğimiz halde, yüz çevirmişlerdi.</t>
  </si>
  <si>
    <t>وَكَانُوا يَنْحِتُونَ مِنَ الْجِبَالِ بُيُوتاً اٰمِن۪ينَ</t>
  </si>
  <si>
    <t>15|82|Dağlarda, güven içinde olarak evler yontuyorlardı.</t>
  </si>
  <si>
    <t>فَاَخَذَتْهُمُ الصَّيْحَةُ مُصْبِح۪ينَۙ</t>
  </si>
  <si>
    <t>15|83|Sabaha karşı çığlık onları yakalayıverdi.</t>
  </si>
  <si>
    <t>فَمَٓا اَغْنٰى عَنْهُمْ مَا كَانُوا يَكْسِبُونَۜ</t>
  </si>
  <si>
    <t>15|84|Yaptıkları kendilerine bir fayda sağlamadı.</t>
  </si>
  <si>
    <t>وَمَا خَلَقْنَا السَّمٰوَاتِ وَالْاَرْضَ وَمَا بَيْنَهُمَٓا اِلَّا بِالْحَقِّۜ وَاِنَّ السَّاعَةَ لَاٰتِيَةٌ فَاصْفَحِ الصَّفْحَ الْجَم۪يلَ</t>
  </si>
  <si>
    <t>15|85|Biz, gökleri, yeri ve her ikisi arasında bulunanları gereğince yarattık. Kıyamet günü şüphesiz gelecektir. O halde yumuşak ve iyi davran.</t>
  </si>
  <si>
    <t>اِنَّ رَبَّكَ هُوَ الْخَلَّاقُ الْعَل۪يمُ</t>
  </si>
  <si>
    <t>15|86|Doğrusu yaratan ve bilen ancak Rabbindir.</t>
  </si>
  <si>
    <t>وَلَقَدْ اٰتَيْنَاكَ سَبْعاً مِنَ الْمَثَان۪ي وَالْقُرْاٰنَ الْعَظ۪يمَ</t>
  </si>
  <si>
    <t>15|87|And olsun ki, sana daima tekrarlanan yedi ayetli Fatiha'yı ve Kuran-ı Azim'i verdik.</t>
  </si>
  <si>
    <t>لَا تَمُدَّنَّ عَيْنَيْكَ اِلٰى مَا مَتَّعْنَا بِه۪ٓ اَزْوَاجاً مِنْهُمْ وَلَا تَحْزَنْ عَلَيْهِمْ وَاخْفِضْ جَنَاحَكَ لِلْمُؤْمِن۪ينَ</t>
  </si>
  <si>
    <t>15|88|Kafirler içinde bazı kimselere verdiğimiz kat kat servete gözünü dikme, onlara üzülme; inananları kanatların altına al.</t>
  </si>
  <si>
    <t>وَقُلْ اِنّ۪ٓي اَنَا النَّذ۪يرُ الْمُب۪ينُۚ</t>
  </si>
  <si>
    <t>15|89|De ki: "Doğrusu ben apaçık bir uyarıcıyım."</t>
  </si>
  <si>
    <t>كَمَٓا اَنْزَلْنَا عَلَى الْمُقْتَسِم۪ينَۙ</t>
  </si>
  <si>
    <t>15|90|Kuran'ı işlerine geldiği gibi bölenlere de, kendi Kitablarının bir kısmına inanıp bir kısmını kabul etmeyen yahudi ve hıristiyanlara da nitekim Kitap indirmiştik; Rabbine and olsun ki hepsini, yaptıklarından sorumlu tutacağız.</t>
  </si>
  <si>
    <t>اَلَّذ۪ينَ جَعَلُوا الْقُرْاٰنَ عِض۪ينَ</t>
  </si>
  <si>
    <t>15|91|Kuran'ı işlerine geldiği gibi bölenlere de, kendi Kitablarının bir kısmına inanıp bir kısmını kabul etmeyen yahudi ve hıristiyanlara da nitekim Kitap indirmiştik; Rabbine and olsun ki hepsini, yaptıklarından sorumlu tutacağız.</t>
  </si>
  <si>
    <t>فَوَرَبِّكَ لَنَسْـَٔلَنَّهُمْ اَجْمَع۪ينَۙ</t>
  </si>
  <si>
    <t>15|92|Kuran'ı işlerine geldiği gibi bölenlere de, kendi Kitablarının bir kısmına inanıp bir kısmını kabul etmeyen yahudi ve hıristiyanlara da nitekim Kitap indirmiştik; Rabbine and olsun ki hepsini, yaptıklarından sorumlu tutacağız.</t>
  </si>
  <si>
    <t>عَمَّا كَانُوا يَعْمَلُونَ</t>
  </si>
  <si>
    <t>15|93|Kuran'ı işlerine geldiği gibi bölenlere de, kendi Kitablarının bir kısmına inanıp bir kısmını kabul etmeyen yahudi ve hıristiyanlara da nitekim Kitap indirmiştik; Rabbine and olsun ki hepsini, yaptıklarından sorumlu tutacağız.</t>
  </si>
  <si>
    <t>فَاصْدَعْ بِمَا تُؤْمَرُ وَاَعْرِضْ عَنِ الْمُشْرِك۪ينَ</t>
  </si>
  <si>
    <t>15|94|Artık buyrulanı açıkça ortaya koy, puta tapanlara aldırış etme.</t>
  </si>
  <si>
    <t>اِنَّا كَفَيْنَاكَ الْمُسْتَهْزِء۪ينَۙ</t>
  </si>
  <si>
    <t>15|95|Allah'la beraber başka bir tanrının bulunduğunu kabul eden alaycılara karşı şüphesiz Biz sana kafiyiz. Yakında ne olduğunu öğreneceklerdir.</t>
  </si>
  <si>
    <t>اَلَّذ۪ينَ يَجْعَلُونَ مَعَ اللّٰهِ اِلٰهاً اٰخَرَۚ فَسَوْفَ يَعْلَمُونَ</t>
  </si>
  <si>
    <t>15|96|Allah'la beraber başka bir tanrının bulunduğunu kabul eden alaycılara karşı şüphesiz Biz sana kafiyiz. Yakında ne olduğunu öğreneceklerdir.</t>
  </si>
  <si>
    <t>وَلَقَدْ نَعْلَمُ اَنَّكَ يَض۪يقُ صَدْرُكَ بِمَا يَقُولُونَۙ</t>
  </si>
  <si>
    <t>15|97|And olsun ki, söyledikleri şeylerden senin gönlünün daraldığını biliyoruz.</t>
  </si>
  <si>
    <t>فَسَبِّـحْ بِحَمْدِ رَبِّكَ وَكُنْ مِنَ السَّاجِد۪ينَۙ</t>
  </si>
  <si>
    <t>15|98|Rabbini hamd ile an, secde edenlerden ol ve ölünceye kadar Rabbine kulluk et.</t>
  </si>
  <si>
    <t>وَاعْبُدْ رَبَّكَ حَتّٰى يَأْتِيَكَ الْيَق۪ينُ</t>
  </si>
  <si>
    <t>15|99|Rabbini hamd ile an, secde edenlerden ol ve ölünceye kadar Rabbine kulluk et.</t>
  </si>
  <si>
    <t>NAHL SURESİ</t>
  </si>
  <si>
    <t>اَتٰٓى اَمْرُ اللّٰهِ فَلَا تَسْتَعْجِلُوهُۜ سُبْحَانَهُ وَتَعَالٰى عَمَّا يُشْرِكُونَ</t>
  </si>
  <si>
    <t>16|1|Allah'ın buyruğu gelecektir; acele gelmesini istemeyin, Allah, ortak koştukları şeylerden münezzehtir, yücedir.</t>
  </si>
  <si>
    <t>يُنَزِّلُ الْمَلٰٓئِكَةَ بِالرُّوحِ مِنْ اَمْرِه۪ عَلٰى مَنْ يَشَٓاءُ مِنْ عِبَادِه۪ٓ اَنْ اَنْذِرُٓوا اَنَّهُ لَٓا اِلٰهَ اِلَّٓا اَنَا۬ فَاتَّقُونِ</t>
  </si>
  <si>
    <t>16|2|Allah kullarından dilediğine buyruğunu bildirmek için meleklerini vahiyle indirerek şöyle der: "İnsanları uyarın ki, Benden başka tanrı yoktur. Benden sakının."</t>
  </si>
  <si>
    <t>خَلَقَ السَّمٰوَاتِ وَالْاَرْضَ بِالْحَقِّۜ تَعَالٰى عَمَّا يُشْرِكُونَ</t>
  </si>
  <si>
    <t>16|3|Gökleri ve yeri gereğince yaratmıştır. Onların eş koştukları şeylerden yücedir.</t>
  </si>
  <si>
    <t>خَلَقَ الْاِنْسَانَ مِنْ نُطْفَةٍ فَاِذَا هُوَ خَص۪يمٌ مُب۪ينٌ</t>
  </si>
  <si>
    <t>16|4|İnsanı nutfeden yaratmıştır. Öyleyken o nasıl da açıkça karşı koymaktadır!</t>
  </si>
  <si>
    <t>وَالْاَنْعَامَ خَلَقَهَاۚ لَكُمْ ف۪يهَا دِفْءٌ وَمَنَافِعُ وَمِنْهَا تَأْكُلُونَۖ</t>
  </si>
  <si>
    <t>16|5|Hayvanları da yaratmıştır. Onlarda sizi ısıtacak şeyler ve birçok faydalar vardır. Onların etlerini de yersiniz.</t>
  </si>
  <si>
    <t>وَلَكُمْ ف۪يهَا جَمَالٌ ح۪ينَ تُر۪يحُونَ وَح۪ينَ تَسْرَحُونَۖ</t>
  </si>
  <si>
    <t>16|6|Onları getirirken de, gönderirken de zevk alırsınız.</t>
  </si>
  <si>
    <t>وَتَحْمِلُ اَثْقَالَكُمْ اِلٰى بَلَدٍ لَمْ تَكُونُوا بَالِغ۪يهِ اِلَّا بِشِقِّ الْاَنْفُسِۜ اِنَّ رَبَّكُمْ لَرَؤُ۫فٌ رَح۪يمٌۙ</t>
  </si>
  <si>
    <t>16|7|Kendi kendinize zor varacağınız memleketlere, yüklerinizi taşırlar. Doğrusu Rabbiniz şefkatlidir, merhametlidir.</t>
  </si>
  <si>
    <t>وَالْخَيْلَ وَالْبِغَالَ وَالْحَم۪يرَ لِتَرْكَبُوهَا وَز۪ينَةًۜ وَيَخْلُقُ مَا لَا تَعْلَمُونَ</t>
  </si>
  <si>
    <t>16|8|Sizin için atları, katırları ve merkebleri binek ve süs hayvanı olarak yaratmıştır. Bilmediğiniz daha nice şeyleri de yaratır.</t>
  </si>
  <si>
    <t>وَعَلَى اللّٰهِ قَصْدُ السَّب۪يلِ وَمِنْهَا جَٓائِرٌۜ وَلَوْ شَٓاءَ لَهَدٰيكُمْ اَجْمَع۪ينَ۟</t>
  </si>
  <si>
    <t>16|9|Yolun eğri olanı da vardır. Allah dileseydi hepinizi doğru yola iletirdi.</t>
  </si>
  <si>
    <t>هُوَ الَّـذ۪ٓي اَنْزَلَ مِنَ السَّمَٓاءِ مَٓاءً لَكُمْ مِنْهُ شَرَابٌ وَمِنْهُ شَجَرٌ ف۪يهِ تُس۪يمُونَ</t>
  </si>
  <si>
    <t>16|10|Yukarıdan size su indiren O'dur. Ondan içersiniz; hayvanları otlattığınız bitkiler de onunla biter.</t>
  </si>
  <si>
    <t>يُنْبِتُ لَكُمْ بِهِ الزَّرْعَ وَالزَّيْتُونَ وَالنَّخ۪يلَ وَالْاَعْنَابَ وَمِنْ كُلِّ الثَّمَرَاتِۜ اِنَّ ف۪ي ذٰلِكَ لَاٰيَةً لِقَوْمٍ يَتَفَكَّرُونَ</t>
  </si>
  <si>
    <t>16|11|Allah onunla size ekinler, zeytin ve hurma ağaçları, üzümler ve her türlü ürünü yetiştirir. Düşünen kimseler için bunda ders vardır.</t>
  </si>
  <si>
    <t>وَسَخَّرَ لَكُمُ الَّيْلَ وَالنَّهَارَۙ وَالشَّمْسَ وَالْقَمَرَۜ وَالنُّجُومُ مُسَخَّرَاتٌ بِاَمْرِه۪ۜ اِنَّ ف۪ي ذٰلِكَ لَاٰيَاتٍ لِقَوْمٍ يَعْقِلُونَۙ</t>
  </si>
  <si>
    <t>16|12|Geceyi gündüzü, güneşi ayı sizin istifadenize vermiştir. Yıldızlar da O'nun buyruğuna boyun eğmiştir. Bunlarda, akleden kimseler için dersler vardır.</t>
  </si>
  <si>
    <t>وَمَا ذَرَاَ لَكُمْ فِي الْاَرْضِ مُخْتَلِفاً اَلْوَانُهُۜ اِنَّ ف۪ي ذٰلِكَ لَاٰيَةً لِقَوْمٍ يَذَّكَّرُونَ</t>
  </si>
  <si>
    <t>16|13|Yeryüzünde rengarenk şeyleri de sizin için yaratmıştır. Bunda, öğüt alan kimseler için ibret vardır.</t>
  </si>
  <si>
    <t>وَهُوَ الَّذ۪ي سَخَّرَ الْبَحْرَ لِتَأْكُلُوا مِنْهُ لَحْماً طَرِياًّ وَتَسْتَخْرِجُوا مِنْهُ حِلْيَةً تَلْبَسُونَهَاۚ وَتَرَى الْفُلْكَ مَوَاخِرَ ف۪يهِ وَلِتَبْتَغُوا مِنْ فَضْلِه۪ وَلَعَلَّكُمْ تَشْكُرُونَ</t>
  </si>
  <si>
    <t>16|14|Taze et yemeniz, takındığınız süsleri edinmeniz ve Allah'ın bol nimetinden faydalanmanız için denize -ki gemilerin onu yara yara gittiğini görürsün- boyun eğdiren de O'dur. Artık belki şükredersiniz.</t>
  </si>
  <si>
    <t>وَاَلْقٰى فِي الْاَرْضِ رَوَاسِيَ اَنْ تَم۪يدَ بِكُمْ وَاَنْهَاراً وَسُبُلاً لَعَلَّكُمْ تَهْتَدُونَۙ</t>
  </si>
  <si>
    <t>16|15|Yeryüzünde, sarsılmayasınız diye, sabit dağlar, nehirler ve belki yolunuzu bulursunuz diye yollar ve işaretler meydana getirmiştir. Onlar yıldızla da yollarını bulurlar.</t>
  </si>
  <si>
    <t>وَعَلَامَاتٍۜ وَبِالنَّجْمِ هُمْ يَهْتَدُونَ</t>
  </si>
  <si>
    <t>16|16|Yeryüzünde, sarsılmayasınız diye, sabit dağlar, nehirler ve belki yolunuzu bulursunuz diye yollar ve işaretler meydana getirmiştir. Onlar yıldızla da yollarını bulurlar.</t>
  </si>
  <si>
    <t>اَفَمَنْ يَخْلُقُ كَمَنْ لَا يَخْلُقُۜ اَفَلَا تَذَكَّرُونَ</t>
  </si>
  <si>
    <t>16|17|Hiç yaratan yaratamayana benzer mi? İbret almaz mısınız?</t>
  </si>
  <si>
    <t>وَاِنْ تَعُدُّوا نِعْمَةَ اللّٰهِ لَا تُحْصُوهَاۜ اِنَّ اللّٰهَ لَغَفُورٌ رَح۪يمٌ</t>
  </si>
  <si>
    <t>16|18|Allah'ın verdiği nimetleri sayacak olsanız bitiremezsiniz; doğrusu Allah bağışlar, merhamet eder.</t>
  </si>
  <si>
    <t>وَاللّٰهُ يَعْلَمُ مَا تُسِرُّونَ وَمَا تُعْلِنُونَ</t>
  </si>
  <si>
    <t>16|19|Allah, gizlediklerinizi de, açığa vurduklarınızı da bilir.</t>
  </si>
  <si>
    <t>وَالَّذ۪ينَ يَدْعُونَ مِنْ دُونِ اللّٰهِ لَا يَخْلُقُونَ شَيْـٔاً وَهُمْ يُخْلَقُونَۜ</t>
  </si>
  <si>
    <t>16|20|Allah'ı bırakıp taptıkları şeyler, hiçbir şey yaratmazlar; esasen kendileri yaratıktır.</t>
  </si>
  <si>
    <t>اَمْوَاتٌ غَيْرُ اَحْيَٓاءٍۚ وَمَا يَشْعُرُونَۙ اَيَّانَ يُبْعَثُونَ۟</t>
  </si>
  <si>
    <t>16|21|Onlar cansız, ölüdürler. Ne zaman dirileceklerini de bilemezler.</t>
  </si>
  <si>
    <t>اِلٰهُكُمْ اِلٰهٌ وَاحِدٌۚ فَالَّذ۪ينَ لَا يُؤْمِنُونَ بِالْاٰخِرَةِ قُلُوبُهُمْ مُنْكِرَةٌ وَهُمْ مُسْتَكْبِرُونَ</t>
  </si>
  <si>
    <t>16|22|Tanrınız tek bir Tanrıdır. Ahirete inanmayanların kalbleri bunu inkar eder; onlar büyüklük taslarlar.</t>
  </si>
  <si>
    <t>لَا جَرَمَ اَنَّ اللّٰهَ يَعْلَمُ مَا يُسِرُّونَ وَمَا يُعْلِنُونَۜ اِنَّهُ لَا يُحِبُّ الْمُسْتَكْبِر۪ينَ</t>
  </si>
  <si>
    <t>16|23|Onların gizlediklerini de, açığa vurduklarını da Allah'ın bildiğinde şüphe yoktur. O, büyüklük taslayanları sevmez.</t>
  </si>
  <si>
    <t>وَاِذَا ق۪يلَ لَهُمْ مَاذَٓا اَنْزَلَ رَبُّكُمْۙ قَالُٓوا اَسَاط۪يرُ الْاَوَّل۪ينَۙ</t>
  </si>
  <si>
    <t>16|24|Onlara: "Rabbiniz ne indirdi?" diye sorulsa: "öncekilerin masalları" derler.</t>
  </si>
  <si>
    <t>لِيَحْمِلُٓوا اَوْزَارَهُمْ كَامِلَةً يَوْمَ الْقِيٰمَةِۙ وَمِنْ اَوْزَارِ الَّذ۪ينَ يُضِلُّونَهُمْ بِغَيْرِ عِلْمٍۜ اَلَا سَٓاءَ مَا يَزِرُونَ۟</t>
  </si>
  <si>
    <t>16|25|Böylece kıyamet günü kendi günahlarını tam olarak, bilmeden saptırdıkları kimselerin günahlarını kısmen yüklenirler. Dikkat edin, yüklendikleri yük ne kötüdür!</t>
  </si>
  <si>
    <t>قَدْ مَكَرَ الَّذ۪ينَ مِنْ قَبْلِهِمْ فَاَتَى اللّٰهُ بُنْيَانَهُمْ مِنَ الْقَوَاعِدِ فَخَرَّ عَلَيْهِمُ السَّقْفُ مِنْ فَوْقِهِمْ وَاَتٰيهُمُ الْعَذَابُ مِنْ حَيْثُ لَا يَشْعُرُونَ</t>
  </si>
  <si>
    <t>16|26|Onlardan öncekiler düzen kurmuşlardı. Bunun üzerine Allah, binalarının temelini çökertti de tavanları başlarına yıkıldı. Azap, onlara farketmedikleri yerden geldi.</t>
  </si>
  <si>
    <t>ثُمَّ يَوْمَ الْقِيٰمَةِ يُخْز۪يهِمْ وَيَقُولُ اَيْنَ شُرَكَٓاءِيَ الَّذ۪ينَ كُنْتُمْ تُشَٓاقُّونَ ف۪يهِمْۜ قَالَ الَّذ۪ينَ اُو۫تُوا الْعِلْمَ اِنَّ الْخِزْيَ الْيَوْمَ وَالسُّٓوءَ عَلَى الْكَافِر۪ينَۙ</t>
  </si>
  <si>
    <t>16|27|Sonra kıyamet günü onları rezil eder ve: "Haklarında tartıştığınız Benim ortaklarım nerede?" der. İlim sahibleri şöyle derler: "Doğrusu bugün inkarcılara rezillik ve iğrençlik vardır."</t>
  </si>
  <si>
    <t>اَلَّذ۪ينَ تَتَوَفّٰيهُمُ الْمَلٰٓئِكَةُ ظَالِم۪ٓي اَنْفُسِهِمْۖ فَاَلْقَوُا السَّلَمَ مَا كُنَّا نَعْمَلُ مِنْ سُٓوءٍۜ بَلٰٓى اِنَّ اللّٰهَ عَل۪يمٌ بِمَا كُنْتُمْ تَعْمَلُونَ</t>
  </si>
  <si>
    <t>16|28|Melekler kendilerine yazık etmiş kimselerin canlarını alırken: "Biz hiçbir kötülük yapmıyorduk" diyerek teslim olurlar. Hayır; öyle değil; doğrusu Allah onların yaptıklarını bilmektedir.</t>
  </si>
  <si>
    <t>فَادْخُلُٓوا اَبْوَابَ جَهَنَّمَ خَالِد۪ينَ ف۪يهَاۜ فَلَبِئْسَ مَثْوَى الْمُتَكَبِّر۪ينَ</t>
  </si>
  <si>
    <t>16|29|Temelli kalacağınız cehennemin kapılarından girin. Büyüklenenlerin durağı ne kötüdür!</t>
  </si>
  <si>
    <t>وَق۪يلَ لِلَّذ۪ينَ اتَّقَوْا مَاذَٓا اَنْزَلَ رَبُّكُمْۜ قَالُوا خَيْراًۜ لِلَّذ۪ينَ اَحْسَنُوا ف۪ي هٰذِهِ الدُّنْيَا حَسَنَةٌۜ وَلَدَارُ الْاٰخِرَةِ خَيْرٌۜ وَلَنِعْمَ دَارُ الْمُتَّق۪ينَۙ</t>
  </si>
  <si>
    <t>16|30|Sakınan kimselere: "Rabbiniz ne indirdi?" denince, "İyilik" derler. Bu dünyada iyi davrananlara iyilik vardır. Ahiret yurdu ise daha iyidir. Sakınanların yurdu ne güzeldir!</t>
  </si>
  <si>
    <t>جَنَّاتُ عَدْنٍ يَدْخُلُونَهَا تَجْر۪ي مِنْ تَحْتِهَا الْاَنْهَارُ لَهُمْ ف۪يهَا مَا يَشَٓاؤُ۫نَۜ كَذٰلِكَ يَجْزِي اللّٰهُ الْمُتَّق۪ينَۙ</t>
  </si>
  <si>
    <t>16|31|İçlerinden ırmaklar akan Adn cennetlerine girerler. Orada, diledikleri kendilerine verilir. Allah sakınanları böylece mükafatlandırır.</t>
  </si>
  <si>
    <t>اَلَّذ۪ينَ تَتَوَفّٰيهُمُ الْمَلٰٓئِكَةُ طَيِّب۪ينَۙ يَقُولُونَ سَلَامٌ عَلَيْكُمُۙ ادْخُلُوا الْجَنَّةَ بِمَا كُنْتُمْ تَعْمَلُونَ</t>
  </si>
  <si>
    <t>16|32|Melekler onların canını temizlenmiş olarak alırken: "Selam size; yaptıklarınıza karşılık haydi cennete girin" derler.</t>
  </si>
  <si>
    <t>هَلْ يَنْظُرُونَ اِلَّٓا اَنْ تَأْتِيَهُمُ الْمَلٰٓئِكَةُ اَوْ يَأْتِيَ اَمْرُ رَبِّكَۜ كَذٰلِكَ فَعَلَ الَّذ۪ينَ مِنْ قَبْلِهِمْۜ وَمَا ظَلَمَهُمُ اللّٰهُ وَلٰكِنْ كَانُٓوا اَنْفُسَهُمْ يَظْلِمُونَ</t>
  </si>
  <si>
    <t>16|33|Onlar kendilerine yalnız meleklerin veya senin Rabbinin buyruğunun gelmesini mi bekliyorlar? Onlardan öncekiler de böyle yapmışlardı. Allah onlara zulmetmemişti, ama onlar kendilerine yazık ediyorlardı.</t>
  </si>
  <si>
    <t>فَاَصَابَهُمْ سَيِّـَٔاتُ مَا عَمِلُوا وَحَاقَ بِهِمْ مَا كَانُوا بِه۪ يَسْتَهْزِؤُ۫نَ۟</t>
  </si>
  <si>
    <t>16|34|Bu yüzden, işledikleri kötülüklere uğradılar ve alay ettikleri şey onları kuşattı.</t>
  </si>
  <si>
    <t>وَقَالَ الَّذ۪ينَ اَشْرَكُوا لَوْ شَٓاءَ اللّٰهُ مَا عَبَدْنَا مِنْ دُونِه۪ مِنْ شَيْءٍ نَحْنُ وَلَٓا اٰبَٓاؤُ۬نَا وَلَا حَرَّمْنَا مِنْ دُونِه۪ مِنْ شَيْءٍۜ كَذٰلِكَ فَعَلَ الَّذ۪ينَ مِنْ قَبْلِهِمْۚ فَهَلْ عَلَى الرُّسُلِ اِلَّا الْبَلَاغُ الْمُب۪ينُ</t>
  </si>
  <si>
    <t>16|35|Allah'a eş koşanlar: "Allah dileseydi O'ndan başka hiçbir şeye ne biz ve ne de babalarımız tapardı. O'nun buyruğu olmaksızın hiçbir şeyi haram kılmazdık" dediler. Kendilerinden öncekiler de böyle yapmıştı. Peygamberlere apaçık tebliğden başka ne vazife düşer?</t>
  </si>
  <si>
    <t>وَلَقَدْ بَعَثْنَا ف۪ي كُلِّ اُمَّةٍ رَسُولاً اَنِ اعْبُدُوا اللّٰهَ وَاجْتَنِبُوا الطَّاغُوتَۚ فَمِنْهُمْ مَنْ هَدَى اللّٰهُ وَمِنْهُمْ مَنْ حَقَّتْ عَلَيْهِ الضَّلَالَةُۜ فَس۪يرُوا فِي الْاَرْضِ فَانْظُرُوا كَيْفَ كَانَ عَاقِبَةُ الْمُكَذِّب۪ينَ</t>
  </si>
  <si>
    <t>16|36|And olsun ki, her ümmete: "Allah'a kulluk edin, azdırıcılardan kaçının" diyen peygamber göndermişizdir. Allah içlerinden kimini doğru yola eriştirdi, kimi de sapıklığı haketti. Yeryüzünde gezin; peygamberleri yalanlayanların sonlarının nasıl olduğunugörün.</t>
  </si>
  <si>
    <t>اِنْ تَحْرِصْ عَلٰى هُدٰيهُمْ فَاِنَّ اللّٰهَ لَا يَهْد۪ي مَنْ يُضِلُّ وَمَا لَهُمْ مِنْ نَاصِر۪ينَ</t>
  </si>
  <si>
    <t>16|37|Onların doğru yolda olmalarına ne kadar özensen, yine de Allah, saptırdığını doğru yola iletmez. Onların yardımcıları da olmaz.</t>
  </si>
  <si>
    <t>وَاَقْسَمُوا بِاللّٰهِ جَهْدَ اَيْمَانِهِمْۙ لَا يَبْعَثُ اللّٰهُ مَنْ يَمُوتُۜ بَلٰى وَعْداً عَلَيْهِ حَقاًّ وَلٰكِنَّ اَكْثَرَ النَّاسِ لَا يَعْلَمُونَۙ</t>
  </si>
  <si>
    <t>16|38|Ölen kimseyi Allah'ın diriltmeyeceği üzerine bütün güçleriyle Allah'a yemin ederler. Hayır; öyle değil, ayrılığa düştükleri şeyi onlara açıklamayı, inkar edenlerin kendilerinin yalancı olduklarını bileceklerini, Allah gerçekten vadetmiştir, fakat insanların çoğu bilmezler.</t>
  </si>
  <si>
    <t>لِيُبَيِّنَ لَهُمُ الَّذ۪ي يَخْتَلِفُونَ ف۪يهِ وَلِيَعْلَمَ الَّذ۪ينَ كَفَرُٓوا اَنَّهُمْ كَانُوا كَاذِب۪ينَ</t>
  </si>
  <si>
    <t>16|39|Ölen kimseyi Allah'ın diriltmeyeceği üzerine bütün güçleriyle Allah'a yemin ederler. Hayır; öyle değil, ayrılığa düştükleri şeyi onlara açıklamayı, inkar edenlerin kendilerinin yalancı olduklarını bileceklerini, Allah gerçekten vadetmiştir, fakat insanların çoğu bilmezler.</t>
  </si>
  <si>
    <t>اِنَّمَا قَوْلُنَا لِشَيْءٍ اِذَٓا اَرَدْنَاهُ اَنْ نَقُولَ لَهُ كُنْ فَيَكُونُ۟</t>
  </si>
  <si>
    <t>16|40|Bir şeyin olmasını istediğimiz zaman sözümüz sadece ona "Ol" dememizdir ve hemen olur.</t>
  </si>
  <si>
    <t>وَالَّذ۪ينَ هَاجَرُوا فِي اللّٰهِ مِنْ بَعْدِ مَا ظُلِمُوا لَنُبَوِّئَنَّهُمْ فِي الدُّنْيَا حَسَنَةًۜ وَلَاَجْرُ الْاٰخِرَةِ اَكْبَرُۢ لَوْ كَانُوا يَعْلَمُونَۙ</t>
  </si>
  <si>
    <t>16|41|Haksızlığa uğratıldıktan sonra, Allah yolunda hicret eden kimseleri, and olsun ki, dünyada güzel bir yerde yerleştiririz. Ahiret ecri ise daha büyüktür, keşki bilseler!</t>
  </si>
  <si>
    <t>اَلَّذ۪ينَ صَبَرُوا وَعَلٰى رَبِّهِمْ يَتَوَكَّلُونَ</t>
  </si>
  <si>
    <t>16|42|Onlar sabreden ve yalnız Rablerine güvenen kimselerdir.</t>
  </si>
  <si>
    <t>وَمَٓا اَرْسَلْنَا مِنْ قَبْلِكَ اِلَّا رِجَالاً نُوح۪ٓي اِلَيْهِمْ فَسْـَٔلُٓوا اَهْلَ الذِّكْرِ اِنْ كُنْتُمْ لَا تَعْلَمُونَۙ</t>
  </si>
  <si>
    <t>16|43|Doğrusu senden önce de kendilerine kitablar ve belgelerle vahyettiğimiz bir takım adamlar gönderdik. Bilmiyorsanız kitablılara sorun. Sana da, insanlara gönderileni açıklayasın diye Kuran'ı indirdik. Belki düşünürler.</t>
  </si>
  <si>
    <t>بِالْبَيِّنَاتِ وَالزُّبُرِۜ وَاَنْزَلْـنَٓا اِلَيْكَ الذِّكْرَ لِتُبَيِّنَ لِلنَّاسِ مَا نُزِّلَ اِلَيْهِمْ وَلَعَلَّهُمْ يَتَفَكَّرُونَ</t>
  </si>
  <si>
    <t>16|44|Doğrusu senden önce de kendilerine kitablar ve belgelerle vahyettiğimiz bir takım adamlar gönderdik. Bilmiyorsanız kitablılara sorun. Sana da, insanlara gönderileni açıklayasın diye Kuran'ı indirdik. Belki düşünürler.</t>
  </si>
  <si>
    <t>اَفَاَمِنَ الَّذ۪ينَ مَكَرُوا السَّيِّـَٔاتِ اَنْ يَخْسِفَ اللّٰهُ بِهِمُ الْاَرْضَ اَوْ يَأْتِيَهُمُ الْعَذَابُ مِنْ حَيْثُ لَا يَشْعُرُونَۙ</t>
  </si>
  <si>
    <t>16|45|Kötü işler düzenleyenler Allah'ın kendilerini yere batırmasından yahut farketmedikleri bir yerden onlara azabın gelmesinden güvende midirler?</t>
  </si>
  <si>
    <t>اَوْ يَأْخُذَهُمْ ف۪ي تَقَلُّبِهِمْ فَمَا هُمْ بِمُعْجِز۪ينَۙ</t>
  </si>
  <si>
    <t>16|46|Veya hareket halindelerken -ki Allah'ı aciz bırakamazlar- ya da yok olmak endişesindeyken onlara azabın gelmesinden güvende midirler? Doğrusu Rabbin şefkatlidir, merhametlidir.</t>
  </si>
  <si>
    <t>اَوْ يَأْخُذَهُمْ عَلٰى تَخَوُّفٍۜ فَاِنَّ رَبَّكُمْ لَرَؤُ۫فٌ رَح۪يمٌ</t>
  </si>
  <si>
    <t>16|47|Veya hareket halindelerken -ki Allah'ı aciz bırakamazlar- ya da yok olmak endişesindeyken onlara azabın gelmesinden güvende midirler? Doğrusu Rabbin şefkatlidir, merhametlidir.</t>
  </si>
  <si>
    <t>اَوَلَمْ يَرَوْا اِلٰى مَا خَلَقَ اللّٰهُ مِنْ شَيْءٍ يَتَفَيَّؤُ۬ا ظِلَالُهُ عَنِ الْيَم۪ينِ وَالشَّمَٓائِلِ سُجَّداً لِلّٰهِ وَهُمْ دَاخِرُونَ</t>
  </si>
  <si>
    <t>16|48|Allah'ın yarattığı şeylerin, gölgeleri sağa sola vurarak, Allah'a boyun eğerek secde etmekte olduklarını görmüyorlar mı?</t>
  </si>
  <si>
    <t>وَلِلّٰهِ يَسْجُدُ مَا فِي السَّمٰوَاتِ وَمَا فِي الْاَرْضِ مِنْ دَٓابَّةٍ وَالْمَلٰٓئِكَةُ وَهُمْ لَا يَسْتَكْبِرُونَ ۩</t>
  </si>
  <si>
    <t>16|49|Göklerde ve yerde bulunan her canlı ve melekler, büyüklük taslamaksızın Allah'a secde ederler.</t>
  </si>
  <si>
    <t>يَخَافُونَ رَبَّهُمْ مِنْ فَوْقِهِمْ وَيَفْعَلُونَ مَا يُؤْمَرُونَ۟</t>
  </si>
  <si>
    <t>16|50|Üstün olan Rablerinden korkarlar ve emrolundukları şeyleri yaparlar.</t>
  </si>
  <si>
    <t>وَقَالَ اللّٰهُ لَا تَتَّخِذُٓوا اِلٰهَيْنِ اثْنَيْنِۚ اِنَّمَا هُوَ اِلٰهٌ وَاحِدٌۚ فَاِيَّايَ فَارْهَبُونِ</t>
  </si>
  <si>
    <t>16|51|Allah, "İki tanrı edinmeyin, O ancak bir tek Tanrı'dır. Yalnız Ben'den korkun" dedi.</t>
  </si>
  <si>
    <t>وَلَهُ مَا فِي السَّمٰوَاتِ وَالْاَرْضِ وَلَهُ الدّ۪ينُ وَاصِباًۜ اَفَغَيْرَ اللّٰهِ تَتَّقُونَ</t>
  </si>
  <si>
    <t>16|52|Göklerde ve yerde olan O'nundur. Kulluk da daima O'nadır. Allah'tan başkasından mı sakınıyorsunuz?</t>
  </si>
  <si>
    <t>وَمَا بِكُمْ مِنْ نِعْمَةٍ فَمِنَ اللّٰهِ ثُمَّ اِذَا مَسَّكُمُ الضُّرُّ فَاِلَيْهِ تَجْـَٔرُونَۚ</t>
  </si>
  <si>
    <t>16|53|Size gelen her nimet Allah'tandır. Sonra, bir sıkıntıya uğradığınızda yalnız O'na sığınırsınız.</t>
  </si>
  <si>
    <t>ثُمَّ اِذَا كَشَفَ الضُّرَّ عَنْكُمْ اِذَا فَر۪يقٌ مِنْكُمْ بِرَبِّهِمْ يُشْرِكُونَۙ</t>
  </si>
  <si>
    <t>16|54|Sıkıntılarınızı giderince de, içinizden bazıları kendilerine verdiğimize nankörlük ederek Rablerine eş koşarlar. Geçinin bakalım, yakında öğreneceksiniz.</t>
  </si>
  <si>
    <t>لِيَكْفُرُوا بِمَٓا اٰتَيْنَاهُمْۜ فَتَمَتَّعُوا۠ فَسَوْفَ تَعْلَمُونَ</t>
  </si>
  <si>
    <t>16|55|Sıkıntılarınızı giderince de, içinizden bazıları kendilerine verdiğimize nankörlük ederek Rablerine eş koşarlar. Geçinin bakalım, yakında öğreneceksiniz.</t>
  </si>
  <si>
    <t>وَيَجْعَلُونَ لِمَا لَا يَعْلَمُونَ نَص۪يباً مِمَّا رَزَقْنَاهُمْۜ تَاللّٰهِ لَتُسْـَٔلُنَّ عَمَّا كُنْتُمْ تَفْتَرُونَ</t>
  </si>
  <si>
    <t>16|56|Kendilerine verdiğimiz rızıktan, onların ne olduğunu bilmeyen putlara pay ayırırlar. Allah'a and olsun ki, uydurup durduğunuz şeylerden elbette sorguya çekileceksiniz.</t>
  </si>
  <si>
    <t>وَيَجْعَلُونَ لِلّٰهِ الْبَنَاتِ سُبْحَانَهُۙ وَلَهُمْ مَا يَشْتَهُونَ</t>
  </si>
  <si>
    <t>16|57|Beğendikleri erkek çocukları kendilerine; kızları da Allah'a malediyorlar. O bundan münezzehtir.</t>
  </si>
  <si>
    <t>وَاِذَا بُشِّرَ اَحَدُهُمْ بِالْاُنْثٰى ظَلَّ وَجْهُهُ مُسْوَداًّ وَهُوَ كَظ۪يمٌۚ</t>
  </si>
  <si>
    <t>16|58|Aralarından birine bir kızı olduğu müjdelendiği zaman içi gamla dolarak yüzü simsiyah kesilir.</t>
  </si>
  <si>
    <t>يَتَوَارٰى مِنَ الْقَوْمِ مِنْ سُٓوءِ مَا بُشِّرَ بِه۪ۜ اَيُمْسِكُهُ عَلٰى هُونٍ اَمْ يَدُسُّهُ فِي التُّرَابِۜ اَلَا سَٓاءَ مَا يَحْكُمُونَ</t>
  </si>
  <si>
    <t>16|59|Kendisine verilen kötü müjde yüzünden, halktan gizlenmeye çalışır; onu utana utana tutsun mu, yoksa toprağa mı gömsün? Ne kötü hükmediyorlar!</t>
  </si>
  <si>
    <t>لِلَّذ۪ينَ لَا يُؤْمِنُونَ بِالْاٰخِرَةِ مَثَلُ السَّوْءِۚ وَلِلّٰهِ الْمَثَلُ الْاَعْلٰىۜ وَهُوَ الْعَز۪يزُ الْحَك۪يمُ۟</t>
  </si>
  <si>
    <t>16|60|Ahirete inanmayanlar kötülük misalidirler. En üstün misali ise Allah verir. O Güçlü'dür, Hakim'dir.</t>
  </si>
  <si>
    <t>وَلَوْ يُؤَاخِذُ اللّٰهُ النَّاسَ بِظُلْمِهِمْ مَا تَرَكَ عَلَيْهَا مِنْ دَٓابَّةٍ وَلٰكِنْ يُؤَخِّرُهُمْ اِلٰٓى اَجَلٍ مُسَمًّىۚ فَاِذَا جَٓاءَ اَجَلُهُمْ لَا يَسْتَأْخِرُونَ سَاعَةً وَلَا يَسْتَقْدِمُونَ</t>
  </si>
  <si>
    <t>16|61|Allah insanları haksızlıklarından ötürü yakalayacak olsaydı, yeryüzünde canlı bırakmazdı. Fakat onları belirli bir süreye kadar erteler. Süreleri dolunca onu ne bir saat geciktirebilirler ne de öne alabilirler.</t>
  </si>
  <si>
    <t>وَيَجْعَلُونَ لِلّٰهِ مَا يَكْرَهُونَ وَتَصِفُ اَلْسِنَتُهُمُ الْكَذِبَ اَنَّ لَهُمُ الْحُسْنٰىۜ لَا جَرَمَ اَنَّ لَهُمُ النَّارَ وَاَنَّهُمْ مُفْرَطُونَ</t>
  </si>
  <si>
    <t>16|62|Beğenmediklerini Allah'a malederler. Dilleri, güzel şeylerin kendilerine ait olduğunu yalan yere söyler durur. Cehennemin onların olduğunda ve önceden oraya gideceklerinde şüphe yoktur.</t>
  </si>
  <si>
    <t>تَاللّٰهِ لَقَدْ اَرْسَلْـنَٓا اِلٰٓى اُمَمٍ مِنْ قَبْلِكَ فَزَيَّنَ لَهُمُ الشَّيْطَانُ اَعْمَالَهُمْ فَهُوَ وَلِيُّهُمُ الْيَوْمَ وَلَهُمْ عَذَابٌ اَل۪يمٌ</t>
  </si>
  <si>
    <t>16|63|Allah'a and olsun ki, senden önceki ümmetlere peygamberler gönderdik. Şeytan yaptıklarını onlara hep güzel gösterdi. Bugün de dostları odur. Onlara can yakıcı azap vardır.</t>
  </si>
  <si>
    <t>وَمَٓا اَنْزَلْنَا عَلَيْكَ الْكِتَابَ اِلَّا لِتُبَيِّنَ لَهُمُ الَّذِي اخْتَلَفُوا ف۪يهِۙ وَهُدًى وَرَحْمَةً لِقَوْمٍ يُؤْمِنُونَ</t>
  </si>
  <si>
    <t>16|64|Sana Kitap'ı, ayrılığa düştükleri şeyleri onlara açıklaman için, inanan kimselere de doğru yol rehberi ve rahmet olarak indirdik.</t>
  </si>
  <si>
    <t>وَاللّٰهُ اَنْزَلَ مِنَ السَّمَٓاءِ مَٓاءً فَاَحْيَا بِهِ الْاَرْضَ بَعْدَ مَوْتِهَاۜ اِنَّ ف۪ي ذٰلِكَ لَاٰيَةً لِقَوْمٍ يَسْمَعُونَ۟</t>
  </si>
  <si>
    <t>16|65|Allah gökten su indirir ve ölümünden sonra yeryüzünü diriltir. Kulak veren kimseler için bunda ibret vardır.</t>
  </si>
  <si>
    <t>وَاِنَّ لَكُمْ فِي الْاَنْعَامِ لَعِبْرَةًۜ نُسْق۪يكُمْ مِمَّا ف۪ي بُطُونِه۪ مِنْ بَيْنِ فَرْثٍ وَدَمٍ لَبَناً خَالِصاً سَٓائِغاً لِلشَّارِب۪ينَ</t>
  </si>
  <si>
    <t>16|66|Hayvanlarda da size ibretler vardır. Bağırsaklarındakiler ile kan arasından, içenlere halis ve içimi kolay süt içiririz.</t>
  </si>
  <si>
    <t>وَمِنْ ثَمَرَاتِ النَّخ۪يلِ وَالْاَعْنَابِ تَتَّخِذُونَ مِنْهُ سَكَراً وَرِزْقاً حَسَناًۜ اِنَّ ف۪ي ذٰلِكَ لَاٰيَةً لِقَوْمٍ يَعْقِلُونَ</t>
  </si>
  <si>
    <t>16|67|Hurma ağaçlarının meyvelerinden ve üzümlerden şerbet, şıra (içecek) ve güzel rızık elde edersiniz. Düşünen millet için bunda ibret vardır.</t>
  </si>
  <si>
    <t>وَاَوْحٰى رَبُّكَ اِلَى النَّحْلِ اَنِ اتَّخِذ۪ي مِنَ الْجِبَالِ بُيُوتاً وَمِنَ الشَّجَرِ وَمِمَّا يَعْرِشُونَۙ</t>
  </si>
  <si>
    <t>16|68|Rabbin bal arısına: "Dağlarda, ağaçlarda ve hazırlanmış kovanlarda yuva edin; sonra her çeşit üründen ye; sonra da Rabbinin işlemen için gösterdiği yollardan yürü" diye öğretti. Karınlarından insanlara şifa olan çeşitli renklerde bal çıkar. Düşünen bir millet için bunda ibret vardır.</t>
  </si>
  <si>
    <t>ثُمَّ كُل۪ي مِنْ كُلِّ الثَّمَرَاتِ فَاسْلُك۪ي سُبُلَ رَبِّكِ ذُلُلاًۜ يَخْرُجُ مِنْ بُطُونِهَا شَرَابٌ مُخْتَلِفٌ اَلْوَانُهُ ف۪يهِ شِفَٓاءٌ لِلنَّاسِۜ اِنَّ ف۪ي ذٰلِكَ لَاٰيَةً لِقَوْمٍ يَتَفَكَّرُونَ</t>
  </si>
  <si>
    <t>16|69|Rabbin bal arısına: "Dağlarda, ağaçlarda ve hazırlanmış kovanlarda yuva edin; sonra her çeşit üründen ye; sonra da Rabbinin işlemen için gösterdiği yollardan yürü" diye öğretti. Karınlarından insanlara şifa olan çeşitli renklerde bal çıkar. Düşünen bir millet için bunda ibret vardır.</t>
  </si>
  <si>
    <t>وَاللّٰهُ خَلَقَكُمْ ثُمَّ يَتَوَفّٰيكُمْ وَمِنْكُمْ مَنْ يُرَدُّ اِلٰٓى اَرْذَلِ الْعُمُرِ لِكَيْ لَا يَعْلَمَ بَعْدَ عِلْمٍ شَيْـٔاًۜ اِنَّ اللّٰهَ عَل۪يمٌ قَد۪يرٌ۟</t>
  </si>
  <si>
    <t>16|70|Allah sizi yaratmıştır, sonra öldürecektir, içinizden bir kısmı da ömrünün en fena zamanına ulaştırılır ki, bilirken bilmez olurlar. Doğrusu Allah bilendir, her şeye Kadir'dir.</t>
  </si>
  <si>
    <t>وَاللّٰهُ فَضَّلَ بَعْضَكُمْ عَلٰى بَعْضٍ فِي الرِّزْقِۚ فَمَا الَّذ۪ينَ فُضِّلُوا بِرَٓادّ۪ي رِزْقِهِمْ عَلٰى مَا مَلَكَتْ اَيْمَانُهُمْ فَهُمْ ف۪يهِ سَوَٓاءٌۜ اَفَبِنِعْمَةِ اللّٰهِ يَجْحَدُونَ</t>
  </si>
  <si>
    <t>16|71|Allah rızıkda kiminizi diğerlerine üstün tutmuştur. Üstün kılınanlar, emirleri altında bulunanların rızıklarını vermezler. Oysa rızıkta hepsi eşittir. Allah'ın nimetini bile bile inkar mı ediyorlar?</t>
  </si>
  <si>
    <t>وَاللّٰهُ جَعَلَ لَكُمْ مِنْ اَنْفُسِكُمْ اَزْوَاجاً وَجَعَلَ لَكُمْ مِنْ اَزْوَاجِكُمْ بَن۪ينَ وَحَفَدَةً وَرَزَقَكُمْ مِنَ الطَّيِّبَاتِۜ اَفَبِالْبَاطِلِ يُؤْمِنُونَ وَبِنِعْمَتِ اللّٰهِ هُمْ يَكْفُرُونَۙ</t>
  </si>
  <si>
    <t>16|72|Allah size kendinizden eşler var eder. Eşlerinizden de oğullar ve torunlar var eder. Size temiz şeylerden rızık verir. Öyleyken batıla inanıyorlar ve Allah'ın nimetini inkar mı ediyorlar?</t>
  </si>
  <si>
    <t>وَيَعْبُدُونَ مِنْ دُونِ اللّٰهِ مَا لَا يَمْلِكُ لَهُمْ رِزْقاً مِنَ السَّمٰوَاتِ وَالْاَرْضِ شَيْـٔاً وَلَا يَسْتَط۪يعُونَۚ</t>
  </si>
  <si>
    <t>16|73|Allah'ı bırakıp, göklerden ve yerden kendilerine verecek rızıkları olmayan ve vermeye güç yetiremeyen şeylere mi tapıyorlar?</t>
  </si>
  <si>
    <t>فَلَا تَضْرِبُوا لِلّٰهِ الْاَمْثَالَۜ اِنَّ اللّٰهَ يَعْلَمُ وَاَنْتُمْ لَا تَعْلَمُونَ</t>
  </si>
  <si>
    <t>16|74|Allah'a benzerler koşmaya kalkmayın. Şüphesiz Allah bilir, siz bilmezsiniz.</t>
  </si>
  <si>
    <t>ضَرَبَ اللّٰهُ مَثَلاً عَبْداً مَمْلُوكاً لَا يَقْدِرُ عَلٰى شَيْءٍ وَمَنْ رَزَقْنَاهُ مِنَّا رِزْقاً حَسَناً فَهُوَ يُنْفِقُ مِنْهُ سِراًّ وَجَهْراًۜ هَلْ يَسْتَوُ۫نَۜ اَلْحَمْدُ لِلّٰهِۜ بَلْ اَكْثَرُهُمْ لَا يَعْلَمُونَ</t>
  </si>
  <si>
    <t>16|75|Allah, hiçbir şeye gücü yetmeyen ve başkasının malı olan bir köle ile, kendisine verdiğimiz güzel nimetlerden gizlice ve açıkça sarfeden kimseyi misal gösterir: Hiç bunlar eşit olur mu? Övülmeğe layık olan Allah'tır, fakat çoğu bilmezler.</t>
  </si>
  <si>
    <t>وَضَرَبَ اللّٰهُ مَثَلاً رَجُلَيْنِ اَحَدُهُمَٓا اَبْكَمُ لَا يَقْدِرُ عَلٰى شَيْءٍ وَهُوَ كَلٌّ عَلٰى مَوْلٰيهُۙ اَيْنَمَا يُوَجِّهْهُ لَا يَأْتِ بِخَيْرٍۜ هَلْ يَسْتَو۪ي هُوَۙ وَمَنْ يَأْمُرُ بِالْعَدْلِۙ وَهُوَ عَلٰى صِرَاطٍ مُسْتَق۪يمٍ۟</t>
  </si>
  <si>
    <t>16|76|Allah iki adamı misal veriyor: Biri hiçbir şeye gücü yetmeyen bir dilsiz ki efendisine yüktür, nereye gönderse bir hayır çıkmaz; bu, doğru yolda olan, adaletle emreden kimse ile bir olabilir mi?</t>
  </si>
  <si>
    <t>وَلِلّٰهِ غَيْبُ السَّمٰوَاتِ وَالْاَرْضِۜ وَمَٓا اَمْرُ السَّاعَةِ اِلَّا كَلَمْحِ الْبَصَرِ اَوْ هُوَ اَقْرَبُۜ اِنَّ اللّٰهَ عَلٰى كُلِّ شَيْءٍ قَد۪يرٌ</t>
  </si>
  <si>
    <t>16|77|Göklerin ve yerin gaybı Allah'a aittir, kıyamet saatinin kopuşu bir göz kırpması kadar veya daha çabuk bir zaman içinde olur. Şüphesiz Allah her şeye Kadir'dir.</t>
  </si>
  <si>
    <t>وَاللّٰهُ اَخْرَجَكُمْ مِنْ بُطُونِ اُمَّهَاتِكُمْ لَا تَعْلَمُونَ شَيْـٔاًۙ وَجَعَلَ لَكُمُ السَّمْعَ وَالْاَبْصَارَ وَالْاَفْـِٔدَةَۙ لَعَلَّكُمْ تَشْكُرُونَ</t>
  </si>
  <si>
    <t>16|78|Allah sizi annelerinizin karnından bir şey bilmez halde çıkarmıştır. Belki şükredersiniz diye size kulak, göz ve kalp vermiştir.</t>
  </si>
  <si>
    <t>اَلَمْ يَرَوْا اِلَى الطَّيْرِ مُسَخَّرَاتٍ ف۪ي جَوِّ السَّمَٓاءِۜ مَا يُمْسِكُهُنَّ اِلَّا اللّٰهُۜ اِنَّ ف۪ي ذٰلِكَ لَاٰيَاتٍ لِقَوْمٍ يُؤْمِنُونَ</t>
  </si>
  <si>
    <t>16|79|Göğün boşluğunda Allah'ın buyruğuna boyun eğerek uçan kuşlara bakmıyorlar mı? Onları Allah'tan başka tutan kimse yoktur. İnanan millet için bunda dersler vardır.</t>
  </si>
  <si>
    <t>وَاللّٰهُ جَعَلَ لَكُمْ مِنْ بُيُوتِكُمْ سَكَناً وَجَعَلَ لَكُمْ مِنْ جُلُودِ الْاَنْعَامِ بُيُوتاً تَسْتَخِفُّونَهَا يَوْمَ ظَعْنِكُمْ وَيَوْمَ اِقَامَتِكُمْۙ وَمِنْ اَصْوَافِهَا وَاَوْبَارِهَا وَاَشْعَارِهَٓا اَثَاثاً وَمَتَاعاً اِلٰى ح۪ينٍ</t>
  </si>
  <si>
    <t>16|80|Allah size evlerinizi dinlenme yeri kıldı. Hayvanların derilerinden, yolculukta ve ikamet zamanlarınızda kolayca taşıyacağınız evler; yün, tüy ve kıllarından bir süre kullanacağınız giyimlikler ve geçimlikler var etmiştir.</t>
  </si>
  <si>
    <t>وَاللّٰهُ جَعَلَ لَكُمْ مِمَّا خَلَقَ ظِلَالاً وَجَعَلَ لَكُمْ مِنَ الْجِبَالِ اَكْنَاناً وَجَعَلَ لَكُمْ سَرَاب۪يلَ تَق۪يكُمُ الْحَرَّ وَسَرَاب۪يلَ تَق۪يكُمْ بَأْسَكُمْۜ كَذٰلِكَ يُتِمُّ نِعْمَتَهُ عَلَيْكُمْ لَعَلَّكُمْ تُسْلِمُونَ</t>
  </si>
  <si>
    <t>16|81|Allah yarattıklarından size gölgeler yapmış; dağlarda sığınacağınız barınaklar var etmiş, sizi sıcaktan koruyacak elbiseler, harpte sizi koruyacak zırhlar vermiştir. Size olan nimetini müslüman olasınız diye işte bu şekilde tamamlamaktadır.</t>
  </si>
  <si>
    <t>فَاِنْ تَوَلَّوْا فَاِنَّمَا عَلَيْكَ الْبَلَاغُ الْمُب۪ينُ</t>
  </si>
  <si>
    <t>16|82|Eğer yüz çevirirlerse, sana düşenin sadece açıkça tebliğ olduğunu bil.</t>
  </si>
  <si>
    <t>يَعْرِفُونَ نِعْمَتَ اللّٰهِ ثُمَّ يُنْكِرُونَهَا وَاَكْثَرُهُمُ الْكَافِرُونَ۟</t>
  </si>
  <si>
    <t>16|83|Allah'ın nimetini hem bilirler hem de inkar ederler. Zaten çoğu kafir kimselerdir.</t>
  </si>
  <si>
    <t>وَيَوْمَ نَبْعَثُ مِنْ كُلِّ اُمَّةٍ شَه۪يداً ثُمَّ لَا يُؤْذَنُ لِلَّذ۪ينَ كَفَرُوا وَلَا هُمْ يُسْتَعْتَبُونَ</t>
  </si>
  <si>
    <t>16|84|Kıyamet günü her ümmetten bir şahit getiririz; inkar edenlere itiraz için izin de verilmez, onların özürleri de dinlenmez.</t>
  </si>
  <si>
    <t>وَاِذَا رَاَ الَّذ۪ينَ ظَلَمُوا الْعَذَابَ فَلَا يُخَفَّفُ عَنْهُمْ وَلَا هُمْ يُنْظَرُونَ</t>
  </si>
  <si>
    <t>16|85|Zulmedenler, azap görürlerken azabları hafifletilmez de geciktirilmez de.</t>
  </si>
  <si>
    <t>وَاِذَا رَاَ الَّذ۪ينَ اَشْرَكُوا شُرَكَٓاءَهُمْ قَالُوا رَبَّـنَا هٰٓؤُ۬لَٓاءِ شُرَكَٓاؤُ۬نَا الَّذ۪ينَ كُنَّا نَدْعُوا مِنْ دُونِكَۚ فَاَلْقَوْا اِلَيْهِمُ الْقَوْلَ اِنَّكُمْ لَكَاذِبُونَۚ</t>
  </si>
  <si>
    <t>16|86|Allah'a ortak koşanlar, koştukları ortakları gördüklerinde: "Rabbimiz! Seni bırakıp yalvardığımız ortaklarımız bunlardır" derler. Koştukları ortaklar: "Doğrusu siz yalancısınız" diye söz atarlar.</t>
  </si>
  <si>
    <t>وَاَلْقَوْا اِلَى اللّٰهِ يَوْمَئِذٍۨ السَّلَمَ وَضَلَّ عَنْهُمْ مَا كَانُوا يَفْتَرُونَ</t>
  </si>
  <si>
    <t>16|87|Puta tapanlar o gün Allah'ın hükmüne teslim olurlar; uydurdukları şeyler onlardan uzaklaşırlar.</t>
  </si>
  <si>
    <t>اَلَّذ۪ينَ كَفَرُوا وَصَدُّوا عَنْ سَب۪يلِ اللّٰهِ زِدْنَاهُمْ عَذَاباً فَوْقَ الْعَذَابِ بِمَا كَانُوا يُفْسِدُونَ</t>
  </si>
  <si>
    <t>16|88|İnkar eden, Allah'ın yolundan alıkoyanlara, bozgunculuklarına karşılık azap üstüne azap veririz.</t>
  </si>
  <si>
    <t>وَيَوْمَ نَبْعَثُ ف۪ي كُلِّ اُمَّةٍ شَه۪يداً عَلَيْهِمْ مِنْ اَنْفُسِهِمْ وَجِئْنَا بِكَ شَه۪يداً عَلٰى هٰٓؤُ۬لَٓاءِۜ وَنَزَّلْنَا عَلَيْكَ الْكِتَابَ تِبْيَاناً لِكُلِّ شَيْءٍ وَهُدًى وَرَحْمَةً وَبُشْرٰى لِلْمُسْلِم۪ينَ۟</t>
  </si>
  <si>
    <t>16|89|O gün her ümmetten bir kişiyi onlara şahit tutarız. Seni de ümmetine şahit getiririz. Sana her şeyi açıklayan ve Müslümanlara doğruyu gösteren bir rehber, rahmet ve müjde olarak Kuran'ı indirdik.</t>
  </si>
  <si>
    <t>اِنَّ اللّٰهَ يَأْمُرُ بِالْعَدْلِ وَالْاِحْسَانِ وَا۪يتَٓائِ ذِي الْقُرْبٰى وَيَنْهٰى عَنِ الْفَحْشَٓاءِ وَالْمُنْكَرِ وَالْبَغْيِۚ يَعِظُكُمْ لَعَلَّكُمْ تَذَكَّرُونَ</t>
  </si>
  <si>
    <t>16|90|Allah şüphesiz adaleti, iyilik yapmayı, yakınlara bakmayı emreder; hayasızlığı, fenalığı ve haddi aşmayı yasak eder. Tutasınız diye size öğüt verir.</t>
  </si>
  <si>
    <t>وَاَوْفُوا بِعَهْدِ اللّٰهِ اِذَا عَاهَدْتُمْ وَلَا تَنْقُضُوا الْاَيْمَانَ بَعْدَ تَوْك۪يدِهَا وَقَدْ جَعَلْتُمُ اللّٰهَ عَلَيْكُمْ كَف۪يلاًۜ اِنَّ اللّٰهَ يَعْلَمُ مَا تَفْعَلُونَ</t>
  </si>
  <si>
    <t>16|91|Ahitleştiğiniz zaman Allah'ın ahdini yerine getirin. Allah'ı kendinize kefil kılarak sağlama bağladığınız yeminleri bozmayın. Allah yaptıklarınızı şüphesiz bilir.</t>
  </si>
  <si>
    <t>وَلَا تَكُونُوا كَالَّت۪ي نَقَضَتْ غَزْلَهَا مِنْ بَعْدِ قُوَّةٍ اَنْكَاثاًۜ تَتَّخِذُونَ اَيْمَانَكُمْ دَخَلاً بَيْنَكُمْ اَنْ تَكُونَ اُمَّةٌ هِيَ اَرْبٰى مِنْ اُمَّةٍۜ اِنَّمَا يَبْلُوكُمُ اللّٰهُ بِه۪ۜ وَلَيُبَيِّنَنَّ لَكُمْ يَوْمَ الْقِيٰمَةِ مَا كُنْتُمْ ف۪يهِ تَخْتَلِفُونَ</t>
  </si>
  <si>
    <t>16|92|Bir ümmetin diğerinden daha çok olmasından ötürü, aranızdaki yeminleri bozarak, ipliğini iyice eğirip katladıktan sonra bozan kadın gibi olmayın. Allah onunla sizi dener. And olsun ki, ayrılığa düştüğünüz şeyleri size kıyamet günü açıklar.</t>
  </si>
  <si>
    <t>وَلَوْ شَٓاءَ اللّٰهُ لَجَعَلَكُمْ اُمَّةً وَاحِدَةً وَلٰكِنْ يُضِلُّ مَنْ يَشَٓاءُ وَيَهْد۪ي مَنْ يَشَٓاءُۜ وَلَتُسْـَٔلُنَّ عَمَّا كُنْتُمْ تَعْمَلُونَ</t>
  </si>
  <si>
    <t>16|93|Allah dileseydi sizi tek bir ümmet yapardı. Ama O, istediğini saptırır, istediğini doğru yola eriştirir. İşlediklerinizden, and olsun ki, sorumlu tutulacaksınız.</t>
  </si>
  <si>
    <t>وَلَا تَتَّخِذُٓوا اَيْمَانَكُمْ دَخَلاً بَيْنَكُمْ فَتَزِلَّ قَدَمٌ بَعْدَ ثُبُوتِهَا وَتَذُوقُوا السُّٓوءَ بِمَا صَدَدْتُمْ عَنْ سَب۪يلِ اللّٰهِۚ وَلَكُمْ عَذَابٌ عَظ۪يمٌ</t>
  </si>
  <si>
    <t>16|94|Birbirinizi aldatmak için yemin etmeyin ki, bu yüzden sağlamca yere basmakta olan ayak sürçebilir; Allah yolundan alıkoymanıza karşılık kötü bir azap tadarsınız ve (ahirette de) büyük bir azaba uğrarsınız.</t>
  </si>
  <si>
    <t>وَلَا تَشْتَرُوا بِعَهْدِ اللّٰهِ ثَمَناً قَل۪يلاًۜ اِنَّمَا عِنْدَ اللّٰهِ هُوَ خَيْرٌ لَكُمْ اِنْ كُنْتُمْ تَعْلَمُونَ</t>
  </si>
  <si>
    <t>16|95|Allah'ın ahdini hiçbir değere değişmeyin. Eğer bilirseniz, Allah katında olan sizin için daha iyidir.</t>
  </si>
  <si>
    <t>مَا عِنْدَكُمْ يَنْفَدُ وَمَا عِنْدَ اللّٰهِ بَاقٍۜ وَلَنَجْزِيَنَّ الَّذ۪ينَ صَبَرُٓوا اَجْرَهُمْ بِاَحْسَنِ مَا كَانُوا يَعْمَلُونَ</t>
  </si>
  <si>
    <t>16|96|Sizde olanlar tükenir ama, Allah katında olanlar sonsuzdur, tükenmez. Sabredenlere ecirlerini, yaptıklarından daha güzeli ile ödeyeceğiz.</t>
  </si>
  <si>
    <t>مَنْ عَمِلَ صَالِحاً مِنْ ذَكَرٍ اَوْ اُنْثٰى وَهُوَ مُؤْمِنٌ فَلَنُحْيِيَنَّهُ حَيٰوةً طَيِّبَةًۚ وَلَنَجْزِيَنَّهُمْ اَجْرَهُمْ بِاَحْسَنِ مَا كَانُوا يَعْمَلُونَ</t>
  </si>
  <si>
    <t>16|97|Kadın, erkek, inanmış olarak kim iyi iş işlerse, ona hoş bir hayat yaşatacağız. Ecirlerini yaptıklarından daha güzeli ile ödeyeceğiz.</t>
  </si>
  <si>
    <t>فَاِذَا قَرَأْتَ الْقُرْاٰنَ فَاسْتَعِذْ بِاللّٰهِ مِنَ الشَّيْطَانِ الرَّج۪يمِ</t>
  </si>
  <si>
    <t>16|98|Kuran okuyacağın zaman, kovulmuş şeytandan Allah'a sığın.</t>
  </si>
  <si>
    <t>اِنَّهُ لَيْسَ لَهُ سُلْطَانٌ عَلَى الَّذ۪ينَ اٰمَنُوا وَعَلٰى رَبِّهِمْ يَتَوَكَّلُونَ</t>
  </si>
  <si>
    <t>16|99|Doğrusu şeytanın, inananlar ve yalnız Rablerine güvenenler üzerinde bir nüfuzu yoktur.</t>
  </si>
  <si>
    <t>اِنَّمَا سُلْطَانُهُ عَلَى الَّذ۪ينَ يَتَوَلَّوْنَهُ وَالَّذ۪ينَ هُمْ بِه۪ مُشْرِكُونَ۟</t>
  </si>
  <si>
    <t>16|100|O'nun nüfuzu sadece, O'nu dost edinenler ve Allah'a ortak koşanlar üzerindedir.</t>
  </si>
  <si>
    <t>وَاِذَا بَدَّلْـنَٓا اٰيَةً مَكَانَ اٰيَةٍۙ وَاللّٰهُ اَعْلَمُ بِمَا يُنَزِّلُ قَالُٓوا اِنَّـمَٓا اَنْتَ مُفْتَرٍۜ بَلْ اَكْثَرُهُمْ لَا يَعْلَمُونَ</t>
  </si>
  <si>
    <t>16|101|Bir ayetin yerini başka bir ayetle değiştirdiğimizde, ki Allah ne indirdiğini gayet iyi bilir onlar, "Sen sadece uyduruyorsun" derler. Hayır, öyle değildir, ama onların çoğu bunu bilmezler.</t>
  </si>
  <si>
    <t>قُلْ نَزَّلَهُ رُوحُ الْقُدُسِ مِنْ رَبِّكَ بِالْحَقِّ لِيُثَبِّتَ الَّذ۪ينَ اٰمَنُوا وَهُدًى وَبُشْرٰى لِلْمُسْلِم۪ينَ</t>
  </si>
  <si>
    <t>16|102|De ki: "Kuran'ı; Ruhul Kudüs (Cebrail) Rabbinin katından, inananların inançlarını pekiştirmek, Müslümanlara doğruluk rehberi ve müjde olmak üzere gerçekle indirmiştir."</t>
  </si>
  <si>
    <t>وَلَقَدْ نَعْلَمُ اَنَّهُمْ يَقُولُونَ اِنَّمَا يُعَلِّمُهُ بَشَرٌۜ لِسَانُ الَّذ۪ي يُلْحِدُونَ اِلَيْهِ اَعْجَمِيٌّ وَهٰذَا لِسَانٌ عَرَبِيٌّ مُب۪ينٌ</t>
  </si>
  <si>
    <t>16|103|And olsun ki: "Ona elbette bir insan öğretiyor" dediklerini biliyoruz. Kast ettikleri kimsenin dili yabancıdır, Kuran ise fasih Arapça'dır.</t>
  </si>
  <si>
    <t>اِنَّ الَّذ۪ينَ لَا يُؤْمِنُونَ بِاٰيَاتِ اللّٰهِۙ لَا يَهْد۪يهِمُ اللّٰهُ وَلَهُمْ عَذَابٌ اَل۪يمٌ</t>
  </si>
  <si>
    <t>16|104|Allah'ın ayetlerine inanmayanları Allah doğru yola eriştirmez. Onlara can yakıcı azap vardır.</t>
  </si>
  <si>
    <t>اِنَّمَا يَفْتَرِي الْكَذِبَ الَّذ۪ينَ لَا يُؤْمِنُونَ بِاٰيَاتِ اللّٰهِۚ وَاُو۬لٰٓئِكَ هُمُ الْكَاذِبُونَ</t>
  </si>
  <si>
    <t>16|105|Yalan uyduranlar ancak Allah'ın ayetlerine inanmayanlardır. Yalancılar işte onlardır.</t>
  </si>
  <si>
    <t>مَنْ كَفَرَ بِاللّٰهِ مِنْ بَعْدِ ا۪يمَانِه۪ٓ اِلَّا مَنْ اُكْرِهَ وَقَلْبُهُ مُطْمَئِنٌّ بِالْا۪يمَانِ وَلٰكِنْ مَنْ شَرَحَ بِالْكُفْرِ صَدْراً فَعَلَيْهِمْ غَضَبٌ مِنَ اللّٰهِۚ وَلَهُمْ عَذَابٌ عَظ۪يمٌ</t>
  </si>
  <si>
    <t>16|106|Gönlü imanla dolu olduğu halde, zor altında olan kimse müstesna, inandıktan sonra Allah'ı inkar edip, gönlünü kafirliğe açanlara Allah katından bir gazap vardır; büyük azap da onlar içindir.</t>
  </si>
  <si>
    <t>ذٰلِكَ بِاَنَّهُمُ اسْتَحَبُّوا الْحَيٰوةَ الدُّنْيَا عَلَى الْاٰخِرَةِۙ وَاَنَّ اللّٰهَ لَا يَهْدِي الْقَوْمَ الْكَافِر۪ينَ</t>
  </si>
  <si>
    <t>16|107|Bu, dünya hayatını ahirete tercih etmelerinden ve Allah'ın da, inkarcı milleti doğru yola eriştirmemesinden ötürü böyledir.</t>
  </si>
  <si>
    <t>اُو۬لٰٓئِكَ الَّذ۪ينَ طَبَعَ اللّٰهُ عَلٰى قُلُوبِهِمْ وَسَمْعِهِمْ وَاَبْصَارِهِمْۚ وَاُو۬لٰٓئِكَ هُمُ الْغَافِلُونَ</t>
  </si>
  <si>
    <t>16|108|İşte Allah'ın kalblerini, kulaklarını ve gözlerini mühürlediği kimseler bunlardır. Gafiller de işte bunlardır.</t>
  </si>
  <si>
    <t>لَا جَرَمَ اَنَّهُمْ فِي الْاٰخِرَةِ هُمُ الْخَاسِرُونَ</t>
  </si>
  <si>
    <t>16|109|Ahirette zarara uğrayacakların bunlar olduğunda şüphe yoktur.</t>
  </si>
  <si>
    <t>ثُمَّ اِنَّ رَبَّكَ لِلَّذ۪ينَ هَاجَرُوا مِنْ بَعْدِ مَا فُتِنُوا ثُمَّ جَاهَدُوا وَصَبَرُٓواۙ اِنَّ رَبَّكَ مِنْ بَعْدِهَا لَغَفُورٌ رَح۪يمٌ۟</t>
  </si>
  <si>
    <t>16|110|Rabbin, türlü eziyete uğratıldıktan sonra hicret eden, sonra Allah uğrunda savaşan ve sabreden kimselerden yanadır. Rabbin şüphesiz bundan sonra da bağışlar ve merhamet eder.</t>
  </si>
  <si>
    <t>يَوْمَ تَأْت۪ي كُلُّ نَفْسٍ تُجَادِلُ عَنْ نَفْسِهَا وَتُوَفّٰى كُلُّ نَفْسٍ مَا عَمِلَتْ وَهُمْ لَا يُظْلَمُونَ</t>
  </si>
  <si>
    <t>16|111|O gün, herkesin kendi derdine düşüp çabalayacağı ve herkesin işlediğinin haksızlığa uğratılmadan kendisine ödeneceği bir gündür.</t>
  </si>
  <si>
    <t>وَضَرَبَ اللّٰهُ مَثَلاً قَرْيَةً كَانَتْ اٰمِنَةً مُطْمَئِنَّةً يَأْت۪يهَا رِزْقُهَا رَغَداً مِنْ كُلِّ مَكَانٍ فَكَفَرَتْ بِاَنْعُمِ اللّٰهِ فَاَذَاقَهَا اللّٰهُ لِبَاسَ الْجُوعِ وَالْخَوْفِ بِمَا كَانُوا يَصْنَعُونَ</t>
  </si>
  <si>
    <t>16|112|Allah size güven ve huzur içinde olan bir kasabayı misal verir: Her taraftan oraya bolca rızık geliyordu. Ama Allah'ın nimetlerine nankörlük ettiler; bu yüzden Allah onlara yaptıklarına karşılık açlık ve korku belasını tattırdı.</t>
  </si>
  <si>
    <t>وَلَقَدْ جَٓاءَهُمْ رَسُولٌ مِنْهُمْ فَكَذَّبُوهُ فَاَخَذَهُمُ الْعَذَابُ وَهُمْ ظَالِمُونَ</t>
  </si>
  <si>
    <t>16|113|And olsun ki, aralarından kendilerine bir peygamber gelmişti, onu yalancı saydılar. Haksızlık ederlerken azaba uğradılar.</t>
  </si>
  <si>
    <t>فَكُلُوا مِمَّا رَزَقَكُمُ اللّٰهُ حَلَالاً طَيِّباًۖ وَاشْكُرُوا نِعْمَتَ اللّٰهِ اِنْ كُنْتُمْ اِيَّاهُ تَعْبُدُونَ</t>
  </si>
  <si>
    <t>16|114|Yalnız Allah'a kulluk ediyorsanız, Allah'ın size helal ve temiz olarak verdiği rızıklardan yiyin, O'nun nimetine şükredin.</t>
  </si>
  <si>
    <t>اِنَّمَا حَرَّمَ عَلَيْكُمُ الْمَيْتَةَ وَالدَّمَ وَلَحْمَ الْخِنْز۪يرِ وَمَٓا اُهِلَّ لِغَيْرِ اللّٰهِ بِه۪ۚ فَمَنِ اضْطُرَّ غَيْرَ بَاغٍ وَلَا عَادٍ فَاِنَّ اللّٰهَ غَفُورٌ رَح۪يمٌ</t>
  </si>
  <si>
    <t>16|115|Allah size ancak leşi, kanı, domuz etini ve Allah'tan başkasının adına kesilenleri haram etmiştir. Darda kalan, aşırı gitmemek ve başkasının hakkına el uzatmamak şartiyle bunun dışındadır. Allah şüphesiz bağışlar, merhamet eder.</t>
  </si>
  <si>
    <t>وَلَا تَقُولُوا لِمَا تَصِفُ اَلْسِنَتُكُمُ الْكَذِبَ هٰذَا حَلَالٌ وَهٰذَا حَرَامٌ لِتَفْتَرُوا عَلَى اللّٰهِ الْكَذِبَۜ اِنَّ الَّذ۪ينَ يَفْتَرُونَ عَلَى اللّٰهِ الْكَذِبَ لَا يُفْلِحُونَۜ</t>
  </si>
  <si>
    <t>16|116|Diliniz yalana alışmış olduğu için, "şu haram, bu helaldir" demeyin, zira Allah'a karşı yalan uydurmuş olursunuz. Allah'a karşı yalan uyduranlar ise, saadete şüphesiz erişemezler.</t>
  </si>
  <si>
    <t>مَتَاعٌ قَل۪يلٌۖ وَلَهُمْ عَذَابٌ اَل۪يمٌ</t>
  </si>
  <si>
    <t>16|117|Az bir geçim ama ardından can yakıcı bir azap onlaradır.</t>
  </si>
  <si>
    <t>وَعَلَى الَّذ۪ينَ هَادُوا حَرَّمْنَا مَا قَصَصْنَا عَلَيْكَ مِنْ قَبْلُۚ وَمَا ظَلَمْنَاهُمْ وَلٰكِنْ كَانُٓوا اَنْفُسَهُمْ يَظْلِمُونَ</t>
  </si>
  <si>
    <t>16|118|Sana anlattıklarımızı, daha önce, yahudi olanlara da haram kılmıştık; biz onlara zulmetmedik, onlar kendilerine zulmediyorlardı.</t>
  </si>
  <si>
    <t>ثُمَّ اِنَّ رَبَّكَ لِلَّذ۪ينَ عَمِلُوا السُّٓوءَ بِجَهَالَةٍ ثُمَّ تَابُوا مِنْ بَعْدِ ذٰلِكَ وَاَصْلَحُٓواۙ اِنَّ رَبَّكَ مِنْ بَعْدِهَا لَغَفُورٌ رَح۪يمٌ۟</t>
  </si>
  <si>
    <t>16|119|Sonra doğrusu Rabbin, bilmeyerek kötülük işleyip ardından tevbe eden ve ıslah olanlardan yanadır. Rabbin bundan sonra da bağışlar ve merhamet eder.</t>
  </si>
  <si>
    <t>اِنَّ اِبْرٰه۪يمَ كَانَ اُمَّةً قَانِتاً لِلّٰهِ حَن۪يفاًۜ وَلَمْ يَكُ مِنَ الْمُشْرِك۪ينَۙ</t>
  </si>
  <si>
    <t>16|120|İbrahim, şüphesiz Allah'a boyun eğen ve O'na yönelen bir önderdi; puta tapanlardan değildi.</t>
  </si>
  <si>
    <t>شَاكِراً لِاَنْعُمِهِۜ اِجْتَبٰيهُ وَهَدٰيهُ اِلٰى صِرَاطٍ مُسْتَق۪يمٍ</t>
  </si>
  <si>
    <t>16|121|Rabbinin nimetlerine şükrederdi; Rabbi de onu seçti ve doğru yola eriştirdi.</t>
  </si>
  <si>
    <t>وَاٰتَيْنَاهُ فِي الدُّنْيَا حَسَنَةًۜ وَاِنَّهُ فِي الْاٰخِرَةِ لَمِنَ الصَّالِح۪ينَۜ</t>
  </si>
  <si>
    <t>16|122|Dünyada ona güzellik verdik, ahirette de o mutlaka barışsever iyiler arasında yer alacaktır.</t>
  </si>
  <si>
    <t>ثُمَّ اَوْحَيْنَٓا اِلَيْكَ اَنِ اتَّبِـعْ مِلَّةَ اِبْرٰه۪يمَ حَن۪يفاًۜ وَمَا كَانَ مِنَ الْمُشْرِك۪ينَ</t>
  </si>
  <si>
    <t>16|123|Şimdi sana, "Doğruya yönelen, puta tapanlardan olmayan İbrahim'in dinine uy" diye vahyettik.</t>
  </si>
  <si>
    <t>اِنَّمَا جُعِلَ السَّبْتُ عَلَى الَّذ۪ينَ اخْتَلَفُوا ف۪يهِۜ وَاِنَّ رَبَّكَ لَيَحْكُمُ بَيْنَهُمْ يَوْمَ الْقِيٰمَةِ ف۪يمَا كَانُوا ف۪يهِ يَخْتَلِفُونَ</t>
  </si>
  <si>
    <t>16|124|Cumartesi ibadeti, ancak o gün üzerinde çekişenlere farz kılındı. Rabbin, ayrılığa düştükleri şeylerde, kıyamet günü aralarında hükmedecektir.</t>
  </si>
  <si>
    <t>اُدْعُ اِلٰى سَب۪يلِ رَبِّكَ بِالْحِكْمَةِ وَالْمَوْعِظَةِ الْحَسَنَةِ وَجَادِلْهُمْ بِالَّت۪ي هِيَ اَحْسَنُۜ اِنَّ رَبَّكَ هُوَ اَعْلَمُ بِمَنْ ضَلَّ عَنْ سَب۪يلِه۪ وَهُوَ اَعْلَمُ بِالْمُهْتَد۪ينَ</t>
  </si>
  <si>
    <t>16|125|Rabbinin yoluna, hikmetle, güzel öğütle çağır; onlarla en güzel şekilde tartış; doğrusu Rabbin, kendi yolundan sapanları daha iyi bilir. O, doğru yolda olanları da en iyi bilir.</t>
  </si>
  <si>
    <t>وَاِنْ عَاقَبْتُمْ فَعَاقِبُوا بِمِثْلِ مَا عُوقِبْتُمْ بِه۪ۜ وَلَئِنْ صَبَرْتُمْ لَهُوَ خَيْرٌ لِلصَّابِر۪ينَ</t>
  </si>
  <si>
    <t>16|126|Eğer ceza vermek isterseniz size yapılanın aynıyla mukabele edin. Sabrederseniz and olsun ki bu, sabredenler için daha iyidir.</t>
  </si>
  <si>
    <t>وَاصْبِرْ وَمَا صَبْرُكَ اِلَّا بِاللّٰهِ وَلَا تَحْزَنْ عَلَيْهِمْ وَلَا تَكُ ف۪ي ضَيْقٍ مِمَّا يَمْكُرُونَ</t>
  </si>
  <si>
    <t>16|127|Sabret, senin sabrın ancak Allah'ın yardımıyladır; onlara üzülme, kurdukları düzenlerden de endişe etme.</t>
  </si>
  <si>
    <t>اِنَّ اللّٰهَ مَعَ الَّذ۪ينَ اتَّقَوْا وَالَّذ۪ينَ هُمْ مُحْسِنُونَ</t>
  </si>
  <si>
    <t>16|128|Allah şüphesiz sakınanlarla ve iyilik yapanlarla beraberdir.</t>
  </si>
  <si>
    <t>İSRA SURESİ</t>
  </si>
  <si>
    <t>سُبْحَانَ الَّـذ۪ٓي اَسْرٰى بِعَبْدِه۪ لَيْلاً مِنَ الْمَسْجِدِ الْحَرَامِ اِلَى الْمَسْجِدِ الْاَقْصَا الَّذ۪ي بَارَكْنَا حَوْلَهُ لِنُرِيَهُ مِنْ اٰيَاتِنَاۜ اِنَّهُ هُوَ السَّم۪يعُ الْبَص۪يرُ</t>
  </si>
  <si>
    <t>17|1|Kulunu (Muhammed'i) bir gece Mescidi Haram'dan (Mekke'den), kendisine bir kısım ayetlerimizi göstermek için, çevresini mübarek kıldığımız Mescidi Aksa'ya (Kudüs'e) götüren Allah'ın şanı yücedir. Doğrusu O, işitir ve görür.</t>
  </si>
  <si>
    <t>وَاٰتَيْنَا مُوسَى الْكِتَابَ وَجَعَلْنَاهُ هُدًى لِبَن۪ٓي اِسْرَٓائ۪لَ اَلَّا تَتَّخِذُوا مِنْ دُون۪ي وَك۪يلاًۜ</t>
  </si>
  <si>
    <t>17|2|Musa'ya kitap verdik. Ey Nuh'la beraber taşıyarak kurtardığımız kimselerin soyundan olanlar! Beni bırakıp başkasını vekil edinmeyesiniz diye onu İsrailoğullarına doğruluk rehberi kıldık. Doğrusu Nuh, çok şükreden bir kuldu.</t>
  </si>
  <si>
    <t>ذُرِّيَّةَ مَنْ حَمَلْنَا مَعَ نُوحٍۜ اِنَّهُ كَانَ عَبْداً شَكُوراً</t>
  </si>
  <si>
    <t>17|3|Musa'ya kitap verdik. Ey Nuh'la beraber taşıyarak kurtardığımız kimselerin soyundan olanlar! Beni bırakıp başkasını vekil edinmeyesiniz diye onu İsrailoğullarına doğruluk rehberi kıldık. Doğrusu Nuh, çok şükreden bir kuldu.</t>
  </si>
  <si>
    <t>وَقَضَيْنَٓا اِلٰى بَن۪ٓي اِسْرَٓائ۪لَ فِي الْكِتَابِ لَتُفْسِدُنَّ فِي الْاَرْضِ مَرَّتَيْنِ وَلَتَعْـلُنَّ عُـلُواًّ كَب۪يراً</t>
  </si>
  <si>
    <t>17|4|İsrailoğullarına Kitap'da: "Doğrusu yeryüzünde iki defa bozgunculuk yapacak ve kibirlendikçe kibirleneceksiniz" diye bildirdik.</t>
  </si>
  <si>
    <t>فَاِذَا جَٓاءَ وَعْدُ اُو۫لٰيهُمَا بَعَثْنَا عَلَيْكُمْ عِبَاداً لَنَٓا اُو۬ل۪ي بَأْسٍ شَد۪يدٍ فَجَاسُوا خِلَالَ الدِّيَارِۜ وَكَانَ وَعْداً مَفْعُولاً</t>
  </si>
  <si>
    <t>17|5|"Bu ikiden birincisinin vakti gelince, üzerinize pek güçlü olan kullarımızı salacağız. Onlar memleketlerinizde her köşeyi kontrollerine alacaklar. Bu, yerine gelecek bir vaaddir."</t>
  </si>
  <si>
    <t>ثُمَّ رَدَدْنَا لَكُمُ الْكَرَّةَ عَلَيْهِمْ وَاَمْدَدْنَاكُمْ بِاَمْوَالٍ وَبَن۪ينَ وَجَعَلْنَاكُمْ اَكْثَرَ نَف۪يراً</t>
  </si>
  <si>
    <t>17|6|"Bunun ardından sizi onlara galip getireceğiz; mallar ve oğullarla size yardım edecek ve sizin sayınızı artıracağız."</t>
  </si>
  <si>
    <t>اِنْ اَحْسَنْتُمْ اَحْسَنْتُمْ لِاَنْفُسِكُمْ وَاِنْ اَسَأْتُمْ فَلَهَاۜ فَاِذَا جَٓاءَ وَعْدُ الْاٰخِرَةِ لِيَسُٓؤُ۫ا وُجُوهَكُمْ وَلِيَدْخُلُوا الْمَسْجِدَ كَمَا دَخَلُوهُ اَوَّلَ مَرَّةٍ وَلِيُتَبِّرُوا مَا عَلَوْا تَتْب۪يراً</t>
  </si>
  <si>
    <t>17|7|İyilik ederseniz kendinize iyilik etmiş olursunuz. Kötülük ederseniz o da kendinizedir. İki vaadden ikincisinin vakti gelince, yüzünüzü üzüntüye sokmaları, kötülük yapmaları, önceden Mescid'e girdikleri gibi girmeleri, ele geçirdikleri yerleri harap etmeleri için onları tekrar göndereceğiz.</t>
  </si>
  <si>
    <t>عَسٰى رَبُّكُمْ اَنْ يَرْحَمَكُمْۚ وَاِنْ عُدْتُمْ عُدْنَاۢ وَجَعَلْنَا جَهَنَّمَ لِلْكَافِر۪ينَ حَص۪يراً</t>
  </si>
  <si>
    <t>17|8|Umulur ki Rabbiniz size acır; ama siz dönerseniz Biz de döneriz. Cehennemi, inkarcılara bir zindan kılmışızdır.</t>
  </si>
  <si>
    <t>اِنَّ هٰذَا الْقُرْاٰنَ يَهْد۪ي لِلَّت۪ي هِيَ اَقْوَمُ وَيُبَشِّرُ الْمُؤْمِن۪ينَ الَّذ۪ينَ يَعْمَلُونَ الصَّالِحَاتِ اَنَّ لَهُمْ اَجْراً كَب۪يراًۙ</t>
  </si>
  <si>
    <t>17|9|Doğrusu bu Kuran en doğru yola götürür ve yararlı iş yapan müminlere büyük ecir olduğunu, ahirete inanmayanlara can yakıcı bir azap hazırladığımızı müjdeler.</t>
  </si>
  <si>
    <t>وَاَنَّ الَّذ۪ينَ لَا يُؤْمِنُونَ بِالْاٰخِرَةِ اَعْتَدْنَا لَهُمْ عَذَاباً اَل۪يماً۟</t>
  </si>
  <si>
    <t>17|10|Doğrusu bu Kuran en doğru yola götürür ve yararlı iş yapan müminlere büyük ecir olduğunu, ahirete inanmayanlara can yakıcı bir azap hazırladığımızı müjdeler.</t>
  </si>
  <si>
    <t>وَيَدْعُ الْاِنْسَانُ بِالشَّرِّ دُعَٓاءَهُ بِالْخَيْرِۜ وَكَانَ الْاِنْسَانُ عَجُولاً</t>
  </si>
  <si>
    <t>17|11|İnsan iyiliğin gelmesine dua ettiği gibi, kötülüğün gelmesine de dua eder. Esasen insanoğlu acelecidir.</t>
  </si>
  <si>
    <t>وَجَعَلْنَا الَّيْلَ وَالنَّهَارَ اٰيَتَيْنِ فَمَحَوْنَٓا اٰيَةَ الَّيْلِ وَجَعَلْـنَٓا اٰيَةَ النَّهَارِ مُبْصِرَةً لِتَبْتَغُوا فَضْلاً مِنْ رَبِّكُمْ وَلِتَعْلَمُوا عَدَدَ السِّن۪ينَ وَالْحِسَابَۜ وَكُلَّ شَيْءٍ فَصَّلْنَاهُ تَفْص۪يلاً</t>
  </si>
  <si>
    <t>17|12|Gece ve gündüzü varlığımıza birer delil kıldık. Bir delil olan geceyi kaldırıp yine bir delil olan gündüzü Rabbinizin bol nimetini aramanız, yılların sayısını ve hesabını bilmeniz için aydınlık kıldık. Her şeyi uzun uzadıya açıkladık.</t>
  </si>
  <si>
    <t>وَكُلَّ اِنْسَانٍ اَلْزَمْنَاهُ طَٓائِرَهُ ف۪ي عُنُقِه۪ۜ وَنُخْرِجُ لَهُ يَوْمَ الْقِيٰمَةِ كِتَاباً يَلْقٰيهُ مَنْشُوراً</t>
  </si>
  <si>
    <t>17|13|Her insanın boynuna işlediklerini dolarız ve kıyamet günü açılmış bulacağı Kitap'ı önüne çıkarırız.</t>
  </si>
  <si>
    <t>اِقْرَأْ كِتَابَكَۜ كَفٰى بِنَفْسِكَ الْيَوْمَ عَلَيْكَ حَس۪يباًۜ</t>
  </si>
  <si>
    <t>17|14|"Kitabını oku, bugün, hesap görücü olarak sen kendine yetersin."</t>
  </si>
  <si>
    <t>مَنِ اهْتَدٰى فَاِنَّمَا يَهْتَد۪ي لِنَفْسِه۪ۚ وَمَنْ ضَلَّ فَاِنَّمَا يَضِلُّ عَلَيْهَاۜ وَلَا تَزِرُ وَازِرَةٌ وِزْرَ اُخْرٰىۜ وَمَا كُنَّا مُعَذِّب۪ينَ حَتّٰى نَبْعَثَ رَسُولاً</t>
  </si>
  <si>
    <t>17|15|Kim doğru yola gelirse ancak kendi lehine yola gelmiş ve kim de saparsa ancak kendi aleyhine sapmıştır. Kimse kimsenin günahını çekmez. Biz peygamber göndermedikçe kimseye azabetmeyiz.</t>
  </si>
  <si>
    <t>وَاِذَٓا اَرَدْنَٓا اَنْ نُهْلِكَ قَرْيَةً اَمَرْنَا مُتْرَف۪يهَا فَفَسَقُوا ف۪يهَا فَحَقَّ عَلَيْهَا الْقَوْلُ فَدَمَّرْنَاهَا تَدْم۪يراً</t>
  </si>
  <si>
    <t>17|16|Bir şehri yok etmek istediğimiz zaman, şımarık varlıklarına yola gelmelerini emrederiz, ama onlar yoldan çıkarlar. Artık o şehir yok olmayı hakeder. Biz de onu yerle bir ederiz.</t>
  </si>
  <si>
    <t>وَكَمْ اَهْلَكْنَا مِنَ الْقُرُونِ مِنْ بَعْدِ نُوحٍۜ وَكَفٰى بِرَبِّكَ بِذُنُوبِ عِبَادِه۪ خَب۪يراً بَص۪يراً</t>
  </si>
  <si>
    <t>17|17|Nuh'dan sonra nice nesilleri yok etmişizdir. Kullarının günahlarından haberdar ve onları gören olarak Rabbin yeter.</t>
  </si>
  <si>
    <t>مَنْ كَانَ يُر۪يدُ الْعَاجِلَةَ عَجَّلْنَا لَهُ ف۪يهَا مَا نَشَٓاءُ لِمَنْ نُر۪يدُ ثُمَّ جَعَلْنَا لَهُ جَهَنَّمَۚ يَصْلٰيهَا مَذْمُوماً مَدْحُوراً</t>
  </si>
  <si>
    <t>17|18|Dünyayı isteyene istediğimiz kimseye dilediğimiz kadar hemen veririz. Sonra ona cehennemi hazırlarız; yerilmiş ve kovulmuş olarak oraya girer.</t>
  </si>
  <si>
    <t>وَمَنْ اَرَادَ الْاٰخِرَةَ وَسَعٰى لَهَا سَعْيَهَا وَهُوَ مُؤْمِنٌ فَاُو۬لٰٓئِكَ كَانَ سَعْيُهُمْ مَشْكُوراً</t>
  </si>
  <si>
    <t>17|19|Ahireti isteyip, inanmış olarak onun için gerekli çalışmada bulunan kimselerin, işte onların çalışmaları şükre değer.</t>
  </si>
  <si>
    <t>كُلاًّ نُمِدُّ هٰٓؤُ۬لَٓاءِ وَهٰٓؤُ۬لَٓاءِ مِنْ عَطَٓاءِ رَبِّكَۜ وَمَا كَانَ عَطَٓاءُ رَبِّكَ مَحْظُوراً</t>
  </si>
  <si>
    <t>17|20|Onların ve bunların her birine Rabbinin nimetinden ulaştırırız. Esasen Rabbinin nimeti kimseye yasak kılınmış değildir.</t>
  </si>
  <si>
    <t>اُنْظُرْ كَيْفَ فَضَّلْنَا بَعْضَهُمْ عَلٰى بَعْضٍۜ وَلَلْاٰخِرَةُ اَكْبَرُ دَرَجَاتٍ وَاَكْبَرُ تَفْض۪يلاً</t>
  </si>
  <si>
    <t>17|21|Onları birbirlerinden nasıl üstün kıldığımıza bir bak! Doğrusu ahirette daha büyük dereceler ve daha büyük üstünlükler vardır.</t>
  </si>
  <si>
    <t>لَا تَجْعَلْ مَعَ اللّٰهِ اِلٰهاً اٰخَرَ فَتَقْعُدَ مَذْمُوماً مَخْذُولاً۟</t>
  </si>
  <si>
    <t>17|22|Allah'la beraber başka bir tanrı edinme, yoksa yerilmiş ve tek başına kalmış olursun.</t>
  </si>
  <si>
    <t>وَقَضٰى رَبُّكَ اَلَّا تَعْبُدُٓوا اِلَّٓا اِيَّاهُ وَبِالْوَالِدَيْنِ اِحْسَاناًۜ اِمَّا يَبْلُغَنَّ عِنْدَكَ الْكِبَرَ اَحَدُهُمَٓا اَوْ كِلَاهُمَا فَلَا تَقُلْ لَهُمَٓا اُفٍّ وَلَا تَنْهَرْهُمَا وَقُلْ لَهُمَا قَوْلاً كَر۪يماً</t>
  </si>
  <si>
    <t>17|23|Rabbin, yalnız Kendisine tapmanızı ve ana babaya iyilik etmeyi buyurmuştur. Eğer ikisinden biri veya her ikisi, senin yanında iken ihtiyarlayacak olursa, onlara karşı "Öf" bile demeyesin, onları azarlamayasın. İkisine de hep tatlı söz söyleyesin.</t>
  </si>
  <si>
    <t>وَاخْفِضْ لَهُمَا جَنَاحَ الذُّلِّ مِنَ الرَّحْمَةِ وَقُلْ رَبِّ ارْحَمْهُمَا كَمَا رَبَّيَان۪ي صَغ۪يراًۜ</t>
  </si>
  <si>
    <t>17|24|Onlara acıyarak alçak gönüllülük kanatlarını ger ve: "Rabbim! Küçükken beni yetiştirdikleri gibi sen de onlara merhamet et!" de.</t>
  </si>
  <si>
    <t>رَبُّكُمْ اَعْلَمُ بِمَا ف۪ي نُفُوسِكُمْۜ اِنْ تَكُونُوا صَالِح۪ينَ فَاِنَّهُ كَانَ لِلْاَوَّاب۪ينَ غَفُوراً</t>
  </si>
  <si>
    <t>17|25|İçinizde olanı en iyi Rabbiniz bilir. İyi kimselerseniz bilin ki O şüphesiz, Kendine baş vuranları bağışlar.</t>
  </si>
  <si>
    <t>وَاٰتِ ذَا الْقُرْبٰى حَقَّهُ وَالْمِسْك۪ينَ وَابْنَ السَّب۪يلِ وَلَا تُبَذِّرْ تَبْذ۪يراً</t>
  </si>
  <si>
    <t>17|26|Yakınına, düşküne, yolcuya hakkını ver; elindekileri saçıp savurma.</t>
  </si>
  <si>
    <t>اِنَّ الْمُبَذِّر۪ينَ كَانُٓوا اِخْوَانَ الشَّيَاط۪ينِۜ وَكَانَ الشَّيْطَانُ لِرَبِّه۪ كَفُوراً</t>
  </si>
  <si>
    <t>17|27|Saçıp savuranlar, şüphesiz şeytanlarla kardeş olmuş olurlar; şeytan ise Rabbine karşı pek nankördür.</t>
  </si>
  <si>
    <t>وَاِمَّا تُعْرِضَنَّ عَنْهُمُ ابْتِغَٓاءَ رَحْمَةٍ مِنْ رَبِّكَ تَرْجُوهَا فَقُلْ لَهُمْ قَوْلاً مَيْسُوراً</t>
  </si>
  <si>
    <t>17|28|Rabbin'den umduğun rahmeti elde etmek için, hak sahiblerinden yüz çevirmek zorunda kalırsan, onlara hiç değilse tatlı bir söz söyle.</t>
  </si>
  <si>
    <t>وَلَا تَجْعَلْ يَدَكَ مَغْلُولَةً اِلٰى عُنُقِكَ وَلَا تَبْسُطْهَا كُلَّ الْبَسْطِ فَتَقْعُدَ مَلُوماً مَحْسُوراً</t>
  </si>
  <si>
    <t>17|29|Elini boynuna bağlayıp cimri kesilme, büsbütün de açıp tutumsuz olma, yoksa pişman olur, açıkta kalırsın.</t>
  </si>
  <si>
    <t>اِنَّ رَبَّكَ يَبْسُطُ الرِّزْقَ لِمَنْ يَشَٓاءُ وَيَقْدِرُۜ اِنَّهُ كَانَ بِعِبَادِه۪ خَب۪يراً بَص۪يراً۟</t>
  </si>
  <si>
    <t>17|30|Doğrusu senin Rabbin dilediği kimsenin rızkını genişletir ve bir ölçüye göre verir. O kullarını gören ve haberdar olandır.</t>
  </si>
  <si>
    <t>وَلَا تَقْتُلُٓوا اَوْلَادَكُمْ خَشْيَةَ اِمْلَاقٍۜ نَحْنُ نَرْزُقُهُمْ وَاِيَّاكُمْۜ اِنَّ قَتْلَهُمْ كَانَ خِطْـٔاً كَب۪يراً</t>
  </si>
  <si>
    <t>17|31|Çocuklarınızı yoksulluk korkusuyla öldürmeyin. Biz onlara da size de rızık veririz. Onları öldürmek, şüphesiz büyük bir günahtır.</t>
  </si>
  <si>
    <t>وَلَا تَقْرَبُوا الزِّنٰٓى اِنَّهُ كَانَ فَاحِشَةًۜ وَسَٓاءَ سَب۪يلاً</t>
  </si>
  <si>
    <t>17|32|Sakın zinaya yaklaşmayın; doğrusu bu çirkindir, kötü bir yoldur.</t>
  </si>
  <si>
    <t>وَلَا تَقْتُلُوا النَّفْسَ الَّت۪ي حَرَّمَ اللّٰهُ اِلَّا بِالْحَقِّۜ وَمَنْ قُتِلَ مَظْلُوماً فَقَدْ جَعَلْنَا لِوَلِيِّه۪ سُلْطَاناً فَلَا يُسْرِفْ فِي الْقَتْلِۜ اِنَّهُ كَانَ مَنْصُوراً</t>
  </si>
  <si>
    <t>17|33|Allah'ın haram kıldığı cana haksız yere kıymayın. Haksız yere öldürülenin velisine bir yetki tanımışızdır. Artık o da öldürmekte aşırı gitmesin. Zira kendisi ne de olsa yardım görmüştür.</t>
  </si>
  <si>
    <t>وَلَا تَقْرَبُوا مَالَ الْيَت۪يمِ اِلَّا بِالَّت۪ي هِيَ اَحْسَنُ حَتّٰى يَبْلُغَ اَشُدَّهُۖ وَاَوْفُوا بِالْعَهْدِۚ اِنَّ الْعَهْدَ كَانَ مَسْؤُ۫لاً</t>
  </si>
  <si>
    <t>17|34|Yetimin malına ergin çağa ulaşana kadar en güzel şeklin dışında yaklaşmayın. Ahdi de yerine getirin, doğrusu verilen ahidde sorumluluk vardır.</t>
  </si>
  <si>
    <t>وَاَوْفُوا الْكَيْلَ اِذَا كِلْتُمْ وَزِنُوا بِالْقِسْطَاسِ الْمُسْتَق۪يمِۜ ذٰلِكَ خَيْرٌ وَاَحْسَنُ تَأْو۪يلاً</t>
  </si>
  <si>
    <t>17|35|Bir şeyi ölçtüğünüz zaman, ölçüyü tam tutun, doğru teraziyle tartın. Böyle yapmak, sonuç itibariyle daha güzel ve daha iyidir.</t>
  </si>
  <si>
    <t>وَلَا تَقْفُ مَا لَيْسَ لَكَ بِه۪ عِلْمٌۜ اِنَّ السَّمْعَ وَالْبَصَرَ وَالْفُؤٰادَ كُلُّ اُو۬لٰٓئِكَ كَانَ عَنْهُ مَسْؤُ۫لاً</t>
  </si>
  <si>
    <t>17|36|Bilmediğin şeyin ardına düşme; doğrusu kulak, göz ve kalp, bunların hepsi o şeyden sorumlu olur.</t>
  </si>
  <si>
    <t>وَلَا تَمْشِ فِي الْاَرْضِ مَرَحاًۚ اِنَّكَ لَنْ تَخْرِقَ الْاَرْضَ وَلَنْ تَبْلُغَ الْجِبَالَ طُولاً</t>
  </si>
  <si>
    <t>17|37|Yeryüzünde böbürlenerek yürüme, çünkü sen ne yeri delebilir ve ne de boyca dağlara ulaşabilirsin.</t>
  </si>
  <si>
    <t>كُلُّ ذٰلِكَ كَانَ سَيِّئُهُ عِنْدَ رَبِّكَ مَكْرُوهاً</t>
  </si>
  <si>
    <t>17|38|Rabbinin katında bunların hepsi beğenilmeyen kötü şeylerdir.</t>
  </si>
  <si>
    <t>ذٰلِكَ مِمَّٓا اَوْحٰٓى اِلَيْكَ رَبُّكَ مِنَ الْحِكْمَةِۜ وَلَا تَجْعَلْ مَعَ اللّٰهِ اِلٰهاً اٰخَرَ فَتُلْقٰى ف۪ي جَهَنَّمَ مَلُوماً مَدْحُوراً</t>
  </si>
  <si>
    <t>17|39|Bunlar Rabbinin sana bildirdiği hikmetlerdir. Sakın Allah'la beraber başka tanrı edinme. Yoksa yerilmiş ve kovulmuş olarak cehenneme atılırsın.</t>
  </si>
  <si>
    <t>اَفَاَصْفٰيكُمْ رَبُّكُمْ بِالْبَن۪ينَ وَاتَّخَذَ مِنَ الْمَلٰٓئِكَةِ اِنَاثاًۜ اِنَّكُمْ لَتَقُولُونَ قَوْلاً عَظ۪يماً۟</t>
  </si>
  <si>
    <t>17|40|Rabbiniz oğulları size ayırdı, seçti de kendisi için kız olarak melekleri mi edindi? Doğrusu siz büyük söz söylüyorsunuz.</t>
  </si>
  <si>
    <t>وَلَقَدْ صَرَّفْنَا ف۪ي هٰذَا الْقُرْاٰنِ لِيَذَّكَّرُواۜ وَمَا يَز۪يدُهُمْ اِلَّا نُفُوراً</t>
  </si>
  <si>
    <t>17|41|Biz, and olsun ki öğüt almaları için bu Kuran'da bunları türlü türlü açıkladık. Fakat bu açıklamalar ancak onların nefretini artırmıştır.</t>
  </si>
  <si>
    <t>قُلْ لَوْ كَانَ مَعَهُٓ اٰلِهَةٌ كَمَا يَقُولُونَ اِذاً لَابْتَغَوْا اِلٰى ذِي الْعَرْشِ سَب۪يلاً</t>
  </si>
  <si>
    <t>17|42|De ki: "Eğer dedikleri gibi Allah'la beraber tanrılar bulunsaydı, o takdirde hepsi arşın sahibiyle savaşmaya bir yol ararlardı."</t>
  </si>
  <si>
    <t>سُبْحَانَهُ وَتَعَالٰى عَمَّا يَقُولُونَ عُلُواًّ كَب۪يراً</t>
  </si>
  <si>
    <t>17|43|O, onların söylediklerinden Münezzeh'tir, Yüce'dir, Ulu'dur.</t>
  </si>
  <si>
    <t>تُسَبِّحُ لَهُ السَّمٰوَاتُ السَّبْعُ وَالْاَرْضُ وَمَنْ ف۪يهِنَّۜ وَاِنْ مِنْ شَيْءٍ اِلَّا يُسَبِّحُ بِحَمْدِه۪ وَلٰكِنْ لَا تَفْقَهُونَ تَسْب۪يحَهُمْۜ اِنَّهُ كَانَ حَل۪يماً غَفُوراً</t>
  </si>
  <si>
    <t>17|44|Yedi gök, yer ve bunlarda bulunanlar O'nu tesbih eder; O'nu hamd ile tesbih etmeyen hiçbir şey yoktur; fakat siz onların tesbihlerini anlamazsınız. Doğrusu O Halim olandır, Bağışlayan'dır.</t>
  </si>
  <si>
    <t>وَاِذَا قَرَأْتَ الْقُرْاٰنَ جَعَلْنَا بَيْنَكَ وَبَيْنَ الَّذ۪ينَ لَا يُؤْمِنُونَ بِالْاٰخِرَةِ حِجَاباً مَسْتُوراًۙ</t>
  </si>
  <si>
    <t>17|45|Kuran okuduğun zaman senin ile ahirete inanmayan kimseler arasına görünmeyen bir perde çekeriz.</t>
  </si>
  <si>
    <t>وَجَعَلْنَا عَلٰى قُلُوبِهِمْ اَكِنَّةً اَنْ يَفْقَهُوهُ وَف۪ٓي اٰذَانِهِمْ وَقْراًۜ وَاِذَا ذَكَرْتَ رَبَّكَ فِي الْقُرْاٰنِ وَحْدَهُ وَلَّوْا عَلٰٓى اَدْبَارِهِمْ نُفُوراً</t>
  </si>
  <si>
    <t>17|46|Kuran'ı anlarlar diye kalblerine örtüler ve kulaklarına da ağırlık koyduk. Kuran'da Rabbini bir tek olarak andığın zaman, onlar ürkerek ardlarına dönerler.</t>
  </si>
  <si>
    <t>نَحْنُ اَعْلَمُ بِمَا يَسْتَمِعُونَ بِه۪ٓ اِذْ يَسْتَمِعُونَ اِلَيْكَ وَاِذْ هُمْ نَجْوٰٓى اِذْ يَقُولُ الظَّالِمُونَ اِنْ تَتَّبِعُونَ اِلَّا رَجُلاً مَسْحُوراً</t>
  </si>
  <si>
    <t>17|47|Seni dinledikleri zaman neye kulak verdiklerini ve gizli toplantılarında zalimlerin: "Siz sadece büyülenmiş bir adama uyuyorsunuz" dediklerini Biz çok iyi biliriz.</t>
  </si>
  <si>
    <t>اُنْظُرْ كَيْفَ ضَرَبُوا لَكَ الْاَمْثَالَ فَضَلُّوا فَلَا يَسْتَط۪يعُونَ سَب۪يلاً</t>
  </si>
  <si>
    <t>17|48|Sana nasıl misaller verdiklerine bir bak! Bu yüzden sapmışlardır, artık bir yol da bulamamaktadırlar.</t>
  </si>
  <si>
    <t>وَقَالُٓوا ءَاِذَا كُنَّا عِظَاماً وَرُفَاتاً ءَاِنَّا لَمَبْعُوثُونَ خَلْقاً جَد۪يداً</t>
  </si>
  <si>
    <t>17|49|"Biz kemik ve ufalanmış toprak olduğumuz zaman, yeniden mutlaka dirilecek miyiz? derler.</t>
  </si>
  <si>
    <t>قُلْ كُونُوا حِجَارَةً اَوْ حَد۪يداًۙ</t>
  </si>
  <si>
    <t>17|50|De ki: "İster taş veya demir ya da kalbinizde büyüttüğünüz başka bir yaratık olun, yine de dirileceksiniz." "Bizi tekrar kim diriltir?" derler; de ki: "Sizi ilk defa yaratan." Sana başlarını sallayarak: "Ne zamandır bu?" derler. "Yakında olması mümkündür" de.</t>
  </si>
  <si>
    <t>اَوْ خَلْقاً مِمَّا يَكْبُرُ ف۪ي صُدُورِكُمْۚ فَسَيَقُولُونَ مَنْ يُع۪يدُنَاۜ قُلِ الَّذ۪ي فَطَرَكُمْ اَوَّلَ مَرَّةٍۚ فَسَيُنْغِضُونَ اِلَيْكَ رُؤُ۫سَهُمْ وَيَقُولُونَ مَتٰى هُوَۜ قُلْ عَسٰٓى اَنْ يَكُونَ قَر۪يباً</t>
  </si>
  <si>
    <t>17|51|De ki: "İster taş veya demir ya da kalbinizde büyüttüğünüz başka bir yaratık olun, yine de dirileceksiniz." "Bizi tekrar kim diriltir?" derler; de ki: "Sizi ilk defa yaratan." Sana başlarını sallayarak: "Ne zamandır bu?" derler. "Yakında olması mümkündür" de.</t>
  </si>
  <si>
    <t>يَوْمَ يَدْعُوكُمْ فَتَسْتَج۪يبُونَ بِحَمْدِه۪ وَتَظُنُّونَ اِنْ لَبِثْتُمْ اِلَّا قَل۪يلاً۟</t>
  </si>
  <si>
    <t>17|52|Sizi çağırdığı gün, O'na hamdederek davetine uyarsınız ve kabirlerinizde pek az bir müddet kaldığınızı sanırsınız.</t>
  </si>
  <si>
    <t>وَقُلْ لِعِبَاد۪ي يَقُولُوا الَّت۪ي هِيَ اَحْسَنُۜ اِنَّ الشَّيْطَانَ يَنْزَغُ بَيْنَهُمْۜ اِنَّ الشَّيْطَانَ كَانَ لِلْاِنْسَانِ عَدُواًّ مُب۪يناً</t>
  </si>
  <si>
    <t>17|53|İnanan kullarıma söyle, en güzel şekilde konuşsunlar. Doğrusu şeytan aralarını bozmak ister. Şeytan şüphesiz insanın apaçık düşmanıdır.</t>
  </si>
  <si>
    <t>رَبُّكُمْ اَعْلَمُ بِكُمْۜ اِنْ يَشَأْ يَرْحَمْكُمْ اَوْ اِنْ يَشَأْ يُعَذِّبْكُمْۜ وَمَٓا اَرْسَلْنَاكَ عَلَيْهِمْ وَك۪يلاً</t>
  </si>
  <si>
    <t>17|54|Rabbiniz sizi daha iyi bilir. Dilerse size merhamet eder veya dilerse size azabeder. Biz seni onlara vekil olarak göndermedik.</t>
  </si>
  <si>
    <t>وَرَبُّكَ اَعْلَمُ بِمَنْ فِي السَّمٰوَاتِ وَالْاَرْضِۜ وَلَقَدْ فَضَّلْنَا بَعْضَ النَّبِيّ۪نَ عَلٰى بَعْضٍ وَاٰتَيْنَا دَاوُ۫دَ زَبُوراً</t>
  </si>
  <si>
    <t>17|55|Göklerde ve yerde olan kimseleri Rabbin daha iyi bilir. And olsun ki peygamberleri birbirinden üstün kılmış ve Davud'a Zebur vermişizdir.</t>
  </si>
  <si>
    <t>قُلِ ادْعُوا الَّذ۪ينَ زَعَمْتُمْ مِنْ دُونِه۪ فَلَا يَمْلِكُونَ كَشْفَ الضُّرِّ عَنْكُمْ وَلَا تَحْو۪يلاً</t>
  </si>
  <si>
    <t>17|56|De ki: "Allah'tan başka tanrı olduğunu sandıklarınızı çağırın; sizin bir sıkıntınızı gidermeye ve onu değiştirmeye güçleri yetmez."</t>
  </si>
  <si>
    <t>اُو۬لٰٓئِكَ الَّذ۪ينَ يَدْعُونَ يَبْتَغُونَ اِلٰى رَبِّهِمُ الْوَس۪يلَةَ اَيُّهُمْ اَقْرَبُ وَيَرْجُونَ رَحْمَتَهُ وَيَخَافُونَ عَذَابَهُۜ اِنَّ عَذَابَ رَبِّكَ كَانَ مَحْذُوراً</t>
  </si>
  <si>
    <t>17|57|Taptıkları putlar Rablerine daha yakın olmak için vesile ararlar. O'nun rahmetini umar, azabından korkarlar. Zira Rabbinin azabı korkmağa değer.</t>
  </si>
  <si>
    <t>وَاِنْ مِنْ قَرْيَةٍ اِلَّا نَحْنُ مُهْلِكُوهَا قَبْلَ يَوْمِ الْقِيٰمَةِ اَوْ مُعَذِّبُوهَا عَذَاباً شَد۪يداًۜ كَانَ ذٰلِكَ فِي الْكِتَابِ مَسْطُوراً</t>
  </si>
  <si>
    <t>17|58|Kıyamet gününden önce ortadan kaldırmayacağımız veya çetin azaba uğratmayacağımız bir şehir yoktur. Bu, Kitap'da yazılıdır.</t>
  </si>
  <si>
    <t>وَمَا مَنَعَنَٓا اَنْ نُرْسِلَ بِالْاٰيَاتِ اِلَّٓا اَنْ كَذَّبَ بِهَا الْاَوَّلُونَۜ وَاٰتَيْنَا ثَمُودَ النَّاقَةَ مُبْصِرَةً فَظَلَمُوا بِهَاۜ وَمَا نُرْسِلُ بِالْاٰيَاتِ اِلَّا تَخْو۪يفاً</t>
  </si>
  <si>
    <t>17|59|Bizi mucize göndermekten alıkoyan, ancak, öncekilerin onları yalanlamış olmalarıdır. Semud milletine gözle görülebilen bir mucize, bir dişi deve vermiştik de ona zulmetmişlerdi. Oysa Biz mucizeleri yalnız korkutmak için göndeririz.</t>
  </si>
  <si>
    <t>وَاِذْ قُلْنَا لَكَ اِنَّ رَبَّكَ اَحَاطَ بِالنَّاسِۜ وَمَا جَعَلْنَا الرُّءْيَا الَّت۪ٓي اَرَيْنَاكَ اِلَّا فِتْنَةً لِلنَّاسِ وَالشَّجَرَةَ الْمَلْعُونَةَ فِي الْقُرْاٰنِۜ وَنُخَوِّفُهُمْۙ فَمَا يَز۪يدُهُمْ اِلَّا طُغْيَاناً كَب۪يراً۟</t>
  </si>
  <si>
    <t>17|60|Sana: "Rabbin şüphesiz insanları kuşatmıştır" demiştik; sana gösterdiğimiz rüya ile ve Kuran'da lanetlenmiş ağaçla, sadece insanları denedik. Biz onları korkutuyoruz, fakat bu onlara büyük taşkınlık vermekten başka birşeye yaramıyor.</t>
  </si>
  <si>
    <t>وَاِذْ قُلْنَا لِلْمَلٰٓئِكَةِ اسْجُدُوا لِاٰدَمَ فَسَجَدُٓوا اِلَّٓا اِبْل۪يسَۜ قَالَ ءَاَسْجُدُ لِمَنْ خَلَقْتَ ط۪يناًۚ</t>
  </si>
  <si>
    <t>17|61|Meleklere: "Adem'e secde edin" demiştik, İblis'ten başka hepsi secde etmiş, o ise: "çamurdan yarattığına mı secde edeceğim?" demişti.</t>
  </si>
  <si>
    <t>قَالَ اَرَاَيْتَكَ هٰذَا الَّذ۪ي كَرَّمْتَ عَلَيَّۘ لَئِنْ اَخَّرْتَنِ اِلٰى يَوْمِ الْقِيٰمَةِ لَاَحْتَنِكَنَّ ذُرِّيَّتَهُٓ اِلَّا قَل۪يلاً</t>
  </si>
  <si>
    <t>17|62|"Benden üstün kıldığını görüyor musun? Kıyamet gününe kadar beni ertelersen, and olsun ki, azı bir yana, onun soyunu kendi buyruğum altına alacağım" demişti.</t>
  </si>
  <si>
    <t>قَالَ اذْهَبْ فَمَنْ تَبِعَكَ مِنْهُمْ فَاِنَّ جَهَنَّمَ جَزَٓاؤُ۬كُمْ جَزَٓاءً مَوْفُوراً</t>
  </si>
  <si>
    <t>17|63|Allah: "Haydi git! Onlardan sana kim uyarsa bil ki, cehennem hepinizin cezası olur, hem de tam bir ceza" dedi.</t>
  </si>
  <si>
    <t>وَاسْتَفْزِزْ مَنِ اسْتَطَعْتَ مِنْهُمْ بِصَوْتِكَ وَاَجْلِبْ عَلَيْهِمْ بِخَيْلِكَ وَرَجِلِكَ وَشَارِكْهُمْ فِي الْاَمْوَالِ وَالْاَوْلَادِ وَعِدْهُمْۜ وَمَا يَعِدُهُمُ الشَّيْطَانُ اِلَّا غُرُوراً</t>
  </si>
  <si>
    <t>17|64|"Sesinle, gücünün yettiğini yerinden oynat, onlara karşı yaya ve atlılarınla haykırarak yürü, mallarına ve çocuklarına ortak ol, onlara vaadlerde bulun ama şeytan sadece onları aldatmak için vaadeder.</t>
  </si>
  <si>
    <t>اِنَّ عِبَاد۪ي لَيْسَ لَكَ عَلَيْهِمْ سُلْطَانٌۜ وَكَفٰى بِرَبِّكَ وَك۪يلاً</t>
  </si>
  <si>
    <t>17|65|Doğrusu Benim mümin kullarım üzerinde senin bir hakimiyetin olamaz. Rabbin vekil olarak yeter."</t>
  </si>
  <si>
    <t>رَبُّكُمُ الَّذ۪ي يُزْج۪ي لَكُمُ الْفُلْكَ فِي الْبَحْرِ لِتَبْتَغُوا مِنْ فَضْلِه۪ۜ اِنَّهُ كَانَ بِكُمْ رَح۪يماً</t>
  </si>
  <si>
    <t>17|66|Rabbiniz, bol nimetinden elde edesiniz diye, denizde gemileri sizin için yüzdürür. O, size merhamet eder.</t>
  </si>
  <si>
    <t>وَاِذَا مَسَّكُمُ الضُّرُّ فِي الْبَحْرِ ضَلَّ مَنْ تَدْعُونَ اِلَّٓا اِيَّاهُۚ فَلَمَّا نَجّٰيكُمْ اِلَى الْبَرِّ اَعْرَضْتُمْۜ وَكَانَ الْاِنْسَانُ كَفُوراً</t>
  </si>
  <si>
    <t>17|67|Denizde bir sıkıntıya düştüğünüz zaman, Allah'tan başka yalvardıklarınız kaybolup gider, fakat O sizi karaya çıkararak kurtarınca yüz çevirirsiniz. Zaten insan pek nankördür.</t>
  </si>
  <si>
    <t>اَفَاَمِنْتُمْ اَنْ يَخْسِفَ بِكُمْ جَانِبَ الْبَرِّ اَوْ يُرْسِلَ عَلَيْكُمْ حَاصِباً ثُمَّ لَا تَجِدُوا لَكُمْ وَك۪يلاًۙ</t>
  </si>
  <si>
    <t>17|68|Onun karada da, sizi yere batırmasından veya başınıza taş yağdırmasından güvende misiniz? Sonra kendinize bir koruyucu da bulamazsınız.</t>
  </si>
  <si>
    <t>اَمْ اَمِنْتُمْ اَنْ يُع۪يدَكُمْ ف۪يهِ تَارَةً اُخْرٰى فَيُرْسِلَ عَلَيْكُمْ قَاصِفاً مِنَ الرّ۪يحِ فَيُغْرِقَكُمْ بِمَا كَفَرْتُمْۙ ثُمَّ لَا تَجِدُوا لَكُمْ عَلَيْنَا بِه۪ تَب۪يعاً</t>
  </si>
  <si>
    <t>17|69|Yoksa sizi tekrar denize döndürüp, üzerinize ortalığı yıkan bir fırtına gönderip, inkarlarınızdan ötürü sizi suda boğmasından güvende misiniz? O zaman bize soru soracak bir yardımcı da bulamazsınız.</t>
  </si>
  <si>
    <t>وَلَقَدْ كَرَّمْنَا بَن۪ٓي اٰدَمَ وَحَمَلْنَاهُمْ فِي الْبَرِّ وَالْبَحْرِ وَرَزَقْنَاهُمْ مِنَ الطَّيِّبَاتِ وَفَضَّلْنَاهُمْ عَلٰى كَث۪يرٍ مِمَّنْ خَلَقْنَا تَفْض۪يلاً۟</t>
  </si>
  <si>
    <t>17|70|And olsun ki, biz insanoğullarını şerefli kıldık, onların karada ve denizde gezmesini sağladık, temiz şeylerle onları rızıklandırdık, yaratıklarımızın pek çoğundan üstün kıldık.</t>
  </si>
  <si>
    <t>يَوْمَ نَدْعُوا كُلَّ اُنَاسٍ بِاِمَامِهِمْۚ فَمَنْ اُو۫تِيَ كِتَابَهُ بِيَم۪ينِه۪ فَاُو۬لٰٓئِكَ يَقْرَؤُ۫نَ كِتَابَهُمْ وَلَا يُظْلَمُونَ فَت۪يلاً</t>
  </si>
  <si>
    <t>17|71|Bir gün bütün insanları önderleriyle beraber çağırırız. O gün kitabı sağından verilenler, işte onlar kitablarını okurlar. Onlara kıl kadar haksizlik edilmez.</t>
  </si>
  <si>
    <t>وَمَنْ كَانَ ف۪ي هٰذِه۪ٓ اَعْمٰى فَهُوَ فِي الْاٰخِرَةِ اَعْمٰى وَاَضَلُّ سَب۪يلاً</t>
  </si>
  <si>
    <t>17|72|Bu dünyada kalbi kör olan, ahirette de kör ve daha şaşkındır.</t>
  </si>
  <si>
    <t>وَاِنْ كَادُوا لَيَفْتِنُونَكَ عَنِ الَّـذ۪ٓي اَوْحَيْنَٓا اِلَيْكَ لِتَفْتَرِيَ عَلَيْنَا غَيْرَهُۗ وَاِذاً لَاتَّخَذُوكَ خَل۪يلاً</t>
  </si>
  <si>
    <t>17|73|Seni, sana vahyettiğimizden ayırıp başka bir şeyi Bize karşı uydurman için uğraşırlar. O zaman seni dost edinirler.</t>
  </si>
  <si>
    <t>وَلَوْلَٓا اَنْ ثَبَّتْنَاكَ لَقَدْ كِدْتَ تَرْكَنُ اِلَيْهِمْ شَيْـٔاً قَل۪يلاًۗ</t>
  </si>
  <si>
    <t>17|74|Sana sebat vermemiş olsaydık, and olsun ki, az da olsa onlara meyledecektin.</t>
  </si>
  <si>
    <t>اِذاً لَاَذَقْنَاكَ ضِعْفَ الْحَيٰوةِ وَضِعْفَ الْمَمَاتِ ثُمَّ لَا تَجِدُ لَكَ عَلَيْنَا نَص۪يراً</t>
  </si>
  <si>
    <t>17|75|O takdirde sana, hayatın da ölümün de, kat kat azabını tattırırdık. Sonra bize karşı bir yardımcı da bulamazdın.</t>
  </si>
  <si>
    <t>وَاِنْ كَادُوا لَيَسْتَفِزُّونَكَ مِنَ الْاَرْضِ لِيُخْرِجُوكَ مِنْهَا وَاِذاً لَا يَلْبَثُونَ خِلَافَكَ اِلَّا قَل۪يلاً</t>
  </si>
  <si>
    <t>17|76|Memleketinden çıkarmak için seni nerdeyse zorlayacaklardı. O takdirde senin ardından onlar da pek az kalabilirlerdi.</t>
  </si>
  <si>
    <t>سُنَّةَ مَنْ قَدْ اَرْسَلْنَا قَبْلَكَ مِنْ رُسُلِنَا وَلَا تَجِدُ لِسُنَّتِنَا تَحْو۪يلاً۟</t>
  </si>
  <si>
    <t>17|77|Bu, senden önce gönderdiğimiz peygamberlerimize de uyguladığımız yasadır. Sen bizim yasamızda değişiklik bulamazsın.</t>
  </si>
  <si>
    <t>اَقِمِ الصَّلٰوةَ لِدُلُوكِ الشَّمْسِ اِلٰى غَسَقِ الَّيْلِ وَقُرْاٰنَ الْفَجْرِۜ اِنَّ قُرْاٰنَ الْفَجْرِ كَانَ مَشْهُوداً</t>
  </si>
  <si>
    <t>17|78|Güneşin batıya yönelmesinden gecenin kararmasına kadar namaz kıl; sabah vakti de namaz kıl, zira sabah namazına melekler şahit olur.</t>
  </si>
  <si>
    <t>وَمِنَ الَّيْلِ فَـتَهَجَّدْ بِه۪ نَافِلَةً لَكَۗ عَسٰٓى اَنْ يَبْعَثَكَ رَبُّكَ مَقَاماً مَحْمُوداً</t>
  </si>
  <si>
    <t>17|79|Geceleyin uyanıp, yalnız sana mahsus olarak fazladan namaz kıl. Belki de Rabbin seni övülecek makama yükseltir.</t>
  </si>
  <si>
    <t>وَقُلْ رَبِّ اَدْخِلْن۪ي مُدْخَلَ صِدْقٍ وَاَخْرِجْن۪ي مُخْرَجَ صِدْقٍ وَاجْعَلْ ل۪ي مِنْ لَدُنْكَ سُلْطَاناً نَص۪يراً</t>
  </si>
  <si>
    <t>17|80|De ki: "Rabbim! Beni dahil edeceğin yere hoşnutluk ve esenlikle dahil et; çıkaracağın yerden de hoşnutluk ve esenlikle çıkar. Katından beni destekleyecek bir kuvvet ver."</t>
  </si>
  <si>
    <t>وَقُلْ جَٓاءَ الْحَقُّ وَزَهَقَ الْبَاطِلُۜ اِنَّ الْبَاطِلَ كَانَ زَهُوقاً</t>
  </si>
  <si>
    <t>17|81|De ki: "Hak geldi, batıl ortadan kalkmaya mahkumdur."</t>
  </si>
  <si>
    <t>وَنُنَزِّلُ مِنَ الْقُرْاٰنِ مَا هُوَ شِفَٓاءٌ وَرَحْمَةٌ لِلْمُؤْمِن۪ينَۙ وَلَا يَز۪يدُ الظَّالِم۪ينَ اِلَّا خَسَاراً</t>
  </si>
  <si>
    <t>17|82|Kuran'dan inananlara rahmet ve şifa olan şeyler indiriyoruz. O, zalimlerin ise sadece kaybını artırır.</t>
  </si>
  <si>
    <t>وَاِذَٓا اَنْعَمْنَا عَلَى الْاِنْسَانِ اَعْرَضَ وَنَاٰ بِجَانِبِه۪ۚ وَاِذَا مَسَّهُ الشَّرُّ كَانَ يَؤُ۫ساً</t>
  </si>
  <si>
    <t>17|83|İnsana nimet verdiğimiz zaman yüz çevirerek yan çizer; başına bir kötülük gelince de yese düşer.</t>
  </si>
  <si>
    <t>قُلْ كُلٌّ يَعْمَلُ عَلٰى شَاكِلَتِه۪ۜ فَرَبُّكُمْ اَعْلَمُ بِمَنْ هُوَ اَهْدٰى سَب۪يلاً۟</t>
  </si>
  <si>
    <t>17|84|De ki: "Herkes yaradılışına göre davranır. Rabbiniz kimin en doğru yolda olduğunu bilir."</t>
  </si>
  <si>
    <t>وَيَسْـَٔلُونَكَ عَنِ الرُّوحِۜ قُلِ الرُّوحُ مِنْ اَمْرِ رَبّ۪ي وَمَٓا اُو۫ت۪يتُمْ مِنَ الْعِلْمِ اِلَّا قَل۪يلاً</t>
  </si>
  <si>
    <t>17|85|Sana ruhun ne olduğunu soruyorlar, de ki: "Ruh, Rabbimin emrinden ibarettir. Bu hususta size pek az bilgi verilmiştir."</t>
  </si>
  <si>
    <t>وَلَئِنْ شِئْنَا لَنَذْهَبَنَّ بِالَّـذ۪ٓي اَوْحَيْنَٓا اِلَيْكَ ثُمَّ لَا تَجِدُ لَكَ بِه۪ عَلَيْنَا وَك۪يلاًۙ</t>
  </si>
  <si>
    <t>17|86|Dileseydik and olsun ki, sana vahyettiğimizi alıp götürürdük. Sonra bize karşı duracak bir vekil de bulamazdın.</t>
  </si>
  <si>
    <t>اِلَّا رَحْمَةً مِنْ رَبِّكَۜ اِنَّ فَضْلَهُ كَانَ عَلَيْكَ كَب۪يراً</t>
  </si>
  <si>
    <t>17|87|Bunu yapmayışı ancak Rabbinin sana merhamet etmesindendir. Çünkü O'nun sana olan nimeti büyüktür.</t>
  </si>
  <si>
    <t>قُلْ لَئِنِ اجْتَمَعَتِ الْاِنْسُ وَالْجِنُّ عَلٰٓى اَنْ يَأْتُوا بِمِثْلِ هٰذَا الْقُرْاٰنِ لَا يَأْتُونَ بِمِثْلِه۪ وَلَوْ كَانَ بَعْضُهُمْ لِبَعْضٍ ظَه۪يراً</t>
  </si>
  <si>
    <t>17|88|De ki: "İnsanlar ve cinler, birbirine yardımcı olarak bu Kuran'ın bir benzerini ortaya koymak için bir araya gelseler, and olsun ki, yine de benzerini ortaya koyamazlar."</t>
  </si>
  <si>
    <t>وَلَقَدْ صَرَّفْنَا لِلنَّاسِ ف۪ي هٰذَا الْقُرْاٰنِ مِنْ كُلِّ مَثَلٍۘ فَاَبٰٓى اَكْثَرُ النَّاسِ اِلَّا كُفُوراً</t>
  </si>
  <si>
    <t>17|89|And olsun ki, biz Kuran'da insanlara türlü türlü misal gösterip açıkladık. Öyleyken insanların çoğu nankör olmakta direndiler.</t>
  </si>
  <si>
    <t>وَقَالُوا لَنْ نُؤْمِنَ لَكَ حَتّٰى تَفْجُرَ لَنَا مِنَ الْاَرْضِ يَنْبُوعاًۙ</t>
  </si>
  <si>
    <t>17|90|Şöyle söylediler: "Bize, yerden kaynaklar fışkırtmadıkça sana inanmayacağız",</t>
  </si>
  <si>
    <t>اَوْ تَكُونَ لَكَ جَنَّةٌ مِنْ نَخ۪يلٍ وَعِنَبٍ فَتُفَجِّرَ الْاَنْهَارَ خِلَالَهَا تَفْج۪يراًۙ</t>
  </si>
  <si>
    <t>17|91|"Veya hurmalıkların, bağların olup, aralarında ırmaklar akıtmalısın."</t>
  </si>
  <si>
    <t>اَوْ تُسْقِطَ السَّمَٓاءَ كَمَا زَعَمْتَ عَلَيْنَا كِسَفاً اَوْ تَأْتِيَ بِاللّٰهِ وَالْمَلٰٓئِكَةِ قَب۪يلاًۙ</t>
  </si>
  <si>
    <t>17|92|"Yahut da iddia ettiğin gibi, göğü tepemize parça parça düşürmeli, ya da Allah'ı ve melekleri karşımıza getirmelisin."</t>
  </si>
  <si>
    <t>اَوْ يَكُونَ لَكَ بَيْتٌ مِنْ زُخْرُفٍ اَوْ تَرْقٰى فِي السَّمَٓاءِۜ وَلَنْ نُؤْمِنَ لِرُقِيِّكَ حَتّٰى تُنَزِّلَ عَلَيْنَا كِتَاباً نَقْرَؤُ۬هُۜ قُلْ سُبْحَانَ رَبّ۪ي هَلْ كُنْتُ اِلَّا بَشَراً رَسُولاً۟</t>
  </si>
  <si>
    <t>17|93|"Veya altın bir evin olmalı, yahut göğe yükselmelisin ama oradan okuyacağımız bir kitap indirmezsen yine o yükselmene inanmayacağız." De ki: "Fesubhanallah! Ben peygamber olan bir insandan başka bir şey miyim? "</t>
  </si>
  <si>
    <t>وَمَا مَنَعَ النَّاسَ اَنْ يُؤْمِنُٓوا اِذْ جَٓاءَهُمُ الْهُدٰٓى اِلَّٓا اَنْ قَالُٓوا اَبَعَثَ اللّٰهُ بَشَراً رَسُولاً</t>
  </si>
  <si>
    <t>17|94|İnsanlara doğruluk rehberi geldiği zaman, inanmalarına engel olan, sadece: "Allah peygamber olarak bir insan mı gönderdi?" demiş olmalarıdır.</t>
  </si>
  <si>
    <t>قُلْ لَوْ كَانَ فِي الْاَرْضِ مَلٰٓئِكَةٌ يَمْشُونَ مُطْمَئِنّ۪ينَ لَنَزَّلْنَا عَلَيْهِمْ مِنَ السَّمَٓاءِ مَلَكاً رَسُولاً</t>
  </si>
  <si>
    <t>17|95|De ki: "Yeryüzünde yerleşip dolaşanlar melek olsalardı, biz de onlara gökten peygamber olarak bir melek gönderirdik."</t>
  </si>
  <si>
    <t>قُلْ كَفٰى بِاللّٰهِ شَه۪يداً بَيْن۪ي وَبَيْنَكُمْۜ اِنَّهُ كَانَ بِعِبَادِه۪ خَب۪يراً بَص۪يراً</t>
  </si>
  <si>
    <t>17|96|De ki: "Benimle sizin aranızda şahit olarak Allah yeter. Doğrusu O, kullarını görür, haberdardır."</t>
  </si>
  <si>
    <t>وَمَنْ يَهْدِ اللّٰهُ فَهُوَ الْمُهْتَدِۚ وَمَنْ يُضْلِلْ فَلَنْ تَجِدَ لَهُمْ اَوْلِيَٓاءَ مِنْ دُونِه۪ۜ وَنَحْشُرُهُمْ يَوْمَ الْقِيٰمَةِ عَلٰى وُجُوهِهِمْ عُمْياً وَبُكْماً وَصُماًّۜ مَأْوٰيهُمْ جَهَنَّمُۜ كُلَّمَا خَبَتْ زِدْنَاهُمْ سَع۪يراً</t>
  </si>
  <si>
    <t>17|97|Allah'ın doğru yola eriştirdiği kimse hak yoldadır. Kimleri de saptırırsa, artık onlar için Allah'dan başka dostlar bulamazsın. Biz onları kıyamet günü yüzükoyun, körler, dilsizler ve sağırlar olarak haşrederiz. Varacakları yer cehennemdir. Onun ateşi ne zaman sönmeye yüz tutsa hemen alevini artırırız.</t>
  </si>
  <si>
    <t>ذٰلِكَ جَزَٓاؤُ۬هُمْ بِاَنَّهُمْ كَفَرُوا بِاٰيَاتِنَا وَقَالُٓوا ءَاِذَا كُنَّا عِظَاماً وَرُفَاتاً ءَاِنَّا لَمَبْعُوثُونَ خَلْقاً جَد۪يداً</t>
  </si>
  <si>
    <t>17|98|Bu, ayetlerimizi inkar etmelerinin ve: "Kemik ve ufalanmış toprak olduğumuzda mı yeniden dirileceğiz?" demelerinin cezasıdır.</t>
  </si>
  <si>
    <t>اَوَلَمْ يَرَوْا اَنَّ اللّٰهَ الَّذ۪ي خَلَقَ السَّمٰوَاتِ وَالْاَرْضَ قَادِرٌ عَلٰٓى اَنْ يَخْلُقَ مِثْلَهُمْ وَجَعَلَ لَهُمْ اَجَلاً لَا رَيْبَ ف۪يهِۜ فَاَبَى الظَّالِمُونَ اِلَّا كُفُوراً</t>
  </si>
  <si>
    <t>17|99|Gökleri ve yeri yaratan Allah'ın, onların benzerlerini de tekrar yaratmaya Kadir olduğunu görmezler mi? Onlar için şüphe götürmeyen bir süre tayin etmiştir. Öyleyken, zalimler, inkarcılıkta hala direnirler.</t>
  </si>
  <si>
    <t>قُلْ لَوْ اَنْتُمْ تَمْلِكُونَ خَزَٓائِنَ رَحْمَةِ رَبّ۪ٓي اِذاً لَاَمْسَكْتُمْ خَشْيَةَ الْاِنْفَاقِۜ وَكَانَ الْاِنْسَانُ قَتُوراً۟</t>
  </si>
  <si>
    <t>17|100|De ki: "Rabbimin rahmet hazinelerine siz sahip olsaydınız, tükenir korkusuyla yine de cimrilik ederdiniz. Zaten insanlar pek cimridir."</t>
  </si>
  <si>
    <t>وَلَقَدْ اٰتَيْنَا مُوسٰى تِسْعَ اٰيَاتٍ بَيِّنَاتٍ فَسْـَٔلْ بَن۪ٓي اِسْرَٓائ۪لَ اِذْ جَٓاءَهُمْ فَقَالَ لَهُ فِرْعَوْنُ اِنّ۪ي لَاَظُنُّكَ يَا مُوسٰى مَسْحُوراً</t>
  </si>
  <si>
    <t>17|101|And olsun ki, Musa'ya dokuz tane apaçık mucize verdik. İsrailoğullarına sor, Musa onlara geldiğinde, Firavun kendisine: "Ey Musa! Ben seni büyülenmiş sanıyorum" demişti.</t>
  </si>
  <si>
    <t>قَالَ لَقَدْ عَلِمْتَ مَٓا اَنْزَلَ هٰٓؤُ۬لَٓاءِ اِلَّا رَبُّ السَّمٰوَاتِ وَالْاَرْضِ بَصَٓائِرَۚ وَاِنّ۪ي لَاَظُنُّكَ يَا فِرْعَوْنُ مَثْبُوراً</t>
  </si>
  <si>
    <t>17|102|Musa da: "And olsun ki, bunları göklerin ve yerin Rabbinin açık belgeler olarak indirdiğini biliyorsun. Ey Firavun! Doğrusu senin mahvolacağını sanıyorum" demişti.</t>
  </si>
  <si>
    <t>فَاَرَادَ اَنْ يَسْتَفِزَّهُمْ مِنَ الْاَرْضِ فَاَغْرَقْنَاهُ وَمَنْ مَعَهُ جَم۪يعاًۙ</t>
  </si>
  <si>
    <t>17|103|Firavun bunun üzerine onları memleketten sürmek istedi. Biz de onu ve beraberindekilerin hepsini suda boğduk.</t>
  </si>
  <si>
    <t>وَقُلْنَا مِنْ بَعْدِه۪ لِبَن۪ٓي اِسْرَٓائ۪لَ اسْكُنُوا الْاَرْضَ فَاِذَا جَٓاءَ وَعْدُ الْاٰخِرَةِ جِئْنَا بِكُمْ لَف۪يفاًۜ</t>
  </si>
  <si>
    <t>17|104|Sonra İsrailoğullarına: "Bu memlekette siz oturun, kıyamet koptuğunda hepinizi bir araya getiririz." dedik.</t>
  </si>
  <si>
    <t>وَبِالْحَقِّ اَنْزَلْنَاهُ وَبِالْحَقِّ نَزَلَۜ وَمَٓا اَرْسَلْنَاكَ اِلَّا مُبَشِّراً وَنَذ۪يراًۢ</t>
  </si>
  <si>
    <t>17|105|Kuran'ı ancak hak olarak indirdik ve o da indiği gibi hak olarak kaldı. Seni de yalnız müjdeci ve uyarıcı olarak gönderdik.</t>
  </si>
  <si>
    <t>وَقُرْاٰناً فَرَقْنَاهُ لِتَقْرَاَهُ۫ عَلَى النَّاسِ عَلٰى مُكْثٍ وَنَزَّلْنَاهُ تَنْز۪يلاً</t>
  </si>
  <si>
    <t>17|106|Kuran'ı, insanlara ağır ağır okuman için, bölüm bölüm indirdik ve onu gerektikçe indirdik.</t>
  </si>
  <si>
    <t>قُلْ اٰمِنُوا بِه۪ٓ اَوْ لَا تُؤْمِنُواۜ اِنَّ الَّذ۪ينَ اُو۫تُوا الْعِلْمَ مِنْ قَبْلِه۪ٓ اِذَا يُتْلٰى عَلَيْهِمْ يَخِرُّونَ لِلْاَذْقَانِ سُجَّداًۙ</t>
  </si>
  <si>
    <t>17|107|De ki: "Kuran'a ister inanın, isten inanmayın, O'ndan önceki bilginlere o okunduğu zaman, yüzleri üzerine secdeye varırlar" ve "Rabbimiz münezzehtir. Rabbimiz'in sözü şüphesiz yerine gelecektir" derler.</t>
  </si>
  <si>
    <t>وَيَقُولُونَ سُبْحَانَ رَبِّنَٓا اِنْ كَانَ وَعْدُ رَبِّنَا لَمَفْعُولاً</t>
  </si>
  <si>
    <t>17|108|De ki: "Kuran'a ister inanın, isten inanmayın, O'ndan önceki bilginlere o okunduğu zaman, yüzleri üzerine secdeye varırlar" ve "Rabbimiz münezzehtir. Rabbimiz'in sözü şüphesiz yerine gelecektir" derler.</t>
  </si>
  <si>
    <t>وَيَخِرُّونَ لِلْاَذْقَانِ يَبْكُونَ وَيَز۪يدُهُمْ خُشُوعاً ۩</t>
  </si>
  <si>
    <t>17|109|Ağlayarak yüz üstü yere kapanırlar; bu, onların gönüllerindeki saygıyı artırır.</t>
  </si>
  <si>
    <t>قُلِ ادْعُوا اللّٰهَ اَوِ ادْعُوا الرَّحْمٰنَۜ اَياًّ مَا تَدْعُوا فَلَهُ الْاَسْمَٓاءُ الْحُسْنٰىۚ وَلَا تَجْهَرْ بِصَلَاتِكَ وَلَا تُخَافِتْ بِهَا وَابْتَغِ بَيْنَ ذٰلِكَ سَب۪يلاً</t>
  </si>
  <si>
    <t>17|110|De ki: "İster Allah deyin, ister Rahman deyin, hangisini derseniz deyin, en güzel isimler O'nundur." Namaz kılarken sesini yükseltme, gizli de okuma, ikisi ortasında bir yol tut.</t>
  </si>
  <si>
    <t>وَقُلِ الْحَمْدُ لِلّٰهِ الَّذ۪ي لَمْ يَتَّخِذْ وَلَداً وَلَمْ يَكُنْ لَهُ شَر۪يكٌ فِي الْمُلْكِ وَلَمْ يَكُنْ لَهُ وَلِيٌّ مِنَ الذُّلِّ وَكَبِّرْهُ تَكْب۪يراً</t>
  </si>
  <si>
    <t>17|111|De ki: "Hamd, çocuk edinmemiş olan, hükümranlığında ortağı bulunmayan, düşkün olmayıp yardımcıya da ihtiyaç göstermeyen Allah'a mahsustur." O'nu gereği gibi büyükle.</t>
  </si>
  <si>
    <t>KEHF SURESİ</t>
  </si>
  <si>
    <t>اَلْحَمْدُ لِلّٰهِ الَّـذ۪ٓي اَنْزَلَ عَلٰى عَبْدِهِ الْـكِتَابَ وَلَمْ يَجْعَلْ لَهُ عِـوَجا۔ًۜ</t>
  </si>
  <si>
    <t>18|1|Hamd Allah'a mahsustur ki, kendi katından şiddetli bir baskını haber vermek ve yararlı iş yapan müminlere, içinde temelli kalacakları güzel bir mükafatı müjdelemek ve: "Allah çocuk edindi" diyenleri uyarmak için kuluna eğri bir taraf bırakmadığı dosdoğru Kitap'ı indirmiştir.</t>
  </si>
  <si>
    <t>قَيِّماً لِيُنْذِرَ بَأْساً شَد۪يداً مِنْ لَدُنْـهُ وَيُبَشِّرَ الْمُؤْمِن۪ينَ الَّذ۪ينَ يَعْمَلُونَ الصَّالِحَاتِ اَنَّ لَهُمْ اَجْراً حَسَناًۙ</t>
  </si>
  <si>
    <t>18|2|Hamd Allah'a mahsustur ki, kendi katından şiddetli bir baskını haber vermek ve yararlı iş yapan müminlere, içinde temelli kalacakları güzel bir mükafatı müjdelemek ve: "Allah çocuk edindi" diyenleri uyarmak için kuluna eğri bir taraf bırakmadığı dosdoğru Kitap'ı indirmiştir.</t>
  </si>
  <si>
    <t>مَاكِث۪ينَ ف۪يهِ اَبَداًۙ</t>
  </si>
  <si>
    <t>18|3|Hamd Allah'a mahsustur ki, kendi katından şiddetli bir baskını haber vermek ve yararlı iş yapan müminlere, içinde temelli kalacakları güzel bir mükafatı müjdelemek ve: "Allah çocuk edindi" diyenleri uyarmak için kuluna eğri bir taraf bırakmadığı dosdoğru Kitap'ı indirmiştir.</t>
  </si>
  <si>
    <t>وَيُنْذِرَ الَّذ۪ينَ قَالُوا اتَّخَذَ اللّٰهُ وَلَداًۗ</t>
  </si>
  <si>
    <t>18|4|Hamd Allah'a mahsustur ki, kendi katından şiddetli bir baskını haber vermek ve yararlı iş yapan müminlere, içinde temelli kalacakları güzel bir mükafatı müjdelemek ve: "Allah çocuk edindi" diyenleri uyarmak için kuluna eğri bir taraf bırakmadığı dosdoğru Kitap'ı indirmiştir.</t>
  </si>
  <si>
    <t>مَا لَهُمْ بِه۪ مِنْ عِلْمٍ وَلَا لِاٰبَٓائِهِمْۜ كَبُرَتْ كَلِمَةً تَخْرُجُ مِنْ اَفْوَاهِهِمْۜ اِنْ يَقُولُونَ اِلَّا كَذِباً</t>
  </si>
  <si>
    <t>18|5|Allah'ın çocuk edindiğine dair ne kendilerinin ve ne de babalarının bir bilgisi vardır. Ağızlarından çıkan söz ne büyük iftiradır. Onlar yalnız ve yalnız yalan söylerler.</t>
  </si>
  <si>
    <t>فَلَعَلَّكَ بَاخِـعٌ نَفْسَكَ عَلٰٓى اٰثَارِهِمْ اِنْ لَمْ يُؤْمِنُوا بِهٰذَا الْحَد۪يثِ اَسَفاً</t>
  </si>
  <si>
    <t>18|6|Bu söze inanmayanların ardından üzülerek nerdeyse kendini mahvedeceksin!</t>
  </si>
  <si>
    <t>اِنَّا جَعَلْنَا مَا عَلَى الْاَرْضِ ز۪ينَةً لَهَا لِنَبْلُوَهُمْ اَيُّهُمْ اَحْسَنُ عَمَلاً</t>
  </si>
  <si>
    <t>18|7|İnsanların hangisinin daha iyi iş işlediğini ortaya koyalım diye, yeryüzünde olan şeyleri, yeryüzünün süsü yaptık.</t>
  </si>
  <si>
    <t>وَاِنَّا لَجَاعِلُونَ مَا عَلَيْهَا صَع۪يداً جُرُزاًۜ</t>
  </si>
  <si>
    <t>18|8|Şüphesiz Biz, yeryüzünde olanları kupkuru bir toprak haline getirebiliriz.</t>
  </si>
  <si>
    <t>اَمْ حَسِبْتَ اَنَّ اَصْحَابَ الْكَهْفِ وَالرَّق۪يمِ كَانُوا مِنْ اٰيَاتِنَا عَجَباً</t>
  </si>
  <si>
    <t>18|9|Yoksa sen Mağara ve Kitap ehlini şaşılacak ayetlerimizden mi zannettin?</t>
  </si>
  <si>
    <t>اِذْ اَوَى الْفِتْيَةُ اِلَى الْكَهْفِ فَقَالُوا رَبَّنَٓا اٰتِنَا مِنْ لَدُنْكَ رَحْمَةً وَهَيِّئْ لَنَا مِنْ اَمْرِنَا رَشَداً</t>
  </si>
  <si>
    <t>18|10|Birkaç genç mağaraya sığınmış: "Rabbimiz! Katından bize rahmet ver ve işimizde doğruyu göster, bizi başarılı kıl" demişlerdi.</t>
  </si>
  <si>
    <t>فَضَرَبْنَا عَلٰٓى اٰذَانِهِمْ فِي الْكَهْفِ سِن۪ينَ عَدَداًۙ</t>
  </si>
  <si>
    <t>18|11|Mağaranın içinde onları yıllarca uyuttuk; sonra, iki taraftan hangisinin bekledikleri sonucu iyi hesaplamış olduğunu belirtmek için onları uyandırdık.</t>
  </si>
  <si>
    <t>ثُمَّ بَعَثْنَاهُمْ لِنَعْلَمَ اَيُّ الْحِزْبَيْنِ اَحْصٰى لِمَا لَبِثُٓوا اَمَداً۟</t>
  </si>
  <si>
    <t>18|12|Mağaranın içinde onları yıllarca uyuttuk; sonra, iki taraftan hangisinin bekledikleri sonucu iyi hesaplamış olduğunu belirtmek için onları uyandırdık.</t>
  </si>
  <si>
    <t>نَحْنُ نَقُصُّ عَلَيْكَ نَبَاَهُمْ بِالْحَقِّۜ اِنَّهُمْ فِتْيَةٌ اٰمَنُوا بِرَبِّهِمْ وَزِدْنَاهُمْ هُدًىۗ</t>
  </si>
  <si>
    <t>18|13|Onların olayını sana Biz gerçek olarak anlatıyoruz: Onlar Rablerine inanmış birkaç gençti. Onların hidayetlerini artırmış ve kalblerini pekiştirmiştik. Durup, şöyle demişlerdi: "Rabbimiz göklerin ve yerin Rabbidir, O'nu bırakıp başka bir tanrıya yalvarmayız, yoksa and olsun ki, batıl söz söylemiş oluruz. Şu bizim milletimiz, Allah'ı bırakıp O'ndan başka tanrılar edindiler. Onların gerçek olduğuna apaçık delil getirmeleri gerekmez mi? Allah'a karşı yalan uydurandan daha zalim kimdir?"</t>
  </si>
  <si>
    <t>وَرَبَطْنَا عَلٰى قُلُوبِهِمْ اِذْ قَامُوا فَقَالُوا رَبُّنَا رَبُّ السَّمٰوَاتِ وَالْاَرْضِ لَنْ نَدْعُوَ۬ا مِنْ دُونِه۪ٓ اِلٰهاً لَقَدْ قُلْـنَٓا اِذاً شَطَطاً</t>
  </si>
  <si>
    <t>18|14|Onların olayını sana Biz gerçek olarak anlatıyoruz: Onlar Rablerine inanmış birkaç gençti. Onların hidayetlerini artırmış ve kalblerini pekiştirmiştik. Durup, şöyle demişlerdi: "Rabbimiz göklerin ve yerin Rabbidir, O'nu bırakıp başka bir tanrıya yalvarmayız, yoksa and olsun ki, batıl söz söylemiş oluruz. Şu bizim milletimiz, Allah'ı bırakıp O'ndan başka tanrılar edindiler. Onların gerçek olduğuna apaçık delil getirmeleri gerekmez mi? Allah'a karşı yalan uydurandan daha zalim kimdir?"</t>
  </si>
  <si>
    <t>هٰٓؤُ۬لَٓاءِ قَوْمُنَا اتَّخَذُوا مِنْ دُونِه۪ٓ اٰلِهَةًۜ لَوْلَا يَأْتُونَ عَلَيْهِمْ بِسُلْطَانٍ بَيِّنٍۜ فَمَنْ اَظْلَمُ مِمَّنِ افْتَرٰى عَلَى اللّٰهِ كَذِباًۜ</t>
  </si>
  <si>
    <t>18|15|Onların olayını sana Biz gerçek olarak anlatıyoruz: Onlar Rablerine inanmış birkaç gençti. Onların hidayetlerini artırmış ve kalblerini pekiştirmiştik. Durup, şöyle demişlerdi: "Rabbimiz göklerin ve yerin Rabbidir, O'nu bırakıp başka bir tanrıya yalvarmayız, yoksa and olsun ki, batıl söz söylemiş oluruz. Şu bizim milletimiz, Allah'ı bırakıp O'ndan başka tanrılar edindiler. Onların gerçek olduğuna apaçık delil getirmeleri gerekmez mi? Allah'a karşı yalan uydurandan daha zalim kimdir?"</t>
  </si>
  <si>
    <t>وَاِذِ اعْتَزَلْتُمُوهُمْ وَمَا يَعْبُدُونَ اِلَّا اللّٰهَ فَأْوُٓ۫ا اِلَى الْكَهْفِ يَنْشُرْ لَكُمْ رَبُّكُمْ مِنْ رَحْمَتِه۪ وَيُهَيِّئْ لَكُمْ مِنْ اَمْرِكُمْ مِرْفَقاً</t>
  </si>
  <si>
    <t>18|16|Onlara: "Siz onlardan ve Allah'tan başka taptıklarından ayrıldınız, bunun için mağaraya girin ki, Rabbiniz size rahmetini yaysın ve size işinizde kolaylık göstersin" denildi.</t>
  </si>
  <si>
    <t>وَتَرَى الشَّمْسَ اِذَا طَلَعَتْ تَزَاوَرُ عَنْ كَهْفِهِمْ ذَاتَ الْيَم۪ينِ وَاِذَا غَرَبَتْ تَقْرِضُهُمْ ذَاتَ الشِّمَالِ وَهُمْ ف۪ي فَجْوَةٍ مِنْهُۜ ذٰلِكَ مِنْ اٰيَاتِ اللّٰهِۜ مَنْ يَهْدِ اللّٰهُ فَهُوَ الْمُهْتَدِۚ وَمَنْ يُضْلِلْ فَلَنْ تَجِدَ لَهُ وَلِياًّ مُرْشِداً۟</t>
  </si>
  <si>
    <t>18|17|Baksaydın, güneşin mağaralarının sağ tarafından doğup meylettiğini, sol tarafından onlara dokunmadan battığını, onların da mağaranın genişçe bir yerinde bulunduğunu görürdün. Bu, Allah'ın mucizelerindendir; Allah'ın doğru yola eriştirdiği kimse hak yoldadır. Kimi de saptırırsa artık ona, doğru yola götürecek bir rehber bulamazsın.</t>
  </si>
  <si>
    <t>وَتَحْسَبُهُمْ اَيْقَاظاً وَهُمْ رُقُودٌۗ وَنُقَلِّبُهُمْ ذَاتَ الْيَم۪ينِ وَذَاتَ الشِّمَالِۗ وَكَلْبُهُمْ بَاسِطٌ ذِرَاعَيْهِ بِالْوَص۪يدِۜ لَوِ اطَّـلَعْتَ عَلَيْهِمْ لَوَلَّيْتَ مِنْهُمْ فِرَاراً وَلَمُلِئْتَ مِنْهُمْ رُعْباً</t>
  </si>
  <si>
    <t>18|18|Mağara ehli uykuda iken sen onları uyanık sanırdın. Biz onları sağa ve sola döndürürdük. Köpekleri dirseklerini eşiğe uzatmıştı. Onları görsen, için korkuyla dolar, geri dönüp kaçardın.</t>
  </si>
  <si>
    <t>وَكَذٰلِكَ بَعَثْنَاهُمْ لِيَتَسَٓاءَلُوا بَيْنَهُمْۜ قَالَ قَٓائِلٌ مِنْهُمْ كَمْ لَبِثْتُمْۜ قَالُوا لَبِثْنَا يَوْماً اَوْ بَعْضَ يَوْمٍۜ قَالُوا رَبُّكُمْ اَعْلَمُ بِمَا لَبِثْتُمْ فَابْعَثُٓوا اَحَدَكُمْ بِوَرِقِكُمْ هٰذِه۪ٓ اِلَى الْمَد۪ينَةِ فَلْيَنْظُرْ اَيُّهَٓا اَزْكٰى طَعَاماً فَلْيَأْتِكُمْ بِرِزْقٍ مِنْهُ وَلْيَتَلَطَّفْ وَلَا يُشْعِرَنَّ بِكُمْ اَحَداً</t>
  </si>
  <si>
    <t>18|19|Birbirlerine sorsunlar diye onları uyandırdık. İçlerinden biri: "Ne kadar kaldınız?" dedi. "Bir gün veya daha az bir müddet kaldık" dediler. "Ne kadar kaldığınızı Rabbiniz daha iyi bilir. Paranızla birinizi şehre gönderin, sakın sizi kimseye duyurmasın" dediler.</t>
  </si>
  <si>
    <t>اِنَّهُمْ اِنْ يَظْهَرُوا عَلَيْكُمْ يَرْجُمُوكُمْ اَوْ يُع۪يدُوكُمْ ف۪ي مِلَّتِهِمْ وَلَنْ تُفْلِحُٓوا اِذاً اَبَداً</t>
  </si>
  <si>
    <t>18|20|"Zira onların sizden haberi olacak olursa, ya taşlayarak öldürürler veya dinlerine döndürürler ve bu takdirde asla kurtulamazsınız."</t>
  </si>
  <si>
    <t>وَكَذٰلِكَ اَعْثَرْنَا عَلَيْهِمْ لِيَعْلَمُٓوا اَنَّ وَعْدَ اللّٰهِ حَقٌّ وَاَنَّ السَّاعَةَ لَا رَيْبَ ف۪يهَاۚ اِذْ يَتَنَازَعُونَ بَيْنَهُمْ اَمْرَهُمْ فَقَالُوا ابْنُوا عَلَيْهِمْ بُنْيَاناًۜ رَبُّهُمْ اَعْلَمُ بِهِمْۜ قَالَ الَّذ۪ينَ غَلَبُوا عَلٰٓى اَمْرِهِمْ لَنَتَّخِذَنَّ عَلَيْهِمْ مَسْجِداً</t>
  </si>
  <si>
    <t>18|21|Böylece, Allah'ın sözünün gerçek olduğunu ve kıyametin kopmasından şüphe edilemeyeceğini bilmeleri için, insanların onları bulmalarını sağladık. Nitekim halk, bunların hakkında çekişip duruyor: "Onların mağaralarının çevresine bir bina kurun" diyorlardı. Oysa, Rableri onları çok iyi bilir. Tartışmayı kazananlar: "Onların mağaralarının çevresinde mutlaka bir mescid kuracağız" dediler.</t>
  </si>
  <si>
    <t>سَيَقُولُونَ ثَلٰثَةٌ رَابِعُهُمْ كَلْبُهُمْۚ وَيَقُولُونَ خَمْسَةٌ سَادِسُهُمْ كَلْبُهُمْ رَجْماً بِالْغَيْبِۚ وَيَقُولُونَ سَبْعَةٌ وَثَامِنُهُمْ كَلْبُهُمْۜ قُلْ رَبّ۪ٓي اَعْلَمُ بِعِدَّتِهِمْ مَا يَعْلَمُهُمْ اِلَّا قَل۪يلٌ۠ فَلَا تُمَارِ ف۪يهِمْ اِلَّا مِرَٓاءً ظَاهِراًۖ وَلَا تَسْتَفْتِ ف۪يهِمْ مِنْهُمْ اَحَداً۟</t>
  </si>
  <si>
    <t>18|22|Karanlığa taş atar gibi, "Mağara ehli üçtür, dördüncüleri köpekleridir" derler, yahut, "Beştir, altıncıları köpekleridir" derler, yahut "Yedidir, sekizincileri köpekleridir" derler. De ki: "Onların sayısını en iyi bilen Rabbim'dir. Onları pek az kimseden başkası bilmez." Bunun için, onlar hakkında, bu kısaca anlatılanın dışında, kimseyle tartışma ve onlar hakkında kimseden bir şey sorma.</t>
  </si>
  <si>
    <t>وَلَا تَقُولَنَّ لِشَايْءٍ اِنّ۪ي فَاعِلٌ ذٰلِكَ غَداًۙ</t>
  </si>
  <si>
    <t>18|23|Herhangi bir şey için, Allah'ın dilemesi dışında: "Ben yarın onu yapacağım" deme. Unuttuğun zaman Rabbini an ve şöyle de: "Umulur ki, Rabbim beni doğruya daha yakın olana eriştirir."</t>
  </si>
  <si>
    <t>اِلَّٓا اَنْ يَشَٓاءَ اللّٰهُۘ وَاذْكُرْ رَبَّكَ اِذَا نَس۪يتَ وَقُلْ عَسٰٓى اَنْ يَهْدِيَنِ رَبّ۪ي لِاَقْرَبَ مِنْ هٰذَا رَشَداً</t>
  </si>
  <si>
    <t>18|24|Herhangi bir şey için, Allah'ın dilemesi dışında: "Ben yarın onu yapacağım" deme. Unuttuğun zaman Rabbini an ve şöyle de: "Umulur ki, Rabbim beni doğruya daha yakın olana eriştirir."</t>
  </si>
  <si>
    <t>وَلَبِثُوا ف۪ي كَـهْفِهِمْ ثَلٰثَ مِائَةٍ سِن۪ينَ وَازْدَادُوا تِسْعاً</t>
  </si>
  <si>
    <t>18|25|Onlar mağaralarında üçyüz dokuz yıl kaldılar.</t>
  </si>
  <si>
    <t>قُلِ اللّٰهُ اَعْلَمُ بِمَا لَبِثُواۚ لَهُ غَيْبُ السَّمٰوَاتِ وَالْاَرْضِۜ اَبْصِرْ بِه۪ وَاَسْمِـعْۜ مَا لَهُمْ مِنْ دُونِه۪ مِنْ وَلِيٍّۘ وَلَا يُشْرِكُ ف۪ي حُكْمِه۪ٓ اَحَداً</t>
  </si>
  <si>
    <t>18|26|De ki: "Onların ne kadar kaldıklarını en iyi Allah bilir. Göklerin ve yerin gaybı O'na aittir. O, ne mükemmel görendir! O ne mükemmel işitendir! İnsanların O'ndan başka dostu yoktur. O, hiç kimseyi hükümranlığa ortak kılmaz."</t>
  </si>
  <si>
    <t>وَاتْلُ مَٓا اُو۫حِيَ اِلَيْكَ مِنْ كِتَابِ رَبِّكَۚ لَا مُبَدِّلَ لِكَلِمَاتِه۪ وَلَنْ تَجِدَ مِنْ دُونِه۪ مُلْتَحَداً</t>
  </si>
  <si>
    <t>18|27|Rabbinin Kitap'ından sana vahyolunanı oku; O'nun sözlerini değiştirecek yoktur. O'ndan başka bir sığınılacak da bulamazsın.</t>
  </si>
  <si>
    <t>وَاصْبِرْ نَفْسَكَ مَعَ الَّذ۪ينَ يَدْعُونَ رَبَّهُمْ بِالْغَدٰوةِ وَالْعَشِيِّ يُر۪يدُونَ وَجْهَهُ وَلَا تَعْدُ عَيْنَاكَ عَنْهُمْۚ تُر۪يدُ ز۪ينَةَ الْحَيٰوةِ الدُّنْيَا وَلَا تُطِـعْ مَنْ اَغْفَلْنَا قَلْبَهُ عَنْ ذِكْرِنَا وَاتَّبَعَ هَوٰيهُ وَكَانَ اَمْرُهُ فُرُطاً</t>
  </si>
  <si>
    <t>18|28|Sabah akşam Rablerinin rızasını dileyerek O'na yalvaranlarla beraber sen de sabret. Dünya hayatının güzelliklerini isteyerek gözlerini o kimselerden ayırma. Bizi anmasını kendisine unutturduğumuz ve işinde aşırı giderek hevesine uyan kimseye uyma.</t>
  </si>
  <si>
    <t>وَقُلِ الْحَقُّ مِنْ رَبِّكُمْ فَمَنْ شَٓاءَ فَلْيُؤْمِنْ وَمَنْ شَٓاءَ فَلْيَكْفُرْۙ اِنَّٓا اَعْتَدْنَا لِلظَّالِم۪ينَ نَاراًۙ اَحَاطَ بِهِمْ سُرَادِقُهَاۜ وَاِنْ يَسْتَغ۪يثُوا يُغَاثُوا بِمَٓاءٍ كَالْمُهْلِ يَشْوِي الْوُجُوهَۜ بِئْسَ الشَّرَابُۜ وَسَٓاءَتْ مُرْتَفَقاً</t>
  </si>
  <si>
    <t>18|29|De ki: "Gerçek Rabbinizdendir." Dileyen inansın, dileyen inkar etsin. Şüphesiz zalimler için, duvarları çepeçevre onları içine alacak bir ateş hazırlamışızdır. Onlar yardım istediklerinde, erimiş maden gibi yüzleri kavuran bir su kendilerine sunulur. Bu ne kötü bir içecek ve cehennem ne kötü bir duraktır!</t>
  </si>
  <si>
    <t>اِنَّ الَّذ۪ينَ اٰمَنُوا وَعَمِلُوا الصَّالِحَاتِ اِنَّا لَا نُض۪يعُ اَجْرَ مَنْ اَحْسَنَ عَمَلاًۚ</t>
  </si>
  <si>
    <t>18|30|İyi hareket edenin ecrini zayi etmeyiz. Doğrusu, inanıp yararlı iş yapanlara, işte onlara, içlerinden ırmaklar akan Adn cennetleri vardır. Orada altın bilezikler takınırlar, ince ve kalın ipekliden yeşil elbiseler giyerek tahtları üzerinde otururlar. Ne güzel bir mükafat ve ne güzel yaslanacak yer!</t>
  </si>
  <si>
    <t>اُو۬لٰٓئِكَ لَهُمْ جَنَّاتُ عَدْنٍ تَجْر۪ي مِنْ تَحْتِهِمُ الْاَنْهَارُ يُحَلَّوْنَ ف۪يهَا مِنْ اَسَاوِرَ مِنْ ذَهَبٍ وَيَلْبَسُونَ ثِيَاباً خُضْراً مِنْ سُنْدُسٍ وَاِسْتَبْرَقٍ مُتَّكِـ۪ٔينَ ف۪يهَا عَلَى الْاَرَٓائِكِۜ نِعْمَ الثَّوَابُۜ وَحَسُنَتْ مُرْتَفَقاً۟</t>
  </si>
  <si>
    <t>18|31|İyi hareket edenin ecrini zayi etmeyiz. Doğrusu, inanıp yararlı iş yapanlara, işte onlara, içlerinden ırmaklar akan Adn cennetleri vardır. Orada altın bilezikler takınırlar, ince ve kalın ipekliden yeşil elbiseler giyerek tahtları üzerinde otururlar. Ne güzel bir mükafat ve ne güzel yaslanacak yer!</t>
  </si>
  <si>
    <t>وَاضْرِبْ لَهُمْ مَثَلاً رَجُلَيْنِ جَعَلْنَا لِاَحَدِهِمَا جَنَّتَيْنِ مِنْ اَعْنَابٍ وَحَفَفْنَاهُمَا بِنَخْلٍ وَجَعَلْنَا بَيْنَهُمَا زَرْعاًۜ</t>
  </si>
  <si>
    <t>18|32|Onlara iki adamı misal olarak göster: Birine iki üzüm bağı verip, etrafını hurmalıklarla çevirmiş ve aralarında ekinler bitirmiştik.</t>
  </si>
  <si>
    <t>كِلْتَا الْجَنَّتَيْنِ اٰتَتْ اُكُلَهَا وَلَمْ تَظْلِمْ مِنْهُ شَيْـٔاًۙ وَفَجَّرْنَا خِلَالَهُمَا نَهَراًۙ</t>
  </si>
  <si>
    <t>18|33|Her iki bahçe de ürünlerini vermişlerdi, hiçbir şeyi de eksik bırakmamışlardı. İkisinin arasından bir de ırmak akıtmıştık.</t>
  </si>
  <si>
    <t>وَكَانَ لَهُ ثَمَرٌۚ فَقَالَ لِصَاحِبِه۪ وَهُوَ يُحَاوِرُهُٓ اَنَا۬ اَكْثَرُ مِنْكَ مَالاً وَاَعَزُّ نَفَراً</t>
  </si>
  <si>
    <t>18|34|Onun gelirleri de vardı. Bu yüzden, arkadaşiyle konuşurken: "Ben malca senden zengin, nüfusça da senden daha itibarlıyım" dedi.</t>
  </si>
  <si>
    <t>وَدَخَلَ جَنَّتَهُ وَهُوَ ظَالِمٌ لِنَفْسِه۪ۚ قَالَ مَٓا اَظُنُّ اَنْ تَب۪يدَ هٰذِه۪ٓ اَبَداًۙ</t>
  </si>
  <si>
    <t>18|35|Kendisine böylece yazık ederek bahçesine girerken: "Bu bahçenin batacağını hiç zannetmem. Kıyametin kopacağını da sanmıyorum. Eğer Rabbime döndürülürsem, and olsun ki orada bundan daha iyisini bulurum" dedi.</t>
  </si>
  <si>
    <t>وَمَٓا اَظُنُّ السَّاعَةَ قَٓائِمَةًۙ وَلَئِنْ رُدِدْتُ اِلٰى رَبّ۪ي لَاَجِدَنَّ خَيْراً مِنْهَا مُنْقَلَباً</t>
  </si>
  <si>
    <t>18|36|Kendisine böylece yazık ederek bahçesine girerken: "Bu bahçenin batacağını hiç zannetmem. Kıyametin kopacağını da sanmıyorum. Eğer Rabbime döndürülürsem, and olsun ki orada bundan daha iyisini bulurum" dedi.</t>
  </si>
  <si>
    <t>قَالَ لَهُ صَاحِبُهُ وَهُوَ يُحَاوِرُهُٓ اَكَفَرْتَ بِالَّذ۪ي خَلَقَكَ مِنْ تُرَابٍ ثُمَّ مِنْ نُطْفَةٍ ثُمَّ سَوّٰيكَ رَجُلاًۜ</t>
  </si>
  <si>
    <t>18|37|Kendisiyle konuştuğu arkadaşı ona: "Seni topraktan, sonra nutfeden yaratanı, sonunda de seni insan kılığına koyanı mı inkar ediyorsun? İşte O benim Rabbim olan Allah'tır. Rabbime kimseyi ortak koşmam. Bahçene girdiğin zaman, her ne kadar beni kendinden mal ve nüfus bakımından daha az buluyorsan da: "Maşallah! Kuvvet ancak Allah'a mahsustur!" demen gerekmez mi? Rabbim, senin bahçenden daha iyisini bana verebilir ve seninkinin üzerine gökten bir felaket gönderir de bahçen yerle bir olabilir. Yahut suyu çekilir bir daha da bulamazsın" dedi.</t>
  </si>
  <si>
    <t>لٰكِنَّا۬ هُوَ اللّٰهُ رَبّ۪ي وَلَٓا اُشْرِكُ بِرَبّ۪ٓي اَحَداً</t>
  </si>
  <si>
    <t>18|38|Kendisiyle konuştuğu arkadaşı ona: "Seni topraktan, sonra nutfeden yaratanı, sonunda de seni insan kılığına koyanı mı inkar ediyorsun? İşte O benim Rabbim olan Allah'tır. Rabbime kimseyi ortak koşmam. Bahçene girdiğin zaman, her ne kadar beni kendinden mal ve nüfus bakımından daha az buluyorsan da: "Maşallah! Kuvvet ancak Allah'a mahsustur!" demen gerekmez mi? Rabbim, senin bahçenden daha iyisini bana verebilir ve seninkinin üzerine gökten bir felaket gönderir de bahçen yerle bir olabilir. Yahut suyu çekilir bir daha da bulamazsın" dedi.</t>
  </si>
  <si>
    <t>وَلَوْلَٓا اِذْ دَخَلْتَ جَنَّتَكَ قُلْتَ مَا شَٓاءَ اللّٰهُۙ لَا قُوَّةَ اِلَّا بِاللّٰهِۚ اِنْ تَرَنِ اَنَا۬ اَقَلَّ مِنْكَ مَالاً وَوَلَداًۚ</t>
  </si>
  <si>
    <t>18|39|Kendisiyle konuştuğu arkadaşı ona: "Seni topraktan, sonra nutfeden yaratanı, sonunda de seni insan kılığına koyanı mı inkar ediyorsun? İşte O benim Rabbim olan Allah'tır. Rabbime kimseyi ortak koşmam. Bahçene girdiğin zaman, her ne kadar beni kendinden mal ve nüfus bakımından daha az buluyorsan da: "Maşallah! Kuvvet ancak Allah'a mahsustur!" demen gerekmez mi? Rabbim, senin bahçenden daha iyisini bana verebilir ve seninkinin üzerine gökten bir felaket gönderir de bahçen yerle bir olabilir. Yahut suyu çekilir bir daha da bulamazsın" dedi.</t>
  </si>
  <si>
    <t>فَعَسٰى رَبّ۪ٓي اَنْ يُؤْتِيَنِ خَيْراً مِنْ جَنَّتِكَ وَيُرْسِلَ عَلَيْهَا حُسْبَاناً مِنَ السَّمَٓاءِ فَتُصْبِحَ صَع۪يداً زَلَقاًۙ</t>
  </si>
  <si>
    <t>18|40|Kendisiyle konuştuğu arkadaşı ona: "Seni topraktan, sonra nutfeden yaratanı, sonunda de seni insan kılığına koyanı mı inkar ediyorsun? İşte O benim Rabbim olan Allah'tır. Rabbime kimseyi ortak koşmam. Bahçene girdiğin zaman, her ne kadar beni kendinden mal ve nüfus bakımından daha az buluyorsan da: "Maşallah! Kuvvet ancak Allah'a mahsustur!" demen gerekmez mi? Rabbim, senin bahçenden daha iyisini bana verebilir ve seninkinin üzerine gökten bir felaket gönderir de bahçen yerle bir olabilir. Yahut suyu çekilir bir daha da bulamazsın" dedi.</t>
  </si>
  <si>
    <t>اَوْ يُصْبِحَ مَٓاؤُ۬هَا غَوْراً فَلَنْ تَسْتَط۪يعَ لَهُ طَلَباً</t>
  </si>
  <si>
    <t>18|41|Kendisiyle konuştuğu arkadaşı ona: "Seni topraktan, sonra nutfeden yaratanı, sonunda de seni insan kılığına koyanı mı inkar ediyorsun? İşte O benim Rabbim olan Allah'tır. Rabbime kimseyi ortak koşmam. Bahçene girdiğin zaman, her ne kadar beni kendinden mal ve nüfus bakımından daha az buluyorsan da: "Maşallah! Kuvvet ancak Allah'a mahsustur!" demen gerekmez mi? Rabbim, senin bahçenden daha iyisini bana verebilir ve seninkinin üzerine gökten bir felaket gönderir de bahçen yerle bir olabilir. Yahut suyu çekilir bir daha da bulamazsın" dedi.</t>
  </si>
  <si>
    <t>وَاُح۪يطَ بِثَمَرِه۪ فَاَصْبَحَ يُقَلِّبُ كَفَّيْهِ عَلٰى مَٓا اَنْفَقَ ف۪يهَا وَهِيَ خَاوِيَةٌ عَلٰى عُرُوشِهَا وَيَقُولُ يَا لَيْتَن۪ي لَمْ اُشْرِكْ بِرَبّ۪ٓي اَحَداً</t>
  </si>
  <si>
    <t>18|42|Nitekim, ürünleri yok edildi; bağın altüst olmuş çardakları karşısında, sarfettiği emeğe içi yanarak ellerini oğuşturup "Keşke Rabbime kimseyi ortak koşmasaydım" diyordu.</t>
  </si>
  <si>
    <t>وَلَمْ تَكُنْ لَهُ فِئَةٌ يَنْصُرُونَهُ مِنْ دُونِ اللّٰهِ وَمَا كَانَ مُنْتَصِراًۜ</t>
  </si>
  <si>
    <t>18|43|Ona, Allah'tan başka yardım edebilecek adamları da yoktu, kendi kendini de kurtaramadı.</t>
  </si>
  <si>
    <t>هُنَالِكَ الْوَلَايَةُ لِلّٰهِ الْحَقِّۜ هُوَ خَيْرٌ ثَوَاباً وَخَيْرٌ عُقْباً۟</t>
  </si>
  <si>
    <t>18|44|İşte burada kudret ve hakimiyet, varlığı gerçek olan Allah'ındır. Mükafatlandırma bakımından hayırlı olan da, sonuçlandırma yönünden hayırlı olan da O'dur.</t>
  </si>
  <si>
    <t>وَاضْرِبْ لَهُمْ مَثَلَ الْحَيٰوةِ الدُّنْيَا كَمَٓاءٍ اَنْزَلْنَاهُ مِنَ السَّمَٓاءِ فَاخْتَلَطَ بِه۪ نَبَاتُ الْاَرْضِ فَاَصْبَحَ هَش۪يماً تَذْرُوهُ الرِّيَاحُۜ وَكَانَ اللّٰهُ عَلٰى كُلِّ شَيْءٍ مُقْتَدِراً</t>
  </si>
  <si>
    <t>18|45|Onlara, dünya hayatı misalinin tıpkı şöyle olduğunu anlat: Gökten indirdiğimiz su ile yeryüzünde yetişen bitkiler birbirine karışır, ama sonunda rüzgarın savuracağı çerçöpe döner. Allah her şeyin üstünde bir kudrete sahip olandır.</t>
  </si>
  <si>
    <t>اَلْمَالُ وَالْبَنُونَ ز۪ينَةُ الْحَيٰوةِ الدُّنْيَاۚ وَالْبَاقِيَاتُ الصَّالِحَاتُ خَيْرٌ عِنْدَ رَبِّكَ ثَوَاباً وَخَيْرٌ اَمَلاً</t>
  </si>
  <si>
    <t>18|46|Mal ve oğullar, dünya hayatının süsüdür. Ama baki kalacak yararlı işler, sevab olarak da, emel olarak da, Rabbinin katında daha hayırlıdır.</t>
  </si>
  <si>
    <t>وَيَوْمَ نُسَيِّرُ الْجِبَالَ وَتَرَى الْاَرْضَ بَارِزَةًۙ وَحَشَرْنَاهُمْ فَلَمْ نُغَادِرْ مِنْهُمْ اَحَداًۚ</t>
  </si>
  <si>
    <t>18|47|Bir gün dağları yürütürüz de yeri dümdüz görürsün. Hiçbirini bırakmaksızın diriltip bir araya toplarız.</t>
  </si>
  <si>
    <t>وَعُرِضُوا عَلٰى رَبِّكَ صَفاًّۜ لَقَدْ جِئْتُمُونَا كَمَا خَلَقْنَاكُمْ اَوَّلَ مَرَّةٍۘ بَلْ زَعَمْتُمْ اَلَّنْ نَجْعَلَ لَكُمْ مَوْعِداً</t>
  </si>
  <si>
    <t>18|48|Dizi dizi Rabbine sunulduklarında onlara: "And olsun ki, sizi ilk defa yarattığımız gibi Bize geldiniz. Sizi bir yere toplamak için söz vermediğimizi iddia etmiştiniz değil mi?" denir.</t>
  </si>
  <si>
    <t>وَوُضِعَ الْكِتَابُ فَتَرَى الْمُجْرِم۪ينَ مُشْفِق۪ينَ مِمَّا ف۪يهِ وَيَقُولُونَ يَا وَيْلَتَنَا مَالِ هٰذَا الْكِتَابِ لَا يُغَادِرُ صَغ۪يرَةً وَلَا كَب۪يرَةً اِلَّٓا اَحْصٰيهَاۚ وَوَجَدُوا مَا عَمِلُوا حَاضِراًۜ وَلَا يَظْلِمُ رَبُّكَ اَحَداً۟</t>
  </si>
  <si>
    <t>18|49|Amel defteri ortaya konunca, suçluların, onda yazılı olanlardan korktuklarını görürsün, "Vah bize, eyvah bize! Bu defter nasıl olmuş da küçük büyük bir şey bırakmadan hepsini saymış!" derler. İşlediklerini hazır bulurlar. Rabbin kimseye haksızlık etmez.</t>
  </si>
  <si>
    <t>وَاِذْ قُلْنَا لِلْمَلٰٓئِكَةِ اسْجُدُوا لِاٰدَمَ فَسَجَدُٓوا اِلَّٓا اِبْل۪يسَۜ كَانَ مِنَ الْجِنِّ فَفَسَقَ عَنْ اَمْرِ رَبِّه۪ۜ اَفَتَتَّخِذُونَهُ وَذُرِّيَّتَهُٓ اَوْلِيَٓاءَ مِنْ دُون۪ي وَهُمْ لَكُمْ عَدُوٌّۜ بِئْسَ لِلظَّالِم۪ينَ بَدَلاً</t>
  </si>
  <si>
    <t>18|50|Meleklere: "Adem'e secde edin" demiştik. İblis'ten başka hepsi secde etmişti. O, cinlerden idi. Rabbinin buyruğu dışına çıktı. Ey insanoğulları! Siz Beni bırakıp onu ve soyunu dost mu ediniyorsunuz? Halbuki onlar size düşmandır. Kendilerine yazık edenler için bu ne kötü değişmedir!</t>
  </si>
  <si>
    <t>مَٓا اَشْهَدْتُهُمْ خَلْقَ السَّمٰوَاتِ وَالْاَرْضِ وَلَا خَلْقَ اَنْفُسِهِمْۖ وَمَا كُنْتُ مُتَّخِذَ الْمُضِلّ۪ينَ عَضُداً</t>
  </si>
  <si>
    <t>18|51|Oysa Ben onları ne göklerin ve yerin yaratılmasında ve ne de kendilerinin yaratılmasında hazır bulundurdum. Saptıranları hiçbir işte asla yardımcı da edinmedim.</t>
  </si>
  <si>
    <t>وَيَوْمَ يَقُولُ نَادُوا شُرَكَٓاءِيَ الَّذ۪ينَ زَعَمْتُمْ فَدَعَوْهُمْ فَلَمْ يَسْتَج۪يبُوا لَهُمْ وَجَعَلْنَا بَيْنَهُمْ مَوْبِقاً</t>
  </si>
  <si>
    <t>18|52|O gün Allah: "Bana ortak olduklarını iddia ettiklerinize seslenin" der. Onları çağırırlar, fakat hiçbirisi onların çağrılarına gelmez. Aralarına bir cehennem deresi koyarız.</t>
  </si>
  <si>
    <t>وَرَاَ الْمُجْرِمُونَ النَّارَ فَظَنُّٓوا اَنَّهُمْ مُوَاقِعُوهَا وَلَمْ يَجِدُوا عَنْهَا مَصْرِفاً۟</t>
  </si>
  <si>
    <t>18|53|Suçlular ateşi görürler ve ona düşeceklerini anlarlar, fakat ondan kaçacak yer bulamazlar.</t>
  </si>
  <si>
    <t>وَلَقَدْ صَرَّفْنَا ف۪ي هٰذَا الْقُرْاٰنِ لِلنَّاسِ مِنْ كُلِّ مَثَلٍۜ وَكَانَ الْاِنْسَانُ اَكْثَرَ شَيْءٍ جَدَلاً</t>
  </si>
  <si>
    <t>18|54|And olsun ki, Biz bu Kuran'da insanlara türlü türlü misali gösterip açıkladık. İnsanın en çok yaptığı iş tartışmadır.</t>
  </si>
  <si>
    <t>وَمَا مَنَعَ النَّاسَ اَنْ يُؤْمِنُٓوا اِذْ جَٓاءَهُمُ الْهُدٰى وَيَسْتَغْفِرُوا رَبَّهُمْ اِلَّٓا اَنْ تَأْتِيَهُمْ سُنَّةُ الْاَوَّل۪ينَ اَوْ يَأْتِيَهُمُ الْعَذَابُ قُبُلاً</t>
  </si>
  <si>
    <t>18|55|İnsanlara doğruluk rehberi gelmişken, onları inanmaktan, Rablerinden mağfiret dilemekten alıkoyan öncekilere uygulananın kendilerine de uygulanmasını veya gözleri göre göre azaba uğramayı beklemeleridir.</t>
  </si>
  <si>
    <t>وَمَا نُرْسِلُ الْمُرْسَل۪ينَ اِلَّا مُبَشِّر۪ينَ وَمُنْذِر۪ينَۚ وَيُجَادِلُ الَّذ۪ينَ كَفَرُوا بِالْبَاطِلِ لِيُدْحِضُوا بِهِ الْحَقَّ وَاتَّخَذُٓوا اٰيَات۪ي وَمَٓا اُنْذِرُوا هُزُواً</t>
  </si>
  <si>
    <t>18|56|Biz peygamberleri ancak müjdeci ve uyarıcı olarak göndeririz. Oysa inkarcılar hakkı batılla ortadan kaldırmak için çekişirler. Ayetlerimizi ve kendilerine yapılan uyarmaları alaya alırlar.</t>
  </si>
  <si>
    <t>وَمَنْ اَظْلَمُ مِمَّنْ ذُكِّرَ بِاٰيَاتِ رَبِّه۪ فَاَعْرَضَ عَنْهَا وَنَسِيَ مَا قَدَّمَتْ يَدَاهُۜ اِنَّا جَعَلْنَا عَلٰى قُلُوبِهِمْ اَكِنَّةً اَنْ يَفْقَهُوهُ وَف۪ٓي اٰذَانِهِمْ وَقْراًۜ وَاِنْ تَدْعُهُمْ اِلَى الْهُدٰى فَلَنْ يَهْتَدُٓوا اِذاً اَبَداً</t>
  </si>
  <si>
    <t>18|57|Rabbinin ayetleri kendisine hatırlatılmışken onlardan yüz çeviren ve önceden yaptıklarını unutan kimseden daha zalim var mıdır? Kuran'ı anlarlar diye kalblerine örtüler, kulaklarına da ağırlık koyduk. Sen onları doğru yola çağırsan da asla doğru yolagelmezler.</t>
  </si>
  <si>
    <t>وَرَبُّكَ الْغَفُورُ ذُوالرَّحْمَةِۜ لَوْ يُؤَاخِذُهُمْ بِمَا كَسَبُوا لَعَجَّلَ لَهُمُ الْعَذَابَۜ بَلْ لَهُمْ مَوْعِدٌ لَنْ يَجِدُوا مِنْ دُونِه۪ مَوْئِلاً</t>
  </si>
  <si>
    <t>18|58|Bununla beraber, Rabbin mağfiret ve merhamet sahibidir. Eğer onları, yaptıklarından dolayı hemen hesaba çekmek isteseydi, azaba uğratmakta acele ederdi. Ama onların bir vadesi vardır. Ondan kaçıp sığınacak yer bulamazlar.</t>
  </si>
  <si>
    <t>وَتِلْكَ الْقُرٰٓى اَهْلَكْنَاهُمْ لَمَّا ظَلَمُوا وَجَعَلْنَا لِمَهْلِكِهِمْ مَوْعِداً۟</t>
  </si>
  <si>
    <t>18|59|Haksızlıklarından ötürü işte yok ettiğimiz şehirler! Onları yok etmek için bir süre tayin etmiştik.</t>
  </si>
  <si>
    <t>وَاِذْ قَالَ مُوسٰى لِفَتٰيهُ لَٓا اَبْرَحُ حَتّٰٓى اَبْلُغَ مَجْمَعَ الْبَحْرَيْنِ اَوْ اَمْضِيَ حُقُباً</t>
  </si>
  <si>
    <t>18|60|Musa, genç arkadaşına: "Ben iki denizin birleştiği yere ulaşmağa, yahut yıllarca yürümeye kararlıyım" demişti.</t>
  </si>
  <si>
    <t>فَلَمَّا بَلَغَا مَجْمَعَ بَيْنِهِمَا نَسِيَا حُوتَهُمَا فَاتَّخَذَ سَب۪يلَهُ فِي الْبَحْرِ سَرَباً</t>
  </si>
  <si>
    <t>18|61|İkisi, iki denizin birleştiği yere ulaşınca, balıklarını unutmuşlardı, balık bir delikten kayıp denizi boyladı.</t>
  </si>
  <si>
    <t>فَلَمَّا جَاوَزَا قَالَ لِفَتٰيهُ اٰتِنَا غَدَٓاءَنَاۘ لَقَدْ لَق۪ينَا مِنْ سَفَرِنَا هٰذَا نَصَباً</t>
  </si>
  <si>
    <t>18|62|Oradan uzaklaştıklarında Musa, yanındaki gence: "Azığımızı çıkar, and olsun bu yolculuğumuzda yorgun düştük" dedi.</t>
  </si>
  <si>
    <t>قَالَ اَرَاَيْتَ اِذْ اَوَيْنَٓا اِلَى الصَّخْرَةِ فَاِنّ۪ي نَس۪يتُ الْحُوتَۘ وَمَٓا اَنْسَان۪يهُ اِلَّا الشَّيْطَانُ اَنْ اَذْكُرَهُۚ وَاتَّخَذَ سَب۪يلَهُ فِي الْبَحْرِۗ عَجَباً</t>
  </si>
  <si>
    <t>18|63|O da: "Bak sen! Kayalığa vardığımızda balığı unutmuştum. Bana onu hatırlamamı unutturan ancak şeytandır. Balık şaşılacak şekilde denizde yolunu tutup gitmiş" dedi.</t>
  </si>
  <si>
    <t>قَالَ ذٰلِكَ مَا كُنَّا نَبْغِۗ فَارْتَدَّا عَلٰٓى اٰثَارِهِمَا قَصَصاًۙ</t>
  </si>
  <si>
    <t>18|64|Musa: "İstediğimiz zaten buydu" dedi. Hemen geldikleri yoldan izleri üzerinde geri döndüler.</t>
  </si>
  <si>
    <t>فَوَجَدَا عَبْداً مِنْ عِبَادِنَٓا اٰتَيْنَاهُ رَحْمَةً مِنْ عِنْدِنَا وَعَلَّمْنَاهُ مِنْ لَدُنَّا عِلْماً</t>
  </si>
  <si>
    <t>18|65|Bu arada ikisi katımızdan kendisine bir rahmet verdiğimiz ve kendisine ilim öğrettiğimiz kullarımızdan birini buldular.</t>
  </si>
  <si>
    <t>قَالَ لَهُ مُوسٰى هَلْ اَتَّبِعُكَ عَلٰٓى اَنْ تُعَلِّمَنِ مِمَّا عُلِّمْتَ رُشْداً</t>
  </si>
  <si>
    <t>18|66|Musa ona: "Sana öğretileni bana hayra götüren bir bilgi olarak öğretmen için peşinden gelebilir miyim?" dedi.</t>
  </si>
  <si>
    <t>قَالَ اِنَّكَ لَنْ تَسْتَط۪يعَ مَعِيَ صَبْراً</t>
  </si>
  <si>
    <t>18|67|O: "Sen doğrusu benim yaptıklarıma dayanamazsın, bilgice kavrayamadığın bir şeye nasıl dayanabilirsin?" dedi.</t>
  </si>
  <si>
    <t>وَكَيْفَ تَصْبِرُ عَلٰى مَا لَمْ تُحِطْ بِه۪ خُبْراً</t>
  </si>
  <si>
    <t>18|68|Musa: "İnşallah sabrettiğimi göreceksin, sana hiçbir işte baş kaldırmayacağım" dedi.</t>
  </si>
  <si>
    <t>قَالَ سَتَجِدُن۪ٓي اِنْ شَٓاءَ اللّٰهُ صَابِراً وَلَٓا اَعْص۪ي لَكَ اَمْراً</t>
  </si>
  <si>
    <t>18|69|O da: "O halde, bana uyacaksan, ben sana anlatmadıkça herhangi bir şey hakkında bana soru sormayacaksın" dedi.</t>
  </si>
  <si>
    <t>قَالَ فَاِنِ اتَّبَعْتَن۪ي فَلَا تَسْـَٔلْن۪ي عَنْ شَيْءٍ حَتّٰٓى اُحْدِثَ لَكَ مِنْهُ ذِكْراً۟</t>
  </si>
  <si>
    <t>18|70|O da: "O halde, bana uyacaksan, ben sana anlatmadıkça herhangi bir şey hakkında bana soru sormayacaksın" dedi.</t>
  </si>
  <si>
    <t>فَانْطَلَقَا۠ حَتّٰٓى اِذَا رَكِبَا فِي السَّف۪ينَةِ خَرَقَهَاۜ قَالَ اَخَرَقْتَهَا لِتُغْرِقَ اَهْلَهَاۚ لَقَدْ جِئْتَ شَيْـٔاً اِمْراً</t>
  </si>
  <si>
    <t>18|71|Bunun üzerine kalkıp gittiler; sonunda bir gemiye bindiklerinde, o gemiyi deliverdi; Musa: "Gemiyi içindekileri boğmak için mi deldin? Doğrusu şaşılacak bir şey yaptın" dedi.</t>
  </si>
  <si>
    <t>قَالَ اَلَمْ اَقُلْ اِنَّكَ لَنْ تَسْتَط۪يعَ مَعِيَ صَبْراً</t>
  </si>
  <si>
    <t>18|72|Musa'ya: "Ben sana yaptığım işlere dayanamazsın demedim mi?" dedi.</t>
  </si>
  <si>
    <t>قَالَ لَا تُؤَاخِذْن۪ي بِمَا نَس۪يتُ وَلَا تُرْهِقْن۪ي مِنْ اَمْر۪ي عُسْراً</t>
  </si>
  <si>
    <t>18|73|Musa: "Unuttuğum için bana çıkışma, gücümün yetmediği şeyden beni sorumlu tutma" dedi.</t>
  </si>
  <si>
    <t>فَانْطَلَقَا۠ حَتّٰٓى اِذَا لَقِيَا غُلَاماً فَقَتَلَهُۙ قَالَ اَقَتَلْتَ نَفْساً زَكِيَّةً بِغَيْرِ نَفْسٍۜ لَقَدْ جِئْتَ شَيْـٔاً نُكْراً</t>
  </si>
  <si>
    <t>18|74|Yine gittiler; sonunda bir erkek çocuğa rastladılar, o hemen onu öldürdü. Musa: "Bir cana karşılık olmaksızın masum bir cana mı kıydın? Doğrusu pek kötü bir şey yaptın" dedi.</t>
  </si>
  <si>
    <t>قَالَ اَلَمْ اَقُلْ لَكَ اِنَّكَ لَنْ تَسْتَط۪يعَ مَعِيَ صَبْراً</t>
  </si>
  <si>
    <t>18|75|O: "Ben sana, yaptığım işlere dayanamazsın demedim mi?" dedi.</t>
  </si>
  <si>
    <t>قَالَ اِنْ سَاَلْتُكَ عَنْ شَيْءٍ بَعْدَهَا فَلَا تُصَاحِبْن۪يۚ قَدْ بَلَغْتَ مِنْ لَدُنّ۪ي عُذْراً</t>
  </si>
  <si>
    <t>18|76|Musa: "Bundan sonra sana bir şey sorarsam bana arkadaş olma, o zaman benim tarafımdan mazur sayılırsın" dedi.</t>
  </si>
  <si>
    <t>فَانْطَلَقَا۠ حَتّٰٓى اِذَٓا اَتَيَٓا اَهْلَ قَرْيَةٍۨ اسْتَطْعَمَٓا اَهْلَهَا فَاَبَوْا اَنْ يُضَيِّفُوهُمَا فَوَجَدَا ف۪يهَا جِدَاراً يُر۪يدُ اَنْ يَنْقَضَّ فَاَقَامَهُۜ قَالَ لَوْ شِئْتَ لَتَّخَذْتَ عَلَيْهِ اَجْراً</t>
  </si>
  <si>
    <t>18|77|Yine yola koyuldular; sonunda vardıkları bir kasaba halkından yiyecek istediler. Kasaba halkı, bu ikisini misafir etmek istemedi. İkisi, şehrin içinde yıkılmağa yüz tutan bir duvar gördüler, Musa'nın arkadaşı onu doğrultuverdi; Musa: "Dileseydin buna karşı bir ücret alabilirdin" dedi.</t>
  </si>
  <si>
    <t>قَالَ هٰذَا فِرَاقُ بَيْن۪ي وَبَيْنِكَۚ سَاُنَبِّئُكَ بِتَأْو۪يلِ مَا لَمْ تَسْتَطِـعْ عَلَيْهِ صَبْراً</t>
  </si>
  <si>
    <t>18|78|O şöyle söyledi: "İşte bu, seninle benim ayrılmamızı gerektiriyor; dayanamadığın işlerin yorumunu sana anlatacağım"</t>
  </si>
  <si>
    <t>اَمَّا السَّف۪ينَةُ فَكَانَتْ لِمَسَاك۪ينَ يَعْمَلُونَ فِي الْبَحْرِ فَاَرَدْتُ اَنْ اَع۪يبَهَا وَكَانَ وَرَٓاءَهُمْ مَلِكٌ يَأْخُذُ كُلَّ سَف۪ينَةٍ غَصْباً</t>
  </si>
  <si>
    <t>18|79|"Gemi, denizde çalışan birkaç yoksula aitti; onu kusurlu kılmak istedim, çünkü peşlerinde her sağlam gemiye zorla el koyan bir hükümdar vardı."</t>
  </si>
  <si>
    <t>وَاَمَّا الْغُلَامُ فَكَانَ اَبَوَاهُ مُؤْمِنَيْنِ فَخَش۪ينَٓا اَنْ يُرْهِقَهُمَا طُغْيَاناً وَكُفْراًۚ</t>
  </si>
  <si>
    <t>18|80|"Oğlana gelince; onun ana babası inanmış kimselerdi. Çocuğun onları azdırmasından ve inkara sürüklemesinden korkmuştuk.</t>
  </si>
  <si>
    <t>فَاَرَدْنَٓا اَنْ يُبْدِلَهُمَا رَبُّهُمَا خَيْراً مِنْهُ زَكٰوةً وَاَقْرَبَ رُحْماً</t>
  </si>
  <si>
    <t>18|81|Rablerinin o çocuktan daha temiz ve onlara daha çok merhamet eden birini vermesini istedik."</t>
  </si>
  <si>
    <t>وَاَمَّا الْجِدَارُ فَكَانَ لِغُلَامَيْنِ يَت۪يمَيْنِ فِي الْمَد۪ينَةِ وَكَانَ تَحْتَهُ كَنْزٌ لَهُمَا وَكَانَ اَبُوهُمَا صَالِحاًۚ فَاَرَادَ رَبُّكَ اَنْ يَبْلُغَٓا اَشُدَّهُمَا وَيَسْتَخْرِجَا كَنْزَهُمَاۗ رَحْمَةً مِنْ رَبِّكَۚ وَمَا فَعَلْتُهُ عَنْ اَمْر۪يۜ ذٰلِكَ تَأْو۪يلُ مَا لَمْ تَسْطِـعْ عَلَيْهِ صَبْراًۜ۟</t>
  </si>
  <si>
    <t>18|82|"Duvar ise, şehirde iki yetim erkek çocuğa aitti. Duvarın altında onların bir hazinesi vardı; babaları da iyi bir kimseydi. Rabbin onların erginlik çağına ulaşmasını ve Rabbinden bir rahmet olarak hazinelerini çıkarmalarını istedi. Ben bunları kendiliğimden yapmadım. İşte dayanamadığın işlerin içyüzleri budur."</t>
  </si>
  <si>
    <t>وَيَسْـَٔلُونَكَ عَنْ ذِي الْقَرْنَيْنِۜ قُلْ سَاَتْلُوا عَلَيْكُمْ مِنْهُ ذِكْراًۜ</t>
  </si>
  <si>
    <t>18|83|Sana Zülkarneyn'i sorarlar, "Onu size anlatacağım" de.</t>
  </si>
  <si>
    <t>اِنَّا مَكَّنَّا لَهُ فِي الْاَرْضِ وَاٰتَيْنَاهُ مِنْ كُلِّ شَيْءٍ سَبَباًۙ</t>
  </si>
  <si>
    <t>18|84|Doğrusu biz onu yeryüzüne yerleştirmiş ve her şeyin yolunu ona öğretmiştik.</t>
  </si>
  <si>
    <t>فَاَتْبَعَ سَبَباً</t>
  </si>
  <si>
    <t>18|85|O da bir yol tuttu.</t>
  </si>
  <si>
    <t>حَتّٰٓى اِذَا بَلَغَ مَغْرِبَ الشَّمْسِ وَجَدَهَا تَغْرُبُ ف۪ي عَيْنٍ حَمِئَةٍ وَوَجَدَ عِنْدَهَا قَوْماًۜ قُلْنَا يَا ذَا الْقَرْنَيْنِ اِمَّٓا اَنْ تُعَذِّبَ وَاِمَّٓا اَنْ تَتَّخِذَ ف۪يهِمْ حُسْناً</t>
  </si>
  <si>
    <t>18|86|Sonunda güneşin battığı yere ulaşınca onu, kara balçıklı bir suda batıyor gördü. Orada bir millete rastladı. "Zülkarneyn! Onlara azap da edebilirsin, iyi muamelede de bulunabilirsin" dedik.</t>
  </si>
  <si>
    <t>قَالَ اَمَّا مَنْ ظَلَمَ فَسَوْفَ نُعَذِّبُهُ ثُمَّ يُرَدُّ اِلٰى رَبِّه۪ فَيُعَذِّبُهُ عَذَاباً نُكْراً</t>
  </si>
  <si>
    <t>18|87|"Haksızlık yapana azap edeceğiz, sonra Rabbine döndürülür, onu görülmemiş bir azaba uğratır; ama inanıp yararlı iş işleyene, mükafat olarak güzel şeyler vardır, ona buyruğumuzdan kolay olanı söyleriz" dedi.</t>
  </si>
  <si>
    <t>وَاَمَّا مَنْ اٰمَنَ وَعَمِلَ صَالِحاً فَلَهُ جَزَٓاءًۨ الْحُسْنٰىۚ وَسَنَقُولُ لَهُ مِنْ اَمْرِنَا يُسْراًۜ</t>
  </si>
  <si>
    <t>18|88|"Haksızlık yapana azap edeceğiz, sonra Rabbine döndürülür, onu görülmemiş bir azaba uğratır; ama inanıp yararlı iş işleyene, mükafat olarak güzel şeyler vardır, ona buyruğumuzdan kolay olanı söyleriz" dedi.</t>
  </si>
  <si>
    <t>ثُمَّ اَتْـبَعَ سَبَباً</t>
  </si>
  <si>
    <t>18|89|Sonra yine bir yol tuttu.</t>
  </si>
  <si>
    <t>حَتّٰٓى اِذَا بَلَغَ مَطْلِعَ الشَّمْسِ وَجَدَهَا تَطْلُعُ عَلٰى قَوْمٍ لَمْ نَجْعَلْ لَهُمْ مِنْ دُونِهَا سِتْراًۙ</t>
  </si>
  <si>
    <t>18|90|Sonunda güneşin doğduğu yere ulaşınca, güneşi, kendilerini elbise, bina gibi şeylerle örtmediğimiz bir millet üzerine doğuyor buldu.</t>
  </si>
  <si>
    <t>كَذٰلِكَۜ وَقَدْ اَحَطْنَا بِمَا لَدَيْهِ خُبْراً</t>
  </si>
  <si>
    <t>18|91|İşte bunun gibi, onun yaptıklarının hepsini baştanbaşa biliyorduk.</t>
  </si>
  <si>
    <t>ثُمَّ اَتْبَعَ سَبَباً</t>
  </si>
  <si>
    <t>18|92|Sonra yine bir yol tuttu.</t>
  </si>
  <si>
    <t>حَتّٰٓى اِذَا بَلَغَ بَيْنَ السَّدَّيْنِ وَجَدَ مِنْ دُونِهِمَا قَوْماًۙ لَا يَكَادُونَ يَفْقَهُونَ قَوْلاً</t>
  </si>
  <si>
    <t>18|93|Sonunda, iki dağın arasına varınca, orada nerdeyse hiç laf anlamayan bir millete rastladı.</t>
  </si>
  <si>
    <t>قَالُوا يَا ذَا الْقَرْنَيْنِ اِنَّ يَأْجُوجَ وَمَأْجُوجَ مُفْسِدُونَ فِي الْاَرْضِ فَهَلْ نَجْعَلُ لَكَ خَرْجاً عَلٰٓى اَنْ تَجْعَلَ بَيْنَنَا وَبَيْنَهُمْ سَداًّ</t>
  </si>
  <si>
    <t>18|94|Dediler ki: Zülkarneyn! Doğrusu Yecüc ve Mecüc bu ülkede bozgunculuk yapıyorlar. Bizimle onların arasına bir sed yapman için sana bir vergi verelim mi?</t>
  </si>
  <si>
    <t>قَالَ مَا مَكَّنّ۪ي ف۪يهِ رَبّ۪ي خَيْرٌ فَاَع۪ينُون۪ي بِقُوَّةٍ اَجْعَلْ بَيْنَكُمْ وَبَيْنَهُمْ رَدْماًۙ</t>
  </si>
  <si>
    <t>18|95|"Rabbimin bana verdikleri sizinkinden daha iyidir. Bana gücünüzle yardım edin de sizinle onların arasına sağlam bir sed yapayım. Bana demir kütleleri getirin" dedi. Bunlar iki dağın arasını doldurunca: "Körükleyin" dedi. Demirler akkor haline gelince; "Bana erimiş bakır getirin de üzerine dökeyim" dedi.</t>
  </si>
  <si>
    <t>اٰتُون۪ي زُبَرَ الْحَد۪يدِۜ حَتّٰٓى اِذَا سَاوٰى بَيْنَ الصَّدَفَيْنِ قَالَ انْفُخُواۜ حَتّٰٓى اِذَا جَعَلَهُ نَاراًۙ قَالَ اٰتُون۪ٓي اُفْرِغْ عَلَيْهِ قِطْراًۜ</t>
  </si>
  <si>
    <t>18|96|"Rabbimin bana verdikleri sizinkinden daha iyidir. Bana gücünüzle yardım edin de sizinle onların arasına sağlam bir sed yapayım. Bana demir kütleleri getirin" dedi. Bunlar iki dağın arasını doldurunca: "Körükleyin" dedi. Demirler akkor haline gelince; "Bana erimiş bakır getirin de üzerine dökeyim" dedi.</t>
  </si>
  <si>
    <t>فَمَا اسْطَاعُٓوا اَنْ يَظْهَرُوهُ وَمَا اسْتَطَاعُوا لَهُ نَقْباً</t>
  </si>
  <si>
    <t>18|97|Artık Yecüc ve Mecüc onu ne aşabildiler ve ne de delip geçebildiler.</t>
  </si>
  <si>
    <t>قَالَ هٰذَا رَحْمَةٌ مِنْ رَبّ۪يۚ فَاِذَا جَٓاءَ وَعْدُ رَبّ۪ي جَعَلَهُ دَكَّٓاءَۚ وَكَانَ وَعْدُ رَبّ۪ي حَقاًّۜ</t>
  </si>
  <si>
    <t>18|98|Zülkarneyn: "İşte bu, Rabbimin bir rahmetidir. Rabbimin tayin ettiği zaman gelince onu yerle bir eder; Rabbimin verdiği söz gerçektir" dedi.</t>
  </si>
  <si>
    <t>وَتَرَكْنَا بَعْضَهُمْ يَوْمَئِذٍ يَمُوجُ ف۪ي بَعْضٍ وَنُفِخَ فِي الصُّورِ فَجَمَعْنَاهُمْ جَمْعاًۙ</t>
  </si>
  <si>
    <t>18|99|Biz o gün onları bırakırız, dalgalar halinde birbirlerine girerler. Sura üflenince hepsini bir araya toplarız.</t>
  </si>
  <si>
    <t>وَعَرَضْنَا جَهَنَّمَ يَوْمَئِذٍ لِلْكَافِر۪ينَ عَرْضاًۙ</t>
  </si>
  <si>
    <t>18|100|Gözleri bizim öğüdümüze karşı kapalı olan ve öfkelerinden onu dinlemeye tahammül edemeyen kafirlere o gün cehennemi öyle bir gösteririz ki!</t>
  </si>
  <si>
    <t>اَلَّذ۪ينَ كَانَتْ اَعْيُنُهُمْ ف۪ي غِطَٓاءٍ عَنْ ذِكْر۪ي وَكَانُوا لَا يَسْتَط۪يعُونَ سَمْعاً۟</t>
  </si>
  <si>
    <t>18|101|Gözleri bizim öğüdümüze karşı kapalı olan ve öfkelerinden onu dinlemeye tahammül edemeyen kafirlere o gün cehennemi öyle bir gösteririz ki!</t>
  </si>
  <si>
    <t>اَفَحَسِبَ الَّذ۪ينَ كَفَرُٓوا اَنْ يَتَّخِذُوا عِبَاد۪ي مِنْ دُون۪ٓي اَوْلِيَٓاءَۜ اِنَّٓا اَعْتَدْنَا جَهَنَّمَ لِلْكَافِر۪ينَ نُزُلاً</t>
  </si>
  <si>
    <t>18|102|İnkar edenler, Beni bırakıp da kullarımı dost edinmelerini yeterli mi sandılar? Doğrusu biz cehennemi inkarcılara konak olarak hazırladık.</t>
  </si>
  <si>
    <t>قُلْ هَلْ نُنَبِّئُكُمْ بِالْاَخْسَر۪ينَ اَعْمَالاًۜ</t>
  </si>
  <si>
    <t>18|103|"Size, amelce en çok kayıpta bulunanları haber verelim mi?" de.</t>
  </si>
  <si>
    <t>اَلَّذ۪ينَ ضَلَّ سَعْيُهُمْ فِي الْحَيٰوةِ الدُّنْيَا وَهُمْ يَحْسَبُونَ اَنَّهُمْ يُحْسِنُونَ صُنْعاً</t>
  </si>
  <si>
    <t>18|104|Dünya hayatında, çalışmaları boşa gitmiştir, oysa onlar güzel iş yaptıklarını sanıyorlardı.</t>
  </si>
  <si>
    <t>اُو۬لٰٓئِكَ الَّذ۪ينَ كَفَرُوا بِاٰيَاتِ رَبِّهِمْ وَلِقَٓائِه۪ فَحَبِطَتْ اَعْمَالُهُمْ فَلَا نُق۪يمُ لَهُمْ يَوْمَ الْقِيٰمَةِ وَزْناً</t>
  </si>
  <si>
    <t>18|105|Bunlar, Rablerinin ayetlerini ve O'na kavuşmayı inkar edenlerdir. Bu yüzden işleri boşa gitmiştir. Kıyamet günü Biz onlara değer vermeyeceğiz.</t>
  </si>
  <si>
    <t>ذٰلِكَ جَزَٓاؤُ۬هُمْ جَهَنَّمُ بِمَا كَفَرُوا وَاتَّخَذُٓوا اٰيَات۪ي وَرُسُل۪ي هُزُواً</t>
  </si>
  <si>
    <t>18|106|İşte onların cezası; inkarlarına, peygamberlerimi ve ayetlerimi alaya almalarına karşılık olarak, cehennemdir.</t>
  </si>
  <si>
    <t>اِنَّ الَّذ۪ينَ اٰمَنُوا وَعَمِلُوا الصَّالِحَاتِ كَانَتْ لَهُمْ جَنَّاتُ الْفِرْدَوْسِ نُزُلاًۙ</t>
  </si>
  <si>
    <t>18|107|Ama inanıp yararlı iş işleyenlerin konakları Firdevs cennetleridir.</t>
  </si>
  <si>
    <t>خَالِد۪ينَ ف۪يهَا لَا يَبْغُونَ عَنْهَا حِوَلاً</t>
  </si>
  <si>
    <t>18|108|Orada temelli kalırlar, başka bir yere gitmek istemezler.</t>
  </si>
  <si>
    <t>قُلْ لَوْ كَانَ الْبَحْرُ مِدَاداً لِكَلِمَاتِ رَبّ۪ي لَنَفِدَ الْبَحْرُ قَبْلَ اَنْ تَنْفَدَ كَلِمَاتُ رَبّ۪ي وَلَوْ جِئْنَا بِمِثْلِه۪ مَدَداً</t>
  </si>
  <si>
    <t>18|109|De ki: "Rabbimin sözlerini yazmak için denizler mürekkep olsa ve bir o kadarını da katsak, Rabbimin sözleri tükenmeden denizler tükenirdi."</t>
  </si>
  <si>
    <t>قُلْ اِنَّـمَٓا اَنَا۬ بَشَرٌ مِثْلُكُمْ يُوحٰٓى اِلَيَّ اَنَّـمَٓا اِلٰهُكُمْ اِلٰهٌ وَاحِدٌۚ فَمَنْ كَانَ يَرْجُوا لِقَٓاءَ رَبِّه۪ فَلْيَعْمَلْ عَمَلاً صَالِحاً وَلَا يُشْرِكْ بِعِبَادَةِ رَبِّه۪ٓ اَحَداً</t>
  </si>
  <si>
    <t>18|110|De ki: "Ben de ancak sizin gibi bir insanım; ancak bana tanrınızın tek bir Tanrı olduğu vahyolunuyor. Rabbine kavuşmayı uman kimse yararlı iş işleşin ve Rabbine kullukta hiç ortak koşmasın."</t>
  </si>
  <si>
    <t>MERYEM SURESİ</t>
  </si>
  <si>
    <t>كٓـهٰيٰعٓصٓۜ</t>
  </si>
  <si>
    <t>19|1|Kaf, Ha, Ya, Ayn, Sad.</t>
  </si>
  <si>
    <t>ذِكْرُ رَحْمَتِ رَبِّكَ عَبْدَهُ زَكَرِيَّاۚ</t>
  </si>
  <si>
    <t>19|2|Bu, Rabbinin kulu Zekeriya'ya olan rahmetini anmadır.</t>
  </si>
  <si>
    <t>اِذْ نَادٰى رَبَّهُ نِدَٓاءً خَفِياًّ</t>
  </si>
  <si>
    <t>19|3|O Rabbine içinden yalvarmıştı.</t>
  </si>
  <si>
    <t>قَالَ رَبِّ اِنّ۪ي وَهَنَ الْعَظْمُ مِنّ۪ي وَاشْتَعَلَ الرَّأْسُ شَيْباً وَلَمْ اَكُنْ بِدُعَٓائِكَ رَبِّ شَقِياًّ</t>
  </si>
  <si>
    <t>19|4|Şöyle demişti: "Rabbim! Gerçekten kemiklerim zayıfladı, saçlarım ağardı. Rabbim! Sana yalvarmakla şimdiye kadar bedbaht olup bir şeyden mahrum kalmadım."</t>
  </si>
  <si>
    <t>وَاِنّ۪ي خِفْتُ الْمَوَالِيَ مِنْ وَرَٓاء۪ي وَكَانَتِ امْرَاَت۪ي عَاقِراً فَهَبْ ل۪ي مِنْ لَدُنْكَ وَلِياًّۚ</t>
  </si>
  <si>
    <t>19|5|Doğrusu, benden sonra yerime geçecek yakınlarımın iyi hareket etmeyeceklerinden korkuyorum. Karım da kısırdır. Katından bana bir oğul bağışla ki, bana ve Yakub oğullarına mirasçı olsun. Rabbim! Onun, rızanı kazanmasını da sağla."</t>
  </si>
  <si>
    <t>يَرِثُن۪ي وَيَرِثُ مِنْ اٰلِ يَعْقُوبَۗ وَاجْعَلْهُ رَبِّ رَضِياًّ</t>
  </si>
  <si>
    <t>19|6|Doğrusu, benden sonra yerime geçecek yakınlarımın iyi hareket etmeyeceklerinden korkuyorum. Karım da kısırdır. Katından bana bir oğul bağışla ki, bana ve Yakub oğullarına mirasçı olsun. Rabbim! Onun, rızanı kazanmasını da sağla."</t>
  </si>
  <si>
    <t>يَا زَكَرِيَّٓا اِنَّـا نُـبَشِّرُكَ بِغُـلَامٍۨ اسْـمُهُ يَحْيٰىۙ لَمْ نَجْعَلْ لَهُ مِنْ قَبْلُ سَمِياًّ</t>
  </si>
  <si>
    <t>19|7|Allah: "Ey Zekeriya! Sana, Yahya isminde bir oğlanı müjdeliyoruz. Bu adı daha önce kimseye vermemiştik" buyurdu.</t>
  </si>
  <si>
    <t>قَالَ رَبِّ اَنّٰى يَكُونُ ل۪ي غُلَامٌ وَكَانَتِ امْرَاَت۪ي عَاقِراً وَقَدْ بَلَغْتُ مِنَ الْكِبَرِ عِتِياًّ</t>
  </si>
  <si>
    <t>19|8|Zekeriya: "Rabbim! Karım kısır, ben de son derece kocamışken nasıl oğlum olabilir?" dedi.</t>
  </si>
  <si>
    <t>قَالَ كَذٰلِكَۚ قَالَ رَبُّكَ هُوَ عَلَيَّ هَيِّنٌ وَقَدْ خَلَقْتُكَ مِنْ قَبْلُ وَلَمْ تَكُ شَيْـٔاً</t>
  </si>
  <si>
    <t>19|9|Allah: "Rabbin böyle buyurdu; Çünkü bu bana kolaydır, nitekim sen yokken daha önce seni yaratmıştım" dedi.</t>
  </si>
  <si>
    <t>قَالَ رَبِّ اجْعَلْ ل۪ٓي اٰيَةًۜ قَالَ اٰيَتُكَ اَلَّا تُكَلِّمَ النَّاسَ ثَلٰثَ لَيَالٍ سَوِياًّ</t>
  </si>
  <si>
    <t>19|10|Zekeriya "Rabbim! Öyleyse bana bir alamet ver" dedi. Allah: "Senin alametin, sağlam ve sıhhatli olduğun halde üç gün üç gece insanlarla konuşamamandır" buyurdu.</t>
  </si>
  <si>
    <t>فَخَرَجَ عَلٰى قَوْمِه۪ مِنَ الْمِحْرَابِ فَاَوْحٰٓى اِلَيْهِمْ اَنْ سَبِّحُوا بُكْرَةً وَعَشِياًّ</t>
  </si>
  <si>
    <t>19|11|Zekeriya bunun üzerine mabedden çıkıp milletine: "Sabah akşam Allah'ı tesbih edin" diye işarette bulundu.</t>
  </si>
  <si>
    <t>يَا يَحْيٰى خُذِ الْكِتَابَ بِقُوَّةٍۜ وَاٰتَيْنَاهُ الْحُكْمَ صَبِياًّۙ</t>
  </si>
  <si>
    <t>19|12|"Ey Yahya! Kitaba kuvvetle sarıl" deyip daha çocukken ona hikmet, katımızdan kalp yumuşaklığı ve safiyet verdik. O, Allah'tan sakınan ve anasına babasına karşı iyi davranan bir kimse idi, baş kaldıran bir zorba değildi.</t>
  </si>
  <si>
    <t>وَحَنَاناً مِنْ لَدُنَّا وَزَكٰوةًۜ وَكَانَ تَقِياًّۙ</t>
  </si>
  <si>
    <t>19|13|"Ey Yahya! Kitaba kuvvetle sarıl" deyip daha çocukken ona hikmet, katımızdan kalp yumuşaklığı ve safiyet verdik. O, Allah'tan sakınan ve anasına babasına karşı iyi davranan bir kimse idi, baş kaldıran bir zorba değildi.</t>
  </si>
  <si>
    <t>وَبَراًّ بِوَالِدَيْهِ وَلَمْ يَكُنْ جَبَّاراً عَصِياًّ</t>
  </si>
  <si>
    <t>19|14|"Ey Yahya! Kitaba kuvvetle sarıl" deyip daha çocukken ona hikmet, katımızdan kalp yumuşaklığı ve safiyet verdik. O, Allah'tan sakınan ve anasına babasına karşı iyi davranan bir kimse idi, baş kaldıran bir zorba değildi.</t>
  </si>
  <si>
    <t>وَسَلَامٌ عَلَيْهِ يَوْمَ وُلِدَ وَيَوْمَ يَمُوتُ وَيَوْمَ يُبْعَثُ حَياًّ۟</t>
  </si>
  <si>
    <t>19|15|Doğduğu günde, öleceği günde ve dirileceği günde ona selam olsun.</t>
  </si>
  <si>
    <t>وَاذْكُرْ فِي الْكِتَابِ مَرْيَمَۢ اِذِ انْتَبَذَتْ مِنْ اَهْلِهَا مَكَاناً شَرْقِياًّۙ</t>
  </si>
  <si>
    <t>19|16|Kitabda Meryem'i de an. O, ailesinden ayrılarak, doğu yönünde bir yere çekilmişti.</t>
  </si>
  <si>
    <t>فَاتَّخَذَتْ مِنْ دُونِهِمْ حِجَاباً فَاَرْسَلْـنَٓا اِلَيْهَا رُوحَنَا فَتَمَثَّلَ لَهَا بَشَراً سَوِياًّ</t>
  </si>
  <si>
    <t>19|17|Sonra, insanlardan gizlenmek için bir perde germişti. Cebrail'i göndermiştik de ona tam bir insan olarak görünmüştü.</t>
  </si>
  <si>
    <t>قَالَتْ اِنّ۪ٓي اَعُوذُ بِالرَّحْمٰنِ مِنْكَ اِنْ كُنْتَ تَقِياًّ</t>
  </si>
  <si>
    <t>19|18|Meryem: "Eğer Allah'tan sakınan bir kimse isen, senden Rahman'a sığınırım" dedi.</t>
  </si>
  <si>
    <t>قَالَ اِنَّـمَٓا اَنَا۬ رَسُولُ رَبِّكِۗ لِاَهَبَ لَكِ غُلَاماً زَكِياًّ</t>
  </si>
  <si>
    <t>19|19|Cebrail: "Ben temiz bir oğlan bağışlamak için Rabbinin sana gönderdiği elçiden başkası değilim" dedi.</t>
  </si>
  <si>
    <t>قَالَتْ اَنّٰى يَكُونُ ل۪ي غُلَامٌ وَلَمْ يَمْسَسْن۪ي بَشَرٌ وَلَمْ اَكُ بَغِياًّ</t>
  </si>
  <si>
    <t>19|20|Meryem: "Bana bir insan temas etmemişken, ben kötü kadın da olmadığım halde nasıl oğlum olabilir?" dedi.</t>
  </si>
  <si>
    <t>قَالَ كَذٰلِكِۚ قَالَ رَبُّكِ هُوَ عَلَيَّ هَيِّنٌۚ وَلِنَجْعَلَـهُٓ اٰيَةً لِلنَّاسِ وَرَحْمَةً مِنَّاۚ وَكَانَ اَمْراً مَقْضِياًّ</t>
  </si>
  <si>
    <t>19|21|Cebrail: "Bu böyledir, çünkü Rabbin, 'Bu bana kolaydır, onu insanlar için bir mucize ve katımızdan da bir rahmet kılacağız; hem bu önceden kararlaştırılmış bir iştir' diyor" dedi.</t>
  </si>
  <si>
    <t>فَحَمَلَتْهُ فَانْتَبَذَتْ بِه۪ مَكَاناً قَصِياًّ</t>
  </si>
  <si>
    <t>19|22|Meryem oğlana gebe kaldı, o haliyle uzak bir yere çekildi.</t>
  </si>
  <si>
    <t>فَاَجَٓاءَهَا الْمَخَاضُ اِلٰى جِذْعِ النَّخْلَةِۚ قَالَتْ يَا لَيْتَن۪ي مِتُّ قَبْلَ هٰذَا وَكُنْتُ نَسْياً مَنْسِياًّ</t>
  </si>
  <si>
    <t>19|23|Doğum sancısı onu bir hurma ağacının dibine gitmeğe mecbur etti. "Keşke ben bundan önce ölmüş olsaydım da unutulup gitseydim" dedi.</t>
  </si>
  <si>
    <t>فَنَادٰيهَا مِنْ تَحْتِهَٓا اَلَّا تَحْزَن۪ي قَدْ جَعَلَ رَبُّكِ تَحْتَكِ سَرِياًّ</t>
  </si>
  <si>
    <t>19|24|Onun altından bir ses kendisine şöyle seslendi: "Sakın üzülme, Rabbin içinde bulunanı şerefli kılmıştır. Hurma ağacını kendine doğru silkele, üstüne taze hurma dökülsün.</t>
  </si>
  <si>
    <t>وَهُزّ۪ٓي اِلَيْكِ بِجِذْعِ النَّخْلَةِ تُسَاقِطْ عَلَيْكِ رُطَباً جَنِياًّۘ</t>
  </si>
  <si>
    <t>19|25|Onun altından bir ses kendisine şöyle seslendi: "Sakın üzülme, Rabbin içinde bulunanı şerefli kılmıştır. Hurma ağacını kendine doğru silkele, üstüne taze hurma dökülsün.</t>
  </si>
  <si>
    <t>فَكُل۪ي وَاشْرَب۪ي وَقَرّ۪ي عَيْناًۚ فَاِمَّا تَرَيِنَّ مِنَ الْبَشَرِ اَحَداًۙ فَقُول۪ٓي اِنّ۪ي نَذَرْتُ لِلرَّحْمٰنِ صَوْماً فَلَنْ اُكَلِّمَ الْيَوْمَ اِنْسِياًّۚ</t>
  </si>
  <si>
    <t>19|26|Ye iç, gözün aydın olsun. İnsanlardan birini görecek olursan 'Ben Rahman için oruç adadım, bugün hiçbir insanla konuşmayacağım' de."</t>
  </si>
  <si>
    <t>فَاَتَتْ بِه۪ قَوْمَهَا تَحْمِلُهُۜ قَالُوا يَا مَرْيَمُ لَقَدْ جِئْتِ شَيْـٔاً فَرِياًّ</t>
  </si>
  <si>
    <t>19|27|Çocuğu alıp kavmine getirdi, onlar: "Meryem! Utanılacak bir şey yaptın. Ey Harun'un kızkardeşi! Baban kötü bir kimse değildi, annen de iffetsiz değildi" dediler.</t>
  </si>
  <si>
    <t>يَٓا اُخْتَ هٰرُونَ مَا كَانَ اَبُوكِ امْرَاَ سَوْءٍ وَمَا كَانَتْ اُمُّكِ بَغِياًّۚ</t>
  </si>
  <si>
    <t>19|28|Çocuğu alıp kavmine getirdi, onlar: "Meryem! Utanılacak bir şey yaptın. Ey Harun'un kızkardeşi! Baban kötü bir kimse değildi, annen de iffetsiz değildi" dediler.</t>
  </si>
  <si>
    <t>فَاَشَارَتْ اِلَيْهِ۠ قَالُوا كَيْفَ نُكَلِّمُ مَنْ كَانَ فِي الْمَهْدِ صَبِياًّ</t>
  </si>
  <si>
    <t>19|29|Meryem çocuğu gösterdi. "Biz beşikteki çocukla nasıl konuşabiliriz?" dediler.</t>
  </si>
  <si>
    <t>قَالَ اِنّ۪ي عَبْدُ اللّٰهِ۠ اٰتَانِيَ الْكِتَابَ وَجَعَلَن۪ي نَبِياًّۙ</t>
  </si>
  <si>
    <t>19|30|Çocuk: "Ben şüphesiz Allah'ın kuluyum. Bana kitap verdi ve beni peygamber yaptı, nerede olursam olayım beni mübarek kıldı. Yaşadığım müddetçe namaz kılmamı, zekat vermemi ve anneme iyi davranmamı emretti. Beni bedbaht bir zorba kılmadı. Doğduğum günde, öleceğim günde, dirileceğim günde bana selam olsun" dedi.</t>
  </si>
  <si>
    <t>وَجَعَلَن۪ي مُبَارَكاً اَيْنَ مَا كُنْتُۖ وَاَوْصَان۪ي بِالصَّلٰوةِ وَالزَّكٰوةِ مَا دُمْتُ حَياًّۖ</t>
  </si>
  <si>
    <t>19|31|Çocuk: "Ben şüphesiz Allah'ın kuluyum. Bana kitap verdi ve beni peygamber yaptı, nerede olursam olayım beni mübarek kıldı. Yaşadığım müddetçe namaz kılmamı, zekat vermemi ve anneme iyi davranmamı emretti. Beni bedbaht bir zorba kılmadı. Doğduğum günde, öleceğim günde, dirileceğim günde bana selam olsun" dedi.</t>
  </si>
  <si>
    <t>وَبَراًّ بِوَالِدَت۪يۘ وَلَمْ يَجْعَلْن۪ي جَبَّاراً شَقِياًّ</t>
  </si>
  <si>
    <t>19|32|Çocuk: "Ben şüphesiz Allah'ın kuluyum. Bana kitap verdi ve beni peygamber yaptı, nerede olursam olayım beni mübarek kıldı. Yaşadığım müddetçe namaz kılmamı, zekat vermemi ve anneme iyi davranmamı emretti. Beni bedbaht bir zorba kılmadı. Doğduğum günde, öleceğim günde, dirileceğim günde bana selam olsun" dedi.</t>
  </si>
  <si>
    <t>وَالسَّلَامُ عَلَيَّ يَوْمَ وُلِدْتُ وَيَوْمَ اَمُوتُ وَيَوْمَ اُبْعَثُ حَياًّ</t>
  </si>
  <si>
    <t>19|33|Çocuk: "Ben şüphesiz Allah'ın kuluyum. Bana kitap verdi ve beni peygamber yaptı, nerede olursam olayım beni mübarek kıldı. Yaşadığım müddetçe namaz kılmamı, zekat vermemi ve anneme iyi davranmamı emretti. Beni bedbaht bir zorba kılmadı. Doğduğum günde, öleceğim günde, dirileceğim günde bana selam olsun" dedi.</t>
  </si>
  <si>
    <t>ذٰلِكَ ع۪يسَى ابْنُ مَرْيَمَۚ قَوْلَ الْحَقِّ الَّذ۪ي ف۪يهِ يَمْتَرُونَ</t>
  </si>
  <si>
    <t>19|34|İşte hakkında şüpheye düştükleri Meryem oğlu İsa gerçek söze göre budur.</t>
  </si>
  <si>
    <t>مَا كَانَ لِلّٰهِ اَنْ يَتَّخِذَ مِنْ وَلَدٍۙ سُبْحَانَهُۜ اِذَا قَضٰٓى اَمْراً فَاِنَّمَا يَقُولُ لَهُ كُنْ فَيَكُونُۜ</t>
  </si>
  <si>
    <t>19|35|Allah çocuk edinmez, O münezzehtir. Bir işin olmasına hükmederse ona ancak "Ol" der, o da olur.</t>
  </si>
  <si>
    <t>وَاِنَّ اللّٰهَ رَبّ۪ي وَرَبُّكُمْ فَاعْبُدُوهُۜ هٰذَا صِرَاطٌ مُسْتَق۪يمٌ</t>
  </si>
  <si>
    <t>19|36|"Doğrusu Allah benim de sizin de Rabbinizdir. O'na kulluk edin, bu doğru yoldur."</t>
  </si>
  <si>
    <t>فَاخْتَلَفَ الْاَحْزَابُ مِنْ بَيْنِهِمْۚ فَوَيْلٌ لِلَّذ۪ينَ كَفَرُوا مِنْ مَشْهَدِ يَوْمٍ عَظ۪يمٍ</t>
  </si>
  <si>
    <t>19|37|Fırkalar, kendi aralarında anlaşmazlığa düştüler. Vay o büyük günü görecek kafirlerin haline!</t>
  </si>
  <si>
    <t>اَسْمِعْ بِهِمْ وَاَبْصِرْۙ يَوْمَ يَأْتُونَنَاۚ لٰكِنِ الظَّالِمُونَ الْيَوْمَ ف۪ي ضَلَالٍ مُب۪ينٍ</t>
  </si>
  <si>
    <t>19|38|Bize geldikleri gün neler görüp neler işitecekler! Ama zalimler bugün apaçık bir sapıklık içindedirler.</t>
  </si>
  <si>
    <t>وَاَنْذِرْهُمْ يَوْمَ الْحَسْرَةِ اِذْ قُضِيَ الْاَمْرُۚ وَهُمْ ف۪ي غَفْلَةٍ وَهُمْ لَا يُؤْمِنُونَ</t>
  </si>
  <si>
    <t>19|39|Hala gaflet içinde bulunanları ve hala inanmayanları işin bitmiş olacağı o hasret günü ile uyar.</t>
  </si>
  <si>
    <t>اِنَّا نَحْنُ نَرِثُ الْاَرْضَ وَمَنْ عَلَيْهَا وَاِلَيْنَا يُرْجَعُونَ۟</t>
  </si>
  <si>
    <t>19|40|Şüphesiz Biz bütün yeryüzüne ve üzerinde bulunanlara varis olacağız. Onlar Bize döneceklerdir.</t>
  </si>
  <si>
    <t>وَاذْكُرْ فِي الْكِتَابِ اِبْرٰه۪يمَۜ اِنَّهُ كَانَ صِدّ۪يقاً نَبِياًّ</t>
  </si>
  <si>
    <t>19|41|Kitap'da İbrahim'e dair anlattıklarımızı da an, o şüphesiz dosdoğru bir peygamberdi.</t>
  </si>
  <si>
    <t>اِذْ قَالَ لِاَب۪يهِ يَٓا اَبَتِ لِمَ تَعْبُدُ مَا لَا يَسْمَعُ وَلَا يُبْصِرُ وَلَا يُغْن۪ي عَنْكَ شَيْـٔاً</t>
  </si>
  <si>
    <t>19|42|Babasına şöyle demişti: "Babacığım! İşitmeyen, görmeyen ve sana bir faydası olmayan şeylere niçin tapıyorsun?"</t>
  </si>
  <si>
    <t>يَٓا اَبَتِ اِنّ۪ي قَدْ جَٓاءَن۪ي مِنَ الْعِلْمِ مَا لَمْ يَأْتِكَ فَاتَّبِعْن۪ٓي اَهْدِكَ صِرَاطاً سَوِياًّ</t>
  </si>
  <si>
    <t>19|43|"Babacığım! Doğrusu sana gelmeyen bir ilim bana geldi. Bana uy, seni doğru yola eriştireyim."</t>
  </si>
  <si>
    <t>يَٓا اَبَتِ لَا تَعْبُدِ الشَّيْطَانَۜ اِنَّ الشَّيْطَانَ كَانَ لِلرَّحْمٰنِ عَصِياًّ</t>
  </si>
  <si>
    <t>19|44|"Babacığım! Şeytana tapma, çünkü şeytan Rahman'a baş kaldırmıştır"</t>
  </si>
  <si>
    <t>يَٓا اَبَتِ اِنّ۪ٓي اَخَافُ اَنْ يَمَسَّكَ عَذَابٌ مِنَ الرَّحْمٰنِ فَتَكُونَ لِلشَّيْطَانِ وَلِياًّ</t>
  </si>
  <si>
    <t>19|45|"Babacığım! Doğrusu sana Rahman katından bir azabın gelmesinden korkuyorum ki böylece şeytanın dostu olarak kalırsın."</t>
  </si>
  <si>
    <t>قَالَ اَرَاغِبٌ اَنْتَ عَنْ اٰلِهَت۪ي يَٓا اِبْرٰه۪يمُۚ لَئِنْ لَمْ تَنْتَهِ۬ لَاَرْجُمَنَّكَ وَاهْجُرْن۪ي مَلِياًّ</t>
  </si>
  <si>
    <t>19|46|Babası: "Ey İbrahim! Sen benim tanrılarımdan yüz çevirmek mi istiyorsun? Bundan vazgeçmezsen mutlaka seni taşlarım; uzun bir süre benden uzaklaş git." dedi.</t>
  </si>
  <si>
    <t>قَالَ سَلَامٌ عَلَيْكَۚ سَاَسْتَغْفِرُ لَكَ رَبّ۪يۜ اِنَّهُ كَانَ ب۪ي حَفِياًّ</t>
  </si>
  <si>
    <t>19|47|İbrahim şöyle cevap verdi: "Sana selam olsun. Senin için Rabbim'den mağfiret dileyeceğim, çünkü O, bana karşı çok lütufkardır."</t>
  </si>
  <si>
    <t>وَاَعْتَزِلُكُمْ وَمَا تَدْعُونَ مِنْ دُونِ اللّٰهِ وَاَدْعُوا رَبّ۪يۘ عَسٰٓى اَلَّٓا اَكُونَ بِدُعَٓاءِ رَبّ۪ي شَقِياًّ</t>
  </si>
  <si>
    <t>19|48|"Sizi Allah'tan başka taptıklarınızla bırakıp çekilir, Rabbime yalvarırım. Rabbime yalvarışımda mahrum kalmayacağımı umarım."</t>
  </si>
  <si>
    <t>فَلَمَّا اعْتَزَلَهُمْ وَمَا يَعْبُدُونَ مِنْ دُونِ اللّٰهِۙ وَهَبْنَا لَـهُٓ اِسْحٰقَ وَيَعْقُوبَۜ وَكُلاًّ جَعَلْنَا نَبِياًّ</t>
  </si>
  <si>
    <t>19|49|İbrahim onları Allah'tan başka taptıklarıyla başbaşa bırakıp çekilince ona İshak ve Yakub'u bahşettik ve her birini peygamber yaptık.</t>
  </si>
  <si>
    <t>وَوَهَبْنَا لَهُمْ مِنْ رَحْمَتِنَا وَجَعَلْنَا لَهُمْ لِسَانَ صِدْقٍ عَلِياًّ۟</t>
  </si>
  <si>
    <t>19|50|Onlara rahmetimizden bağışta bulunduk. Onların her dilde üstün şekilde anılmalarını sağladık.</t>
  </si>
  <si>
    <t>وَاذْكُرْ فِي الْكِتَابِ مُوسٰىۘ اِنَّهُ كَانَ مُخْلَصاً وَكَانَ رَسُولاً نَبِياًّ</t>
  </si>
  <si>
    <t>19|51|Kitap'da Musa'ya dair anlattıklarımızı da an. O seçkin kılınmış bir insan, tarafımızdan gönderilmiş bir peygamberdi.</t>
  </si>
  <si>
    <t>وَنَادَيْنَاهُ مِنْ جَانِبِ الطُّورِ الْاَيْمَنِ وَقَرَّبْنَاهُ نَجِياًّ</t>
  </si>
  <si>
    <t>19|52|Ona Tur'un sağ yanından seslenmiş ve konuşmak için onu yaklaştırmıştık.</t>
  </si>
  <si>
    <t>وَوَهَبْنَا لَهُ مِنْ رَحْمَتِنَٓا اَخَاهُ هٰرُونَ نَبِياًّ</t>
  </si>
  <si>
    <t>19|53|Rahmetimizden, kardeşi Harun'u bir peygamber olarak ona bağışladık.</t>
  </si>
  <si>
    <t>وَاذْكُرْ فِي الْكِتَابِ اِسْمٰع۪يلَۘ اِنَّهُ كَانَ صَادِقَ الْوَعْدِ وَكَانَ رَسُولاً نَبِياًّۚ</t>
  </si>
  <si>
    <t>19|54|Kitap'da İsmail'e dair anlattıklarımızı da an. Çünkü o sözünde doğru bir kimse idi, tarafımızdan gönderilmiş bir peygamberdi.</t>
  </si>
  <si>
    <t>وَكَانَ يَأْمُرُ اَهْلَهُ بِالصَّلٰوةِ وَالزَّكٰوةِۖ وَكَانَ عِنْدَ رَبِّه۪ مَرْضِياًّ</t>
  </si>
  <si>
    <t>19|55|Çevresinde bulunanlara namaz kılmalarını, zekat vermelerini emrederdi. Rabbinin katında hoşnutluğa ermişti.</t>
  </si>
  <si>
    <t>وَاذْكُرْ فِي الْكِتَابِ اِدْر۪يسَۘ اِنَّهُ كَانَ صِدّ۪يقاً نَبِياًّۗ</t>
  </si>
  <si>
    <t>19|56|Kitap'da İdris'i de zikret, çünkü o dosdoğru bir peygamberdi.</t>
  </si>
  <si>
    <t>وَرَفَعْنَاهُ مَكَاناً عَلِياًّ</t>
  </si>
  <si>
    <t>19|57|Biz onu yüce bir yere yükselttik.</t>
  </si>
  <si>
    <t>اُو۬لٰٓئِكَ الَّذ۪ينَ اَنْعَمَ اللّٰهُ عَلَيْهِمْ مِنَ النَّبِيّ۪نَ مِنْ ذُرِّيَّةِ اٰدَمَ وَمِمَّنْ حَمَلْنَا مَعَ نُوحٍۘ وَمِنْ ذُرِّيَّةِ اِبْرٰه۪يمَ وَاِسْرَٓائ۪لَ وَمِمَّنْ هَدَيْنَا وَاجْتَبَيْنَاۜ اِذَا تُتْلٰى عَلَيْهِمْ اٰيَاتُ الرَّحْمٰنِ خَرُّوا سُجَّداً وَبُكِياًّ ۩</t>
  </si>
  <si>
    <t>19|58|İşte bunlar Allah'ın kendilerine nimetler sunduğu peygamberler; Adem'in soyundan, Nuh ile beraber taşıdıklarımızdan; İbrahim ve İsmail'in neslinden ve doğru yola erdirdiğimizden, seçip beğendiklerimizdendirler. Rahman'ın ayetleri onlara okunduğu zaman ağlayarak secdeye kapanırlardı.</t>
  </si>
  <si>
    <t>فَخَلَفَ مِنْ بَعْدِهِمْ خَلْفٌ اَضَاعُوا الصَّلٰوةَ وَاتَّبَعُوا الشَّهَوَاتِ فَسَوْفَ يَلْقَوْنَ غَياًّۙ</t>
  </si>
  <si>
    <t>19|59|Onların ardından, namazı bırakan, şehvetlerine uyan bir nesil geldi. İşte bunlar azgınlıklarının karşılığını göreceklerdir.</t>
  </si>
  <si>
    <t>اِلَّا مَنْ تَابَ وَاٰمَنَ وَعَمِلَ صَالِحاً فَاُو۬لٰٓئِكَ يَدْخُلُونَ الْجَنَّةَ وَلَا يُظْلَمُونَ شَيْـٔاًۙ</t>
  </si>
  <si>
    <t>19|60|Ancak tevbe eden, inanıp yararlı iş yapanlar bunun dışındadır. Bunlar hiçbir haksızlığa uğratılmadan, Rahman'ın kullarına gaybde vadettiği cennete, Adn cennetlerine gireceklerdir. Şüphesiz, O'nun sözü yerini bulacaktır.</t>
  </si>
  <si>
    <t>جَنَّاتِ عَدْنٍۨ الَّت۪ي وَعَدَ الرَّحْمٰنُ عِبَادَهُ بِالْغَيْبِۜ اِنَّهُ كَانَ وَعْدُهُ مَأْتِياًّ</t>
  </si>
  <si>
    <t>19|61|Ancak tevbe eden, inanıp yararlı iş yapanlar bunun dışındadır. Bunlar hiçbir haksızlığa uğratılmadan, Rahman'ın kullarına gaybde vadettiği cennete, Adn cennetlerine gireceklerdir. Şüphesiz, O'nun sözü yerini bulacaktır.</t>
  </si>
  <si>
    <t>لَا يَسْمَعُونَ ف۪يهَا لَغْواً اِلَّا سَلَاماًۜ وَلَهُمْ رِزْقُهُمْ ف۪يهَا بُكْرَةً وَعَشِياًّ</t>
  </si>
  <si>
    <t>19|62|Orada boş sözler değil sadece esenlik veren sözler işitirler. Orada rızıklarını sabah akşam hazır bulurlar.</t>
  </si>
  <si>
    <t>تِلْكَ الْجَنَّةُ الَّت۪ي نُورِثُ مِنْ عِبَادِنَا مَنْ كَانَ تَقِياًّ</t>
  </si>
  <si>
    <t>19|63|Kullarımızdan Allah'a karşı gelmekten sakınanları mirasçı kılacağımız Cennet işte budur.</t>
  </si>
  <si>
    <t>وَمَا نَتَنَزَّلُ اِلَّا بِاَمْرِ رَبِّكَۚ لَهُ مَا بَيْنَ اَيْد۪ينَا وَمَا خَلْفَنَا وَمَا بَيْنَ ذٰلِكَۚ وَمَا كَانَ رَبُّكَ نَسِياًّۚ</t>
  </si>
  <si>
    <t>19|64|Cebrail: "Biz ancak Rabbinin buyruğu ile ineriz, geçmişimizi geleceğimizi ve ikisinin arasındakileri bilmek O'na mahsustur. Rabbin unutkan değildir."</t>
  </si>
  <si>
    <t>رَبُّ السَّمٰوَاتِ وَالْاَرْضِ وَمَا بَيْنَهُمَا فَاعْبُدْهُ وَاصْطَبِرْ لِعِبَادَتِه۪ۜ هَلْ تَعْلَمُ لَهُ سَمِياًّ۟</t>
  </si>
  <si>
    <t>19|65|O, göklerin, yerin ve ikisi arasında bulunanların Rabbidir. Öyleyse Ona ibadette sabırlı ol. Hiç O'na benzeyen bir şey bilir misin?</t>
  </si>
  <si>
    <t>وَيَقُولُ الْاِنْسَانُ ءَاِذَا مَا مِتُّ لَسَوْفَ اُخْرَجُ حَياًّ</t>
  </si>
  <si>
    <t>19|66|İnsan: "Ben öldüğümde mi diriltileceğim?" der.</t>
  </si>
  <si>
    <t>اَوَلَا يَذْكُرُ الْاِنْسَانُ اَنَّا خَلَقْنَاهُ مِنْ قَبْلُ وَلَمْ يَكُ شَيْـٔاً</t>
  </si>
  <si>
    <t>19|67|Bu insan kendisi önceden bir şey değilken onu yaratmış olduğumuzu hatırlamaz mi?</t>
  </si>
  <si>
    <t>فَوَرَبِّكَ لَنَحْشُرَنَّهُمْ وَالشَّيَاط۪ينَ ثُمَّ لَنُحْضِرَنَّهُمْ حَوْلَ جَهَنَّمَ جِثِياًّۚ</t>
  </si>
  <si>
    <t>19|68|Rabbine and olsun ki Biz onları mutlaka uydukları şeytanlarla beraber haşredeceğiz. Sonra cehennemin yanında diz çöktürerek hazır bulunduracağız.</t>
  </si>
  <si>
    <t>ثُمَّ لَنَنْزِعَنَّ مِنْ كُلِّ ش۪يعَةٍ اَيُّهُمْ اَشَدُّ عَلَى الرَّحْمٰنِ عِتِياًّۚ</t>
  </si>
  <si>
    <t>19|69|Sonra her toplumdan Rahman'a en çok kimin baş kaldırdığını ortaya koyacağız.</t>
  </si>
  <si>
    <t>ثُمَّ لَنَحْنُ اَعْلَمُ بِالَّذ۪ينَ هُمْ اَوْلٰى بِهَا صِلِياًّ</t>
  </si>
  <si>
    <t>19|70|Cehenneme girmeye en layık olanları Biz biliriz.</t>
  </si>
  <si>
    <t>وَاِنْ مِنْكُمْ اِلَّا وَارِدُهَاۚ كَانَ عَلٰى رَبِّكَ حَتْماً مَقْضِياًّۚ</t>
  </si>
  <si>
    <t>19|71|Sizden cehenneme uğramayacak yoktur. Bu, Rabbinin yapmayı üzerine aldığı kesinleşmiş bir hükümdür.</t>
  </si>
  <si>
    <t>ثُمَّ نُنَجِّي الَّذ۪ينَ اتَّقَوْا وَنَذَرُ الظَّالِم۪ينَ ف۪يهَا جِثِياًّ</t>
  </si>
  <si>
    <t>19|72|Sonra Biz Allah'a karşı gelmekten sakınmış olanları kurtarır, zalimleri de orada diz üstü çökmüş olarak bırakırız.</t>
  </si>
  <si>
    <t>وَاِذَا تُتْلٰى عَلَيْهِمْ اٰيَاتُنَا بَيِّنَاتٍ قَالَ الَّذ۪ينَ كَفَرُوا لِلَّذ۪ينَ اٰمَنُٓواۙ اَيُّ الْفَر۪يقَيْنِ خَيْرٌ مَقَاماً وَاَحْسَنُ نَدِياًّ</t>
  </si>
  <si>
    <t>19|73|Ayetlerimiz kendilerine apaçık okunduğu zaman inkar edenler inananlara: "Bu iki takımın hangisinin makamı daha iyi ve yeri daha güzeldir?" derler.</t>
  </si>
  <si>
    <t>وَكَمْ اَهْلَكْنَا قَبْلَهُمْ مِنْ قَرْنٍ هُمْ اَحْسَنُ اَثَاثاً وَرِءْياً</t>
  </si>
  <si>
    <t>19|74|Onlardan önce nice nesilleri yok ettik ki, onlar varlıkça ve gösterişçe bunlardan daha üstündüler.</t>
  </si>
  <si>
    <t>قُلْ مَنْ كَانَ فِي الضَّلَالَةِ فَلْيَمْدُدْ لَهُ الرَّحْمٰنُ مَداًّۚ حَتّٰٓى اِذَا رَاَوْا مَا يُوعَدُونَ اِمَّا الْعَذَابَ وَاِمَّا السَّاعَةَۜ فَسَيَعْلَمُونَ مَنْ هُوَ شَرٌّ مَكَاناً وَاَضْعَفُ جُنْداً</t>
  </si>
  <si>
    <t>19|75|De ki: "Sapıklıkta olanı Rahman ne kadar ertelese bile, sonunda tehdit edildikleri azabı ya da kıyamet gününü gördükleri zaman onlar kimin yerinin daha kötü ve taraftarlarının daha güçsüz olduğunu bilecektir."</t>
  </si>
  <si>
    <t>وَيَز۪يدُ اللّٰهُ الَّذ۪ينَ اهْتَدَوْا هُدًىۜ وَالْبَاقِيَاتُ الصَّالِحَاتُ خَيْرٌ عِنْدَ رَبِّكَ ثَوَاباً وَخَيْرٌ مَرَداًّ</t>
  </si>
  <si>
    <t>19|76|Allah doğru yolda olanların doğruluğunu artırır. Baki kalacak yararlı işler Rabbinin katında sevap olarak da daha iyidir, sonuç olarak da daha iyidir.</t>
  </si>
  <si>
    <t>اَفَرَاَيْتَ الَّذ۪ي كَفَرَ بِاٰيَاتِنَا وَقَالَ لَاُو۫تَيَنَّ مَالاً وَوَلَداًۜ</t>
  </si>
  <si>
    <t>19|77|Ayetlerimizi inkar eden ve "bana elbette mal ve çocuk verilecektir" diyeni gördün mu?</t>
  </si>
  <si>
    <t>اَطَّـلَعَ الْغَيْبَ اَمِ اتَّخَذَ عِنْدَ الرَّحْمٰنِ عَهْداًۙ</t>
  </si>
  <si>
    <t>19|78|O görülmeyeni mi biliyor, yoksa Rahman katından bir söz mü almıştır?</t>
  </si>
  <si>
    <t>كَلَّاۜ سَنَكْتُبُ مَا يَقُولُ وَنَمُدُّ لَهُ مِنَ الْعَذَابِ مَداًّۙ</t>
  </si>
  <si>
    <t>19|79|Hayır, söylediğini yazacağız ve onun azabını uzattıkça uzatacağız.</t>
  </si>
  <si>
    <t>وَنَرِثُهُ مَا يَقُولُ وَيَأْت۪ينَا فَرْداً</t>
  </si>
  <si>
    <t>19|80|Bahsettikleri şeyler Bize kalacaktır, kendisi Bize tek olarak gelecektir.</t>
  </si>
  <si>
    <t>وَاتَّخَذُوا مِنْ دُونِ اللّٰهِ اٰلِهَةً لِيَكُونُوا لَهُمْ عِزاًّۙ</t>
  </si>
  <si>
    <t>19|81|Onlar kendilerine kuvvet ve şeref kazandırsın diye, Allah'ı bırakarak tanrılar edindiler.</t>
  </si>
  <si>
    <t>كَلَّاۜ سَيَكْفُرُونَ بِعِبَادَتِهِمْ وَيَكُونُونَ عَلَيْهِمْ ضِداًّ۟</t>
  </si>
  <si>
    <t>19|82|Hayır, tanrıları kendilerinin ibadetlerini inkar edecekler ve onlara düşman olacaklardır.</t>
  </si>
  <si>
    <t>اَلَمْ تَرَ اَنَّٓا اَرْسَلْنَا الشَّيَاط۪ينَ عَلَى الْكَافِر۪ينَ تَؤُزُّهُمْ اَزاًّۙ</t>
  </si>
  <si>
    <t>19|83|Kafirlerin üzerine onları kışkırtan şeytanlar gönderdiğimizi bilmiyor musun?</t>
  </si>
  <si>
    <t>فَلَا تَعْجَلْ عَلَيْهِمْۜ اِنَّمَا نَعُدُّ لَهُمْ عَداًّۚ</t>
  </si>
  <si>
    <t>19|84|Öyleyse onların acele yok olmalarını isteme. Biz onların günlerini saydıkça sayıyoruz.</t>
  </si>
  <si>
    <t>يَوْمَ نَحْشُرُ الْمُتَّق۪ينَ اِلَى الرَّحْمٰنِ وَفْداًۙ</t>
  </si>
  <si>
    <t>19|85|sakınanları o gün Rahman'ın huzurunda O'na gelmiş konuklar olarak toplarız, suçluları suya götürür gibi cehenneme süreriz.</t>
  </si>
  <si>
    <t>وَنَسُوقُ الْمُجْرِم۪ينَ اِلٰى جَهَنَّمَ وِرْداًۢ</t>
  </si>
  <si>
    <t>19|86|sakınanları o gün Rahman'ın huzurunda O'na gelmiş konuklar olarak toplarız, suçluları suya götürür gibi cehenneme süreriz.</t>
  </si>
  <si>
    <t>لَا يَمْلِكُونَ الشَّفَاعَةَ اِلَّا مَنِ اتَّخَذَ عِنْدَ الرَّحْمٰنِ عَهْداًۢ</t>
  </si>
  <si>
    <t>19|87|Rahman'ın katında bir ahd almış olandan başkası asla şefaatte bulunamıyacaktır.</t>
  </si>
  <si>
    <t>وَقَالُوا اتَّخَذَ الرَّحْمٰنُ وَلَداًۜ</t>
  </si>
  <si>
    <t>19|88|Bazı kimseler: "Rahman çocuk edindi" dediler</t>
  </si>
  <si>
    <t>لَقَدْ جِئْتُمْ شَيْـٔاً اِداًّۙ</t>
  </si>
  <si>
    <t>19|89|And olsun ki, ortaya pek kötü bir şey attınız.</t>
  </si>
  <si>
    <t>تَكَادُ السَّمٰوَاتُ يَتَفَطَّرْنَ مِنْهُ وَتَنْشَقُّ الْاَرْضُ وَتَخِرُّ الْجِبَالُ هَداًّۙ</t>
  </si>
  <si>
    <t>19|90|Rahman'a çocuk isnat etmelerinden ötürü neredeyse gökler parçalanacak, yer yarılacak, dağlar göçecekti.</t>
  </si>
  <si>
    <t>اَنْ دَعَوْا لِلرَّحْمٰنِ وَلَداًۚ</t>
  </si>
  <si>
    <t>19|91|Rahman'a çocuk isnat etmelerinden ötürü neredeyse gökler parçalanacak, yer yarılacak, dağlar göçecekti.</t>
  </si>
  <si>
    <t>وَمَا يَنْبَغ۪ي لِلرَّحْمٰنِ اَنْ يَتَّخِذَ وَلَداًۜ</t>
  </si>
  <si>
    <t>19|92|Oysa Rahman'a çocuk edinmek yaraşmaz, çünkü göklerde ve yerde olan her şey Rahman'a baş eğmiş kul olarak gelecektir.</t>
  </si>
  <si>
    <t>اِنْ كُلُّ مَنْ فِي السَّمٰوَاتِ وَالْاَرْضِ اِلَّٓا اٰتِي الرَّحْمٰنِ عَبْداًۜ</t>
  </si>
  <si>
    <t>19|93|Oysa Rahman'a çocuk edinmek yaraşmaz, çünkü göklerde ve yerde olan her şey Rahman'a baş eğmiş kul olarak gelecektir.</t>
  </si>
  <si>
    <t>لَقَدْ اَحْصٰيهُمْ وَعَدَّهُمْ عَداًّۜ</t>
  </si>
  <si>
    <t>19|94|And olsun ki onların adedini bilmiş ve teker teker saymıştır.</t>
  </si>
  <si>
    <t>وَكُلُّهُمْ اٰت۪يهِ يَوْمَ الْقِيٰمَةِ فَرْداً</t>
  </si>
  <si>
    <t>19|95|Kıyamet günü hepsi O'na tek olarak gelecektir.</t>
  </si>
  <si>
    <t>اِنَّ الَّذ۪ينَ اٰمَنُوا وَعَمِلُوا الصَّالِحَاتِ سَيَجْعَلُ لَهُمُ الرَّحْمٰنُ وُداًّ</t>
  </si>
  <si>
    <t>19|96|İnanıp yararlı iş işleyenleri Rahman sevgili kılacaktır.</t>
  </si>
  <si>
    <t>فَاِنَّمَا يَسَّرْنَاهُ بِلِسَانِكَ لِتُبَشِّرَ بِهِ الْمُتَّق۪ينَ وَتُنْذِرَ بِه۪ قَوْماً لُداًّ</t>
  </si>
  <si>
    <t>19|97|Biz Kuran'ı Allah'a karşı gelmekten sakınanları müjdelemen ve inatçı milleti uyarman için senin dilinde indirerek kolaylaştırdık.</t>
  </si>
  <si>
    <t>وَكَمْ اَهْلَكْنَا قَبْلَهُمْ مِنْ قَرْنٍۜ هَلْ تُحِسُّ مِنْهُمْ مِنْ اَحَدٍ اَوْ تَسْمَعُ لَهُمْ رِكْزاً</t>
  </si>
  <si>
    <t>19|98|Onlardan önce nice nesilleri yok ettik, şimdi onlardan hiçbirini duyuyor veya bir ses işitiyor musun?</t>
  </si>
  <si>
    <t>TA-HA SURESİ</t>
  </si>
  <si>
    <t>طٰهٰۜ</t>
  </si>
  <si>
    <t>20|1|Ta, Ha.</t>
  </si>
  <si>
    <t>مَٓا اَنْزَلْنَا عَلَيْكَ الْقُرْاٰنَ لِتَشْقٰىۙ</t>
  </si>
  <si>
    <t>20|2|Kuran'ı sana, sıkıntıya düşeşin diye değil, ancak Allah'tan korkanlara bir öğüt ve yeri ve yüce gökleri yaratanın katından bir Kitap olarak indirdik.</t>
  </si>
  <si>
    <t>اِلَّا تَذْكِرَةً لِمَنْ يَخْشٰىۙ</t>
  </si>
  <si>
    <t>20|3|Kuran'ı sana, sıkıntıya düşeşin diye değil, ancak Allah'tan korkanlara bir öğüt ve yeri ve yüce gökleri yaratanın katından bir Kitap olarak indirdik.</t>
  </si>
  <si>
    <t>تَنْز۪يلاً مِمَّنْ خَلَقَ الْاَرْضَ وَالسَّمٰوَاتِ الْعُلٰىۜ</t>
  </si>
  <si>
    <t>20|4|Kuran'ı sana, sıkıntıya düşeşin diye değil, ancak Allah'tan korkanlara bir öğüt ve yeri ve yüce gökleri yaratanın katından bir Kitap olarak indirdik.</t>
  </si>
  <si>
    <t>اَلرَّحْمٰنُ عَلَى الْعَرْشِ اسْتَوٰى</t>
  </si>
  <si>
    <t>20|5|Rahman arşa hükmetmektedir.</t>
  </si>
  <si>
    <t>لَهُ مَا فِي السَّمٰوَاتِ وَمَا فِي الْاَرْضِ وَمَا بَيْنَهُمَا وَمَا تَحْتَ الثَّرٰى</t>
  </si>
  <si>
    <t>20|6|Göklerde ve yerde, her ikisi arasında ve toprağın altında bulunanlar O'nundur.</t>
  </si>
  <si>
    <t>وَاِنْ تَجْهَرْ بِالْقَوْلِ فَاِنَّهُ يَعْلَمُ السِّرَّ وَاَخْفٰى</t>
  </si>
  <si>
    <t>20|7|Sen sözü istersen açığa vur, şüphesiz O gizliyi de, gizlinin gizlisini de bilir.</t>
  </si>
  <si>
    <t>اَللّٰهُ لَٓا اِلٰهَ اِلَّا هُوَۜ لَهُ الْاَسْمَٓاءُ الْحُسْنٰى</t>
  </si>
  <si>
    <t>20|8|Allah'tan başka tanrı yoktur, en güzel isimler O'nundur.</t>
  </si>
  <si>
    <t>وَهَلْ اَتٰيكَ حَد۪يثُ مُوسٰىۢ</t>
  </si>
  <si>
    <t>20|9|Musa'nın başından geçen olay sana geldi mi?</t>
  </si>
  <si>
    <t>اِذْ رَاٰ نَاراً فَقَالَ لِاَهْلِهِ امْكُـثُٓوا اِنّ۪ٓي اٰنَسْتُ نَاراً لَعَلّ۪ٓي اٰت۪يكُمْ مِنْهَا بِقَبَسٍ اَوْ اَجِدُ عَلَى النَّارِ هُدًى</t>
  </si>
  <si>
    <t>20|10|O, bir ateş görmüştü de, ailesine: "Durun, ben bir ateş gördüm, ya ondan size bir kor getirir, ya da ateşin yanında bir yol gösteren bulurum" demişti.</t>
  </si>
  <si>
    <t>فَلَمَّٓا اَتٰيهَا نُودِيَ يَا مُوسٰى</t>
  </si>
  <si>
    <t>20|11|Musa ateşin yanına gelince: "Ey Musa!" diye seslenildi:</t>
  </si>
  <si>
    <t>اِنّ۪ٓي اَنَا۬ رَبُّكَ فَاخْلَعْ نَعْلَيْكَۚ اِنَّكَ بِالْوَادِ الْمُقَدَّسِ طُوًىۜ</t>
  </si>
  <si>
    <t>20|12|"Ben şüphesiz senin Rabbinim; ayağındakileri çıkar; çünkü sen, kutsal bir vadi olan Tuva'dasın."</t>
  </si>
  <si>
    <t>وَاَنَا اخْتَرْتُكَ فَاسْتَمِـعْ لِمَا يُوحٰى</t>
  </si>
  <si>
    <t>20|13|"Ben seni seçtim; artık vahyolunanları dinle."</t>
  </si>
  <si>
    <t>اِنَّـن۪ٓي اَنَا اللّٰهُ لَٓا اِلٰهَ اِلَّٓا اَنَا۬ فَاعْبُدْن۪يۙ وَاَقِمِ الصَّلٰوةَ لِذِكْر۪ي</t>
  </si>
  <si>
    <t>20|14|"Şüphesiz Ben Allah'ım, Benden başka tanrı yoktur; Bana kulluk et; Beni anmak için namaz kıl."</t>
  </si>
  <si>
    <t>اِنَّ السَّاعَةَ اٰتِيَةٌ اَكَادُ اُخْف۪يهَا لِتُجْزٰى كُلُّ نَفْسٍ بِمَا تَسْعٰى</t>
  </si>
  <si>
    <t>20|15|Herkes işlediğinin karşılığını görsün diye, zamanını gizli tuttuğum kıyamet mutlaka gelecektir.</t>
  </si>
  <si>
    <t>فَلَا يَصُدَّنَّكَ عَنْهَا مَنْ لَا يُؤْمِنُ بِهَا وَاتَّـبَعَ هَوٰيهُ فَتَرْدٰى</t>
  </si>
  <si>
    <t>20|16|"Buna inanmayan ve hevesine uyan kimse seni ondan alıkoymasın, yoksa helak olursun."</t>
  </si>
  <si>
    <t>وَمَا تِلْكَ بِيَم۪ينِكَ يَا مُوسٰى</t>
  </si>
  <si>
    <t>20|17|"Ey Musa! Sağ elindeki nedir?"</t>
  </si>
  <si>
    <t>قَالَ هِيَ عَصَايَۚ اَتَوَكَّـؤُ۬ا عَلَيْهَا وَاَهُشُّ بِهَا عَلٰى غَنَم۪ي وَلِيَ ف۪يهَا مَاٰرِبُ اُخْرٰى</t>
  </si>
  <si>
    <t>20|18|Musa: "O benim değneğimdir, ona dayanırım, onunla davarıma yaprak silkerim, ondan daha birçok işlerde faydalanırım" dedi.</t>
  </si>
  <si>
    <t>قَالَ اَلْقِهَا يَا مُوسٰى</t>
  </si>
  <si>
    <t>20|19|Allah: "Ey Musa! Bırak onu" dedi.</t>
  </si>
  <si>
    <t>فَاَلْقٰيهَا فَاِذَا هِيَ حَيَّةٌ تَسْعٰى</t>
  </si>
  <si>
    <t>20|20|Bırakınca, değnek hemen, koşan bir yılan oluverdi.</t>
  </si>
  <si>
    <t>قَالَ خُذْهَا وَلَا تَخَفْ۠ سَنُع۪يدُهَا س۪يرَتَهَا الْاُو۫لٰى</t>
  </si>
  <si>
    <t>20|21|Allah: "Onu al, korkma; biz onu yine eski durumuna çevireceğiz. Daha büyük mucizelerimizi sana göstermemiz için elini koltuğunun altına koy da, diğer bir mucize olarak, kusursuz, bembeyaz çıksın" dedi.</t>
  </si>
  <si>
    <t>وَاضْمُمْ يَدَكَ اِلٰى جَنَاحِكَ تَخْرُجْ بَيْضَٓاءَ مِنْ غَيْرِ سُٓوءٍ اٰيَةً اُخْرٰىۙ</t>
  </si>
  <si>
    <t>20|22|Allah: "Onu al, korkma; biz onu yine eski durumuna çevireceğiz. Daha büyük mucizelerimizi sana göstermemiz için elini koltuğunun altına koy da, diğer bir mucize olarak, kusursuz, bembeyaz çıksın" dedi.</t>
  </si>
  <si>
    <t>لِنُرِيَكَ مِنْ اٰيَاتِنَا الْكُبْرٰىۚ</t>
  </si>
  <si>
    <t>20|23|Allah: "Onu al, korkma; biz onu yine eski durumuna çevireceğiz. Daha büyük mucizelerimizi sana göstermemiz için elini koltuğunun altına koy da, diğer bir mucize olarak, kusursuz, bembeyaz çıksın" dedi.</t>
  </si>
  <si>
    <t>اِذْهَبْ اِلٰى فِرْعَوْنَ اِنَّهُ طَغٰى۟</t>
  </si>
  <si>
    <t>20|24|"Firavun'a git, doğrusu o azmıştır."</t>
  </si>
  <si>
    <t>قَالَ رَبِّ اشْرَحْ ل۪ي صَدْر۪يۙ</t>
  </si>
  <si>
    <t>20|25|Musa: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</si>
  <si>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وَيَسِّرْ ل۪ٓي اَمْر۪يۙ</t>
  </si>
  <si>
    <t>20|26|Musa: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</si>
  <si>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وَاحْلُلْ عُقْدَةً مِنْ لِسَان۪يۙ</t>
  </si>
  <si>
    <t>20|27|Musa: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</si>
  <si>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يَفْقَهُوا قَوْل۪يۖ</t>
  </si>
  <si>
    <t>20|28|Musa: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</si>
  <si>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وَاجْعَلْ ل۪ي وَز۪يراً مِنْ اَهْل۪يۙ</t>
  </si>
  <si>
    <t>20|29|Musa: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</si>
  <si>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هٰرُونَ اَخ۪يۚ</t>
  </si>
  <si>
    <t>20|30|Musa: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</si>
  <si>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اُشْدُدْ بِه۪ٓ اَزْر۪يۙ</t>
  </si>
  <si>
    <t>20|31|Musa: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</si>
  <si>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وَاَشْرِكْهُ ف۪ٓي اَمْر۪يۙ</t>
  </si>
  <si>
    <t>20|32|Musa: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</si>
  <si>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كَيْ نُسَبِّحَكَ كَث۪يراًۙ</t>
  </si>
  <si>
    <t>20|33|Musa: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</si>
  <si>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وَنَذْكُرَكَ كَث۪يراًۜ</t>
  </si>
  <si>
    <t>20|34|Musa: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</si>
  <si>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اِنَّكَ كُنْتَ بِنَا بَص۪يراً</t>
  </si>
  <si>
    <t>20|35|Musa: "Rabbim! Göğsümü genişlet, işimi kolaylaştır, dilimin düğümünü çöz ki sözümü iyi anlasınlar. Ailemden kardeşim Harun'u bana vezir yap, beni onunla destekle, onu görevimde ortak kıl ki Seni daha çok tesbih edelim ve çokça analım. Şüphesiz Sen bizi görmektesin" dedi.</t>
  </si>
  <si>
    <t>قَالَ قَدْ اُو۫ت۪يتَ سُؤْلَكَ يَا مُوسٰى</t>
  </si>
  <si>
    <t>20|36|Allah: "Ey Musa! İstediğin sana verildi" dedi, "Zaten sana başka bir defa da iyilikte bulunmuş ve annene vahyedilmesi gerekeni vahyetmiştik: Musa'yı bir sandığa koy da suya bırak; su onu kıyıya atar, Bana da, ona da düşman olan biri onu alır. Ey Musa! Gözümün önünde yetişesin diye seni sevimli kıldım."</t>
  </si>
  <si>
    <t>وَلَقَدْ مَنَنَّا عَلَيْكَ مَرَّةً اُخْرٰىۙ</t>
  </si>
  <si>
    <t>20|37|Allah: "Ey Musa! İstediğin sana verildi" dedi, "Zaten sana başka bir defa da iyilikte bulunmuş ve annene vahyedilmesi gerekeni vahyetmiştik: Musa'yı bir sandığa koy da suya bırak; su onu kıyıya atar, Bana da, ona da düşman olan biri onu alır. Ey Musa! Gözümün önünde yetişesin diye seni sevimli kıldım."</t>
  </si>
  <si>
    <t>اِذْ اَوْحَيْنَٓا اِلٰٓى اُمِّكَ مَا يُوحٰىۙ</t>
  </si>
  <si>
    <t>20|38|Allah: "Ey Musa! İstediğin sana verildi" dedi, "Zaten sana başka bir defa da iyilikte bulunmuş ve annene vahyedilmesi gerekeni vahyetmiştik: Musa'yı bir sandığa koy da suya bırak; su onu kıyıya atar, Bana da, ona da düşman olan biri onu alır. Ey Musa! Gözümün önünde yetişesin diye seni sevimli kıldım."</t>
  </si>
  <si>
    <t>اَنِ اقْذِف۪يهِ فِي التَّابُوتِ فَاقْذِف۪يهِ فِي الْيَمِّ فَلْيُلْقِهِ الْيَمُّ بِالسَّاحِلِ يَأْخُذْهُ عَدُوٌّ ل۪ي وَعَدُوٌّ لَهُۜ وَاَلْقَيْتُ عَلَيْكَ مَحَبَّةً مِنّ۪يۚ وَلِتُصْنَعَ عَلٰى عَيْن۪يۢ</t>
  </si>
  <si>
    <t>20|39|Allah: "Ey Musa! İstediğin sana verildi" dedi, "Zaten sana başka bir defa da iyilikte bulunmuş ve annene vahyedilmesi gerekeni vahyetmiştik: Musa'yı bir sandığa koy da suya bırak; su onu kıyıya atar, Bana da, ona da düşman olan biri onu alır. Ey Musa! Gözümün önünde yetişesin diye seni sevimli kıldım."</t>
  </si>
  <si>
    <t>اِذْ تَمْش۪ٓي اُخْتُكَ فَتَقُولُ هَلْ اَدُلُّكُمْ عَلٰى مَنْ يَكْفُلُهُۜ فَرَجَعْنَاكَ اِلٰٓى اُمِّكَ كَيْ تَقَرَّ عَيْنُهَا وَلَا تَحْزَنَۜ وَقَتَلْتَ نَفْساً فَنَجَّيْنَاكَ مِنَ الْغَمِّ وَفَتَنَّاكَ فُتُوناً۠ فَلَبِثْتَ سِن۪ينَ ف۪ٓي اَهْلِ مَدْيَنَ ثُمَّ جِئْتَ عَلٰى قَدَرٍ يَا مُوسٰى</t>
  </si>
  <si>
    <t>20|40|Kızkardeşin Firavun'un sarayına giderek: "Ona bakacak birini size göstereyim mi?" diyordu. Böylece, annen üzülmesin, sevinsin diye, seni ona iade etmiştik. Sen bir cana kıymıştın, seni üzüntüden kurtarmış ve seni birçok musibetlerle denemiştik. Bunun için, Medyen halkı arasında yıllarca kalmıştın. Sonra, ey Musa, peygamberlik görevini yüklenecek bir yaşa gelince dönüp geldin.</t>
  </si>
  <si>
    <t>وَاصْطَنَعْتُكَ لِنَفْس۪يۚ</t>
  </si>
  <si>
    <t>20|41|Seni kendim için ayırdım.</t>
  </si>
  <si>
    <t>اِذْهَبْ اَنْتَ وَاَخُوكَ بِاٰيَات۪ي وَلَا تَنِيَا ف۪ي ذِكْر۪يۚ</t>
  </si>
  <si>
    <t>20|42|Sen ve kardeşin, ayetlerimle gidin; beni anmakta gevşek davranmayın.</t>
  </si>
  <si>
    <t>اِذْهَبَٓا اِلٰى فِرْعَوْنَ اِنَّهُ طَغٰىۚ</t>
  </si>
  <si>
    <t>20|43|Firavun'a gidin, doğrusu o azmıştır.</t>
  </si>
  <si>
    <t>فَقُولَا لَهُ قَوْلاً لَيِّناً لَعَلَّهُ يَتَذَكَّرُ اَوْ يَخْشٰى</t>
  </si>
  <si>
    <t>20|44|Ona yumuşak söz söyleyin, belki öğüt dinler veya korkar.</t>
  </si>
  <si>
    <t>قَالَا رَبَّـنَٓا اِنَّـنَا نَخَافُ اَنْ يَفْرُطَ عَلَيْنَٓا اَوْ اَنْ يَطْغٰى</t>
  </si>
  <si>
    <t>20|45|Musa ve kardeşi: "Rabbimiz! Onun bize kötülük etmesinden veya azgınlığının artmasından korkarız" dediler.</t>
  </si>
  <si>
    <t>قَالَ لَا تَخَافَٓا اِنَّن۪ي مَعَكُمَٓا اَسْمَعُ وَاَرٰى</t>
  </si>
  <si>
    <t>20|46|Allah: Korkmayın, dedi; Ben sizinle beraberim; görür ve işitirim. Ona gidin şöyle söyleyin: "Doğrusu biz senin Rabbinin elçileriyiz. İsrailoğullarını bizimle beraber gönder, onlara azabetme; Rabbinden sana bir mucize getirdik; selam, doğru yolda gidene olsun! Doğrusu bize, yalanlayıp sırt çevirene azap edileceği vahyolundu."</t>
  </si>
  <si>
    <t>فَأْتِيَاهُ فَقُولَٓا اِنَّا رَسُولَا رَبِّكَ فَاَرْسِلْ مَعَنَا بَن۪ٓي اِسْرَٓائ۪لَ وَلَا تُعَذِّبْهُمْۜ قَدْ جِئْنَاكَ بِاٰيَةٍ مِنْ رَبِّكَۜ وَالسَّلَامُ عَلٰى مَنِ اتَّـبَعَ الْهُدٰى</t>
  </si>
  <si>
    <t>20|47|Allah: Korkmayın, dedi; Ben sizinle beraberim; görür ve işitirim. Ona gidin şöyle söyleyin: "Doğrusu biz senin Rabbinin elçileriyiz. İsrailoğullarını bizimle beraber gönder, onlara azabetme; Rabbinden sana bir mucize getirdik; selam, doğru yolda gidene olsun! Doğrusu bize, yalanlayıp sırt çevirene azap edileceği vahyolundu."</t>
  </si>
  <si>
    <t>اِنَّا قَدْ اُو۫حِيَ اِلَيْنَٓا اَنَّ الْعَذَابَ عَلٰى مَنْ كَذَّبَ وَتَوَلّٰى</t>
  </si>
  <si>
    <t>20|48|Allah: Korkmayın, dedi; Ben sizinle beraberim; görür ve işitirim. Ona gidin şöyle söyleyin: "Doğrusu biz senin Rabbinin elçileriyiz. İsrailoğullarını bizimle beraber gönder, onlara azabetme; Rabbinden sana bir mucize getirdik; selam, doğru yolda gidene olsun! Doğrusu bize, yalanlayıp sırt çevirene azap edileceği vahyolundu."</t>
  </si>
  <si>
    <t>قَالَ فَمَنْ رَبُّكُمَا يَا مُوسٰى</t>
  </si>
  <si>
    <t>20|49|Firavun: "Musa! Rabbiniz kimdir?" dedi.</t>
  </si>
  <si>
    <t>قَالَ رَبُّنَا الَّـذ۪ٓي اَعْطٰى كُلَّ شَيْءٍ خَلْقَهُ ثُمَّ هَدٰى</t>
  </si>
  <si>
    <t>20|50|Musa: "Rabbimiz, her şeye ayrı bir özellik veren, sonra doğru yola eriştirendir" dedi.</t>
  </si>
  <si>
    <t>قَالَ فَمَا بَالُ الْقُرُونِ الْاُو۫لٰى</t>
  </si>
  <si>
    <t>20|51|Firavun: "Öyleyse önceki nesillerin durumu ne oluyor?" dedi.</t>
  </si>
  <si>
    <t>قَالَ عِلْمُهَا عِنْدَ رَبّ۪ي ف۪ي كِتَابٍۚ لَا يَضِلُّ رَبّ۪ي وَلَا يَنْسٰىۘ</t>
  </si>
  <si>
    <t>20|52|Musa: "Onların bilgisi Rabbimin katında yazılıdır. Rabbim şaşırmaz ve unutmaz." dedi.</t>
  </si>
  <si>
    <t>اَلَّذ۪ي جَعَلَ لَكُمُ الْاَرْضَ مَهْداً وَسَلَكَ لَكُمْ ف۪يهَا سُبُلاً وَاَنْزَلَ مِنَ السَّمَٓاءِ مَٓاءًۜ فَاَخْرَجْنَا بِه۪ٓ اَزْوَاجاً مِنْ نَبَاتٍ شَتّٰى</t>
  </si>
  <si>
    <t>20|53|Sizin için yeryüzünü döşeyen, yollar açan, gökten su indiren O'dur. Biz o su ile türlü türlü, çift çift bitkiler yetiştirdik.</t>
  </si>
  <si>
    <t>كُلُوا وَارْعَوْا اَنْعَامَكُمْۜ اِنَّ ف۪ي ذٰلِكَ لَاٰيَاتٍ لِاُو۬لِي النُّهٰى۟</t>
  </si>
  <si>
    <t>20|54|İster yiyin, ister hayvanlarınızı otlatın, onlarda akıl sahipleri için şüphesiz dersler vardır.</t>
  </si>
  <si>
    <t>مِنْهَا خَلَقْنَاكُمْ وَف۪يهَا نُع۪يدُكُمْ وَمِنْهَا نُخْرِجُكُمْ تَارَةً اُخْرٰى</t>
  </si>
  <si>
    <t>20|55|Sizi yerden yarattık, oraya döndüreceğiz, sizi tekrar oradan çıkaracağız.</t>
  </si>
  <si>
    <t>وَلَقَدْ اَرَيْنَاهُ اٰيَاتِنَا كُلَّهَا فَكَذَّبَ وَاَبٰى</t>
  </si>
  <si>
    <t>20|56|And olsun ki Firavun'a bütün delillerimizi gösterdik de yalan sayıp kabulden çekindi ve: "Ey Musa! Sihirbazlığınla bizi yurdumuzdan çıkarmaya mı geldin? Şimdi biz de seninkinin benzeri bir sihri sana göstereceğiz. Bizimle senin aranda bir vakit tayinet ki sen de biz de düz bir yerde bulunalım da caymayalım" dedi.</t>
  </si>
  <si>
    <t>قَالَ اَجِئْتَنَا لِتُخْرِجَنَا مِنْ اَرْضِنَا بِسِحْرِكَ يَا مُوسٰى</t>
  </si>
  <si>
    <t>20|57|And olsun ki Firavun'a bütün delillerimizi gösterdik de yalan sayıp kabulden çekindi ve: "Ey Musa! Sihirbazlığınla bizi yurdumuzdan çıkarmaya mı geldin? Şimdi biz de seninkinin benzeri bir sihri sana göstereceğiz. Bizimle senin aranda bir vakit tayinet ki sen de biz de düz bir yerde bulunalım da caymayalım" dedi.</t>
  </si>
  <si>
    <t>فَلَنَأْتِيَنَّكَ بِسِحْرٍ مِثْلِه۪ فَاجْعَلْ بَيْنَنَا وَبَيْنَكَ مَوْعِداً لَا نُخْلِفُهُ نَحْنُ وَلَٓا اَنْتَ مَكَاناً سُوًى</t>
  </si>
  <si>
    <t>20|58|And olsun ki Firavun'a bütün delillerimizi gösterdik de yalan sayıp kabulden çekindi ve: "Ey Musa! Sihirbazlığınla bizi yurdumuzdan çıkarmaya mı geldin? Şimdi biz de seninkinin benzeri bir sihri sana göstereceğiz. Bizimle senin aranda bir vakit tayinet ki sen de biz de düz bir yerde bulunalım da caymayalım" dedi.</t>
  </si>
  <si>
    <t>قَالَ مَوْعِدُكُمْ يَوْمُ الزّ۪ينَةِ وَاَنْ يُحْشَرَ النَّاسُ ضُحًى</t>
  </si>
  <si>
    <t>20|59|Musa: "Buluşma zamanımız sizin bayram gününüzde, insanların toplandığı kuşluk vaktidir" dedi.</t>
  </si>
  <si>
    <t>فَتَوَلّٰى فِرْعَوْنُ فَجَمَعَ كَيْدَهُ ثُمَّ اَتٰى</t>
  </si>
  <si>
    <t>20|60|Firavun döndü, tuzaklarını toplayıp o gün geldi.</t>
  </si>
  <si>
    <t>قَالَ لَهُمْ مُوسٰى وَيْلَكُمْ لَا تَفْتَرُوا عَلَى اللّٰهِ كَذِباً فَيُسْحِتَكُمْ بِعَذَابٍۚ وَقَدْ خَابَ مَنِ افْتَرٰى</t>
  </si>
  <si>
    <t>20|61|Musa onlara: "Size yazıklar olsun! Allah'a karşı yalan uydurmayın, yoksa sizi azabla yok eder. Allah'a iftira eden hüsrana uğrar" dedi.</t>
  </si>
  <si>
    <t>فَتَنَازَعُٓوا اَمْرَهُمْ بَيْنَهُمْ وَاَسَرُّوا النَّجْوٰى</t>
  </si>
  <si>
    <t>20|62|Sihirbazlar işi aralarında tartıştılar ve konuşmalarını gizli tuttular.</t>
  </si>
  <si>
    <t>قَالُٓوا اِنْ هٰذَانِ لَسَاحِرَانِ يُر۪يدَانِ اَنْ يُخْرِجَاكُمْ مِنْ اَرْضِكُمْ بِسِحْرِهِمَا وَيَذْهَبَا بِطَر۪يقَتِكُمُ الْمُثْلٰى</t>
  </si>
  <si>
    <t>20|63|Musa ile Harun'u göstererek: "Bu iki sihirbaz, sihirleriyle sizi yurdunuzdan çıkarmak, sizin en üstün dininizi ortadan kaldırmak istiyorlar; onun için tuzaklarınızı bir araya getirin, sonra sırayla gelin. Bugün üstün gelen başarıya erecektir" dediler.</t>
  </si>
  <si>
    <t>فَاَجْمِعُوا كَيْدَكُمْ ثُمَّ ائْتُوا صَفاًّۚ وَقَدْ اَفْلَحَ الْيَوْمَ مَنِ اسْتَعْلٰى</t>
  </si>
  <si>
    <t>20|64|Musa ile Harun'u göstererek: "Bu iki sihirbaz, sihirleriyle sizi yurdunuzdan çıkarmak, sizin en üstün dininizi ortadan kaldırmak istiyorlar; onun için tuzaklarınızı bir araya getirin, sonra sırayla gelin. Bugün üstün gelen başarıya erecektir" dediler.</t>
  </si>
  <si>
    <t>قَالُوا يَا مُوسٰٓى اِمَّٓا اَنْ تُلْقِيَ وَاِمَّٓا اَنْ نَكُونَ اَوَّلَ مَنْ اَلْقٰى</t>
  </si>
  <si>
    <t>20|65|"Ey Musa! Marifetini ya sen ortaya koy, ya da önce biz koyalım" dediler.</t>
  </si>
  <si>
    <t>قَالَ بَلْ اَلْقُواۚ فَاِذَا حِبَالُهُمْ وَعِصِيُّهُمْ يُخَيَّلُ اِلَيْهِ مِنْ سِحْرِهِمْ اَنَّهَا تَسْعٰى</t>
  </si>
  <si>
    <t>20|66|Musa: "Siz koyun" dedi. Hemen, değnekleri ve ipleri, sihirleri yüzünden, Musa'ya sanki yürüyorlarmış gibi geldi.</t>
  </si>
  <si>
    <t>فَاَوْجَسَ ف۪ي نَفْسِه۪ خ۪يفَةً مُوسٰى</t>
  </si>
  <si>
    <t>20|67|Bu yüzden Musa içinde bir korku hissetti.</t>
  </si>
  <si>
    <t>قُلْنَا لَا تَخَفْ اِنَّكَ اَنْتَ الْاَعْلٰى</t>
  </si>
  <si>
    <t>20|68|"Korkma, sen muhakkak daha üstünsün" dedik.</t>
  </si>
  <si>
    <t>وَاَلْقِ مَا ف۪ي يَم۪ينِكَ تَلْقَفْ مَا صَنَعُواۜ اِنَّمَا صَنَعُوا كَيْدُ سَاحِرٍۜ وَلَا يُفْلِحُ السَّاحِرُ حَيْثُ اَتٰى</t>
  </si>
  <si>
    <t>20|69|"Sağ elindekini at da onların yaptıklarını yutsun, yaptıkları sadece sihirbaz düzenidir. Sihirbaz nereden gelirse gelsin başarı kazanamaz."</t>
  </si>
  <si>
    <t>فَاُلْقِيَ السَّحَرَةُ سُجَّداً قَالُٓوا اٰمَنَّا بِرَبِّ هٰرُونَ وَمُوسٰى</t>
  </si>
  <si>
    <t>20|70|Sonunda sihirbazlar: "Biz Musa ve Harun'un Rabbine inandık" deyip secdeye kapandılar.</t>
  </si>
  <si>
    <t>قَالَ اٰمَنْتُمْ لَهُ قَبْلَ اَنْ اٰذَنَ لَكُمْۜ اِنَّهُ لَكَب۪يرُكُمُ الَّذ۪ي عَلَّمَكُمُ السِّحْرَۚ فَلَاُقَطِّعَنَّ اَيْدِيَكُمْ وَاَرْجُلَكُمْ مِنْ خِلَافٍ وَلَاُصَلِّبَنَّكُمْ ف۪ي جُذُوعِ النَّخْلِۘ وَلَتَعْلَمُنَّ اَيُّـنَٓا اَشَدُّ عَذَاباً وَاَبْقٰى</t>
  </si>
  <si>
    <t>20|71|Firavun "Ben size izin vermeden mi O'na inandınız? Doğrusu size sihri öğreten, büyüğünüz odur. And olsun ki, ellerinizi ve ayaklarınızı çaprazlama keseceğim, sizi hurma kütüklerine asacağım. Hangimizin azabının daha çetin ve daha devamlı olduğunu bileceksiniz" dedi.</t>
  </si>
  <si>
    <t>قَالُوا لَنْ نُؤْثِرَكَ عَلٰى مَا جَٓاءَنَا مِنَ الْبَيِّنَاتِ وَالَّذ۪ي فَطَرَنَا فَاقْضِ مَٓا اَنْتَ قَاضٍۜ اِنَّمَا تَقْض۪ي هٰذِهِ الْحَيٰوةَ الدُّنْيَاۜ</t>
  </si>
  <si>
    <t>20|72|İman eden sihirbazlar: "Seni, gelen apaçık mucizelere ve bizi yaratana üstün tutmayacağız. Ne hüküm vereceksen ver. Sen, ancak bu dünya hayatına hükmedebilirsin. Doğrusu biz, yanılmalarımızı ve bize zorla yaptırdığın sihri bağışlaması için Rabbimize iman ettik. Allah'ın vereceği mükafat daha iyi ve daha devamlıdır" dediler.</t>
  </si>
  <si>
    <t>اِنَّٓا اٰمَنَّا بِرَبِّنَا لِيَغْفِرَ لَنَا خَطَايَانَا وَمَٓا اَكْرَهْتَنَا عَلَيْهِ مِنَ السِّحْرِۜ وَاللّٰهُ خَيْرٌ وَاَبْقٰى</t>
  </si>
  <si>
    <t>20|73|İman eden sihirbazlar: "Seni, gelen apaçık mucizelere ve bizi yaratana üstün tutmayacağız. Ne hüküm vereceksen ver. Sen, ancak bu dünya hayatına hükmedebilirsin. Doğrusu biz, yanılmalarımızı ve bize zorla yaptırdığın sihri bağışlaması için Rabbimize iman ettik. Allah'ın vereceği mükafat daha iyi ve daha devamlıdır" dediler.</t>
  </si>
  <si>
    <t>اِنَّهُ مَنْ يَأْتِ رَبَّهُ مُجْرِماً فَاِنَّ لَهُ جَهَنَّمَۜ لَا يَمُوتُ ف۪يهَا وَلَا يَحْيٰى</t>
  </si>
  <si>
    <t>20|74|Rabbine suçlu olarak gelen bilsin ki, cehennem onun içindir. Orada ne ölür, ne yaşar.</t>
  </si>
  <si>
    <t>وَمَنْ يَأْتِه۪ مُؤْمِناً قَدْ عَمِلَ الصَّالِحَاتِ فَاُو۬لٰٓئِكَ لَهُمُ الدَّرَجَاتُ الْعُلٰىۙ</t>
  </si>
  <si>
    <t>20|75|Rabbine inanmış ve yararlı iş yaparak gelenlere, işte onlara, en üstün dereceler, içlerinden ırmaklar akan, içinde temelli kalacakları Adn cennetleri vardır. Bu, arınanların mükafatıdır.</t>
  </si>
  <si>
    <t>جَنَّاتُ عَدْنٍ تَجْر۪ي مِنْ تَحْتِهَا الْاَنْهَارُ خَالِد۪ينَ ف۪يهَاۜ وَذٰلِكَ جَزٰٓؤُ۬ا مَنْ تَزَكّٰى۟</t>
  </si>
  <si>
    <t>20|76|Rabbine inanmış ve yararlı iş yaparak gelenlere, işte onlara, en üstün dereceler, içlerinden ırmaklar akan, içinde temelli kalacakları Adn cennetleri vardır. Bu, arınanların mükafatıdır.</t>
  </si>
  <si>
    <t>وَلَقَدْ اَوْحَيْنَٓا اِلٰى مُوسٰٓى اَنْ اَسْرِ بِعِبَاد۪ي فَاضْرِبْ لَهُمْ طَر۪يقاً فِي الْبَحْرِ يَبَساًۚ لَا تَخَافُ دَرَكاً وَلَا تَخْشٰى</t>
  </si>
  <si>
    <t>20|77|And olsun ki Musa'ya: "Kullarımı geceleyin yürüt, denizde onlara kuru bir yol aç, batmaktan ve düşmanların yetişmesinden korkma, endişe etme" diye vahyettik.</t>
  </si>
  <si>
    <t>فَاَتْبَعَهُمْ فِرْعَوْنُ بِجُنُودِه۪ فَغَشِيَهُمْ مِنَ الْيَمِّ مَا غَشِيَهُمْۜ</t>
  </si>
  <si>
    <t>20|78|Firavun, ordusuyla onları takip etti, deniz de onları içine alıverdi, hem de ne alış!</t>
  </si>
  <si>
    <t>وَاَضَلَّ فِرْعَوْنُ قَوْمَهُ وَمَا هَدٰى</t>
  </si>
  <si>
    <t>20|79|Firavun, milletini saptırdı, onlara doğru yolu göstermedi.</t>
  </si>
  <si>
    <t>يَا بَن۪ٓي اِسْرَٓائ۪لَ قَدْ اَنْجَيْنَاكُمْ مِنْ عَدُوِّكُمْ وَوٰعَدْنَاكُمْ جَانِبَ الطُّورِ الْاَيْمَنَ وَنَزَّلْنَا عَلَيْكُمُ الْمَنَّ وَالسَّلْوٰى</t>
  </si>
  <si>
    <t>20|80|Ey İsrailoğulları! Sizleri düşmanınızdan kurtardık, Tur'un sağ yanını size vadettik ve üzerinize kudret helvasıyla bıldırcın indirdik.</t>
  </si>
  <si>
    <t>كُلُوا مِنْ طَيِّبَاتِ مَا رَزَقْنَاكُمْ وَلَا تَطْغَوْا ف۪يهِ فَيَحِلَّ عَلَيْكُمْ غَضَب۪يۚ وَمَنْ يَحْلِلْ عَلَيْهِ غَضَب۪ي فَقَدْ هَوٰى</t>
  </si>
  <si>
    <t>20|81|Size verdiğimiz rızıkların temizlerinden yiyin, bunda aşırı gitmeyin ki gazabımı haketmeyesiniz. Gazabımı hakeden kimse muhakkak mahvolur.</t>
  </si>
  <si>
    <t>وَاِنّ۪ي لَغَفَّارٌ لِمَنْ تَابَ وَاٰمَنَ وَعَمِلَ صَالِحاً ثُمَّ اهْتَدٰى</t>
  </si>
  <si>
    <t>20|82|Doğrusu Ben, tevbe edeni, inanıp yararlı iş işleyerek doğru yola gireni bağışlarım.</t>
  </si>
  <si>
    <t>وَمَٓا اَعْجَلَكَ عَنْ قَوْمِكَ يَا مُوسٰى</t>
  </si>
  <si>
    <t>20|83|"Musa! Seni milletinden daha çabuk gelmeye sevkeden nedir?" dedik.</t>
  </si>
  <si>
    <t>قَالَ هُمْ اُو۬لَٓاءِ عَلٰٓى اَثَر۪ي وَعَجِلْتُ اِلَيْكَ رَبِّ لِتَرْضٰى</t>
  </si>
  <si>
    <t>20|84|Musa: "Onlar ardımdadır, Rabbim! Hoşnut olman için Sana acele geldim" dedi.</t>
  </si>
  <si>
    <t>قَالَ فَاِنَّا قَدْ فَتَنَّا قَوْمَكَ مِنْ بَعْدِكَ وَاَضَلَّهُمُ السَّامِرِيُّ</t>
  </si>
  <si>
    <t>20|85|Allah: "Doğrusu Biz, senden sonra milletini sınadık; Samiri onları saptırdı" dedi.</t>
  </si>
  <si>
    <t>فَرَجَعَ مُوسٰٓى اِلٰى قَوْمِه۪ غَضْبَانَ اَسِفاًۚ قَالَ يَا قَوْمِ اَلَمْ يَعِدْكُمْ رَبُّكُمْ وَعْداً حَسَناًۜ اَفَطَالَ عَلَيْكُمُ الْعَهْدُ اَمْ اَرَدْتُمْ اَنْ يَحِلَّ عَلَيْكُمْ غَضَبٌ مِنْ رَبِّكُمْ فَاَخْلَفْتُمْ مَوْعِد۪ي</t>
  </si>
  <si>
    <t>20|86|Musa, milletine kızgın ve üzgün olarak döndü. "Ey milletim! Rabbiniz size güzel bir vaadde bulunmadı mı? Uzun bir zaman mı geçti, yoksa Rabbinizin gazabına mı uğramak istediniz de bana verdiğiniz sözden caydınız?" dedi.</t>
  </si>
  <si>
    <t>قَالُوا مَٓا اَخْلَفْنَا مَوْعِدَكَ بِمَلْكِنَا وَلٰكِنَّا حُمِّلْـنَٓا اَوْزَاراً مِنْ ز۪ينَةِ الْقَوْمِ فَقَذَفْنَاهَا فَكَذٰلِكَ اَلْقَى السَّامِرِيُّۙ</t>
  </si>
  <si>
    <t>20|87|Onlar: "Sana verdiğimiz sözden kendi başımıza caymadık. O milletin ziynet eşyasından bize yükler dolusu taşıtıldı. Biz onları ateşe attık, aynı şekilde Samiri de attı" dediler.</t>
  </si>
  <si>
    <t>فَاَخْرَجَ لَهُمْ عِجْلاً جَسَداً لَهُ خُوَارٌ فَقَالُوا هٰذَٓا اِلٰهُكُمْ وَاِلٰهُ مُوسٰى فَنَسِيَۜ</t>
  </si>
  <si>
    <t>20|88|Bunun üzerine Samiri onlara böğüren bir buzağı heykeli ortaya koydu. O ve adamları: "Bu sizin de Musa'nın da tanrısıdır, ama o unuttu" dediler.</t>
  </si>
  <si>
    <t>اَفَلَا يَرَوْنَ اَلَّا يَرْجِعُ اِلَيْهِمْ قَوْلاًۙ وَلَا يَمْلِكُ لَهُمْ ضَراًّ وَلَا نَفْعاً۟</t>
  </si>
  <si>
    <t>20|89|Görmüyorlar mıydı ki, o heykel onlara ne söz söyleyebilir, ne zarar ve ne de fayda verebilirdi?</t>
  </si>
  <si>
    <t>وَلَقَدْ قَالَ لَهُمْ هٰرُونُ مِنْ قَبْلُ يَا قَوْمِ اِنَّمَا فُتِنْتُمْ بِه۪ۚ وَاِنَّ رَبَّكُمُ الرَّحْمٰنُ فَاتَّبِعُون۪ي وَاَط۪يعُٓوا اَمْر۪ي</t>
  </si>
  <si>
    <t>20|90|And olsun ki, Harun da onlara önceden: "Ey milletim! Siz bu buzağı ile sınanıyorsunuz. Sizin gerçek Rabbiniz Rahman'dır. Bana uyun, emrime itaat edin" demişti.</t>
  </si>
  <si>
    <t>قَالُوا لَنْ نَبْرَحَ عَلَيْهِ عَاكِف۪ينَ حَتّٰى يَرْجِعَ اِلَيْنَا مُوسٰى</t>
  </si>
  <si>
    <t>20|91|"Musa bize dönene kadar buna sarılmaktan vazgeçmeyeceğiz" demişlerdi.</t>
  </si>
  <si>
    <t>قَالَ يَا هٰرُونُ مَا مَنَعَكَ اِذْ رَاَيْتَهُمْ ضَلُّواۙ</t>
  </si>
  <si>
    <t>20|92|Musa gelince: "Harun! Onların sapıttığını görünce seni benim yolumdan gitmekten alıkoyan nedir? Benim emrime karşı mı geldin?" dedi.</t>
  </si>
  <si>
    <t>اَلَّا تَتَّبِعَنِۜ اَفَعَصَيْتَ اَمْر۪ي</t>
  </si>
  <si>
    <t>20|93|Musa gelince: "Harun! Onların sapıttığını görünce seni benim yolumdan gitmekten alıkoyan nedir? Benim emrime karşı mı geldin?" dedi.</t>
  </si>
  <si>
    <t>قَالَ يَبْنَؤُ۬مَّ لَا تَأْخُذْ بِلِحْيَت۪ي وَلَا بِرَأْس۪يۚ اِنّ۪ي خَش۪يتُ اَنْ تَقُولَ فَرَّقْتَ بَيْنَ بَن۪ٓي اِسْرَٓائ۪لَ وَلَمْ تَرْقُبْ قَوْل۪ي</t>
  </si>
  <si>
    <t>20|94|Harun: "Ey Annemoğlu! Saçımdan sakalımdan tutma; doğrusu İsrailoğulları arasına ayrılık koydun, sözüme bakmadın demenden korktum" dedi.</t>
  </si>
  <si>
    <t>قَالَ فَمَا خَطْبُكَ يَا سَامِرِيُّ</t>
  </si>
  <si>
    <t>20|95|Musa: "Ey Samiri! Ya senin yaptığın nedir?" dedi.</t>
  </si>
  <si>
    <t>قَالَ بَصُرْتُ بِمَا لَمْ يَبْصُرُوا بِه۪ فَقَبَضْتُ قَبْضَةً مِنْ اَثَرِ الرَّسُولِ فَنَبَذْتُهَا وَكَذٰلِكَ سَوَّلَتْ ل۪ي نَفْس۪ي</t>
  </si>
  <si>
    <t>20|96|Samiri: "Onların görmedikleri bir şey gördüm ve o sana gelen elçinin bastığı yerden bir avuç avuçladım. Bunu ziynet eşyasının eritildiği potaya attım. Nefsim böyle yaptırdı" dedi.</t>
  </si>
  <si>
    <t>قَالَ فَاذْهَبْ فَاِنَّ لَكَ فِي الْحَيٰوةِ اَنْ تَقُولَ لَا مِسَاسَۖ وَاِنَّ لَكَ مَوْعِداً لَنْ تُخْلَفَهُۚ وَانْظُرْ اِلٰٓى اِلٰهِكَ الَّذ۪ي ظَلْتَ عَلَيْهِ عَاكِفاًۜ لَنُحَرِّقَنَّهُ ثُمَّ لَنَنْسِفَنَّهُ فِي الْيَمِّ نَسْفاً</t>
  </si>
  <si>
    <t>20|97|Musa: "Defol! Doğrusu artık hayatta, "Bana dokunmayın!" demenden başka yapacağın yoktur. Senin için asla kaçamayacağın bir ceza daha vardır. Durup üzerinde titrediğin tanrına bak, onu yakacağız, sonra denize dökeceğiz" dedi.</t>
  </si>
  <si>
    <t>اِنَّـمَٓا اِلٰهُكُمُ اللّٰهُ الَّذ۪ي لَٓا اِلٰهَ اِلَّا هُوَۜ وَسِعَ كُلَّ شَيْءٍ عِلْماً</t>
  </si>
  <si>
    <t>20|98|Sizin Tanrınız, ancak, O'ndan başka tanrı olmayan Allah'tır. İlmi her şeyi içine almıştır.</t>
  </si>
  <si>
    <t>كَذٰلِكَ نَقُصُّ عَلَيْكَ مِنْ اَنْـبَٓاءِ مَا قَدْ سَبَقَۚ وَقَدْ اٰتَيْنَاكَ مِنْ لَدُنَّا ذِكْراًۚ</t>
  </si>
  <si>
    <t>20|99|Geçmiş olayları sana böyle anlatırız. Katımızdan sana da bir Kitap verdik; kim ondan yüz çevirirse bilsin ki kıyamet günü bir günah yükü yüklenecektir.</t>
  </si>
  <si>
    <t>مَنْ اَعْرَضَ عَنْهُ فَاِنَّهُ يَحْمِلُ يَوْمَ الْقِيٰمَةِ وِزْراًۙ</t>
  </si>
  <si>
    <t>20|100|Geçmiş olayları sana böyle anlatırız. Katımızdan sana da bir Kitap verdik; kim ondan yüz çevirirse bilsin ki kıyamet günü bir günah yükü yüklenecektir.</t>
  </si>
  <si>
    <t>خَالِد۪ينَ ف۪يهِۜ وَسَٓاءَ لَهُمْ يَوْمَ الْقِيٰمَةِ حِمْلاًۙ</t>
  </si>
  <si>
    <t>20|101|Devamlı bu günahın azabında kalacaklar. Kıyamet günü onlar için ne kötüdür bu yük!</t>
  </si>
  <si>
    <t>يَوْمَ يُنْفَخُ فِي الصُّورِ وَنَحْشُرُ الْمُجْرِم۪ينَ يَوْمَئِذٍ زُرْقاًۚ</t>
  </si>
  <si>
    <t>20|102|Sura üflendiği gün, işte o gün, suçluları gözleri korkudan göğermiş olarak toplarız.</t>
  </si>
  <si>
    <t>يَتَخَافَتُونَ بَيْنَهُمْ اِنْ لَبِثْتُمْ اِلَّا عَشْراً</t>
  </si>
  <si>
    <t>20|103|"Siz dünyada sadece on gün eğleştiniz" diye, aralarında saklı saklı konuşurlar.</t>
  </si>
  <si>
    <t>نَحْنُ اَعْلَمُ بِمَا يَقُولُونَ اِذْ يَقُولُ اَمْثَلُهُمْ طَر۪يقَةً اِنْ لَبِثْتُمْ اِلَّا يَوْماً۟</t>
  </si>
  <si>
    <t>20|104|Aralarında konuştuklarını Biz daha iyi biliriz. En akıllıları: "Sadece bir gün eğleştiniz" der.</t>
  </si>
  <si>
    <t>وَيَسْـَٔلُونَكَ عَنِ الْجِبَالِ فَقُلْ يَنْسِفُهَا رَبّ۪ي نَسْفاًۙ</t>
  </si>
  <si>
    <t>20|105|Sana dağları sorarlar; de ki: "Rabbim onları ufalayıp savuracak, yerlerini düz, kuru bir toprak haline getirecek; orada ne çukur, ne tümsek göreceksin. O gün, hiçbir tarafa sapmadan bir davetçiye uyarlar. Sesler Rahman'ın heybetinden kısılmıştır; ancak bir fısıltı işitirsin."</t>
  </si>
  <si>
    <t>فَيَذَرُهَا قَاعاً صَفْصَفاًۙ</t>
  </si>
  <si>
    <t>20|106|Sana dağları sorarlar; de ki: "Rabbim onları ufalayıp savuracak, yerlerini düz, kuru bir toprak haline getirecek; orada ne çukur, ne tümsek göreceksin. O gün, hiçbir tarafa sapmadan bir davetçiye uyarlar. Sesler Rahman'ın heybetinden kısılmıştır; ancak bir fısıltı işitirsin."</t>
  </si>
  <si>
    <t>لَا تَرٰى ف۪يهَا عِوَجاً وَلَٓا اَمْتاً</t>
  </si>
  <si>
    <t>20|107|Sana dağları sorarlar; de ki: "Rabbim onları ufalayıp savuracak, yerlerini düz, kuru bir toprak haline getirecek; orada ne çukur, ne tümsek göreceksin. O gün, hiçbir tarafa sapmadan bir davetçiye uyarlar. Sesler Rahman'ın heybetinden kısılmıştır; ancak bir fısıltı işitirsin."</t>
  </si>
  <si>
    <t>يَوْمَئِذٍ يَتَّبِعُونَ الدَّاعِيَ لَا عِوَجَ لَهُۚ وَخَشَعَتِ الْاَصْوَاتُ لِلرَّحْمٰنِ فَلَا تَسْمَعُ اِلَّا هَمْساً</t>
  </si>
  <si>
    <t>20|108|Sana dağları sorarlar; de ki: "Rabbim onları ufalayıp savuracak, yerlerini düz, kuru bir toprak haline getirecek; orada ne çukur, ne tümsek göreceksin. O gün, hiçbir tarafa sapmadan bir davetçiye uyarlar. Sesler Rahman'ın heybetinden kısılmıştır; ancak bir fısıltı işitirsin."</t>
  </si>
  <si>
    <t>يَوْمَئِذٍ لَا تَنْفَعُ الشَّفَاعَةُ اِلَّا مَنْ اَذِنَ لَهُ الرَّحْمٰنُ وَرَضِيَ لَهُ قَوْلاً</t>
  </si>
  <si>
    <t>20|109|O gün Rahman'ın izin verdiği ve sözünden hoşnut olduğu kimseden başkasının şefaati fayda vermez.</t>
  </si>
  <si>
    <t>يَعْلَمُ مَا بَيْنَ اَيْد۪يهِمْ وَمَا خَلْفَهُمْ وَلَا يُح۪يطُونَ بِه۪ عِلْماً</t>
  </si>
  <si>
    <t>20|110|Allah onların geçmişlerini de, geleceklerini de bilir. Onların hiçbirinin ilmi ise O'nu kuşatamaz.</t>
  </si>
  <si>
    <t>وَعَنَتِ الْوُجُوهُ لِلْحَيِّ الْقَيُّومِۜ وَقَدْ خَابَ مَنْ حَمَلَ ظُلْماً</t>
  </si>
  <si>
    <t>20|111|İnsanlar, diri ve her an yaratıklarını gözetip duran Allah'a boyun eğmiştir. Yükü zulüm olan kimse ise hüsrana uğramıştır.</t>
  </si>
  <si>
    <t>وَمَنْ يَعْمَلْ مِنَ الصَّالِحَاتِ وَهُوَ مُؤْمِنٌ فَلَا يَخَافُ ظُلْماً وَلَا هَضْماً</t>
  </si>
  <si>
    <t>20|112|İnanmış olarak, yararlı işler işleyen kimse, haksızlıktan ve hakkının yeneceğinden korkmaz.</t>
  </si>
  <si>
    <t>وَكَذٰلِكَ اَنْزَلْنَاهُ قُرْاٰناً عَرَبِياًّ وَصَرَّفْنَا ف۪يهِ مِنَ الْوَع۪يدِ لَعَلَّهُمْ يَتَّقُونَ اَوْ يُحْدِثُ لَهُمْ ذِكْراً</t>
  </si>
  <si>
    <t>20|113|İşte Kuran'ı, Arapça okunmak üzere indirdik, onda tehditleri türlü türlü açıkladık ki belki sakınırlar yahut onlara ibret verir.</t>
  </si>
  <si>
    <t>فَتَعَالَى اللّٰهُ الْمَلِكُ الْحَقُّۚ وَلَا تَعْجَلْ بِالْقُرْاٰنِ مِنْ قَبْلِ اَنْ يُقْضٰٓى اِلَيْكَ وَحْيُهُۘ وَقُلْ رَبِّ زِدْن۪ي عِلْماً</t>
  </si>
  <si>
    <t>20|114|Gerçek hükümdar olan Allah Yüce'dir. Kuran sana vahyedilirken, vahy bitmezden önce, unutmamak için, tekrarda acele edip durma, "Rabbim! ilmimi artır" de.</t>
  </si>
  <si>
    <t>وَلَقَدْ عَهِدْنَٓا اِلٰٓى اٰدَمَ مِنْ قَبْلُ فَنَسِيَ وَلَمْ نَجِدْ لَهُ عَزْماً۟</t>
  </si>
  <si>
    <t>20|115|And olsun ki daha önce "Adem'e secde edin" demiştik; İblis'ten başka hepsi secde etmiş, o çekinmişti.</t>
  </si>
  <si>
    <t>وَاِذْ قُلْنَا لِلْمَلٰٓئِكَةِ اسْجُدُوا لِاٰدَمَ فَسَجَدُٓوا اِلَّٓا اِبْل۪يسَۜ اَبٰى</t>
  </si>
  <si>
    <t>20|116|"Ey Adem! Doğrusu bu, senin ve eşinin düşmanıdır. Sakın sizi cennetten çıkarmasın, yoksa bedbaht olursun. Doğrusu cennette ne acıkırsın, ne de çıplak kalırsın; orada ne susarsın ne de güneşin sıcağında kalırsın" dedik.</t>
  </si>
  <si>
    <t>فَقُلْنَا يَٓا اٰدَمُ اِنَّ هٰذَا عَدُوٌّ لَكَ وَلِزَوْجِكَ فَلَا يُخْرِجَنَّكُمَا مِنَ الْجَنَّةِ فَتَشْقٰى</t>
  </si>
  <si>
    <t>20|117|"Ey Adem! Doğrusu bu, senin ve eşinin düşmanıdır. Sakın sizi cennetten çıkarmasın, yoksa bedbaht olursun. Doğrusu cennette ne acıkırsın, ne de çıplak kalırsın; orada ne susarsın ne de güneşin sıcağında kalırsın" dedik.</t>
  </si>
  <si>
    <t>اِنَّ لَكَ اَلَّا تَجُوعَ ف۪يهَا وَلَا تَعْرٰىۙ</t>
  </si>
  <si>
    <t>20|118|"Ey Adem! Doğrusu bu, senin ve eşinin düşmanıdır. Sakın sizi cennetten çıkarmasın, yoksa bedbaht olursun. Doğrusu cennette ne acıkırsın, ne de çıplak kalırsın; orada ne susarsın ne de güneşin sıcağında kalırsın" dedik.</t>
  </si>
  <si>
    <t>وَاَنَّكَ لَا تَظْمَؤُ۬ا ف۪يهَا وَلَا تَضْحٰى</t>
  </si>
  <si>
    <t>20|119|"Ey Adem! Doğrusu bu, senin ve eşinin düşmanıdır. Sakın sizi cennetten çıkarmasın, yoksa bedbaht olursun. Doğrusu cennette ne acıkırsın, ne de çıplak kalırsın; orada ne susarsın ne de güneşin sıcağında kalırsın" dedik.</t>
  </si>
  <si>
    <t>فَوَسْوَسَ اِلَيْهِ الشَّيْطَانُ قَالَ يَٓا اٰدَمُ هَلْ اَدُلُّكَ عَلٰى شَجَرَةِ الْخُلْدِ وَمُلْكٍ لَا يَبْلٰى</t>
  </si>
  <si>
    <t>20|120|Ama şeytan ona vesvese verip: "Ey Adem! Sana sonsuzluk ağacını ve çökmesi olmayan bir saltanatı göstereyim mi?" dedi.</t>
  </si>
  <si>
    <t>فَاَكَلَا مِنْهَا فَبَدَتْ لَهُمَا سَوْاٰتُهُمَا وَطَفِقَا يَخْصِفَانِ عَلَيْهِمَا مِنْ وَرَقِ الْجَنَّةِۘ وَعَصٰٓى اٰدَمُ رَبَّهُ فَغَوٰىۖ</t>
  </si>
  <si>
    <t>20|121|Bunun üzerine ikisi de o ağacın meyvesinden yedi, ayıp yerleri görünüverdi. Cennet yapraklarıyla örtünmeye koyuldular. Adem, Rabbine baş kaldırdı ve yolunu şaşırdı.</t>
  </si>
  <si>
    <t>ثُمَّ اجْتَبٰيهُ رَبُّهُ فَتَابَ عَلَيْهِ وَهَدٰى</t>
  </si>
  <si>
    <t>20|122|Rabbi yine de onu seçip tevbesini kabul etti, ona doğru yolu gösterdi.</t>
  </si>
  <si>
    <t>قَالَ اهْبِطَا مِنْهَا جَم۪يعاً بَعْضُكُمْ لِبَعْضٍ عَدُوٌّۚ فَاِمَّا يَأْتِيَنَّكُمْ مِنّ۪ي هُدًى فَمَنِ اتَّـبَعَ هُدَايَ فَلَا يَضِلُّ وَلَا يَشْقٰى</t>
  </si>
  <si>
    <t>20|123|Onlara şöyle dedi: "Birbirinize düşman olarak hepiniz oradan inin. Elbet size Benden bir yol gösteren gelir; Benim yoluma uyan ne sapar ve ne de bedbaht olur."</t>
  </si>
  <si>
    <t>وَمَنْ اَعْرَضَ عَنْ ذِكْر۪ي فَاِنَّ لَهُ مَع۪يشَةً ضَنْكاً وَنَحْشُرُهُ يَوْمَ الْقِيٰمَةِ اَعْمٰى</t>
  </si>
  <si>
    <t>20|124|Benim Kitap'ımdan yüz çeviren bilsin ki onun dar bir geçimi olur ve kıyamet günü de onu kör olarak haşrederiz.</t>
  </si>
  <si>
    <t>قَالَ رَبِّ لِمَ حَشَرْتَـن۪ٓي اَعْمٰى وَقَدْ كُنْتُ بَص۪يراً</t>
  </si>
  <si>
    <t>20|125|O zaman: "Rabbim! Beni niçin kör olarak haşrettin, oysa ben gören bir kimseydim" der.</t>
  </si>
  <si>
    <t>قَالَ كَذٰلِكَ اَتَتْكَ اٰيَاتُنَا فَـنَس۪يتَهَاۚ وَكَذٰلِكَ الْيَوْمَ تُنْسٰى</t>
  </si>
  <si>
    <t>20|126|Allah: "Böyledir, ayetlerimiz sana gelmişti de sen onları unutmuştun, bugün de öylece unutulursun" der.</t>
  </si>
  <si>
    <t>وَكَذٰلِكَ نَجْز۪ي مَنْ اَسْرَفَ وَلَمْ يُؤْمِنْ بِاٰيَاتِ رَبِّه۪ۜ وَلَعَذَابُ الْاٰخِرَةِ اَشَدُّ وَاَبْقٰى</t>
  </si>
  <si>
    <t>20|127|İşte haddi aşanları, Rabbinin ayetlerine inanmayanları böylece cezalandıracağız. Hem, ahiretin azabı bu dünya azabından daha şiddetli ve daha devamlıdır.</t>
  </si>
  <si>
    <t>اَفَلَمْ يَهْدِ لَهُمْ كَمْ اَهْلَكْنَا قَبْلَهُمْ مِنَ الْقُرُونِ يَمْشُونَ ف۪ي مَسَاكِنِهِمْۜ اِنَّ ف۪ي ذٰلِكَ لَاٰيَاتٍ لِاُو۬لِي النُّهٰى۟</t>
  </si>
  <si>
    <t>20|128|Onları yerlerinde gezdikleri, kendilerinden önce yok etmiş olduğumuz bunca nesiller doğru yola sevketmedi mi? Doğrusu bunlarda akıl sahipleri için ibretler vardır.</t>
  </si>
  <si>
    <t>وَلَوْلَا كَلِمَةٌ سَبَقَتْ مِنْ رَبِّكَ لَكَانَ لِزَاماً وَاَجَلٌ مُسَمًّىۜ</t>
  </si>
  <si>
    <t>20|129|Eğer Rabbinin verilmiş bir sözü ve tayin ettiği bir süre olmasaydı, hemen azaba uğrarlardı.</t>
  </si>
  <si>
    <t>فَاصْبِرْ عَلٰى مَا يَقُولُونَ وَسَبِّحْ بِحَمْدِ رَبِّكَ قَبْلَ طُلُوعِ الشَّمْسِ وَقَبْلَ غُرُوبِهَاۚ وَمِنْ اٰنَٓائِ الَّيْلِ فَسَبِّـحْ وَاَطْرَافَ النَّهَارِ لَعَلَّكَ تَرْضٰى</t>
  </si>
  <si>
    <t>20|130|Onların dediklerine sabret; güneşin doğmasından ve batmasından önce Rabbini hamd ile tesbih et; gece saatlerinde ve gündüzleri de tesbih et ki Rabbinin rızasına eresin.</t>
  </si>
  <si>
    <t>وَلَا تَمُدَّنَّ عَيْنَيْكَ اِلٰى مَا مَتَّعْنَا بِه۪ٓ اَزْوَاجاً مِنْهُمْ زَهْرَةَ الْحَيٰوةِ الدُّنْيَا لِنَفْتِنَهُمْ ف۪يهِۜ وَرِزْقُ رَبِّكَ خَيْرٌ وَاَبْقٰى</t>
  </si>
  <si>
    <t>20|131|Kendilerini sınamak için, dünya hayatının süsü olarak bol bol geçimlik verdiğimiz kimselere sakın göz dikme, Rabbinin rızkı daha iyi ve daha devamlıdır.</t>
  </si>
  <si>
    <t>وَأْمُرْ اَهْلَكَ بِالصَّلٰوةِ وَاصْطَبِرْ عَلَيْهَاۜ لَا نَسْـَٔلُكَ رِزْقاًۜ نَحْنُ نَرْزُقُكَۜ وَالْعَاقِبَةُ لِلتَّقْوٰى</t>
  </si>
  <si>
    <t>20|132|Ehline namaz kılmalarını emret, kendin de onda devamlı ol. Biz senden rızık istemiyoruz, sana rızık veren Biziz. Sonuç Allah'a karşı gelmekten sakınanındır.</t>
  </si>
  <si>
    <t>وَقَالُوا لَوْلَا يَأْت۪ينَا بِاٰيَةٍ مِنْ رَبِّه۪ۜ اَوَلَمْ تَأْتِهِمْ بَيِّنَةُ مَا فِي الصُّحُفِ الْاُو۫لٰى</t>
  </si>
  <si>
    <t>20|133|"Rabbinden bize bir mucize getirseydi ya" derler. Onlara, önceki Kitablarda bulunan belgeler gelmedi mi?</t>
  </si>
  <si>
    <t>وَلَوْ اَنَّٓا اَهْلَكْنَاهُمْ بِعَذَابٍ مِنْ قَبْلِه۪ لَقَالُوا رَبَّنَا لَوْلَٓا اَرْسَلْتَ اِلَيْنَا رَسُولاً فَنَتَّبِعَ اٰيَاتِكَ مِنْ قَبْلِ اَنْ نَذِلَّ وَنَخْزٰى</t>
  </si>
  <si>
    <t>20|134|Eğer onları ondan önce bir azaba uğratarak yok etseydik: "Rabbimiz! Bize bir peygamber gönderseydin de, alçak ve rezil olmazdan önce ayetlerine uysaydık, olmaz mıydı?" diyeceklerdi.</t>
  </si>
  <si>
    <t>قُلْ كُلٌّ مُتَرَبِّصٌ فَتَرَبَّصُواۚ فَسَتَعْلَمُونَ مَنْ اَصْحَابُ الصِّرَاطِ السَّوِيِّ وَمَنِ اهْتَدٰى</t>
  </si>
  <si>
    <t>20|135|De ki: "Herkes gözlemektedir, siz de gözleyin. Şüphesiz düz yolun sahiplerinin kimler olduğunu ve kimlerin doğru yolda bulunduğunu bileceksiniz."</t>
  </si>
  <si>
    <t>ENBİYA SURESİ</t>
  </si>
  <si>
    <t>اِقْتَرَبَ لِلنَّاسِ حِسَابُهُمْ وَهُمْ ف۪ي غَفْلَةٍ مُعْرِضُونَۚ</t>
  </si>
  <si>
    <t>21|1|İnsanların hesap görme zamanı yaklaştı, fakat onlar hala habersiz, hakdan yüz çeviriyorlar.</t>
  </si>
  <si>
    <t>مَا يَأْت۪يهِمْ مِنْ ذِكْرٍ مِنْ رَبِّهِمْ مُحْدَثٍ اِلَّا اسْتَمَعُوهُ وَهُمْ يَلْعَبُونَۙ</t>
  </si>
  <si>
    <t>21|2|Rablerinden kendilerine gelen her yeni ihtarı mutlaka, gönülleri gaflet içinde eğlenerek dinlerler. Zulmedenler, gizli toplantılarında: "Bu zat, sizin gibi bir insandan başka bir şey midir? Siz, göz göre göre sihre mi uyarsınız?" diye konuşurlar.</t>
  </si>
  <si>
    <t>لَاهِيَةً قُلُوبُهُمْۜ وَاَسَرُّوا النَّجْوٰىۗ اَلَّذ۪ينَ ظَلَمُواۗ هَلْ هٰذَٓا اِلَّا بَشَرٌ مِثْلُكُمْۚ اَفَتَأْتُونَ السِّحْرَ وَاَنْتُمْ تُبْصِرُونَ</t>
  </si>
  <si>
    <t>21|3|Rablerinden kendilerine gelen her yeni ihtarı mutlaka, gönülleri gaflet içinde eğlenerek dinlerler. Zulmedenler, gizli toplantılarında: "Bu zat, sizin gibi bir insandan başka bir şey midir? Siz, göz göre göre sihre mi uyarsınız?" diye konuşurlar.</t>
  </si>
  <si>
    <t>قَالَ رَبّ۪ي يَعْلَمُ الْقَوْلَ فِي السَّمَٓاءِ وَالْاَرْضِۘ وَهُوَ السَّم۪يعُ الْعَل۪يمُ</t>
  </si>
  <si>
    <t>21|4|Peygamber: "Benim Rabbim gökte ve yerde söyleneni bilir. O, işitendir, bilendir" dedi.</t>
  </si>
  <si>
    <t>بَلْ قَالُٓوا اَضْغَاثُ اَحْلَامٍ بَلِ افْتَرٰيهُ بَلْ هُوَ شَاعِرٌۚ فَلْيَأْتِنَا بِاٰيَةٍ كَمَٓا اُرْسِلَ الْاَوَّلُونَ</t>
  </si>
  <si>
    <t>21|5|Onlar: "Hayır; bunlar karışık rüyalardır", "Hayır; onu uydurmuştur", "Hayır; o şairdir", "Haydi önceki peygamberler gibi o da bize bir mucize getirsin" dediler.</t>
  </si>
  <si>
    <t>مَٓا اٰمَنَتْ قَبْلَهُمْ مِنْ قَرْيَةٍ اَهْلَكْنَاهَاۚ اَفَهُمْ يُؤْمِنُونَ</t>
  </si>
  <si>
    <t>21|6|Onlardan önce yoketmiş olduğumuz kasabalar halkı inanmadılar, bunlar mı inanacaklar?</t>
  </si>
  <si>
    <t>وَمَٓا اَرْسَلْنَا قَبْلَكَ اِلَّا رِجَالاً نُوح۪ٓي اِلَيْهِمْ فَسْـَٔلُٓوا اَهْلَ الذِّكْرِ اِنْ كُنْتُمْ لَا تَعْلَمُونَ</t>
  </si>
  <si>
    <t>21|7|Senden önce de, kendilerine vahyettiğimiz adamlar gönderdik. Bilmiyorsanız kitablılara sorun.</t>
  </si>
  <si>
    <t>وَمَا جَعَلْنَاهُمْ جَسَداً لَا يَأْكُلُونَ الطَّعَامَ وَمَا كَانُوا خَالِد۪ينَ</t>
  </si>
  <si>
    <t>21|8|Biz onları yemek yemez birer ceset kılmadık ve onlar ölümsüz de değillerdi.</t>
  </si>
  <si>
    <t>ثُمَّ صَدَقْنَاهُمُ الْوَعْدَ فَاَنْجَيْنَاهُمْ وَمَنْ نَشَٓاءُ وَاَهْلَكْنَا الْمُسْرِف۪ينَ</t>
  </si>
  <si>
    <t>21|9|Sonra Biz onlara verdiğimiz sözü yerine getirdik, kendilerini ve dilediklerimizi kurtardık; aşırı gidenleri ise yok ettik.</t>
  </si>
  <si>
    <t>لَقَدْ اَنْزَلْـنَٓا اِلَيْكُمْ كِتَاباً ف۪يهِ ذِكْرُكُمْۜ اَفَلَا تَعْقِلُونَ۟</t>
  </si>
  <si>
    <t>21|10|And olsun ki, size şerefiniz ve öğüt veren bir Kitap indirdik; akletmiyor musunuz?</t>
  </si>
  <si>
    <t>وَكَمْ قَصَمْنَا مِنْ قَرْيَةٍ كَانَتْ ظَالِمَةً وَاَنْشَأْنَا بَعْدَهَا قَوْماً اٰخَر۪ينَ</t>
  </si>
  <si>
    <t>21|11|Halkı zalim olan nice kasabaları kırıp geçirdik ve onlardan sonra başka milletler varettik.</t>
  </si>
  <si>
    <t>فَلَمَّٓا اَحَسُّوا بَأْسَنَٓا اِذَا هُمْ مِنْهَا يَرْكُضُونَۜ</t>
  </si>
  <si>
    <t>21|12|Onlar bizim baskınımızı hissettiklerinde, oradan kaçmağa koyuluyorlardı.</t>
  </si>
  <si>
    <t>لَا تَرْكُضُوا وَارْجِعُٓوا اِلٰى مَٓا اُتْرِفْتُمْ ف۪يهِ وَمَسَاكِنِكُمْ لَعَلَّكُمْ تُسْـَٔلُونَ</t>
  </si>
  <si>
    <t>21|13|"Koşup kaçmayın; size nimet verilen yere, yurdlarınıza dönün, elbette sorguya çekileceksiniz" dedik.</t>
  </si>
  <si>
    <t>قَالُوا يَا وَيْلَنَٓا اِنَّا كُنَّا ظَالِم۪ينَ</t>
  </si>
  <si>
    <t>21|14|"Vay başımıza gelenlere! Doğrusu biz haksızlık yapmış kimseleriz" dediler.</t>
  </si>
  <si>
    <t>فَمَا زَالَتْ تِلْكَ دَعْوٰيهُمْ حَتّٰى جَعَلْنَاهُمْ حَص۪يداً خَامِد۪ينَ</t>
  </si>
  <si>
    <t>21|15|Biz onları biçilmiş ot ve bir yığın kül haline getirinceye kadar haykırmaları devam etti.</t>
  </si>
  <si>
    <t>وَمَا خَلَقْنَا السَّمَٓاءَ وَالْاَرْضَ وَمَا بَيْنَهُمَا لَاعِب۪ينَ</t>
  </si>
  <si>
    <t>21|16|Biz gökleri, yeri ve ikisinin arasındakileri oyun olsun diye yaratmadık.</t>
  </si>
  <si>
    <t>لَوْ اَرَدْنَٓا اَنْ نَتَّخِذَ لَهْواً لَاتَّخَذْنَاهُ مِنْ لَدُنَّاۗ اِنْ كُنَّا فَاعِل۪ينَ</t>
  </si>
  <si>
    <t>21|17|Eğlenme dileseydik, bunu yapacak olsaydık, şanımıza uygun şekilde yapardık; ama yapmayız.</t>
  </si>
  <si>
    <t>بَلْ نَقْذِفُ بِالْحَقِّ عَلَى الْبَاطِلِ فَيَدْمَغُهُ فَاِذَا هُوَ زَاهِقٌۜ وَلَكُمُ الْوَيْلُ مِمَّا تَصِفُونَ</t>
  </si>
  <si>
    <t>21|18|Gerçeği batılın başına çarparız ve onun beynini parçalar; böylece batıl ortadan kalkar. Allah'a yakıştırdığınız vasıflardan ötürü yazıklar olsun size!</t>
  </si>
  <si>
    <t>وَلَهُ مَنْ فِي السَّمٰوَاتِ وَالْاَرْضِۜ وَمَنْ عِنْدَهُ لَا يَسْتَكْبِرُونَ عَنْ عِبَادَتِه۪ وَلَا يَسْتَحْسِرُونَۚ</t>
  </si>
  <si>
    <t>21|19|Göklerde ve yerde ne varsa O'nundur. Katında olanlar O'na kulluk etmekten çekinmezler ve usanmazlar.</t>
  </si>
  <si>
    <t>يُسَبِّحُونَ الَّيْلَ وَالنَّهَارَ لَا يَفْتُرُونَ</t>
  </si>
  <si>
    <t>21|20|Gece ve gündüz, bıkmadan tesbih ederler.</t>
  </si>
  <si>
    <t>اَمِ اتَّخَذُٓوا اٰلِهَةً مِنَ الْاَرْضِ هُمْ يُنْشِرُونَ</t>
  </si>
  <si>
    <t>21|21|Yeryüzünde edindikleri tanrılar mı, onlar mı ölüleri diriltecekler?</t>
  </si>
  <si>
    <t>لَوْ كَانَ ف۪يهِمَٓا اٰلِهَةٌ اِلَّا اللّٰهُ لَفَسَدَتَاۚ فَسُبْحَانَ اللّٰهِ رَبِّ الْعَرْشِ عَمَّا يَصِفُونَ</t>
  </si>
  <si>
    <t>21|22|Eğer yerle gökte Allah'tan başka tanrılar olsaydı, ikisi de bozulurdu. Arşın Rabbi olan Allah, onların vasıflandırdıklarından münezzehtir.</t>
  </si>
  <si>
    <t>لَا يُسْـَٔلُ عَمَّا يَفْعَلُ وَهُمْ يُسْـَٔلُونَ</t>
  </si>
  <si>
    <t>21|23|O, yaptığından sorumlu değildir, onlar ise sorumlu tutulacaklardır.</t>
  </si>
  <si>
    <t>اَمِ اتَّخَذُوا مِنْ دُونِه۪ٓ اٰلِهَةًۜ قُلْ هَاتُوا بُرْهَانَكُمْۚ هٰذَا ذِكْرُ مَنْ مَعِيَ وَذِكْرُ مَنْ قَبْل۪يۜ بَلْ اَكْثَرُهُمْ لَا يَعْلَمُونَۙ الْحَقَّ فَهُمْ مُعْرِضُونَ</t>
  </si>
  <si>
    <t>21|24|O'nu bırakıp tanrılar mı edindiler? De ki: "Kesin delilinizi getirin. İşte benim ve ümmetimin Kitap'ı ve senden öncekilerin kitapları." Hayır; onların çoğu gerçeği bilmez de yüz çevirirler.</t>
  </si>
  <si>
    <t>وَمَٓا اَرْسَلْنَا مِنْ قَبْلِكَ مِنْ رَسُولٍ اِلَّا نُوح۪ٓي اِلَيْهِ اَنَّهُ لَٓا اِلٰهَ اِلَّٓا اَنَا۬ فَاعْبُدُونِ</t>
  </si>
  <si>
    <t>21|25|Senden önce gönderdiğimiz her peygambere: "Benden başka tanrı yoktur, Bana kulluk edin" diye vahyetmişizdir.</t>
  </si>
  <si>
    <t>وَقَالُوا اتَّخَذَ الرَّحْمٰنُ وَلَداً سُبْحَانَهُۜ بَلْ عِبَادٌ مُكْرَمُونَۙ</t>
  </si>
  <si>
    <t>21|26|"Rahman çocuk edindi" dediler. Haşa; hayır, melekler şerefli kılınmış kullardır.</t>
  </si>
  <si>
    <t>لَا يَسْبِقُونَهُ بِالْقَوْلِ وَهُمْ بِاَمْرِه۪ يَعْمَلُونَ</t>
  </si>
  <si>
    <t>21|27|Allah'tan önce söz söyleyemezler; ancak O'nun emri üzerine iş işlerler.</t>
  </si>
  <si>
    <t>يَعْلَمُ مَا بَيْنَ اَيْد۪يهِمْ وَمَا خَلْفَهُمْ وَلَا يَشْفَعُونَۙ اِلَّا لِمَنِ ارْتَضٰى وَهُمْ مِنْ خَشْيَتِه۪ مُشْفِقُونَ</t>
  </si>
  <si>
    <t>21|28|Allah, onların yaptıklarını ve yapmakta olduklarını bilir. Onlar Allah'ın hoşnut olduğu kimseden başkasına şefaat edemezler; O'nun korkusundan titrerler.</t>
  </si>
  <si>
    <t>وَمَنْ يَقُلْ مِنْهُمْ اِنّ۪ٓي اِلٰهٌ مِنْ دُونِه۪ فَذٰلِكَ نَجْز۪يهِ جَهَنَّمَۜ كَذٰلِكَ نَجْزِي الظَّالِم۪ينَ۟</t>
  </si>
  <si>
    <t>21|29|Bunlar içinde kim "Ben, Allah'tan başka bir tanrıyım" derse, işte onu cehennemle cezalandırırız. Zulmedenlerin cezasını böyle veririz.</t>
  </si>
  <si>
    <t>اَوَلَمْ يَرَ الَّذ۪ينَ كَفَرُٓوا اَنَّ السَّمٰوَاتِ وَالْاَرْضَ كَانَتَا رَتْقاً فَفَتَقْنَاهُمَاۜ وَجَعَلْنَا مِنَ الْمَٓاءِ كُلَّ شَيْءٍ حَيٍّۜ اَفَلَا يُؤْمِنُونَ</t>
  </si>
  <si>
    <t>21|30|İnkar edenler, gökler ve yer yapışıkken onları ayırdığımızı ve bütün canlıları sudan meydana getirdiğimizi bilmezler mi? İnanmıyorlar mı?</t>
  </si>
  <si>
    <t>وَجَعَلْنَا فِي الْاَرْضِ رَوَاسِيَ اَنْ تَم۪يدَ بِهِمْ وَجَعَلْنَا ف۪يهَا فِجَاجاً سُبُلاً لَعَلَّهُمْ يَهْتَدُونَ</t>
  </si>
  <si>
    <t>21|31|Yeryüzüne, insanlar sarsılmasın diye sabit dağlar yerleştirdik; rahat gidebilsinler diye aralarında geniş yollar varettik.</t>
  </si>
  <si>
    <t>وَجَعَلْنَا السَّمَٓاءَ سَقْفاً مَحْفُوظاًۚ وَهُمْ عَنْ اٰيَاتِهَا مُعْرِضُونَ</t>
  </si>
  <si>
    <t>21|32|Göğü karışıklıktan korunmuş bir tavan kıldık; oysa onlar bundaki delillerden yüz çeviriyorlar.</t>
  </si>
  <si>
    <t>وَهُوَ الَّذ۪ي خَلَقَ الَّيْلَ وَالنَّهَارَ وَالشَّمْسَ وَالْقَمَرَۜ كُلٌّ ف۪ي فَلَكٍ يَسْبَحُونَ</t>
  </si>
  <si>
    <t>21|33|Geceyi ve gündüzü, güneşi ve ayı yaratan O'dur. Her biri bir yörüngede yürür.</t>
  </si>
  <si>
    <t>وَمَا جَعَلْنَا لِبَشَرٍ مِنْ قَبْلِكَ الْخُلْدَۜ اَفَا۬ئِنْ مِتَّ فَهُمُ الْخَالِدُونَ</t>
  </si>
  <si>
    <t>21|34|Senden önce de hiçbir insanı ölümsüz kılmadık, sen ölürsün de onlar baki kalır mı?</t>
  </si>
  <si>
    <t>كُلُّ نَفْسٍ ذَٓائِقَةُ الْمَوْتِۜ وَنَبْلُوكُمْ بِالشَّرِّ وَالْخَيْرِ فِتْنَةًۜ وَاِلَيْنَا تُرْجَعُونَ</t>
  </si>
  <si>
    <t>21|35|Her can ölümü tadacaktır. Bir imtihan olarak size iyilik ve kötülük veririz. Sonunda Bize dönersiniz.</t>
  </si>
  <si>
    <t>وَاِذَا رَاٰكَ الَّذ۪ينَ كَفَرُٓوا اِنْ يَتَّخِذُونَكَ اِلَّا هُزُواًۜ اَهٰذَا الَّذ۪ي يَذْكُرُ اٰلِهَتَكُمْۚ وَهُمْ بِذِكْرِ الرَّحْمٰنِ هُمْ كَافِرُونَ</t>
  </si>
  <si>
    <t>21|36|İnkarcılar seni gördükleri zaman, şüphesiz, seni alaya almaktan başka bir şey yapmazlar. "Sizin tanrılarınızı diline dolayan bu mudur?" derler ve Rahman'ın Kitabını işte onlar inkar ederler.</t>
  </si>
  <si>
    <t>خُلِقَ الْاِنْسَانُ مِنْ عَجَلٍۜ سَاُر۪يكُمْ اٰيَات۪ي فَلَا تَسْتَعْجِلُونِ</t>
  </si>
  <si>
    <t>21|37|İnsan aceleci olarak yaratılmıştır. Size ayetlerimi göstereceğim, bunu Benden acele istemeyin.</t>
  </si>
  <si>
    <t>21|38|"Doğru sözlü iseniz bildirin bu tehdit ne zamandır?" derler.</t>
  </si>
  <si>
    <t>لَوْ يَعْلَمُ الَّذ۪ينَ كَفَرُوا ح۪ينَ لَا يَكُفُّونَ عَنْ وُجُوهِهِمُ النَّارَ وَلَا عَنْ ظُهُورِهِمْ وَلَا هُمْ يُنْصَرُونَ</t>
  </si>
  <si>
    <t>21|39|Bu kafirler, ateşi yüzlerinden ve sırtlarından menedemeyecekleri ve yardım da göremiyecekleri zamanı keşke bilseler.</t>
  </si>
  <si>
    <t>بَلْ تَأْت۪يهِمْ بَغْتَةً فَتَبْهَتُهُمْ فَلَا يَسْتَط۪يعُونَ رَدَّهَا وَلَا هُمْ يُنْظَرُونَ</t>
  </si>
  <si>
    <t>21|40|Belki aniden gelecek de onları şaşırtacaktır. Artık onu geri çeviremezler; kendileri de ertelenmez.</t>
  </si>
  <si>
    <t>21|41|And olsun ki, senden önce birçok peygamber alaya alınmıştı da, alaya alanları, eğlendikleri şey mahvetmişti.</t>
  </si>
  <si>
    <t>قُلْ مَنْ يَكْلَؤُ۬كُمْ بِالَّيْلِ وَالنَّهَارِ مِنَ الرَّحْمٰنِۜ بَلْ هُمْ عَنْ ذِكْرِ رَبِّهِمْ مُعْرِضُونَ</t>
  </si>
  <si>
    <t>21|42|De ki: "Geceleyin ve gündüzün sizi Rahman'dan kim koruyabilir?" Ama onlar Rablerinin Kitabından yüz çevirmektedirler.</t>
  </si>
  <si>
    <t>اَمْ لَهُمْ اٰلِهَةٌ تَمْنَعُهُمْ مِنْ دُونِنَاۜ لَا يَسْتَط۪يعُونَ نَصْرَ اَنْفُسِهِمْ وَلَا هُمْ مِنَّا يُصْحَبُونَ</t>
  </si>
  <si>
    <t>21|43|Yoksa kendilerini bize karşı savunacak tanrıları mı var? O tanrılar kendilerine bile yardım edemezler. Katımızdan da dostluk görmezler.</t>
  </si>
  <si>
    <t>بَلْ مَتَّعْنَا هٰٓؤُ۬لَٓاءِ وَاٰبَٓاءَهُمْ حَتّٰى طَالَ عَلَيْهِمُ الْعُمُرُۜ اَفَلَا يَرَوْنَ اَنَّا نَأْتِي الْاَرْضَ نَنْقُصُهَا مِنْ اَطْرَافِهَاۜ اَفَهُمُ الْغَالِبُونَ</t>
  </si>
  <si>
    <t>21|44|Biz bunlara ve babalarına geçimlikler verdik de ömürleri uzadı; şimdi memleketlerini her yandan eksilttiğimizi görmüyorlar mı? Üstün gelen onlar mıdır?</t>
  </si>
  <si>
    <t>قُلْ اِنَّـمَٓا اُنْذِرُكُمْ بِالْوَحْيِۘ وَلَا يَسْمَعُ الصُّمُّ الدُّعَٓاءَ اِذَا مَا يُنْذَرُونَ</t>
  </si>
  <si>
    <t>21|45|De ki: "Ben ancak sizi vahy ile uyarıyorum" Uyarıldıkları zaman, sağırlar çağrıyı duymazlar.</t>
  </si>
  <si>
    <t>وَلَئِنْ مَسَّتْهُمْ نَفْحَةٌ مِنْ عَذَابِ رَبِّكَ لَيَقُولُنَّ يَا وَيْلَنَٓا اِنَّا كُنَّا ظَالِم۪ينَ</t>
  </si>
  <si>
    <t>21|46|Rabbinin azabından onlara bir esinti dokunsa: "Vah bize! Doğrusu biz haksızdık" derler.</t>
  </si>
  <si>
    <t>وَنَضَعُ الْمَوَاز۪ينَ الْقِسْطَ لِيَوْمِ الْقِيٰمَةِ فَلَا تُظْلَمُ نَفْسٌ شَيْـٔاًۜ وَاِنْ كَانَ مِثْقَالَ حَبَّةٍ مِنْ خَرْدَلٍ اَتَيْنَا بِهَاۜ وَكَفٰى بِنَا حَاسِب۪ينَ</t>
  </si>
  <si>
    <t>21|47|Kıyamet günü doğru teraziler kurarız; hiçbir kimse hiçbir haksızlığa uğratılmaz. Hardal tanesi kadar olsa bile yapılanı ortaya koyarız. Hesap gören olarak Biz yeteriz.</t>
  </si>
  <si>
    <t>وَلَقَدْ اٰتَيْنَا مُوسٰى وَهٰرُونَ الْفُرْقَانَ وَضِيَٓاءً وَذِكْراً لِلْمُتَّق۪ينَۙ</t>
  </si>
  <si>
    <t>21|48|And olsun ki, Musa ve Harun'a eğriyi doğrudan ayıran Kitap'ı sakınanlar için ışık ve öğüt olarak verdik.</t>
  </si>
  <si>
    <t>اَلَّذ۪ينَ يَخْشَوْنَ رَبَّهُمْ بِالْغَيْبِ وَهُمْ مِنَ السَّاعَةِ مُشْفِقُونَ</t>
  </si>
  <si>
    <t>21|49|Onlar görmedikleri halde Rablerinden korkarlar; kıyamet saatinden de titrerler.</t>
  </si>
  <si>
    <t>وَهٰذَا ذِكْرٌ مُبَارَكٌ اَنْزَلْنَاهُۜ اَفَاَنْتُمْ لَهُ مُنْكِرُونَ۟</t>
  </si>
  <si>
    <t>21|50|İşte bu, indirdiğimiz kutsal bir Kitap'dır. Siz mi onu inkar ediyorsunuz?</t>
  </si>
  <si>
    <t>وَلَقَدْ اٰتَيْنَٓا اِبْرٰه۪يمَ رُشْدَهُ مِنْ قَبْلُ وَكُنَّا بِه۪ عَالِم۪ينَۚ</t>
  </si>
  <si>
    <t>21|51|And olsun ki, daha önce İbrahim'e de akla uygun olanı göstermiştik. Biz onu biliyorduk.</t>
  </si>
  <si>
    <t>اِذْ قَالَ لِاَب۪يهِ وَقَوْمِه۪ مَا هٰذِهِ التَّمَاث۪يلُ الَّت۪ٓي اَنْتُمْ لَهَا عَاكِفُونَ</t>
  </si>
  <si>
    <t>21|52|İbrahim, babasına ve milletine: "Bu tapınıp durduğunuz heykeller nedir?" demişti.</t>
  </si>
  <si>
    <t>قَالُوا وَجَدْنَٓا اٰبَٓاءَنَا لَهَا عَابِد۪ينَ</t>
  </si>
  <si>
    <t>21|53|"Babalarımızı onlara tapar bulduk" demişlerdi.</t>
  </si>
  <si>
    <t>قَالَ لَقَدْ كُنْتُمْ اَنْتُمْ وَاٰبَٓاؤُ۬كُمْ ف۪ي ضَلَالٍ مُب۪ينٍ</t>
  </si>
  <si>
    <t>21|54|İbrahim: "And olsun ki sizler de babalarınız da apaçık bir sapıklık içindesiniz" deyince:</t>
  </si>
  <si>
    <t>قَالُٓوا اَجِئْتَنَا بِالْحَقِّ اَمْ اَنْتَ مِنَ اللَّاعِب۪ينَ</t>
  </si>
  <si>
    <t>21|55|"Sen bize gerçeği mi getirdin yoksa şaka mı ediyorsun?" dediler.</t>
  </si>
  <si>
    <t>قَالَ بَلْ رَبُّكُمْ رَبُّ السَّمٰوَاتِ وَالْاَرْضِ الَّذ۪ي فَطَرَهُنَّۘ وَاَنَا۬ عَلٰى ذٰلِكُمْ مِنَ الشَّاهِد۪ينَ</t>
  </si>
  <si>
    <t>21|56|O şöyle dedi: "Hayır; Rabbiniz, göklerin ve yerin Rabbidir ki onları O yaratmıştır. Ben de buna şahidlik edenlerdenim."</t>
  </si>
  <si>
    <t>وَتَاللّٰهِ لَاَك۪يدَنَّ اَصْنَامَكُمْ بَعْدَ اَنْ تُوَلُّوا مُدْبِر۪ينَ</t>
  </si>
  <si>
    <t>21|57|"Allah'a yemin ederim ki, siz ayrıldıktan sonra, putlarınıza bir tuzak kuracağım!"</t>
  </si>
  <si>
    <t>فَجَعَلَهُمْ جُذَاذاً اِلَّا كَب۪يراً لَهُمْ لَعَلَّهُمْ اِلَيْهِ يَرْجِعُونَ</t>
  </si>
  <si>
    <t>21|58|Hepsini paramparça edip, içlerinden büyüğünü ona başvursunlar diye, sağlam bıraktı.</t>
  </si>
  <si>
    <t>قَالُوا مَنْ فَعَلَ هٰذَا بِاٰلِهَتِنَٓا اِنَّهُ لَمِنَ الظَّالِم۪ينَ</t>
  </si>
  <si>
    <t>21|59|Milleti: "Tanrılarımıza bunu kim yaptı? Doğrusu o zalimlerden biridir" dediler.</t>
  </si>
  <si>
    <t>قَالُوا سَمِعْنَا فَتًى يَذْكُرُهُمْ يُقَالُ لَـهُٓ اِبْرٰه۪يمُۜ</t>
  </si>
  <si>
    <t>21|60|Bazıları: "İbrahim denen bir gencin onları diline doladığını duymuştuk" deyince, "O halde bunların şahidlik edebilmeleri için onu halkın gözü önüne getirin" dediler.</t>
  </si>
  <si>
    <t>قَالُوا فَأْتُوا بِه۪ عَلٰٓى اَعْيُنِ النَّاسِ لَعَلَّهُمْ يَشْهَدُونَ</t>
  </si>
  <si>
    <t>21|61|Bazıları: "İbrahim denen bir gencin onları diline doladığını duymuştuk" deyince, "O halde bunların şahidlik edebilmeleri için onu halkın gözü önüne getirin" dediler.</t>
  </si>
  <si>
    <t>قَالُٓوا ءَاَنْتَ فَعَلْتَ هٰذَا بِاٰلِهَتِنَا يَٓا اِبْرٰه۪يمُۜ</t>
  </si>
  <si>
    <t>21|62|İbrahim gelince, ona: "Ey İbrahim, bunu tanrılarımıza sen mi yaptın?" dediler.</t>
  </si>
  <si>
    <t>قَالَ بَلْ فَعَلَهُۗ كَب۪يرُهُمْ هٰذَا فَسْـَٔلُوهُمْ اِنْ كَانُوا يَنْطِقُونَ</t>
  </si>
  <si>
    <t>21|63|İbrahim: "Belki onu şu büyükleri yapmıştır, konuşabiliyorlarsa onlara sorun" dedi.</t>
  </si>
  <si>
    <t>فَرَجَعُٓوا اِلٰٓى اَنْفُسِهِمْ فَقَالُٓوا اِنَّكُمْ اَنْتُمُ الظَّالِمُونَۙ</t>
  </si>
  <si>
    <t>21|64|Kendi kendilerine: "Doğrusu siz haksızsınız", sonra kafalarında olan eski inançlarına dönerek: "Ey İbrahim! bunların konuşmayacağını, and olsun ki, bilirsin" dediler.</t>
  </si>
  <si>
    <t>ثُمَّ نُكِسُوا عَلٰى رُؤُ۫سِهِمْۚ لَقَدْ عَلِمْتَ مَا هٰٓؤُ۬لَٓاءِ يَنْطِقُونَ</t>
  </si>
  <si>
    <t>21|65|Kendi kendilerine: "Doğrusu siz haksızsınız", sonra kafalarında olan eski inançlarına dönerek: "Ey İbrahim! bunların konuşmayacağını, and olsun ki, bilirsin" dediler.</t>
  </si>
  <si>
    <t>قَالَ اَفَتَعْبُدُونَ مِنْ دُونِ اللّٰهِ مَا لَا يَنْفَعُكُمْ شَيْـٔاً وَلَا يَضُرُّكُمْۜ</t>
  </si>
  <si>
    <t>21|66|İbrahim: "O halde, Allah'ı bırakıp da size hiçbir fayda ve zarar veremeyecek olan putlara ne diye taparsınız? Size de, Allah'ı bırakıp taptıklarınıza da yazıklar olsun! Akletmiyor musunuz?" dedi.</t>
  </si>
  <si>
    <t>اُفٍّ لَكُمْ وَلِمَا تَعْبُدُونَ مِنْ دُونِ اللّٰهِۜ اَفَلَا تَعْقِلُونَ</t>
  </si>
  <si>
    <t>21|67|İbrahim: "O halde, Allah'ı bırakıp da size hiçbir fayda ve zarar veremeyecek olan putlara ne diye taparsınız? Size de, Allah'ı bırakıp taptıklarınıza da yazıklar olsun! Akletmiyor musunuz?" dedi.</t>
  </si>
  <si>
    <t>قَالُوا حَرِّقُوهُ وَانْصُرُٓوا اٰلِهَتَكُمْ اِنْ كُنْتُمْ فَاعِل۪ينَ</t>
  </si>
  <si>
    <t>21|68|Onlar: "Bir şey yapacaksanız, şunu yakın da tanrılarınıza yardım edin" dediler.</t>
  </si>
  <si>
    <t>قُلْنَا يَا نَارُ كُون۪ي بَرْداً وَسَلَاماً عَلٰٓى اِبْرٰه۪يمَۙ</t>
  </si>
  <si>
    <t>21|69|Biz: "Ey ateş! İbrahim'e karşı serin ve zararsız ol" dedik.</t>
  </si>
  <si>
    <t>وَاَرَادُوا بِه۪ كَيْداً فَجَعَلْنَاهُمُ الْاَخْسَر۪ينَۚ</t>
  </si>
  <si>
    <t>21|70|Ona düzen kurmak istediler, fakat Biz onları hüsrana uğrattık.</t>
  </si>
  <si>
    <t>وَنَجَّيْنَاهُ وَلُوطاً اِلَى الْاَرْضِ الَّت۪ي بَارَكْنَا ف۪يهَا لِلْعَالَم۪ينَ</t>
  </si>
  <si>
    <t>21|71|Onu da, Lut'u da, alemler için kutsal kıldığımız yere ulaştırıp kurtardık.</t>
  </si>
  <si>
    <t>وَوَهَبْنَا لَـهُٓ اِسْحٰقَۜ وَيَعْقُوبَ نَافِلَةًۜ وَكُلاًّ جَعَلْنَا صَالِح۪ينَ</t>
  </si>
  <si>
    <t>21|72|İbrahim'e, buna ilaveten İshak ve Yakub'u da verdik, her birini iyi kimseler kıldık.</t>
  </si>
  <si>
    <t>وَجَعَلْنَاهُمْ اَئِمَّةً يَهْدُونَ بِاَمْرِنَا وَاَوْحَيْنَٓا اِلَيْهِمْ فِعْلَ الْخَيْرَاتِ وَاِقَامَ الصَّلٰوةِ وَا۪يتَٓاءَ الزَّكٰوةِۚ وَكَانُوا لَنَا عَابِد۪ينَۙ</t>
  </si>
  <si>
    <t>21|73|Onları, buyruğumuz altında insanları doğru yola götüren önderler yaptık; onlara, iyi işler yapmayı, namaz kılmayı, zekat vermeyi vahyettik. Onlar, bize kulluk eden kimselerdi.</t>
  </si>
  <si>
    <t>وَلُوطاً اٰتَيْنَاهُ حُكْماً وَعِلْماً وَنَجَّيْنَاهُ مِنَ الْقَرْيَةِ الَّت۪ي كَانَتْ تَعْمَلُ الْخَبَٓائِثَۜ اِنَّهُمْ كَانُوا قَوْمَ سَوْءٍ فَاسِق۪ينَۙ</t>
  </si>
  <si>
    <t>21|74|Lut'a da hüküm ve ilim verdik; onu, çirkin işler işleyen kasabadan kurtardık. Doğrusu onlar yoldan çıkmış kötü bir milletti.</t>
  </si>
  <si>
    <t>وَاَدْخَلْنَاهُ ف۪ي رَحْمَتِنَاۜ اِنَّهُ مِنَ الصَّالِح۪ينَ۟</t>
  </si>
  <si>
    <t>21|75|Lut'u rahmetimizin içine aldık; doğrusu o iyilerdendi.</t>
  </si>
  <si>
    <t>وَنُوحاً اِذْ نَادٰى مِنْ قَبْلُ فَاسْتَجَبْنَا لَهُ فَنَجَّيْنَاهُ وَاَهْلَهُ مِنَ الْكَرْبِ الْعَظ۪يمِۚ</t>
  </si>
  <si>
    <t>21|76|Nuh da daha önceleri Bize yalvarmıştı, onun duasını kabul edip, kendisini ve ailesini büyük sıkıntıdan kurtardık.</t>
  </si>
  <si>
    <t>وَنَصَرْنَاهُ مِنَ الْقَوْمِ الَّذ۪ينَ كَذَّبُوا بِاٰيَاتِنَاۜ اِنَّهُمْ كَانُوا قَوْمَ سَوْءٍ فَاَغْرَقْنَاهُمْ اَجْمَع۪ينَ</t>
  </si>
  <si>
    <t>21|77|Ayetlerimizi yalanlayan millete karşı ona yardım ettik. Doğrusu onlar fena bir milletti, hepsini suda boğduk.</t>
  </si>
  <si>
    <t>وَدَاوُ۫دَ وَسُلَيْمٰنَ اِذْ يَحْكُمَانِ فِي الْحَرْثِ اِذْ نَفَشَتْ ف۪يهِ غَنَمُ الْقَوْمِۚ وَكُنَّا لِحُكْمِهِمْ شَاهِد۪ينَۙ</t>
  </si>
  <si>
    <t>21|78|Davud ve Süleyman da milletin koyunlarının yayıldığı bir ekin hakkında hüküm veriyorlarken, Biz onların hükmüne şahiddik.</t>
  </si>
  <si>
    <t>فَفَهَّمْنَاهَا سُلَيْمٰنَۚ وَكُلاًّ اٰتَيْنَا حُكْماً وَعِلْماًۘ وَسَخَّرْنَا مَعَ دَاوُ۫دَ الْجِبَالَ يُسَبِّحْنَ وَالطَّيْرَۜ وَكُنَّا فَاعِل۪ينَ</t>
  </si>
  <si>
    <t>21|79|Süleyman'a bu meselenin hükmünü bildirmiştik; her birine hüküm ve ilim verdik. Davud ile beraber tesbih etsinler diye dağları ve kuşları buyruk altına aldık. Bunları Biz yapmıştık.</t>
  </si>
  <si>
    <t>وَعَلَّمْنَاهُ صَنْعَةَ لَبُوسٍ لَكُمْ لِتُحْصِنَكُمْ مِنْ بَأْسِكُمْۚ فَهَلْ اَنْتُمْ شَاكِرُونَ</t>
  </si>
  <si>
    <t>21|80|Ona, sizi savaşta korumak için zırh yapma sanatını öğrettik, artık şükreder misiniz?</t>
  </si>
  <si>
    <t>وَلِسُلَيْمٰنَ الرّ۪يحَ عَاصِفَةً تَجْر۪ي بِاَمْرِه۪ٓ اِلَى الْاَرْضِ الَّت۪ي بَارَكْنَا ف۪يهَاۜ وَكُنَّا بِكُلِّ شَيْءٍ عَالِم۪ينَ</t>
  </si>
  <si>
    <t>21|81|Bereketli kıldığımız yere doğru, Süleyman'ın emriyle yürüyen şiddetli rüzgarı, onun buyruğuna verdik. Biz herşeyi biliyorduk.</t>
  </si>
  <si>
    <t>وَمِنَ الشَّيَاط۪ينِ مَنْ يَغُوصُونَ لَهُ وَيَعْمَلُونَ عَمَلاً دُونَ ذٰلِكَۚ وَكُنَّا لَهُمْ حَافِظ۪ينَۙ</t>
  </si>
  <si>
    <t>21|82|Dalgıçlık yapan ve bundan başka işler de gören şeytanlardan da onun buyruğu altına verdik. Onların hepsini gözetiyorduk.</t>
  </si>
  <si>
    <t>وَاَيُّوبَ اِذْ نَادٰى رَبَّهُٓ اَنّ۪ي مَسَّنِيَ الضُّرُّ وَاَنْتَ اَرْحَمُ الرَّاحِم۪ينَۚ</t>
  </si>
  <si>
    <t>21|83|Eyyub da: "Başıma bir bela geldi, (Sana sığındım), Sen merhametlilerin merhametlisisin" diye Rabbine nida etmişti.</t>
  </si>
  <si>
    <t>فَاسْتَجَبْنَا لَهُ فَكَشَفْنَا مَا بِه۪ مِنْ ضُرٍّ وَاٰتَيْنَاهُ اَهْلَهُ وَمِثْلَهُمْ مَعَهُمْ رَحْمَةً مِنْ عِنْدِنَا وَذِكْرٰى لِلْعَابِد۪ينَ</t>
  </si>
  <si>
    <t>21|84|Biz de onun duasını kabul etmiş ve başına gelenleri kaldırmıştık. Katımızdan bir rahmet ve kulluk edenlere bir hatıra olmak üzere ona tekrar ailesini ve kaybettikleriyle bir mislini daha vermiştik.</t>
  </si>
  <si>
    <t>وَاِسْمٰع۪يلَ وَاِدْر۪يسَ وَذَا الْكِفْلِۜ كُلٌّ مِنَ الصَّابِر۪ينَۚ</t>
  </si>
  <si>
    <t>21|85|İsmail, İdris ve Zülkifl hakkında anlattığımızı da an; onların her biri sabredenlerdendi.</t>
  </si>
  <si>
    <t>وَاَدْخَلْنَاهُمْ ف۪ي رَحْمَتِنَاۜ اِنَّهُمْ مِنَ الصَّالِح۪ينَ</t>
  </si>
  <si>
    <t>21|86|Onları rahmetimizin içine aldık; doğrusu onlar iyilerdendi.</t>
  </si>
  <si>
    <t>وَذَا النُّونِ اِذْ ذَهَبَ مُغَاضِباً فَظَنَّ اَنْ لَنْ نَقْدِرَ عَلَيْهِ فَنَادٰى فِي الظُّلُمَاتِ اَنْ لَٓا اِلٰهَ اِلَّٓا اَنْتَ سُبْحَانَكَۗ اِنّ۪ي كُنْتُ مِنَ الظَّالِم۪ينَۚ</t>
  </si>
  <si>
    <t>21|87|Zünnun (Balık Sahibi; Yunus) hakkında söylediğimizi de an. O, öfkelenerek giderken, kendisini sıkıntıya sokmayacağımızı sanmıştı; fakat sonunda karanlıklar içinde: "Senden başka tanrı yoktur, Sen münezzehsin, doğrusu ben haksızlık edenlerdenim" diye seslenmişti.</t>
  </si>
  <si>
    <t>فَاسْتَجَبْنَا لَهُۙ وَنَجَّيْنَاهُ مِنَ الْغَمِّۜ وَكَذٰلِكَ نُنْجِي الْمُؤْمِن۪ينَ</t>
  </si>
  <si>
    <t>21|88|Biz de ona cevap verip, onu üzüntüden kurtarmıştık. inananları böyle kurtarırız.</t>
  </si>
  <si>
    <t>وَزَكَرِيَّٓا اِذْ نَادٰى رَبَّهُ رَبِّ لَا تَذَرْن۪ي فَرْداً وَاَنْتَ خَيْرُ الْوَارِث۪ينَۚ</t>
  </si>
  <si>
    <t>21|89|Zekeriya da: "Rabbim! Beni tek Başıma bırakma, Sen varislerin en hayırlısısın" diye nida etmişti.</t>
  </si>
  <si>
    <t>فَاسْتَجَبْنَا لَهُۘ وَوَهَبْنَا لَهُ يَحْيٰى وَاَصْلَحْنَا لَهُ زَوْجَهُۜ اِنَّهُمْ كَانُوا يُسَارِعُونَ فِي الْخَيْرَاتِ وَيَدْعُونَنَا رَغَباً وَرَهَباًۜ وَكَانُوا لَنَا خَاشِع۪ينَ</t>
  </si>
  <si>
    <t>21|90|Biz de ona icabet ederek, Yahya'yı bahşetmiş, eşini de doğum yapacak hale getirmiştik. Doğrusu onlar iyi işlerde yarışıyorlar, korkarak ve umarak Bize yalvarıyorlardı. Bize karşı gönülden saygı duyuyorlardı.</t>
  </si>
  <si>
    <t>وَالَّت۪ٓي اَحْصَنَتْ فَرْجَهَا فَنَفَخْنَا ف۪يهَا مِنْ رُوحِنَا وَجَعَلْنَاهَا وَابْنَهَٓا اٰيَةً لِلْعَالَم۪ينَ</t>
  </si>
  <si>
    <t>21|91|Mahrem yerini koruyan Meryem'e ruhumuzdan üflemiş, onu ve oğlunu, alemler için bir mucize kılmıştık.</t>
  </si>
  <si>
    <t>اِنَّ هٰذِه۪ٓ اُمَّتُكُمْ اُمَّةً وَاحِدَةًۘ وَاَنَا۬ رَبُّكُمْ فَاعْبُدُونِ</t>
  </si>
  <si>
    <t>21|92|Doğrusu tevhid dini olan Müslümanlık, bir tek din olarak sizin dininizdir ve Ben de Rabbinizim, artık Bana kulluk edin.</t>
  </si>
  <si>
    <t>وَتَقَطَّعُٓوا اَمْرَهُمْ بَيْنَهُمْۜ كُلٌّ اِلَيْنَا رَاجِعُونَ۟</t>
  </si>
  <si>
    <t>21|93|Ama insanlar, din konusunda aralarında bölüklere ayrıldılar, hepsi Bize döneceklerdir.</t>
  </si>
  <si>
    <t>فَمَنْ يَعْمَلْ مِنَ الصَّالِحَاتِ وَهُوَ مُؤْمِنٌ فَلَا كُفْرَانَ لِسَعْيِه۪ۚ وَاِنَّا لَهُ كَاتِبُونَ</t>
  </si>
  <si>
    <t>21|94|İnanmış olarak yararlı iş işleyenin ameli inkar edilmeyecektir. Biz onu yazmaktayız.</t>
  </si>
  <si>
    <t>وَحَرَامٌ عَلٰى قَرْيَةٍ اَهْلَكْنَاهَٓا اَنَّهُمْ لَا يَرْجِعُونَ</t>
  </si>
  <si>
    <t>21|95|Yok ettiğimiz kasaba halkının ahirette ceza görmek üzere Bize dönmemesi imkansızdır.</t>
  </si>
  <si>
    <t>حَتّٰٓى اِذَا فُتِحَتْ يَأْجُوجُ وَمَأْجُوجُ وَهُمْ مِنْ كُلِّ حَدَبٍ يَنْسِلُونَ</t>
  </si>
  <si>
    <t>21|96|Yecüc ve Mecüc'ün seddi yıkıldığı zaman her dere ve tepeden boşanırlar.</t>
  </si>
  <si>
    <t>وَاقْتَرَبَ الْوَعْدُ الْحَقُّ فَاِذَا هِيَ شَاخِصَةٌ اَبْصَارُ الَّذ۪ينَ كَفَرُواۜ يَا وَيْلَنَا قَدْ كُنَّا ف۪ي غَفْلَةٍ مِنْ هٰذَا بَلْ كُنَّا ظَالِم۪ينَ</t>
  </si>
  <si>
    <t>21|97|Gerçek vaad yaklaştığında, inkar edenlerin gözleri beleriverir: "Vah bize! Bundan önce gaflet içindeydik, hem de zalimdik" derler.</t>
  </si>
  <si>
    <t>اِنَّكُمْ وَمَا تَعْبُدُونَ مِنْ دُونِ اللّٰهِ حَصَبُ جَهَنَّمَۜ اَنْتُمْ لَهَا وَارِدُونَ</t>
  </si>
  <si>
    <t>21|98|Siz ve Allah'tan başka taptıklarınız, cehennemin yakıtısınız; oraya gireceksiniz.</t>
  </si>
  <si>
    <t>لَوْ كَانَ هٰٓؤُ۬لَٓاءِ اٰلِهَةً مَا وَرَدُوهَاۜ وَكُلٌّ ف۪يهَا خَالِدُونَ</t>
  </si>
  <si>
    <t>21|99|Eğer bunlar tanrı olsaydı cehenneme girmezlerdi; hepsi orada temelli kalacaktır.</t>
  </si>
  <si>
    <t>لَهُمْ ف۪يهَا زَف۪يرٌ وَهُمْ ف۪يهَا لَا يَسْمَعُونَ</t>
  </si>
  <si>
    <t>21|100|Orada onlara ah etmek vardır; birşey de işitemezler.</t>
  </si>
  <si>
    <t>اِنَّ الَّذ۪ينَ سَبَقَتْ لَهُمْ مِنَّا الْحُسْنٰٓىۙ اُو۬لٰٓئِكَ عَنْهَا مُبْعَدُونَۙ</t>
  </si>
  <si>
    <t>21|101|Yaptıklarına karşılık katımızdan kendileri için iyi şeyler yazılmış olanlar, işte onlar cehennemden uzak tutulanlardır.</t>
  </si>
  <si>
    <t>لَا يَسْمَعُونَ حَس۪يسَهَاۚ وَهُمْ ف۪ي مَا اشْتَهَتْ اَنْفُسُهُمْ خَالِدُونَۚ</t>
  </si>
  <si>
    <t>21|102|Cehennemin uğultusunu duymazlar. Canlarının istediği şeyler içinde temelli kalırlar.</t>
  </si>
  <si>
    <t>لَا يَحْزُنُهُمُ الْفَزَعُ الْاَكْبَرُ وَتَتَلَقّٰيهُمُ الْمَلٰٓئِكَةُۜ هٰذَا يَوْمُكُمُ الَّذ۪ي كُنْتُمْ تُوعَدُونَ</t>
  </si>
  <si>
    <t>21|103|En büyük korku bile onları üzmez; kendilerini melekler: "Size söz verilen gün işte bugündür" diye karşılarlar.</t>
  </si>
  <si>
    <t>يَوْمَ نَطْوِي السَّمَٓاءَ كَطَيِّ السِّجِلِّ لِلْكُتُبِۜ كَمَا بَدَأْنَٓا اَوَّلَ خَلْقٍ نُع۪يدُهُۜ وَعْداً عَلَيْنَاۜ اِنَّا كُنَّا فَاعِل۪ينَ</t>
  </si>
  <si>
    <t>21|104|Göğü, kitap dürer gibi dürdüğümüz zaman, yaratmaya ilk başladığımız gibi katımızdan verilmiş bir söz olarak onu tekrar var edeceğiz. Doğrusu Biz yaparız.</t>
  </si>
  <si>
    <t>وَلَقَدْ كَتَبْنَا فِي الزَّبُورِ مِنْ بَعْدِ الذِّكْرِ اَنَّ الْاَرْضَ يَرِثُهَا عِبَادِيَ الصَّالِحُونَ</t>
  </si>
  <si>
    <t>21|105|And olsun ki, Tevrat'tan sonra Zebur'da da yeryüzüne ancak iyi kullarımın mirasçı olduğunu yazmıştık.</t>
  </si>
  <si>
    <t>اِنَّ ف۪ي هٰذَا لَبَلَاغاً لِقَوْمٍ عَابِد۪ينَۜ</t>
  </si>
  <si>
    <t>21|106|Doğrusu bu Kuran'da, kulluk eden kimselere bildiri vardır.</t>
  </si>
  <si>
    <t>وَمَٓا اَرْسَلْنَاكَ اِلَّا رَحْمَةً لِلْعَالَم۪ينَ</t>
  </si>
  <si>
    <t>21|107|Biz seni ancak alemlere rahmet olarak gönderdik.</t>
  </si>
  <si>
    <t>قُلْ اِنَّمَا يُوحٰٓى اِلَيَّ اَنَّـمَٓا اِلٰهُكُمْ اِلٰهٌ وَاحِدٌۚ فَهَلْ اَنْتُمْ مُسْلِمُونَ</t>
  </si>
  <si>
    <t>21|108|De ki: "Doğrusu tanrınızın tek bir Tanrı olduğu bana şüphesiz vahyolundu. Artık müslüman olacak mısınız?"</t>
  </si>
  <si>
    <t>فَاِنْ تَوَلَّوْا فَقُلْ اٰذَنْتُكُمْ عَلٰى سَوَٓاءٍۜ وَاِنْ اَدْر۪ٓي اَقَر۪يبٌ اَمْ بَع۪يدٌ مَا تُوعَدُونَ</t>
  </si>
  <si>
    <t>21|109|Eğer yüz çevirirlerse, de ki: "Size düpedüz açıkladım; tehdit olunduğunuz şeyin yakın mı uzak mı olduğunu bilmem."</t>
  </si>
  <si>
    <t>اِنَّهُ يَعْلَمُ الْجَهْرَ مِنَ الْقَوْلِ وَيَعْلَمُ مَا تَكْتُمُونَ</t>
  </si>
  <si>
    <t>21|110|"Doğrusu O, açığa vurulan sözü de bilir, gizlediklerinizi de bilir."</t>
  </si>
  <si>
    <t>وَاِنْ اَدْر۪ي لَعَلَّهُ فِتْنَةٌ لَكُمْ وَمَتَاعٌ اِلٰى ح۪ينٍ</t>
  </si>
  <si>
    <t>21|111|"Bilmem; belki bu gecikme sizi denemek ve bir süreye kadar geçindirmek içindir."</t>
  </si>
  <si>
    <t>قَالَ رَبِّ احْكُمْ بِالْحَقِّۜ وَرَبُّنَا الرَّحْمٰنُ الْمُسْتَعَانُ عَلٰى مَا تَصِفُونَ</t>
  </si>
  <si>
    <t>21|112|Peygamber: "Rabbim! Aramızda gerçekle hükmet, anlattıklarınıza karşı ancak Rahman olan Rabbimizden yardım istenir" dedi.</t>
  </si>
  <si>
    <t>HAC SURESİ</t>
  </si>
  <si>
    <t>يَٓا اَيُّهَا النَّاسُ اتَّقُوا رَبَّكُمْۚ اِنَّ زَلْزَلَةَ السَّاعَةِ شَيْءٌ عَظ۪يمٌ</t>
  </si>
  <si>
    <t>22|1|Ey insanlar! Rabbinizden sakının; doğrusu kıyamet gününün sarsıntısı büyük şeydir.</t>
  </si>
  <si>
    <t>يَوْمَ تَرَوْنَهَا تَذْهَلُ كُلُّ مُرْضِعَةٍ عَمَّٓا اَرْضَعَتْ وَتَضَعُ كُلُّ ذَاتِ حَمْلٍ حَمْلَهَا وَتَرَى النَّاسَ سُكَارٰى وَمَا هُمْ بِسُكَارٰى وَلٰكِنَّ عَذَابَ اللّٰهِ شَد۪يدٌ</t>
  </si>
  <si>
    <t>22|2|Kıyameti gören her emzikli kadın emzirdiğini unutur, her hamile kadın çocuğunu düşürür. İnsanları sarhoş gibi görürsün oysa sarhoş değildirler, fakat bu sadece Allah'ın azabının çetin olmasındandır.</t>
  </si>
  <si>
    <t>وَمِنَ النَّاسِ مَنْ يُجَادِلُ فِي اللّٰهِ بِغَيْرِ عِلْمٍ وَيَتَّبِعُ كُلَّ شَيْطَانٍ مَر۪يدٍۙ</t>
  </si>
  <si>
    <t>22|3|Allah hakkında bilmeden taşıyan ve her azılı şeytana uyan insanlar vardır.</t>
  </si>
  <si>
    <t>كُتِبَ عَلَيْهِ اَنَّهُ مَنْ تَوَلَّاهُ فَاَنَّهُ يُضِلُّهُ وَيَهْد۪يهِ اِلٰى عَذَابِ السَّع۪يرِ</t>
  </si>
  <si>
    <t>22|4|Onun hakkında şöyle yazılmıştır: O kendisini dost edinen kimseyi saptırır ve alevli azaba götürür.</t>
  </si>
  <si>
    <t>يَٓا اَيُّهَا النَّاسُ اِنْ كُنْتُمْ ف۪ي رَيْبٍ مِنَ الْبَعْثِ فَاِنَّا خَلَقْنَاكُمْ مِنْ تُرَابٍ ثُمَّ مِنْ نُطْفَةٍ ثُمَّ مِنْ عَلَقَةٍ ثُمَّ مِنْ مُضْغَةٍ مُخَلَّقَةٍ وَغَيْرِ مُخَلَّقَةٍ لِنُبَيِّنَ لَكُمْۜ وَنُقِرُّ فِي الْاَرْحَامِ مَا نَشَٓاءُ اِلٰٓى اَجَلٍ مُسَمًّى ثُمَّ نُخْرِجُكُمْ طِفْلاً ثُمَّ لِتَبْلُغُٓوا اَشُدَّكُمْۚ وَمِنْكُمْ مَنْ يُتَوَفّٰى وَمِنْكُمْ مَنْ يُرَدُّ اِلٰٓى اَرْذَلِ الْعُمُرِ لِكَيْلَا يَعْلَمَ مِنْ بَعْدِ عِلْمٍ شَيْـٔاًۜ وَتَرَى الْاَرْضَ هَامِدَةً فَاِذَٓا اَنْزَلْنَا عَلَيْهَا الْمَٓاءَ اهْتَزَّتْ وَرَبَتْ وَاَنْبَتَتْ مِنْ كُلِّ زَوْجٍ بَه۪يجٍ</t>
  </si>
  <si>
    <t>22|5|Ey insanlar! Öldükten sonra tekrar dirilmekten şüphede iseniz bilin ki, ne olduğunuzu size açıklamak için, Biz sizi topraktan sonra nutfeden, sonra pıhtılaşmış kandan, sonra da yapısı belli belirsiz bir çiğnem etten yaratmışızdır. Dilediğimizi belli bir süreye kadar rahimlerde tutarız; sonra sizi çocuk olarak çıkartırız, böylece yetişip erginlik çağına varırsınız. Kiminiz öldürülür, kiminiz de ömrünün en fena zamanına ulaştırılır ki, bilirken birşey bilmez olur. Yeryüzünü görürsün ki kupkurudur; fakat Biz ona su indirdiğimiz zaman harekete geçer, kabarır, her güzel bitkiden çift çift yetiştirir.</t>
  </si>
  <si>
    <t>ذٰلِكَ بِاَنَّ اللّٰهَ هُوَ الْحَقُّ وَاَنَّهُ يُحْـيِ الْمَوْتٰى وَاَنَّهُ عَلٰى كُلِّ شَيْءٍ قَد۪يرٌۙ</t>
  </si>
  <si>
    <t>22|6|Bunlar, yalnız Allah'ın gerçek olduğunu, ölüleri dirilttiğini, gücünün herşeye yettiğini, şüphe götürmeyen kıyamet saatinin geleceğini, Allah'ın kabirlerde olanı dirilteceğini gösterir.</t>
  </si>
  <si>
    <t>وَاَنَّ السَّاعَةَ اٰتِيَةٌ لَا رَيْبَ ف۪يهَاۙ وَاَنَّ اللّٰهَ يَبْعَثُ مَنْ فِي الْقُبُورِ</t>
  </si>
  <si>
    <t>22|7|Bunlar, yalnız Allah'ın gerçek olduğunu, ölüleri dirilttiğini, gücünün herşeye yettiğini, şüphe götürmeyen kıyamet saatinin geleceğini, Allah'ın kabirlerde olanı dirilteceğini gösterir.</t>
  </si>
  <si>
    <t>وَمِنَ النَّاسِ مَنْ يُجَادِلُ فِي اللّٰهِ بِغَيْرِ عِلْمٍ وَلَا هُدًى وَلَا كِتَابٍ مُن۪يرٍۙ</t>
  </si>
  <si>
    <t>22|8|Bilmeden, doğruya götüren bir rehberi olmadan, aydınlatıcı bir kitabı da bulunmadan Allah yolundan saptırmak için büyüklük taslayarak Allah hakkında tartışan insan vardır. Dünyada rezillik onadır; ona kıyamet günü yakıcı azabı tattırırız.</t>
  </si>
  <si>
    <t>ثَانِيَ عِطْفِه۪ لِيُضِلَّ عَنْ سَب۪يلِ اللّٰهِۜ لَهُ فِي الدُّنْيَا خِزْيٌ وَنُذ۪يقُهُ يَوْمَ الْقِيٰمَةِ عَذَابَ الْحَر۪يقِ</t>
  </si>
  <si>
    <t>22|9|Bilmeden, doğruya götüren bir rehberi olmadan, aydınlatıcı bir kitabı da bulunmadan Allah yolundan saptırmak için büyüklük taslayarak Allah hakkında tartışan insan vardır. Dünyada rezillik onadır; ona kıyamet günü yakıcı azabı tattırırız.</t>
  </si>
  <si>
    <t>ذٰلِكَ بِمَا قَدَّمَتْ يَدَاكَ وَاَنَّ اللّٰهَ لَيْسَ بِظَلَّامٍ لِلْعَب۪يدِ۟</t>
  </si>
  <si>
    <t>22|10|Ona: "Bunlar senin yaptıklarından ötürüdür" denir, yoksa Allah, kullarına karşı hiç de zalim değildir.</t>
  </si>
  <si>
    <t>وَمِنَ النَّاسِ مَنْ يَعْبُدُ اللّٰهَ عَلٰى حَرْفٍۚ فَاِنْ اَصَابَهُ خَيْرٌۨ اطْمَاَنَّ بِه۪ۚ وَاِنْ اَصَابَتْهُ فِتْنَةٌۨ انْقَلَبَ عَلٰى وَجْهِه۪۠ خَسِرَ الدُّنْيَا وَالْاٰخِرَةَۜ ذٰلِكَ هُوَ الْخُسْرَانُ الْمُب۪ينُ</t>
  </si>
  <si>
    <t>22|11|İnsanlar içinde Allah'a, bir yar kenarındaymış gibi kulluk eden vardır. Ona bir iyilik gelirse yatışır, başına bir bela gelirse yüz üstü döner. Dünyayı da ahireti de kaybeder. İşte apaçık kayıp budur.</t>
  </si>
  <si>
    <t>يَدْعُوا مِنْ دُونِ اللّٰهِ مَا لَا يَضُرُّهُ وَمَا لَا يَنْفَعُهُۜ ذٰلِكَ هُوَ الضَّلَالُ الْبَع۪يدُ</t>
  </si>
  <si>
    <t>22|12|Allah'ı bırakıp, kendisine fayda da zarar da veremeyen şeylere yalvarır. İşte derin sapıklık budur.</t>
  </si>
  <si>
    <t>يَدْعُوا لَمَنْ ضَرُّهُٓ اَقْرَبُ مِنْ نَفْعِه۪ۜ لَبِئْسَ الْمَوْلٰى وَلَبِئْسَ الْعَش۪يرُ</t>
  </si>
  <si>
    <t>22|13|Kendisine zararı faydasından daha yakın olana yalvarır. Yalvardığı şey ne kötü yardımcı ve ne kötü yoldaştır!</t>
  </si>
  <si>
    <t>اِنَّ اللّٰهَ يُدْخِلُ الَّذ۪ينَ اٰمَنُوا وَعَمِلُوا الصَّالِحَاتِ جَنَّاتٍ تَجْر۪ي مِنْ تَحْتِهَا الْاَنْهَارُۜ اِنَّ اللّٰهَ يَفْعَلُ مَا يُر۪يدُ</t>
  </si>
  <si>
    <t>22|14|Doğrusu Allah, inananları ve yararlı işler işleyenleri, içlerinden ırmaklar akan cennetlere koyar. Allah, şüphesiz, istediğini yapar.</t>
  </si>
  <si>
    <t>مَنْ كَانَ يَظُنُّ اَنْ لَنْ يَنْصُرَهُ اللّٰهُ فِي الدُّنْيَا وَالْاٰخِرَةِ فَلْيَمْدُدْ بِسَبَبٍ اِلَى السَّمَٓاءِ ثُمَّ لْيَقْطَعْ فَلْيَنْظُرْ هَلْ يُذْهِبَنَّ كَيْدُهُ مَا يَغ۪يظُ</t>
  </si>
  <si>
    <t>22|15|Allah'ın peygamber'e dünyada ve ahirette yardım etmeyeceğini sanan kimse, yukarı bağladığı bir ipe kendini asıp, boğsun; bir düşünsün bakalım, bu hilesi kendisini öfkelendiren şeye engel olabilir mi?</t>
  </si>
  <si>
    <t>وَكَذٰلِكَ اَنْزَلْنَاهُ اٰيَاتٍ بَيِّنَاتٍۙ وَاَنَّ اللّٰهَ يَهْد۪ي مَنْ يُر۪يدُ</t>
  </si>
  <si>
    <t>22|16|İşte böylece Kuran'ı apaçık ayetler olarak indirdik. Allah, şüphesiz, dilediğini doğru yola eriştirir.</t>
  </si>
  <si>
    <t>اِنَّ الَّذ۪ينَ اٰمَنُوا وَالَّذ۪ينَ هَادُوا وَالصَّابِـ۪ٔينَ وَالنَّصَارٰى وَالْمَجُوسَ وَالَّذ۪ينَ اَشْرَكُواۗ اِنَّ اللّٰهَ يَفْصِلُ بَيْنَهُمْ يَوْمَ الْقِيٰمَةِۜ اِنَّ اللّٰهَ عَلٰى كُلِّ شَيْءٍ شَه۪يدٌ</t>
  </si>
  <si>
    <t>22|17|Doğrusu, inananlar ve yahudiler, sabiiler, hıristiyanlar, mecusiler, ortak koşanlar arasında, kıyamet günü Allah kesin hüküm verecektir. Doğrusu Allah herşeye şahiddir.</t>
  </si>
  <si>
    <t>اَلَمْ تَرَ اَنَّ اللّٰهَ يَسْجُدُ لَهُ مَنْ فِي السَّمٰوَاتِ وَمَنْ فِي الْاَرْضِ وَالشَّمْسُ وَالْقَمَرُ وَالنُّجُومُ وَالْجِبَالُ وَالشَّجَرُ وَالدَّوَٓابُّ وَكَث۪يرٌ مِنَ النَّاسِۜ وَكَث۪يرٌ حَقَّ عَلَيْهِ الْعَذَابُۜ وَمَنْ يُهِنِ اللّٰهُ فَمَا لَهُ مِنْ مُكْرِمٍۜ اِنَّ اللّٰهَ يَفْعَلُ مَا يَشَٓاءُ ۩</t>
  </si>
  <si>
    <t>22|18|Göklerde ve yerde olanların, güneş, ay, yıldızlar, dağlar, ağaçlar, hayvanların ve insanların birçoğunun Allah'a secde ettiklerini görmüyor musun? İnsanların birçoğu da azabı hak etmiştir. Allah'ın alçalttığı kimseyi yükseltebilecek yoktur. Doğrusu Allah ne dilerse yapar.</t>
  </si>
  <si>
    <t>هٰذَانِ خَصْمَانِ اخْتَصَمُوا ف۪ي رَبِّهِمْۘ فَالَّذ۪ينَ كَفَرُوا قُطِّعَتْ لَهُمْ ثِيَابٌ مِنْ نَارٍۜ يُصَبُّ مِنْ فَوْقِ رُؤُ۫سِهِمُ الْحَم۪يمُۚ</t>
  </si>
  <si>
    <t>22|19|İşte Rableri hakkında tartışmaya giren iki taraf: O'nu inkar edenlere, ateşten elbiseler kesilmiştir, başlarına da kaynar su dökülür de bununla karınlarındakiler ve deriler eritilir. Demir topuzlar da onlar içindir.</t>
  </si>
  <si>
    <t>يُصْهَرُ بِه۪ مَا ف۪ي بُطُونِهِمْ وَالْجُلُودُۜ</t>
  </si>
  <si>
    <t>22|20|İşte Rableri hakkında tartışmaya giren iki taraf: O'nu inkar edenlere, ateşten elbiseler kesilmiştir, başlarına da kaynar su dökülür de bununla karınlarındakiler ve deriler eritilir. Demir topuzlar da onlar içindir.</t>
  </si>
  <si>
    <t>وَلَهُمْ مَقَامِعُ مِنْ حَد۪يدٍ</t>
  </si>
  <si>
    <t>22|21|İşte Rableri hakkında tartışmaya giren iki taraf: O'nu inkar edenlere, ateşten elbiseler kesilmiştir, başlarına da kaynar su dökülür de bununla karınlarındakiler ve deriler eritilir. Demir topuzlar da onlar içindir.</t>
  </si>
  <si>
    <t>كُلَّمَٓا اَرَادُٓوا اَنْ يَخْرُجُوا مِنْهَا مِنْ غَمٍّ اُع۪يدُوا ف۪يهَا وَذُوقُوا عَذَابَ الْحَر۪يقِ۟</t>
  </si>
  <si>
    <t>22|22|Orada, uğradıkları gamdan ne zaman çıkmak isteseler her defasında oraya geri çevrilirler: "Yakıcı azabı tadın" denir.</t>
  </si>
  <si>
    <t>اِنَّ اللّٰهَ يُدْخِلُ الَّذ۪ينَ اٰمَنُوا وَعَمِلُوا الصَّالِحَاتِ جَنَّاتٍ تَجْر۪ي مِنْ تَحْتِهَا الْاَنْهَارُ يُحَلَّوْنَ ف۪يهَا مِنْ اَسَاوِرَ مِنْ ذَهَبٍ وَلُؤْلُؤً۬اۜ وَلِبَاسُهُمْ ف۪يهَا حَر۪يرٌ</t>
  </si>
  <si>
    <t>22|23|Doğrusu Allah, inanıp yararlı iş işleyenleri, içlerinden ırmaklar akan cennetlere koyar. Orada altın bilezikler ve inciler takınırlar. Oradaki elbiseleri de ipektendir.</t>
  </si>
  <si>
    <t>وَهُدُٓوا اِلَى الطَّيِّبِ مِنَ الْقَوْلِۗ وَهُدُٓوا اِلٰى صِرَاطِ الْحَم۪يدِ</t>
  </si>
  <si>
    <t>22|24|Bu kimseler, sözün güzelini işitecek duruma ulaştırılmışlar, övülmeğe layık olan Allah'ın yoluna eriştirilmişlerdir.</t>
  </si>
  <si>
    <t>اِنَّ الَّذ۪ينَ كَفَرُوا وَيَصُدُّونَ عَنْ سَب۪يلِ اللّٰهِ وَالْمَسْجِدِ الْحَرَامِ الَّذ۪ي جَعَلْنَاهُ لِلنَّاسِ سَوَٓاءًۨ الْعَاكِفُ ف۪يهِ وَالْبَادِۜ وَمَنْ يُرِدْ ف۪يهِ بِـاِلْحَادٍ بِظُـلْمٍ نُذِقْهُ مِنْ عَذَابٍ اَل۪يمٍ۟</t>
  </si>
  <si>
    <t>22|25|Doğrusu inkar edenleri, Allah'ın yolundan, yerli ve yolcu bütün insanlar için eşit kılınan Mescidi Haram'dan alıkoyanları ve orada zulm ile yanlış yola saptırmak isteyeni, can yakıcı bir azaba uğratırız.</t>
  </si>
  <si>
    <t>وَاِذْ بَوَّأْنَا لِاِبْرٰه۪يمَ مَكَانَ الْبَيْتِ اَنْ لَا تُشْرِكْ ب۪ي شَيْـٔاً وَطَهِّرْ بَيْتِيَ لِلطَّٓائِف۪ينَ وَالْقَٓائِم۪ينَ وَالرُّكَّعِ السُّجُودِ</t>
  </si>
  <si>
    <t>22|26|"Bana hiçbir şeyi ortak koşma; tavaf edenler, orada kıyama duranlar, rüku edenler ve secdeye varanlar için Evimi temiz tut" diye İbrahim'i Kabe'nin yerine yerleştirmiştik.</t>
  </si>
  <si>
    <t>وَاَذِّنْ فِي النَّاسِ بِالْحَجِّ يَأْتُوكَ رِجَالاً وَعَلٰى كُلِّ ضَامِرٍ يَأْت۪ينَ مِنْ كُلِّ فَجٍّ عَم۪يقٍۙ</t>
  </si>
  <si>
    <t>22|27|İnsanları hacca çağır; yürüyerek veya binekler üstünde uzak yollardan sana gelsinler.</t>
  </si>
  <si>
    <t>لِيَشْهَدُوا مَنَافِـعَ لَهُمْ وَيَذْكُرُوا اسْمَ اللّٰهِ ف۪ٓي اَيَّامٍ مَعْلُومَاتٍ عَلٰى مَا رَزَقَهُمْ مِنْ بَه۪يمَةِ الْاَنْعَامِۚ فَكُلُوا مِنْهَا وَاَطْعِمُوا الْـبَٓائِسَ الْفَق۪يرَۘ</t>
  </si>
  <si>
    <t>22|28|Taki kendi menfaatlerine şahid olsunlar; Allah'ın onlara rızık olarak verdiği hayvanları belli günlerde kurban ederken O'nun adını ansınlar. Siz de bunlardan yiyin, çaresiz kalmış yoksulu da doyurun.</t>
  </si>
  <si>
    <t>ثُمَّ لْيَقْضُوا تَفَثَهُمْ وَلْيُوفُوا نُذُورَهُمْ وَلْيَطَّوَّفُوا بِالْبَيْتِ الْعَت۪يقِ</t>
  </si>
  <si>
    <t>22|29|Sonra kirlerini giderip temizlensinler. Adaklarını yerine getirsinler. Kabe'yi tavaf etsinler.</t>
  </si>
  <si>
    <t>ذٰلِكَۗ وَمَنْ يُعَظِّمْ حُرُمَاتِ اللّٰهِ فَهُوَ خَيْرٌ لَهُ عِنْدَ رَبِّه۪ۜ وَاُحِلَّتْ لَكُمُ الْاَنْعَامُ اِلَّا مَا يُتْلٰى عَلَيْكُمْ فَاجْتَنِبُوا الرِّجْسَ مِنَ الْاَوْثَانِ وَاجْتَنِبُوا قَوْلَ الزُّورِۙ</t>
  </si>
  <si>
    <t>22|30|İşte böyle. Kim Allah'ın yasaklarına saygı gösterirse, bu Rabbinin katında kendi iyiliğinedir. (Haram olduğu) size okunanlar dışında kalan hayvanlar, size helal kılındı. O halde pis putlardan sakının; yalan sözden kaçının.</t>
  </si>
  <si>
    <t>حُنَفَٓاءَ لِلّٰهِ غَيْرَ مُشْرِك۪ينَ بِه۪ۜ وَمَنْ يُشْرِكْ بِاللّٰهِ فَكَاَنَّمَا خَرَّ مِنَ السَّمَٓاءِ فَتَخْطَفُهُ الطَّيْرُ اَوْ تَهْو۪ي بِهِ الرّ۪يحُ ف۪ي مَكَانٍ سَح۪يقٍ</t>
  </si>
  <si>
    <t>22|31|Allah'a ortak koşmaksızın O'na yönelerek pis putlardan kaçının, yalan sözden çekinin. Allah'a ortak koşan kimse, gökten düşüp de kuşların kaptığı veya rüzgarın bir uçuruma attığı şeye benzer.</t>
  </si>
  <si>
    <t>ذٰلِكَۗ وَمَنْ يُعَظِّمْ شَعَٓائِرَ اللّٰهِ فَاِنَّهَا مِنْ تَقْوَى الْقُلُوبِ</t>
  </si>
  <si>
    <t>22|32|Bu böyledir; kişinin Allah'ın nişanelerine hürmet göstermesi, kalblerin Allah'a karşı gelmekten sakınmasındandır.</t>
  </si>
  <si>
    <t>لَكُمْ ف۪يهَا مَنَافِـعُ اِلٰٓى اَجَلٍ مُسَمًّى ثُمَّ مَحِلُّـهَٓا اِلَى الْبَيْتِ الْعَت۪يقِ۟</t>
  </si>
  <si>
    <t>22|33|Bu nişanelerde sizin için belli bir süreye kadar faydalar vardır. Sonra bunlar Beyti Atik'de, Kabe'de son bulurlar.</t>
  </si>
  <si>
    <t>وَلِكُلِّ اُمَّةٍ جَعَلْنَا مَنْسَكاً لِيَذْكُرُوا اسْمَ اللّٰهِ عَلٰى مَا رَزَقَهُمْ مِنْ بَه۪يمَةِ الْاَنْعَامِۜ فَاِلٰهُكُمْ اِلٰهٌ وَاحِدٌ فَلَـهُٓ اَسْلِمُواۜ وَبَشِّرِ الْمُخْبِت۪ينَۙ</t>
  </si>
  <si>
    <t>22|34|Her ümmet için, Allah'ın kendilerine rızk olarak verdiği kurbanlık hayvanların üzerlerine O'nun adını anarak kurban kesmeyi meşru kıldık. Sizin Tanrınız tek bir Tanrı'dır, O'na teslim olun. Allah anıldığı zaman kalbleri titreyen, başlarına gelene sabreden, namaz kılan, kendilerine verdiğimiz rızıktan sarfeden ve Allah'a gönül vermiş olan kimselere müjde et.</t>
  </si>
  <si>
    <t>اَلَّذ۪ينَ اِذَا ذُكِرَ اللّٰهُ وَجِلَتْ قُلُوبُهُمْ وَالصَّابِر۪ينَ عَلٰى مَٓا اَصَابَهُمْ وَالْمُق۪يمِي الصَّلٰوةِۙ وَمِمَّا رَزَقْنَاهُمْ يُنْفِقُونَ</t>
  </si>
  <si>
    <t>22|35|Her ümmet için, Allah'ın kendilerine rızk olarak verdiği kurbanlık hayvanların üzerlerine O'nun adını anarak kurban kesmeyi meşru kıldık. Sizin Tanrınız tek bir Tanrı'dır, O'na teslim olun. Allah anıldığı zaman kalbleri titreyen, başlarına gelene sabreden, namaz kılan, kendilerine verdiğimiz rızıktan sarfeden ve Allah'a gönül vermiş olan kimselere müjde et.</t>
  </si>
  <si>
    <t>وَالْبُدْنَ جَعَلْنَاهَا لَكُمْ مِنْ شَعَٓائِرِ اللّٰهِ لَكُمْ ف۪يهَا خَيْرٌۗ فَاذْكُرُوا اسْمَ اللّٰهِ عَلَيْهَا صَوَٓافَّۚ فَاِذَا وَجَبَتْ جُنُوبُهَا فَكُلُوا مِنْهَا وَاَطْعِمُوا الْقَانِـعَ وَالْمُعْتَرَّۜ كَذٰلِكَ سَخَّرْنَاهَا لَكُمْ لَعَلَّكُمْ تَشْكُرُونَ</t>
  </si>
  <si>
    <t>22|36|İşte kurbanlık deve ve sığırları Allah'ın size olan nişanelerinden kıldık. Onlarda sizin için hayır vardır. Bağlı halde keserken üzerlerine Allah'ın adını anın. Yan üstü düşüp ölünce onlardan yiyin, isteyene de istemeyene de verin. Şükredersiniz diye onları böylece sizin buyruğunuza verdik.</t>
  </si>
  <si>
    <t>لَنْ يَنَالَ اللّٰهَ لُحُومُهَا وَلَا دِمَٓاؤُ۬هَا وَلٰكِنْ يَنَالُهُ التَّقْوٰى مِنْكُمْۜ كَذٰلِكَ سَخَّرَهَا لَكُمْ لِتُكَبِّرُوا اللّٰهَ عَلٰى مَا هَدٰيكُمْۜ وَبَشِّرِ الْمُحْسِن۪ينَ</t>
  </si>
  <si>
    <t>22|37|Bu hayvanların ne etleri ve ne de kanları Allah'a ulaşacaktır. Allah'a ulaşacak olan ancak sizin O'nun için yaptığınız gösterişten uzak amel ve ibadettir. Size doğru yolu gösterdiğinden, Allah'ı yüceltmeniz için onları böylece sizin buyruğunuza vermiştir. İyilik yapanlara müjde et.</t>
  </si>
  <si>
    <t>اِنَّ اللّٰهَ يُدَافِـعُ عَنِ الَّذ۪ينَ اٰمَنُواۜ اِنَّ اللّٰهَ لَا يُحِبُّ كُلَّ خَوَّانٍ كَفُورٍ۟</t>
  </si>
  <si>
    <t>22|38|Allah şüphesiz inananları savunur, çünkü hainleri ve nankörleri hiç sevmez.</t>
  </si>
  <si>
    <t>اُذِنَ لِلَّذ۪ينَ يُقَاتَلُونَ بِاَنَّهُمْ ظُلِمُواۜ وَاِنَّ اللّٰهَ عَلٰى نَصْرِهِمْ لَقَد۪يرٌۙ</t>
  </si>
  <si>
    <t>22|39|Haksızlığa uğratılarak kendilerine savaş açılan kimselerin karşı koyup savaşmasına izin verilmiştir. Allah onlara yardım etmeğe elbette Kadir'dir.</t>
  </si>
  <si>
    <t>اَلَّذ۪ينَ اُخْرِجُوا مِنْ دِيَارِهِمْ بِغَيْرِ حَقٍّ اِلَّٓا اَنْ يَقُولُوا رَبُّنَا اللّٰهُۜ وَلَوْلَا دَفْعُ اللّٰهِ النَّاسَ بَعْضَهُمْ بِبَعْضٍ لَهُدِّمَتْ صَوَامِــعُ وَبِيَعٌ وَصَلَوَاتٌ وَمَسَاجِدُ يُذْكَرُ ف۪يهَا اسْمُ اللّٰهِ كَث۪يراًۜ وَلَيَنْصُرَنَّ اللّٰهُ مَنْ يَنْصُرُهُۜ اِنَّ اللّٰهَ لَقَوِيٌّ عَز۪يزٌ</t>
  </si>
  <si>
    <t>22|40|Onlar haksız yere ve "Rabbimiz Allah'tır" dediler diye yurtlarından çıkarılmışlardır. Allah insanların bir kısmını diğeriyle savmasaydı, manastırlar, kiliseler, havralar ve içinde Allah'ın adı çok anılan camiler yıkılıp giderdi. And olsun ki, Allah'a yardım edenlere O da yardım eder. Doğrusu Allah kuvvetlidir, güçlüdür.</t>
  </si>
  <si>
    <t>اَلَّذ۪ينَ اِنْ مَكَّنَّاهُمْ فِي الْاَرْضِ اَقَامُوا الصَّلٰوةَ وَاٰتَوُا الزَّكٰوةَ وَاَمَرُوا بِالْمَعْرُوفِ وَنَهَوْا عَنِ الْمُنْكَرِۜ وَلِلّٰهِ عَاقِبَةُ الْاُمُورِ</t>
  </si>
  <si>
    <t>22|41|Onları biz yeryüzüne yerleştirirsek namaz kılarlar, zekat verirler, uygun olanı emrederler, fenalığı yasak ederler. İşlerin sonucu Allah'a aittir.</t>
  </si>
  <si>
    <t>وَاِنْ يُكَذِّبُوكَ فَقَدْ كَذَّبَتْ قَبْلَهُمْ قَوْمُ نُوحٍ وَعَادٌ وَثَمُودُۙ</t>
  </si>
  <si>
    <t>22|42|Seni yalancı sayıyorlarsa bil ki, onlardan önce Nuh milleti, Ad, Semud, İbrahim milleti, Lut milleti ve Medyen halkı da peygamberlerini yalancı saymış ve Musa da yalanlanmıştı. Ama Ben, kafirlere önce mehil verdim, sonra da onları yakalayıverdim; Beni tanımamak nasılmış görsünler.</t>
  </si>
  <si>
    <t>وَقَوْمُ اِبْرٰه۪يمَ وَقَوْمُ لُوطٍۙ</t>
  </si>
  <si>
    <t>22|43|Seni yalancı sayıyorlarsa bil ki, onlardan önce Nuh milleti, Ad, Semud, İbrahim milleti, Lut milleti ve Medyen halkı da peygamberlerini yalancı saymış ve Musa da yalanlanmıştı. Ama Ben, kafirlere önce mehil verdim, sonra da onları yakalayıverdim; Beni tanımamak nasılmış görsünler.</t>
  </si>
  <si>
    <t>وَاَصْحَابُ مَدْيَنَۚ وَكُذِّبَ مُوسٰى فَاَمْلَيْتُ لِلْكَافِر۪ينَ ثُمَّ اَخَذْتُهُمْۚ فَكَيْفَ كَانَ نَك۪يرِ</t>
  </si>
  <si>
    <t>22|44|Seni yalancı sayıyorlarsa bil ki, onlardan önce Nuh milleti, Ad, Semud, İbrahim milleti, Lut milleti ve Medyen halkı da peygamberlerini yalancı saymış ve Musa da yalanlanmıştı. Ama Ben, kafirlere önce mehil verdim, sonra da onları yakalayıverdim; Beni tanımamak nasılmış görsünler.</t>
  </si>
  <si>
    <t>فَكَاَيِّنْ مِنْ قَرْيَةٍ اَهْلَكْنَاهَا وَهِيَ ظَالِمَةٌ فَهِيَ خَاوِيَةٌ عَلٰى عُرُوشِهَا وَبِئْرٍ مُعَطَّـلَةٍ وَقَصْرٍ مَش۪يدٍ</t>
  </si>
  <si>
    <t>22|45|Nice kasabaların halkını haksızlık yaparken yok ettik. Artık çatıları çökmüş, kuyuları metruk, sarayları bomboş kalmıştır.</t>
  </si>
  <si>
    <t>اَفَلَمْ يَس۪يرُوا فِي الْاَرْضِ فَتَكُونَ لَهُمْ قُلُوبٌ يَعْقِلُونَ بِهَٓا اَوْ اٰذَانٌ يَسْمَعُونَ بِهَاۚ فَاِنَّهَا لَا تَعْمَى الْاَبْصَارُ وَلٰكِنْ تَعْمَى الْقُلُوبُ الَّت۪ي فِي الصُّدُورِ</t>
  </si>
  <si>
    <t>22|46|Yeryüzünde dolaşmıyorlar mı ki, orada olanları akledecek kalbleri, işitecek kulakları olsun. Ama yalnız gözler kör olmaz, fakat göğüslerde olan kalbler de körleşir.</t>
  </si>
  <si>
    <t>وَيَسْتَعْجِلُونَكَ بِالْعَذَابِ وَلَنْ يُخْلِفَ اللّٰهُ وَعْدَهُۜ وَاِنَّ يَوْماً عِنْدَ رَبِّكَ كَاَلْفِ سَنَةٍ مِمَّا تَعُدُّونَ</t>
  </si>
  <si>
    <t>22|47|Senden, başlarına acele azap getirmeni istiyorlar. Allah sözünden asla caymayacaktır. Rabbinin katında bir gün, saydıklarınızdan bin yıl gibidir.</t>
  </si>
  <si>
    <t>وَكَاَيِّنْ مِنْ قَرْيَةٍ اَمْلَيْتُ لَهَا وَهِيَ ظَالِمَةٌ ثُمَّ اَخَذْتُهَاۚ وَاِلَيَّ الْمَص۪يرُ۟</t>
  </si>
  <si>
    <t>22|48|Nice kasabalara, haksız oldukları halde, mehil vermiştim; sonunda onları yakalayıverdim. Dönüş ancak Bana'dır.</t>
  </si>
  <si>
    <t>قُلْ يَٓا اَيُّهَا النَّاسُ اِنَّـمَٓا اَنَا۬ لَكُمْ نَذ۪يرٌ مُب۪ينٌۚ</t>
  </si>
  <si>
    <t>22|49|"Ey insanlar! Ben sizin için ancak apaçık bir uyarıcıyım" de.</t>
  </si>
  <si>
    <t>فَالَّذ۪ينَ اٰمَنُوا وَعَمِلُوا الصَّالِحَاتِ لَهُمْ مَغْفِرَةٌ وَرِزْقٌ كَر۪يمٌ</t>
  </si>
  <si>
    <t>22|50|Cömertçe verilmiş rızık ve mağfiret, inanan ve yararlı iş işleyenleredir.</t>
  </si>
  <si>
    <t>وَالَّذ۪ينَ سَعَوْا ف۪ٓي اٰيَاتِنَا مُعَاجِز۪ينَ اُو۬لٰٓئِكَ اَصْحَابُ الْجَح۪يمِ</t>
  </si>
  <si>
    <t>22|51|Ayetlerimizi tartışarak bozmağa uğraşanlar, işte onlar cehennemliklerdir.</t>
  </si>
  <si>
    <t>وَمَٓا اَرْسَلْنَا مِنْ قَبْلِكَ مِنْ رَسُولٍ وَلَا نَبِيٍّ اِلَّٓا اِذَا تَمَنّٰٓى اَلْقَى الشَّيْطَانُ ف۪ٓي اُمْنِيَّتِه۪ۚ فَيَنْسَخُ اللّٰهُ مَا يُلْقِي الشَّيْطَانُ ثُمَّ يُحْكِمُ اللّٰهُ اٰيَاتِه۪ۜ وَاللّٰهُ عَل۪يمٌ حَك۪يمٌۙ</t>
  </si>
  <si>
    <t>22|52|Senden önce gönderdiğimiz hiçbir resul ve nebi yoktur ki, birşeyi arzuladığı zaman, şeytan onun arzusuna vesvese karıştırmamış olsun. Fakat Allah, şeytanın attığını derhal iptal eder, sonra kendi ayetlerini sağlamlaştırır. Allah bilendir, hüküm ve hikmet sahibidir.</t>
  </si>
  <si>
    <t>لِيَجْعَلَ مَا يُلْقِي الشَّيْطَانُ فِتْنَةً لِلَّذ۪ينَ ف۪ي قُلُوبِهِمْ مَرَضٌ وَالْقَاسِيَةِ قُلُوبُهُمْۜ وَاِنَّ الظَّالِم۪ينَ لَف۪ي شِقَاقٍ بَع۪يدٍۙ</t>
  </si>
  <si>
    <t>22|53|/. Allah şeytanın karıştırdığını, kalblerinde hastalık bulunan ve kalbleri kaskatı olan kimseleri sınamayı vesile kılar. Zalimler şüphesiz derin bir ayrılık içindedirler.</t>
  </si>
  <si>
    <t>وَلِيَعْلَمَ الَّذ۪ينَ اُو۫تُوا الْعِلْمَ اَنَّهُ الْحَقُّ مِنْ رَبِّكَ فَيُؤْمِنُوا بِه۪ فَتُخْبِتَ لَهُ قُلُوبُهُمْۜ وَاِنَّ اللّٰهَ لَهَادِ الَّذ۪ينَ اٰمَنُٓوا اِلٰى صِرَاطٍ مُسْتَق۪يمٍ</t>
  </si>
  <si>
    <t>22|54|Bu, kendilerine ilim verilenlerin Kuran'ın, senin Rabbin'den bir gerçek olduğunu bilip de ona inanmaları ve gönüllerini bağlamaları içindir. Allah inananları şüphesiz doğru yola eriştirir.</t>
  </si>
  <si>
    <t>وَلَا يَزَالُ الَّذ۪ينَ كَفَرُوا ف۪ي مِرْيَةٍ مِنْهُ حَتّٰى تَأْتِيَهُمُ السَّاعَةُ بَغْتَةً اَوْ يَأْتِيَهُمْ عَذَابُ يَوْمٍ عَق۪يمٍ</t>
  </si>
  <si>
    <t>22|55|İnkar edenler, ceza saati kendilerine ansızın gelene veya gecesi olmayan günün azabı çatana kadar Kuran'dan şüphe etmekte devam ederler.</t>
  </si>
  <si>
    <t>اَلْمُلْكُ يَوْمَئِذٍ لِلّٰهِۜ يَحْكُمُ بَيْنَهُمْۜ فَالَّذ۪ينَ اٰمَنُوا وَعَمِلُوا الصَّالِحَاتِ ف۪ي جَنَّاتِ النَّع۪يمِ</t>
  </si>
  <si>
    <t>22|56|İşte o gün hükümranlık Allah'ındır. O aralarında hükmeder. İnanıp yararlı iş işleyenler nimet cennetlerindedirler.</t>
  </si>
  <si>
    <t>وَالَّذ۪ينَ كَفَرُوا وَكَذَّبُوا بِاٰيَاتِنَا فَاُو۬لٰٓئِكَ لَهُمْ عَذَابٌ مُه۪ينٌ</t>
  </si>
  <si>
    <t>22|57|İnkar edenler, ayetlerimizi yalan sayan kimseler, işte onlar için hakir düşüren azap vardır.</t>
  </si>
  <si>
    <t>وَالَّذ۪ينَ هَاجَرُوا ف۪ي سَب۪يلِ اللّٰهِ ثُمَّ قُتِلُٓوا اَوْ مَاتُوا لَيَرْزُقَنَّهُمُ اللّٰهُ رِزْقاً حَسَناًۜ وَاِنَّ اللّٰهَ لَهُوَ خَيْرُ الرَّازِق۪ينَ</t>
  </si>
  <si>
    <t>22|58|Allah yolunda hicret edenlere, sonra öldürülen veya ölenlere Allah, elbette onlara güzel bir rızık verecektir. Rızık verenlerin en hayırlısı yalnız Allah'tır.</t>
  </si>
  <si>
    <t>لَيُدْخِلَنَّهُمْ مُدْخَلاً يَرْضَوْنَهُۜ وَاِنَّ اللّٰهَ لَعَل۪يمٌ حَل۪يمٌ</t>
  </si>
  <si>
    <t>22|59|And olsun ki, onları hoşnut olacakları bir yere koyar. Şüphesiz Allah bilendir, Halim'dir.</t>
  </si>
  <si>
    <t>ذٰلِكَۚ وَمَنْ عَاقَبَ بِمِثْلِ مَا عُوقِبَ بِه۪ ثُمَّ بُغِيَ عَلَيْهِ لَيَنْصُرَنَّهُ اللّٰهُۜ اِنَّ اللّٰهَ لَعَفُوٌّ غَفُورٌ</t>
  </si>
  <si>
    <t>22|60|Bu böyledir; kim kendisine verilen kadar ceza verirse ve kendisine yine de saldırılırsa, Allah ona, and olsun ki yardım edecektir. Allah şüphesiz, affeder ve bağışlar.</t>
  </si>
  <si>
    <t>ذٰلِكَ بِاَنَّ اللّٰهَ يُولِجُ الَّيْلَ فِي النَّهَارِ وَيُولِجُ النَّهَارَ فِي الَّيْلِ وَاَنَّ اللّٰهَ سَم۪يعٌ بَص۪يرٌ</t>
  </si>
  <si>
    <t>22|61|Böyledir; Allah geceyi gündüze katar, gündüzü de geceye katar ve Allah şüphesiz işitir ve görür.</t>
  </si>
  <si>
    <t>ذٰلِكَ بِاَنَّ اللّٰهَ هُوَ الْحَقُّ وَاَنَّ مَا يَدْعُونَ مِنْ دُونِه۪ هُوَ الْبَاطِلُ وَاَنَّ اللّٰهَ هُوَ الْعَلِيُّ الْكَب۪يرُ</t>
  </si>
  <si>
    <t>22|62|Keza Hak yalnız Allah'tır; O'nu bırakıp taptıkları sadece batıldır. Doğrusu Allah yücedir büyüktür.</t>
  </si>
  <si>
    <t>اَلَمْ تَرَ اَنَّ اللّٰهَ اَنْزَلَ مِنَ السَّمَٓاءِ مَٓاءًۘ فَتُصْبِـحُ الْاَرْضُ مُخْضَرَّةًۜ اِنَّ اللّٰهَ لَط۪يفٌ خَب۪يرٌۚ</t>
  </si>
  <si>
    <t>22|63|Allah'ın gökten indirdiği su ile yerin yemyeşil olduğunu görmez misin? Doğrusu Allah Latif'dir, haberdardır.</t>
  </si>
  <si>
    <t>لَهُ مَا فِي السَّمٰوَاتِ وَمَا فِي الْاَرْضِۜ وَاِنَّ اللّٰهَ لَهُوَ الْغَنِيُّ الْحَم۪يدُ۟</t>
  </si>
  <si>
    <t>22|64|Göklerde olanlar, yerde olanlar O'nundur. Doğrusu Allah müstağnidir, övülmeğe layık olandır.</t>
  </si>
  <si>
    <t>اَلَمْ تَرَ اَنَّ اللّٰهَ سَخَّرَ لَكُمْ مَا فِي الْاَرْضِ وَالْفُلْكَ تَجْر۪ي فِي الْبَحْرِ بِاَمْرِه۪ۜ وَيُمْسِكُ السَّمَٓاءَ اَنْ تَقَعَ عَلَى الْاَرْضِ اِلَّا بِاِذْنِه۪ۜ اِنَّ اللّٰهَ بِالنَّاسِ لَرَؤُ۫فٌ رَح۪يمٌ</t>
  </si>
  <si>
    <t>22|65|Allah'ın yerde olanları ve emriyle denizlerde yürüyen gemileri buyruğunuz altına vermiş olduğunu; buyruğu olmaksızın yere düşmemesi için göğü O'nun tuttuğunu görmez misin? Doğrusu Allah insanlara karşı şefkatli ve merhametli olandır.</t>
  </si>
  <si>
    <t>وَهُوَ الَّـذ۪ٓي اَحْيَاكُمْۘ ثُمَّ يُم۪يتُكُمْ ثُمَّ يُحْي۪يكُمْۜ اِنَّ الْاِنْسَانَ لَكَفُورٌ</t>
  </si>
  <si>
    <t>22|66|Sizi dirilten, sonra öldürecek sonra yine diriltecek olan O'dur. İnsan gerçekten pek nankördür.</t>
  </si>
  <si>
    <t>لِكُلِّ اُمَّةٍ جَعَلْنَا مَنْسَكاً هُمْ نَاسِكُوهُ فَلَا يُنَازِعُنَّكَ فِي الْاَمْرِ وَادْعُ اِلٰى رَبِّكَۜ اِنَّكَ لَعَلٰى هُدًى مُسْتَق۪يمٍ</t>
  </si>
  <si>
    <t>22|67|Her ümmete, yerine getirmeleri gerekli ibadetler koyduk. Öyleyse, bu konuda seninle çekişmelerine fırsat verme; Rabbine davet et, sen şüphesiz doğru yol üzerindesin. Seninle tartışırlarsa: "Allah yaptığınızı çok iyi bilir; ayrılığa düştüğünüz şeyler hakkında, kıyamet günü aranızda Allah hükmedecektir" de.</t>
  </si>
  <si>
    <t>وَاِنْ جَادَلُوكَ فَقُلِ اللّٰهُ اَعْلَمُ بِمَا تَعْمَلُونَ</t>
  </si>
  <si>
    <t>22|68|Her ümmete, yerine getirmeleri gerekli ibadetler koyduk. Öyleyse, bu konuda seninle çekişmelerine fırsat verme; Rabbine davet et, sen şüphesiz doğru yol üzerindesin. Seninle tartışırlarsa: "Allah yaptığınızı çok iyi bilir; ayrılığa düştüğünüz şeyler hakkında, kıyamet günü aranızda Allah hükmedecektir" de.</t>
  </si>
  <si>
    <t>اَللّٰهُ يَحْكُمُ بَيْنَكُمْ يَوْمَ الْقِيٰمَةِ ف۪يمَا كُنْتُمْ ف۪يهِ تَخْتَلِفُونَ</t>
  </si>
  <si>
    <t>22|69|Her ümmete, yerine getirmeleri gerekli ibadetler koyduk. Öyleyse, bu konuda seninle çekişmelerine fırsat verme; Rabbine davet et, sen şüphesiz doğru yol üzerindesin. Seninle tartışırlarsa: "Allah yaptığınızı çok iyi bilir; ayrılığa düştüğünüz şeyler hakkında, kıyamet günü aranızda Allah hükmedecektir" de.</t>
  </si>
  <si>
    <t>اَلَمْ تَعْلَمْ اَنَّ اللّٰهَ يَعْلَمُ مَا فِي السَّمَٓاءِ وَالْاَرْضِۜ اِنَّ ذٰلِكَ ف۪ي كِتَابٍۜ اِنَّ ذٰلِكَ عَلَى اللّٰهِ يَس۪يرٌ</t>
  </si>
  <si>
    <t>22|70|Gökte ve yerde olanı Allah'ın bildiğini bilmez misin? Bunlar hiç şüphesiz Kitap'dadır ve şüphesiz bunlar Allah'a kolaydır.</t>
  </si>
  <si>
    <t>وَيَعْبُدُونَ مِنْ دُونِ اللّٰهِ مَا لَمْ يُنَزِّلْ بِه۪ سُلْطَاناً وَمَا لَيْسَ لَهُمْ بِه۪ عِلْمٌۜ وَمَا لِلظَّالِم۪ينَ مِنْ نَص۪يرٍ</t>
  </si>
  <si>
    <t>22|71|Onlar Allah'ı bırakıp da O'nun, haklarında hiçbir delil indirmediği, kendilerinde de bir bilgi olmayan şeylere taparlar. Zulmedenlerin yardımcısı olmaz.</t>
  </si>
  <si>
    <t>وَاِذَا تُتْلٰى عَلَيْهِمْ اٰيَاتُنَا بَيِّنَاتٍ تَعْرِفُ ف۪ي وُجُوهِ الَّذ۪ينَ كَفَرُوا الْمُنْكَرَۜ يَكَادُونَ يَسْطُونَ بِالَّذ۪ينَ يَتْلُونَ عَلَيْهِمْ اٰيَاتِنَاۜ قُلْ اَفَاُنَبِّئُكُمْ بِشَرٍّ مِنْ ذٰلِكُمْۜ اَلنَّارُۜ وَعَدَهَا اللّٰهُ الَّذ۪ينَ كَفَرُواۜ وَبِئْسَ الْمَص۪يرُ۟</t>
  </si>
  <si>
    <t>22|72|Onlara ayetlerimiz apaçık olarak okunduğu zaman, inkar edenlerin yüzlerinden inkarlarını anlarsın. Nerdeyse, kendilerine ayetlerimizi okuyanlara saldıracaklar. De ki: "Size bundan daha fenasını haber vereyim mi? Allah'ın inkarcılara vadettiği ateş! Ne kötü bir dönüştür!..</t>
  </si>
  <si>
    <t>يَٓا اَيُّهَا النَّاسُ ضُرِبَ مَثَلٌ فَاسْتَمِعُوا لَهُۜ اِنَّ الَّذ۪ينَ تَدْعُونَ مِنْ دُونِ اللّٰهِ لَنْ يَخْلُقُوا ذُبَاباً وَلَوِ اجْتَمَعُوا لَهُۜ وَاِنْ يَسْلُبْهُمُ الذُّبَابُ شَيْـٔاً لَا يَسْتَنْقِذُوهُ مِنْهُۜ ضَعُفَ الطَّالِبُ وَالْمَطْلُوبُ</t>
  </si>
  <si>
    <t>22|73|Ey insanlar! Bir misal verilmektedir, şimdi onu dinleyin: Sizlerin Allah'ı bırakıp taptıklarınız bir araya gelseler, bir sinek bile yaratamıyacaklardır. Sinek onlardan bir şey kapsa, onu kurtaramazlar; isteyen de, istenen de aciz!</t>
  </si>
  <si>
    <t>مَا قَدَرُوا اللّٰهَ حَقَّ قَدْرِه۪ۜ اِنَّ اللّٰهَ لَقَوِيٌّ عَز۪يزٌ</t>
  </si>
  <si>
    <t>22|74|Allah'ı gereği gibi değerlendiremediler. Doğrusu Allah kuvvetlidir, güçlüdür.</t>
  </si>
  <si>
    <t>اَللّٰهُ يَصْطَف۪ي مِنَ الْمَلٰٓئِكَةِ رُسُلاً وَمِنَ النَّاسِۜ اِنَّ اللّٰهَ سَم۪يعٌ بَص۪يرٌۚ</t>
  </si>
  <si>
    <t>22|75|Allah meleklerden ve insanlardan peygamberler seçer. Doğrusu Allah işitir ve görür.</t>
  </si>
  <si>
    <t>يَعْلَمُ مَا بَيْنَ اَيْد۪يهِمْ وَمَا خَلْفَهُمْۜ وَاِلَى اللّٰهِ تُرْجَعُ الْاُمُورُ</t>
  </si>
  <si>
    <t>22|76|O, geçmişlerini geleceklerini bilir. Bütün işler Allah'a döner.</t>
  </si>
  <si>
    <t>يَٓا اَيُّهَا الَّذ۪ينَ اٰمَنُوا ارْكَعُوا وَاسْجُدُوا وَاعْبُدُوا رَبَّكُمْ وَافْعَلُوا الْخَيْرَ لَعَلَّكُمْ تُفْلِحُونَۚ</t>
  </si>
  <si>
    <t>22|77|Ey inananlar! Rüku edin, secdeye varın, Rabbiniz'e kulluk edin, iyilik yapın ki saadete erişesiniz.</t>
  </si>
  <si>
    <t>وَجَاهِدُوا فِي اللّٰهِ حَقَّ جِهَادِه۪ۜ هُوَ اجْتَبٰيكُمْ وَمَا جَعَلَ عَلَيْكُمْ فِي الدّ۪ينِ مِنْ حَرَجٍۜ مِلَّةَ اَب۪يكُمْ اِبْرٰه۪يمَۜ هُوَ سَمّٰيكُمُ الْمُسْلِم۪ينَ مِنْ قَبْلُ وَف۪ي هٰذَا لِيَكُونَ الرَّسُولُ شَه۪يداً عَلَيْكُمْ وَتَكُونُوا شُهَدَٓاءَ عَلَى النَّاسِۚ فَاَق۪يمُوا الصَّلٰوةَ وَاٰتُوا الزَّكٰوةَ وَاعْتَصِمُوا بِاللّٰهِۜ هُوَ مَوْلٰيكُمْۚ فَنِعْمَ الْمَوْلٰى وَنِعْمَ النَّص۪يرُ</t>
  </si>
  <si>
    <t>22|78|Allah uğrunda gereği gibi cihat edin. O, sizi seçmiş, babanız İbrahim'in yolu olan dinde sizin için bir zorluk kılmamıştır. Daha önce ve Kuran'da, peygamberin size şahit olması, sizin de insanlara şahit olmanız için size müslüman adını veren O'dur. Artık, namaz kılın, zekat verin, Allah'a sarılın. O sizin sahibinizdir. Ne güzel sahip ve ne güzel yardımcıdır!</t>
  </si>
  <si>
    <t>MÜ'MİNUN SURESİ</t>
  </si>
  <si>
    <t>قَدْ اَفْلَحَ الْمُؤْمِنُونَۙ</t>
  </si>
  <si>
    <t>23|1|Müminler saadete ermişlerdir.</t>
  </si>
  <si>
    <t>اَلَّذ۪ينَ هُمْ ف۪ي صَلَاتِهِمْ خَاشِعُونَۙ</t>
  </si>
  <si>
    <t>23|2|Onlar namazda huşu içindedirler.</t>
  </si>
  <si>
    <t>وَالَّذ۪ينَ هُمْ عَنِ اللَّغْوِ مُعْرِضُونَۙ</t>
  </si>
  <si>
    <t>23|3|Onlar boş şeylerden yüz çevirirler.</t>
  </si>
  <si>
    <t>وَالَّذ۪ينَ هُمْ لِلزَّكٰوةِ فَاعِلُونَۙ</t>
  </si>
  <si>
    <t>23|4|Onlar zekatlarını verirler.</t>
  </si>
  <si>
    <t>وَالَّذ۪ينَ هُمْ لِفُرُوجِهِمْ حَافِظُونَۙ</t>
  </si>
  <si>
    <t>23|5|Onlar, eşleri ve cariyeleri dışında, mahrem yerlerini herkesten korurlar. Doğrusu bunlar yerilemezler.</t>
  </si>
  <si>
    <t>اِلَّا عَلٰٓى اَزْوَاجِهِمْ اَوْ مَا مَلَكَتْ اَيْمَانُهُمْ فَاِنَّهُمْ غَيْرُ مَلُوم۪ينَۚ</t>
  </si>
  <si>
    <t>23|6|Onlar, eşleri ve cariyeleri dışında, mahrem yerlerini herkesten korurlar. Doğrusu bunlar yerilemezler.</t>
  </si>
  <si>
    <t>فَمَنِ ابْتَغٰى وَرَٓاءَ ذٰلِكَ فَاُو۬لٰٓئِكَ هُمُ الْعَادُونَۚ</t>
  </si>
  <si>
    <t>23|7|Bu sınırları aşmak isteyenler, işte bunlar aşırı gidenlerdir.</t>
  </si>
  <si>
    <t>وَالَّذ۪ينَ هُمْ لِاَمَانَاتِهِمْ وَعَهْدِهِمْ رَاعُونَۙ</t>
  </si>
  <si>
    <t>23|8|Onlar emanetlerini ve sözlerini yerine getirirler.</t>
  </si>
  <si>
    <t>وَالَّذ۪ينَ هُمْ عَلٰى صَلَوَاتِهِمْ يُحَافِظُونَۢ</t>
  </si>
  <si>
    <t>23|9|Namazlarına riayet ederler.</t>
  </si>
  <si>
    <t>اُو۬لٰٓئِكَ هُمُ الْوَارِثُونَۙ</t>
  </si>
  <si>
    <t>23|10|İşte onlar, temelli kalacakları Firdevs cennetine varis olanlardır.</t>
  </si>
  <si>
    <t>اَلَّذ۪ينَ يَرِثُونَ الْفِرْدَوْسَۜ هُمْ ف۪يهَا خَالِدُونَ</t>
  </si>
  <si>
    <t>23|11|İşte onlar, temelli kalacakları Firdevs cennetine varis olanlardır.</t>
  </si>
  <si>
    <t>وَلَقَدْ خَلَقْنَا الْاِنْسَانَ مِنْ سُلَالَةٍ مِنْ ط۪ينٍۚ</t>
  </si>
  <si>
    <t>23|12|And olsun ki, insanı süzme çamurdan yarattık.</t>
  </si>
  <si>
    <t>ثُمَّ جَعَلْنَاهُ نُطْفَةً ف۪ي قَرَارٍ مَك۪ينٍۖ</t>
  </si>
  <si>
    <t>23|13|Sonra onu nutfe halinde sağlam bir yere yerleştirdik.</t>
  </si>
  <si>
    <t>ثُمَّ خَلَقْنَا النُّطْفَةَ عَلَقَةً فَخَلَقْنَا الْعَلَقَةَ مُضْغَةً فَخَلَقْنَا الْمُضْغَةَ عِظَاماً فَكَسَوْنَا الْعِظَامَ لَحْماًۗ ثُمَّ اَنْشَأْنَاهُ خَلْقاً اٰخَرَۜ فَتَبَارَكَ اللّٰهُ اَحْسَنُ الْخَالِق۪ينَۜ</t>
  </si>
  <si>
    <t>23|14|Sonra nutfeyi kan pıhtısına çevirdik, kan pıhtısını bir çiğnemlik et yaptık, bir çiğnemlik etten kemikler yarattık, kemiklere de et giydirdik. Sonra onu başka bir yaratık yaptık: Biçim verenlerin en güzeli olan Allah ne uludur!</t>
  </si>
  <si>
    <t>ثُمَّ اِنَّكُمْ بَعْدَ ذٰلِكَ لَمَيِّتُونَۜ</t>
  </si>
  <si>
    <t>23|15|Sizler, bütün bunlardan sonra ölürsünüz.</t>
  </si>
  <si>
    <t>ثُمَّ اِنَّكُمْ يَوْمَ الْقِيٰمَةِ تُبْعَثُونَ</t>
  </si>
  <si>
    <t>23|16|Şüphesiz kıyamet günü tekrar diriltilirsiniz.</t>
  </si>
  <si>
    <t>وَلَقَدْ خَلَقْنَا فَوْقَكُمْ سَبْعَ طَرَٓائِقَۗ وَمَا كُنَّا عَنِ الْخَلْقِ غَافِل۪ينَ</t>
  </si>
  <si>
    <t>23|17|And olsun ki, üstünüzde yedi tabaka yarattık. Biz, yarattığımızdan habersiz değiliz.</t>
  </si>
  <si>
    <t>وَاَنْزَلْنَا مِنَ السَّمَٓاءِ مَٓاءً بِقَدَرٍ فَاَسْكَنَّاهُ فِي الْاَرْضِۗ وَاِنَّا عَلٰى ذَهَابٍ بِه۪ لَقَادِرُونَۚ</t>
  </si>
  <si>
    <t>23|18|Gökten suyu ölçülü indirdik de, onu yerde durdurduk. Şüphesiz onu gidermeye de kadiriz.</t>
  </si>
  <si>
    <t>فَاَنْشَأْنَا لَكُمْ بِه۪ جَنَّاتٍ مِنْ نَخ۪يلٍ وَاَعْنَابٍۢ لَكُمْ ف۪يهَا فَوَاكِهُ۬ كَث۪يرَةٌ وَمِنْهَا تَأْكُلُونَۙ</t>
  </si>
  <si>
    <t>23|19|Onunla, içinde, yediğiniz birçok meyvalar bulunan hurmalık ve üzüm bağları, Tur-i Sina'da yetişen, yiyenlere, yağ ve katık veren zeytin ağacını var ettik.</t>
  </si>
  <si>
    <t>وَشَجَرَةً تَخْرُجُ مِنْ طُورِ سَيْنَٓاءَ تَنْبُتُ بِالدُّهْنِ وَصِبْغٍ لِلْاٰكِل۪ينَ</t>
  </si>
  <si>
    <t>23|20|Onunla, içinde, yediğiniz birçok meyvalar bulunan hurmalık ve üzüm bağları, Tur-i Sina'da yetişen, yiyenlere, yağ ve katık veren zeytin ağacını var ettik.</t>
  </si>
  <si>
    <t>وَاِنَّ لَكُمْ فِي الْاَنْعَامِ لَعِبْرَةًۜ نُسْق۪يكُمْ مِمَّا ف۪ي بُطُونِهَا وَلَكُمْ ف۪يهَا مَنَافِعُ كَث۪يرَةٌ وَمِنْهَا تَأْكُلُونَۙ</t>
  </si>
  <si>
    <t>23|21|Ehli hayvanlarda size ders vardır; onlardan çıkan sütten size içiririz; onlarda daha birçok menfaatiniz vardır. Onlardan yersiniz.</t>
  </si>
  <si>
    <t>وَعَلَيْهَا وَعَلَى الْفُلْكِ تُحْمَلُونَ۟</t>
  </si>
  <si>
    <t>23|22|Hem onların ve hem de gemilerin üzerinde taşınırsınız.</t>
  </si>
  <si>
    <t>وَلَقَدْ اَرْسَلْنَا نُوحاً اِلٰى قَوْمِه۪ فَقَالَ يَا قَوْمِ اعْبُدُوا اللّٰهَ مَا لَكُمْ مِنْ اِلٰهٍ غَيْرُهُۜ اَفَلَا تَتَّقُونَ</t>
  </si>
  <si>
    <t>23|23|And olsun ki Nuh'u milletine gönderdik; onlara: "Ey milletim! Allah'a kulluk edin; O'ndan başka tanrınız yoktur; sakınmaz mısınız?" dedi.</t>
  </si>
  <si>
    <t>فَقَالَ الْمَلَؤُا الَّذ۪ينَ كَفَرُوا مِنْ قَوْمِه۪ مَا هٰذَٓا اِلَّا بَشَرٌ مِثْلُكُمْۙ يُر۪يدُ اَنْ يَتَفَضَّلَ عَلَيْكُمْۜ وَلَوْ شَٓاءَ اللّٰهُ لَاَنْزَلَ مَلٰٓئِكَةًۚ مَا سَمِعْنَا بِهٰذَا ف۪ٓي اٰبَٓائِنَا الْاَوَّل۪ينَۚ</t>
  </si>
  <si>
    <t>23|24|Milletinin inkarcı ileri gelenleri: "Bu, sizin gibi bir insandan başka birşey değildir. Sizden üstün olmak istiyor. Allah dilemiş olsaydı melekler indirirdi. İlk atalarımızdan beri böyle birşey işitmedik. Bu adamda nedense biraz delilik var, bir süreye kadar onu gözetleyin" dediler.</t>
  </si>
  <si>
    <t>اِنْ هُوَ اِلَّا رَجُلٌ بِه۪ جِنَّةٌ فَتَرَبَّصُوا بِه۪ حَتّٰى ح۪ينٍ</t>
  </si>
  <si>
    <t>23|25|Milletinin inkarcı ileri gelenleri: "Bu, sizin gibi bir insandan başka birşey değildir. Sizden üstün olmak istiyor. Allah dilemiş olsaydı melekler indirirdi. İlk atalarımızdan beri böyle birşey işitmedik. Bu adamda nedense biraz delilik var, bir süreye kadar onu gözetleyin" dediler.</t>
  </si>
  <si>
    <t>قَالَ رَبِّ انْصُرْن۪ي بِمَا كَذَّبُونِ</t>
  </si>
  <si>
    <t>23|26|Nuh: "Rabbim! Beni yalanlamalarına karşılık bana yardım et" dedi.</t>
  </si>
  <si>
    <t>فَاَوْحَيْنَٓا اِلَيْهِ اَنِ اصْنَعِ الْفُلْكَ بِاَعْيُنِنَا وَوَحْيِنَا فَاِذَا جَٓاءَ اَمْرُنَا وَفَارَ التَّنُّورُۙ فَاسْلُكْ ف۪يهَا مِنْ كُلٍّ زَوْجَيْنِ اثْنَيْنِ وَاَهْلَكَ اِلَّا مَنْ سَبَقَ عَلَيْهِ الْقَوْلُ مِنْهُمْۚ وَلَا تُخَاطِبْن۪ي فِي الَّذ۪ينَ ظَلَمُواۚ اِنَّهُمْ مُغْرَقُونَ</t>
  </si>
  <si>
    <t>23|27|Bunun üzerine ona şöyle vahyettik: "Nezaretimiz altında, sana bildirdiğimiz gibi gemiyi yap; buyruğumuz gelip tandırdan sular kaynayınca her cinsten birer çifti ve aleyhine hüküm verilmiş olanın dışında kalan çoluk çocuğunu alıp gemiye bindir. Haksızlık yapanlar için Bana baş vurma, çünkü onlar suda boğulacaklardır."</t>
  </si>
  <si>
    <t>فَاِذَا اسْتَوَيْتَ اَنْتَ وَمَنْ مَعَكَ عَلَى الْفُلْكِ فَقُلِ الْحَمْدُ لِلّٰهِ الَّذ۪ي نَجّٰينَا مِنَ الْقَوْمِ الظَّالِم۪ينَ</t>
  </si>
  <si>
    <t>23|28|Ey Nuh! Sen ve beraberindekiler gemiye yerleşince: "Bizi zalim milletten kurtaran Allah'a hamdolsun" de.</t>
  </si>
  <si>
    <t>وَقُلْ رَبِّ اَنْزِلْن۪ي مُنْزَلاً مُبَارَكاً وَاَنْتَ خَيْرُ الْمُنْزِل۪ينَ</t>
  </si>
  <si>
    <t>23|29|"Rabbim! Beni mübarek bir yere indir. Sen indirenlerin en iyisisin" de.</t>
  </si>
  <si>
    <t>اِنَّ ف۪ي ذٰلِكَ لَاٰيَاتٍ وَاِنْ كُنَّا لَمُبْتَل۪ينَ</t>
  </si>
  <si>
    <t>23|30|Doğrusu bunlarda dersler vardır. Biz şüphesiz insanları denemekteyiz.</t>
  </si>
  <si>
    <t>ثُمَّ اَنْشَأْنَا مِنْ بَعْدِهِمْ قَرْناً اٰخَر۪ينَۚ</t>
  </si>
  <si>
    <t>23|31|Bunların ardından başka nesiller varettik.</t>
  </si>
  <si>
    <t>فَاَرْسَلْنَا ف۪يهِمْ رَسُولاً مِنْهُمْ اَنِ اعْبُدُوا اللّٰهَ مَا لَكُمْ مِنْ اِلٰهٍ غَيْرُهُۜ اَفَلَا تَتَّقُونَ۟</t>
  </si>
  <si>
    <t>23|32|Onlara aralarından: "Allah"a kulluk edin, O'ndan başka tanrınız yoktur, sakınmaz mısınız?" diyen bir elçi gönderdik.</t>
  </si>
  <si>
    <t>وَقَالَ الْمَلَأُ مِنْ قَوْمِهِ الَّذ۪ينَ كَفَرُوا وَكَذَّبُوا بِلِقَٓاءِ الْاٰخِرَةِ وَاَتْرَفْنَاهُمْ فِي الْحَيٰوةِ الدُّنْيَاۙ مَا هٰذَٓا اِلَّا بَشَرٌ مِثْلُكُمْۙ يَأْكُلُ مِمَّا تَأْكُلُونَ مِنْهُ وَيَشْرَبُ مِمَّا تَشْرَبُونَ</t>
  </si>
  <si>
    <t>23|33|Onun, inkarcı ve ahirete kavuşmayı yalanlayan milletinin ileri gelenleri ki Biz onlara bu dünya hayatında nimet vermiştik şöyle dediler: "Bu, yediğinizden yiyen, içtiğinizden içen sizin gibi bir insandan başka birşey değildir."</t>
  </si>
  <si>
    <t>وَلَئِنْ اَطَعْتُمْ بَشَراً مِثْلَكُمْ اِنَّكُمْ اِذاً لَخَاسِرُونَ</t>
  </si>
  <si>
    <t>23|34|"Kendiniz gibi bir insana itaat ederseniz hüsrana uğrayacağınızda hiç şüphe yoktur."</t>
  </si>
  <si>
    <t>اَيَعِدُكُمْ اَنَّكُمْ اِذَا مِتُّمْ وَكُنْتُمْ تُرَاباً وَعِظَاماً اَنَّكُمْ مُخْرَجُونَۖ</t>
  </si>
  <si>
    <t>23|35|"Öldüğünüz, toprak ve kemik yığını olduğunuz zaman tekrar dirilmenizle sizi tehdit mi ediyor?"</t>
  </si>
  <si>
    <t>هَيْهَاتَ هَيْهَاتَ لِمَا تُوعَدُونَۖ</t>
  </si>
  <si>
    <t>23|36|"Oysa tehdit edildiğiniz şey ne kadar, hem de ne kadar uzak!"</t>
  </si>
  <si>
    <t>اِنْ هِيَ اِلَّا حَيَاتُنَا الدُّنْيَا نَمُوتُ وَنَحْيَا وَمَا نَحْنُ بِمَبْعُوث۪ينَۖ</t>
  </si>
  <si>
    <t>23|37|"Hayat ancak bu dünyadakidir. Ölürüz ve yaşarız (kimimiz ölür kimimiz doğar); tekrar diriltilmeyiz."</t>
  </si>
  <si>
    <t>اِنْ هُوَ اِلَّا رَجُلٌۨ افْـتَرٰى عَلَى اللّٰهِ كَذِباً وَمَا نَحْنُ لَهُ بِمُؤْمِن۪ينَ</t>
  </si>
  <si>
    <t>23|38|"Bu, sadece Allah'a karşı yalan uyduranın biridir. Biz ona inanmayız."</t>
  </si>
  <si>
    <t>قَالَ رَبِّ انْصُرْن۪ي بِمَا كَذَّبُونِ</t>
  </si>
  <si>
    <t>23|39|O peygamber: "Rabbim! Beni yalancı saymalarına karşılık bana yardım et" dedi.</t>
  </si>
  <si>
    <t>قَالَ عَمَّا قَل۪يلٍ لَيُصْبِحُنَّ نَادِم۪ينَۚ</t>
  </si>
  <si>
    <t>23|40|Allah da: "Az sonra pişman olacaklar" buyurdu.</t>
  </si>
  <si>
    <t>فَاَخَذَتْهُمُ الصَّيْحَةُ بِالْحَقِّ فَجَعَلْنَاهُمْ غُـثَٓاءًۚ فَبُعْداً لِلْقَوْمِ الظَّالِم۪ينَ</t>
  </si>
  <si>
    <t>23|41|Gerçekten, onları bir çığlık yakaladı ve onları süprüntü yığını haline getirdik. Haksızlık eden millet, rahmetden ırak olsun!</t>
  </si>
  <si>
    <t>ثُمَّ اَنْشَأْنَا مِنْ بَعْدِهِمْ قُرُوناً اٰخَر۪ينَۜ</t>
  </si>
  <si>
    <t>23|42|Ardlarından başka nesiller varettik.</t>
  </si>
  <si>
    <t>مَا تَسْبِقُ مِنْ اُمَّةٍ اَجَلَهَا وَمَا يَسْتَأْخِرُونَۜ</t>
  </si>
  <si>
    <t>23|43|Hiçbir ümmet, kendi süresini ne çabuklaştırabilir ve ne de geciktirebilir.</t>
  </si>
  <si>
    <t>ثُمَّ اَرْسَلْنَا رُسُلَنَا تَتْرَاۜ كُلَّمَا جَٓاءَ اُمَّةً رَسُولُهَا كَذَّبُوهُ فَاَتْبَعْنَا بَعْضَهُمْ بَعْضاً وَجَعَلْنَاهُمْ اَحَاد۪يثَۚ فَبُعْداً لِقَوْمٍ لَا يُؤْمِنُونَ</t>
  </si>
  <si>
    <t>23|44|Sonra birbiri peşinden peygamberlerimizi gönderdik. Her ümmete peygamberi geldikçe onu yalancı saydılar. Onları birbiri peşinden yok edip hepsini birer efsane yaptık. İnanmayan millet, rahmetden ırak olsun!</t>
  </si>
  <si>
    <t>ثُمَّ اَرْسَلْنَا مُوسٰى وَاَخَاهُ هٰرُونَ بِاٰيَاتِنَا وَسُلْطَانٍ مُب۪ينٍۙ</t>
  </si>
  <si>
    <t>23|45|Sonra Musa ve kardeşi Harun'u, Firavun ve erkanına mucizelerimiz ve apaçık delille gönderdik. Büyüklük tasladılar. Zaten mağrur bir topluluktular.</t>
  </si>
  <si>
    <t>اِلٰى فِرْعَوْنَ وَمَلَا۬ئِه۪ فَاسْتَكْـبَرُوا وَكَانُوا قَوْماً عَال۪ينَۚ</t>
  </si>
  <si>
    <t>23|46|Sonra Musa ve kardeşi Harun'u, Firavun ve erkanına mucizelerimiz ve apaçık delille gönderdik. Büyüklük tasladılar. Zaten mağrur bir topluluktular.</t>
  </si>
  <si>
    <t>فَقَالُٓوا اَنُؤْمِنُ لِبَشَرَيْنِ مِثْلِنَا وَقَوْمُهُمَا لَنَا عَابِدُونَۚ</t>
  </si>
  <si>
    <t>23|47|Bu yüzden: "Milletleri bize kul iken, bizim gibi iki insana mı inanacağız?" deyip onları yalancı saydılar. Bu yüzden yok edildiler.</t>
  </si>
  <si>
    <t>فَكَذَّبُوهُمَا فَكَانُوا مِنَ الْمُهْلَك۪ينَ</t>
  </si>
  <si>
    <t>23|48|Bu yüzden: "Milletleri bize kul iken, bizim gibi iki insana mı inanacağız?" deyip onları yalancı saydılar. Bu yüzden yok edildiler.</t>
  </si>
  <si>
    <t>وَلَقَدْ اٰتَيْنَا مُوسَى الْكِتَابَ لَعَلَّهُمْ يَهْتَدُونَ</t>
  </si>
  <si>
    <t>23|49|And olsun ki Musa'ya, doğru yola girsinler diye Kitap verdik.</t>
  </si>
  <si>
    <t>وَجَعَلْنَا ابْنَ مَرْيَمَ وَاُمَّهُٓ اٰيَةً وَاٰوَيْنَاهُمَٓا اِلٰى رَبْوَةٍ ذَاتِ قَرَارٍ وَمَع۪ينٍ۟</t>
  </si>
  <si>
    <t>23|50|Meryem oğlunu da, annesini de mucize kıldık. Her ikisini de, pınarı bulunan, oturmaya elverişli yüksek bir yere yerleştirdik.</t>
  </si>
  <si>
    <t>يَٓا اَيُّهَا الرُّسُلُ كُلُوا مِنَ الطَّيِّبَاتِ وَاعْمَلُوا صَالِحاًۜ اِنّ۪ي بِمَا تَعْمَلُونَ عَل۪يمٌۜ</t>
  </si>
  <si>
    <t>23|51|Ey Peygamberler! Temiz şeylerden yiyin, yararlı iş işleyin; doğrusu Ben, yaptığınızı bilirim.</t>
  </si>
  <si>
    <t>وَاِنَّ هٰذِه۪ٓ اُمَّتُكُمْ اُمَّةً وَاحِدَةً وَاَنَا۬ رَبُّكُمْ فَاتَّقُونِ</t>
  </si>
  <si>
    <t>23|52|Şüphesiz bu Müslümanlık, bir tek din olarak sizin dininizdir ve Ben de Rabbinizim; öyleyse Benden sakının.</t>
  </si>
  <si>
    <t>فَـتَقَطَّـعُٓوا اَمْرَهُمْ بَيْنَهُمْ زُبُراًۜ كُلُّ حِزْبٍ بِمَا لَدَيْهِمْ فَرِحُونَ</t>
  </si>
  <si>
    <t>23|53|Ama insanlar din konusunda aralarında bölük bölük oldular. Her bölük kendi tuttuğu yoldan memnundur.</t>
  </si>
  <si>
    <t>فَذَرْهُمْ ف۪ي غَمْرَتِهِمْ حَتّٰى ح۪ينٍ</t>
  </si>
  <si>
    <t>23|54|Onları bir süreye kadar sapıklıklarıyla başbaşa bırak.</t>
  </si>
  <si>
    <t>اَيَحْسَبُونَ اَنَّمَا نُمِدُّهُمْ بِه۪ مِنْ مَالٍ وَبَن۪ينَۙ</t>
  </si>
  <si>
    <t>23|55|Kendilerine mal ve oğullar vermekle, iyiliklerde onlar için acele ettiğimizi mi zannederler? Hayır; farkında değiller.</t>
  </si>
  <si>
    <t>نُسَارِعُ لَهُمْ فِي الْخَيْرَاتِۜ بَلْ لَا يَشْعُرُونَ</t>
  </si>
  <si>
    <t>23|56|Kendilerine mal ve oğullar vermekle, iyiliklerde onlar için acele ettiğimizi mi zannederler? Hayır; farkında değiller.</t>
  </si>
  <si>
    <t>اِنَّ الَّذ۪ينَ هُمْ مِنْ خَشْيَةِ رَبِّهِمْ مُشْفِقُونَۙ</t>
  </si>
  <si>
    <t>23|57|Rablerinden korkarak titreyenler, Rablerinin ayetlerine inananlar, Rablerine eş koşmayanlar, Rablerine dönecekleri için kalbleri ürpererek vermeleri gerekeni verenler, işte onlar iyi işlerde yarış ederler, o uğurda ileri geçerler.</t>
  </si>
  <si>
    <t>وَالَّذ۪ينَ هُمْ بِاٰيَاتِ رَبِّهِمْ يُؤْمِنُونَۙ</t>
  </si>
  <si>
    <t>23|58|Rablerinden korkarak titreyenler, Rablerinin ayetlerine inananlar, Rablerine eş koşmayanlar, Rablerine dönecekleri için kalbleri ürpererek vermeleri gerekeni verenler, işte onlar iyi işlerde yarış ederler, o uğurda ileri geçerler.</t>
  </si>
  <si>
    <t>وَالَّذ۪ينَ هُمْ بِرَبِّهِمْ لَا يُشْرِكُونَۙ</t>
  </si>
  <si>
    <t>23|59|Rablerinden korkarak titreyenler, Rablerinin ayetlerine inananlar, Rablerine eş koşmayanlar, Rablerine dönecekleri için kalbleri ürpererek vermeleri gerekeni verenler, işte onlar iyi işlerde yarış ederler, o uğurda ileri geçerler.</t>
  </si>
  <si>
    <t>وَالَّذ۪ينَ يُؤْتُونَ مَٓا اٰتَوْا وَقُلُوبُهُمْ وَجِلَةٌ اَنَّهُمْ اِلٰى رَبِّهِمْ رَاجِعُونَۙ</t>
  </si>
  <si>
    <t>23|60|Rablerinden korkarak titreyenler, Rablerinin ayetlerine inananlar, Rablerine eş koşmayanlar, Rablerine dönecekleri için kalbleri ürpererek vermeleri gerekeni verenler, işte onlar iyi işlerde yarış ederler, o uğurda ileri geçerler.</t>
  </si>
  <si>
    <t>اُو۬لٰٓئِكَ يُسَارِعُونَ فِي الْخَيْرَاتِ وَهُمْ لَهَا سَابِقُونَ</t>
  </si>
  <si>
    <t>23|61|Rablerinden korkarak titreyenler, Rablerinin ayetlerine inananlar, Rablerine eş koşmayanlar, Rablerine dönecekleri için kalbleri ürpererek vermeleri gerekeni verenler, işte onlar iyi işlerde yarış ederler, o uğurda ileri geçerler.</t>
  </si>
  <si>
    <t>وَلَا نُكَلِّفُ نَفْساً اِلَّا وُسْعَهَا وَلَدَيْنَا كِتَابٌ يَنْطِقُ بِالْحَقِّ وَهُمْ لَا يُظْلَمُونَ</t>
  </si>
  <si>
    <t>23|62|Biz herkese ancak gücünün yeteceği kadar yükleriz. Katımızda gerçeği söyleyen bir kitap vardır; onlar haksızlığa uğratılmazlar.</t>
  </si>
  <si>
    <t>بَلْ قُلُوبُهُمْ ف۪ي غَمْرَةٍ مِنْ هٰذَا وَلَهُمْ اَعْمَالٌ مِنْ دُونِ ذٰلِكَ هُمْ لَهَا عَامِلُونَ</t>
  </si>
  <si>
    <t>23|63|Ama, kafirlerin kalbleri bundan habersizdir. Bundan başka da onların yapageldikleri işler de vardır.</t>
  </si>
  <si>
    <t>حَتّٰٓى اِذَٓا اَخَذْنَا مُتْرَف۪يهِمْ بِالْعَذَابِ اِذَا هُمْ يَجْـَٔرُونَۜ</t>
  </si>
  <si>
    <t>23|64|Sonunda şımarık varlıklılarını azabla yakaladığımız zaman feryat ederler.</t>
  </si>
  <si>
    <t>لَا تَجْـَٔرُوا الْيَوْمَ اِنَّكُمْ مِنَّا لَا تُنْصَرُونَ</t>
  </si>
  <si>
    <t>23|65|Onlara şöyle deriz: "Bugün feryat etmeyin, doğrusu katımızdan bir yardım görmezsiniz."</t>
  </si>
  <si>
    <t>قَدْ كَانَتْ اٰيَات۪ي تُتْلٰى عَلَيْكُمْ فَكُنْتُمْ عَلٰٓى اَعْقَابِكُمْ تَنْكِصُونَۙ</t>
  </si>
  <si>
    <t>23|66|"Ayetlerim size okunduğunda büyüklük taslayıp, gece ağzınıza geleni söyleyerek ardınıza dönüyordunuz."</t>
  </si>
  <si>
    <t>مُسْتَكْبِر۪ينَ بِه۪ۗ سَامِراً تَهْجُرُونَ</t>
  </si>
  <si>
    <t>23|67|"Ayetlerim size okunduğunda büyüklük taslayıp, gece ağzınıza geleni söyleyerek ardınıza dönüyordunuz."</t>
  </si>
  <si>
    <t>اَفَلَمْ يَدَّبَّرُوا الْقَوْلَ اَمْ جَٓاءَهُمْ مَا لَمْ يَأْتِ اٰبَٓاءَهُمُ الْاَوَّل۪ينَۘ</t>
  </si>
  <si>
    <t>23|68|Söyleneni hiç düşünmezler mi? Yoksa onlara, ilk atalarına gelmeyen bir şey mi geldi?</t>
  </si>
  <si>
    <t>اَمْ لَمْ يَعْرِفُوا رَسُولَهُمْ فَهُمْ لَهُ مُنْكِرُونَۘ</t>
  </si>
  <si>
    <t>23|69|Veya peygamberlerini tanımadılar da; bu yüzden mi onu inkar ediyorlar?</t>
  </si>
  <si>
    <t>اَمْ يَقُولُونَ بِه۪ جِنَّةٌۜ بَلْ جَٓاءَهُمْ بِالْحَقِّ وَاَكْثَرُهُمْ لِلْحَقِّ كَارِهُونَ</t>
  </si>
  <si>
    <t>23|70|Ya da: "Onda delilik var" diyorlar öyle mi? Hayır; onlara gerçeği getirmiştir, ama çoğu ondan hoşlanmamaktadır.</t>
  </si>
  <si>
    <t>وَلَوِ اتَّبَعَ الْحَقُّ اَهْوَٓاءَهُمْ لَفَسَدَتِ السَّمٰوَاتُ وَالْاَرْضُ وَمَنْ ف۪يهِنَّۜ بَلْ اَتَيْنَاهُمْ بِذِكْرِهِمْ فَهُمْ عَنْ ذِكْرِهِمْ مُعْرِضُونَۜ</t>
  </si>
  <si>
    <t>23|71|Eğer gerçek onların heveslerine uysaydı, gökler, yer ve onlarda bulananlar bozulup giderdi. Onlara, kendilerine öğüt veren bir şey getirdik; onlar ise öğütlerinden yüz çevirirler.</t>
  </si>
  <si>
    <t>اَمْ تَسْـَٔلُهُمْ خَرْجاً فَخَرَاجُ رَبِّكَ خَيْرٌۗ وَهُوَ خَيْرُ الرَّازِق۪ينَ</t>
  </si>
  <si>
    <t>23|72|Yoksa sen onlardan bir ücret mi istiyorsun? Rabbinin ecri daha iyidir. O, rızık verenlerin en hayırlısıdır.</t>
  </si>
  <si>
    <t>وَاِنَّكَ لَتَدْعُوهُمْ اِلٰى صِرَاطٍ مُسْتَق۪يمٍ</t>
  </si>
  <si>
    <t>23|73|Aslında sen onları doğru yola çağırıyorsun ama, ahirete inanmayanlar bu yoldan sapmaktadırlar.</t>
  </si>
  <si>
    <t>وَاِنَّ الَّذ۪ينَ لَا يُؤْمِنُونَ بِالْاٰخِرَةِ عَنِ الصِّرَاطِ لَنَاكِبُونَ</t>
  </si>
  <si>
    <t>23|74|Aslında sen onları doğru yola çağırıyorsun ama, ahirete inanmayanlar bu yoldan sapmaktadırlar.</t>
  </si>
  <si>
    <t>وَلَوْ رَحِمْنَاهُمْ وَكَشَفْنَا مَا بِهِمْ مِنْ ضُرٍّ لَلَجُّوا ف۪ي طُغْيَانِهِمْ يَعْمَهُونَ</t>
  </si>
  <si>
    <t>23|75|Biz onlara acısak ve başlarındaki sıkıntıyı gidersek bile, azgınlıkları içinde bocalayıp kalırlar.</t>
  </si>
  <si>
    <t>وَلَقَدْ اَخَذْنَاهُمْ بِالْعَذَابِ فَمَا اسْتَكَانُوا لِرَبِّهِمْ وَمَا يَتَضَرَّعُونَ</t>
  </si>
  <si>
    <t>23|76|And olsun ki, Biz onları azabla yakalamıştık, yine de Rablerine boyun eğmemiş ve yakarmamışlardı.</t>
  </si>
  <si>
    <t>حَتّٰٓى اِذَا فَتَحْنَا عَلَيْهِمْ بَاباً ذَا عَذَابٍ شَد۪يدٍ اِذَا هُمْ ف۪يهِ مُبْلِسُونَ۟</t>
  </si>
  <si>
    <t>23|77|Sonunda onlara şiddetli bir azap kapısı açtığımız zaman ümitsiz kalıverdiler.</t>
  </si>
  <si>
    <t>وَهُوَ الَّـذ۪ٓي اَنْشَاَ لَكُمُ السَّمْعَ وَالْاَبْصَارَ وَالْاَفْـِٔدَةَۜ قَل۪يلاً مَا تَشْكُرُونَ</t>
  </si>
  <si>
    <t>23|78|Oysa, sizin için kulaklar, gözler ve kalbler vareden O'dur. Pek az şükrediyorsunuz.</t>
  </si>
  <si>
    <t>وَهُوَ الَّذ۪ي ذَرَاَكُمْ فِي الْاَرْضِ وَاِلَيْهِ تُحْشَرُونَ</t>
  </si>
  <si>
    <t>23|79|Sizi yerde yaratıp yayan O'dur ve O'nun huzurunda toplanacaksınız.</t>
  </si>
  <si>
    <t>وَهُوَ الَّذ۪ي يُحْـي۪ وَيُم۪يتُ وَلَهُ اخْتِلَافُ الَّيْلِ وَالنَّهَارِۜ اَفَلَا تَعْقِلُونَ</t>
  </si>
  <si>
    <t>23|80|Dirilten de, öldüren de O'dur. Gece ile gündüzün birbiri ardından gitmesi de O'nun emrine bağlıdır. Düşünmez misiniz?</t>
  </si>
  <si>
    <t>بَلْ قَالُوا مِثْلَ مَا قَالَ الْاَوَّلُونَ</t>
  </si>
  <si>
    <t>23|81|Hayır; yine de öncekilerin dediklerini derler.</t>
  </si>
  <si>
    <t>قَالُٓوا ءَاِذَا مِتْنَا وَكُنَّا تُرَاباً وَعِظَاماً ءَاِنَّا لَمَبْعُوثُونَ</t>
  </si>
  <si>
    <t>23|82|Öncekiler: "Ölüp toprak ve bir yığın kemik olduğumuzda mı diriltileceğiz? And olsun ki biz ve daha önce de babalarımız tehdit edilmişti; bu, öncekilerin masallarından başka birşey değildir" demişlerdi.</t>
  </si>
  <si>
    <t>لَقَدْ وُعِدْنَا نَحْنُ وَاٰبَٓاؤُ۬نَا هٰذَا مِنْ قَبْلُ اِنْ هٰذَٓا اِلَّٓا اَسَاط۪يرُ الْاَوَّل۪ينَ</t>
  </si>
  <si>
    <t>23|83|Öncekiler: "Ölüp toprak ve bir yığın kemik olduğumuzda mı diriltileceğiz? And olsun ki biz ve daha önce de babalarımız tehdit edilmişti; bu, öncekilerin masallarından başka birşey değildir" demişlerdi.</t>
  </si>
  <si>
    <t>قُلْ لِمَنِ الْاَرْضُ وَمَنْ ف۪يهَٓا اِنْ كُنْتُمْ تَعْلَمُونَ</t>
  </si>
  <si>
    <t>23|84|De ki: "Biliyorsanız söyleyin, yer ve onda bulunanlar kimindir?"</t>
  </si>
  <si>
    <t>سَيَقُولُونَ لِلّٰهِۜ قُلْ اَفَلَا تَذَكَّرُونَ</t>
  </si>
  <si>
    <t>23|85|"Allah'ındır" diyecekler, "Öyleyse ders almaz mısınız?" de.</t>
  </si>
  <si>
    <t>قُلْ مَنْ رَبُّ السَّمٰوَاتِ السَّبْعِ وَرَبُّ الْعَرْشِ الْعَظ۪يمِ</t>
  </si>
  <si>
    <t>23|86|"Yedi göğün de Rabbi, yüce arşın da Rabbi kimdir?" de.</t>
  </si>
  <si>
    <t>سَيَقُولُونَ لِلّٰهِۜ قُلْ اَفَلَا تَتَّقُونَ</t>
  </si>
  <si>
    <t>23|87|"Allah'tır" diyecekler! "Öyleyse O'na karşı gelmekten sakınmaz mısınız?" de.</t>
  </si>
  <si>
    <t>قُلْ مَنْ بِيَدِه۪ مَلَكُوتُ كُلِّ شَيْءٍ وَهُوَ يُج۪يرُ وَلَا يُجَارُ عَلَيْهِ اِنْ كُنْتُمْ تَعْلَمُونَ</t>
  </si>
  <si>
    <t>23|88|"Biliyorsanız söyleyin her şeyin hükümranlığı elinde olan, barındıran fakat himayeye muhtaç olmayan kimdir?"</t>
  </si>
  <si>
    <t>سَيَقُولُونَ لِلّٰهِۜ قُلْ فَاَنّٰى تُسْحَرُونَ</t>
  </si>
  <si>
    <t>23|89|"Allah'tır" diyecekler; "Öyleyse nasıl aldanıyorsunuz" de.</t>
  </si>
  <si>
    <t>بَلْ اَتَيْنَاهُمْ بِالْحَقِّ وَاِنَّهُمْ لَكَاذِبُونَ</t>
  </si>
  <si>
    <t>23|90|Hayır; Biz onlara gerçeği getirdik ama, onlar yalancıdırlar.</t>
  </si>
  <si>
    <t>مَا اتَّخَذَ اللّٰهُ مِنْ وَلَدٍ وَمَا كَانَ مَعَهُ مِنْ اِلٰهٍ اِذاً لَذَهَبَ كُلُّ اِلٰهٍ بِمَا خَلَقَ وَلَعَلَا بَعْضُهُمْ عَلٰى بَعْضٍۜ سُبْحَانَ اللّٰهِ عَمَّا يَصِفُونَۙ</t>
  </si>
  <si>
    <t>23|91|Allah çocuk edinmemiştir; O'nun yanında hiçbir tanrı yoktur, olsaydı, her tanrı kendi yarattığı ile beraber gider ve birbirinden üstün olmağa çalışırlardı. Allah onların vasıflandırdıklarından münezzehtir.</t>
  </si>
  <si>
    <t>عَالِمِ الْغَيْبِ وَالشَّهَادَةِ فَتَعَالٰى عَمَّا يُشْرِكُونَ۟</t>
  </si>
  <si>
    <t>23|92|O, görülmeyeni de, görüleni de bilir. Koştukları ortaklardan yücedir.</t>
  </si>
  <si>
    <t>قُلْ رَبِّ اِمَّا تُرِيَنّ۪ي مَا يُوعَدُونَۙ</t>
  </si>
  <si>
    <t>23|93|De ki: "Rabbim! Onların tehdit olundukları şeyi bana mutlaka göstereceksen, o zaman beni zalim milletin içinde bulundurma Yarabbi."</t>
  </si>
  <si>
    <t>رَبِّ فَلَا تَجْعَلْن۪ي فِي الْقَوْمِ الظَّالِم۪ينَ</t>
  </si>
  <si>
    <t>23|94|De ki: "Rabbim! Onların tehdit olundukları şeyi bana mutlaka göstereceksen, o zaman beni zalim milletin içinde bulundurma Yarabbi."</t>
  </si>
  <si>
    <t>وَاِنَّا عَلٰٓى اَنْ نُرِيَكَ مَا نَعِدُهُمْ لَقَادِرُونَ</t>
  </si>
  <si>
    <t>23|95|Biz onlara vadettiğimizi sana elbette gösterebiliriz.</t>
  </si>
  <si>
    <t>اِدْفَعْ بِالَّت۪ي هِيَ اَحْسَنُ السَّيِّئَةَۜ نَحْنُ اَعْلَمُ بِمَا يَصِفُونَ</t>
  </si>
  <si>
    <t>23|96|Kötülüğü en iyi ile sav. Onların vasıflandırmalarını Biz daha iyi biliriz.</t>
  </si>
  <si>
    <t>وَقُلْ رَبِّ اَعُوذُ بِكَ مِنْ هَمَزَاتِ الشَّيَاط۪ينِۙ</t>
  </si>
  <si>
    <t>23|97|De ki: "Rabbim! Şeytanların kışkırtmalarından Sana sığınırım."</t>
  </si>
  <si>
    <t>وَاَعُوذُ بِكَ رَبِّ اَنْ يَحْضُرُونِ</t>
  </si>
  <si>
    <t>23|98|"Rabbim! Yanımda bulunmalarından da Sana sığınırım."</t>
  </si>
  <si>
    <t>حَتّٰٓى اِذَا جَٓاءَ اَحَدَهُمُ الْمَوْتُ قَالَ رَبِّ ارْجِعُونِۙ</t>
  </si>
  <si>
    <t>23|99|Onlardan birine ölüm gelince: "Rabbim! Beni geri çevir, belki, yapmadan bıraktığımı tamamlar, iyi iş işlerim" der. Hayır; bu söylediği sadece kendi lafıdır. Tekrar diriltilecekleri güne kadar arkalarında geriye dönmekten onları alıkoyan bir engel vardır.</t>
  </si>
  <si>
    <t>لَعَلّ۪ٓي اَعْمَلُ صَالِحاً ف۪يمَا تَرَكْتُ كَلَّاۜ اِنَّهَا كَلِمَةٌ هُوَ قَٓائِلُهَاۜ وَمِنْ وَرَٓائِهِمْ بَرْزَخٌ اِلٰى يَوْمِ يُبْعَثُونَ</t>
  </si>
  <si>
    <t>23|100|Onlardan birine ölüm gelince: "Rabbim! Beni geri çevir, belki, yapmadan bıraktığımı tamamlar, iyi iş işlerim" der. Hayır; bu söylediği sadece kendi lafıdır. Tekrar diriltilecekleri güne kadar arkalarında geriye dönmekten onları alıkoyan bir engel vardır.</t>
  </si>
  <si>
    <t>فَاِذَا نُفِـخَ فِي الصُّورِ فَلَٓا اَنْسَابَ بَيْنَهُمْ يَوْمَئِذٍ وَلَا يَتَسَٓاءَلُونَ</t>
  </si>
  <si>
    <t>23|101|Sura üflendiği zaman, o gün, aralarındaki soy yakınlığı fayda vermez ve birbirlerine de birşey soramazlar.</t>
  </si>
  <si>
    <t>فَمَنْ ثَقُلَتْ مَوَاز۪ينُهُ فَاُو۬لٰٓئِكَ هُمُ الْمُفْلِحُونَ</t>
  </si>
  <si>
    <t>23|102|Tartıları ağır gelenler, işte onlar kurtuluşa ermiş olanlardır.</t>
  </si>
  <si>
    <t>وَمَنْ خَفَّتْ مَوَاز۪ينُهُ فَاُو۬لٰٓئِكَ الَّذ۪ينَ خَسِرُٓوا اَنْفُسَهُمْ ف۪ي جَهَنَّمَ خَالِدُونَۚ</t>
  </si>
  <si>
    <t>23|103|Tartıları hafif gelenler, işte onlar, kendilerine yazık edendir, cehennemde temellidirler.</t>
  </si>
  <si>
    <t>تَلْفَحُ وُجُوهَهُمُ النَّارُ وَهُمْ ف۪يهَا كَالِحُونَ</t>
  </si>
  <si>
    <t>23|104|Ateş onların yüzlerini yalar, dişleri sırıtıp kalır.</t>
  </si>
  <si>
    <t>اَلَمْ تَكُنْ اٰيَات۪ي تُتْلٰى عَلَيْكُمْ فَكُنْتُمْ بِهَا تُكَذِّبُونَ</t>
  </si>
  <si>
    <t>23|105|Allah: "Ayetlerim size okunurken onları yalanlıyordunuz değil mi?" der.</t>
  </si>
  <si>
    <t>قَالُوا رَبَّـنَا غَلَبَتْ عَلَيْنَا شِقْوَتُنَا وَكُنَّا قَوْماً ضَٓالّ۪ينَ</t>
  </si>
  <si>
    <t>23|106|Şöyle derler: "Rabbimiz! Bizi bedbahtlığımız yenmişti; sapık bir millet olmuştuk."</t>
  </si>
  <si>
    <t>رَبَّـنَٓا اَخْرِجْنَا مِنْهَا فَاِنْ عُدْنَا فَاِنَّا ظَالِمُونَ</t>
  </si>
  <si>
    <t>23|107|"Rabbimiz! Bizi buradan çıkar, tekrar günaha dönersek, doğrusu zulmetmiş oluruz."</t>
  </si>
  <si>
    <t>قَالَ اخْسَؤُ۫ا ف۪يهَا وَلَا تُكَلِّمُونِ</t>
  </si>
  <si>
    <t>23|108|Allah: "Sinin orada! Benimle konuşmayın. Kullarımdan bir topluluk: "Rabbimiz! inandık, artık bizi bağışla, bize acı. Sen acıyanların en iyisisin" diyordu. Siz ise, onları alaya alıyordunuz. Bu yaptıklarınız size Beni anmayı unutturuyordu. Onlara hep gülüyordunuz. Sabretmelerine karşılık bugün onları mükafatlandırdım. Doğrusu onlar kurtulanlardır" der.</t>
  </si>
  <si>
    <t>اِنَّهُ كَانَ فَر۪يقٌ مِنْ عِبَاد۪ي يَقُولُونَ رَبَّـنَٓا اٰمَنَّا فَاغْفِرْ لَنَا وَارْحَمْنَا وَاَنْتَ خَيْرُ الرَّاحِم۪ينَۚ</t>
  </si>
  <si>
    <t>23|109|Allah: "Sinin orada! Benimle konuşmayın. Kullarımdan bir topluluk: "Rabbimiz! inandık, artık bizi bağışla, bize acı. Sen acıyanların en iyisisin" diyordu. Siz ise, onları alaya alıyordunuz. Bu yaptıklarınız size Beni anmayı unutturuyordu. Onlara hep gülüyordunuz. Sabretmelerine karşılık bugün onları mükafatlandırdım. Doğrusu onlar kurtulanlardır" der.</t>
  </si>
  <si>
    <t>فَاتَّخَذْتُمُوهُمْ سِخْرِياًّ حَتّٰٓى اَنْسَوْكُمْ ذِكْر۪ي وَكُنْتُمْ مِنْهُمْ تَضْحَكُونَ</t>
  </si>
  <si>
    <t>23|110|Allah: "Sinin orada! Benimle konuşmayın. Kullarımdan bir topluluk: "Rabbimiz! inandık, artık bizi bağışla, bize acı. Sen acıyanların en iyisisin" diyordu. Siz ise, onları alaya alıyordunuz. Bu yaptıklarınız size Beni anmayı unutturuyordu. Onlara hep gülüyordunuz. Sabretmelerine karşılık bugün onları mükafatlandırdım. Doğrusu onlar kurtulanlardır" der.</t>
  </si>
  <si>
    <t>اِنّ۪ي جَزَيْتُهُمُ الْيَوْمَ بِمَا صَبَرُٓواۙ اَنَّهُمْ هُمُ الْفَٓائِزُونَ</t>
  </si>
  <si>
    <t>23|111|Allah: "Sinin orada! Benimle konuşmayın. Kullarımdan bir topluluk: "Rabbimiz! inandık, artık bizi bağışla, bize acı. Sen acıyanların en iyisisin" diyordu. Siz ise, onları alaya alıyordunuz. Bu yaptıklarınız size Beni anmayı unutturuyordu. Onlara hep gülüyordunuz. Sabretmelerine karşılık bugün onları mükafatlandırdım. Doğrusu onlar kurtulanlardır" der.</t>
  </si>
  <si>
    <t>قَالَ كَمْ لَبِثْتُمْ فِي الْاَرْضِ عَدَدَ سِن۪ينَ</t>
  </si>
  <si>
    <t>23|112|Allah onlara yine: "Yeryüzünde kaç yıl kaldınız" der.</t>
  </si>
  <si>
    <t>قَالُوا لَبِثْنَا يَوْماً اَوْ بَعْضَ يَوْمٍ فَسْـَٔلِ الْعَٓادّ۪ينَ</t>
  </si>
  <si>
    <t>23|113|"Bir gün veya daha az bir süre kaldık, sayanlara sor" derler.</t>
  </si>
  <si>
    <t>قَالَ اِنْ لَبِثْتُمْ اِلَّا قَل۪يلاً لَوْ اَنَّكُمْ كُنْتُمْ تَعْلَمُونَ</t>
  </si>
  <si>
    <t>23|114|Allah' "Pek az kaldınız, keşke bilseydiniz! Sizi boşuna yarattığımızı ve Bize döndürülmeyeceğinizi mi sandınız?" der.</t>
  </si>
  <si>
    <t>اَفَحَسِبْتُمْ اَنَّمَا خَلَقْنَاكُمْ عَبَثاً وَاَنَّكُمْ اِلَيْنَا لَا تُرْجَعُونَ</t>
  </si>
  <si>
    <t>23|115|Allah' "Pek az kaldınız, keşke bilseydiniz! Sizi boşuna yarattığımızı ve Bize döndürülmeyeceğinizi mi sandınız?" der.</t>
  </si>
  <si>
    <t>فَتَعَالَى اللّٰهُ الْمَلِكُ الْحَقُّۚ لَٓا اِلٰهَ اِلَّا هُوَۚ رَبُّ الْعَرْشِ الْكَر۪يمِ</t>
  </si>
  <si>
    <t>23|116|Gerçek hükümdar olan Allah yücedir. O'ndan başka tanrı yoktur. O, yüce arşın Rabbidir.</t>
  </si>
  <si>
    <t>وَمَنْ يَدْعُ مَعَ اللّٰهِ اِلٰهاً اٰخَرَۙ لَا بُرْهَانَ لَهُ بِه۪ۙ فَاِنَّمَا حِسَابُهُ عِنْدَ رَبِّه۪ۜ اِنَّهُ لَا يُفْلِحُ الْكَافِرُونَ</t>
  </si>
  <si>
    <t>23|117|Allah'la beraber, varlığına hiçbir delili olmadığı halde başka tanrıya tapanın hesabını Rabbi görecektir. İnkarcılar elbette kurtulamazlar.</t>
  </si>
  <si>
    <t>وَقُلْ رَبِّ اغْفِرْ وَارْحَمْ وَاَنْتَ خَيْرُ الرَّاحِم۪ينَ</t>
  </si>
  <si>
    <t>23|118|De ki: "Rabbim! Bağışla, merhamet et, Sen merhamet edenlerin en hayırlısısın."</t>
  </si>
  <si>
    <t>NUR SURESİ</t>
  </si>
  <si>
    <t>سُورَةٌ اَنْزَلْنَاهَا وَفَرَضْنَاهَا وَاَنْزَلْنَا ف۪يهَٓا اٰيَاتٍ بَيِّنَاتٍ لَعَلَّكُمْ تَذَكَّرُونَ</t>
  </si>
  <si>
    <t>24|1|Bu, indirip, hükümlerini kesinleştirdiğimiz suredir. Öğüt alasınız diye onda apaçık ayetler indirdik.</t>
  </si>
  <si>
    <t>اَلزَّانِيَةُ وَالزَّان۪ي فَاجْلِدُوا كُلَّ وَاحِدٍ مِنْهُمَا مِائَةَ جَلْدَةٍۖ وَلَا تَأْخُذْكُمْ بِهِمَا رَأْفَةٌ ف۪ي د۪ينِ اللّٰهِ اِنْ كُنْتُمْ تُؤْمِنُونَ بِاللّٰهِ وَالْيَوْمِ الْاٰخِرِۚ وَلْيَشْهَدْ عَذَابَهُمَا طَٓائِفَةٌ مِنَ الْمُؤْمِن۪ينَ</t>
  </si>
  <si>
    <t>24|2|Zina eden kadın ve erkeğin her birine yüzer değnek vurun. Allah'a ve ahiret gününe inanıyorsanız, Allah'ın dini konusunda o ikisine acımayın. Onların ceza görmesine, inananlardan bir topluluk da şahit olsun.</t>
  </si>
  <si>
    <t>اَلزَّان۪ي لَا يَنْكِحُ اِلَّا زَانِيَةً اَوْ مُشْرِكَةًۘ وَالزَّانِيَةُ لَا يَنْكِحُهَٓا اِلَّا زَانٍ اَوْ مُشْرِكٌۚ وَحُرِّمَ ذٰلِكَ عَلَى الْمُؤْمِن۪ينَ</t>
  </si>
  <si>
    <t>24|3|Zina eden erkek, ancak zina eden veya putperest bir kadınla evlenebilir. Zina eden kadınla da, ancak zina eden veya putperest olan bir erkek evlenebilir. Bu, müminlere yasak edilmiştir.</t>
  </si>
  <si>
    <t>وَالَّذ۪ينَ يَرْمُونَ الْمُحْصَنَاتِ ثُمَّ لَمْ يَأْتُوا بِاَرْبَعَةِ شُهَدَٓاءَ فَاجْلِدُوهُمْ ثَمَان۪ينَ جَلْدَةً وَلَا تَقْبَلُوا لَهُمْ شَهَادَةً اَبَداًۚ وَاُو۬لٰٓئِكَ هُمُ الْفَاسِقُونَۙ</t>
  </si>
  <si>
    <t>24|4|İffetli kadınlara zina isnat edip de, sonra dört şahit getiremeyenlere seksen değnek vurun; ebediyen onların şahidliğini kabul etmeyin. İşte onlar yoldan çıkmış kimselerdir.</t>
  </si>
  <si>
    <t>اِلَّا الَّذ۪ينَ تَابُوا مِنْ بَعْدِ ذٰلِكَ وَاَصْلَحُواۚ فَاِنَّ اللّٰهَ غَفُورٌ رَح۪يمٌ</t>
  </si>
  <si>
    <t>24|5|Ama bundan sonra, tevbe edip düzelenler bunun dışındadır. Şüphesiz Allah bağışlar ve merhamet eder.</t>
  </si>
  <si>
    <t>وَالَّذ۪ينَ يَرْمُونَ اَزْوَاجَهُمْ وَلَمْ يَكُنْ لَهُمْ شُهَدَٓاءُ اِلَّٓا اَنْفُسُهُمْ فَشَهَادَةُ اَحَدِهِمْ اَرْبَعُ شَهَادَاتٍ بِاللّٰهِۙ اِنَّهُ لَمِنَ الصَّادِق۪ينَ</t>
  </si>
  <si>
    <t>24|6|Karılarına zina isnat edip de kendilerinden başka şahidleri olmayanların şahidliği, kendisinin doğru sözlülerden olduğuna Allah'ı dört defa şahit tutmasıyla olur. Beşincisinde, eğer yalancılardan ise Allah'ın lanetinin kendisine olmasını diler.</t>
  </si>
  <si>
    <t>وَالْخَامِسَةُ اَنَّ لَعْنَتَ اللّٰهِ عَلَيْهِ اِنْ كَانَ مِنَ الْكَاذِب۪ينَ</t>
  </si>
  <si>
    <t>24|7|Karılarına zina isnat edip de kendilerinden başka şahidleri olmayanların şahidliği, kendisinin doğru sözlülerden olduğuna Allah'ı dört defa şahit tutmasıyla olur. Beşincisinde, eğer yalancılardan ise Allah'ın lanetinin kendisine olmasını diler.</t>
  </si>
  <si>
    <t>وَيَدْرَؤُ۬ا عَنْهَا الْعَذَابَ اَنْ تَشْهَدَ اَرْبَعَ شَهَادَاتٍ بِاللّٰهِۙ اِنَّهُ لَمِنَ الْكَاذِب۪ينَۙ</t>
  </si>
  <si>
    <t>24|8|Kocasının yalancılardan olduğuna Allah'ı dört defa şahit tutması, cezayı kadından savar. Beşincisinde, kocası doğrulardan ise kendisinin Allah'ın gazabına uğramasını diler.</t>
  </si>
  <si>
    <t>وَالْخَامِسَةَ اَنَّ غَضَبَ اللّٰهِ عَلَيْهَٓا اِنْ كَانَ مِنَ الصَّادِق۪ينَ</t>
  </si>
  <si>
    <t>24|9|Kocasının yalancılardan olduğuna Allah'ı dört defa şahit tutması, cezayı kadından savar. Beşincisinde, kocası doğrulardan ise kendisinin Allah'ın gazabına uğramasını diler.</t>
  </si>
  <si>
    <t>وَلَوْلَا فَضْلُ اللّٰهِ عَلَيْكُمْ وَرَحْمَتُهُ وَاَنَّ اللّٰهَ تَـوَّابٌ حَك۪يمٌ۟</t>
  </si>
  <si>
    <t>24|10|Allah'ın size nimet ve rahmeti bulunmasa ve Allah tevbeleri kabul eden ve Hakim olmasaydı suçlunun hemen cezasını verirdi.</t>
  </si>
  <si>
    <t>اِنَّ الَّذ۪ينَ جَٓاؤُ۫ بِالْاِفْكِ عُصْبَةٌ مِنْكُمْۜ لَا تَحْسَبُوهُ شَراًّ لَكُمْۜ بَلْ هُوَ خَيْرٌ لَكُمْۜ لِكُلِّ امْرِئٍ مِنْهُمْ مَا اكْتَسَبَ مِنَ الْاِثْمِۚ وَالَّذ۪ي تَوَلّٰى كِبْرَهُ مِنْهُمْ لَهُ عَذَابٌ عَظ۪يمٌ</t>
  </si>
  <si>
    <t>24|11|(Peygamber'in eşi hakkında) o yalanı uyduranlar içinizden bir güruhtur. Bunu kendiniz için kötü sanmayın, o sizin için hayırlı olmuştur. O kimselerden her birine kazandığı günah karşılığı ceza vardır; içlerinden elebaşılık yapana ise büyük azap vardır.</t>
  </si>
  <si>
    <t>لَوْلَٓا اِذْ سَمِعْتُمُوهُ ظَنَّ الْمُؤْمِنُونَ وَالْمُؤْمِنَاتُ بِاَنْفُسِهِمْ خَيْراًۙ وَقَالُوا هٰذَٓا اِفْكٌ مُب۪ينٌ</t>
  </si>
  <si>
    <t>24|12|Onu işittiğiniz zaman, erkek kadın müminlerin, kendiliklerinden hüsnü zanda bulunup da: "Bu apaçık bir iftiradır" demeleri gerekmez miydi?</t>
  </si>
  <si>
    <t>لَوْلَا جَٓاؤُ۫ عَلَيْهِ بِاَرْبَعَةِ شُهَدَٓاءَۚ فَاِذْ لَمْ يَأْتُوا بِالشُّهَدَٓاءِ فَاُو۬لٰٓئِكَ عِنْدَ اللّٰهِ هُمُ الْكَاذِبُونَ</t>
  </si>
  <si>
    <t>24|13|Dört şahit getirmeleri gerekmez miydi? İşte bunlar, şahit getirmedikçe Allah katında yalancı olanlardır.</t>
  </si>
  <si>
    <t>وَلَوْلَا فَضْلُ اللّٰهِ عَلَيْكُمْ وَرَحْمَتُهُ فِي الدُّنْيَا وَالْاٰخِرَةِ لَمَسَّكُمْ ف۪ي مَٓا اَفَضْتُمْ ف۪يهِ عَذَابٌ عَظ۪يمٌۚ</t>
  </si>
  <si>
    <t>24|14|Allah'ın dünya ve ahirette size lütuf ve merhameti olmasaydı, o kötü sözü yaymanızdan ötürü büyük bir azaba uğrardınız.</t>
  </si>
  <si>
    <t>اِذْ تَلَقَّوْنَهُ بِاَلْسِنَتِكُمْ وَتَقُولُونَ بِاَفْوَاهِكُمْ مَا لَيْسَ لَكُمْ بِه۪ عِلْمٌ وَتَحْسَبُونَهُ هَيِّناًۗ وَهُوَ عِنْدَ اللّٰهِ عَظ۪يمٌ</t>
  </si>
  <si>
    <t>24|15|Onu dilinize dolamıştınız. Bilmediğiniz şeyleri ağzınıza alıyordunuz. Onu önemsiz bir şey sanıyordunuz, oysa Allah katında önemi büyüktü.</t>
  </si>
  <si>
    <t>وَلَوْلَٓا اِذْ سَمِعْتُمُوهُ قُلْتُمْ مَا يَكُونُ لَـنَٓا اَنْ نَتَكَلَّمَ بِهٰذَاۗ سُبْحَانَكَ هٰذَا بُهْتَانٌ عَظ۪يمٌ</t>
  </si>
  <si>
    <t>24|16|O'nu işittiğinizde: "Bu konuda konuşmamız yakışık almaz; haşa, bu büyük bir iftiradır" demeniz gerekmez miydi?</t>
  </si>
  <si>
    <t>يَعِظُكُمُ اللّٰهُ اَنْ تَعُودُوا لِمِثْلِه۪ٓ اَبَداً اِنْ كُنْتُمْ مُؤْمِن۪ينَۚ</t>
  </si>
  <si>
    <t>24|17|Eğer mümin kişilerdenseniz, Allah buna benzer bir şeye bir daha dönmemenizi tavsiye eder.</t>
  </si>
  <si>
    <t>وَيُبَيِّنُ اللّٰهُ لَكُمُ الْاٰيَاتِۜ وَاللّٰهُ عَل۪يمٌ حَك۪يمٌ</t>
  </si>
  <si>
    <t>24|18|Allah size ayetleri açıkça bildirir. Allah bilendir, Hakim'dir.</t>
  </si>
  <si>
    <t>اِنَّ الَّذ۪ينَ يُحِبُّونَ اَنْ تَش۪يعَ الْفَاحِشَةُ فِي الَّذ۪ينَ اٰمَنُوا لَهُمْ عَذَابٌ اَل۪يمٌۙ فِي الدُّنْيَا وَالْاٰخِرَةِۜ وَاللّٰهُ يَعْلَمُ وَاَنْتُمْ لَا تَعْلَمُونَ</t>
  </si>
  <si>
    <t>24|19|Müminler arasından hayasızlığın yayılmasını arzu edenlere, işte onlara, dünya ve ahirette can yakıcı azap vardır. Allah bilir, siz ise bilmezsiniz.</t>
  </si>
  <si>
    <t>وَلَوْلَا فَضْلُ اللّٰهِ عَلَيْكُمْ وَرَحْمَتُهُ وَاَنَّ اللّٰهَ رَؤُ۫فٌ رَح۪يمٌ۟</t>
  </si>
  <si>
    <t>24|20|Allah'ın size lütuf ve merhameti bulunmasaydı, Allah şefkatli ve merhametli olmasaydı hemen cezanızı verirdi.</t>
  </si>
  <si>
    <t>يَٓا اَيُّهَا الَّذ۪ينَ اٰمَنُوا لَا تَتَّبِعُوا خُطُوَاتِ الشَّيْطَانِۜ وَمَنْ يَتَّبِـعْ خُطُوَاتِ الشَّيْطَانِ فَاِنَّهُ يَأْمُرُ بِالْفَحْشَٓاءِ وَالْمُنْكَرِۜ وَلَوْلَا فَضْلُ اللّٰهِ عَلَيْكُمْ وَرَحْمَتُهُ مَا زَكٰى مِنْكُمْ مِنْ اَحَدٍ اَبَداًۙ وَلٰكِنَّ اللّٰهَ يُزَكّ۪ي مَنْ يَشَٓاءُۜ وَاللّٰهُ سَم۪يعٌ عَل۪يمٌ</t>
  </si>
  <si>
    <t>24|21|Ey İnananlar! Şeytana ayak uydurmayın. Kim şeytanın ardına takılırsa, bilsin ki, o, hayasızlığı ve fenalığı emreder. Allah'ın size lütuf ve merhameti bulunmasaydı, hiçbiriniz ebediyen temize çıkamazdı. Fakat Allah dilediğini temize çıkarır. Allah işitir ve bilir.</t>
  </si>
  <si>
    <t>وَلَا يَأْتَلِ اُو۬لُوا الْفَضْلِ مِنْكُمْ وَالسَّعَةِ اَنْ يُؤْتُٓوا اُو۬لِي الْقُرْبٰى وَالْمَسَاك۪ينَ وَالْمُهَاجِر۪ينَ ف۪ي سَب۪يلِ اللّٰهِۖ وَلْيَعْفُوا وَلْيَصْفَحُواۜ اَلَا تُحِبُّونَ اَنْ يَغْفِرَ اللّٰهُ لَكُمْۜ وَاللّٰهُ غَفُورٌ رَح۪يمٌ</t>
  </si>
  <si>
    <t>24|22|İçinizde lütuf ve servet sahibi olanlar, yakınlarına, düşkünlere ve Allah yolunda hicret edenlere, vermemek için yemin etmesinler, affetsinler, geçsinler. Allah'ın sizi bağışlamasından hoşlanmaz mısınız? Allah bağışlayandır, merhametli olandır.</t>
  </si>
  <si>
    <t>اِنَّ الَّذ۪ينَ يَرْمُونَ الْمُحْصَنَاتِ الْغَافِلَاتِ الْمُؤْمِنَاتِ لُعِنُوا فِي الدُّنْيَا وَالْاٰخِرَةِۖ وَلَهُمْ عَذَابٌ عَظ۪يمٌۙ</t>
  </si>
  <si>
    <t>24|23|İffetli, habersiz, mümin kadınlara zina isnat edenler dünya ve ahirette lanetlenmişlerdir. Kendi dilleri, elleri ve ayakları, yapmış olduklarına şahidlik ettikleri gün onlar büyük azaba uğrayacaklardır.</t>
  </si>
  <si>
    <t>يَوْمَ تَشْهَدُ عَلَيْهِمْ اَلْسِنَتُهُمْ وَاَيْد۪يهِمْ وَاَرْجُلُهُمْ بِمَا كَانُوا يَعْمَلُونَ</t>
  </si>
  <si>
    <t>24|24|İffetli, habersiz, mümin kadınlara zina isnat edenler dünya ve ahirette lanetlenmişlerdir. Kendi dilleri, elleri ve ayakları, yapmış olduklarına şahidlik ettikleri gün onlar büyük azaba uğrayacaklardır.</t>
  </si>
  <si>
    <t>يَوْمَئِذٍ يُوَفّ۪يهِمُ اللّٰهُ د۪ينَهُمُ الْحَقَّ وَيَعْلَمُونَ اَنَّ اللّٰهَ هُوَ الْحَقُّ الْمُب۪ينُ</t>
  </si>
  <si>
    <t>24|25|O gün, Allah onlara kesinleşmiş cezalarını verecektir. Allah'ın apaçık hak olduğunu bileceklerdir.</t>
  </si>
  <si>
    <t>اَلْخَب۪يثَاتُ لِلْخَب۪يث۪ينَ وَالْخَب۪يثُونَ لِلْخَب۪يثَاتِۚ وَالطَّيِّبَاتُ لِلطَّيِّب۪ينَ وَالطَّيِّبُونَ لِلطَّيِّبَاتِۚ اُو۬لٰٓئِكَ مُبَرَّؤُ۫نَ مِمَّا يَقُولُونَۜ لَهُمْ مَغْفِرَةٌ وَرِزْقٌ كَر۪يمٌ۟</t>
  </si>
  <si>
    <t>24|26|Kötü kadınlar kötü erkeklere, kötü erkekler kötü kadınlara yakışırlar. İyi kadınlar iyi erkeklere, iyi erkekler de iyi kadınlara yakışırlar. Bunlar, onların söylediklerinden uzaktırlar. İşte bunlara mağfiret ve cömertçe verilmiş rızık vardır.</t>
  </si>
  <si>
    <t>يَٓا اَيُّهَا الَّذ۪ينَ اٰمَنُوا لَا تَدْخُلُوا بُيُوتاً غَيْرَ بُيُوتِكُمْ حَتّٰى تَسْتَأْنِسُوا وَتُسَلِّمُوا عَلٰٓى اَهْلِهَاۜ ذٰلِكُمْ خَيْرٌ لَكُمْ لَعَلَّكُمْ تَذَكَّرُونَ</t>
  </si>
  <si>
    <t>24|27|Ey inananlar! Evlerinizden başka evlere, izin almadan, seslenip sahiplerine selam vermeden girmeyiniz. Eğer düşünürseniz bu sizin için daha iyidir.</t>
  </si>
  <si>
    <t>فَاِنْ لَمْ تَجِدُوا ف۪يهَٓا اَحَداً فَلَا تَدْخُلُوهَا حَتّٰى يُؤْذَنَ لَكُمْۚ وَاِنْ ق۪يلَ لَكُمُ ارْجِعُوا فَارْجِعُوا هُوَ اَزْكٰى لَكُمْۜ وَاللّٰهُ بِمَا تَعْمَلُونَ عَل۪يمٌ</t>
  </si>
  <si>
    <t>24|28|Eğer evde kimseyi bulamazsanız, yine de size izin verilmedikçe içeriye girmeyiniz. Size "Dönün" denirse dönün. Bu, sizi daha çok temize çıkarır. Allah yaptıklarınızı bilir.</t>
  </si>
  <si>
    <t>لَيْسَ عَلَيْكُمْ جُنَاحٌ اَنْ تَدْخُلُوا بُيُوتاً غَيْرَ مَسْكُونَةٍ ف۪يهَا مَتَاعٌ لَكُمْۜ وَاللّٰهُ يَعْلَمُ مَا تُبْدُونَ وَمَا تَكْتُمُونَ</t>
  </si>
  <si>
    <t>24|29|İçinde malınız bulunan boş evlere girmenizde bir sorumluluk yoktur. Allah, açığa vurduğunuzu da, gizlediğinizi de bilir.</t>
  </si>
  <si>
    <t>قُلْ لِلْمُؤْمِن۪ينَ يَغُضُّوا مِنْ اَبْصَارِهِمْ وَيَحْفَظُوا فُرُوجَهُمْۜ ذٰلِكَ اَزْكٰى لَهُمْۜ اِنَّ اللّٰهَ خَب۪يرٌ بِمَا يَصْنَعُونَ</t>
  </si>
  <si>
    <t>24|30|Mümin erkeklere söyle: Gözlerini bakılması yasak olandan çevirsinler, mahrem yerlerini, korusunlar. Bu, onların arınmasını daha iyi sağlar. Allah yaptıklarından şüphesiz haberdardır.</t>
  </si>
  <si>
    <t>وَقُلْ لِلْمُؤْمِنَاتِ يَغْضُضْنَ مِنْ اَبْصَارِهِنَّ وَيَحْفَظْنَ فُرُوجَهُنَّ وَلَا يُبْد۪ينَ ز۪ينَتَهُنَّ اِلَّا مَا ظَهَرَ مِنْهَا وَلْيَضْرِبْنَ بِخُمُرِهِنَّ عَلٰى جُيُوبِهِنَّۖ وَلَا يُبْد۪ينَ ز۪ينَتَهُنَّ اِلَّا لِبُعُولَتِهِنَّ اَوْ اٰبَٓائِهِنَّ اَوْ اٰبَٓاءِ بُعُولَتِهِنَّ اَوْ اَبْنَٓائِهِنَّ اَوْ اَبْنَٓاءِ بُعُولَتِهِنَّ اَوْ اِخْوَانِهِنَّ اَوْ بَن۪ٓي اِخْوَانِهِنَّ اَوْ بَن۪ٓي اَخَوَاتِهِنَّ اَوْ نِسَٓائِهِنَّ اَوْ مَا مَلَكَتْ اَيْمَانُهُنَّ اَوِ التَّابِع۪ينَ غَيْرِ اُو۬لِي الْاِرْبَةِ مِنَ الرِّجَالِ اَوِ الطِّفْلِ الَّذ۪ينَ لَمْ يَظْهَرُوا عَلٰى عَوْرَاتِ النِّسَٓاءِۖ وَلَا يَضْرِبْنَ بِاَرْجُلِهِنَّ لِيُعْلَمَ مَا يُخْف۪ينَ مِنْ ز۪ينَتِهِنَّۜ وَتُوبُٓوا اِلَى اللّٰهِ جَم۪يعاً اَيُّهَ الْمُؤْمِنُونَ لَعَلَّكُمْ تُفْلِحُونَ</t>
  </si>
  <si>
    <t>24|31|Mümin kadınlara da söyle: Gözlerini bakılması yasak olandan çevirsinler, iffetlerini korusunlar. Süslerini, kendiliğinden görünen kısmı müstesna, açmasınlar. Baş örtülerini yakalarının üzerine salsınlar. Süslerini kocaları veya babaları ve kayınpederleri veya oğulları veya kocalarının oğulları veya kardeşleri veya erkek kardeşlerinin oğulları veya kızkardeşlerinin oğulları veya müslüman kadınları veya cariyeleri veya erkekliği kalmamış hizmetçiler, ya da kadınların mahrem yerlerini henüz anlamayan çocuklardan başkasına göstermesinler. Gizledikleri süslerin bilinmesi için ayaklarını yere vurmasınlar. Ey inananlar! Saadete ermeniz için hepiniz tevbe ederek Allah'ın hükmüne dönün.</t>
  </si>
  <si>
    <t>وَاَنْكِحُوا الْاَيَامٰى مِنْكُمْ وَالصَّالِح۪ينَ مِنْ عِبَادِكُمْ وَاِمَٓائِكُمْۜ اِنْ يَكُونُوا فُقَـرَٓاءَ يُغْنِهِمُ اللّٰهُ مِنْ فَضْلِه۪ۜ وَاللّٰهُ وَاسِعٌ عَل۪يمٌ</t>
  </si>
  <si>
    <t>24|32|İçinizdeki bekarları, kölelerinizden ve cariyelerinizden iyi olanları evlendirin. Eğer yoksul iseler, Allah onları lütfü ile zenginleştirir. Allah lütfü bol olandır, bilendir.</t>
  </si>
  <si>
    <t>وَلْيَسْتَعْفِفِ الَّذ۪ينَ لَا يَجِدُونَ نِكَاحاً حَتّٰى يُغْنِيَهُمُ اللّٰهُ مِنْ فَضْلِه۪ۜ وَالَّذ۪ينَ يَبْتَغُونَ الْكِتَابَ مِمَّا مَلَكَتْ اَيْمَانُكُمْ فَكَاتِبُوهُمْ اِنْ عَلِمْتُمْ ف۪يهِمْ خَيْراًۗ وَاٰتُوهُمْ مِنْ مَالِ اللّٰهِ الَّـذ۪ٓي اٰتٰيكُمْۜ وَلَا تُكْرِهُوا فَتَيَاتِكُمْ عَلَى الْبِغَٓاءِ اِنْ اَرَدْنَ تَحَصُّناً لِتَبْتَغُوا عَرَضَ الْحَيٰوةِ الدُّنْيَاۜ وَمَنْ يُكْرِهْهُنَّ فَاِنَّ اللّٰهَ مِنْ بَعْدِ اِكْرَاهِهِنَّ غَفُورٌ رَح۪يمٌ</t>
  </si>
  <si>
    <t>24|33|Evlenemeyenler, Allah kendilerini lütfü ile zenginleştirene kadar iffetli davransınlar. Kölelerinizden hür olmak için bedel vermek isteyenlerin, onlarda bir iyilik görürseniz, bedel vermelerini kabul edin. Onlara Allah'ın size verdiği maldan verin. Dünya hayatının geçici menfaatini elde etmek için, iffetli olmak isteyen cariyelerinizi fuhşa zorlamayın. Kim onları buna zorlarsa bilsin ki Allah hiç şüphesiz onu değil zorlanan kadınları bağışlar ve merhamet eder.</t>
  </si>
  <si>
    <t>وَلَقَدْ اَنْزَلْـنَٓا اِلَيْكُمْ اٰيَاتٍ مُبَيِّنَاتٍ وَمَثَلاً مِنَ الَّذ۪ينَ خَلَوْا مِنْ قَبْلِكُمْ وَمَوْعِظَةً لِلْمُتَّق۪ينَ۟</t>
  </si>
  <si>
    <t>24|34|And olsun ki, size apaçık ayetler, sizden önce geçenlerden misal ve sakınanlara öğüt indirdik.</t>
  </si>
  <si>
    <t>اَللّٰهُ نُورُ السَّمٰوَاتِ وَالْاَرْضِۜ مَثَلُ نُورِه۪ كَمِشْكٰوةٍ ف۪يهَا مِصْبَاحٌۜ اَلْمِصْبَاحُ ف۪ي زُجَاجَةٍۜ اَلزُّجَاجَةُ كَاَنَّهَا كَوْكَبٌ دُرِّيٌّ يُوقَدُ مِنْ شَجَرَةٍ مُبَارَكَةٍ زَيْتُونَةٍ لَا شَرْقِيَّةٍ وَلَا غَرْبِيَّةٍۙ يَكَادُ زَيْتُهَا يُض۪ٓيءُ وَلَوْ لَمْ تَمْسَسْهُ نَارٌۜ نُورٌ عَلٰى نُورٍۜ يَهْدِي اللّٰهُ لِنُورِه۪ مَنْ يَشَٓاءُۜ وَيَضْرِبُ اللّٰهُ الْاَمْثَالَ لِلنَّاسِۜ وَاللّٰهُ بِكُلِّ شَيْءٍ عَل۪يمٌۙ</t>
  </si>
  <si>
    <t>24|35|Allah göklerin ve yerin Nur'udur. O'nun nuru, içinde ışık bulunan bir kandil yuvasına benzer. O ışık bir cam içindedir, cam ise, sanki inci gibi parlayan bir yıldızdır; bu ne yalnız doğuda ve ne de yalnız batıda bulunan bereketli zeytin ağacından yakılır. Ateş değmese bile, nerdeyse yağın kendisi aydınlatacak! Nur üstüne nurdur. Allah dilediğini nuruna kavuşturur. Allah insanlara misaller verir. O, herşeyi bilir.</t>
  </si>
  <si>
    <t>ف۪ي بُيُوتٍ اَذِنَ اللّٰهُ اَنْ تُرْفَعَ وَيُذْكَرَ ف۪يهَا اسْمُهُۙ يُسَبِّحُ لَهُ ف۪يهَا بِالْغُدُوِّ وَالْاٰصَالِۙ</t>
  </si>
  <si>
    <t>24|36|Allah'ın yüksek tutulmasına ve içlerinde adının anılmasına izin verdiği evlerde, insanlar sabah akşam O'nu tesbih ederler.</t>
  </si>
  <si>
    <t>رِجَالٌۙ لَا تُلْه۪يهِمْ تِجَارَةٌ وَلَا بَيْعٌ عَنْ ذِكْرِ اللّٰهِ وَاِقَامِ الصَّلٰوةِ وَا۪يتَٓاءِ الزَّكٰوةِۙ يَخَافُونَ يَوْماً تَتَقَلَّبُ ف۪يهِ الْقُلُوبُ وَالْاَبْصَارُۙ</t>
  </si>
  <si>
    <t>24|37|Bunları ne ticaret ve ne de alışveriş Allah'ı anmaktan, namaz kılmaktan, zekat vermekten alıkoyar. Bunlar, gönüllerin ve gözlerin döneceği günden korkarlar.</t>
  </si>
  <si>
    <t>لِيَجْزِيَهُمُ اللّٰهُ اَحْسَنَ مَا عَمِلُوا وَيَز۪يدَهُمْ مِنْ فَضْلِه۪ۜ وَاللّٰهُ يَرْزُقُ مَنْ يَشَٓاءُ بِغَيْرِ حِسَابٍ</t>
  </si>
  <si>
    <t>24|38|Allah, onları işlediklerinin en güzeliyle mükafatlandırır ve lütfundan onlara fazlasıyla verir. Allah dilediğini hesapsız şekilde rızıklandırır.</t>
  </si>
  <si>
    <t>وَالَّذ۪ينَ كَفَرُٓوا اَعْمَالُهُمْ كَسَرَابٍ بِق۪يعَةٍ يَحْسَبُهُ الظَّمْاٰنُ مَٓاءًۜ حَتّٰٓى اِذَا جَٓاءَهُ لَمْ يَجِدْهُ شَيْـٔاً وَوَجَدَ اللّٰهَ عِنْدَهُ فَوَفّٰيهُ حِسَابَهُۜ وَاللّٰهُ سَر۪يعُ الْحِسَابِۙ</t>
  </si>
  <si>
    <t>24|39|İnkar edenlerin işleri engin çöllerdeki serap gibidir. Susayan kimse onu su zanneder, fakat oraya geldiğinde hiçbir şey bulamaz. Orada Allah'ı bulur ve O da hesabını görür. Allah hesabı çabuk görendir.</t>
  </si>
  <si>
    <t>اَوْ كَظُلُمَاتٍ ف۪ي بَحْرٍ لُجِّيٍّ يَغْشٰيهُ مَوْجٌ مِنْ فَوْقِه۪ مَوْجٌ مِنْ فَوْقِه۪ سَحَابٌۜ ظُلُمَاتٌ بَعْضُهَا فَوْقَ بَعْضٍۜ اِذَٓا اَخْرَجَ يَدَهُ لَمْ يَكَدْ يَرٰيهَاۜ وَمَنْ لَمْ يَجْعَلِ اللّٰهُ لَهُ نُوراً فَمَا لَهُ مِنْ نُورٍ۟</t>
  </si>
  <si>
    <t>24|40|Veya derin denizin karanlıklarına benzer. Onu üstüste dalgalar ve dalgaların üstünde de bulutlar örter; karanlıklar üstünde karanlıklar; insan elini uzattığı zaman, nerdeyse onu bile göremez. Allah'ın nur vermediği kimsenin nuru olmaz.</t>
  </si>
  <si>
    <t>اَلَمْ تَرَ اَنَّ اللّٰهَ يُسَبِّـحُ لَهُ مَنْ فِي السَّمٰوَاتِ وَالْاَرْضِ وَالطَّيْرُ صَٓافَّاتٍۜ كُلٌّ قَدْ عَلِمَ صَلَاتَهُ وَتَسْب۪يحَهُۜ وَاللّٰهُ عَل۪يمٌ بِمَا يَفْعَلُونَ</t>
  </si>
  <si>
    <t>24|41|Göklerde ve yerde olan kimselerin, sıra sıra uçan kuşların Allah'ı tesbih ettiğini görmez misin? Her biri kendi niyaz ve tesbihini bilir. Allah, onların yaptıklarını bilendir.</t>
  </si>
  <si>
    <t>وَلِلّٰهِ مُلْكُ السَّمٰوَاتِ وَالْاَرْضِۚ وَاِلَى اللّٰهِ الْمَص۪يرُ</t>
  </si>
  <si>
    <t>24|42|Göklerin ve yerin hükümranlığı Allah'ındır. Dönüş Allah'adır.</t>
  </si>
  <si>
    <t>اَلَمْ تَرَ اَنَّ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بِالْاَبْصَارِۜ</t>
  </si>
  <si>
    <t>24|43|Bilmez misiniz ki, Allah bulutları sürer, sonra onları bir araya getirir; üstüste yığar, sen de onların arasından yağmur yağdığını görürsün. Gökten içinde dolu bulunan dağlar gibi bulutlar indirir, dilediğini ona uğratır, dilediğinden de uzak tutar. Bu bulutların şimşeğinin parıltısı nerdeyse gözleri alır!</t>
  </si>
  <si>
    <t>يُقَلِّبُ اللّٰهُ الَّيْلَ وَالنَّهَارَۜ اِنَّ ف۪ي ذٰلِكَ لَعِبْرَةً لِاُو۬لِي الْاَبْصَارِ</t>
  </si>
  <si>
    <t>24|44|Allah geceyi gündüze, gündüzü geceye çevirir. Doğrusu, görebilenler için bunda ibretler vardır.</t>
  </si>
  <si>
    <t>وَاللّٰهُ خَلَقَ كُلَّ دَٓابَّةٍ مِنْ مَٓاءٍۚ فَمِنْهُمْ مَنْ يَمْش۪ي عَلٰى بَطْنِه۪ۚ وَمِنْهُمْ مَنْ يَمْش۪ي عَلٰى رِجْلَيْنِۚ وَمِنْهُمْ مَنْ يَمْش۪ي عَلٰٓى اَرْبَعٍۜ يَخْلُقُ اللّٰهُ مَا يَشَٓاءُۜ اِنَّ اللّٰهَ عَلٰى كُلِّ شَيْءٍ قَد۪يرٌ</t>
  </si>
  <si>
    <t>24|45|Allah bütün canlıları sudan yaratmıştır. Kimi karnı üzerinde sürünür, kimi iki ayakla yürür, kimi dört ayakla yürür. Allah dilediğini yaratır, Allah şüphesiz herşeye Kadir'dir.</t>
  </si>
  <si>
    <t>لَقَدْ اَنْزَلْـنَٓا اٰيَاتٍ مُبَيِّنَاتٍۜ وَاللّٰهُ يَهْد۪ي مَنْ يَشَٓاءُ اِلٰى صِرَاطٍ مُسْتَق۪يمٍ</t>
  </si>
  <si>
    <t>24|46|And olsun ki, açıklayıcı ayetler indirmişizdir. Allah dilediğini doğru yola eriştirir.</t>
  </si>
  <si>
    <t>وَيَقُولُونَ اٰمَنَّا بِاللّٰهِ وَبِالرَّسُولِ وَاَطَعْنَا ثُمَّ يَتَوَلّٰى فَر۪يقٌ مِنْهُمْ مِنْ بَعْدِ ذٰلِكَۜ وَمَٓا اُو۬لٰٓئِكَ بِالْمُؤْمِن۪ينَ</t>
  </si>
  <si>
    <t>24|47|Münafıklar: "Allah'a ve Peygamber'e inandık, itaat ettik" derler; sonra da bir takımı yüz çevirirler. İşte bunlar inanmış değillerdir.</t>
  </si>
  <si>
    <t>وَاِذَا دُعُٓوا اِلَى اللّٰهِ وَرَسُولِه۪ لِيَحْكُمَ بَيْنَهُمْ اِذَا فَر۪يقٌ مِنْهُمْ مُعْرِضُونَ</t>
  </si>
  <si>
    <t>24|48|Aralarında hüküm vermek üzere Allah'a ve Peygamberine çağırıldıkları zaman, bir takımı hemen yüz çevirirler. İşte bunlar inanmış değillerdir.</t>
  </si>
  <si>
    <t>وَاِنْ يَكُنْ لَهُمُ الْحَقُّ يَأْتُٓوا اِلَيْهِ مُذْعِن۪ينَۜ</t>
  </si>
  <si>
    <t>24|49|Ama hak kendilerinden tarafa ise, itaatle koşa koşa gelirler.</t>
  </si>
  <si>
    <t>اَف۪ي قُلُوبِهِمْ مَرَضٌ اَمِ ارْتَابُٓوا اَمْ يَخَافُونَ اَنْ يَح۪يفَ اللّٰهُ عَلَيْهِمْ وَرَسُولُهُۜ بَلْ اُو۬لٰٓئِكَ هُمُ الظَّالِمُونَ۟</t>
  </si>
  <si>
    <t>24|50|Kalplerinde hastalık mı var, yoksa şüphelenmişler midir, yahut Allah'ın ve Peygamberinin onlara haksızlık yapacağından mı korkmaktadırlar? Hayır; onlar sadece zalimdirler.</t>
  </si>
  <si>
    <t>اِنَّمَا كَانَ قَوْلَ الْمُؤْمِن۪ينَ اِذَا دُعُٓوا اِلَى اللّٰهِ وَرَسُولِه۪ لِيَحْكُمَ بَيْنَهُمْ اَنْ يَقُولُوا سَمِعْنَا وَاَطَعْنَاۜ وَاُو۬لٰٓئِكَ هُمُ الْمُفْلِحُونَ</t>
  </si>
  <si>
    <t>24|51|Aralarında hüküm verilmek üzere Allah'a ve Peygambere çağırıldıkları vakit: "İşittik, itaat ettik" demek, ancak müminlerin sözüdür, işte saadete erenler onlardır.</t>
  </si>
  <si>
    <t>وَمَنْ يُطِـعِ اللّٰهَ وَرَسُولَهُ وَيَخْشَ اللّٰهَ وَيَتَّقْهِ فَاُو۬لٰٓئِكَ هُمُ الْفَٓائِزُونَ</t>
  </si>
  <si>
    <t>24|52|Allah'a ve Peygambere itaat eden, Allah'tan korkan ve O'ndan sakınan kimseler, işte onlar kurtulanlardır.</t>
  </si>
  <si>
    <t>وَاَقْسَمُوا بِاللّٰهِ جَهْدَ اَيْمَانِهِمْ لَئِنْ اَمَرْتَهُمْ لَيَخْرُجُنَّۜ قُلْ لَا تُقْسِمُواۚ طَاعَةٌ مَعْرُوفَةٌۜ اِنَّ اللّٰهَ خَب۪يرٌ بِمَا تَعْمَلُونَ</t>
  </si>
  <si>
    <t>24|53|Eğer kendilerine emredersen, o iki yüzlüler, savaşa çıkacaklarına bütün güçleriyle yemin ederler. De ki: "Yemin etmeyin; itaatiniz malumdur. Allah yaptıklarınızdan şüphesiz haberdardır."</t>
  </si>
  <si>
    <t>قُلْ اَط۪يعُوا اللّٰهَ وَاَط۪يعُوا الرَّسُولَۚ فَاِنْ تَوَلَّوْا فَاِنَّمَا عَلَيْهِ مَا حُمِّلَ وَعَلَيْكُمْ مَا حُمِّلْتُمْۜ وَاِنْ تُط۪يعُوهُ تَهْتَدُواۜ وَمَا عَلَى الرَّسُولِ اِلَّا الْبَلَاغُ الْمُب۪ينُ</t>
  </si>
  <si>
    <t>24|54|De ki: "Allah'a itaat edin; Peygambere itaat edin." Eğer yüz çevirirseniz, bilin ki o Peygamber, kendisine yükletilenden ve siz de kendinize yükletilenden sorumlusunuz. Eğer O'na itaat ederseniz doğru yolu bulursunuz, Peygambere düşen sadece, apaçık tebliğdir.</t>
  </si>
  <si>
    <t>وَعَدَ اللّٰهُ الَّذ۪ينَ اٰمَنُوا مِنْكُمْ وَعَمِلُوا الصَّالِحَاتِ لَيَسْتَخْلِفَنَّهُمْ فِي الْاَرْضِ كَمَا اسْتَخْلَفَ الَّذ۪ينَ مِنْ قَبْلِهِمْۖ وَلَيُمَكِّنَنَّ لَهُمْ د۪ينَهُمُ الَّذِي ارْتَضٰى لَهُمْ وَلَيُبَدِّلَنَّهُمْ مِنْ بَعْدِ خَوْفِهِمْ اَمْناًۜ يَعْبُدُونَن۪ي لَا يُشْرِكُونَ ب۪ي شَيْـٔاًۜ وَمَنْ كَفَرَ بَعْدَ ذٰلِكَ فَاُو۬لٰٓئِكَ هُمُ الْفَاسِقُونَ</t>
  </si>
  <si>
    <t>24|55|Allah, içinizden inanıp yararlı iş işleyenlere, onlardan öncekileri halef kıldığı gibi, onları da yeryüzüne halef kılacağına, onlar için beğendiği dini temelli yerleştireceğine, korkularını güvene çevireceğine dair söz vermiştir. Çünkü onlar Bana kulluk eder, hiçbir şeyi Bana ortak koşmazlar. Bundan sonra inkar eden kimseler, işte onlar artık yoldan çıkmış olanlardır.</t>
  </si>
  <si>
    <t>وَاَق۪يمُوا الصَّلٰوةَ وَاٰتُوا الزَّكٰوةَ وَاَط۪يعُوا الرَّسُولَ لَعَلَّكُمْ تُرْحَمُونَ</t>
  </si>
  <si>
    <t>24|56|Namaz kılın, zekat verin, Peygambere itaat edin ki size merhamet edilsin.</t>
  </si>
  <si>
    <t>لَا تَحْسَبَنَّ الَّذ۪ينَ كَفَرُوا مُعْجِز۪ينَ فِي الْاَرْضِۚ وَمَأْوٰيهُمُ النَّارُۜ وَلَبِئْسَ الْمَص۪يرُ۟</t>
  </si>
  <si>
    <t>24|57|İnkar edenlerin, Bizi yeryüzünde aciz bırakacaklarını sanmayasın. Varacakları yer ateştir. Ne kötü dönüştür!</t>
  </si>
  <si>
    <t>يَٓا اَيُّهَا الَّذ۪ينَ اٰمَنُوا لِيَسْتَأْذِنْكُمُ الَّذ۪ينَ مَلَكَتْ اَيْمَانُكُمْ وَالَّذ۪ينَ لَمْ يَبْلُغُوا الْحُلُمَ مِنْكُمْ ثَلٰثَ مَرَّاتٍۜ مِنْ قَبْلِ صَلٰوةِ الْفَجْرِ وَح۪ينَ تَضَعُونَ ثِيَابَكُمْ مِنَ الظَّه۪يرَةِ وَمِنْ بَعْدِ صَلٰوةِ الْعِشَٓاءِ۠ ثَلٰثُ عَوْرَاتٍ لَكُمْۜ لَيْسَ عَلَيْكُمْ وَلَا عَلَيْهِمْ جُنَاحٌ بَعْدَهُنَّۜ طَوَّافُونَ عَلَيْكُمْ بَعْضُكُمْ عَلٰى بَعْضٍۜ كَذٰلِكَ يُبَيِّنُ اللّٰهُ لَكُمُ الْاٰيَاتِۜ وَاللّٰهُ عَل۪يمٌ حَك۪يمٌ</t>
  </si>
  <si>
    <t>24|58|Ey inananlar! Ellerinizin altında olan köle ve cariyeler ve sizden henüz erginliğe ermemiş olanlar, sabah namazından önce, öğle sıcağında soyunduğunuzda ve yatsı namazından sonra yanınıza gireceklerinde üç defa izin istesinler. Bunlar, sizin açık bulunabileceğiniz üç vakittir. Bu vakitlerin dışında birbirinizin yanına girip çıkmakta size de, onlara da bir sorumluluk yoktur. Allah size ayetlerini böylece açıklar. Allah bilendir, Hakim'dir.</t>
  </si>
  <si>
    <t>وَاِذَا بَلَغَ الْاَطْفَالُ مِنْكُمُ الْحُلُمَ فَلْيَسْتَأْذِنُوا كَمَا اسْتَأْذَنَ الَّذ۪ينَ مِنْ قَبْلِهِمْۜ كَذٰلِكَ يُبَيِّنُ اللّٰهُ لَكُمْ اٰيَاتِه۪ۜ وَاللّٰهُ عَل۪يمٌ حَك۪يمٌ</t>
  </si>
  <si>
    <t>24|59|Çocuklarınız erginlik çağına gelince, büyüklerinin izin istediği gibi, onlar da her defasında izin istesinler. Allah size ayetlerini böylece açıklar. Allah bilendir, Hakim'dir.</t>
  </si>
  <si>
    <t>وَالْقَوَاعِدُ مِنَ النِّسَٓاءِ الّٰت۪ي لَا يَرْجُونَ نِكَاحاً فَلَيْسَ عَلَيْهِنَّ جُنَاحٌ اَنْ يَضَعْنَ ثِيَابَهُنَّ غَيْرَ مُتَبَرِّجَاتٍ بِز۪ينَةٍۜ وَاَنْ يَسْتَعْفِفْنَ خَيْرٌ لَهُنَّۜ وَاللّٰهُ سَم۪يعٌ عَل۪يمٌ</t>
  </si>
  <si>
    <t>24|60|Evlenme ümidi kalmayan, ihtiyarlayıp oturmuş kadınlara, süslerini açığa vurmamak şartiyle, dış esvaplarını çıkarmaktan ötürü sorumluluk yoktur; ama sakınmaları kendileri için daha iyi olur. Allah işitir ve bilir.</t>
  </si>
  <si>
    <t>لَيْسَ عَلَى الْاَعْمٰى حَرَجٌ وَلَا عَلَى الْاَعْرَجِ حَرَجٌ وَلَا عَلَى الْمَر۪يضِ حَرَجٌ وَلَا عَلٰٓى اَنْفُسِكُمْ اَنْ تَأْكُلُوا مِنْ بُيُوتِكُمْ اَوْ بُيُوتِ اٰبَٓائِكُمْ اَوْ بُيُوتِ اُمَّهَاتِكُمْ اَوْ بُيُوتِ اِخْوَانِكُمْ اَوْ بُيُوتِ اَخَوَاتِكُمْ اَوْ بُيُوتِ اَعْمَامِكُمْ اَوْ بُيُوتِ عَمَّاتِكُمْ اَوْ بُيُوتِ اَخْوَالِكُمْ اَوْ بُيُوتِ خَالَاتِكُمْ اَوْ مَا مَلَكْتُمْ مَفَاتِحَهُٓ اَوْ صَد۪يقِكُمْۜ لَيْسَ عَلَيْكُمْ جُنَاحٌ اَنْ تَأْكُلُوا جَم۪يعاً اَوْ اَشْتَاتاًۜ فَاِذَا دَخَلْتُمْ بُيُوتاً فَسَلِّمُوا عَلٰٓى اَنْفُسِكُمْ تَحِيَّةً مِنْ عِنْدِ اللّٰهِ مُبَارَكَةً طَيِّبَةًۜ كَذٰلِكَ يُبَيِّنُ اللّٰهُ لَكُمُ الْاٰيَاتِ لَعَلَّكُمْ تَعْقِلُونَ۟</t>
  </si>
  <si>
    <t>24|61|Kör için bir sorumluluk yoktur. Topal için bir sorumluluk yoktur. Hastaya da bir sorumluluk yoktur. Evlerinizde veya babalarınızın evlerinde veya annelerinizin evlerinde veya erkek kardeşlerinizin evlerinde veya kız kardeşlerinizin evlerinde veya amcalarınızın evlerinde veya halalarınızın evlerinde veya dayılarınızın evlerinde veya teyzelerinizin evlerinde veya kahyası olup anahtarları elinde olan evlerde, ya da dostlarınızın evlerinde izinsiz yemek yemenizde bir sorumluluk yoktur. Bir arada veya ayrı ayrı yemenizde de bir sorumluluk yoktur. Evlere girdiğiniz zaman, kendinize ehlinize Allah katından bereket, esenlik ve güzellik dileyerek selam verin. Allah size ayetleri, düşünesiniz diye böylece açıklar.</t>
  </si>
  <si>
    <t>اِنَّمَا الْمُؤْمِنُونَ الَّذ۪ينَ اٰمَنُوا بِاللّٰهِ وَرَسُولِه۪ وَاِذَا كَانُوا مَعَهُ عَلٰٓى اَمْرٍ جَامِعٍ لَمْ يَذْهَبُوا حَتّٰى يَسْتَأْذِنُوهُۜ اِنَّ الَّذ۪ينَ يَسْتَأْذِنُونَكَ اُو۬لٰٓئِكَ الَّذ۪ينَ يُؤْمِنُونَ بِاللّٰهِ وَرَسُولِه۪ۚ فَاِذَا اسْتَأْذَنُوكَ لِبَعْضِ شَأْنِهِمْ فَأْذَنْ لِمَنْ شِئْتَ مِنْهُمْ وَاسْتَغْفِرْ لَهُمُ اللّٰهَۜ اِنَّ اللّٰهَ غَفُورٌ رَح۪يمٌ</t>
  </si>
  <si>
    <t>24|62|Doğrusu Allah'a ve Peygamberine inanan Müminler, Peygamberle beraber bir işe karar vermek için toplandıklarında, ondan izin almaksızın gitmezler. Senden izin isteyenler, işte onlar, Allah'a ve Peygamberine inananlardır. Bazı işleri için senden izin isterlerse, içlerinden dilediğine izin ver, Allah'tan, onların bağışlanmalarını dile. Allah şüphesiz bağışlar, merhamet eder.</t>
  </si>
  <si>
    <t>لَا تَجْعَلُوا دُعَٓاءَ الرَّسُولِ بَيْنَكُمْ كَدُعَٓاءِ بَعْضِكُمْ بَعْضاًۜ قَدْ يَعْلَمُ اللّٰهُ الَّذ۪ينَ يَتَسَلَّلُونَ مِنْكُمْ لِوَاذاًۚ فَلْيَحْذَرِ الَّذ۪ينَ يُخَالِفُونَ عَنْ اَمْرِه۪ٓ اَنْ تُص۪يبَهُمْ فِتْنَةٌ اَوْ يُص۪يبَهُمْ عَذَابٌ اَل۪يمٌ</t>
  </si>
  <si>
    <t>24|63|Peygamberin çağrısını, kendi aranızda birbirinizi çağırmanız gibi tutmayın. Allah, içinizden sıvışıp gidenleri şüphesiz bilir. O'nun buyruğuna aykırı hareket edenler, başlarına bir belanın gelmesinden veya can yakıcı bir azaba uğramaktan sakınsınlar.</t>
  </si>
  <si>
    <t>اَلَٓا اِنَّ لِلّٰهِ مَا فِي السَّمٰوَاتِ وَالْاَرْضِۜ قَدْ يَعْلَمُ مَٓا اَنْتُمْ عَلَيْهِۜ وَيَوْمَ يُرْجَعُونَ اِلَيْهِ فَيُنَبِّئُهُمْ بِمَا عَمِلُواۜ وَاللّٰهُ بِكُلِّ شَيْءٍ عَل۪يمٌ</t>
  </si>
  <si>
    <t>24|64|Dikkat edin; göklerde ve yerde olanlar Allah'ındır. O, içinde bulunduğunuz durumu da, kendisine döndürüleceğiniz günü de gerçekten bilir. Onlara işlediklerini haber verir. Allah herşeyi bilir.</t>
  </si>
  <si>
    <t>FURKAN SURESİ</t>
  </si>
  <si>
    <t>تَبَارَكَ الَّذ۪ي نَزَّلَ الْفُرْقَانَ عَلٰى عَبْدِه۪ لِيَكُونَ لِلْعَالَم۪ينَ نَذ۪يراًۙ</t>
  </si>
  <si>
    <t>25|1|Göklerin ve yerin hükümranlığı kendisinin olan, çocuk edinmeyen, hükümranlıkta ortağı bulunmayan, herşeyi yaratıp bir ölçüye göre düzenleyen ve dünyaları uyarmak üzere kuluna hakkı batıldan ayırdeden Kuran'ı indiren Allah yücelerin yücesidir.</t>
  </si>
  <si>
    <t>اَلَّذ۪ي لَهُ مُلْكُ السَّمٰوَاتِ وَالْاَرْضِ وَلَمْ يَتَّخِذْ وَلَداً وَلَمْ يَكُنْ لَهُ شَر۪يكٌ فِي الْمُلْكِ وَخَلَقَ كُلَّ شَيْءٍ فَقَدَّرَهُ تَقْد۪يراً</t>
  </si>
  <si>
    <t>25|2|Göklerin ve yerin hükümranlığı kendisinin olan, çocuk edinmeyen, hükümranlıkta ortağı bulunmayan, herşeyi yaratıp bir ölçüye göre düzenleyen ve dünyaları uyarmak üzere kuluna hakkı batıldan ayırdeden Kuran'ı indiren Allah yücelerin yücesidir.</t>
  </si>
  <si>
    <t>وَاتَّخَذُوا مِنْ دُونِه۪ٓ اٰلِهَةً لَا يَخْلُقُونَ شَيْـٔاً وَهُمْ يُخْلَقُونَ وَلَا يَمْلِكُونَ لِاَنْفُسِهِمْ ضَراًّ وَلَا نَفْعاً وَلَا يَمْلِكُونَ مَوْتاً وَلَا حَيٰوةً وَلَا نُشُوراً</t>
  </si>
  <si>
    <t>25|3|Kafirler, O'nu bırakıp, birşey yaratamayan, bilakis kendileri yaratılmış olan, kendilerine ne zarar ve ne de fayda verebilen; öldürmeye, diriltmeye ve ölümden sonra tekrar canlandırmaya güçleri yetmeyen tanrılar edindiler.</t>
  </si>
  <si>
    <t>وَقَالَ الَّذ۪ينَ كَفَرُٓوا اِنْ هٰذَٓا اِلَّٓا اِفْكٌۨ افْتَرٰيهُ وَاَعَانَهُ عَلَيْهِ قَوْمٌ اٰخَرُونَۚۛ فَقَدْ جَٓاؤُ۫ ظُلْماً وَزُوراًۚۛ</t>
  </si>
  <si>
    <t>25|4|İnkar edenler: "Bu Kuran uydurmadır, ona başka bir topluluk yardım etmiştir" diyerek haksız ve asılsız bir söz uydurdular.</t>
  </si>
  <si>
    <t>وَقَالُٓوا اَسَاط۪يرُ الْاَوَّل۪ينَ اكْتَتَبَهَا فَهِيَ تُمْلٰى عَلَيْهِ بُكْرَةً وَاَص۪يلاً</t>
  </si>
  <si>
    <t>25|5|"Kuran öncekilerin masallarıdır; başkalarına yazdırıp sabah akşam kendisine okunmaktadır" dediler.</t>
  </si>
  <si>
    <t>قُلْ اَنْزَلَهُ الَّذ۪ي يَعْلَمُ السِّرَّ فِي السَّمٰوَاتِ وَالْاَرْضِۜ اِنَّهُ كَانَ غَفُوراً رَح۪يماً</t>
  </si>
  <si>
    <t>25|6|De ki: "Onu, göklerin ve yerin sırrını bilen indirmiştir. Şüphesiz O, bağışlayandır, merhamet edendir."</t>
  </si>
  <si>
    <t>وَقَالُوا مَالِ هٰذَا الرَّسُولِ يَأْكُلُ الطَّعَامَ وَيَمْش۪ي فِي الْاَسْوَاقِۜ لَوْلَٓا اُنْزِلَ اِلَيْهِ مَلَكٌ فَيَكُونَ مَعَهُ نَذ۪يراًۙ</t>
  </si>
  <si>
    <t>25|7|Şöyle dediler: "Bu ne biçim peygamber ki yemek yer, sokaklarda gezer? Ona, beraberinde bulunup uyaran bir melek indirilseydi ya! Yahut, kendisine bir hazine verilseydi, veya besleneceği bir bahçe olsaydı ya!" Bu zalimler, inananlara: "Siz sadece büyülenmiş bir adama uyuyorsunuz" dediler.</t>
  </si>
  <si>
    <t>اَوْ يُلْقٰٓى اِلَيْهِ كَنْزٌ اَوْ تَكُونُ لَهُ جَنَّةٌ يَأْكُلُ مِنْهَاۜ وَقَالَ الظَّالِمُونَ اِنْ تَتَّبِعُونَ اِلَّا رَجُلاً مَسْحُوراً</t>
  </si>
  <si>
    <t>25|8|Şöyle dediler: "Bu ne biçim peygamber ki yemek yer, sokaklarda gezer? Ona, beraberinde bulunup uyaran bir melek indirilseydi ya! Yahut, kendisine bir hazine verilseydi, veya besleneceği bir bahçe olsaydı ya!" Bu zalimler, inananlara: "Siz sadece büyülenmiş bir adama uyuyorsunuz" dediler.</t>
  </si>
  <si>
    <t>اُنْظُرْ كَيْفَ ضَرَبُوا لَكَ الْاَمْثَالَ فَضَلُّوا فَلَا يَسْتَط۪يعُونَ سَب۪يلاً۟</t>
  </si>
  <si>
    <t>25|9|Sana nasıl misaller getirdiklerine bir bak! Onlar sapmışlardır, yol bulamazlar.</t>
  </si>
  <si>
    <t>تَبَارَكَ الَّـذ۪ٓي اِنْ شَٓاءَ جَعَلَ لَكَ خَيْراً مِنْ ذٰلِكَ جَنَّاتٍ تَجْر۪ي مِنْ تَحْتِهَا الْاَنْهَارُۙ وَيَجْعَلْ لَكَ قُصُوراً</t>
  </si>
  <si>
    <t>25|10|Dilerse sana, bunlardan daha iyi olan, içlerinden ırmaklar akan cennetler verebilen ve köşkler kurabilen Allah yücelerin yücesidir.</t>
  </si>
  <si>
    <t>بَلْ كَذَّبُوا بِالسَّاعَةِ وَاَعْتَدْنَا لِمَنْ كَذَّبَ بِالسَّاعَةِ سَع۪يراًۚ</t>
  </si>
  <si>
    <t>25|11|Zaten onlar, kıyamet saatini de yalanladılar. O saatin geleceğini yalanlayanlara çılgın alevli bir ateş hazırlamışızdır.</t>
  </si>
  <si>
    <t>اِذَا رَاَتْهُمْ مِنْ مَكَانٍ بَع۪يدٍ سَمِعُوا لَهَا تَغَيُّظاً وَزَف۪يراً</t>
  </si>
  <si>
    <t>25|12|Bu ateş, onlara uzak bir yerden gözükünce, onun kaynamasını ve uğultusunu işitirler.</t>
  </si>
  <si>
    <t>وَاِذَٓا اُلْقُوا مِنْهَا مَكَاناً ضَيِّقاً مُقَرَّن۪ينَ دَعَوْا هُنَالِكَ ثُبُوراًۜ</t>
  </si>
  <si>
    <t>25|13|Elleri boyunlarına bağlanarak, dar bir yerden atıldıkları zaman, orada, yok olup gitmeyi isterler.</t>
  </si>
  <si>
    <t>لَا تَدْعُوا الْيَوْمَ ثُبُوراً وَاحِداً وَادْعُوا ثُبُوراً كَث۪يراً</t>
  </si>
  <si>
    <t>25|14|"Bir kere yok olmayı değil, birçok defa yok olmayı isteyin" denir.</t>
  </si>
  <si>
    <t>قُلْ اَذٰلِكَ خَيْرٌ اَمْ جَنَّةُ الْخُلْدِ الَّت۪ي وُعِدَ الْمُتَّقُونَۜ كَانَتْ لَهُمْ جَزَٓاءً وَمَص۪يراً</t>
  </si>
  <si>
    <t>25|15|De ki: "Bu mu iyidir, yoksa Allah'a karşı gelmekten sakınanlara mükafat ve gidilecek yer olarak söz verilen ebedi cennet mi daha iyidir?"</t>
  </si>
  <si>
    <t>لَهُمْ ف۪يهَا مَا يَشَٓاؤُ۫نَ خَالِد۪ينَۜ كَانَ عَلٰى رَبِّكَ وَعْداً مَسْؤُ۫لاً</t>
  </si>
  <si>
    <t>25|16|Temelli kalacakları cennette diledikleri şeyleri bulurlar. Bu, Rabbinin yerine getirilmesi istenen bir vaadidir.</t>
  </si>
  <si>
    <t>وَيَوْمَ يَحْشُرُهُمْ وَمَا يَعْبُدُونَ مِنْ دُونِ اللّٰهِ فَيَقُولُ ءَاَنْتُمْ اَضْلَلْتُمْ عِبَاد۪ي هٰٓؤُ۬لَٓاءِ اَمْ هُمْ ضَلُّوا السَّب۪يلَۜ</t>
  </si>
  <si>
    <t>25|17|O gün Rabbin onları ve Allah'ı bırakıp da taptıkları şeyleri toplar ve: "Bu kullarımı siz mi saptırdınız, yoksa kendi kendilerine mi yoldan saptılar?" der.</t>
  </si>
  <si>
    <t>قَالُوا سُبْحَانَكَ مَا كَانَ يَنْبَغ۪ي لَـنَٓا اَنْ نَتَّخِذَ مِنْ دُونِكَ مِنْ اَوْلِيَٓاءَ وَلٰكِنْ مَتَّعْتَهُمْ وَاٰبَٓاءَهُمْ حَتّٰى نَسُوا الذِّكْرَۚ وَكَانُوا قَوْماً بُوراً</t>
  </si>
  <si>
    <t>25|18|Onlar: "Haşa; Seni bırakıp başka dostlar edinmek bize yaraşmaz; fakat Sen onlara ve babalarına nimetler verdin de sonunda Seni anmayı unuttular ve helaki hak eden bir millet oldular" derler.</t>
  </si>
  <si>
    <t>فَقَدْ كَذَّبُوكُمْ بِمَا تَقُولُونَۙ فَمَا تَسْتَط۪يعُونَ صَرْفاً وَلَا نَصْراًۚ وَمَنْ يَظْلِمْ مِنْكُمْ نُذِقْهُ عَذَاباً كَب۪يراً</t>
  </si>
  <si>
    <t>25|19|"Söylediklerinizde sizi yalancı çıkardılar, artık kendinizden azabı çeviremez, yardım da göremezsiniz. Zulmedenlerinize büyük bir azap tattıracağız" denir.</t>
  </si>
  <si>
    <t>وَمَٓا اَرْسَلْنَا قَبْلَكَ مِنَ الْمُرْسَل۪ينَ اِلَّٓا اِنَّهُمْ لَيَأْكُلُونَ الطَّعَامَ وَيَمْشُونَ فِي الْاَسْوَاقِۜ وَجَعَلْنَا بَعْضَكُمْ لِبَعْضٍ فِتْنَةًۜ اَتَصْبِرُونَۚ وَكَانَ رَبُّكَ بَص۪يراً۟</t>
  </si>
  <si>
    <t>25|20|Senden önce gönderdiğimiz bütün peygamberler de, şüphesiz, yemek yerler, sokaklarda gezerlerdi. Ey insanlar! Sabreder misiniz diye sizi birbirinizle sınarız. Rabbin her şeyi görür.</t>
  </si>
  <si>
    <t>وَقَالَ الَّذ۪ينَ لَا يَرْجُونَ لِقَٓاءَنَا لَوْلَٓا اُنْزِلَ عَلَيْنَا الْمَلٰٓئِكَةُ اَوْ نَرٰى رَبَّـنَاۜ لَقَدِ اسْتَكْبَرُوا ف۪ٓي اَنْفُسِهِمْ وَعَتَوْ عُتُواًّ كَب۪يراً</t>
  </si>
  <si>
    <t>25|21|Bizimle karşılaşmayı ummayanlar: "Bize ya melekler indirilmeli, ya da Rabbimiz'i görmeliyiz" derler. And olsun ki kendi kendilerine büyüklenmişler, azgınlıkta pek ileri gitmişlerdir.</t>
  </si>
  <si>
    <t>يَوْمَ يَرَوْنَ الْمَلٰٓئِكَةَ لَا بُشْرٰى يَوْمَئِذٍ لِلْمُجْرِم۪ينَ وَيَقُولُونَ حِجْراً مَحْجُوراً</t>
  </si>
  <si>
    <t>25|22|Melekleri gördükleri gün, işte o gün, suçlulara iyi haber yoktur. Melekler: "İyi haber size yasaktır, yasak!" derler.</t>
  </si>
  <si>
    <t>وَقَدِمْنَٓا اِلٰى مَا عَمِلُوا مِنْ عَمَلٍ فَجَعَلْنَاهُ هَبَٓاءً مَنْثُوراً</t>
  </si>
  <si>
    <t>25|23|Yaptıkları her işi ele alır, onu toz duman ederiz.</t>
  </si>
  <si>
    <t>اَصْحَابُ الْجَنَّةِ يَوْمَئِذٍ خَيْرٌ مُسْتَقَراًّ وَاَحْسَنُ مَق۪يلاً</t>
  </si>
  <si>
    <t>25|24|O gün, cennetliklerin kalacağı yer çok iyi, dinlenecekleri yer çok güzeldir.</t>
  </si>
  <si>
    <t>وَيَوْمَ تَشَقَّقُ السَّمَٓاءُ بِالْغَمَامِ وَنُزِّلَ الْمَلٰٓئِكَةُ تَنْز۪يلاً</t>
  </si>
  <si>
    <t>25|25|O gün, gök beyaz bulutlar halinde parçalanacak ve melekler bölük bölük indirilecektir.</t>
  </si>
  <si>
    <t>اَلْمُلْكُ يَوْمَئِذٍۨ الْحَقُّ لِلرَّحْمٰنِۜ وَكَانَ يَوْماً عَلَى الْكَافِر۪ينَ عَس۪يراً</t>
  </si>
  <si>
    <t>25|26|O gün gerçek hükümdarlık Rahman'ındır. İnkarcılar için yaman bir gündür.</t>
  </si>
  <si>
    <t>وَيَوْمَ يَعَضُّ الظَّالِمُ عَلٰى يَدَيْهِ يَقُولُ يَا لَيْتَنِي اتَّخَذْتُ مَعَ الرَّسُولِ سَب۪يلاً</t>
  </si>
  <si>
    <t>25|27|O gün, zalim kimse ellerini ısırıp: "Keşke Peygamberle beraber bir yol tutsaydım, vay başıma gelene; keşke falancayı dost edinmeseydim. And olsun ki beni, bana gelen Kuran'dan o saptırdı. Şeytan insanı yalnız ve yardımcısız bırakıyor" der.</t>
  </si>
  <si>
    <t>يَا وَيْلَتٰى لَيْتَن۪ي لَمْ اَتَّخِذْ فُلَاناً خَل۪يلاً</t>
  </si>
  <si>
    <t>25|28|O gün, zalim kimse ellerini ısırıp: "Keşke Peygamberle beraber bir yol tutsaydım, vay başıma gelene; keşke falancayı dost edinmeseydim. And olsun ki beni, bana gelen Kuran'dan o saptırdı. Şeytan insanı yalnız ve yardımcısız bırakıyor" der.</t>
  </si>
  <si>
    <t>لَقَدْ اَضَلَّن۪ي عَنِ الذِّكْرِ بَعْدَ اِذْ جَٓاءَن۪يۜ وَكَانَ الشَّيْطَانُ لِلْاِنْسَانِ خَذُولاً</t>
  </si>
  <si>
    <t>25|29|O gün, zalim kimse ellerini ısırıp: "Keşke Peygamberle beraber bir yol tutsaydım, vay başıma gelene; keşke falancayı dost edinmeseydim. And olsun ki beni, bana gelen Kuran'dan o saptırdı. Şeytan insanı yalnız ve yardımcısız bırakıyor" der.</t>
  </si>
  <si>
    <t>وَقَالَ الرَّسُولُ يَا رَبِّ اِنَّ قَوْمِي اتَّخَذُوا هٰذَا الْقُرْاٰنَ مَهْجُوراً</t>
  </si>
  <si>
    <t>25|30|Peygamber: "Ey Rabbim! Doğrusu milletim bu Kuran'ı terketmişti" der.</t>
  </si>
  <si>
    <t>وَكَذٰلِكَ جَعَلْنَا لِكُلِّ نَبِيٍّ عَدُواًّ مِنَ الْمُجْرِم۪ينَۜ وَكَفٰى بِرَبِّكَ هَادِياً وَنَص۪يراً</t>
  </si>
  <si>
    <t>25|31|Her peygamber için, böylece suçlulardan bir düşman ortaya koyarız. Doğruyu gösterici ve yardımcı olarak, Rabbin yeter.</t>
  </si>
  <si>
    <t>وَقَالَ الَّذ۪ينَ كَفَرُوا لَوْلَا نُزِّلَ عَلَيْهِ الْقُرْاٰنُ جُمْلَةً وَاحِدَةًۚ كَذٰلِكَ لِنُثَبِّتَ بِه۪ فُؤٰادَكَ وَرَتَّلْنَاهُ تَرْت۪يلاً</t>
  </si>
  <si>
    <t>25|32|İnkar edenler: "Kuran ona bir defada indirilmeliydi" derler. Oysa Biz onu böylece senin kalbine yerleştirmek için azar azar indirir ve onu ağır ağır okuruz.</t>
  </si>
  <si>
    <t>وَلَا يَأْتُونَكَ بِمَثَلٍ اِلَّا جِئْنَاكَ بِالْحَقِّ وَاَحْسَنَ تَفْس۪يراًۜ</t>
  </si>
  <si>
    <t>25|33|Sana bir misal vermezler ki, Biz onun gerçeğini ve en iyi anlaşılanını sana vermemiş olalım.</t>
  </si>
  <si>
    <t>اَلَّذ۪ينَ يُحْشَرُونَ عَلٰى وُجُوهِهِمْ اِلٰى جَهَنَّمَۙ اُو۬لٰٓئِكَ شَرٌّ مَكَاناً وَاَضَلُّ سَب۪يلاً۟</t>
  </si>
  <si>
    <t>25|34|Cehennemde yüzü koyun toplanacak olanlar, işte onların yerleri en kötü ve yolları da en sapıktır.</t>
  </si>
  <si>
    <t>وَلَقَدْ اٰتَيْنَا مُوسَى الْكِتَابَ وَجَعَلْنَا مَعَهُٓ اَخَاهُ هٰرُونَ وَز۪يراًۚ</t>
  </si>
  <si>
    <t>25|35|And olsun ki Musa'ya Kitap verdik, kardeşi Harun'u da kendisine vezir yaptık.</t>
  </si>
  <si>
    <t>فَقُلْنَا اذْهَبَٓا اِلَى الْقَوْمِ الَّذ۪ينَ كَذَّبُوا بِاٰيَاتِنَاۜ فَدَمَّرْنَاهُمْ تَدْم۪يراًۜ</t>
  </si>
  <si>
    <t>25|36|"Ayetlerimizi yalanlayan millete gidin" dedik. Sonunda o milleti yerle bir ettik.</t>
  </si>
  <si>
    <t>وَقَوْمَ نُوحٍ لَمَّا كَذَّبُوا الرُّسُلَ اَغْرَقْنَاهُمْ وَجَعَلْنَاهُمْ لِلنَّاسِ اٰيَةًۜ وَاَعْتَدْنَا لِلظَّالِم۪ينَ عَـذَاباً اَل۪يماًۚ</t>
  </si>
  <si>
    <t>25|37|Nuh milletini de, peygamberleri yalanladıkları zaman suda boğduk ve kendilerini insanlar için bir ibret kıldık. Zalimlere can yakıcı azap hazırlamışızdır.</t>
  </si>
  <si>
    <t>وَعَـاداً وَثَمُودَا۬ وَاَصْحَابَ الرَّسِّ وَقُرُوناً بَيْنَ ذٰلِكَ كَث۪يراً</t>
  </si>
  <si>
    <t>25|38|Ad, Semud milletleri ile Ress'lileri ve bunların arasında birçok nesilleri de yerle bir ettik.</t>
  </si>
  <si>
    <t>وَكُلاًّ ضَرَبْنَا لَهُ الْاَمْثَالَۘ وَكُلاًّ تَبَّرْنَا تَتْب۪يراً</t>
  </si>
  <si>
    <t>25|39|Her birine misaller vermiştik ama, dinlemedikleri için hepsini kırdık geçirdik.</t>
  </si>
  <si>
    <t>وَلَقَدْ اَتَوْا عَلَى الْقَرْيَةِ الَّت۪ٓي اُمْطِرَتْ مَطَرَ السَّوْءِۜ اَفَلَمْ يَكُونُوا يَرَوْنَهَاۚ بَلْ كَانُوا لَا يَرْجُونَ نُشُوراً</t>
  </si>
  <si>
    <t>25|40|Bu putperestler and olsun ki, bela yağmuruna tutulmuş olan kasabaya uğramışlardı. Onu görmediler mi? Hayır; tekrar dirilmeyi ummuyorlardı.</t>
  </si>
  <si>
    <t>وَاِذَا رَاَوْكَ اِنْ يَتَّخِذُونَكَ اِلَّا هُزُواًۜ اَهٰذَا الَّذ۪ي بَعَثَ اللّٰهُ رَسُولاً</t>
  </si>
  <si>
    <t>25|41|Seni gördükleri zaman, "Allah'ın gönderdiği elçi bu mudur?" diye alaya almaktan başka birşey yapmazlar.</t>
  </si>
  <si>
    <t>اِنْ كَادَ لَيُضِلُّنَا عَنْ اٰلِهَتِنَا لَوْلَٓا اَنْ صَبَرْنَا عَلَيْهَاۜ وَسَوْفَ يَعْلَمُونَ ح۪ينَ يَرَوْنَ الْعَذَابَ مَنْ اَضَلُّ سَب۪يلاً</t>
  </si>
  <si>
    <t>25|42|"Tanrılarımız üzerinde direnmeseydik, doğrusu neredeyse bizi onlardan uzaklaştıracaktı" derler. Azabı gördükleri zaman, kimin yolunun sapık olduğunu bileceklerdir.</t>
  </si>
  <si>
    <t>اَرَاَيْتَ مَنِ اتَّخَذَ اِلٰهَهُ هَوٰيهُۜ اَفَاَنْتَ تَكُونُ عَلَيْهِ وَك۪يلاًۙ</t>
  </si>
  <si>
    <t>25|43|Hevesini kendine tanrı edineni gördün mü? Ona sen mi vekil olacaksın?</t>
  </si>
  <si>
    <t>اَمْ تَحْسَبُ اَنَّ اَكْثَرَهُمْ يَسْمَعُونَ اَوْ يَعْقِلُونَۜ اِنْ هُمْ اِلَّا كَالْاَنْـعَامِ بَلْ هُمْ اَضَلُّ سَب۪يلاً۟</t>
  </si>
  <si>
    <t>25|44|Yoksa çoklarının söz dinlediklerini veya aklettiklerini mi sanırsın? Onlar şüphesiz davarlar gibidir, belki daha da sapık yolludurlar.</t>
  </si>
  <si>
    <t>اَلَمْ تَرَ اِلٰى رَبِّكَ كَيْفَ مَدَّ الظِّلَّۚ وَلَوْ شَٓاءَ لَجَعَلَهُ سَاكِناًۚ ثُمَّ جَعَلْنَا الشَّمْسَ عَلَيْهِ دَل۪يلاًۙ</t>
  </si>
  <si>
    <t>25|45|Rabbinin gölgeyi nasıl uzattığını görmez misin? İsteseydi onu durdururdu. Sonra Biz güneşi, ona delil kılıp yavaş yavaş kendimize çekmişizdir.</t>
  </si>
  <si>
    <t>ثُمَّ قَبَضْنَاهُ اِلَيْنَا قَبْضاً يَس۪يراً</t>
  </si>
  <si>
    <t>25|46|Rabbinin gölgeyi nasıl uzattığını görmez misin? İsteseydi onu durdururdu. Sonra Biz güneşi, ona delil kılıp yavaş yavaş kendimize çekmişizdir.</t>
  </si>
  <si>
    <t>وَهُوَ الَّذ۪ي جَعَلَ لَكُمُ الَّيْلَ لِبَاساً وَالنَّوْمَ سُبَاتاً وَجَعَلَ النَّهَارَ نُشُوراً</t>
  </si>
  <si>
    <t>25|47|Size geceyi örtü, uykuyu rahatlık kılan, gündüzü çalışma zamanı yapan Allah'tır.</t>
  </si>
  <si>
    <t>وَهُوَ الَّـذ۪ٓي اَرْسَلَ الرِّيَاحَ بُشْراً بَيْنَ يَدَيْ رَحْمَتِه۪ۚ وَاَنْزَلْنَا مِنَ السَّمَٓاءِ مَٓاءً طَهُوراًۙ</t>
  </si>
  <si>
    <t>25|48|Rüzgarları rahmetinin önünde müjdeci gönderen O'dur. Ölü bir yeri diriltmek ve yarattığımız nice hayvan ve insanları sulamak için gökten tertemiz su indirmişizdir.</t>
  </si>
  <si>
    <t>لِنُحْيِيَ بِه۪ بَلْدَةً مَيْتاً وَنُسْقِيَهُ مِمَّا خَلَقْنَٓا اَنْعَاماً وَاَنَاسِيَّ كَث۪يراً</t>
  </si>
  <si>
    <t>25|49|Rüzgarları rahmetinin önünde müjdeci gönderen O'dur. Ölü bir yeri diriltmek ve yarattığımız nice hayvan ve insanları sulamak için gökten tertemiz su indirmişizdir.</t>
  </si>
  <si>
    <t>وَلَقَدْ صَرَّفْنَاهُ بَيْنَهُمْ لِيَذَّكَّرُواۘ فَاَبٰٓى اَكْثَرُ النَّاسِ اِلَّا كُفُوراً</t>
  </si>
  <si>
    <t>25|50|And olsun ki öğüt almaları için ülkeler arasında yer yer türlü türlü yağmur yağdırmışızdır. Buna rağmen insanların çoğu nankörlükte direnmiştir.</t>
  </si>
  <si>
    <t>وَلَوْ شِئْنَا لَبَعَثْنَا ف۪ي كُلِّ قَرْيَةٍ نَذ۪يراًۘ</t>
  </si>
  <si>
    <t>25|51|Dileseydik, her kente bir uyarıcı gönderirdik.</t>
  </si>
  <si>
    <t>فَلَا تُطِعِ الْكَافِر۪ينَ وَجَاهِدْهُمْ بِه۪ جِهَاداً كَب۪يراً</t>
  </si>
  <si>
    <t>25|52|Sen, inkarcılara uyma, onlara karşı olanca gücünle mücadele et.</t>
  </si>
  <si>
    <t>وَهُوَ الَّذ۪ي مَرَجَ الْبَحْرَيْنِ هٰذَا عَذْبٌ فُرَاتٌ وَهٰذَا مِلْحٌ اُجَاجٌۚ وَجَعَلَ بَيْنَهُمَا بَرْزَخاً وَحِجْراً مَحْجُوراً</t>
  </si>
  <si>
    <t>25|53|Birinin suyu tatlı ve kolay içimli, diğerininki tuzlu ve acı olan iki denizi salıverip aralarına da, karışmalarına engel olan bir sınır koyan Allah'tır.</t>
  </si>
  <si>
    <t>وَهُوَ الَّذ۪ي خَلَقَ مِنَ الْمَٓاءِ بَشَراً فَجَعَلَهُ نَسَباً وَصِهْراًۜ وَكَانَ رَبُّكَ قَد۪يراً</t>
  </si>
  <si>
    <t>25|54|İnsanı sudan yaratarak, ona soy sop veren O'dur. Rabbin herşeye Kadir'dir.</t>
  </si>
  <si>
    <t>وَيَعْبُدُونَ مِنْ دُونِ اللّٰهِ مَا لَا يَنْفَعُهُمْ وَلَا يَضُرُّهُمْۜ وَكَانَ الْكَافِرُ عَلٰى رَبِّه۪ ظَه۪يراً</t>
  </si>
  <si>
    <t>25|55|Allah'ı bırakıp, kendilerine fayda da zarar da veremeyen şeylere kulluk ederler. İnkar eden, Rabbine karşı gelenin (şeytanın) yardımcısıdır.</t>
  </si>
  <si>
    <t>وَمَٓا اَرْسَلْنَاكَ اِلَّا مُبَشِّراً وَنَذ۪يراً</t>
  </si>
  <si>
    <t>25|56|Biz seni sadece müjdeci ve uyarıcı olarak gönderdik.</t>
  </si>
  <si>
    <t>قُلْ مَٓا اَسْـَٔلُكُمْ عَلَيْهِ مِنْ اَجْرٍ اِلَّا مَنْ شَٓاءَ اَنْ يَتَّخِذَ اِلٰى رَبِّه۪ سَب۪يلاً</t>
  </si>
  <si>
    <t>25|57|De ki: "Ben buna karşı sizden bir ücret değil, ancak, Rabbine doğru bir yol tutmak dileyen kimseler olmanızı istiyorum."</t>
  </si>
  <si>
    <t>وَتَوَكَّلْ عَلَى الْحَيِّ الَّذ۪ي لَا يَمُوتُ وَسَبِّـحْ بِحَمْدِه۪ۜ وَكَفٰى بِه۪ بِذُنُوبِ عِبَادِه۪ خَب۪يراًۚۛ</t>
  </si>
  <si>
    <t>25|58|Ölümsüz, diri olan Allah'a güven, O'nu överek tesbih et. Kullarının günahlarından haberdar olarak kendisi yeter.</t>
  </si>
  <si>
    <t>اَلَّذ۪ي خَلَقَ السَّمٰوَاتِ وَالْاَرْضَ وَمَا بَيْنَهُمَا ف۪ي سِتَّةِ اَيَّامٍ ثُمَّ اسْتَوٰى عَلَى الْعَرْشِۚۛ اَلرَّحْمٰنُ فَسْـَٔلْ بِه۪ خَب۪يراً</t>
  </si>
  <si>
    <t>25|59|Gökleri, yeri ve ikisinin arasındakileri altı günde yaratan sonra da arşa hükmeden Rahman'dır. Bunu bir bilene sor.</t>
  </si>
  <si>
    <t>وَاِذَا ق۪يلَ لَهُمُ اسْجُدُوا لِلرَّحْمٰنِ قَالُوا وَمَا الرَّحْمٰنُۗ اَنَسْجُدُ لِمَا تَأْمُرُنَا وَزَادَهُمْ نُفُوراً۟ ۩</t>
  </si>
  <si>
    <t>25|60|Onlara: "Rahman'a secdeye varın" dendiği zaman "Rahman da nedir? Emrettiğine mi secdeye varacağız?" derler. Bu, onların nefretini artırır.</t>
  </si>
  <si>
    <t>تَبَارَكَ الَّذ۪ي جَعَلَ فِي السَّمَٓاءِ بُرُوجاً وَجَعَلَ ف۪يهَا سِرَاجاً وَقَمَراً مُن۪يراً</t>
  </si>
  <si>
    <t>25|61|Gökte burçlar vareden, orada ışık saçan güneş ve aydınlatan ayı yaratan Allah, yücelerin yücesidir.</t>
  </si>
  <si>
    <t>وَهُوَ الَّذ۪ي جَعَلَ الَّيْلَ وَالنَّهَارَ خِلْفَةً لِمَنْ اَرَادَ اَنْ يَذَّكَّرَ اَوْ اَرَادَ شُكُوراً</t>
  </si>
  <si>
    <t>25|62|İbret almak veya şükretmek dileyen kimseler için gece ile gündüzü birbiri ardınca getiren O'dur.</t>
  </si>
  <si>
    <t>وَعِبَادُ الرَّحْمٰنِ الَّذ۪ينَ يَمْشُونَ عَلَى الْاَرْضِ هَوْناً وَاِذَا خَاطَبَهُمُ الْجَاهِلُونَ قَالُوا سَلَاماً</t>
  </si>
  <si>
    <t>25|63|Rahman'ın kulları yeryüzünde mütevazı yürürler. Bilgisizler kendilerine takıldıkları zaman onlara güzel ve yumuşak söz söylerler.</t>
  </si>
  <si>
    <t>وَالَّذ۪ينَ يَب۪يتُونَ لِرَبِّهِمْ سُجَّداً وَقِيَاماً</t>
  </si>
  <si>
    <t>25|64|Onlar, gecelerini Rableri için kıyama durarak ve secdeye vararak geçirirler.</t>
  </si>
  <si>
    <t>وَالَّذ۪ينَ يَقُولُونَ رَبَّـنَا اصْرِفْ عَنَّا عَذَابَ جَهَنَّمَۗ اِنَّ عَذَابَهَا كَانَ غَرَاماًۗ</t>
  </si>
  <si>
    <t>25|65|Onlar, "Rabbimiz! Bizden cehennem azabını uzaklaştır; doğrusu onun azabı sürekli ve acıdır. Orası şüphesiz kötü bir yer ve kötü bir duraktır" derler.</t>
  </si>
  <si>
    <t>اِنَّهَا سَٓاءَتْ مُسْتَقَراًّ وَمُقَاماً</t>
  </si>
  <si>
    <t>25|66|Onlar, "Rabbimiz! Bizden cehennem azabını uzaklaştır; doğrusu onun azabı sürekli ve acıdır. Orası şüphesiz kötü bir yer ve kötü bir duraktır" derler.</t>
  </si>
  <si>
    <t>وَالَّذ۪ينَ اِذَٓا اَنْفَقُوا لَمْ يُسْرِفُوا وَلَمْ يَقْتُرُوا وَكَانَ بَيْنَ ذٰلِكَ قَوَاماً</t>
  </si>
  <si>
    <t>25|67|Onlar, sarfettikleri zaman ne israf ederler ne de cimrilik, ikisi arasında orta bir yol tutarlar.</t>
  </si>
  <si>
    <t>وَالَّذ۪ينَ لَا يَدْعُونَ مَعَ اللّٰهِ اِلٰهاً اٰخَرَ وَلَا يَقْتُلُونَ النَّفْسَ الَّت۪ي حَرَّمَ اللّٰهُ اِلَّا بِالْحَقِّ وَلَا يَزْنُونَۚ وَمَنْ يَفْعَلْ ذٰلِكَ يَلْقَ اَثَاماًۙ</t>
  </si>
  <si>
    <t>25|68|Onlar, Allah'ın yanında başka tanrı tutup ona yalvarmazlar. Allah'ın haram kıldığı cana haksız yere kıymazlar. Zina etmezler. Bunları yapan günaha girmiş olur.</t>
  </si>
  <si>
    <t>يُضَاعَفْ لَهُ الْعَذَابُ يَوْمَ الْقِيٰمَةِ وَيَخْلُدْ ف۪يه۪۫ مُهَاناًۗ</t>
  </si>
  <si>
    <t>25|69|Kıyamet günü azabı kat kat olur, orada, alçaltılarak temelli kalır.</t>
  </si>
  <si>
    <t>اِلَّا مَنْ تَابَ وَاٰمَنَ وَعَمِلَ عَمَلاً صَالِحاً فَاُو۬لٰٓئِكَ يُبَدِّلُ اللّٰهُ سَيِّـَٔاتِهِمْ حَسَنَاتٍۜ وَكَانَ اللّٰهُ غَفُوراً رَح۪يماً</t>
  </si>
  <si>
    <t>25|70|Ancak tevbe eden, inanıp yararlı iş işleyenlerin, işte Allah onların kötülüklerini iyiliklere çevirir. Allah bağışlar ve merhamet eder.</t>
  </si>
  <si>
    <t>وَمَنْ تَابَ وَعَمِلَ صَالِحاً فَاِنَّهُ يَتُوبُ اِلَى اللّٰهِ مَتَاباً</t>
  </si>
  <si>
    <t>25|71|Kim tevbe edip yararlı iş işlerse, şüphesiz o, Allah'a gereği gibi yönelmiş olur.</t>
  </si>
  <si>
    <t>وَالَّذ۪ينَ لَا يَشْهَدُونَ الزُّورَۙ وَاِذَا مَرُّوا بِاللَّغْوِ مَرُّوا كِرَاماً</t>
  </si>
  <si>
    <t>25|72|Onlar yalan yere şehadet etmezler; faydasız birşeye rastladıkları zaman yüz çevirip vakarla geçerler.</t>
  </si>
  <si>
    <t>وَالَّذ۪ينَ اِذَا ذُكِّرُوا بِاٰيَاتِ رَبِّهِمْ لَمْ يَخِرُّوا عَلَـيْـهَا صُـماًّ وَعُمْيَـاناً</t>
  </si>
  <si>
    <t>25|73|Kendilerine Rablerinin ayetleri hatırlatıldığı zaman, onlara karşı kör ve sağır davranmazlar.</t>
  </si>
  <si>
    <t>وَالَّذ۪ينَ يَقُولُونَ رَبَّـنَا هَبْ لَنَا مِنْ اَزْوَاجِنَا وَذُرِّيَّاتِنَا قُرَّةَ اَعْيُنٍ وَاجْعَلْنَا لِلْمُتَّق۪ينَ اِمَاماً</t>
  </si>
  <si>
    <t>25|74|Onlar: "Rabbimiz! Bize eşlerimizden ve çocuklarımızdan gözümüzün aydınlığı olacak insanlar ihsan et ve bizi, Allah'a karşı gelmekten sakınanlara önder yap" derler.</t>
  </si>
  <si>
    <t>اُو۬لٰٓئِكَ يُجْزَوْنَ الْغُرْفَةَ بِمَا صَبَرُوا وَيُلَقَّوْنَ ف۪يهَا تَحِيَّةً وَسَلَاماًۙ</t>
  </si>
  <si>
    <t>25|75|İşte onlar, sabrettiklerinden ötürü cennetin en yüksek dereceleriyle mükafatlandırılırlar. Orada esenlik ve dirlik dilekleriyle karşılanırlar.</t>
  </si>
  <si>
    <t>خَالِد۪ينَ ف۪يهَاۜ حَسُنَتْ مُسْتَقَراًّ وَمُقَاماً</t>
  </si>
  <si>
    <t>25|76|Orada temellidirler. Orası ne güzel bir yer ve ne güzel duraktır!</t>
  </si>
  <si>
    <t>قُلْ مَا يَعْبَؤُ۬ا بِكُمْ رَبّ۪ي لَوْلَا دُعَٓاؤُ۬كُمْۚ فَقَدْ كَذَّبْتُمْ فَسَوْفَ يَكُونُ لِزَاماً</t>
  </si>
  <si>
    <t>25|77|De ki: "İbadetiniz (duanız) olmasa Rabbim size ne diye değer versin?" Ey inkarcılar! Yalanladığınız için, azap yakanızı bırakmayacaktır.</t>
  </si>
  <si>
    <t>ŞU'ARA SURESİ</t>
  </si>
  <si>
    <t>طٰسٓمٓۜ</t>
  </si>
  <si>
    <t>26|1|Ta, Sin, Mim.</t>
  </si>
  <si>
    <t>تِلْكَ اٰيَاتُ الْكِتَابِ الْمُب۪ينِ</t>
  </si>
  <si>
    <t>26|2|Bunlar apaçık Kitap'ın ayetleridir.</t>
  </si>
  <si>
    <t>لَعَلَّكَ بَاخِعٌ نَفْسَكَ اَلَّا يَكُونُوا مُؤْمِن۪ينَ</t>
  </si>
  <si>
    <t>26|3|İnanmıyorlar diye nerdeyse kendini mahvedeceksin.</t>
  </si>
  <si>
    <t>اِنْ نَشَأْ نُنَزِّلْ عَلَيْهِمْ مِنَ السَّمَٓاءِ اٰيَةً فَظَلَّتْ اَعْنَاقُهُمْ لَهَا خَاضِع۪ينَ</t>
  </si>
  <si>
    <t>26|4|Biz dilesek onlara gökten bir mucize indiririz de ona boyun eğip kalırlar.</t>
  </si>
  <si>
    <t>وَمَا يَأْت۪يهِمْ مِنْ ذِكْرٍ مِنَ الرَّحْمٰنِ مُحْدَثٍ اِلَّا كَانُوا عَنْهُ مُعْرِض۪ينَ</t>
  </si>
  <si>
    <t>26|5|Rahman'dan kendilerine gelen her yeni öğütten mutlaka yüz çevirirler.</t>
  </si>
  <si>
    <t>فَقَدْ كَذَّبُوا فَسَيَأْت۪يهِمْ اَنْبٰٓؤُ۬ا مَا كَانُوا بِه۪ يَسْتَهْزِؤُ۫نَ</t>
  </si>
  <si>
    <t>26|6|Evet, yalanladılar; alay edip durdukları şeylerin haberleri kendilerine ulaşacaktır.</t>
  </si>
  <si>
    <t>اَوَلَمْ يَرَوْا اِلَى الْاَرْضِ كَمْ اَنْبَتْنَا ف۪يهَا مِنْ كُلِّ زَوْجٍ كَر۪يمٍ</t>
  </si>
  <si>
    <t>26|7|Yeryüzüne bakmazlar mı? Orada, bitkilerden nice güzel çiftler yetiştirmişizdir.</t>
  </si>
  <si>
    <t>اِنَّ ف۪ي ذٰلِكَ لَاٰيَةًۜ وَمَا كَانَ اَكْثَرُهُمْ مُؤْمِن۪ينَ</t>
  </si>
  <si>
    <t>26|8|Şüphesiz bunlarda Allah'ın kudretine işaret vardır, ama çoğu inanmazlar.</t>
  </si>
  <si>
    <t>وَاِنَّ رَبَّكَ لَهُوَ الْعَز۪يزُ الرَّح۪يمُ۟</t>
  </si>
  <si>
    <t>26|9|Rabbin şüphesiz güçlüdür, merhametlidir.</t>
  </si>
  <si>
    <t>وَاِذْ نَادٰى رَبُّكَ مُوسٰٓى اَنِ ائْتِ الْقَوْمَ الظَّالِم۪ينَۙ</t>
  </si>
  <si>
    <t>26|10|Rabbin Musa'ya: "Haksızlık eden millete, Firavun'un milletine git" diye nida etmişti. "Haksızlıktan sakınmazlar mı?"</t>
  </si>
  <si>
    <t>قَوْمَ فِرْعَوْنَۜ اَلَا يَتَّقُونَ</t>
  </si>
  <si>
    <t>26|11|Rabbin Musa'ya: "Haksızlık eden millete, Firavun'un milletine git" diye nida etmişti. "Haksızlıktan sakınmazlar mı?"</t>
  </si>
  <si>
    <t>قَالَ رَبِّ اِنّ۪ٓي اَخَافُ اَنْ يُكَذِّبُونِۜ</t>
  </si>
  <si>
    <t>26|12|Musa: "Rabbim! Doğrusu beni yalanlamalarından korkuyorum; göğsüm daralıyor, dilim açılmıyor. Onun için Harun'a da elçilik ver. Onların bana isnat ettikleri bir suç da vardır. Beni öldürmelerinden korkuyorum" demişti.</t>
  </si>
  <si>
    <t>وَيَض۪يقُ صَدْر۪ي وَلَا يَنْطَلِقُ لِسَان۪ي فَاَرْسِلْ اِلٰى هٰرُونَ</t>
  </si>
  <si>
    <t>26|13|Musa: "Rabbim! Doğrusu beni yalanlamalarından korkuyorum; göğsüm daralıyor, dilim açılmıyor. Onun için Harun'a da elçilik ver. Onların bana isnat ettikleri bir suç da vardır. Beni öldürmelerinden korkuyorum" demişti.</t>
  </si>
  <si>
    <t>وَلَهُمْ عَلَيَّ ذَنْبٌ فَاَخَافُ اَنْ يَقْتُلُونِۚ</t>
  </si>
  <si>
    <t>26|14|Musa: "Rabbim! Doğrusu beni yalanlamalarından korkuyorum; göğsüm daralıyor, dilim açılmıyor. Onun için Harun'a da elçilik ver. Onların bana isnat ettikleri bir suç da vardır. Beni öldürmelerinden korkuyorum" demişti.</t>
  </si>
  <si>
    <t>قَالَ كَلَّاۚ فَاذْهَبَا بِاٰيَاتِنَٓا اِنَّا مَعَكُمْ مُسْتَمِعُونَ</t>
  </si>
  <si>
    <t>26|15|Allah: "Hayır; ikiniz mucizelerimizle gidiniz. Doğrusu Biz sizinle beraber dinlemekteyiz. Firavun'a varınız: "Biz şüphesiz alemlerin Rabbinin elçisiyiz; İsrailoğullarını bizimle beraber gönder, deyiniz" demişti.</t>
  </si>
  <si>
    <t>فَأْتِيَا فِرْعَوْنَ فَقُولَٓا اِنَّا رَسُولُ رَبِّ الْعَالَم۪ينَۙ</t>
  </si>
  <si>
    <t>26|16|Allah: "Hayır; ikiniz mucizelerimizle gidiniz. Doğrusu Biz sizinle beraber dinlemekteyiz. Firavun'a varınız: "Biz şüphesiz alemlerin Rabbinin elçisiyiz; İsrailoğullarını bizimle beraber gönder, deyiniz" demişti.</t>
  </si>
  <si>
    <t>اَنْ اَرْسِلْ مَعَنَا بَن۪ٓي اِسْرَٓائ۪لَۜ</t>
  </si>
  <si>
    <t>26|17|Allah: "Hayır; ikiniz mucizelerimizle gidiniz. Doğrusu Biz sizinle beraber dinlemekteyiz. Firavun'a varınız: "Biz şüphesiz alemlerin Rabbinin elçisiyiz; İsrailoğullarını bizimle beraber gönder, deyiniz" demişti.</t>
  </si>
  <si>
    <t>قَالَ اَلَمْ نُرَبِّكَ ف۪ينَا وَل۪يداً وَلَبِثْتَ ف۪ينَا مِنْ عُمُرِكَ سِن۪ينَ</t>
  </si>
  <si>
    <t>26|18|Firavun Musa'ya: "Biz seni çocukken yanımıza alıp büyütmedik mi? Hayatının birçok yıllarını aramızda geçirmedin mi? Sonunda yapacağını da yaptın. Sen nankörün birisin" dedi.</t>
  </si>
  <si>
    <t>وَفَعَلْتَ فَعْلَتَكَ الَّت۪ي فَعَلْتَ وَاَنْتَ مِنَ الْكَافِر۪ينَ</t>
  </si>
  <si>
    <t>26|19|Firavun Musa'ya: "Biz seni çocukken yanımıza alıp büyütmedik mi? Hayatının birçok yıllarını aramızda geçirmedin mi? Sonunda yapacağını da yaptın. Sen nankörün birisin" dedi.</t>
  </si>
  <si>
    <t>قَالَ فَعَلْتُـهَٓا اِذاً وَاَنَا۬ مِنَ الضَّٓالّ۪ينَۜ</t>
  </si>
  <si>
    <t>26|20|Musa: "O işi kasden yaptımsa sapıklardan biri sayılırım. Bu yüzden sizden korkunca aranızdan kaçtım. Sonra, Rabbim bana hikmet verip, beni peygamber yaptı. Başıma kaktığın bu nimet, İsrailoğullarını kendine köle ettiğinden ötürüdür" dedi.</t>
  </si>
  <si>
    <t>فَفَرَرْتُ مِنْكُمْ لَمَّا خِفْتُكُمْ فَوَهَبَ ل۪ي رَبّ۪ي حُكْماً وَجَعَلَن۪ي مِنَ الْمُرْسَل۪ينَ</t>
  </si>
  <si>
    <t>26|21|Musa: "O işi kasden yaptımsa sapıklardan biri sayılırım. Bu yüzden sizden korkunca aranızdan kaçtım. Sonra, Rabbim bana hikmet verip, beni peygamber yaptı. Başıma kaktığın bu nimet, İsrailoğullarını kendine köle ettiğinden ötürüdür" dedi.</t>
  </si>
  <si>
    <t>وَتِلْكَ نِعْمَةٌ تَمُنُّهَا عَلَيَّ اَنْ عَبَّدْتَ بَن۪ٓي اِسْرَٓائ۪لَۜ</t>
  </si>
  <si>
    <t>26|22|Musa: "O işi kasden yaptımsa sapıklardan biri sayılırım. Bu yüzden sizden korkunca aranızdan kaçtım. Sonra, Rabbim bana hikmet verip, beni peygamber yaptı. Başıma kaktığın bu nimet, İsrailoğullarını kendine köle ettiğinden ötürüdür" dedi.</t>
  </si>
  <si>
    <t>قَالَ فِرْعَوْنُ وَمَا رَبُّ الْعَالَم۪ينَ</t>
  </si>
  <si>
    <t>26|23|Firavun: "Alemlerin Rabbi de nedir?" dedi.</t>
  </si>
  <si>
    <t>قَالَ رَبُّ السَّمٰوَاتِ وَالْاَرْضِ وَمَا بَيْنَهُمَاۜ اِنْ كُنْتُمْ مُوقِن۪ينَ</t>
  </si>
  <si>
    <t>26|24|Musa: "Kesin olarak inanacaksanız, bilin ki O göklerin, yerin ve ikisinin arasında bulunanların Rabbidir" dedi.</t>
  </si>
  <si>
    <t>قَالَ لِمَنْ حَوْلَـهُٓ اَلَا تَسْتَمِعُونَ</t>
  </si>
  <si>
    <t>26|25|Yanında bulunanlara: "İşitmiyor musunuz?" dedi.</t>
  </si>
  <si>
    <t>قَالَ رَبُّكُمْ وَرَبُّ اٰبَٓائِكُمُ الْاَوَّل۪ينَ</t>
  </si>
  <si>
    <t>26|26|"O sizin de Rabbiniz, önce geçmiş atalarınızın da Rabbidir" dedi.</t>
  </si>
  <si>
    <t>قَالَ اِنَّ رَسُولَكُمُ الَّـذ۪ٓي اُرْسِلَ اِلَيْكُمْ لَمَجْنُونٌ</t>
  </si>
  <si>
    <t>26|27|Firavun, çevresindekilere: "Size gönderilen peygamberiniz şüphesiz delidir" dedi.</t>
  </si>
  <si>
    <t>قَالَ رَبُّ الْمَشْرِقِ وَالْمَغْرِبِ وَمَا بَيْنَهُمَاۜ اِنْ كُنْتُمْ تَعْقِلُونَ</t>
  </si>
  <si>
    <t>26|28|Musa: "Eğer akledebilen kimselerseniz bilin ki O, doğunun, batının ve ikisinin arasında bulunanların Rabbidir" dedi.</t>
  </si>
  <si>
    <t>قَالَ لَئِنِ اتَّخَذْتَ اِلٰهاً غَيْر۪ي لَاَجْعَلَنَّكَ مِنَ الْمَسْجُون۪ينَ</t>
  </si>
  <si>
    <t>26|29|Firavun: "Benden başkasını tanrı edinirsen, and olsun ki seni zindanlık ederim" dedi.</t>
  </si>
  <si>
    <t>قَالَ اَوَلَوْ جِئْتُكَ بِشَيْءٍ مُب۪ينٍ</t>
  </si>
  <si>
    <t>26|30|Musa: "Sana apaçık bir şey getirmiş isem de mi?" dedi.</t>
  </si>
  <si>
    <t>قَالَ فَأْتِ بِه۪ٓ اِنْ كُنْتَ مِنَ الصَّادِق۪ينَ</t>
  </si>
  <si>
    <t>26|31|Firavun: "Doğru sözlülerden isen haydi getir" dedi.</t>
  </si>
  <si>
    <t>26|32|Bunun üzerine Musa değneğini attı, besbelli bir yılan oluverdi.</t>
  </si>
  <si>
    <t>26|33|Elini çıkardı, bakanlara bembeyaz göründü.</t>
  </si>
  <si>
    <t>قَالَ لِلْمَلَأِ حَوْلَـهُٓ اِنَّ هٰذَا لَسَاحِرٌ عَل۪يمٌۙ</t>
  </si>
  <si>
    <t>26|34|Firavun çevresinde bulunan ileri gelenlere: "Doğrusu bu bilgin bir sihirbaz; sizi sihirle yurdunuzdan çıkarmak istiyor; ne buyurursunuz?" dedi.</t>
  </si>
  <si>
    <t>يُر۪يدُ اَنْ يُخْرِجَكُمْ مِنْ اَرْضِكُمْ بِسِحْرِه۪ۗ فَمَاذَا تَأْمُرُونَ</t>
  </si>
  <si>
    <t>26|35|Firavun çevresinde bulunan ileri gelenlere: "Doğrusu bu bilgin bir sihirbaz; sizi sihirle yurdunuzdan çıkarmak istiyor; ne buyurursunuz?" dedi.</t>
  </si>
  <si>
    <t>قَالُٓوا اَرْجِهْ وَاَخَاهُ وَابْعَثْ فِي الْمَدَٓائِنِ حَاشِر۪ينَۙ</t>
  </si>
  <si>
    <t>26|36|"Onu ve kardeşini alıkoy, şehirlere, sana bütün bilgin sihirbazları getirecek toplayıcılar gönder" dediler.</t>
  </si>
  <si>
    <t>يَأْتُوكَ بِكُلِّ سَحَّارٍ عَل۪يمٍ</t>
  </si>
  <si>
    <t>26|37|"Onu ve kardeşini alıkoy, şehirlere, sana bütün bilgin sihirbazları getirecek toplayıcılar gönder" dediler.</t>
  </si>
  <si>
    <t>فَجُمِعَ السَّحَرَةُ لِم۪يقَاتِ يَوْمٍ مَعْلُومٍۙ</t>
  </si>
  <si>
    <t>26|38|Sihirbazlar, belirli bir günün bildirilen vaktinde toplandılar.</t>
  </si>
  <si>
    <t>وَق۪يلَ لِلنَّاسِ هَلْ اَنْتُمْ مُجْتَمِعُونَۙ</t>
  </si>
  <si>
    <t>26|39|İnsanlara: "Siz de toplanır mısınız?" denildi.</t>
  </si>
  <si>
    <t>لَعَلَّنَا نَتَّبِعُ السَّحَرَةَ اِنْ كَانُوا هُمُ الْغَالِب۪ينَ</t>
  </si>
  <si>
    <t>26|40|"Sihirbazlar üstün gelirlerse biz de onlara uyarız" dediler.</t>
  </si>
  <si>
    <t>فَلَمَّا جَٓاءَ السَّحَرَةُ قَالُوا لِفِرْعَوْنَ اَئِنَّ لَنَا لَاَجْراً اِنْ كُنَّا نَحْنُ الْغَالِب۪ينَ</t>
  </si>
  <si>
    <t>26|41|Sihirbazlar geldiklerinde, Firavun'a; "Biz üstün gelirsek, şüphesiz bize bir ücret vardır değil mi?" dediler.</t>
  </si>
  <si>
    <t>قَالَ نَعَمْ وَاِنَّكُمْ اِذاً لَمِنَ الْمُقَرَّب۪ينَ</t>
  </si>
  <si>
    <t>26|42|Firavun: "Evet; o takdirde siz gözde kimselerden olacaksınız" dedi.</t>
  </si>
  <si>
    <t>قَالَ لَهُمْ مُوسٰٓى اَلْقُوا مَٓا اَنْتُمْ مُلْقُونَ</t>
  </si>
  <si>
    <t>26|43|Musa onlara: "Ne atacaksanız atın" dedi.</t>
  </si>
  <si>
    <t>فَاَلْقَوْا حِبَالَهُمْ وَعِصِيَّهُمْ وَقَالُوا بِعِزَّةِ فِرْعَوْنَ اِنَّا لَنَحْنُ الْغَالِبُونَ</t>
  </si>
  <si>
    <t>26|44|Onlar da iplerini ve değneklerini attılar ve: "Firavun hakkı için, şüphesiz, biz üstün geleceğiz" dediler.</t>
  </si>
  <si>
    <t>فَاَلْقٰى مُوسٰى عَصَاهُ فَاِذَا هِيَ تَلْقَفُ مَا يَأْفِكُونَۚ</t>
  </si>
  <si>
    <t>26|45|Bunun üzerine Musa değneğini attı; onların uydurduklarını yutmağa başlayıverdi.</t>
  </si>
  <si>
    <t>فَاُلْقِيَ السَّحَرَةُ سَاجِد۪ينَۙ</t>
  </si>
  <si>
    <t>26|46|Bunu gören sihirbazlar secdeye kapanarak: "Alemlerin Rabbine, Musa ve Harun'un Rabbine inandık" dediler.</t>
  </si>
  <si>
    <t>26|47|Bunu gören sihirbazlar secdeye kapanarak: "Alemlerin Rabbine, Musa ve Harun'un Rabbine inandık" dediler.</t>
  </si>
  <si>
    <t>26|48|Bunu gören sihirbazlar secdeye kapanarak: "Alemlerin Rabbine, Musa ve Harun'un Rabbine inandık" dediler.</t>
  </si>
  <si>
    <t>قَالَ اٰمَنْتُمْ لَهُ قَبْلَ اَنْ اٰذَنَ لَكُمْۚ اِنَّهُ لَكَب۪يرُكُمُ الَّذ۪ي عَلَّمَكُمُ السِّحْرَۚ فَلَسَوْفَ تَعْلَمُونَۜ لَاُقَطِّعَنَّ اَيْدِيَكُمْ وَاَرْجُلَكُمْ مِنْ خِلَافٍ وَلَاُصَلِّبَنَّكُمْ اَجْمَع۪ينَ</t>
  </si>
  <si>
    <t>26|49|Firavun: "Ben size izin vermeden ona iman mı ettiniz? Muhakkak ki o, size sihri öğreten büyüğünüzdür. Şimdi bileceksiniz; ellerinizi ayaklarınızı, and olsun, çaprazlama kestireceğim, hepinizi astıracağım" dedi.</t>
  </si>
  <si>
    <t>قَالُوا لَا ضَيْرَۘ اِنَّٓا اِلٰى رَبِّنَا مُنْقَلِبُونَۚ</t>
  </si>
  <si>
    <t>26|50|İman eden sihirbazlar: "Zararı yok, biz şüphesiz Rabbimize doneceğiz; inananların ilki olmamızdan ötürü, Rabbimizin kusurlarımızı bize bağışlayacağını umarız" dediler.</t>
  </si>
  <si>
    <t>اِنَّا نَطْمَعُ اَنْ يَغْفِرَ لَنَا رَبُّنَا خَطَايَانَٓا اَنْ كُنَّٓا اَوَّلَ الْمُؤْمِن۪ينَۜ۟</t>
  </si>
  <si>
    <t>26|51|İman eden sihirbazlar: "Zararı yok, biz şüphesiz Rabbimize doneceğiz; inananların ilki olmamızdan ötürü, Rabbimizin kusurlarımızı bize bağışlayacağını umarız" dediler.</t>
  </si>
  <si>
    <t>وَاَوْحَيْنَٓا اِلٰى مُوسٰٓى اَنْ اَسْرِ بِعِبَاد۪ٓي اِنَّكُمْ مُتَّبَعُونَ</t>
  </si>
  <si>
    <t>26|52|Biz Musa'ya: "Kullarımı geceleyin yola çıkar; şüphesiz takip edileceksiniz" diye vahyettik.</t>
  </si>
  <si>
    <t>فَاَرْسَلَ فِرْعَوْنُ فِي الْمَدَٓائِنِ حَاشِر۪ينَۚ</t>
  </si>
  <si>
    <t>26|53|Bu arada Firavun şehirlere, "Doğrusu bunlar bizi öfkelendiren döküntü azınlıklardır; hepimiz tedbirli olmalıyız" diyen münadiler gönderdi.</t>
  </si>
  <si>
    <t>اِنَّ هٰٓؤُ۬لَٓاءِ لَشِرْذِمَةٌ قَل۪يلُونَۙ</t>
  </si>
  <si>
    <t>26|54|Bu arada Firavun şehirlere, "Doğrusu bunlar bizi öfkelendiren döküntü azınlıklardır; hepimiz tedbirli olmalıyız" diyen münadiler gönderdi.</t>
  </si>
  <si>
    <t>وَاِنَّهُمْ لَنَا لَـغَٓائِظُونَۙ</t>
  </si>
  <si>
    <t>26|55|Bu arada Firavun şehirlere, "Doğrusu bunlar bizi öfkelendiren döküntü azınlıklardır; hepimiz tedbirli olmalıyız" diyen münadiler gönderdi.</t>
  </si>
  <si>
    <t>وَاِنَّا لَجَم۪يعٌ حَاذِرُونَۜ</t>
  </si>
  <si>
    <t>26|56|Bu arada Firavun şehirlere, "Doğrusu bunlar bizi öfkelendiren döküntü azınlıklardır; hepimiz tedbirli olmalıyız" diyen münadiler gönderdi.</t>
  </si>
  <si>
    <t>فَاَخْرَجْنَاهُمْ مِنْ جَنَّاتٍ وَعُيُونٍۙ</t>
  </si>
  <si>
    <t>26|57|Ama biz Firavun ve adamlarını bahçelerden, pınar başlarından, hazinelerden ve şerefli makamlardan çıkardık. Böylece oralara İsrailoğullarını mirasçı kıldık.</t>
  </si>
  <si>
    <t>وَكُنُوزٍ وَمَقَامٍ كَر۪يمٍۙ</t>
  </si>
  <si>
    <t>26|58|Ama biz Firavun ve adamlarını bahçelerden, pınar başlarından, hazinelerden ve şerefli makamlardan çıkardık. Böylece oralara İsrailoğullarını mirasçı kıldık.</t>
  </si>
  <si>
    <t>كَذٰلِكَۜ وَاَوْرَثْنَاهَا بَن۪ٓي اِسْرَٓائ۪لَۚ</t>
  </si>
  <si>
    <t>26|59|Ama biz Firavun ve adamlarını bahçelerden, pınar başlarından, hazinelerden ve şerefli makamlardan çıkardık. Böylece oralara İsrailoğullarını mirasçı kıldık.</t>
  </si>
  <si>
    <t>فَاَتْبَعُوهُمْ مُشْرِق۪ينَ</t>
  </si>
  <si>
    <t>26|60|Firavun ve adamları güneş üzerlerine doğarken onların ardına düştüler.</t>
  </si>
  <si>
    <t>فَلَمَّا تَـرَٓاءَ الْجَمْعَانِ قَالَ اَصْحَابُ مُوسٰٓى اِنَّا لَمُدْرَكُونَۚ</t>
  </si>
  <si>
    <t>26|61|İki topluluk birbirini gördüğünde, Musa'nın adamları: "İşte yakalandık" dediler.</t>
  </si>
  <si>
    <t>قَالَ كَلَّاۚ اِنَّ مَعِيَ رَبّ۪ي سَيَهْد۪ينِ</t>
  </si>
  <si>
    <t>26|62|Musa: "Hayır; Rabbim benimle beraberdir, bana elbette yol gösterecektir" dedi.</t>
  </si>
  <si>
    <t>فَاَوْحَيْنَٓا اِلٰى مُوسٰٓى اَنِ اضْرِبْ بِعَصَاكَ الْبَحْرَۜ فَانْفَلَقَ فَكَانَ كُلُّ فِرْقٍ كَالطَّوْدِ الْعَظ۪يمِۚ</t>
  </si>
  <si>
    <t>26|63|Bunun üzerine Biz Musa'ya: "Değneğinle denize vur" diye vahyettik. Hemen deniz ikiye ayrıldı, her parçası yüce bir dağ gibiydi.</t>
  </si>
  <si>
    <t>وَاَزْلَفْنَا ثَمَّ الْاٰخَر۪ينَۚ</t>
  </si>
  <si>
    <t>26|64|İşte oraya, geridekileri de yaklaştırdık.</t>
  </si>
  <si>
    <t>وَاَنْجَيْنَا مُوسٰى وَمَنْ مَعَهُٓ اَجْمَع۪ينَۚ</t>
  </si>
  <si>
    <t>26|65|Musa ve beraberinde bulunanların hepsini kurtardık.</t>
  </si>
  <si>
    <t>ثُمَّ اَغْرَقْنَا الْاٰخَر۪ينَۜ</t>
  </si>
  <si>
    <t>26|66|Öbürlerini suda boğduk.</t>
  </si>
  <si>
    <t>26|67|Bunda şüphesiz ders vardır, ama çoğu inanmamıştır.</t>
  </si>
  <si>
    <t>26|68|Doğrusu Rabbin, güçlü olandır, merhamet edendir.</t>
  </si>
  <si>
    <t>وَاتْلُ عَلَيْهِمْ نَبَاَ اِبْرٰه۪يمَۢ</t>
  </si>
  <si>
    <t>26|69|Onlara İbrahim'in kıssasını anlat.</t>
  </si>
  <si>
    <t>اِذْ قَالَ لِاَب۪يهِ وَقَوْمِه۪ مَا تَعْبُدُونَ</t>
  </si>
  <si>
    <t>26|70|İbrahim, babasına ve milletine: "Nelere tapıyorsunuz?" demişti.</t>
  </si>
  <si>
    <t>قَالُوا نَعْبُدُ اَصْنَاماً فَنَظَلُّ لَهَا عَاكِف۪ينَ</t>
  </si>
  <si>
    <t>26|71|"Putlara tapıyoruz, onlara bağlanıp duruyoruz" demişlerdi.</t>
  </si>
  <si>
    <t>قَالَ هَلْ يَسْمَعُونَكُمْ اِذْ تَدْعُونَۙ</t>
  </si>
  <si>
    <t>26|72|İbrahim: "Çağırdığınız zaman sizi duyarlar veya size bir fayda ve zarar verirler mi?" demişti.</t>
  </si>
  <si>
    <t>اَوْ يَنْفَعُونَكُمْ اَوْ يَضُرُّونَ</t>
  </si>
  <si>
    <t>26|73|İbrahim: "Çağırdığınız zaman sizi duyarlar veya size bir fayda ve zarar verirler mi?" demişti.</t>
  </si>
  <si>
    <t>قَالُوا بَلْ وَجَدْنَٓا اٰبَٓاءَنَا كَذٰلِكَ يَفْعَلُونَ</t>
  </si>
  <si>
    <t>26|74|"Hayır ama, babalarımızı da bu şekilde ibadet ederken bulduk" demişlerdi.</t>
  </si>
  <si>
    <t>قَالَ اَفَرَاَيْتُمْ مَا كُنْتُمْ تَعْبُدُونَۙ</t>
  </si>
  <si>
    <t>26|75|İbrahim: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</si>
  <si>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اَنْتُمْ وَاٰبَٓاؤُ۬كُمُ الْاَقْدَمُونَ</t>
  </si>
  <si>
    <t>26|76|İbrahim: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</si>
  <si>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فَاِنَّهُمْ عَدُوٌّ ل۪ٓي اِلَّا رَبَّ الْعَالَم۪ينَۙ</t>
  </si>
  <si>
    <t>26|77|İbrahim: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</si>
  <si>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اَلَّذ۪ي خَلَقَن۪ي فَهُوَ يَهْد۪ينِۙ</t>
  </si>
  <si>
    <t>26|78|İbrahim: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</si>
  <si>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وَالَّذ۪ي هُوَ يُطْعِمُن۪ي وَيَسْق۪ينِۙ</t>
  </si>
  <si>
    <t>26|79|İbrahim: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</si>
  <si>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وَاِذَا مَرِضْتُ فَهُوَ يَشْف۪ينِۖ</t>
  </si>
  <si>
    <t>26|80|İbrahim: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</si>
  <si>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وَالَّذ۪ي يُم۪يتُن۪ي ثُمَّ يُحْي۪ينِۙ</t>
  </si>
  <si>
    <t>26|81|İbrahim: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</si>
  <si>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وَالَّـذ۪ٓي اَطْمَعُ اَنْ يَغْفِرَ ل۪ي خَط۪ٓيـَٔت۪ي يَوْمَ الدّ۪ينِۜ</t>
  </si>
  <si>
    <t>26|82|İbrahim: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</si>
  <si>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رَبِّ هَبْ ل۪ي حُكْماً وَاَلْحِقْن۪ي بِالصَّالِح۪ينَۙ</t>
  </si>
  <si>
    <t>26|83|İbrahim: "Eski atalarınızın ve sizin nelere taptıklarınızı görüyor musunuz? Doğrusu onlar benim düşmanımdır. Dostum ancak Alemlerin Rabbidir. Beni yaratan da, doğru yola eriştiren de O'dur. Beni yediren de, içiren de O'dur. Hasta olduğumda bana O şifa verir. Beni öldürecek, sonra da diriltecek O'dur. Ahiret gününde yanılmalarımı bana bağışlamasını umduğum O'dur. Rabbim! Bana hikmet ver ve beni iyiler arasına kat.</t>
  </si>
  <si>
    <t>وَاجْعَلْ ل۪ي لِسَانَ صِدْقٍ فِي الْاٰخِر۪ينَۙ</t>
  </si>
  <si>
    <t>26|84|Sonrakilerin beni güzel şekilde anmalarını sağla. Beni nimet cennetine varis olanlardan kıl. Babamı da bağışla, o şüphesiz sapıklardandır. İnsanların diriltileceği gün, Allah'a temiz bir kalble gelenden başka kimseye malın ve oğulların fayda vermeyeceği gün, beni rezil etme" demişti.</t>
  </si>
  <si>
    <t>وَاجْعَلْن۪ي مِنْ وَرَثَةِ جَنَّةِ النَّع۪يمِۙ</t>
  </si>
  <si>
    <t>26|85|Sonrakilerin beni güzel şekilde anmalarını sağla. Beni nimet cennetine varis olanlardan kıl. Babamı da bağışla, o şüphesiz sapıklardandır. İnsanların diriltileceği gün, Allah'a temiz bir kalble gelenden başka kimseye malın ve oğulların fayda vermeyeceği gün, beni rezil etme" demişti.</t>
  </si>
  <si>
    <t>وَاغْفِرْ لِاَب۪ٓي اِنَّهُ كَانَ مِنَ الضَّٓالّ۪ينَۙ</t>
  </si>
  <si>
    <t>26|86|Sonrakilerin beni güzel şekilde anmalarını sağla. Beni nimet cennetine varis olanlardan kıl. Babamı da bağışla, o şüphesiz sapıklardandır. İnsanların diriltileceği gün, Allah'a temiz bir kalble gelenden başka kimseye malın ve oğulların fayda vermeyeceği gün, beni rezil etme" demişti.</t>
  </si>
  <si>
    <t>وَلَا تُخْزِن۪ي يَوْمَ يُبْعَثُونَۙ</t>
  </si>
  <si>
    <t>26|87|Sonrakilerin beni güzel şekilde anmalarını sağla. Beni nimet cennetine varis olanlardan kıl. Babamı da bağışla, o şüphesiz sapıklardandır. İnsanların diriltileceği gün, Allah'a temiz bir kalble gelenden başka kimseye malın ve oğulların fayda vermeyeceği gün, beni rezil etme" demişti.</t>
  </si>
  <si>
    <t>يَوْمَ لَا يَنْفَعُ مَالٌ وَلَا بَنُونَۙ</t>
  </si>
  <si>
    <t>26|88|Sonrakilerin beni güzel şekilde anmalarını sağla. Beni nimet cennetine varis olanlardan kıl. Babamı da bağışla, o şüphesiz sapıklardandır. İnsanların diriltileceği gün, Allah'a temiz bir kalble gelenden başka kimseye malın ve oğulların fayda vermeyeceği gün, beni rezil etme" demişti.</t>
  </si>
  <si>
    <t>اِلَّا مَنْ اَتَى اللّٰهَ بِقَلْبٍ سَل۪يمٍۜ</t>
  </si>
  <si>
    <t>26|89|Sonrakilerin beni güzel şekilde anmalarını sağla. Beni nimet cennetine varis olanlardan kıl. Babamı da bağışla, o şüphesiz sapıklardandır. İnsanların diriltileceği gün, Allah'a temiz bir kalble gelenden başka kimseye malın ve oğulların fayda vermeyeceği gün, beni rezil etme" demişti.</t>
  </si>
  <si>
    <t>وَاُزْلِفَتِ الْجَنَّةُ لِلْمُتَّق۪ينَۙ</t>
  </si>
  <si>
    <t>26|90|O gün cennet Allah'a karşı gelmekten sakınanlara yaklaştırılır. Cehennem de azgınlara gösterilir.</t>
  </si>
  <si>
    <t>وَبُرِّزَتِ الْجَح۪يمُ لِلْغَاو۪ينَۙ</t>
  </si>
  <si>
    <t>26|91|O gün cennet Allah'a karşı gelmekten sakınanlara yaklaştırılır. Cehennem de azgınlara gösterilir.</t>
  </si>
  <si>
    <t>وَق۪يلَ لَهُمْ اَيْنَ مَا كُنْتُمْ تَعْبُدُونَۙ</t>
  </si>
  <si>
    <t>26|92|Onlara: "Allah'ı bırakıp taptıklarınız nerededir. Size yardım ediyorlar mı veya kendilerine yardımları dokunuyor mu?" denilir.</t>
  </si>
  <si>
    <t>مِنْ دُونِ اللّٰهِۜ هَلْ يَنْصُرُونَكُمْ اَوْ يَنْتَصِرُونَۜ</t>
  </si>
  <si>
    <t>26|93|Onlara: "Allah'ı bırakıp taptıklarınız nerededir. Size yardım ediyorlar mı veya kendilerine yardımları dokunuyor mu?" denilir.</t>
  </si>
  <si>
    <t>فَكُبْكِبُوا ف۪يهَا هُمْ وَالْغَاوُ۫نَۙ</t>
  </si>
  <si>
    <t>26|94|Onlar, azgınlar ve İblis'in adamları, hepsi, tepetakla oraya atılırlar.</t>
  </si>
  <si>
    <t>وَجُنُودُ اِبْل۪يسَ اَجْمَعُونَۜ</t>
  </si>
  <si>
    <t>26|95|Onlar, azgınlar ve İblis'in adamları, hepsi, tepetakla oraya atılırlar.</t>
  </si>
  <si>
    <t>قَالُوا وَهُمْ ف۪يهَا يَخْتَصِمُونَۙ</t>
  </si>
  <si>
    <t>26|96|Orada putlarıyla çekişerek: "Vallahi biz apaçık bir sapıklıkta idik; çünkü biz sizi Alemlerin Rabbine eşit tutmuştuk; bizi saptıranlar ancak suçlulardır; şimdi şefaatçimiz, yakın bir dostumuz yoktur; keşke geriye bir dönüşümüz olsa da inananlardan olsak" derler.</t>
  </si>
  <si>
    <t>تَاللّٰهِ اِنْ كُنَّا لَف۪ي ضَلَالٍ مُب۪ينٍۙ</t>
  </si>
  <si>
    <t>26|97|Orada putlarıyla çekişerek: "Vallahi biz apaçık bir sapıklıkta idik; çünkü biz sizi Alemlerin Rabbine eşit tutmuştuk; bizi saptıranlar ancak suçlulardır; şimdi şefaatçimiz, yakın bir dostumuz yoktur; keşke geriye bir dönüşümüz olsa da inananlardan olsak" derler.</t>
  </si>
  <si>
    <t>اِذْ نُسَوّ۪يكُمْ بِرَبِّ الْعَالَم۪ينَ</t>
  </si>
  <si>
    <t>26|98|Orada putlarıyla çekişerek: "Vallahi biz apaçık bir sapıklıkta idik; çünkü biz sizi Alemlerin Rabbine eşit tutmuştuk; bizi saptıranlar ancak suçlulardır; şimdi şefaatçimiz, yakın bir dostumuz yoktur; keşke geriye bir dönüşümüz olsa da inananlardan olsak" derler.</t>
  </si>
  <si>
    <t>وَمَٓا اَضَلَّـنَٓا اِلَّا الْمُجْرِمُونَ</t>
  </si>
  <si>
    <t>26|99|Orada putlarıyla çekişerek: "Vallahi biz apaçık bir sapıklıkta idik; çünkü biz sizi Alemlerin Rabbine eşit tutmuştuk; bizi saptıranlar ancak suçlulardır; şimdi şefaatçimiz, yakın bir dostumuz yoktur; keşke geriye bir dönüşümüz olsa da inananlardan olsak" derler.</t>
  </si>
  <si>
    <t>فَمَا لَنَا مِنْ شَافِع۪ينَۙ</t>
  </si>
  <si>
    <t>26|100|Orada putlarıyla çekişerek: "Vallahi biz apaçık bir sapıklıkta idik; çünkü biz sizi Alemlerin Rabbine eşit tutmuştuk; bizi saptıranlar ancak suçlulardır; şimdi şefaatçimiz, yakın bir dostumuz yoktur; keşke geriye bir dönüşümüz olsa da inananlardan olsak" derler.</t>
  </si>
  <si>
    <t>وَلَا صَد۪يقٍ حَم۪يمٍ</t>
  </si>
  <si>
    <t>26|101|Orada putlarıyla çekişerek: "Vallahi biz apaçık bir sapıklıkta idik; çünkü biz sizi Alemlerin Rabbine eşit tutmuştuk; bizi saptıranlar ancak suçlulardır; şimdi şefaatçimiz, yakın bir dostumuz yoktur; keşke geriye bir dönüşümüz olsa da inananlardan olsak" derler.</t>
  </si>
  <si>
    <t>فَلَوْ اَنَّ لَنَا كَرَّةً فَنَكُونَ مِنَ الْمُؤْمِن۪ينَ</t>
  </si>
  <si>
    <t>26|102|Orada putlarıyla çekişerek: "Vallahi biz apaçık bir sapıklıkta idik; çünkü biz sizi Alemlerin Rabbine eşit tutmuştuk; bizi saptıranlar ancak suçlulardır; şimdi şefaatçimiz, yakın bir dostumuz yoktur; keşke geriye bir dönüşümüz olsa da inananlardan olsak" derler.</t>
  </si>
  <si>
    <t>26|103|Bunda şüphesiz bir ders vardır ama çoğu inanmamıştır.</t>
  </si>
  <si>
    <t>26|104|Rabbin şüphesiz güçlüdür, merhametlidir.</t>
  </si>
  <si>
    <t>كَذَّبَتْ قَوْمُ نُوحٍۨ الْمُرْسَل۪ينَۚ</t>
  </si>
  <si>
    <t>26|105|Nuh'un milleti peygamberlerini yalanladı.</t>
  </si>
  <si>
    <t>اِذْ قَالَ لَهُمْ اَخُوهُمْ نُوحٌ اَلَا تَتَّقُونَۚ</t>
  </si>
  <si>
    <t>26|106|Kardeşleri Nuh, onlara: "Allah'a karşı gelmekten sakınmaz mısınız? Doğrusu ben size gönderilmiş güvenilir bir elçiyim. Allah'tan sakının ve bana itaat edin. Buna karşı sizden bir ücret istemiyorum. Benim ecrim ancak Alemlerin Rabbine aittir. Artık Allah'tan sakının ve bana itaat edin" dedi.</t>
  </si>
  <si>
    <t>اِنّ۪ي لَكُمْ رَسُولٌ اَم۪ينٌۙ</t>
  </si>
  <si>
    <t>26|107|Kardeşleri Nuh, onlara: "Allah'a karşı gelmekten sakınmaz mısınız? Doğrusu ben size gönderilmiş güvenilir bir elçiyim. Allah'tan sakının ve bana itaat edin. Buna karşı sizden bir ücret istemiyorum. Benim ecrim ancak Alemlerin Rabbine aittir. Artık Allah'tan sakının ve bana itaat edin" dedi.</t>
  </si>
  <si>
    <t>فَاتَّقُوا اللّٰهَ وَاَط۪يعُونِۚ</t>
  </si>
  <si>
    <t>26|108|Kardeşleri Nuh, onlara: "Allah'a karşı gelmekten sakınmaz mısınız? Doğrusu ben size gönderilmiş güvenilir bir elçiyim. Allah'tan sakının ve bana itaat edin. Buna karşı sizden bir ücret istemiyorum. Benim ecrim ancak Alemlerin Rabbine aittir. Artık Allah'tan sakının ve bana itaat edin" dedi.</t>
  </si>
  <si>
    <t>وَمَٓا اَسْـَٔلُكُمْ عَلَيْهِ مِنْ اَجْرٍۚ اِنْ اَجْرِيَ اِلَّا عَلٰى رَبِّ الْعَالَم۪ينَۚ</t>
  </si>
  <si>
    <t>26|109|Kardeşleri Nuh, onlara: "Allah'a karşı gelmekten sakınmaz mısınız? Doğrusu ben size gönderilmiş güvenilir bir elçiyim. Allah'tan sakının ve bana itaat edin. Buna karşı sizden bir ücret istemiyorum. Benim ecrim ancak Alemlerin Rabbine aittir. Artık Allah'tan sakının ve bana itaat edin" dedi.</t>
  </si>
  <si>
    <t>فَاتَّقُوا اللّٰهَ وَاَط۪يعُونِۜ</t>
  </si>
  <si>
    <t>26|110|Kardeşleri Nuh, onlara: "Allah'a karşı gelmekten sakınmaz mısınız? Doğrusu ben size gönderilmiş güvenilir bir elçiyim. Allah'tan sakının ve bana itaat edin. Buna karşı sizden bir ücret istemiyorum. Benim ecrim ancak Alemlerin Rabbine aittir. Artık Allah'tan sakının ve bana itaat edin" dedi.</t>
  </si>
  <si>
    <t>قَالُٓوا اَنُؤْمِنُ لَكَ وَاتَّبَعَكَ الْاَرْذَلُونَۜ</t>
  </si>
  <si>
    <t>26|111|"Sana mı inanacağız? Sana en rezil kimseler uymaktadır" dediler.</t>
  </si>
  <si>
    <t>قَالَ وَمَا عِلْم۪ي بِمَا كَانُوا يَعْمَلُونَۚ</t>
  </si>
  <si>
    <t>26|112|Nuh: "Onların yaptıkları hakkında bir bilgim yoktur; hesabları Rabbime aittir, düşünsenize! Ben inananları kovacak değilim. Ben sadece açıkça uyarıcıyım" dedi.</t>
  </si>
  <si>
    <t>اِنْ حِسَابُهُمْ اِلَّا عَلٰى رَبّ۪ي لَوْ تَشْعُرُونَۚ</t>
  </si>
  <si>
    <t>26|113|Nuh: "Onların yaptıkları hakkında bir bilgim yoktur; hesabları Rabbime aittir, düşünsenize! Ben inananları kovacak değilim. Ben sadece açıkça uyarıcıyım" dedi.</t>
  </si>
  <si>
    <t>وَمَٓا اَنَا۬ بِطَارِدِ الْمُؤْمِن۪ينَۚ</t>
  </si>
  <si>
    <t>26|114|Nuh: "Onların yaptıkları hakkında bir bilgim yoktur; hesabları Rabbime aittir, düşünsenize! Ben inananları kovacak değilim. Ben sadece açıkça uyarıcıyım" dedi.</t>
  </si>
  <si>
    <t>اِنْ اَنَا۬ اِلَّا نَذ۪يرٌ مُب۪ينٌۜ</t>
  </si>
  <si>
    <t>26|115|Nuh: "Onların yaptıkları hakkında bir bilgim yoktur; hesabları Rabbime aittir, düşünsenize! Ben inananları kovacak değilim. Ben sadece açıkça uyarıcıyım" dedi.</t>
  </si>
  <si>
    <t>قَالُوا لَئِنْ لَمْ تَنْتَهِ۬ يَا نُوحُ لَتَكُونَنَّ مِنَ الْمَرْجُوم۪ينَۜ</t>
  </si>
  <si>
    <t>26|116|"Ey Nuh! Eğer bu işe son vermezsen, şüphesiz taşlanacaklardan olacaksın" dediler.</t>
  </si>
  <si>
    <t>قَالَ رَبِّ اِنَّ قَوْم۪ي كَذَّبُونِۚ</t>
  </si>
  <si>
    <t>26|117|Nuh: "Rabbim! Milletim beni yalanladı. Benimle onların arasında Sen hüküm ver. Beni ve beraberimdeki inananları kurtar" dedi.</t>
  </si>
  <si>
    <t>فَافْتَحْ بَيْن۪ي وَبَيْنَهُمْ فَتْحاً وَنَجِّن۪ي وَمَنْ مَعِيَ مِنَ الْمُؤْمِن۪ينَ</t>
  </si>
  <si>
    <t>26|118|Nuh: "Rabbim! Milletim beni yalanladı. Benimle onların arasında Sen hüküm ver. Beni ve beraberimdeki inananları kurtar" dedi.</t>
  </si>
  <si>
    <t>فَاَنْجَيْنَاهُ وَمَنْ مَعَهُ فِي الْفُلْكِ الْمَشْحُونِۚ</t>
  </si>
  <si>
    <t>26|119|Bunun üzerine onu ve beraberinde bulunanları, dolu bir gemi içinde taşıyarak kurtardık.</t>
  </si>
  <si>
    <t>ثُمَّ اَغْرَقْنَا بَعْدُ الْبَاق۪ينَۜ</t>
  </si>
  <si>
    <t>26|120|Sonra de geride kalanları suda boğduk.</t>
  </si>
  <si>
    <t>26|121|Doğrusu bunda bir ders vardır, ama çoğu inanmamıştır.</t>
  </si>
  <si>
    <t>26|122|Rabbin şüphesiz güçlüdür, merhametlidir.</t>
  </si>
  <si>
    <t>كَذَّبَتْ عَادٌۨ الْمُرْسَل۪ينَۚ</t>
  </si>
  <si>
    <t>26|123|Ad milleti de peygamberleri yalanladı.</t>
  </si>
  <si>
    <t>اِذْ قَالَ لَهُمْ اَخُوهُمْ هُودٌ اَلَا تَتَّقُونَۚ</t>
  </si>
  <si>
    <t>26|124|Kardeşleri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</si>
  <si>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26|125|Kardeşleri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</si>
  <si>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26|126|Kardeşleri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</si>
  <si>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وَمَٓا اَسْـَٔلُكُمْ عَلَيْهِ مِنْ اَجْرٍۚ اِنْ اَجْرِيَ اِلَّا عَلٰى رَبِّ الْعَالَم۪ينَۜ</t>
  </si>
  <si>
    <t>26|127|Kardeşleri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</si>
  <si>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اَتَبْنُونَ بِكُلِّ ر۪يعٍ اٰيَةً تَعْبَثُونَۙ</t>
  </si>
  <si>
    <t>26|128|Kardeşleri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</si>
  <si>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وَتَتَّخِذُونَ مَصَانِـعَ لَعَلَّكُمْ تَخْلُدُونَۚ</t>
  </si>
  <si>
    <t>26|129|Kardeşleri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</si>
  <si>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وَاِذَا بَطَشْتُمْ بَطَشْتُمْ جَبَّار۪ينَۚ</t>
  </si>
  <si>
    <t>26|130|Kardeşleri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</si>
  <si>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26|131|Kardeşleri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</si>
  <si>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وَاتَّقُوا الَّـذ۪ٓي اَمَدَّكُمْ بِمَا تَعْلَمُونَۚ</t>
  </si>
  <si>
    <t>26|132|Kardeşleri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</si>
  <si>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اَمَدَّكُمْ بِاَنْعَامٍ وَبَن۪ينَۙ</t>
  </si>
  <si>
    <t>26|133|Kardeşleri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</si>
  <si>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وَجَنَّاتٍ وَعُيُونٍۚ</t>
  </si>
  <si>
    <t>26|134|Kardeşleri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</si>
  <si>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اِنّ۪ٓي اَخَافُ عَلَيْكُمْ عَذَابَ يَوْمٍ عَظ۪يمٍۜ</t>
  </si>
  <si>
    <t>26|135|Kardeşleri Hud, onlara: "Allah'a karşı gelmekten sakınmaz mısınız? Doğrusu ben size gönderilmiş güvenilir bir elçiyim; Allah'tan sakının ve bana itaat edin. Buna karşı sizden bir ücret istemiyorum; benim ecrim ancak Alemlerin Rabbine aittir. Siz her yüksek yere koca bir bina kurup, boş şeyle mi uğraşırsınız? Temelli kalacağınızı umarak sağlam yapılar mı edinirsiniz? Yakaladığınızı zorbaca mı yakalarsınız? Artık Allah'tan sakının ve bana itaat edin. Bildiğiniz şeyleri size verenden sakının; davarları, oğulları, bahçeleri ve akarsuları size O vermiştir. Doğrusu hakkınızda büyük günün azabından korkuyorum" dedi.</t>
  </si>
  <si>
    <t>قَالُوا سَوَٓاءٌ عَلَيْنَٓا اَوَعَظْتَ اَمْ لَمْ تَكُنْ مِنَ الْوَاعِظ۪ينَۙ</t>
  </si>
  <si>
    <t>26|136|"İster öğüt ver, ister öğüt verenlerden olma, bizce birdir.</t>
  </si>
  <si>
    <t>اِنْ هٰذَٓا اِلَّا خُلُقُ الْاَوَّل۪ينَۙ</t>
  </si>
  <si>
    <t>26|137|Bu durumumuz öncekilerin geleneğidir. Biz azaba uğratılacak da değiliz" dediler.</t>
  </si>
  <si>
    <t>وَمَا نَحْنُ بِمُعَذَّب۪ينَۚ</t>
  </si>
  <si>
    <t>26|138|Bu durumumuz öncekilerin geleneğidir. Biz azaba uğratılacak da değiliz" dediler.</t>
  </si>
  <si>
    <t>فَكَذَّبُوهُ فَاَهْلَكْنَاهُمْۜ اِنَّ ف۪ي ذٰلِكَ لَاٰيَةًۜ وَمَا كَانَ اَكْثَرُهُمْ مُؤْمِن۪ينَ</t>
  </si>
  <si>
    <t>26|139|Böylece onu yalanladılar; Biz de kendilerini yok ettik. Bunda şüphesiz ki ders vardır; ama çoğu inanmamıştır.</t>
  </si>
  <si>
    <t>26|140|Doğrusu Rabbin güçlüdür, merhametlidir.</t>
  </si>
  <si>
    <t>كَذَّبَتْ ثَمُودُ الْمُرْسَل۪ينَۚ</t>
  </si>
  <si>
    <t>26|141|Semud milleti de peygamberleri yalanladı.</t>
  </si>
  <si>
    <t>اِذْ قَالَ لَهُمْ اَخُوهُمْ صَالِحٌ اَلَا تَتَّقُونَۚ</t>
  </si>
  <si>
    <t>26|142|Kardeşleri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</si>
  <si>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26|143|Kardeşleri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</si>
  <si>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26|144|Kardeşleri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</si>
  <si>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26|145|Kardeşleri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</si>
  <si>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اَتُتْرَكُونَ ف۪ي مَا هٰهُنَٓا اٰمِن۪ينَۙ</t>
  </si>
  <si>
    <t>26|146|Kardeşleri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</si>
  <si>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ف۪ي جَنَّاتٍ وَعُيُونٍۙ</t>
  </si>
  <si>
    <t>26|147|Kardeşleri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</si>
  <si>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وَزُرُوعٍ وَنَخْلٍ طَلْعُهَا هَض۪يمٌۚ</t>
  </si>
  <si>
    <t>26|148|Kardeşleri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</si>
  <si>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وَتَنْحِتُونَ مِنَ الْجِبَالِ بُيُوتاً فَارِه۪ينَۚ</t>
  </si>
  <si>
    <t>26|149|Kardeşleri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</si>
  <si>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26|150|Kardeşleri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</si>
  <si>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وَلَا تُط۪يعُٓوا اَمْرَ الْمُسْرِف۪ينَۙ</t>
  </si>
  <si>
    <t>26|151|Kardeşleri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</si>
  <si>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اَلَّذ۪ينَ يُفْسِدُونَ فِي الْاَرْضِ وَلَا يُصْلِحُونَ</t>
  </si>
  <si>
    <t>26|152|Kardeşleri Salih onlara: "Allah'a karşı gelmekten sakınmaz mısınız? Doğrusu ben size gönderilmiş güvenilir bir elçiyim; artık Allah'tan sakının ve bana itaat edin. Ben buna karşı sizden bir ücret istemiyorum; benim ecrim ancak Alemlerin Rabbine aittir. Burada bahçelerde, pınar başlarında, ekinler, salkımları sarkmış hurmalıklar arasında güven içinde bırakılır mısınız? Dağlarda ustalıkla evler oyar mısınız? Artık Allah'tan sakının, bana itaat edin. Yeryüzünü ıslah etmeyip, bozgunculuk yapan beyinsizlerin emirlerine itaat etmeyin" dedi.</t>
  </si>
  <si>
    <t>قَالُٓوا اِنَّـمَٓا اَنْتَ مِنَ الْمُسَحَّر۪ينَۚ</t>
  </si>
  <si>
    <t>26|153|"Sen şüphesiz büyülenmişin birisin; bizim gibi bir insandan başka birşey değilsin. Eğer doğru sözlü isen bir belge getir" dediler.</t>
  </si>
  <si>
    <t>مَٓا اَنْتَ اِلَّا بَشَرٌ مِثْلُنَاۚ فَأْتِ بِاٰيَةٍ اِنْ كُنْتَ مِنَ الصَّادِق۪ينَ</t>
  </si>
  <si>
    <t>26|154|"Sen şüphesiz büyülenmişin birisin; bizim gibi bir insandan başka birşey değilsin. Eğer doğru sözlü isen bir belge getir" dediler.</t>
  </si>
  <si>
    <t>قَالَ هٰذِه۪ نَاقَةٌ لَهَا شِرْبٌ وَلَكُمْ شِرْبُ يَوْمٍ مَعْلُومٍۚ</t>
  </si>
  <si>
    <t>26|155|Salih: " İşte belge bu devedir. Kuyudan su içmek hakkı belirli bir gün onun ve belirli bir gün de sizindir; sakın ona bir kötülük yapmayın, yoksa sizi büyük günün azabı yakalar" dedi.</t>
  </si>
  <si>
    <t>وَلَا تَمَسُّوهَا بِسُٓوءٍ فَيَأْخُذَكُمْ عَذَابُ يَوْمٍ عَظ۪يمٍ</t>
  </si>
  <si>
    <t>26|156|Salih: " İşte belge bu devedir. Kuyudan su içmek hakkı belirli bir gün onun ve belirli bir gün de sizindir; sakın ona bir kötülük yapmayın, yoksa sizi büyük günün azabı yakalar" dedi.</t>
  </si>
  <si>
    <t>فَعَقَرُوهَا فَاَصْبَحُوا نَادِم۪ينَۙ</t>
  </si>
  <si>
    <t>26|157|Onlar ise deveyi kestiler; ama pişman da oldular.</t>
  </si>
  <si>
    <t>فَاَخَذَهُمُ الْعَذَابُۜ اِنَّ ف۪ي ذٰلِكَ لَاٰيَةًۜ وَمَا كَانَ اَكْثَرُهُمْ مُؤْمِن۪ينَ</t>
  </si>
  <si>
    <t>26|158|Bunun üzerine onları azap yakaladı. Doğrusu bunda bir ders vardır, fakat çoğu inanmamıştır.</t>
  </si>
  <si>
    <t>26|159|Rabbin şüphesiz güçlüdür, merhametlidir.</t>
  </si>
  <si>
    <t>كَذَّبَتْ قَوْمُ لُوطٍۨ الْمُرْسَل۪ينَۚ</t>
  </si>
  <si>
    <t>26|160|Lut milleti de peygamberleri yalanladı.</t>
  </si>
  <si>
    <t>اِذْ قَالَ لَهُمْ اَخُوهُمْ لُوطٌ اَلَا تَتَّقُونَۚ</t>
  </si>
  <si>
    <t>26|161|Kardeşleri Lut, onlara: "Allah'a karşı gelmekten sakınmaz mısınız? Doğrusu ben size gönderilmiş güvenilir bir elçiyim. Artık Allah'tan sakının ve bana itaat edin. Buna karşı sizden bir ücret istemiyorum; benim ecrim ancak Alemlerin Rabbine aittir. Rabbinizin sizin için yarattığı eşleri bırakıp da, insanlar arasında, erkeklere mi yaklaşıyorsunuz? Doğrusu siz azmış bir milletsiniz" dedi.</t>
  </si>
  <si>
    <t>26|162|Kardeşleri Lut, onlara: "Allah'a karşı gelmekten sakınmaz mısınız? Doğrusu ben size gönderilmiş güvenilir bir elçiyim. Artık Allah'tan sakının ve bana itaat edin. Buna karşı sizden bir ücret istemiyorum; benim ecrim ancak Alemlerin Rabbine aittir. Rabbinizin sizin için yarattığı eşleri bırakıp da, insanlar arasında, erkeklere mi yaklaşıyorsunuz? Doğrusu siz azmış bir milletsiniz" dedi.</t>
  </si>
  <si>
    <t>26|163|Kardeşleri Lut, onlara: "Allah'a karşı gelmekten sakınmaz mısınız? Doğrusu ben size gönderilmiş güvenilir bir elçiyim. Artık Allah'tan sakının ve bana itaat edin. Buna karşı sizden bir ücret istemiyorum; benim ecrim ancak Alemlerin Rabbine aittir. Rabbinizin sizin için yarattığı eşleri bırakıp da, insanlar arasında, erkeklere mi yaklaşıyorsunuz? Doğrusu siz azmış bir milletsiniz" dedi.</t>
  </si>
  <si>
    <t>26|164|Kardeşleri Lut, onlara: "Allah'a karşı gelmekten sakınmaz mısınız? Doğrusu ben size gönderilmiş güvenilir bir elçiyim. Artık Allah'tan sakının ve bana itaat edin. Buna karşı sizden bir ücret istemiyorum; benim ecrim ancak Alemlerin Rabbine aittir. Rabbinizin sizin için yarattığı eşleri bırakıp da, insanlar arasında, erkeklere mi yaklaşıyorsunuz? Doğrusu siz azmış bir milletsiniz" dedi.</t>
  </si>
  <si>
    <t>اَتَأْتُونَ الذُّكْرَانَ مِنَ الْعَالَم۪ينَۙ</t>
  </si>
  <si>
    <t>26|165|Kardeşleri Lut, onlara: "Allah'a karşı gelmekten sakınmaz mısınız? Doğrusu ben size gönderilmiş güvenilir bir elçiyim. Artık Allah'tan sakının ve bana itaat edin. Buna karşı sizden bir ücret istemiyorum; benim ecrim ancak Alemlerin Rabbine aittir. Rabbinizin sizin için yarattığı eşleri bırakıp da, insanlar arasında, erkeklere mi yaklaşıyorsunuz? Doğrusu siz azmış bir milletsiniz" dedi.</t>
  </si>
  <si>
    <t>وَتَذَرُونَ مَا خَلَقَ لَكُمْ رَبُّكُمْ مِنْ اَزْوَاجِكُمْۜ بَلْ اَنْتُمْ قَوْمٌ عَادُونَ</t>
  </si>
  <si>
    <t>26|166|Kardeşleri Lut, onlara: "Allah'a karşı gelmekten sakınmaz mısınız? Doğrusu ben size gönderilmiş güvenilir bir elçiyim. Artık Allah'tan sakının ve bana itaat edin. Buna karşı sizden bir ücret istemiyorum; benim ecrim ancak Alemlerin Rabbine aittir. Rabbinizin sizin için yarattığı eşleri bırakıp da, insanlar arasında, erkeklere mi yaklaşıyorsunuz? Doğrusu siz azmış bir milletsiniz" dedi.</t>
  </si>
  <si>
    <t>قَالُوا لَئِنْ لَمْ تَنْتَهِ۬ يَا لُوطُ لَتَكُونَنَّ مِنَ الْمُخْرَج۪ينَ</t>
  </si>
  <si>
    <t>26|167|"Ey Lut! Bu sözlerinden vazgeçmezsen, mutlaka kovulacaksın" dediler.</t>
  </si>
  <si>
    <t>قَالَ اِنّ۪ي لِعَمَلِكُمْ مِنَ الْقَال۪ينَۜ</t>
  </si>
  <si>
    <t>26|168|Lut: "Doğrusu yaptığınıza çok kızanlardanım. Rabbim! Beni ve ailemi bunların yapageldiği kötülükten kurtar" dedi.</t>
  </si>
  <si>
    <t>رَبِّ نَجِّن۪ي وَاَهْل۪ي مِمَّا يَعْمَلُونَ</t>
  </si>
  <si>
    <t>26|169|Lut: "Doğrusu yaptığınıza çok kızanlardanım. Rabbim! Beni ve ailemi bunların yapageldiği kötülükten kurtar" dedi.</t>
  </si>
  <si>
    <t>فَنَجَّيْنَاهُ وَاَهْلَـهُٓ اَجْمَع۪ينَۙ</t>
  </si>
  <si>
    <t>26|170|Bunun üzerine geride kalan yaşlı bir kadın dışında, onu ve ailesini, hepsini kurtardık.</t>
  </si>
  <si>
    <t>اِلَّا عَجُوزاً فِي الْغَابِر۪ينَۚ</t>
  </si>
  <si>
    <t>26|171|Bunun üzerine geride kalan yaşlı bir kadın dışında, onu ve ailesini, hepsini kurtardık.</t>
  </si>
  <si>
    <t>ثُمَّ دَمَّرْنَا الْاٰخَر۪ينَۚ</t>
  </si>
  <si>
    <t>26|172|Diğerlerini yerle bir ettik.</t>
  </si>
  <si>
    <t>وَاَمْطَرْنَا عَلَيْهِمْ مَطَراًۚ فَسَٓاءَ مَطَرُ الْمُنْذَر۪ينَ</t>
  </si>
  <si>
    <t>26|173|Üzerlerine de yağmur yağdırdık. Uyarılan fakat yola gelmeyenlerin yağmuru ne kötü idi!</t>
  </si>
  <si>
    <t>26|174|Şüphesiz bunda bir ders vardır, ama çoğu inanmamıştır.</t>
  </si>
  <si>
    <t>26|175|Doğrusu Rabbin güçlüdür, merhametlidir.</t>
  </si>
  <si>
    <t>كَذَّبَ اَصْحَابُ لْـَٔيْكَةِ الْمُرْسَل۪ينَۚ</t>
  </si>
  <si>
    <t>26|176|Ormanlık yerde oturanlar, Eykeliler de peygamberleri yalanladı.</t>
  </si>
  <si>
    <t>اِذْ قَالَ لَهُمْ شُعَيْبٌ اَلَا تَتَّقُونَۚ</t>
  </si>
  <si>
    <t>26|177|Şuayb onlara: "Allah'a karşı gelmekten sakınmaz mısınız? Doğrusu ben size gönderilmiş güvenilir bir elçiyim. Artık Allah'tan sakının ve bana itaat edin. Ben buna karşı sizden bir ücret istemiyorum, benim ecrim ancak Alemlerin Rabbine aittir. Ölçüyü tam yapın, eksiltenlerden olmayın. Doğru terazi ile tartın. İnsanların hakkını azaltmayın. Yeryüzünde bozgunculuk yaparak karışıklık çıkarmayın. Sizi ve daha önceki nesilleri yaratandan korkun" dedi.</t>
  </si>
  <si>
    <t>26|178|Şuayb onlara: "Allah'a karşı gelmekten sakınmaz mısınız? Doğrusu ben size gönderilmiş güvenilir bir elçiyim. Artık Allah'tan sakının ve bana itaat edin. Ben buna karşı sizden bir ücret istemiyorum, benim ecrim ancak Alemlerin Rabbine aittir. Ölçüyü tam yapın, eksiltenlerden olmayın. Doğru terazi ile tartın. İnsanların hakkını azaltmayın. Yeryüzünde bozgunculuk yaparak karışıklık çıkarmayın. Sizi ve daha önceki nesilleri yaratandan korkun" dedi.</t>
  </si>
  <si>
    <t>26|179|Şuayb onlara: "Allah'a karşı gelmekten sakınmaz mısınız? Doğrusu ben size gönderilmiş güvenilir bir elçiyim. Artık Allah'tan sakının ve bana itaat edin. Ben buna karşı sizden bir ücret istemiyorum, benim ecrim ancak Alemlerin Rabbine aittir. Ölçüyü tam yapın, eksiltenlerden olmayın. Doğru terazi ile tartın. İnsanların hakkını azaltmayın. Yeryüzünde bozgunculuk yaparak karışıklık çıkarmayın. Sizi ve daha önceki nesilleri yaratandan korkun" dedi.</t>
  </si>
  <si>
    <t>26|180|Şuayb onlara: "Allah'a karşı gelmekten sakınmaz mısınız? Doğrusu ben size gönderilmiş güvenilir bir elçiyim. Artık Allah'tan sakının ve bana itaat edin. Ben buna karşı sizden bir ücret istemiyorum, benim ecrim ancak Alemlerin Rabbine aittir. Ölçüyü tam yapın, eksiltenlerden olmayın. Doğru terazi ile tartın. İnsanların hakkını azaltmayın. Yeryüzünde bozgunculuk yaparak karışıklık çıkarmayın. Sizi ve daha önceki nesilleri yaratandan korkun" dedi.</t>
  </si>
  <si>
    <t>اَوْفُوا الْكَيْلَ وَلَا تَكُونُوا مِنَ الْمُخْسِر۪ينَۚ</t>
  </si>
  <si>
    <t>26|181|Şuayb onlara: "Allah'a karşı gelmekten sakınmaz mısınız? Doğrusu ben size gönderilmiş güvenilir bir elçiyim. Artık Allah'tan sakının ve bana itaat edin. Ben buna karşı sizden bir ücret istemiyorum, benim ecrim ancak Alemlerin Rabbine aittir. Ölçüyü tam yapın, eksiltenlerden olmayın. Doğru terazi ile tartın. İnsanların hakkını azaltmayın. Yeryüzünde bozgunculuk yaparak karışıklık çıkarmayın. Sizi ve daha önceki nesilleri yaratandan korkun" dedi.</t>
  </si>
  <si>
    <t>وَزِنُوا بِالْقِسْطَاسِ الْمُسْتَق۪يمِۚ</t>
  </si>
  <si>
    <t>26|182|Şuayb onlara: "Allah'a karşı gelmekten sakınmaz mısınız? Doğrusu ben size gönderilmiş güvenilir bir elçiyim. Artık Allah'tan sakının ve bana itaat edin. Ben buna karşı sizden bir ücret istemiyorum, benim ecrim ancak Alemlerin Rabbine aittir. Ölçüyü tam yapın, eksiltenlerden olmayın. Doğru terazi ile tartın. İnsanların hakkını azaltmayın. Yeryüzünde bozgunculuk yaparak karışıklık çıkarmayın. Sizi ve daha önceki nesilleri yaratandan korkun" dedi.</t>
  </si>
  <si>
    <t>وَلَا تَبْخَسُوا النَّاسَ اَشْيَٓاءَهُمْ وَلَا تَعْثَوْا فِي الْاَرْضِ مُفْسِد۪ينَۚ</t>
  </si>
  <si>
    <t>26|183|Şuayb onlara: "Allah'a karşı gelmekten sakınmaz mısınız? Doğrusu ben size gönderilmiş güvenilir bir elçiyim. Artık Allah'tan sakının ve bana itaat edin. Ben buna karşı sizden bir ücret istemiyorum, benim ecrim ancak Alemlerin Rabbine aittir. Ölçüyü tam yapın, eksiltenlerden olmayın. Doğru terazi ile tartın. İnsanların hakkını azaltmayın. Yeryüzünde bozgunculuk yaparak karışıklık çıkarmayın. Sizi ve daha önceki nesilleri yaratandan korkun" dedi.</t>
  </si>
  <si>
    <t>وَاتَّقُوا الَّذ۪ي خَلَقَكُمْ وَالْجِبِلَّةَ الْاَوَّل۪ينَۜ</t>
  </si>
  <si>
    <t>26|184|Şuayb onlara: "Allah'a karşı gelmekten sakınmaz mısınız? Doğrusu ben size gönderilmiş güvenilir bir elçiyim. Artık Allah'tan sakının ve bana itaat edin. Ben buna karşı sizden bir ücret istemiyorum, benim ecrim ancak Alemlerin Rabbine aittir. Ölçüyü tam yapın, eksiltenlerden olmayın. Doğru terazi ile tartın. İnsanların hakkını azaltmayın. Yeryüzünde bozgunculuk yaparak karışıklık çıkarmayın. Sizi ve daha önceki nesilleri yaratandan korkun" dedi.</t>
  </si>
  <si>
    <t>قَالُٓوا اِنَّـمَٓا اَنْتَ مِنَ الْمُسَحَّر۪ينَۙ</t>
  </si>
  <si>
    <t>26|185|"Sen ancak büyülenmişin birisin. Bizim gibi bir insandan başka bir şey değilsin. Doğrusu seni yalancılardan sanıyoruz. Eğer doğru sözlü isen göğün bir parçasını üstümüze düşür" dediler.</t>
  </si>
  <si>
    <t>وَمَٓا اَنْتَ اِلَّا بَشَرٌ مِثْلُنَا وَاِنْ نَظُنُّكَ لَمِنَ الْكَاذِب۪ينَۚ</t>
  </si>
  <si>
    <t>26|186|"Sen ancak büyülenmişin birisin. Bizim gibi bir insandan başka bir şey değilsin. Doğrusu seni yalancılardan sanıyoruz. Eğer doğru sözlü isen göğün bir parçasını üstümüze düşür" dediler.</t>
  </si>
  <si>
    <t>فَاَسْقِطْ عَلَيْنَا كِسَفاً مِنَ السَّمَٓاءِ اِنْ كُنْتَ مِنَ الصَّادِق۪ينَۜ</t>
  </si>
  <si>
    <t>26|187|"Sen ancak büyülenmişin birisin. Bizim gibi bir insandan başka bir şey değilsin. Doğrusu seni yalancılardan sanıyoruz. Eğer doğru sözlü isen göğün bir parçasını üstümüze düşür" dediler.</t>
  </si>
  <si>
    <t>قَالَ رَبّ۪ٓي اَعْلَمُ بِمَا تَعْمَلُونَ</t>
  </si>
  <si>
    <t>26|188|Şuayb: "Rabbim yaptıklarınızı çok iyi bilir" dedi.</t>
  </si>
  <si>
    <t>فَكَذَّبُوهُ فَاَخَذَهُمْ عَذَابُ يَوْمِ الظُّلَّةِۜ اِنَّهُ كَانَ عَذَابَ يَوْمٍ عَظ۪يمٍ</t>
  </si>
  <si>
    <t>26|189|Ama onu yalanladılar. Bunun üzerine onları bulutlu bir günün azabı yakaladı. Gerçekten o gün, azabı büyük bir gündü.</t>
  </si>
  <si>
    <t>26|190|Doğrusu bunda bir ders vardır. Fakat çoğu inanmamıştır.</t>
  </si>
  <si>
    <t>26|191|Rabbin şüphesiz güçlüdür, merhametlidir.</t>
  </si>
  <si>
    <t>وَاِنَّهُ لَتَنْز۪يلُ رَبِّ الْعَالَم۪ينَۜ</t>
  </si>
  <si>
    <t>26|192|Şüphesiz Kuran Alemlerin Rabbinin indirmesidir.</t>
  </si>
  <si>
    <t>نَزَلَ بِهِ الرُّوحُ الْاَم۪ينُۙ</t>
  </si>
  <si>
    <t>26|193|Apaçık Arap diliyle, uyaranlardan olman için onu Cebrail senin kalbine indirmiştir.</t>
  </si>
  <si>
    <t>عَلٰى قَلْبِكَ لِتَكُونَ مِنَ الْمُنْذِر۪ينَۙ</t>
  </si>
  <si>
    <t>26|194|Apaçık Arap diliyle, uyaranlardan olman için onu Cebrail senin kalbine indirmiştir.</t>
  </si>
  <si>
    <t>بِلِسَانٍ عَرَبِيٍّ مُب۪ينٍۜ</t>
  </si>
  <si>
    <t>26|195|Apaçık Arap diliyle, uyaranlardan olman için onu Cebrail senin kalbine indirmiştir.</t>
  </si>
  <si>
    <t>وَاِنَّهُ لَف۪ي زُبُرِ الْاَوَّل۪ينَ</t>
  </si>
  <si>
    <t>26|196|O, daha öncekilerin kitabında da zikredilmiştir.</t>
  </si>
  <si>
    <t>اَوَلَمْ يَكُنْ لَهُمْ اٰيَةً اَنْ يَعْلَمَهُ عُلَمٰٓؤُ۬ا بَن۪ٓي اِسْرَٓائ۪لَۜ</t>
  </si>
  <si>
    <t>26|197|İsrailoğulları bilginlerinin bunu bilmeye bir delilleri yok muydu?</t>
  </si>
  <si>
    <t>وَلَوْ نَزَّلْنَاهُ عَلٰى بَعْضِ الْاَعْجَم۪ينَۙ</t>
  </si>
  <si>
    <t>26|198|Biz Kuran'ı Arapça bilmeyen kimselerden birine indirseydik de o bunları okusaydı yine de ona inanmazlardı.</t>
  </si>
  <si>
    <t>فَقَرَاَهُ عَلَيْهِمْ مَا كَانُوا بِه۪ مُؤْمِن۪ينَۜ</t>
  </si>
  <si>
    <t>26|199|Biz Kuran'ı Arapça bilmeyen kimselerden birine indirseydik de o bunları okusaydı yine de ona inanmazlardı.</t>
  </si>
  <si>
    <t>كَذٰلِكَ سَلَكْنَاهُ ف۪ي قُلُوبِ الْمُجْرِم۪ينَۜ</t>
  </si>
  <si>
    <t>26|200|Suçluların kalblerine Kuran'ı böylece sokarız da, can yakıcı azabı görmedikçe ona inanmazlar. Bu azap onlara haberleri olmadan geliverecektir.</t>
  </si>
  <si>
    <t>لَا يُؤْمِنُونَ بِه۪ حَتّٰى يَرَوُا الْعَذَابَ الْاَل۪يمَۙ</t>
  </si>
  <si>
    <t>26|201|Suçluların kalblerine Kuran'ı böylece sokarız da, can yakıcı azabı görmedikçe ona inanmazlar. Bu azap onlara haberleri olmadan geliverecektir.</t>
  </si>
  <si>
    <t>فَيَأْتِيَهُمْ بَغْتَةً وَهُمْ لَا يَشْعُرُونَۙ</t>
  </si>
  <si>
    <t>26|202|Suçluların kalblerine Kuran'ı böylece sokarız da, can yakıcı azabı görmedikçe ona inanmazlar. Bu azap onlara haberleri olmadan geliverecektir.</t>
  </si>
  <si>
    <t>فَيَقُولُوا هَلْ نَحْنُ مُنْظَرُونَۜ</t>
  </si>
  <si>
    <t>26|203|O zaman "Erteye bırakılmaz mıyız?" derler.</t>
  </si>
  <si>
    <t>اَفَبِعَذَابِنَا يَسْتَعْجِلُونَ</t>
  </si>
  <si>
    <t>26|204|Bizim azabımızı mı acele istiyorlardı?</t>
  </si>
  <si>
    <t>اَفَرَاَيْتَ اِنْ مَتَّعْنَاهُمْ سِن۪ينَۙ</t>
  </si>
  <si>
    <t>26|205|Söylesene, Biz onlara yıllar yılı nimetler vermiş olsak, sonra da tehdit edildikleri şey başlarına gelse, kendilerine verilmiş olan nimetler onlara bir fayda sağlar mı?</t>
  </si>
  <si>
    <t>ثُمَّ جَٓاءَهُمْ مَا كَانُوا يُوعَدُونَۙ</t>
  </si>
  <si>
    <t>26|206|Söylesene, Biz onlara yıllar yılı nimetler vermiş olsak, sonra da tehdit edildikleri şey başlarına gelse, kendilerine verilmiş olan nimetler onlara bir fayda sağlar mı?</t>
  </si>
  <si>
    <t>مَٓا اَغْنٰى عَنْهُمْ مَا كَانُوا يُمَتَّعُونَۜ</t>
  </si>
  <si>
    <t>26|207|Söylesene, Biz onlara yıllar yılı nimetler vermiş olsak, sonra da tehdit edildikleri şey başlarına gelse, kendilerine verilmiş olan nimetler onlara bir fayda sağlar mı?</t>
  </si>
  <si>
    <t>وَمَٓا اَهْلَكْنَا مِنْ قَرْيَةٍ اِلَّا لَهَا مُنْذِرُونَۗۛ</t>
  </si>
  <si>
    <t>26|208|Hiçbir kent halkını kendilerine öğüt veren uyarıcılar gelmeden yok etmedik. Biz zalim değiliz.</t>
  </si>
  <si>
    <t>ذِكْرٰى۠ۛ وَمَا كُنَّا ظَالِم۪ينَ</t>
  </si>
  <si>
    <t>26|209|Hiçbir kent halkını kendilerine öğüt veren uyarıcılar gelmeden yok etmedik. Biz zalim değiliz.</t>
  </si>
  <si>
    <t>وَمَا تَنَزَّلَتْ بِهِ الشَّيَاط۪ينُ</t>
  </si>
  <si>
    <t>26|210|Kuran'ı şeytanlar indirmemiştir.</t>
  </si>
  <si>
    <t>وَمَا يَنْبَغ۪ي لَهُمْ وَمَا يَسْتَط۪يعُونَۜ</t>
  </si>
  <si>
    <t>26|211|Bu onlara düşmez, zaten güçleri de yetmez.</t>
  </si>
  <si>
    <t>اِنَّهُمْ عَنِ السَّمْعِ لَمَعْزُولُونَۜ</t>
  </si>
  <si>
    <t>26|212|Doğrusu onlar vahyi dinlemekten uzak tutulmuşlardır.</t>
  </si>
  <si>
    <t>فَلَا تَدْعُ مَعَ اللّٰهِ اِلٰهاً اٰخَرَ فَتَكُونَ مِنَ الْمُعَذَّب۪ينَۚ</t>
  </si>
  <si>
    <t>26|213|O halde sakın Allah'ın yanında başka tanrı tutup ona yalvarma, yoksa azap göreceklerden olursun.</t>
  </si>
  <si>
    <t>وَاَنْذِرْ عَش۪يرَتَكَ الْاَقْرَب۪ينَۙ</t>
  </si>
  <si>
    <t>26|214|Önce en yakın hısımlarını uyar.</t>
  </si>
  <si>
    <t>وَاخْفِضْ جَنَاحَكَ لِمَنِ اتَّـبَعَكَ مِنَ الْمُؤْمِن۪ينَۚ</t>
  </si>
  <si>
    <t>26|215|Sana uyan müminleri kanatların altına al.</t>
  </si>
  <si>
    <t>فَاِنْ عَصَوْكَ فَقُلْ اِنّ۪ي بَر۪ٓيءٌ مِمَّا تَعْمَلُونَۚ</t>
  </si>
  <si>
    <t>26|216|Sana başkaldırırlarsa: "Yaptıklarınızdan uzağım" de.</t>
  </si>
  <si>
    <t>وَتَوَكَّلْ عَلَى الْعَز۪يزِ الرَّح۪يمِۙ</t>
  </si>
  <si>
    <t>26|217|Senin kalkıp namaz kılanlar arasında bulunduğunu gören, güçlü ve merhametli olan Allah'a güven. Doğrusu O işitir ve bilir.</t>
  </si>
  <si>
    <t>اَلَّذ۪ي يَرٰيكَ ح۪ينَ تَقُومُۙ</t>
  </si>
  <si>
    <t>26|218|Senin kalkıp namaz kılanlar arasında bulunduğunu gören, güçlü ve merhametli olan Allah'a güven. Doğrusu O işitir ve bilir.</t>
  </si>
  <si>
    <t>وَتَقَلُّبَكَ فِي السَّاجِد۪ينَ</t>
  </si>
  <si>
    <t>26|219|Senin kalkıp namaz kılanlar arasında bulunduğunu gören, güçlü ve merhametli olan Allah'a güven. Doğrusu O işitir ve bilir.</t>
  </si>
  <si>
    <t>اِنَّهُ هُوَ السَّم۪يعُ الْعَل۪يمُ</t>
  </si>
  <si>
    <t>26|220|Senin kalkıp namaz kılanlar arasında bulunduğunu gören, güçlü ve merhametli olan Allah'a güven. Doğrusu O işitir ve bilir.</t>
  </si>
  <si>
    <t>هَلْ اُنَبِّئُكُمْ عَلٰى مَنْ تَنَزَّلُ الشَّيَاط۪ينُۜ</t>
  </si>
  <si>
    <t>26|221|"Şeytanların kime indiğini size haber vereyim mi?" de.</t>
  </si>
  <si>
    <t>تَنَزَّلُ عَلٰى كُلِّ اَفَّاكٍ اَث۪يمٍۙ</t>
  </si>
  <si>
    <t>26|222|Onlar, günahkar iftiracıların hepsine iner.</t>
  </si>
  <si>
    <t>يُلْقُونَ السَّمْعَ وَاَكْثَرُهُمْ كَاذِبُونَۜ</t>
  </si>
  <si>
    <t>26|223|Bunlar şeytanlara kulak verirler, çoğu yalancıdırlar.</t>
  </si>
  <si>
    <t>وَالشُّعَرَٓاءُ يَتَّبِعُهُمُ الْغَاوُ۫نَۜ</t>
  </si>
  <si>
    <t>26|224|O şairlere gelince; onlara azgınlar uyar.</t>
  </si>
  <si>
    <t>اَلَمْ تَرَ اَنَّهُمْ ف۪ي كُلِّ وَادٍ يَه۪يمُونَۙ</t>
  </si>
  <si>
    <t>26|225|Onların her vadide şaşkın şaşkın dolaştıklarını ve yapmadıklarını yaptık dediklerini görmez misin?</t>
  </si>
  <si>
    <t>وَاَنَّهُمْ يَقُولُونَ مَا لَا يَفْعَلُونَۙ</t>
  </si>
  <si>
    <t>26|226|Onların her vadide şaşkın şaşkın dolaştıklarını ve yapmadıklarını yaptık dediklerini görmez misin?</t>
  </si>
  <si>
    <t>اِلَّا الَّذ۪ينَ اٰمَنُوا وَعَمِلُوا الصَّالِحَاتِ وَذَكَرُوا اللّٰهَ كَث۪يراً وَانْتَصَرُوا مِنْ بَعْدِ مَا ظُلِمُواۜ وَسَيَعْلَمُ الَّذ۪ينَ ظَلَمُٓوا اَيَّ مُنْقَلَبٍ يَنْقَلِبُونَ</t>
  </si>
  <si>
    <t>26|227|Ancak inanıp yararlı iş işleyenler, Allah'ı çok çok ananlar ve haksızlığa uğratıldıklarında haklarını alanlar bunun dışındadır. Haksızlık eden kimseler nasıl bir yıkılışla yıkılacaklarını anlayacaklardır.</t>
  </si>
  <si>
    <t>NEML SURESİ</t>
  </si>
  <si>
    <t>طٰسٓ۠ تِلْكَ اٰيَاتُ الْقُرْاٰنِ وَكِتَابٍ مُب۪ينٍۙ</t>
  </si>
  <si>
    <t>27|1|Ta, Sin, Bunlar Kuran'ın, Kitab-ı Mübin'in ayetleridir.</t>
  </si>
  <si>
    <t>هُدًى وَبُشْرٰى لِلْمُؤْمِن۪ينَۙ</t>
  </si>
  <si>
    <t>27|2|Bunlar, namaz kılan, zekat veren ve ahirete de kesin olarak inanan müminlere doğruluk rehberi ve müjdedir.</t>
  </si>
  <si>
    <t>اَلَّذ۪ينَ يُق۪يمُونَ الصَّلٰوةَ وَيُؤْتُونَ الزَّكٰوةَ وَهُمْ بِالْاٰخِرَةِ هُمْ يُوقِنُونَ</t>
  </si>
  <si>
    <t>27|3|Bunlar, namaz kılan, zekat veren ve ahirete de kesin olarak inanan müminlere doğruluk rehberi ve müjdedir.</t>
  </si>
  <si>
    <t>اِنَّ الَّذ۪ينَ لَا يُؤْمِنُونَ بِالْاٰخِرَةِ زَيَّنَّا لَهُمْ اَعْمَالَهُمْ فَهُمْ يَعْمَهُونَۜ</t>
  </si>
  <si>
    <t>27|4|Ahirete inanmayanların yaptıkları işleri kendilerine güzel göstermişizdir; bu yüzden körü körüne bocalarlar.</t>
  </si>
  <si>
    <t>اُو۬لٰٓئِكَ الَّذ۪ينَ لَهُمْ سُٓوءُ الْعَذَابِ وَهُمْ فِي الْاٰخِرَةِ هُمُ الْاَخْسَرُونَ</t>
  </si>
  <si>
    <t>27|5|Kötü azap işte bunlaradır. Ahirette en çok kayba uğrayacaklar da bunlardır.</t>
  </si>
  <si>
    <t>وَاِنَّكَ لَتُلَقَّى الْقُرْاٰنَ مِنْ لَدُنْ حَك۪يمٍ عَل۪يمٍ</t>
  </si>
  <si>
    <t>27|6|Şüphesiz, Kuran'ı, Hakim ve Alim olan Allah katından almaktasın.</t>
  </si>
  <si>
    <t>اِذْ قَالَ مُوسٰى لِاَهْلِه۪ٓ اِنّ۪ٓي اٰنَسْتُ نَاراًۜ سَاٰت۪يكُمْ مِنْهَا بِخَبَرٍ اَوْ اٰت۪يكُمْ بِشِهَابٍ قَبَسٍ لَعَلَّكُمْ تَصْطَلُونَ</t>
  </si>
  <si>
    <t>27|7|Musa, ailesine: "Ben bir ateş gördüm; size oradan ya bir haber getireceğim, yahut ısınasınız diye tutuşmuş bir odun getireceğim" demişti.</t>
  </si>
  <si>
    <t>فَلَمَّا جَٓاءَهَا نُودِيَ اَنْ بُورِكَ مَنْ فِي النَّارِ وَمَنْ حَوْلَهَاۜ وَسُبْحَانَ اللّٰهِ رَبِّ الْعَالَم۪ينَ</t>
  </si>
  <si>
    <t>27|8|Oraya geldiğinde, kendisine şöyle nida olunmuştu: "Ateşin yanında olan ve çevresinde bulunanlar mübarek kılınmıştır. Alemlerin Rabbi olan Allah münezzehtir"</t>
  </si>
  <si>
    <t>يَا مُوسٰٓى اِنَّـهُٓ اَنَا اللّٰهُ الْعَز۪يزُ الْحَك۪يمُۙ</t>
  </si>
  <si>
    <t>27|9|"Ey Musa! Gerçek şu ki, Ben, güçlü ve hakim olan Allah'ım"</t>
  </si>
  <si>
    <t>وَاَلْقِ عَصَاكَۜ فَلَمَّا رَاٰهَا تَهْتَزُّ كَاَنَّهَا جَٓانٌّ وَلّٰى مُدْبِراً وَلَمْ يُعَقِّبْۜ يَا مُوسٰى لَا تَخَفْ اِنّ۪ي لَا يَخَافُ لَدَيَّ الْمُرْسَلُونَۗ</t>
  </si>
  <si>
    <t>27|10|"Değneğini at!" Musa, değneğinin yılan gibi hareketler yaptığını görünce, arkasına bakmadan dönüp kaçtı. "Ey Musa! Korkma; Benim katımda peygamberler korkmaz; yalnız haksızlık eden bunun dışındadır. Kötü hali iyiliğe çeviren kimse bilsin ki Ben şüphesiz bağışlarım, merhamet ederim. Elini koynuna sok, Firavun ve milletine gönderilen dokuz mucizeden biri olarak kusursuz, bembeyaz çıksın. Gerçekten onlar yoldan çıkmış bir millettir."</t>
  </si>
  <si>
    <t>اِلَّا مَنْ ظَلَمَ ثُمَّ بَدَّلَ حُسْناً بَعْدَ سُٓوءٍ فَاِنّ۪ي غَفُورٌ رَح۪يمٌ</t>
  </si>
  <si>
    <t>27|11|"Değneğini at!" Musa, değneğinin yılan gibi hareketler yaptığını görünce, arkasına bakmadan dönüp kaçtı. "Ey Musa! Korkma; Benim katımda peygamberler korkmaz; yalnız haksızlık eden bunun dışındadır. Kötü hali iyiliğe çeviren kimse bilsin ki Ben şüphesiz bağışlarım, merhamet ederim. Elini koynuna sok, Firavun ve milletine gönderilen dokuz mucizeden biri olarak kusursuz, bembeyaz çıksın. Gerçekten onlar yoldan çıkmış bir millettir."</t>
  </si>
  <si>
    <t>وَاَدْخِلْ يَدَكَ ف۪ي جَيْبِكَ تَخْرُجْ بَيْضَٓاءَ مِنْ غَيْرِ سُٓوءٍ ف۪ي تِسْعِ اٰيَاتٍ اِلٰى فِرْعَوْنَ وَقَوْمِه۪ۜ اِنَّهُمْ كَانُوا قَوْماً فَاسِق۪ينَ</t>
  </si>
  <si>
    <t>27|12|"Değneğini at!" Musa, değneğinin yılan gibi hareketler yaptığını görünce, arkasına bakmadan dönüp kaçtı. "Ey Musa! Korkma; Benim katımda peygamberler korkmaz; yalnız haksızlık eden bunun dışındadır. Kötü hali iyiliğe çeviren kimse bilsin ki Ben şüphesiz bağışlarım, merhamet ederim. Elini koynuna sok, Firavun ve milletine gönderilen dokuz mucizeden biri olarak kusursuz, bembeyaz çıksın. Gerçekten onlar yoldan çıkmış bir millettir."</t>
  </si>
  <si>
    <t>فَلَمَّا جَٓاءَتْهُمْ اٰيَاتُنَا مُبْصِرَةً قَالُوا هٰذَا سِحْرٌ مُب۪ينٌۚ</t>
  </si>
  <si>
    <t>27|13|Ayetlerimiz gözlerinin önüne serilince: "Bu apaçık bir sihirdir" dediler.</t>
  </si>
  <si>
    <t>وَجَحَدُوا بِهَا وَاسْتَيْقَنَتْهَٓا اَنْفُسُهُمْ ظُلْماً وَعُلُواًّۜ فَانْظُرْ كَيْفَ كَانَ عَاقِبَةُ الْمُفْسِد۪ينَ۟</t>
  </si>
  <si>
    <t>27|14|Gönülleri kesin olarak kabul ettiği halde, haksızlık ve büyüklenmelerinden ötürü onları bile bile inkar ettiler. Bozguncuların sonunun nasıl olduğuna bir bak!</t>
  </si>
  <si>
    <t>وَلَقَدْ اٰتَيْنَا دَاوُ۫دَ وَسُلَيْمٰنَ عِلْماًۚ وَقَالَا الْحَمْدُ لِلّٰهِ الَّذ۪ي فَضَّلَنَا عَلٰى كَث۪يرٍ مِنْ عِبَادِهِ الْمُؤْمِن۪ينَ</t>
  </si>
  <si>
    <t>27|15|And olsun ki, Davud'a ve Süleyman'a ilim verdik. İkisi "Bizi mümin kullarının çoğundan üstün kılan Allah'a hamdolsun" dediler.</t>
  </si>
  <si>
    <t>وَوَرِثَ سُلَيْمٰنُ دَاوُ۫دَ وَقَالَ يَٓا اَيُّهَا النَّاسُ عُلِّمْنَا مَنْطِقَ الطَّيْرِ وَاُو۫ت۪ينَا مِنْ كُلِّ شَيْءٍۜ اِنَّ هٰذَا لَهُوَ الْفَضْلُ الْمُب۪ينُ</t>
  </si>
  <si>
    <t>27|16|Süleyman Davud'a varis oldu: "Ey insanlar! Bize kuş dili öğretildi ve bize herşeyden bolca verildi. Doğrusu bu apaçık bir lütuftur" dedi.</t>
  </si>
  <si>
    <t>وَحُشِرَ لِسُلَيْمٰنَ جُنُودُهُ مِنَ الْجِنِّ وَالْاِنْسِ وَالطَّيْرِ فَهُمْ يُوزَعُونَ</t>
  </si>
  <si>
    <t>27|17|Süleyman'ın cinlerden, insanlardan ve kuşlardan müteşekkil olan ordusu toplandı. Hepsi toplu olarak gidiyorlardı.</t>
  </si>
  <si>
    <t>حَتّٰٓى اِذَٓا اَتَوْا عَلٰى وَادِ النَّمْلِۙ قَالَتْ نَمْلَةٌ يَٓا اَيُّهَا النَّمْلُ ادْخُلُوا مَسَاكِنَكُمْۚ لَا يَحْطِمَنَّكُمْ سُلَيْمٰنُ وَجُنُودُهُۙ وَهُمْ لَا يَشْعُرُونَ</t>
  </si>
  <si>
    <t>27|18|Sonunda, karıncaların bulunduğu vadiye geldiklerinde bir dişi (kraliçe) karınca: "Ey karıncalar! Yuvalarınıza girin, Süleyman'ın ordusu farkına varmadan sizi ezmesin" dedi.</t>
  </si>
  <si>
    <t>فَتَبَسَّمَ ضَاحِكاً مِنْ قَوْلِهَا وَقَالَ رَبِّ اَوْزِعْن۪ٓي اَنْ اَشْكُرَ نِعْمَتَكَ الَّت۪ٓي اَنْعَمْتَ عَلَيَّ وَعَلٰى وَالِدَيَّ وَاَنْ اَعْمَلَ صَالِحاً تَرْضٰيهُ وَاَدْخِلْن۪ي بِرَحْمَتِكَ ف۪ي عِبَادِكَ الصَّالِح۪ينَ</t>
  </si>
  <si>
    <t>27|19|Süleyman, onun sözüne hafifçe güldü ve: "Rabbim! Bana ve ana babama verdiğin nimete şükürde, hoşnut olacağın işi yapmakta beni muvaffak kıl. Rahmetinle, beni iyi kullarının arasına koy" dedi.</t>
  </si>
  <si>
    <t>وَتَفَقَّدَ الطَّيْرَ فَقَالَ مَا لِيَ لَٓا اَرَى الْهُدْهُدَۘ اَمْ كَانَ مِنَ الْغَٓائِب۪ينَ</t>
  </si>
  <si>
    <t>27|20|Süleyman, kuşları araştırarak: "Hüdhüd'ü niçin göremiyorum? Yoksa kayıplarda mı? Bana apaçık bir delil getirmelidir; yoksa onu ya şiddetli bir azaba uğratırım yahut keserim" dedi.</t>
  </si>
  <si>
    <t>لَاُعَذِّبَنَّهُ عَذَاباً شَد۪يداً اَوْ لَا۬اَذْبَحَنَّهُٓ اَوْ لَيَأْتِيَنّ۪ي بِسُلْطَانٍ مُب۪ينٍ</t>
  </si>
  <si>
    <t>27|21|Süleyman, kuşları araştırarak: "Hüdhüd'ü niçin göremiyorum? Yoksa kayıplarda mı? Bana apaçık bir delil getirmelidir; yoksa onu ya şiddetli bir azaba uğratırım yahut keserim" dedi.</t>
  </si>
  <si>
    <t>فَمَكَثَ غَيْرَ بَع۪يدٍ فَقَالَ اَحَطْتُ بِمَا لَمْ تُحِطْ بِه۪ وَجِئْتُكَ مِنْ سَبَأٍ بِنَبَأٍ يَق۪ينٍ</t>
  </si>
  <si>
    <t>27|22|Çok geçmeden Hüdhüd gelip Süleyman'a: "Senin bilmediğin bir şeyi öğrendim. Sana Sebe'den doğru bir haber getirdim. Ora halkına hükmeden, herşeyden kendisine bolca verilen ve büyük bir tahta sahip olan bir kadın buldum; onun ve milletinin Allah'ı bırakıp güneşe secde ettiklerini gördüm. Göklerde ve yerde gizli olanları ortaya koyan, gizlediğiniz ve açıkladığınız şeyleri bilen Allah'a secde etmemeleri için şeytan, kendilerine, yaptıklarını güzel göstermiş, onları doğru yoldan alıkoymuştur. Bunun için, doğru yolu bulamazlar. O çok büyük arşın sahibi olan Allah'tan başka tanrı yoktur" dedi.</t>
  </si>
  <si>
    <t>اِنّ۪ي وَجَدْتُ امْرَاَةً تَمْلِكُهُمْ وَاُو۫تِيَتْ مِنْ كُلِّ شَيْءٍ وَلَهَا عَرْشٌ عَظ۪يمٌ</t>
  </si>
  <si>
    <t>27|23|Çok geçmeden Hüdhüd gelip Süleyman'a: "Senin bilmediğin bir şeyi öğrendim. Sana Sebe'den doğru bir haber getirdim. Ora halkına hükmeden, herşeyden kendisine bolca verilen ve büyük bir tahta sahip olan bir kadın buldum; onun ve milletinin Allah'ı bırakıp güneşe secde ettiklerini gördüm. Göklerde ve yerde gizli olanları ortaya koyan, gizlediğiniz ve açıkladığınız şeyleri bilen Allah'a secde etmemeleri için şeytan, kendilerine, yaptıklarını güzel göstermiş, onları doğru yoldan alıkoymuştur. Bunun için, doğru yolu bulamazlar. O çok büyük arşın sahibi olan Allah'tan başka tanrı yoktur" dedi.</t>
  </si>
  <si>
    <t>وَجَدْتُهَا وَقَوْمَهَا يَسْجُدُونَ لِلشَّمْسِ مِنْ دُونِ اللّٰهِ وَزَيَّنَ لَهُمُ الشَّيْطَانُ اَعْمَالَهُمْ فَصَدَّهُمْ عَنِ السَّب۪يلِ فَهُمْ لَا يَهْتَدُونَۙ</t>
  </si>
  <si>
    <t>27|24|Çok geçmeden Hüdhüd gelip Süleyman'a: "Senin bilmediğin bir şeyi öğrendim. Sana Sebe'den doğru bir haber getirdim. Ora halkına hükmeden, herşeyden kendisine bolca verilen ve büyük bir tahta sahip olan bir kadın buldum; onun ve milletinin Allah'ı bırakıp güneşe secde ettiklerini gördüm. Göklerde ve yerde gizli olanları ortaya koyan, gizlediğiniz ve açıkladığınız şeyleri bilen Allah'a secde etmemeleri için şeytan, kendilerine, yaptıklarını güzel göstermiş, onları doğru yoldan alıkoymuştur. Bunun için, doğru yolu bulamazlar. O çok büyük arşın sahibi olan Allah'tan başka tanrı yoktur" dedi.</t>
  </si>
  <si>
    <t>اَلَّا يَسْجُدُوا لِلّٰهِ الَّذ۪ي يُخْرِجُ الْخَبْءَ فِي السَّمٰوَاتِ وَالْاَرْضِ وَيَعْلَمُ مَا تُخْفُونَ وَمَا تُعْلِنُونَ ۩</t>
  </si>
  <si>
    <t>27|25|Çok geçmeden Hüdhüd gelip Süleyman'a: "Senin bilmediğin bir şeyi öğrendim. Sana Sebe'den doğru bir haber getirdim. Ora halkına hükmeden, herşeyden kendisine bolca verilen ve büyük bir tahta sahip olan bir kadın buldum; onun ve milletinin Allah'ı bırakıp güneşe secde ettiklerini gördüm. Göklerde ve yerde gizli olanları ortaya koyan, gizlediğiniz ve açıkladığınız şeyleri bilen Allah'a secde etmemeleri için şeytan, kendilerine, yaptıklarını güzel göstermiş, onları doğru yoldan alıkoymuştur. Bunun için, doğru yolu bulamazlar. O çok büyük arşın sahibi olan Allah'tan başka tanrı yoktur" dedi.</t>
  </si>
  <si>
    <t>اَللّٰهُ لَٓا اِلٰهَ اِلَّا هُوَ رَبُّ الْعَرْشِ الْعَظ۪يمِ</t>
  </si>
  <si>
    <t>27|26|Çok geçmeden Hüdhüd gelip Süleyman'a: "Senin bilmediğin bir şeyi öğrendim. Sana Sebe'den doğru bir haber getirdim. Ora halkına hükmeden, herşeyden kendisine bolca verilen ve büyük bir tahta sahip olan bir kadın buldum; onun ve milletinin Allah'ı bırakıp güneşe secde ettiklerini gördüm. Göklerde ve yerde gizli olanları ortaya koyan, gizlediğiniz ve açıkladığınız şeyleri bilen Allah'a secde etmemeleri için şeytan, kendilerine, yaptıklarını güzel göstermiş, onları doğru yoldan alıkoymuştur. Bunun için, doğru yolu bulamazlar. O çok büyük arşın sahibi olan Allah'tan başka tanrı yoktur" dedi.</t>
  </si>
  <si>
    <t>قَالَ سَنَنْظُرُ اَصَدَقْتَ اَمْ كُنْتَ مِنَ الْكَاذِب۪ينَ</t>
  </si>
  <si>
    <t>27|27|Süleyman şöyle söyledi: "Doğru mu söylüyorsun, yoksa yalancılardan mısın, bakacağız."</t>
  </si>
  <si>
    <t>اِذْهَبْ بِكِتَاب۪ي هٰذَا فَاَلْقِهْ اِلَيْهِمْ ثُمَّ تَوَلَّ عَنْهُمْ فَانْظُرْ مَاذَا يَرْجِعُونَ</t>
  </si>
  <si>
    <t>27|28|"Şu yazımı götür, onlara at, sonra bir yana çekil, varacakları sonuca bak."</t>
  </si>
  <si>
    <t>قَالَتْ يَٓا اَيُّهَا الْمَلَؤُ۬ا اِنّ۪ٓي اُلْقِيَ اِلَيَّ كِتَابٌ كَر۪يمٌ</t>
  </si>
  <si>
    <t>27|29|Sebe melikesi: "Ey ileri gelenler! Bana, Bismillahirrahmanirrahim diye başlayan ve 'sakın bana karşı baş kaldırmayın ve teslim olarak gelin' diyen Süleyman'dan gönderilen önemli bir mektup bırakıldı" dedi.</t>
  </si>
  <si>
    <t>اِنَّهُ مِنْ سُلَيْمٰنَ وَاِنَّهُ بِسْمِ اللّٰهِ الرَّحْمٰنِ الرَّح۪يمِۙ</t>
  </si>
  <si>
    <t>27|30|Sebe melikesi: "Ey ileri gelenler! Bana, Bismillahirrahmanirrahim diye başlayan ve 'sakın bana karşı baş kaldırmayın ve teslim olarak gelin' diyen Süleyman'dan gönderilen önemli bir mektup bırakıldı" dedi.</t>
  </si>
  <si>
    <t>اَلَّا تَعْلُوا عَلَيَّ وَأْتُون۪ي مُسْلِم۪ينَ۟</t>
  </si>
  <si>
    <t>27|31|Sebe melikesi: "Ey ileri gelenler! Bana, Bismillahirrahmanirrahim diye başlayan ve 'sakın bana karşı baş kaldırmayın ve teslim olarak gelin' diyen Süleyman'dan gönderilen önemli bir mektup bırakıldı" dedi.</t>
  </si>
  <si>
    <t>قَالَتْ يَٓا اَيُّهَا الْمَلَؤُ۬ا اَفْتُون۪ي ف۪ٓي اَمْر۪يۚ مَا كُنْتُ قَاطِعَةً اَمْراً حَتّٰى تَشْهَدُونِ</t>
  </si>
  <si>
    <t>27|32|"Ey ileri gelenler! Vereceğim emir hakkında bana fikrinizi söyleyin; siz benim yanımda bulunmadıkça, bir iş hakkında kesin bir hüküm vermem" dedi.</t>
  </si>
  <si>
    <t>قَالُوا نَحْنُ اُو۬لُوا قُوَّةٍ وَاُو۬لُوا بَأْسٍ شَد۪يدٍ وَالْاَمْرُ اِلَيْكِ فَانْظُر۪ي مَاذَا تَأْمُر۪ينَ</t>
  </si>
  <si>
    <t>27|33|"Biz güçlü kimseler ve zorlu savaş adamlarıyız, emir senindir, sen emretmene bak."</t>
  </si>
  <si>
    <t>قَالَتْ اِنَّ الْمُلُوكَ اِذَا دَخَلُوا قَرْيَةً اَفْسَدُوهَا وَجَعَلُٓوا اَعِزَّةَ اَهْلِهَٓا اَذِلَّةًۚ وَكَذٰلِكَ يَفْعَلُونَ</t>
  </si>
  <si>
    <t>27|34|Melike: "Doğrusu hükümdarlar bir şehre girdikleri zaman orasını bozarlar, onurlu kimselerini aşağılık yaparlar. İşte böyle davranırlar. Ben onlara bir hediye göndereyim de, elçilerin ne ile döneceklerine bakayım" dedi.</t>
  </si>
  <si>
    <t>وَاِنّ۪ي مُرْسِلَةٌ اِلَيْهِمْ بِهَدِيَّةٍ فَنَاظِرَةٌ بِمَ يَرْجِعُ الْمُرْسَلُونَ</t>
  </si>
  <si>
    <t>27|35|Melike: "Doğrusu hükümdarlar bir şehre girdikleri zaman orasını bozarlar, onurlu kimselerini aşağılık yaparlar. İşte böyle davranırlar. Ben onlara bir hediye göndereyim de, elçilerin ne ile döneceklerine bakayım" dedi.</t>
  </si>
  <si>
    <t>فَلَمَّا جَٓاءَ سُلَيْمٰنَ قَالَ اَتُمِدُّونَنِ بِمَالٍۘ فَمَٓا اٰتٰينِ‌يَ اللّٰهُ خَيْرٌ مِمَّٓا اٰتٰيكُمْۚ بَلْ اَنْتُمْ بِهَدِيَّتِكُمْ تَفْرَحُونَ</t>
  </si>
  <si>
    <t>27|36|Süleyman'a geldiklerinde: "Bana mal ile yardım etmek mi istiyorsunuz? Allah'ın bana verdiği size verdiğinden daha iyidir. Ama belki de siz hediyenizle sevinirsiniz. Onlara dön! And olsun ki, güç yetiremeyecekleri bir ordu ile gelir onları oradan alçalmış ve küçük düşmüş olarak çıkarırız" dedi.</t>
  </si>
  <si>
    <t>اِرْجِعْ اِلَيْهِمْ فَلَنَأْتِيَنَّهُمْ بِجُنُودٍ لَا قِبَلَ لَهُمْ بِهَا وَلَنُخْرِجَنَّهُمْ مِنْهَٓا اَذِلَّةً وَهُمْ صَاغِرُونَ</t>
  </si>
  <si>
    <t>27|37|Süleyman'a geldiklerinde: "Bana mal ile yardım etmek mi istiyorsunuz? Allah'ın bana verdiği size verdiğinden daha iyidir. Ama belki de siz hediyenizle sevinirsiniz. Onlara dön! And olsun ki, güç yetiremeyecekleri bir ordu ile gelir onları oradan alçalmış ve küçük düşmüş olarak çıkarırız" dedi.</t>
  </si>
  <si>
    <t>قَالَ يَٓا اَيُّهَا الْمَلَؤُ۬ا اَيُّكُمْ يَأْت۪ين۪ي بِعَرْشِهَا قَبْلَ اَنْ يَأْتُون۪ي مُسْلِم۪ينَ</t>
  </si>
  <si>
    <t>27|38|Süleyman: "Ey cemaat! Bana teslim olmalarından önce, hanginiz o kraliçenin tahtını yanıma getirebilir?" dedi.</t>
  </si>
  <si>
    <t>قَالَ عِفْر۪يتٌ مِنَ الْجِنِّ اَنَا۬ اٰت۪يكَ بِه۪ قَبْلَ اَنْ تَقُومَ مِنْ مَقَامِكَۚ وَاِنّ۪ي عَلَيْهِ لَقَوِيٌّ اَم۪ينٌ</t>
  </si>
  <si>
    <t>27|39|Cinlerden bir ifrit: "Sen yerinden kalkmadan önce sana onu getiririm, buna karşı güvenilir bir güce sahibim" dedi.</t>
  </si>
  <si>
    <t>قَالَ الَّذ۪ي عِنْدَهُ عِلْمٌ مِنَ الْكِتَابِ اَنَا۬ اٰت۪يكَ بِه۪ قَبْلَ اَنْ يَرْتَدَّ اِلَيْكَ طَرْفُكَۜ فَلَمَّا رَاٰهُ مُسْتَقِراًّ عِنْدَهُ قَالَ هٰذَا مِنْ فَضْلِ رَبّ۪ي۠ لِيَبْلُوَن۪ٓي ءَاَشْكُرُ اَمْ اَكْفُرُۜ وَمَنْ شَكَرَ فَاِنَّمَا يَشْكُرُ لِنَفْسِه۪ۚ وَمَنْ كَفَرَ فَاِنَّ رَبّ۪ي غَنِيٌّ كَر۪يمٌ</t>
  </si>
  <si>
    <t>27|40|Kitabın bilgisine sahip olan biri: "Gözünü açıp kapamadan ben onu sana getiririm" dedi. Süleyman, tahtı yanına yerleşivermiş görünce: "Bu, şükür mü edeceğim yoksa nankörlük mü edeceğim diye beni sınayan Rabbimin lütfundandır. Şükreden ancak kendisi için şükretmiş olur; fakat nankörlük eden bilsin ki Rabbim müstağnidir, kerem sahibidir" dedi.</t>
  </si>
  <si>
    <t>قَالَ نَكِّرُوا لَهَا عَرْشَهَا نَنْظُرْ اَتَهْتَد۪ٓي اَمْ تَكُونُ مِنَ الَّذ۪ينَ لَا يَهْتَدُونَ</t>
  </si>
  <si>
    <t>27|41|Süleyman "Onun tahtını tanınmaz hale getirin, bakalım tanıyabilecek mi yoksa tanıyamayacak mı?" (yola gelecek mi, yoksa yola gelmeyenlerden mi olacak?) dedi.</t>
  </si>
  <si>
    <t>فَلَمَّا جَٓاءَتْ ق۪يلَ اَهٰكَذَا عَرْشُكِۜ قَالَتْ كَاَنَّهُ هُوَۚ وَاُو۫ت۪ينَا الْعِلْمَ مِنْ قَبْلِهَا وَكُنَّا مُسْلِم۪ينَ</t>
  </si>
  <si>
    <t>27|42|Melike geldiğinde "Senin tahtın böyle miydi?" denildi. O da "Sanki odur, daha önce bize bilgi verilmişti ve teslim olmuştuk" dedi.</t>
  </si>
  <si>
    <t>وَصَدَّهَا مَا كَانَتْ تَعْبُدُ مِنْ دُونِ اللّٰهِۜ اِنَّهَا كَانَتْ مِنْ قَوْمٍ كَافِر۪ينَ</t>
  </si>
  <si>
    <t>27|43|Melikeyi o zamana kadar alıkoyan, Allah'tan başka taptığı şeylerdi; çünkü kendisi inkarcı bir millettendi.</t>
  </si>
  <si>
    <t>ق۪يلَ لَهَا ادْخُلِي الصَّرْحَۚ فَلَمَّا رَاَتْهُ حَسِبَتْهُ لُجَّةً وَكَشَفَتْ عَنْ سَاقَيْهَاۜ قَالَ اِنَّهُ صَرْحٌ مُمَرَّدٌ مِنْ قَوَار۪يرَۜ قَالَتْ رَبِّ اِنّ۪ي ظَلَمْتُ نَفْس۪ي وَاَسْلَمْتُ مَعَ سُلَيْمٰنَ لِلّٰهِ رَبِّ الْعَالَم۪ينَ۟</t>
  </si>
  <si>
    <t>27|44|Ona: "Köşke gir" dendi; salonu görünce, onu derin bir su zannetti, eteğini çekti. Süleyman: "Doğrusu bu camdan yapılmış mücella bir salondur" dedi. Melike: "Rabbim! Şüphesiz ben kendime yazık etmişim. Süleyman'la beraber, Alemlerin Rabbi olan Allah'a teslim oldum" dedi.</t>
  </si>
  <si>
    <t>وَلَقَدْ اَرْسَلْـنَٓا اِلٰى ثَمُودَ اَخَـاهُمْ صَـالِحاً اَنِ اعْبُـدُوا اللّٰهَ فَاِذَا هُمْ فَر۪يقَانِ يَخْتَصِمُونَ</t>
  </si>
  <si>
    <t>27|45|And olsun ki, Semud milletine kardeşleri Salih'i "Allah'a kulluk ediniz" desin diye gönderdik. Hemen birbiriyle çekişen iki zümreye ayrıldılar.</t>
  </si>
  <si>
    <t>قَالَ يَا قَوْمِ لِمَ تَسْتَعْجِلُونَ بِالسَّيِّئَةِ قَبْلَ الْحَسَنَةِۚ لَوْلَا تَسْتَغْفِرُونَ اللّٰهَ لَعَلَّكُمْ تُرْحَمُونَ</t>
  </si>
  <si>
    <t>27|46|Salih: "Ey milletim! Niye iyilikten önce, acele kötülük istiyorsunuz? Merhamet olunasınız diye Allah'tan mağfiret dileseniz olmaz mı?" dedi.</t>
  </si>
  <si>
    <t>قَالُوا اطَّيَّرْنَا بِكَ وَبِمَنْ مَعَكَۜ قَالَ طَٓائِرُكُمْ عِنْدَ اللّٰهِ بَلْ اَنْتُمْ قَوْمٌ تُفْتَنُونَ</t>
  </si>
  <si>
    <t>27|47|"Sen ve beraberindekiler yüzünden uğursuzluğa uğradık" dediler. Salih: "Uğursuzluğunuz Allah katındandır; belki imtihana çekilen bir milletsiniz" dedi.</t>
  </si>
  <si>
    <t>وَكَانَ فِي الْمَد۪ينَةِ تِسْعَةُ رَهْطٍ يُفْسِدُونَ فِي الْاَرْضِ وَلَا يُصْلِحُونَ</t>
  </si>
  <si>
    <t>27|48|O şehirde, yeryüzünde bozgunculuk yapan, düzeltmeye uğraşmayan dokuz kişi (çete) vardı.</t>
  </si>
  <si>
    <t>قَالُوا تَقَاسَمُوا بِاللّٰهِ لَنُبَيِّتَنَّهُ وَاَهْلَهُ ثُمَّ لَنَقُولَنَّ لِوَلِيِّه۪ مَا شَهِدْنَا مَهْلِكَ اَهْلِه۪ وَاِنَّا لَصَادِقُونَ</t>
  </si>
  <si>
    <t>27|49|"Biz gece ona ve ailesine baskın verelim, sonra da onun dostuna, ailesinin yok edilişinde bulunmadık, şüphesiz biz doğru söylüyoruz, diyelim" diye aralarında Allah'a yemin ettiler.</t>
  </si>
  <si>
    <t>وَمَكَرُوا مَكْراً وَمَكَرْنَا مَكْراً وَهُمْ لَا يَشْعُرُونَ</t>
  </si>
  <si>
    <t>27|50|Onlar bir düzen kurdular. Biz farkettirmeden düzenlerini bozduk.</t>
  </si>
  <si>
    <t>فَانْظُرْ كَيْفَ كَانَ عَاقِبَةُ مَكْرِهِمْۙ اَنَّا دَمَّرْنَاهُمْ وَقَوْمَهُمْ اَجْمَع۪ينَ</t>
  </si>
  <si>
    <t>27|51|Hilelerinin sonunun nasıl olduğuna bir bak! Biz onları ve milletlerini, hepsini, yerle bir ettik.</t>
  </si>
  <si>
    <t>فَتِلْكَ بُيُوتُهُمْ خَاوِيَةً بِمَا ظَلَمُواۜ اِنَّ ف۪ي ذٰلِكَ لَاٰيَةً لِقَوْمٍ يَعْلَمُونَ</t>
  </si>
  <si>
    <t>27|52|İşte, haksızlıklarına karşılık çökmüş bulunan evleri! Bunda, bilen bir millet için şüphesiz, ders vardır.</t>
  </si>
  <si>
    <t>وَاَنْجَيْنَا الَّذ۪ينَ اٰمَنُوا وَكَانُوا يَتَّقُونَ</t>
  </si>
  <si>
    <t>27|53|İnanıp Allah'a karşı gelmekten sakınanları kurtardık.</t>
  </si>
  <si>
    <t>وَلُوطاً اِذْ قَالَ لِقَوْمِه۪ٓ اَتَأْتُونَ الْفَاحِشَةَ وَاَنْتُمْ تُبْصِرُونَ</t>
  </si>
  <si>
    <t>27|54|Lut'u da gönderdik; milletine şöyle dedi: "Göz göre göre bir hayasızlık mı yapıyorsunuz?"</t>
  </si>
  <si>
    <t>اَئِنَّكُمْ لَتَأْتُونَ الرِّجَالَ شَهْوَةً مِنْ دُونِ النِّسَٓاءِۜ بَلْ اَنْتُمْ قَوْمٌ تَجْهَلُونَ</t>
  </si>
  <si>
    <t>27|55|"Kadınları bırakıp, erkeklere mi yaklaşıyorsunuz; evet, siz cahil bir milletsiniz."</t>
  </si>
  <si>
    <t>فَمَا كَانَ جَوَابَ قَوْمِه۪ٓ اِلَّٓا اَنْ قَالُٓوا اَخْرِجُٓوا اٰلَ لُوطٍ مِنْ قَرْيَتِكُمْۚ اِنَّهُمْ اُنَاسٌ يَتَطَهَّرُونَ</t>
  </si>
  <si>
    <t>27|56|Milletinin cevabı sadece: "Lut'un ailesini kasabanızdan çıkarın, güya onlar temiz kalmaya çalışan insanlarmış" demek oldu.</t>
  </si>
  <si>
    <t>فَاَنْجَيْنَاهُ وَاَهْلَـهُٓ اِلَّا امْرَاَتَهُۘ قَدَّرْنَاهَا مِنَ الْغَابِر۪ينَ</t>
  </si>
  <si>
    <t>27|57|Bunun üzerine onu ve ailesini kurtardık, yalnız karısının geride kalanlardan olmasını gerekli bulduk.</t>
  </si>
  <si>
    <t>وَاَمْطَرْنَا عَلَيْهِمْ مَطَراًۚ فَسَٓاءَ مَطَرُ الْمُنْذَر۪ينَ۟</t>
  </si>
  <si>
    <t>27|58|Geride kalanların üzerlerine bir yağmur yağdırdık. Uyarılan fakat yola gelmeyenlerin yağmuru ne kötü idi!</t>
  </si>
  <si>
    <t>قُلِ الْحَمْدُ لِلّٰهِ وَسَلَامٌ عَلٰى عِبَادِهِ الَّذ۪ينَ اصْطَفٰىۜ آٰللّٰهُ خَيْرٌ اَمَّا يُشْرِكُونَۜ</t>
  </si>
  <si>
    <t>27|59|De ki: "Hamd Allah'a mahsustur, seçtiği kullarına selam olsun. Allah mı daha iyidir, yoksa O'na koştukları ortaklar mı?"</t>
  </si>
  <si>
    <t>اَمَّنْ خَلَقَ السَّمٰوَاتِ وَالْاَرْضَ وَاَنْزَلَ لَكُمْ مِنَ السَّمَٓاءِ مَٓاءًۚ فَاَنْبَتْنَا بِه۪ حَدَٓائِقَ ذَاتَ بَهْجَةٍۚ مَا كَانَ لَكُمْ اَنْ تُنْبِتُوا شَجَرَهَاۜ ءَاِلٰهٌ مَعَ اللّٰهِۜ بَلْ هُمْ قَوْمٌ يَعْدِلُونَۜ</t>
  </si>
  <si>
    <t>27|60|Yoksa gökleri ve yeri yaratan, gökten size su indirip onunla, bir ağacını bile bitirmeye gücünüzün yetmediği, güzel güzel bahçeler meydana getiren mi? Allah'ın yanında başka bir tanrı mı? Hayır; onlar taptıklarını Allah'a eşit tutan bir millettir.</t>
  </si>
  <si>
    <t>اَمَّنْ جَعَلَ الْاَرْضَ قَرَاراً وَجَعَلَ خِلَالَـهَٓا اَنْهَاراً وَجَعَلَ لَهَا رَوَاسِيَ وَجَعَلَ بَيْنَ الْبَحْرَيْنِ حَاجِزاًۜ ءَاِلٰهٌ مَعَ اللّٰهِۜ بَلْ اَكْثَرُهُمْ لَا يَعْلَمُونَۜ</t>
  </si>
  <si>
    <t>27|61|Yoksa yeri, yaratıklarının oturmasına elverişli kılan ve aralarında ırmaklar meydana getiren, yeryüzüne sabit dağlar yerleştiren, iki deniz arasına engel koyan mı? Allah'ın yanında başka bir tanrı mı? Hayır; çoğu bilmezler.</t>
  </si>
  <si>
    <t>اَمَّنْ يُج۪يبُ الْمُضْطَرَّ اِذَا دَعَاهُ وَيَكْشِفُ السُّٓوءَ وَيَجْعَلُكُمْ خُلَـفَٓاءَ الْاَرْضِۜ ءَاِلٰهٌ مَعَ اللّٰهِۜ قَل۪يلاً مَا تَذَكَّرُونَۜ</t>
  </si>
  <si>
    <t>27|62|Yoksa, darda kalana, kendisine yakardığı zaman karşılık veren, başındaki sıkıntıyı gideren ve sizi yeryüzünün sahipleri yapan mı? Allah'ın yanında başka bir tanrı mi? Pek kıt düşünüyorsunuz.</t>
  </si>
  <si>
    <t>اَمَّنْ يَهْد۪يكُمْ ف۪ي ظُلُمَاتِ الْبَرِّ وَالْبَحْرِ وَمَنْ يُرْسِلُ الرِّيَاحَ بُشْراً بَيْنَ يَدَيْ رَحْمَتِه۪ۜ ءَاِلٰهٌ مَعَ اللّٰهِۜ تَعَالَى اللّٰهُ عَمَّا يُشْرِكُونَۜ</t>
  </si>
  <si>
    <t>27|63|Yoksa, karanın ve denizin karanlıklarında size yol bulduran, rüzgarları rahmetinin önünde müjdeci gönderen mi? Allah'ın yanında başka bir tanrı mı? Allah, koştukları eşlerden yücedir.</t>
  </si>
  <si>
    <t>اَمَّنْ يَبْدَؤُا الْخَلْقَ ثُمَّ يُع۪يدُهُ وَمَنْ يَرْزُقُكُمْ مِنَ السَّمَٓاءِ وَالْاَرْضِۜ ءَاِلٰهٌ مَعَ اللّٰهِۜ قُلْ هَاتُوا بُرْهَانَكُمْ اِنْ كُنْتُمْ صَادِق۪ينَ</t>
  </si>
  <si>
    <t>27|64|Yoksa, önce yaratan, sonra da yaratmayı tekrar edecek olan; size gökten ve yerden rızık veren mi? Allah'ın yanında başka bir tanrı mı? De ki: "Eğer doğru sözlülerden iseniz, açık delilinizi getirin."</t>
  </si>
  <si>
    <t>قُلْ لَا يَعْلَمُ مَنْ فِي السَّمٰوَاتِ وَالْاَرْضِ الْغَيْبَ اِلَّا اللّٰهُۜ وَمَا يَشْعُرُونَ اَيَّانَ يُبْعَثُونَ</t>
  </si>
  <si>
    <t>27|65|De ki: "Göklerde ve yerde gaybı Allah'tan başka bilen yoktur." Ne zaman diriltileceklerini de bilmezler.</t>
  </si>
  <si>
    <t>بَلِ ادَّارَكَ عِلْمُهُمْ فِي الْاٰخِرَةِ۠ بَلْ هُمْ ف۪ي شَكٍّ مِنْهَا۠ بَلْ هُمْ مِنْهَا عَمُونَ۟</t>
  </si>
  <si>
    <t>27|66|Ahirete dair bilgileri yeterli midir? Hayır; ondan şüphe etmektedirler. Hayır; ona karşı kördürler.</t>
  </si>
  <si>
    <t>وَقَالَ الَّذ۪ينَ كَفَرُٓوا ءَاِذَا كُنَّا تُرَاباً وَاٰبَٓاؤُ۬نَٓا اَئِنَّا لَمُخْرَجُونَ</t>
  </si>
  <si>
    <t>27|67|İnkar edenler: "Biz ve babalarımız toprak olduğumuzda mı, doğrusu bizler mi tekrar çıkarılacağız? Bununla biz de, daha önce babalarımız da, and olsun ki, tehdit edilmiştik. Bu, öncekilerin masallarından başka bir şey değildir" dediler.</t>
  </si>
  <si>
    <t>لَقَدْ وُعِدْنَا هٰذَا نَحْنُ وَاٰبَٓاؤُ۬نَا مِنْ قَبْلُۙ اِنْ هٰذَٓا اِلَّٓا اَسَاط۪يرُ الْاَوَّل۪ينَ</t>
  </si>
  <si>
    <t>27|68|İnkar edenler: "Biz ve babalarımız toprak olduğumuzda mı, doğrusu bizler mi tekrar çıkarılacağız? Bununla biz de, daha önce babalarımız da, and olsun ki, tehdit edilmiştik. Bu, öncekilerin masallarından başka bir şey değildir" dediler.</t>
  </si>
  <si>
    <t>قُلْ س۪يرُوا فِي الْاَرْضِ فَانْظُرُوا كَيْفَ كَانَ عَاقِبَةُ الْمُجْرِم۪ينَ</t>
  </si>
  <si>
    <t>27|69|De ki: "Yeryüzünde gezin, suçluların sonunun nasıl olduğuna bir bakın."</t>
  </si>
  <si>
    <t>وَلَا تَحْزَنْ عَلَيْهِمْ وَلَا تَكُنْ ف۪ي ضَيْقٍ مِمَّا يَمْكُرُونَ</t>
  </si>
  <si>
    <t>27|70|Onlara üzülme. Hilelerine karşı da sıkılma.</t>
  </si>
  <si>
    <t>27|71|Onlar: "Eğer doğru söylüyorsanız, bildirin, bu sözünüz ne zaman yerine gelecektir?" derler.</t>
  </si>
  <si>
    <t>قُلْ عَسٰٓى اَنْ يَكُونَ رَدِفَ لَكُمْ بَعْضُ الَّذ۪ي تَسْتَعْجِلُونَ</t>
  </si>
  <si>
    <t>27|72|De ki: "Acele ettiğiniz şeyin bir kısmı belki hemen başınıza gelir."</t>
  </si>
  <si>
    <t>وَاِنَّ رَبَّكَ لَذُو فَضْلٍ عَلَى النَّاسِ وَلٰكِنَّ اَكْثَرَهُمْ لَا يَشْكُرُونَ</t>
  </si>
  <si>
    <t>27|73|Doğrusu Rabbin, insanlara karşı lütuf sahibidir. Fakat onların çoğu şükretmezler.</t>
  </si>
  <si>
    <t>وَاِنَّ رَبَّكَ لَيَعْلَمُ مَا تُكِنُّ صُدُورُهُمْ وَمَا يُعْلِنُونَ</t>
  </si>
  <si>
    <t>27|74|Şüphesiz Rabbin onların gönüllerinin gizlediklerini de, açığa vurduklarını da bilir.</t>
  </si>
  <si>
    <t>وَمَا مِنْ غَٓائِبَةٍ فِي السَّمَٓاءِ وَالْاَرْضِ اِلَّا ف۪ي كِتَابٍ مُب۪ينٍ</t>
  </si>
  <si>
    <t>27|75|Gökte ve yerde gizli hiçbir şey yoktur ki apaçık bir kitapta olmasın.</t>
  </si>
  <si>
    <t>اِنَّ هٰذَا الْقُرْاٰنَ يَقُصُّ عَلٰى بَن۪ٓي اِسْرَٓائ۪لَ اَكْثَرَ الَّذ۪ي هُمْ ف۪يهِ يَخْتَلِفُونَ</t>
  </si>
  <si>
    <t>27|76|Doğrusu bu Kuran, İsrailoğullarına, ayrılığa düştükleri şeyin çoğunu anlatmaktadır.</t>
  </si>
  <si>
    <t>وَاِنَّهُ لَهُدًى وَرَحْمَةٌ لِلْمُؤْمِن۪ينَ</t>
  </si>
  <si>
    <t>27|77|Doğrusu Kuran, inananlara doğruluk rehberi ve rahmettir.</t>
  </si>
  <si>
    <t>اِنَّ رَبَّكَ يَقْض۪ي بَيْنَهُمْ بِحُكْمِه۪ۚ وَهُوَ الْعَز۪يزُ الْعَل۪يمُۚ</t>
  </si>
  <si>
    <t>27|78|Rabbin şüphesiz, aralarında, kendi hükmünü verecektir. O güçlüdür, bilendir.</t>
  </si>
  <si>
    <t>فَتَوَكَّلْ عَلَى اللّٰهِۜ اِنَّكَ عَلَى الْحَقِّ الْمُب۪ينِ</t>
  </si>
  <si>
    <t>27|79|Allah'a güven, şüphesiz sen apaçık gerçek üzerindesin.</t>
  </si>
  <si>
    <t>اِنَّكَ لَا تُسْمِــعُ الْمَوْتٰى وَلَا تُسْمِــعُ الصُّمَّ الدُّعَٓاءَ اِذَا وَلَّوْا مُدْبِر۪ينَ</t>
  </si>
  <si>
    <t>27|80|Sen, ölülere şüphesiz ki işittiremezsin; dönüp giden sağırlara da çağrıyı duyuramazsın.</t>
  </si>
  <si>
    <t>وَمَٓا اَنْتَ بِهَادِي الْعُمْيِ عَنْ ضَلَالَتِهِمْۜ اِنْ تُسْمِــعُ اِلَّا مَنْ يُؤْمِنُ بِاٰيَاتِنَا فَهُمْ مُسْلِمُونَ</t>
  </si>
  <si>
    <t>27|81|Körleri sapıklıklarından vazgeçirip doğru yola döndüremezsin; ancak ayetlerimize inananlara sen duyurabilirsin; işte onlar Müslümanlardır.</t>
  </si>
  <si>
    <t>وَاِذَا وَقَعَ الْقَوْلُ عَلَيْهِمْ اَخْرَجْنَا لَهُمْ دَٓابَّةً مِنَ الْاَرْضِ تُكَلِّمُهُمْۙ اَنَّ النَّاسَ كَانُوا بِاٰيَاتِنَا لَا يُوقِنُونَ۟</t>
  </si>
  <si>
    <t>27|82|Kendilerine söylenmiş olan başlarına geldiği zaman, yerden bir çeşit hayvan çıkarırız ki o, onlara, insanların ayetlerimize kesin olarak inanmadıkların söyler.</t>
  </si>
  <si>
    <t>وَيَوْمَ نَحْشُرُ مِنْ كُلِّ اُمَّةٍ فَوْجاً مِمَّنْ يُكَذِّبُ بِاٰيَاتِنَا فَهُمْ يُوزَعُونَ</t>
  </si>
  <si>
    <t>27|83|O gün her ümmetin ayetlerimizi yalanlayanlarını toplarız. Onlar bir arada tutulup, hesap yerine sevkedilirler.</t>
  </si>
  <si>
    <t>حَتّٰٓى اِذَا جَٓاؤُ۫ قَالَ اَكَذَّبْتُمْ بِاٰيَات۪ي وَلَمْ تُح۪يطُوا بِهَا عِلْماً اَمَّاذَا كُنْتُمْ تَعْمَلُونَ</t>
  </si>
  <si>
    <t>27|84|Geldikleri zaman Allah: "Ayetlerimi anlamadığınız halde yalanladınız mı? Yoksa yaptığınız neydi?" der.</t>
  </si>
  <si>
    <t>وَوَقَعَ الْقَوْلُ عَلَيْهِمْ بِمَا ظَلَمُوا فَهُمْ لَا يَنْطِقُونَ</t>
  </si>
  <si>
    <t>27|85|Haksızlıklarından ötürü, söylenilen söz başlarına gelir. Artık konuşamaz olurlar.</t>
  </si>
  <si>
    <t>اَلَمْ يَرَوْا اَنَّا جَعَلْنَا الَّيْلَ لِيَسْكُنُوا ف۪يهِ وَالنَّهَارَ مُبْصِراًۜ اِنَّ ف۪ي ذٰلِكَ لَاٰيَاتٍ لِقَوْمٍ يُؤْمِنُونَ</t>
  </si>
  <si>
    <t>27|86|Size geceyi dinlenesiniz diye karanlık ve gündüzü çalışasınız diye aydınlık olarak yarattığımızı görmediler mi? Doğrusu bunda, inanan millet için dersler vardır.</t>
  </si>
  <si>
    <t>وَيَوْمَ يُنْفَخُ فِي الصُّورِ فَفَزِعَ مَنْ فِي السَّمٰوَاتِ وَمَنْ فِي الْاَرْضِ اِلَّا مَنْ شَٓاءَ اللّٰهُۜ وَكُلٌّ اَتَوْهُ دَاخِر۪ينَ</t>
  </si>
  <si>
    <t>27|87|Sura üfürüldüğü gün, Allah'ın diledikleri bir yana, göklerde olanlar da yerde olanlar da, korku içinde kalırlar. Hepsi Allah'a boyunları bükülmüş olarak gelirler.</t>
  </si>
  <si>
    <t>وَتَرَى الْجِبَالَ تَحْسَبُهَا جَامِدَةً وَهِيَ تَمُرُّ مَرَّ السَّحَابِۜ صُنْعَ اللّٰهِ الَّـذ۪ٓي اَتْقَنَ كُلَّ شَيْءٍۜ اِنَّهُ خَب۪يرٌ بِمَا تَفْعَلُونَ</t>
  </si>
  <si>
    <t>27|88|Dağları yerinde donmuş gibi durur görürsün, oysa onlar bulutlar gibi geçerler. Bu her şeyi sağlam tutan Allah'ın işidir. Doğrusu O, yaptıklarınızdan haberdardır.</t>
  </si>
  <si>
    <t>مَنْ جَٓاءَ بِالْحَسَنَةِ فَلَهُ خَيْرٌ مِنْهَاۚ وَهُمْ مِنْ فَزَعٍ يَوْمَئِذٍ اٰمِنُونَ</t>
  </si>
  <si>
    <t>27|89|Kim bir iyilik getirirse, ona daha iyisi verilir. Onlar o günün korkusundan güvendedirler.</t>
  </si>
  <si>
    <t>وَمَنْ جَٓاءَ بِالسَّيِّئَةِ فَكُبَّتْ وُجُوهُهُمْ فِي النَّارِۜ هَلْ تُجْزَوْنَ اِلَّا مَا كُنْتُمْ تَعْمَلُونَ</t>
  </si>
  <si>
    <t>27|90|Kötülük getiren kimseler, yüzükoyun ateşe atılırlar. "Yaptıklarınızdan başka bir şeyle mi cezalandırılacaksınız?" denir.</t>
  </si>
  <si>
    <t>اِنَّـمَٓا اُمِرْتُ اَنْ اَعْبُدَ رَبَّ هٰذِهِ الْبَلْدَةِ الَّذ۪ي حَرَّمَهَا وَلَهُ كُلُّ شَيْءٍۘ وَاُمِرْتُ اَنْ اَكُونَ مِنَ الْمُسْلِم۪ينَۙ</t>
  </si>
  <si>
    <t>27|91|De ki: "Ben, yalnız her şeyin sahibi olan ve bu kutlu kılınmış şehrin Rabbine kulluk etmekle emrolundum. Müslümanlardan olmakla ve Kuran okumakla emrolundum." Kim doğru yolu bulmuşsa, yalnız kendisi için bulmuş olur, kim sapıtmışsa kendine etmiş olur. De ki: "Ben sadece, uyaranlardan biriyim."</t>
  </si>
  <si>
    <t>وَاَنْ اَتْلُوَا الْقُرْاٰنَۚ فَمَنِ اهْتَدٰى فَاِنَّمَا يَهْتَد۪ي لِنَفْسِه۪ۚ وَمَنْ ضَلَّ فَقُلْ اِنَّـمَٓا اَنَا۬ مِنَ الْمُنْذِر۪ينَ</t>
  </si>
  <si>
    <t>27|92|De ki: "Ben, yalnız her şeyin sahibi olan ve bu kutlu kılınmış şehrin Rabbine kulluk etmekle emrolundum. Müslümanlardan olmakla ve Kuran okumakla emrolundum." Kim doğru yolu bulmuşsa, yalnız kendisi için bulmuş olur, kim sapıtmışsa kendine etmiş olur. De ki: "Ben sadece, uyaranlardan biriyim."</t>
  </si>
  <si>
    <t>وَقُلِ الْحَمْدُ لِلّٰهِ سَيُر۪يكُمْ اٰيَاتِه۪ فَتَعْرِفُونَهَاۜ وَمَا رَبُّكَ بِغَافِلٍ عَمَّا تَعْمَلُونَ</t>
  </si>
  <si>
    <t>27|93|De ki: "Hamd Allah'a mahsustur. O, ayetlerini size gösterecek, siz de onları bileceksiniz." Rabbin yaptıklarınızdan habersiz değildir.</t>
  </si>
  <si>
    <t>KASAS SURESİ</t>
  </si>
  <si>
    <t>28|1|Ta, Sin, Mim.</t>
  </si>
  <si>
    <t>28|2|Bunlar apaçık Kitap'ın ayetleridir.</t>
  </si>
  <si>
    <t>نَتْلُوا عَلَيْكَ مِنْ نَبَأِ مُوسٰى وَفِرْعَوْنَ بِالْحَقِّ لِقَوْمٍ يُؤْمِنُونَ</t>
  </si>
  <si>
    <t>28|3|İnanan bir millet için, sana Musa ve Firavun olayını olduğu gibi anlatacağız.</t>
  </si>
  <si>
    <t>اِنَّ فِرْعَوْنَ عَلَا فِي الْاَرْضِ وَجَعَلَ اَهْلَهَا شِيَعاً يَسْتَضْعِفُ طَٓائِفَةً مِنْهُمْ يُذَبِّـحُ اَبْنَٓاءَهُمْ وَيَسْتَحْـي۪ نِسَٓاءَهُمْۜ اِنَّهُ كَانَ مِنَ الْمُفْسِد۪ينَ</t>
  </si>
  <si>
    <t>28|4|Firavun memleketin başına geçti ve halkını fırkalara ayırdı. İçlerinden bir topluluğu güçsüz bularak onların oğullarını boğazlıyor, kadınları sağ bırakıyordu; çünkü o, bozguncunun biriydi.</t>
  </si>
  <si>
    <t>وَنُر۪يدُ اَنْ نَمُنَّ عَلَى الَّذ۪ينَ اسْتُضْعِفُوا فِي الْاَرْضِ وَنَجْعَلَهُمْ اَئِمَّةً وَنَجْعَلَهُمُ الْوَارِث۪ينَۙ</t>
  </si>
  <si>
    <t>28|5|Biz, memlekette güçsüz sayılanlara iyilikte bulunmak, onları önderler kılmak, onları varis yapmak, memlekete yerleştirmek; Firavun, Haman ve her ikisinin askerlerine, çekinmekte oldukları şeyleri göstermek istiyorduk.</t>
  </si>
  <si>
    <t>وَنُمَكِّنَ لَهُمْ فِي الْاَرْضِ وَنُرِيَ فِرْعَوْنَ وَهَامَانَ وَجُنُودَهُمَا مِنْهُمْ مَا كَانُوا يَحْذَرُونَ</t>
  </si>
  <si>
    <t>28|6|Biz, memlekette güçsüz sayılanlara iyilikte bulunmak, onları önderler kılmak, onları varis yapmak, memlekete yerleştirmek; Firavun, Haman ve her ikisinin askerlerine, çekinmekte oldukları şeyleri göstermek istiyorduk.</t>
  </si>
  <si>
    <t>وَاَوْحَيْنَٓا اِلٰٓى اُمِّ مُوسٰٓى اَنْ اَرْضِع۪يهِۚ فَاِذَا خِفْتِ عَلَيْهِ فَاَلْق۪يهِ فِي الْيَمِّ وَلَا تَخَاف۪ي وَلَا تَحْزَن۪يۚ اِنَّا رَٓادُّوهُ اِلَيْكِ وَجَاعِلُوهُ مِنَ الْمُرْسَل۪ينَ</t>
  </si>
  <si>
    <t>28|7|Musa'nın annesine: "Çocuğu emzir, başına gelecekten korktuğun zaman onu suya bırak; korkma, üzülme; Biz şüphesiz onu sana döndüreceğiz ve peygamber yapacağız" diye bildirmiştik.</t>
  </si>
  <si>
    <t>فَالْتَقَطَهُٓ اٰلُ فِرْعَوْنَ لِيَكُونَ لَهُمْ عَدُواًّ وَحَزَناًۜ اِنَّ فِرْعَوْنَ وَهَامَانَ وَجُنُودَهُمَا كَانُوا خَاطِـ۪ٔينَ</t>
  </si>
  <si>
    <t>28|8|Firavun'un adamları onu almışlardı. Firavun, Haman ve askerleri, suçlu olduklarından, o onlara düşman ve başlarına da dert olacaktı.</t>
  </si>
  <si>
    <t>وَقَالَتِ امْرَاَتُ فِرْعَوْنَ قُرَّتُ عَيْنٍ ل۪ي وَلَكَۜ لَا تَقْتُلُوهُۗ عَسٰٓى اَنْ يَنْفَعَنَٓا اَوْ نَتَّخِذَهُ وَلَداً وَهُمْ لَا يَشْعُرُونَ</t>
  </si>
  <si>
    <t>28|9|Firavun'un karısı: "Benim de senin de gözün aydın olsun! Onu öldürmeyiniz, belki bize faydalı olur yahut onu oğul ediniriz" dedi. Aslında işin farkında değillerdi.</t>
  </si>
  <si>
    <t>وَاَصْبَحَ فُؤٰادُ اُمِّ مُوسٰى فَارِغاًۜ اِنْ كَادَتْ لَتُبْد۪ي بِه۪ لَوْلَٓا اَنْ رَبَطْنَا عَلٰى قَلْبِهَا لِتَكُونَ مِنَ الْمُؤْمِن۪ينَ</t>
  </si>
  <si>
    <t>28|10|Musa'nın annesi, gönlü bomboş sabahı etti, oğlundan başka bir şey düşünemiyordu. Allah'ın vaadine iyice inanması için kalbini pekiştirmeseydik, neredeyse saraya alınan çocuğun kendi oğlu olduğunu açığa vuracaktı.</t>
  </si>
  <si>
    <t>وَقَالَتْ لِاُخْتِه۪ قُصّ۪يهِۘ فَبَصُرَتْ بِه۪ عَنْ جُنُبٍ وَهُمْ لَا يَشْعُرُونَۙ</t>
  </si>
  <si>
    <t>28|11|Musa'nın ablasına: "Onu izle" dedi. O da, kimse farkına varmadan, Musa'yı uzaktan gözetledi.</t>
  </si>
  <si>
    <t>وَحَرَّمْنَا عَلَيْهِ الْمَرَاضِعَ مِنْ قَبْلُ فَقَالَتْ هَلْ اَدُلُّكُمْ عَلٰٓى اَهْلِ بَيْتٍ يَكْفُلُونَهُ لَكُمْ وَهُمْ لَهُ نَاصِحُونَ</t>
  </si>
  <si>
    <t>28|12|Önceden, süt annelerin memesini kabul etmemesini sağladık. Musa'nın ablası: "Size, sizin adınıza ona bakacak, iyi davranacak bir ev halkını tavsiye edeyim mi?" dedi.</t>
  </si>
  <si>
    <t>فَرَدَدْنَاهُ اِلٰٓى اُمِّه۪ كَيْ تَقَرَّ عَيْنُهَا وَلَا تَحْزَنَ وَلِتَعْلَمَ اَنَّ وَعْدَ اللّٰهِ حَقٌّ وَلٰكِنَّ اَكْثَرَهُمْ لَا يَعْلَمُونَ۟</t>
  </si>
  <si>
    <t>28|13|Böylece onu, annesinin gözü aydın olsun, üzülmesin, Allah'ın verdiği sözün gerçek olduğunu bilsin diye, ona geri çevirdik. Fakat çoğu bilmezler.</t>
  </si>
  <si>
    <t>وَلَمَّا بَلَغَ اَشُدَّهُ وَاسْتَوٰٓى اٰتَيْنَاهُ حُكْماً وَعِلْماًۜ وَكَذٰلِكَ نَجْزِي الْمُحْسِن۪ينَ</t>
  </si>
  <si>
    <t>28|14|Musa erginlik çağına gelip olgunlaşınca, ona hikmet ve ilim verdik. İyi davrananları böyle mükafatlandırırız.</t>
  </si>
  <si>
    <t>وَدَخَلَ الْمَد۪ينَةَ عَلٰى ح۪ينِ غَفْلَةٍ مِنْ اَهْلِهَا فَوَجَدَ ف۪يهَا رَجُلَيْنِ يَقْتَتِلَانِۘ هٰذَا مِنْ ش۪يعَتِه۪ وَهٰذَا مِنْ عَدُوِّه۪ۚ فَاسْتَغَاثَهُ الَّذ۪ي مِنْ ش۪يعَتِه۪ عَلَى الَّذ۪ي مِنْ عَدُوِّه۪ۙ فَوَكَزَهُ مُوسٰى فَقَضٰى عَلَيْهِۘ قَالَ هٰذَا مِنْ عَمَلِ الشَّيْطَانِۜ اِنَّهُ عَدُوٌّ مُضِلٌّ مُب۪ينٌ</t>
  </si>
  <si>
    <t>28|15|Musa, halkının haberi olmadığı bir zamanda, şehre girdi. Biri kendi adamlarından, diğeri de düşmanı olan iki adamı döğüşür buldu. Kendi tarafından olan kimse, düşmanına karşı ondan yardım istedi. Musa, onun düşmanına bir yumruk vurdu; ölümüne sebep oldu. "Bu şeytanin işidir; çünkü o apaçık, saptıran bir düşmandır" dedi.</t>
  </si>
  <si>
    <t>قَالَ رَبِّ اِنّ۪ي ظَلَمْتُ نَفْس۪ي فَاغْفِرْ ل۪ي فَغَفَرَ لَهُۜ اِنَّهُ هُوَ الْغَفُورُ الرَّح۪يمُ</t>
  </si>
  <si>
    <t>28|16|Musa: "Rabbim! Doğrusu kendime yazık ettim, beni bağışla" dedi. Allah da onu bağışladı. O, şüphesiz bağışlayandır, merhamet edendir.</t>
  </si>
  <si>
    <t>قَالَ رَبِّ بِمَٓا اَنْعَمْتَ عَلَيَّ فَلَنْ اَكُونَ ظَه۪يراً لِلْمُجْرِم۪ينَ</t>
  </si>
  <si>
    <t>28|17|Musa: "Rabbim! Bana verdiğin nimete and olsun ki, suçlulara asla yardımcı olmayacağım" dedi.</t>
  </si>
  <si>
    <t>فَاَصْبَحَ فِي الْمَد۪ينَةِ خَٓائِفاً يَتَرَقَّبُ فَاِذَا الَّذِي اسْتَنْصَرَهُ بِالْاَمْسِ يَسْتَصْرِخُهُۜ قَالَ لَهُ مُوسٰٓى اِنَّكَ لَغَوِيٌّ مُب۪ينٌ</t>
  </si>
  <si>
    <t>28|18|Şehirde, korku içinde etrafı gözetip dolaşarak sabahladı. Dün kendisinden yardım isteyen kimse bağırarak ondan yine yardım istiyordu. Musa ona: "Doğrusu sen besbelli bir azgınsın" dedi.</t>
  </si>
  <si>
    <t>فَلَمَّٓا اَنْ اَرَادَ اَنْ يَبْطِشَ بِالَّذ۪ي هُوَ عَدُوٌّ لَهُمَاۙ قَالَ يَا مُوسٰٓى اَتُر۪يدُ اَنْ تَقْتُلَن۪ي كَمَا قَتَلْتَ نَفْساً بِالْاَمْسِۗ اِنْ تُر۪يدُ اِلَّٓا اَنْ تَكُونَ جَبَّاراً فِي الْاَرْضِ وَمَا تُر۪يدُ اَنْ تَكُونَ مِنَ الْمُصْلِح۪ينَ</t>
  </si>
  <si>
    <t>28|19|Musa, ikisinin de düşmanı olan kimseyi yakalamak isteyince: "Ey Musa! Dün bir cana kıydığın gibi bana da mı kıymak istiyorsun? Sen ıslah edenlerden olmak değil, ancak yeryüzünde bir zorba olmak istiyorsun" dedi.</t>
  </si>
  <si>
    <t>وَجَٓاءَ رَجُلٌ مِنْ اَقْصَا الْمَد۪ينَةِ يَسْعٰىۘ قَالَ يَا مُوسٰٓى اِنَّ الْمَلَاَ يَأْتَمِرُونَ بِكَ لِيَقْتُلُوكَ فَاخْرُجْ اِنّ۪ي لَكَ مِنَ النَّاصِح۪ينَ</t>
  </si>
  <si>
    <t>28|20|Şehrin öbür ucundan koşarak bir adam geldi: "Ey Musa! İleri gelenler, seni öldürmek için aralarında görüşüyorlar. Hemen uzaklaş. Doğrusu ben sana öğüt veriyorum" dedi.</t>
  </si>
  <si>
    <t>فَخَرَجَ مِنْهَا خَٓائِفاً يَتَرَقَّبُۘ قَالَ رَبِّ نَجِّن۪ي مِنَ الْقَوْمِ الظَّالِم۪ينَ۟</t>
  </si>
  <si>
    <t>28|21|Musa, korku içinde çevresini gözetleyerek oradan çıktı. "Rabbim! Beni zalim milletten kurtar" dedi.</t>
  </si>
  <si>
    <t>وَلَمَّا تَوَجَّهَ تِلْقَٓاءَ مَدْيَنَ قَالَ عَسٰى رَبّ۪ٓي اَنْ يَهْدِيَن۪ي سَوَٓاءَ السَّب۪يلِ</t>
  </si>
  <si>
    <t>28|22|Medyen'e doğru yöneldiğinde: "Rabbimin bana doğru yolu göstereceğini umarım" dedi.</t>
  </si>
  <si>
    <t>وَلَمَّا وَرَدَ مَٓاءَ مَدْيَنَ وَجَدَ عَلَيْهِ اُمَّةً مِنَ النَّاسِ يَسْقُونَۘ وَوَجَدَ مِنْ دُونِهِمُ امْرَاَتَيْنِ تَذُودَانِۚ قَالَ مَا خَطْبُكُمَاۜ قَالَتَا لَا نَسْق۪ي حَتّٰى يُصْدِرَ الرِّعَٓاءُ وَاَبُونَا شَيْخٌ كَب۪يرٌ</t>
  </si>
  <si>
    <t>28|23|Medyen suyuna geldiğinde, davarlarını sulayan bir insan topluluğu buldu. Onlardan başka, hayvanlarını sudan alıkoyan iki kadın gördü. Onlara: "Derdiniz nedir?" dedi. "Çobanlar ayrılana kadar biz sulamayız. Babamız çok yaşlıdır, onun için bu işi biz yapıyoruz" dediler.</t>
  </si>
  <si>
    <t>فَسَقٰى لَهُمَا ثُمَّ تَوَلّٰٓى اِلَى الظِّلِّ فَقَالَ رَبِّ اِنّ۪ي لِمَٓا اَنْزَلْتَ اِلَيَّ مِنْ خَيْرٍ فَق۪يرٌ</t>
  </si>
  <si>
    <t>28|24|Musa onların davarlarını suladı. Sonra gölgeye çekildi: "Rabbim! Doğrusu bana indireceğin hayra muhtacım" dedi.</t>
  </si>
  <si>
    <t>فَجَٓاءَتْهُ اِحْدٰيهُمَا تَمْش۪ي عَلَى اسْتِحْيَٓاءٍۘ قَالَتْ اِنَّ اَب۪ي يَدْعُوكَ لِيَجْزِيَكَ اَجْرَ مَا سَقَيْتَ لَنَاۜ فَلَمَّا جَٓاءَهُ وَقَصَّ عَلَيْهِ الْقَصَصَۙ قَالَ لَا تَخَفْ۠ نَجَوْتَ مِنَ الْقَوْمِ الظَّالِم۪ينَ</t>
  </si>
  <si>
    <t>28|25|O sırada, kadınlardan biri utana utana yürüyüp ona geldi: "Babam sana sulama ücretini ödemek için seni çağırıyor" dedi. Musa ona gelince, başından geçeni anlattı. O: "Korkma, artık zalim milletten kurtuldun" dedi.</t>
  </si>
  <si>
    <t>قَالَتْ اِحْدٰيهُمَا يَٓا اَبَتِ اسْتَأْجِرْهُۘ اِنَّ خَيْرَ مَنِ اسْتَأْجَرْتَ الْقَوِيُّ الْاَم۪ينُ</t>
  </si>
  <si>
    <t>28|26|İki kadından biri: "Babacığım! Onu ücretli olarak tut; ücretle tuttuklarının en iyisi bu güçlü ve güvenilir adamdır" dedi.</t>
  </si>
  <si>
    <t>قَالَ اِنّ۪ٓي اُر۪يدُ اَنْ اُنْكِحَكَ اِحْدَى ابْنَتَيَّ هَاتَيْنِ عَلٰٓى اَنْ تَأْجُرَن۪ي ثَمَانِيَ حِجَجٍۚ فَاِنْ اَتْمَمْتَ عَشْراً فَمِنْ عِنْدِكَۚ وَمَٓا اُر۪يدُ اَنْ اَشُقَّ عَلَيْكَۜ سَتَجِدُن۪ٓي اِنْ شَٓاءَ اللّٰهُ مِنَ الصَّالِح۪ينَ</t>
  </si>
  <si>
    <t>28|27|Kadınların babası: "Bana sekiz yıl çalışmana karşılık bu iki kızımdan birini sana nikahlamak istiyorum. Eğer on yıla tamamlarsan o senden bir lütuf olur. Ama sana ağırlık vermek istemem. İnşallah beni iyi kimselerden bulacaksın" dedi.</t>
  </si>
  <si>
    <t>قَالَ ذٰلِكَ بَيْن۪ي وَبَيْنَكَۜ اَيَّمَا الْاَجَلَيْنِ قَضَيْتُ فَلَا عُدْوَانَ عَلَيَّۜ وَاللّٰهُ عَلٰى مَا نَقُولُ وَك۪يلٌ۟</t>
  </si>
  <si>
    <t>28|28|Musa: "Bu seninle benim aramdadır. Bu iki süreden hangisini doldurursam doldurayım bir kötülüğe uğramayacağım. Söylediklerimize Allah vekildir" dedi.</t>
  </si>
  <si>
    <t>فَلَمَّا قَضٰى مُوسَى الْاَجَلَ وَسَارَ بِاَهْلِه۪ٓ اٰنَسَ مِنْ جَانِبِ الطُّورِ نَاراًۚ قَالَ لِاَهْلِهِ امْكُثُٓوا اِنّ۪ٓي اٰنَسْتُ نَاراً لَعَلّ۪ٓي اٰت۪يكُمْ مِنْهَا بِخَبَرٍ اَوْ جَذْوَةٍ مِنَ النَّارِ لَعَلَّكُمْ تَصْطَلُونَ</t>
  </si>
  <si>
    <t>28|29|Musa süreyi doldurunca, ailesiyle birlikte yola çıktı. Tur tarafından bir ateş gördü. Ailesine: "Durunuz, ben bir ateş gördüm; belki oradan size bir haber yahut tutuşmuş bir odun getiririm de ısınabilirsiniz" dedi.</t>
  </si>
  <si>
    <t>فَلَمَّٓا اَتٰيهَا نُودِيَ مِنْ شَاطِئِ الْوَادِ الْاَيْمَنِ فِي الْبُقْعَةِ الْمُبَارَكَةِ مِنَ الشَّجَرَةِ اَنْ يَا مُوسٰٓى اِنّ۪ٓي اَنَا اللّٰهُ رَبُّ الْعَالَم۪ينَۙ</t>
  </si>
  <si>
    <t>28|30|Oraya gelince, kutlu yerdeki vadinin sağ yanındaki ağaç cihetinden: "Ey Musa! Şüphesiz Ben, Alemlerin Rabbi olan Allah'ım" diye seslenildi.</t>
  </si>
  <si>
    <t>وَاَنْ اَلْقِ عَصَاكَۜ فَلَمَّا رَاٰهَا تَهْتَزُّ كَاَنَّهَا جَٓانٌّ وَلّٰى مُدْبِراً وَلَمْ يُعَقِّبْۜ يَا مُوسٰٓى اَقْبِلْ وَلَا تَخَفْ۠ اِنَّكَ مِنَ الْاٰمِن۪ينَ</t>
  </si>
  <si>
    <t>28|31|"Değneğini at." Musa, değneğin yılan gibi hareketler yaptığını görünce, dönüp arkasına bakmadan kaçtı. "Ey Musa! Dön gel; korkma; şüphesiz güvende olanlardansın" denildi.</t>
  </si>
  <si>
    <t>اُسْلُكْ يَدَكَ ف۪ي جَيْبِكَ تَخْرُجْ بَيْضَٓاءَ مِنْ غَيْرِ سُٓوءٍۘ وَاضْمُمْ اِلَيْكَ جَنَاحَكَ مِنَ الرَّهْبِ فَذَانِكَ بُرْهَانَانِ مِنْ رَبِّكَ اِلٰى فِرْعَوْنَ وَمَلَا۬ئِه۪ۜ اِنَّهُمْ كَانُوا قَوْماً فَاسِق۪ينَ</t>
  </si>
  <si>
    <t>28|32|"Elini koynuna koy, lekesiz, bembeyaz çıksın. Korkudan açılan kollarını kendine çek! Bu ikisi Firavun ve erkanına karşı Rabbinin iki delilidir. Doğrusu onlar yoldan çıkmış bir millettir" denildi.</t>
  </si>
  <si>
    <t>قَالَ رَبِّ اِنّ۪ي قَتَلْتُ مِنْهُمْ نَفْساً فَاَخَافُ اَنْ يَقْتُلُونِ</t>
  </si>
  <si>
    <t>28|33|Musa: "Rabbim! Doğrusu ben onlardan bir cana kıydım. Beni öldürmelerinden korkarım. Kardeşim Harun'un dili benimkinden daha düzgündür. Onu, beni destekleyen bir yardımcı olarak benimle gönder, çünkü beni yalanlamalarından korkarım" dedi.</t>
  </si>
  <si>
    <t>وَاَخ۪ي هٰرُونُ هُوَ اَفْصَحُ مِنّ۪ي لِسَاناً فَاَرْسِلْهُ مَعِيَ رِدْءاً يُصَدِّقُن۪يۘ اِنّ۪ٓي اَخَافُ اَنْ يُكَذِّبُونِ</t>
  </si>
  <si>
    <t>28|34|Musa: "Rabbim! Doğrusu ben onlardan bir cana kıydım. Beni öldürmelerinden korkarım. Kardeşim Harun'un dili benimkinden daha düzgündür. Onu, beni destekleyen bir yardımcı olarak benimle gönder, çünkü beni yalanlamalarından korkarım" dedi.</t>
  </si>
  <si>
    <t>قَالَ سَنَشُدُّ عَضُدَكَ بِاَخ۪يكَ وَنَجْعَلُ لَكُمَا سُلْطَاناً فَلَا يَصِلُونَ اِلَيْكُمَا بِاٰيَاتِنَاۚ اَنْتُمَا وَمَنِ اتَّـبَعَكُمَا الْغَالِبُونَ</t>
  </si>
  <si>
    <t>28|35|Allah: "Seni kardeşinle destekleyeceğiz; ikinize bir kudret vereceğiz ki, onlar size el uzatamayacaklardır. Ayetlerimizle ikiniz ve ikinize uyanlar üstün geleceklerdir" dedi.</t>
  </si>
  <si>
    <t>فَلَمَّا جَٓاءَهُمْ مُوسٰى بِاٰيَاتِنَا بَيِّنَاتٍ قَالُوا مَا هٰذَٓا اِلَّا سِحْرٌ مُفْتَرًى وَمَا سَمِعْنَا بِهٰذَا ف۪ٓي اٰبَٓائِنَا الْاَوَّل۪ينَ</t>
  </si>
  <si>
    <t>28|36|Musa onlara, apaçık olarak, mucizelerimizle gelince: "Bu sadece uydurma bir sihirdir. Önceki atalarımızdan böylesini işitmemiştik" dediler.</t>
  </si>
  <si>
    <t>وَقَالَ مُوسٰى رَبّ۪ٓي اَعْلَمُ بِمَنْ جَٓاءَ بِالْهُدٰى مِنْ عِنْدِه۪ وَمَنْ تَكُونُ لَهُ عَاقِبَةُ الدَّارِۜ اِنَّهُ لَا يُفْلِحُ الظَّالِمُونَ</t>
  </si>
  <si>
    <t>28|37|Musa: "Rabbim, katından bir doğruluk rehberini kimin getirdiğini, dünyanın sonunun kimin olacağını daha iyi bilir. Doğrusu zalimler başarıya erişemezler" dedi.</t>
  </si>
  <si>
    <t>وَقَالَ فِرْعَوْنُ يَٓا اَيُّهَا الْمَلَأُ مَا عَلِمْتُ لَكُمْ مِنْ اِلٰهٍ غَيْر۪يۚ فَاَوْقِدْ ل۪ي يَا هَامَانُ عَلَى الطّ۪ينِ فَاجْعَلْ ل۪ي صَرْحاً لَعَلّ۪ٓي اَطَّلِعُ اِلٰٓى اِلٰهِ مُوسٰىۙ وَاِنّ۪ي لَاَظُنُّهُ مِنَ الْكَاذِب۪ينَ</t>
  </si>
  <si>
    <t>28|38|Firavun: "Ey ileri gelenler! Sizin benden başka bir tanrınız olduğunu bilmiyorum. Ey Haman! Benim için, toprak üzerine bir ateş yak, tuğla hazırlayıp bana bir kule yap; çıkar belki Musa'nın tanrısını görürüm. Doğrusu onu yalancılardan sanıyorum" dedi.</t>
  </si>
  <si>
    <t>وَاسْتَكْبَرَ هُوَ وَجُنُودُهُ فِي الْاَرْضِ بِغَيْرِ الْحَقِّ وَظَنُّٓوا اَنَّهُمْ اِلَيْنَا لَا يُرْجَعُونَ</t>
  </si>
  <si>
    <t>28|39|O ve askerleri, memlekette, haksız yere büyüklük tasladılar. Gerçekten Bize döndürülmeyeceklerini sandılar.</t>
  </si>
  <si>
    <t>فَاَخَذْنَاهُ وَجُنُودَهُ فَنَبَذْنَاهُمْ فِي الْيَمِّۚ فَانْظُرْ كَيْفَ كَانَ عَاقِبَةُ الظَّالِم۪ينَ</t>
  </si>
  <si>
    <t>28|40|Biz de, onu ve askerlerini yakalayıp suya attık. Zalimlerin sonunun nasıl olduğuna bir bak.</t>
  </si>
  <si>
    <t>وَجَعَلْنَاهُمْ اَئِمَّةً يَدْعُونَ اِلَى النَّارِۚ وَيَوْمَ الْقِيٰمَةِ لَا يُنْصَرُونَ</t>
  </si>
  <si>
    <t>28|41|Onları, ateşe çağıran önderler kıldık; kıyamet günü yardım görmezler.</t>
  </si>
  <si>
    <t>وَاَتْبَعْنَاهُمْ ف۪ي هٰذِهِ الدُّنْيَا لَعْنَةًۚ وَيَوْمَ الْقِيٰمَةِ هُمْ مِنَ الْمَقْبُوح۪ينَ۟</t>
  </si>
  <si>
    <t>28|42|Bu dünyada laneti ardlarına taktık; onlar kıyamet gününde de iğrenç kimselerden olacaklardır.</t>
  </si>
  <si>
    <t>وَلَقَدْ اٰتَيْنَا مُوسَى الْكِتَابَ مِنْ بَعْدِ مَٓا اَهْلَكْنَا الْقُرُونَ الْاُو۫لٰى بَصَٓائِرَ لِلنَّاسِ وَهُدًى وَرَحْمَةً لَعَلَّهُمْ يَتَذَكَّرُونَ</t>
  </si>
  <si>
    <t>28|43|And olsun ki, Musa'ya, ilk nesilleri yok ettikten sonra, insanlar düşünsünler diye Kitap'ı, açık belgeler, doğruluk rehberi ve rahmet olarak verdik.</t>
  </si>
  <si>
    <t>وَمَا كُنْتَ بِجَانِبِ الْغَرْبِيِّ اِذْ قَضَيْنَٓا اِلٰى مُوسَى الْاَمْرَ وَمَا كُنْتَ مِنَ الشَّاهِد۪ينَۙ</t>
  </si>
  <si>
    <t>28|44|Musa'ya hükmümüzü bildirdiğimiz zaman, sen batı yönünde, (Musa'yı bekleyenler arasında) değildin, onu görenler arasında da yoktun.</t>
  </si>
  <si>
    <t>وَلٰكِنَّٓا اَنْشَأْنَا قُرُوناً فَتَطَاوَلَ عَلَيْهِمُ الْعُمُرُۚ وَمَا كُنْتَ ثَاوِياً ف۪ٓي اَهْلِ مَدْيَنَ تَتْلُوا عَلَيْهِمْ اٰيَاتِنَاۙ وَلٰكِنَّا كُنَّا مُرْسِل۪ينَ</t>
  </si>
  <si>
    <t>28|45|Ama biz nice nesiller var etmiştik. Sen, Medyen halkı arasında bulunup, onlara ayetlerimizi okumuyordun, fakat o haberleri sana gönderen Biziz.</t>
  </si>
  <si>
    <t>وَمَا كُنْتَ بِجَانِبِ الطُّورِ اِذْ نَادَيْنَا وَلٰكِنْ رَحْمَةً مِنْ رَبِّكَ لِتُنْذِرَ قَوْماً مَٓا اَتٰيهُمْ مِنْ نَذ۪يرٍ مِنْ قَبْلِكَ لَعَلَّهُمْ يَتَذَكَّرُونَ</t>
  </si>
  <si>
    <t>28|46|Sen, Musa'ya hitap ettiğimiz zaman Tur'un yanında da değildin. Senden önce kendilerine uyarıcı gelmeyen bir toplumu uyarman için, Rabbinden bir rahmet olarak gönderildin; belki düşünürler.</t>
  </si>
  <si>
    <t>وَلَوْلَٓا اَنْ تُص۪يبَهُمْ مُص۪يبَةٌ بِمَا قَدَّمَتْ اَيْد۪يهِمْ فَيَقُولُوا رَبَّـنَا لَوْلَٓا اَرْسَلْتَ اِلَيْنَا رَسُولاً فَنَتَّبِعَ اٰيَاتِكَ وَنَكُونَ مِنَ الْمُؤْمِن۪ينَ</t>
  </si>
  <si>
    <t>28|47|Yaptıklarından dolayı, başlarına bir musibet geldiğinde: "Rabbimiz! Bize bir peygamber gönderseydin de, ayetlerine uysak ve müminlerden olsaydık olmaz mıydı?" derler.</t>
  </si>
  <si>
    <t>فَلَمَّا جَٓاءَهُمُ الْحَقُّ مِنْ عِنْدِنَا قَالُوا لَوْلَٓا اُو۫تِيَ مِثْلَ مَٓا اُو۫تِيَ مُوسٰىۜ اَوَلَمْ يَكْفُرُوا بِمَٓا اُو۫تِيَ مُوسٰى مِنْ قَبْلُۚ قَالُوا سِحْرَانِ تَظَاهَرَا۠ وَقَالُٓوا اِنَّا بِكُلٍّ كَافِرُونَ</t>
  </si>
  <si>
    <t>28|48|Ama onlara katımızdan gerçek gelince: "Musa'ya verildiği gibi buna da mucize verilmesi gerekmez mi?" dediler. Daha önce Musa'ya verileni de inkar etmemişler miydi? "Yardımlaşan iki sihir (Tevrat ve Kuran); hepsini inkar edenleriz" dediler.</t>
  </si>
  <si>
    <t>قُلْ فَأْتُوا بِكِتَابٍ مِنْ عِنْدِ اللّٰهِ هُوَ اَهْدٰى مِنْهُمَٓا اَتَّبِعْهُ اِنْ كُنْتُمْ صَادِق۪ينَ</t>
  </si>
  <si>
    <t>28|49|De ki "Eğer doğru sözlü iseniz, Allah katından, bu ikisinden daha doğru bir Kitap getirin de ona uyayım."</t>
  </si>
  <si>
    <t>فَاِنْ لَمْ يَسْتَج۪يبُوا لَكَ فَاعْلَمْ اَنَّمَا يَتَّبِعُونَ اَهْوَٓاءَهُمْۜ وَمَنْ اَضَلُّ مِمَّنِ اتَّبَعَ هَوٰيهُ بِغَيْرِ هُدًى مِنَ اللّٰهِۜ اِنَّ اللّٰهَ لَا يَهْدِي الْقَوْمَ الظَّالِم۪ينَ</t>
  </si>
  <si>
    <t>28|50|Eğer, sana cevap veremezlerse, onların sadece heveslerine uyduklarını bil. Allah'tan bir yol gösterici olmadan hevesine uyandan daha sapık kim vardır? Allah zalim milleti şüphesiz ki doğru yola eriştirmez.</t>
  </si>
  <si>
    <t>وَلَقَدْ وَصَّلْنَا لَهُمُ الْقَوْلَ لَعَلَّهُمْ يَتَذَكَّرُونَۜ‌۟</t>
  </si>
  <si>
    <t>28|51|And olsun ki, Biz vahyi onlara ard arda yetiştirdik; belki düşünürler.</t>
  </si>
  <si>
    <t>اَلَّذ۪ينَ اٰتَيْنَاهُمُ الْكِتَابَ مِنْ قَبْلِه۪ هُمْ بِه۪ يُؤْمِنُونَ</t>
  </si>
  <si>
    <t>28|52|Kendilerine daha önceden kitap verdiklerimiz buna da inanırlar.</t>
  </si>
  <si>
    <t>وَاِذَا يُتْلٰى عَلَيْهِمْ قَالُٓوا اٰمَنَّا بِه۪ٓ اِنَّهُ الْحَقُّ مِنْ رَبِّنَٓا اِنَّا كُنَّا مِنْ قَبْلِه۪ مُسْلِم۪ينَ</t>
  </si>
  <si>
    <t>28|53|Kuran onlara okunduğu zaman: "Ona inandık, doğrusu o Rabbimizden gelen gerçektir; biz şüphesiz daha önceden müslüman olmuş kimseleriz" derler.</t>
  </si>
  <si>
    <t>اُو۬لٰٓئِكَ يُؤْتَوْنَ اَجْرَهُمْ مَرَّتَيْنِ بِمَا صَبَرُوا وَيَدْرَؤُ۫نَ بِالْحَسَنَةِ السَّيِّئَةَ وَمِمَّا رَزَقْنَاهُمْ يُنْفِقُونَ</t>
  </si>
  <si>
    <t>28|54|İşte onlara, sabırlarından dolayı, ecirleri iki defa verilir; onlar kötülüğü iyilikle savarlar, kendilerine verdiğimiz rızıktan da sarfederler.</t>
  </si>
  <si>
    <t>وَاِذَا سَمِعُوا اللَّغْوَ اَعْرَضُوا عَنْهُ وَقَالُوا لَـنَٓا اَعْمَالُنَا وَلَكُمْ اَعْمَالُكُمْۘ سَلَامٌ عَلَيْكُمْۘ لَا نَبْتَغِي الْجَاهِل۪ينَ</t>
  </si>
  <si>
    <t>28|55|Onlar, boş söz işittikleri vakit ondan yüz çevirirler. "Bizim işlediğimiz bize, sizin işlediğiniz sizedir. Size selam olsun, cahillerle ilgilenmeyiz" derler.</t>
  </si>
  <si>
    <t>اِنَّكَ لَا تَهْد۪ي مَنْ اَحْبَبْتَ وَلٰكِنَّ اللّٰهَ يَهْد۪ي مَنْ يَشَٓاءُۚ وَهُوَ اَعْلَمُ بِالْمُهْتَد۪ينَ</t>
  </si>
  <si>
    <t>28|56|Sen, sevdiğini doğru yola eriştiremezsin, ama Allah, dilediğini doğru yola eriştirir. Doğru yola girecekleri en iyi O bilir.</t>
  </si>
  <si>
    <t>وَقَالُٓوا اِنْ نَتَّبِـعِ الْهُدٰى مَعَكَ نُتَخَطَّفْ مِنْ اَرْضِنَاۜ اَوَلَمْ نُمَكِّنْ لَهُمْ حَرَماً اٰمِناً يُجْبٰٓى اِلَيْهِ ثَمَرَاتُ كُلِّ شَيْءٍ رِزْقاً مِنْ لَدُنَّا وَلٰكِنَّ اَكْثَرَهُمْ لَا يَعْلَمُونَ</t>
  </si>
  <si>
    <t>28|57|"Seninle beraber doğru yolda gidersek, yurdumuzdan ediliriz" dediler. Onları katımızdan bir rızık olarak her şeyin ürününün toplandığı güvenli ve kutlu bir yere yerleştirmedik mi? Ama çoğu bilmezler.</t>
  </si>
  <si>
    <t>وَكَمْ اَهْلَكْنَا مِنْ قَرْيَةٍ بَطِرَتْ مَع۪يشَتَهَاۚ فَتِلْكَ مَسَاكِنُهُمْ لَمْ تُسْكَنْ مِنْ بَعْدِهِمْ اِلَّا قَل۪يلاًۜ وَكُنَّا نَحْنُ الْوَارِث۪ينَ</t>
  </si>
  <si>
    <t>28|58|Nimet ve refaha karşı nankörlük eden nice şehri yok etmişizdir. İşte yerleri! Kendilerinden sonra pek az kimseler oturabilmiştir. Oralara Biz varis olmuşuzdur.</t>
  </si>
  <si>
    <t>وَمَا كَانَ رَبُّكَ مُهْلِكَ الْقُرٰى حَتّٰى يَبْعَثَ ف۪ٓي اُمِّهَا رَسُولاً يَتْلُوا عَلَيْهِمْ اٰيَاتِنَاۚ وَمَا كُنَّا مُهْلِكِي الْقُرٰٓى اِلَّا وَاَهْلُهَا ظَالِمُونَ</t>
  </si>
  <si>
    <t>28|59|Rabbin şehirlerin anasına, onlara ayetlerimizi okuyacak bir peygamber göndermedikçe onları yok etmiş değildir. Zaten Biz yalnız, halkı zalim olan şehirleri yok etmişizdir.</t>
  </si>
  <si>
    <t>وَمَٓا اُو۫ت۪يتُمْ مِنْ شَيْءٍ فَمَتَاعُ الْحَيٰوةِ الدُّنْيَا وَز۪ينَتُهَاۚ وَمَا عِنْدَ اللّٰهِ خَيْرٌ وَاَبْقٰىۜ اَفَلَا تَعْقِلُونَ۟</t>
  </si>
  <si>
    <t>28|60|Size verilen herhangi bir şey, dünya hayatının bir geçimliği ve süsüdür. Allah katında olan daha iyi ve devamlıdır. Akletmez misiniz?</t>
  </si>
  <si>
    <t>اَفَمَنْ وَعَدْنَاهُ وَعْداً حَسَناً فَهُوَ لَاق۪يهِ كَمَنْ مَتَّعْنَاهُ مَتَاعَ الْحَيٰوةِ الدُّنْيَا ثُمَّ هُوَ يَوْمَ الْقِيٰمَةِ مِنَ الْمُحْضَر۪ينَ</t>
  </si>
  <si>
    <t>28|61|Vadettiğimiz güzel bir nimete kavuşan kimse; dünya hayatında kendisine bir geçimlik verdiğimiz, sonra kıyamet günü azap için getirilen kimse gibi midir?</t>
  </si>
  <si>
    <t>وَيَوْمَ يُنَاد۪يهِمْ فَيَقُولُ اَيْنَ شُرَكَٓاءِيَ الَّذ۪ينَ كُنْتُمْ تَزْعُمُونَ</t>
  </si>
  <si>
    <t>28|62|Allah, o gün onlara seslenir: "Benim ortağım olduklarını iddia ettikleriniz nerededirler?" der.</t>
  </si>
  <si>
    <t>قَالَ الَّذ۪ينَ حَقَّ عَلَيْهِمُ الْقَوْلُ رَبَّنَا هٰٓؤُ۬لَٓاءِ الَّذ۪ينَ اَغْوَيْنَاۚ اَغْوَيْنَاهُمْ كَمَا غَوَيْنَاۚ تَبَرَّأْنَٓا اِلَيْكَۘ مَا كَانُٓوا اِيَّانَا يَعْبُدُونَ</t>
  </si>
  <si>
    <t>28|63|Hükmün aleyhlerine gerçekleştiği kimseler: "Rabbimiz! İşte bunlar bizim azdırdığımız kimselerdir. Kendimiz azdığımız gibi onları da azdırdık. Onlardan uzaklaşıp Sana geldik, zaten aslında bize tapmıyorlardı" derler.</t>
  </si>
  <si>
    <t>وَق۪يلَ ادْعُوا شُرَكَٓاءَكُمْ فَدَعَوْهُمْ فَلَمْ يَسْتَج۪يبُوا لَهُمْ وَرَاَوُا الْعَذَابَۚ لَوْ اَنَّهُمْ كَانُوا يَهْتَدُونَ</t>
  </si>
  <si>
    <t>28|64|"Koştuğunuz ortaklarınızı çağırın" denir; onlar da çağırırlar ama, kendilerine cevap veremezler; cehennem azabını görünce doğru yolda olmadıklarına yanarlar.</t>
  </si>
  <si>
    <t>وَيَوْمَ يُنَاد۪يهِمْ فَيَقُولُ مَاذَٓا اَجَبْتُمُ الْمُرْسَل۪ينَ</t>
  </si>
  <si>
    <t>28|65|O gün Allah onlara seslenir: "Peygamberlere ne cevap verdiniz?" der.</t>
  </si>
  <si>
    <t>فَعَمِيَتْ عَلَيْهِمُ الْاَنْـبَٓاءُ يَوْمَئِذٍ فَهُمْ لَا يَتَسَٓاءَلُونَ</t>
  </si>
  <si>
    <t>28|66|O gün, haberlere karşı körleşirler, verilecek cevapları kalmaz; birbirlerine de soramazlar.</t>
  </si>
  <si>
    <t>فَاَمَّا مَنْ تَابَ وَاٰمَنَ وَعَمِلَ صَالِحاً فَعَسٰٓى اَنْ يَكُونَ مِنَ الْمُفْلِح۪ينَ</t>
  </si>
  <si>
    <t>28|67|Fakat, tevbe eden, inanıp yararlı iş işleyen kimsenin, kurtuluşa erenler arasında bulunması umulur.</t>
  </si>
  <si>
    <t>وَرَبُّكَ يَخْلُقُ مَا يَشَٓاءُ وَيَخْتَارُۜ مَا كَانَ لَهُمُ الْخِيَرَةُۜ سُبْحَانَ اللّٰهِ وَتَعَالٰى عَمَّا يُشْرِكُونَ</t>
  </si>
  <si>
    <t>28|68|Rabbin dilediğini yaratır ve seçer; onlar için seçim hakkı yoktur. Allah onların koştukları ortaklardan münezzehtir, yücedir.</t>
  </si>
  <si>
    <t>وَرَبُّكَ يَعْلَمُ مَا تُكِنُّ صُدُورُهُمْ وَمَا يُعْلِنُونَ</t>
  </si>
  <si>
    <t>28|69|Rabbin gönüllerinin gizlediklerini ve açığa vurduklarını bilir.</t>
  </si>
  <si>
    <t>وَهُوَ اللّٰهُ لَٓا اِلٰهَ اِلَّا هُوَۜ لَهُ الْحَمْدُ فِي الْاُو۫لٰى وَالْاٰخِرَةِۘ وَلَهُ الْحُكْمُ وَاِلَيْهِ تُرْجَعُونَ</t>
  </si>
  <si>
    <t>28|70|Allah O'dur; O'ndan başka tanrı yoktur. Hamd, dünyada da ahirette de O'nun içindir; hüküm de O'nundur. Yalnız O'na döndürüleceksiniz.</t>
  </si>
  <si>
    <t>قُلْ اَرَاَيْتُمْ اِنْ جَعَلَ اللّٰهُ عَلَيْكُمُ الَّيْلَ سَرْمَداً اِلٰى يَوْمِ الْقِيٰمَةِ مَنْ اِلٰهٌ غَيْرُ اللّٰهِ يَأْت۪يكُمْ بِضِيَٓاءٍۜ اَفَلَا تَسْمَعُونَ</t>
  </si>
  <si>
    <t>28|71|De ki: "Söyler misiniz? Eğer Allah geceyi üzerinize kıyamete kadar uzatsaydı, Allah'tan başka hangi tanrı size bir ışık getirebilir? Dinlemez misiniz?"</t>
  </si>
  <si>
    <t>قُلْ اَرَاَيْتُمْ اِنْ جَعَلَ اللّٰهُ عَلَيْكُمُ النَّهَارَ سَرْمَداً اِلٰى يَوْمِ الْقِيٰمَةِ مَنْ اِلٰهٌ غَيْرُ اللّٰهِ يَأْت۪يكُمْ بِلَيْلٍ تَسْكُنُونَ ف۪يهِۜ اَفَلَا تُبْصِرُونَ</t>
  </si>
  <si>
    <t>28|72|De ki: "Söyleyin: Eğer Allah gündüzü üzerinize kıyamete kadar uzatsaydı, Allah'tan başka hangi tanrı, içinde istirahat edeceğiniz geceyi size getirebilir? Görmez misiniz?"</t>
  </si>
  <si>
    <t>وَمِنْ رَحْمَتِه۪ جَعَلَ لَكُمُ الَّيْلَ وَالنَّهَارَ لِتَسْكُنُوا ف۪يهِ وَلِتَبْتَغُوا مِنْ فَضْلِه۪ وَلَعَلَّكُمْ تَشْكُرُونَ</t>
  </si>
  <si>
    <t>28|73|Allah dinlenmeniz için geceyi ve lütfedip verdiği rızkı aramanız için gündüzü meydana getirmiştir. Bunlar, O'nun rahmetinden ötürüdür. Belki artık şükredersiniz.</t>
  </si>
  <si>
    <t>28|74|O gün Allah onlara seslenir: "Benim ortağım olduklarını iddia ettikleriniz nerededir?" der.</t>
  </si>
  <si>
    <t>وَنَزَعْنَا مِنْ كُلِّ اُمَّةٍ شَه۪يداً فَقُلْنَا هَاتُوا بُرْهَانَكُمْ فَعَلِمُٓوا اَنَّ الْحَقَّ لِلّٰهِ وَضَلَّ عَنْهُمْ مَا كَانُوا يَفْتَرُونَ۟</t>
  </si>
  <si>
    <t>28|75|Her ümmetten bir şahit çıkarır ve "kesin delilinizi ortaya koyun" deriz. O zaman, gerçeğin Allah'a ait olduğunu, uydurduklarının kendilerini bırakıp kaçtığını anlarlar.</t>
  </si>
  <si>
    <t>اِنَّ قَارُونَ كَانَ مِنْ قَوْمِ مُوسٰى فَبَغٰى عَلَيْهِمْۖ وَاٰتَيْنَاهُ مِنَ الْكُنُوزِ مَٓا اِنَّ مَفَاتِحَهُ لَتَنُٓوأُ بِالْعُصْبَةِ اُو۬لِي الْقُوَّةِۗ اِذْ قَالَ لَهُ قَوْمُهُ لَا تَفْرَحْ اِنَّ اللّٰهَ لَا يُحِبُّ الْفَرِح۪ينَ</t>
  </si>
  <si>
    <t>28|76|Karun, Musa'nın milletindendi; ama onlara karşı azdı. Biz ona, anahtarlarını güçlü bir topluluğun zor taşıdığı hazineler vermiştik. Milleti ona: "Böbürlenme, Allah şüphesiz ki böbürlenenleri sevmez. Allah'ın sana verdiği şeylerde, ahiret yurdunu gözet, dünyadaki payını da unutma; Allah'ın sana yaptığı iyilik gibi, sen de iyilik yap; yeryüzünde bozgunculuk isteme; doğrusu Allah bozguncuları sevmez" demişlerdi.</t>
  </si>
  <si>
    <t>وَابْتَغِ ف۪يمَٓا اٰتٰيكَ اللّٰهُ الدَّارَ الْاٰخِرَةَ وَلَا تَنْسَ نَص۪يبَكَ مِنَ الدُّنْيَا وَاَحْسِنْ كَمَٓا اَحْسَنَ اللّٰهُ اِلَيْكَ وَلَا تَبْغِ الْفَسَادَ فِي الْاَرْضِۜ اِنَّ اللّٰهَ لَا يُحِبُّ الْمُفْسِد۪ينَ</t>
  </si>
  <si>
    <t>28|77|Karun, Musa'nın milletindendi; ama onlara karşı azdı. Biz ona, anahtarlarını güçlü bir topluluğun zor taşıdığı hazineler vermiştik. Milleti ona: "Böbürlenme, Allah şüphesiz ki böbürlenenleri sevmez. Allah'ın sana verdiği şeylerde, ahiret yurdunu gözet, dünyadaki payını da unutma; Allah'ın sana yaptığı iyilik gibi, sen de iyilik yap; yeryüzünde bozgunculuk isteme; doğrusu Allah bozguncuları sevmez" demişlerdi.</t>
  </si>
  <si>
    <t>قَالَ اِنَّـمَٓا اُو۫ت۪يتُهُ عَلٰى عِلْمٍ عِنْد۪يۜ اَوَلَمْ يَعْلَمْ اَنَّ اللّٰهَ قَدْ اَهْلَكَ مِنْ قَبْلِه۪ مِنَ الْقُرُونِ مَنْ هُوَ اَشَدُّ مِنْهُ قُوَّةً وَاَكْثَرُ جَمْعاًۜ وَلَا يُسْـَٔلُ عَنْ ذُنُوبِهِمُ الْمُجْرِمُونَ</t>
  </si>
  <si>
    <t>28|78|Karun: "Bu servet ancak, bende mevcut bir ilimden ötürü bana verilmiştir" demişti. Allah'ın, önceleri, ondan daha güçlü ve topladığı şey daha fazla olan nice nesilleri yok ettiğini bilmez mi? Suçluların suçları kendilerinden sorulmaz.</t>
  </si>
  <si>
    <t>فَخَرَجَ عَلٰى قَوْمِه۪ ف۪ي ز۪ينَتِه۪ۜ قَالَ الَّذ۪ينَ يُر۪يدُونَ الْحَيٰوةَ الدُّنْيَا يَا لَيْتَ لَنَا مِثْلَ مَٓا اُو۫تِيَ قَارُونُۙ اِنَّهُ لَذُو حَظٍّ عَظ۪يمٍ</t>
  </si>
  <si>
    <t>28|79|Karun, ihtişam içinde milletinin karşısına çıktı. Dünya hayatını isteyenler: "Karun'a verildiği gibi bizim de olsa; doğrusu o büyük bir varlık sahibidir" demişlerdi.</t>
  </si>
  <si>
    <t>وَقَالَ الَّذ۪ينَ اُو۫تُوا الْعِلْمَ وَيْلَكُمْ ثَوَابُ اللّٰهِ خَيْرٌ لِمَنْ اٰمَنَ وَعَمِلَ صَالِحاًۚ وَلَا يُلَقّٰيهَٓا اِلَّا الصَّابِرُونَ</t>
  </si>
  <si>
    <t>28|80|Kendilerine ilim verilmiş olanlar ise: "Size yazıklar olsun; Allah'ın mükafatı, inanıp yararlı iş işleyenler için daha iyidir. Ona da ancak sabredenler kavuşabilir" demişlerdi.</t>
  </si>
  <si>
    <t>فَخَسَفْنَا بِه۪ وَبِدَارِهِ الْاَرْضَ فَمَا كَانَ لَهُ مِنْ فِئَةٍ يَنْصُرُونَهُ مِنْ دُونِ اللّٰهِۗ وَمَا كَانَ مِنَ الْمُنْتَصِر۪ينَ</t>
  </si>
  <si>
    <t>28|81|Sonunda, onu da, sarayını da yerin dibine geçirdik. Allah'a karşı ona yardım edebilecek kimsesi de yoktu; kendini kurtarabilecek kimselerden de değildi.</t>
  </si>
  <si>
    <t>وَاَصْبَحَ الَّذ۪ينَ تَمَنَّوْا مَكَانَهُ بِالْاَمْسِ يَقُولُونَ وَيْكَاَنَّ اللّٰهَ يَبْسُطُ الرِّزْقَ لِمَنْ يَشَٓاءُ مِنْ عِبَادِه۪ وَيَقْدِرُۚ لَوْلَٓا اَنْ مَنَّ اللّٰهُ عَلَيْنَا لَخَسَفَ بِنَاۜ وَيْكَاَنَّهُ لَا يُفْلِحُ الْكَافِرُونَ۟</t>
  </si>
  <si>
    <t>28|82|Daha dün onun yerinde olmayı dileyenler: "Demek Allah kullarından dilediğinin rızkını genişletip bir ölçüye göre veriyor. Eğer Allah bize lütfetmiş olmasaydı, bizi de yerin dibine geçirirdi. Demek ki inkarcılar başarıya eremezler" demeye başladılar.</t>
  </si>
  <si>
    <t>تِلْكَ الدَّارُ الْاٰخِرَةُ نَجْعَلُهَا لِلَّذ۪ينَ لَا يُر۪يدُونَ عُلُواًّ فِي الْاَرْضِ وَلَا فَسَاداًۜ وَالْعَاقِبَةُ لِلْمُتَّق۪ينَ</t>
  </si>
  <si>
    <t>28|83|Bu ahiret yurdunu, yeryüzünde böbürlenmeyi ve bozgunculuğu istemeyen kimselere veririz. Sonuç Allah'a karşı gelmekten sakınanlarındır.</t>
  </si>
  <si>
    <t>مَنْ جَٓاءَ بِالْحَسَنَةِ فَلَهُ خَيْرٌ مِنْهَاۚ وَمَنْ جَٓاءَ بِالسَّيِّئَةِ فَلَا يُجْزَى الَّذ۪ينَ عَمِلُوا السَّيِّـَٔاتِ اِلَّا مَا كَانُوا يَعْمَلُونَ</t>
  </si>
  <si>
    <t>28|84|Kim bir iyilik getirirse, ona daha iyisi verilir. Kim bir kötülük getirirse, o kötülükleri işleyenler, ancak yaptıkları kadar ceza görürler.</t>
  </si>
  <si>
    <t>اِنَّ الَّذ۪ي فَرَضَ عَلَيْكَ الْقُرْاٰنَ لَـرَٓادُّكَ اِلٰى مَعَادٍۜ قُلْ رَبّ۪ٓي اَعْلَمُ مَنْ جَٓاءَ بِالْهُدٰى وَمَنْ هُوَ ف۪ي ضَلَالٍ مُب۪ينٍ</t>
  </si>
  <si>
    <t>28|85|Kuran'a uymayı sana farz kılan Allah, seni döneceğin yere döndürecektir. De ki: "Rabbim kimin doğrulukla geldiğini, kimin apaçık sapıklıkta bulunduğunu en iyi bilendir."</t>
  </si>
  <si>
    <t>وَمَا كُنْتَ تَرْجُٓوا اَنْ يُلْقٰٓى اِلَيْكَ الْكِتَابُ اِلَّا رَحْمَةً مِنْ رَبِّكَ فَلَا تَكُونَنَّ ظَه۪يراً لِلْكَافِر۪ينَۘ</t>
  </si>
  <si>
    <t>28|86|Sen, sana bu Kitap'ın verileceğini ummazdın. O ancak Rabbinin bir rahmetidir. Öyleyse sakın inkarcılara yardımcı olma.</t>
  </si>
  <si>
    <t>وَلَا يَصُدُّنَّكَ عَنْ اٰيَاتِ اللّٰهِ بَعْدَ اِذْ اُنْزِلَتْ اِلَيْكَ وَادْعُ اِلٰى رَبِّكَ وَلَا تَكُونَنَّ مِنَ الْمُشْرِك۪ينَۚ</t>
  </si>
  <si>
    <t>28|87|Allah'ın ayetleri sana indirildiğinde sakın seni onlardan alıkoymasınlar. Rabbine çağır, sakın müşriklerden olma.</t>
  </si>
  <si>
    <t>وَلَا تَدْعُ مَعَ اللّٰهِ اِلٰهاً اٰخَرَۢ لَٓا اِلٰهَ اِلَّا هُوَ۠ كُلُّ شَيْءٍ هَالِكٌ اِلَّا وَجْهَهُۜ لَهُ الْحُكْمُ وَاِلَيْهِ تُرْجَعُونَ</t>
  </si>
  <si>
    <t>28|88|Allah'la beraber başka tanrı tutup tapma. O'ndan başka tanrı yoktur. O'ndan başka her şey yok olacaktır. Hüküm O'nundur, O'na döndürüleceksiniz.</t>
  </si>
  <si>
    <t>ANKEBUT SURESİ</t>
  </si>
  <si>
    <t>الٓمٓ ۠</t>
  </si>
  <si>
    <t>29|1|Elif, Lam, Mim.</t>
  </si>
  <si>
    <t>اَحَسِبَ النَّاسُ اَنْ يُتْرَكُٓوا اَنْ يَقُولُٓوا اٰمَنَّا وَهُمْ لَا يُفْتَنُونَ</t>
  </si>
  <si>
    <t>29|2|And olsun, biz kendilerinden öncekileri de denemişken, insanlar, "İnandık" deyince, denenmeden bırakılacaklarını mı sanırlar? Allah elbette doğruları ortaya koyacak ve elbette yalancıları da ortaya çıkaracaktır.</t>
  </si>
  <si>
    <t>وَلَقَدْ فَتَنَّا الَّذ۪ينَ مِنْ قَبْلِهِمْ فَلَيَعْلَمَنَّ اللّٰهُ الَّذ۪ينَ صَدَقُوا وَلَيَعْلَمَنَّ الْكَاذِب۪ينَ</t>
  </si>
  <si>
    <t>29|3|And olsun, biz kendilerinden öncekileri de denemişken, insanlar, "İnandık" deyince, denenmeden bırakılacaklarını mı sanırlar? Allah elbette doğruları ortaya koyacak ve elbette yalancıları da ortaya çıkaracaktır.</t>
  </si>
  <si>
    <t>اَمْ حَسِبَ الَّذ۪ينَ يَعْمَلُونَ السَّيِّـَٔاتِ اَنْ يَسْبِقُونَاۜ سَٓاءَ مَا يَحْكُمُونَ</t>
  </si>
  <si>
    <t>29|4|Yoksa, kötülük yapanlar Bizden kaçabileceklerini mi sanarlar? Ne kötü hüküm veriyorlar!</t>
  </si>
  <si>
    <t>مَنْ كَانَ يَرْجُوا لِقَٓاءَ اللّٰهِ فَاِنَّ اَجَلَ اللّٰهِ لَاٰتٍۜ وَهُوَ السَّم۪يعُ الْعَل۪يمُ</t>
  </si>
  <si>
    <t>29|5|Allah'la karşılaşmayı uman bilsin ki, Allah'ın bunun için belirttiği vakit gelecektir. O, işitir ve bilir.</t>
  </si>
  <si>
    <t>وَمَنْ جَاهَدَ فَاِنَّمَا يُجَاهِدُ لِنَفْسِه۪ۜ اِنَّ اللّٰهَ لَغَنِيٌّ عَنِ الْعَالَم۪ينَ</t>
  </si>
  <si>
    <t>29|6|Hak uğrunda cihat eden, ancak kendisi için cihat etmiş olur. Doğrusu Allah, alemlerden müstağnidir.</t>
  </si>
  <si>
    <t>وَالَّذ۪ينَ اٰمَنُوا وَعَمِلُوا الصَّالِحَاتِ لَنُكَفِّرَنَّ عَنْهُمْ سَيِّـَٔاتِهِمْ وَلَنَجْزِيَنَّهُمْ اَحْسَنَ الَّذ۪ي كَانُوا يَعْمَلُونَ</t>
  </si>
  <si>
    <t>29|7|İnanıp yararlı iş işleyenlerin kötülüklerini, and olsun ki, örteriz; onları, yaptıklarından daha güzeli ile mükafatlandırırız.</t>
  </si>
  <si>
    <t>وَوَصَّيْنَا الْاِنْسَانَ بِوَالِدَيْهِ حُسْناًۜ وَاِنْ جَاهَدَاكَ لِتُشْرِكَ ب۪ي مَا لَيْسَ لَكَ بِه۪ عِلْمٌ فَلَا تُطِعْهُمَاۜ اِلَيَّ مَرْجِعُكُمْ فَاُنَبِّئُكُمْ بِمَا كُنْتُمْ تَعْمَلُونَ</t>
  </si>
  <si>
    <t>29|8|Biz, insana, ana ve babasına karşı iyi davranmasını tavsiye etmişizdir. Eğer ana baba, seni bir şeyi körü körüne Bana ortak koşman için zorlarlarsa, o zaman onlara itaat etme. Dönüşünüz Banadır. Yaptıklarınızı size bildiririm.</t>
  </si>
  <si>
    <t>وَالَّذ۪ينَ اٰمَنُوا وَعَمِلُوا الصَّالِحَاتِ لَنُدْخِلَنَّهُمْ فِي الصَّالِح۪ينَ</t>
  </si>
  <si>
    <t>29|9|İnanıp, yararlı iş işleyenleri, and olsun, iyilerin arasına koyarız.</t>
  </si>
  <si>
    <t>وَمِنَ النَّاسِ مَنْ يَقُولُ اٰمَنَّا بِاللّٰهِ فَاِذَٓا اُو۫ذِيَ فِي اللّٰهِ جَعَلَ فِتْنَةَ النَّاسِ كَعَذَابِ اللّٰهِۜ وَلَئِنْ جَٓاءَ نَصْرٌ مِنْ رَبِّكَ لَيَقُولُنَّ اِنَّا كُنَّا مَعَكُمْۜ اَوَلَيْسَ اللّٰهُ بِاَعْلَمَ بِمَا ف۪ي صُدُورِ الْعَالَم۪ينَ</t>
  </si>
  <si>
    <t>29|10|İnsanlardan: "Allah'a inandık" diyenler vardır; ama Allah uğrunda bir ezaya uğratılınca, insanların ezasını Allah'ın azabı gibi tutarlar. Rabbinizden bir yardım gelecek olursa, and olsun ki, "Doğrusu biz sizinle beraberdik" derler. Allah, herkesin kalbinde olanları en iyi bilen değil midir?</t>
  </si>
  <si>
    <t>وَلَيَعْلَمَنَّ اللّٰهُ الَّذ۪ينَ اٰمَنُوا وَلَيَعْلَمَنَّ الْمُنَافِق۪ينَ</t>
  </si>
  <si>
    <t>29|11|Allah elbette inananları bilir ve elbette ikiyüzlüleri de bilir.</t>
  </si>
  <si>
    <t>وَقَالَ الَّذ۪ينَ كَفَرُوا لِلَّذ۪ينَ اٰمَنُوا اتَّبِعُوا سَب۪يلَنَا وَلْنَحْمِلْ خَطَايَاكُمْۜ وَمَا هُمْ بِحَامِل۪ينَ مِنْ خَطَايَاهُمْ مِنْ شَيْءٍۜ اِنَّهُمْ لَكَاذِبُونَ</t>
  </si>
  <si>
    <t>29|12|İnkar edenler inananlara: "Bizim yolumuza uyun da sizin günahlarınızı biz taşıyalım" derler. Oysa onların günahlarından hiçbirini yüklenecek değillerdir. Doğrusu onlar yalancıdırlar.</t>
  </si>
  <si>
    <t>وَلَيَحْمِلُنَّ اَثْقَالَهُمْ وَاَثْقَالاً مَعَ اَثْقَالِهِمْۘ وَلَيُسْـَٔلُنَّ يَوْمَ الْقِيٰمَةِ عَمَّا كَانُوا يَفْتَرُونَ۟</t>
  </si>
  <si>
    <t>29|13|Onlar kendi ağırlıklarını, kendi ağırlıkları yanında daha nice ağırlıkları yüklenecekler ve uydurup durdukları şeylerden kıyamet günü sorguya çekileceklerdir.</t>
  </si>
  <si>
    <t>وَلَقَدْ اَرْسَلْنَا نُوحاً اِلٰى قَوْمِه۪ فَلَبِثَ ف۪يهِمْ اَلْفَ سَنَةٍ اِلَّا خَمْس۪ينَ عَاماًۜ فَاَخَذَهُمُ الطُّوفَانُ وَهُمْ ظَالِمُونَ</t>
  </si>
  <si>
    <t>29|14|And olsun ki, Nuh'u milletine gönderdik; aralarında bin seneden elli yıl eksik kaldı. Sonunda onlar haksızlık yaparken, tufan onları yakalayıverdi.</t>
  </si>
  <si>
    <t>فَاَنْجَيْنَاهُ وَاَصْحَابَ السَّف۪ينَةِ وَجَعَلْنَاهَٓا اٰيَةً لِلْعَالَم۪ينَ</t>
  </si>
  <si>
    <t>29|15|Ama Biz, Nuh'u ve gemide bulunanları kurtardık ve bunu dünyalara bir ibret kıldık.</t>
  </si>
  <si>
    <t>وَاِبْرٰه۪يمَ اِذْ قَالَ لِقَوْمِهِ اعْبُدُوا اللّٰهَ وَاتَّقُوهُۜ ذٰلِكُمْ خَيْرٌ لَكُمْ اِنْ كُنْتُمْ تَعْلَمُونَ</t>
  </si>
  <si>
    <t>29|16|İbrahim'i de gönderdik. Milletine: "Allah'a kulluk edin, O'ndan sakının; bilirseniz bu sizin için daha iyidir" dedi.</t>
  </si>
  <si>
    <t>اِنَّمَا تَعْبُدُونَ مِنْ دُونِ اللّٰهِ اَوْثَاناً وَتَخْلُقُونَ اِفْكاًۜ اِنَّ الَّذ۪ينَ تَعْبُدُونَ مِنْ دُونِ اللّٰهِ لَا يَمْلِكُونَ لَكُمْ رِزْقاً فَابْتَغُوا عِنْدَ اللّٰهِ الرِّزْقَ وَاعْبُدُوهُ وَاشْكُرُوا لَهُۜ اِلَيْهِ تُرْجَعُونَ</t>
  </si>
  <si>
    <t>29|17|Siz Allah'ı bırakıp sadece bir takım putlara tapıyor, aslı olmayan sözler uyduruyorsunuz. Doğrusu, Allah'tan başka taptıklarınızın size rızık vermeye güçleri yetmez. Artık rızkı Allah katında arayın. O'na kulluk edin. O'na şükredin. Siz O'na döneceksiniz.</t>
  </si>
  <si>
    <t>وَاِنْ تُكَذِّبُوا فَقَدْ كَذَّبَ اُمَمٌ مِنْ قَبْلِكُمْۜ وَمَا عَلَى الرَّسُولِ اِلَّا الْبَلَاغُ الْمُب۪ينُ</t>
  </si>
  <si>
    <t>29|18|Eğer siz Peygamberi yalanlıyorsanız bilin ki, sizden önceki ümmetler de yalanlamışlardı. Peygambere düşen, sadece apaçık tebliğdir.</t>
  </si>
  <si>
    <t>اَوَلَمْ يَرَوْا كَيْفَ يُبْدِئُ اللّٰهُ الْخَلْقَ ثُمَّ يُع۪يدُهُۜ اِنَّ ذٰلِكَ عَلَى اللّٰهِ يَس۪يرٌ</t>
  </si>
  <si>
    <t>29|19|Allah'ın yaratmaya nasıl başlayıp, sonra onu nasıl tekrar edeceğini anlamazlar mı? Doğrusu bu Allah'a kolaydır.</t>
  </si>
  <si>
    <t>قُلْ س۪يرُوا فِي الْاَرْضِ فَانْظُرُوا كَيْفَ بَدَاَ الْخَلْقَ ثُمَّ اللّٰهُ يُنْشِئُ النَّشْاَةَ الْاٰخِرَةَۜ اِنَّ اللّٰهَ عَلٰى كُلِّ شَيْءٍ قَد۪يرٌۚ</t>
  </si>
  <si>
    <t>29|20|De ki: "Yeryüzünde dolaşın; Allah'ın yaratmaya nasıl başladığını bir görün. İşte Allah aynı şekilde ahiret yaratmasını da yapacaktır. Doğrusu Allah her şeye Kadir'dir. Dilediğine azabeder, dilediğine merhamet eder. O'na çevrileceksiniz.</t>
  </si>
  <si>
    <t>يُعَذِّبُ مَنْ يَشَٓاءُ وَيَرْحَمُ مَنْ يَشَٓاءُۚ وَاِلَيْهِ تُقْلَبُونَ</t>
  </si>
  <si>
    <t>29|21|De ki: "Yeryüzünde dolaşın; Allah'ın yaratmaya nasıl başladığını bir görün. İşte Allah aynı şekilde ahiret yaratmasını da yapacaktır. Doğrusu Allah her şeye Kadir'dir. Dilediğine azabeder, dilediğine merhamet eder. O'na çevrileceksiniz.</t>
  </si>
  <si>
    <t>وَمَٓا اَنْتُمْ بِمُعْجِز۪ينَ فِي الْاَرْضِ وَلَا فِي السَّمَٓاءِۘ وَمَا لَكُمْ مِنْ دُونِ اللّٰهِ مِنْ وَلِيٍّ وَلَا نَص۪يرٍ۟</t>
  </si>
  <si>
    <t>29|22|Siz ne yeryüzünde ve ne de gökte Allah'ı aciz bırakabilirsiniz. Allah'tan başka bir dost ve yardımcınız da bulunmaz."</t>
  </si>
  <si>
    <t>وَالَّذ۪ينَ كَفَرُوا بِاٰيَاتِ اللّٰهِ وَلِقَٓائِه۪ٓ اُو۬لٰٓئِكَ يَـئِسُوا مِنْ رَحْمَت۪ي وَاُو۬لٰٓئِكَ لَهُمْ عَذَابٌ اَل۪يمٌ</t>
  </si>
  <si>
    <t>29|23|Allah'ın ayetlerini ve O'na kavuşmayı inkar edenler, işte onlar Benim rahmetimden ümitlerini kesmiş olanlardır. İşte can yakıcı azap onlar içindir.</t>
  </si>
  <si>
    <t>فَمَا كَانَ جَوَابَ قَوْمِه۪ٓ اِلَّٓا اَنْ قَالُوا اقْتُلُوهُ اَوْ حَرِّقُوهُ فَاَنْجٰيهُ اللّٰهُ مِنَ النَّارِۜ اِنَّ ف۪ي ذٰلِكَ لَاٰيَاتٍ لِقَوْمٍ يُؤْمِنُونَ</t>
  </si>
  <si>
    <t>29|24|İbrahim'in sözlerine milletinin cevabı sadece: "Onu öldürün yahut yakın" demek oldu. Ama Allah onu ateşten kurtardı. Doğrusu bunda, inanan kimseler için dersler vardır.</t>
  </si>
  <si>
    <t>وَقَالَ اِنَّمَا اتَّخَذْتُمْ مِنْ دُونِ اللّٰهِ اَوْثَاناًۙ مَوَدَّةَ بَيْنِكُمْ فِي الْحَيٰوةِ الدُّنْيَاۚ ثُمَّ يَوْمَ الْقِيٰمَةِ يَكْفُرُ بَعْضُكُمْ بِبَعْضٍ وَيَلْعَنُ بَعْضُكُمْ بَعْضاًۘ وَمَأْوٰيكُمُ النَّارُ وَمَا لَكُمْ مِنْ نَاصِر۪ينَۗ</t>
  </si>
  <si>
    <t>29|25|İbrahim şöyle demişti: "Dünya hayatında, Allah'ı bırakıp aranızda putları muhabbet vesilesi kıldınız. Sonra kıyamet günü, birbirinize küfreder ve karşılıklı lanet okursunuz. Varacağınız yer ateştir; yardımcılarınız da yoktur."</t>
  </si>
  <si>
    <t>فَاٰمَنَ لَهُ لُوطٌۢ وَقَالَ اِنّ۪ي مُهَاجِرٌ اِلٰى رَبّ۪يۜ اِنَّهُ هُوَ الْعَز۪يزُ الْحَك۪يمُ</t>
  </si>
  <si>
    <t>29|26|Bunun üzerine Lut ona inandı ve İbrahim "Doğrusu ben Rabbimin dilediği yere hicret ediyorum, O şüphesiz güçlüdür, Hakim'dir" dedi.</t>
  </si>
  <si>
    <t>وَوَهَبْنَا لَـهُٓ اِسْحٰقَ وَيَعْقُوبَ وَجَعَلْنَا ف۪ي ذُرِّيَّتِهِ النُّبُوَّةَ وَالْكِتَابَ وَاٰتَيْنَاهُ اَجْرَهُ فِي الدُّنْيَاۚ وَاِنَّهُ فِي الْاٰخِرَةِ لَمِنَ الصَّالِح۪ينَ</t>
  </si>
  <si>
    <t>29|27|İbrahim'e İshak'ı ve Yakub'u bahşettik. Soyundan gelenlere Kitap ve peygamberlik verdik. Onu dünyada mükafatlandırdık; doğrusu o ahirette de iyilerdendir.</t>
  </si>
  <si>
    <t>وَلُوطاً اِذْ قَالَ لِقَوْمِه۪ٓ اِنَّكُمْ لَتَأْتُونَ الْفَاحِشَةَۘ مَا سَبَقَكُمْ بِهَا مِنْ اَحَدٍ مِنَ الْعَالَم۪ينَ</t>
  </si>
  <si>
    <t>29|28|Lut da, milletine şöyle demişti: "Doğrusu siz dünyalarda hiç kimsenin sizden önce yapmadığı bir hayasızlığı yapıyorsunuz."</t>
  </si>
  <si>
    <t>اَئِنَّكُمْ لَتَأْتُونَ الرِّجَالَ وَتَقْطَعُونَ السَّب۪يلَ وَتَأْتُونَ ف۪ي نَاد۪يكُمُ الْمُنْكَرَۜ فَمَا كَانَ جَوَابَ قَوْمِه۪ٓ اِلَّٓا اَنْ قَالُوا ائْتِنَا بِعَذَابِ اللّٰهِ اِنْ كُنْتَ مِنَ الصَّادِق۪ينَ</t>
  </si>
  <si>
    <t>29|29|"Erkeklere yaklaşıyor, yol kesiyor ve toplantılarınızda fena şeyler yapmıyor musunuz?" Milletinin cevabı: "Doğru sözlü isen bize Allah'ın azabını getir" demek oldu.</t>
  </si>
  <si>
    <t>قَالَ رَبِّ انْصُرْن۪ي عَلَى الْقَوْمِ الْمُفْسِد۪ينَ۟</t>
  </si>
  <si>
    <t>29|30|Lut: "Rabbim! Bozgunculara karşı bana yardım et" dedi.</t>
  </si>
  <si>
    <t>وَلَمَّا جَٓاءَتْ رُسُلُـنَٓا اِبْرٰه۪يمَ بِالْبُشْرٰىۙ قَالُٓوا اِنَّا مُهْلِكُٓوا اَهْلِ هٰذِهِ الْقَرْيَةِۚ اِنَّ اَهْلَهَا كَانُوا ظَالِم۪ينَۚ</t>
  </si>
  <si>
    <t>29|31|Elçilerimiz İbrahim'e müjde ile geldiklerinde: "Biz şu kent halkını yok edeceğiz, çünkü oranın halkı zalim kimselerdir" dediler.</t>
  </si>
  <si>
    <t>قَالَ اِنَّ ف۪يهَا لُـوطاًۜ قَالُوا نَحْنُ اَعْلَمُ بِمَنْ ف۪يهَاۘ لَنُنَجِّيَنَّهُ وَاَهْلَـهُٓ اِلَّا امْرَاَتَهُۘ كَانَتْ مِنَ الْغَابِر۪ينَ</t>
  </si>
  <si>
    <t>29|32|İbrahim: "Ama Lut oradadır" dedi, elçiler: "Biz orada olanları daha iyi biliriz; onu ve geride kalanlardan olacak karısı dışında ailesini kurtaracağız" dediler.</t>
  </si>
  <si>
    <t>وَلَمَّٓا اَنْ جَٓاءَتْ رُسُلُنَا لُـوطاً س۪ٓيءَ بِهِمْ وَضَـاقَ بِهِمْ ذَرْعاً وَقَالُوا لَا تَخَفْ وَلَا تَحْزَنْ۠ اِنَّا مُنَجُّوكَ وَاَهْلَكَ اِلَّا امْرَاَتَكَ كَانَتْ مِنَ الْغَابِر۪ينَ</t>
  </si>
  <si>
    <t>29|33|Elçilerimiz Lut'a gelince, onun fenasına gitti; çok sıkıldı. Ona, "Korkma ve üzülme, doğrusu biz seni ve geride kalacaklardan olan karının dışında, aileni kurtaracağız. Bu kent halkına yaptıkları yolsuzluklardan ötürü gökten, elbette bir azap indireceğiz" dediler.</t>
  </si>
  <si>
    <t>اِنَّا مُنْزِلُونَ عَلٰٓى اَهْلِ هٰذِهِ الْقَرْيَةِ رِجْزاً مِنَ السَّمَٓاءِ بِمَا كَانُوا يَفْسُقُونَ</t>
  </si>
  <si>
    <t>29|34|Elçilerimiz Lut'a gelince, onun fenasına gitti; çok sıkıldı. Ona, "Korkma ve üzülme, doğrusu biz seni ve geride kalacaklardan olan karının dışında, aileni kurtaracağız. Bu kent halkına yaptıkları yolsuzluklardan ötürü gökten, elbette bir azap indireceğiz" dediler.</t>
  </si>
  <si>
    <t>وَلَقَدْ تَرَكْنَا مِنْهَٓا اٰيَةً بَيِّنَةً لِقَوْمٍ يَعْقِلُونَ</t>
  </si>
  <si>
    <t>29|35|And olsun ki, Biz, düşünen kimseler için oradan apaçık bir belgeyi geride bırakmışızdır.</t>
  </si>
  <si>
    <t>وَاِلٰى مَدْيَنَ اَخَاهُمْ شُعَيْباًۙ فَقَالَ يَا قَوْمِ اعْبُدُوا اللّٰهَ وَارْجُوا الْيَوْمَ الْاٰخِرَ وَلَا تَعْثَوْا فِي الْاَرْضِ مُفْسِد۪ينَ</t>
  </si>
  <si>
    <t>29|36|Medyen halkına kardeşleri Şuayb'ı gönderdik. O, "Ey milletim! Allah'a kulluk edin, ahiret gününe umut besleyin. Yeryüzünde bozgunculuk yaparak karışıklık çıkarmayın" dedi.</t>
  </si>
  <si>
    <t>فَكَذَّبُوهُ فَاَخَذَتْهُمُ الرَّجْفَةُ فَاَصْبَحُوا ف۪ي دَارِهِمْ جَاثِم۪ينَۘ</t>
  </si>
  <si>
    <t>29|37|Ama onu yalanladılar. Bu yüzden onları bir titreme aldı ve oldukları yerde diz üstü çöküverdiler.</t>
  </si>
  <si>
    <t>وَعَاداً وَثَمُودَا۬ وَقَدْ تَبَيَّنَ لَكُمْ مِنْ مَسَاكِنِهِمْ۠ وَزَيَّنَ لَهُمُ الشَّيْطَانُ اَعْمَالَهُمْ فَصَدَّهُمْ عَنِ السَّب۪يلِ وَكَانُوا مُسْتَبْصِر۪ينَۙ</t>
  </si>
  <si>
    <t>29|38|Ad ve Semud milletlerini de yok ettik. Bunu, oturdukları yerler göstermektedir. Şeytan kendilerine, işlediklerini güzel gösterdi; onları doğru yoldan alıkoydu. Oysa kendileri bunu anlayacak durumda idiler.</t>
  </si>
  <si>
    <t>وَقَارُونَ وَفِرْعَوْنَ وَهَامَانَ وَلَقَدْ جَٓاءَهُمْ مُوسٰى بِالْبَيِّنَاتِ فَاسْتَكْبَرُوا فِي الْاَرْضِ وَمَا كَانُوا سَابِق۪ينَۚ</t>
  </si>
  <si>
    <t>29|39|Karun'u, Firavun'u ve Haman'ı da yok ettik. And olsun ki Musa kendilerine belgelerle gelmişti de onlar yeryüzünde büyüklük taslamışlardı. Oysa azabımızdan kurtulamazlardı.</t>
  </si>
  <si>
    <t>فَكُلاًّ اَخَذْنَا بِذَنْبِه۪ۚ فَمِنْهُمْ مَنْ اَرْسَلْنَا عَـلَيْهِ حَـاصِباًۚ وَمِنْهُمْ مَنْ اَخَذَتْهُ الصَّيْحَةُۚ وَمِنْهُمْ مَنْ خَسَفْنَا بِهِ الْاَرْضَۚ وَمِنْهُمْ مَنْ اَغْرَقْنَاۚ وَمَا كَانَ اللّٰهُ لِيَظْلِمَهُمْ وَلٰكِنْ كَانُٓوا اَنْفُسَهُمْ يَظْلِمُونَ</t>
  </si>
  <si>
    <t>29|40|Her birini günahı sebebiyle yakaladık; kimine taşlar savuran rüzgarlar gönderdik, kimini bir çığlık yok etti, kimini yerin dibine geçirdik, kimini de suda boğduk. Onlara, Allah zulmetmiyordu, fakat onlar kendilerine yazık ediyorlardı.</t>
  </si>
  <si>
    <t>مَثَلُ الَّذ۪ينَ اتَّخَذُوا مِنْ دُونِ اللّٰهِ اَوْلِيَٓاءَ كَمَثَلِ الْعَنْكَبُوتِۚ اِتَّخَذَتْ بَيْتاًۜ وَاِنَّ اَوْهَنَ الْبُيُوتِ لَبَيْتُ الْعَنْكَبُوتِۢ لَوْ كَانُوا يَعْلَمُونَ</t>
  </si>
  <si>
    <t>29|41|Allah'tan başka dostlar edinenlerin durumu, kendine yuva yapan dişi örümceğin durumu gibidir. Evlerin en dayanıksızı ise şüphesiz örümceğin yuvasıdır. Keşke bilseler.</t>
  </si>
  <si>
    <t>اِنَّ اللّٰهَ يَعْلَمُ مَا يَدْعُونَ مِنْ دُونِه۪ مِنْ شَيْءٍۜ وَهُوَ الْعَز۪يزُ الْحَك۪يمُ</t>
  </si>
  <si>
    <t>29|42|Doğrusu Allah, Kendini bırakıp da yalvardıkları şeyi bilir. O güçlüdür, Hakim'dir.</t>
  </si>
  <si>
    <t>وَتِلْكَ الْاَمْثَالُ نَضْرِبُهَا لِلنَّاسِۚ وَمَا يَعْقِلُـهَٓا اِلَّا الْعَالِمُونَ</t>
  </si>
  <si>
    <t>29|43|Biz bu misalleri insanlara veriyoruz, onları ancak bilenler anlayabilir.</t>
  </si>
  <si>
    <t>خَلَقَ اللّٰهُ السَّمٰوَاتِ وَالْاَرْضَ بِالْحَقِّۜ اِنَّ ف۪ي ذٰلِكَ لَاٰيَةً لِلْمُؤْمِن۪ينَ۟</t>
  </si>
  <si>
    <t>29|44|Allah gökleri ve yeri gerektiği gibi yaratmıştır. Doğrusu bunda inananlara bir ders vardır.</t>
  </si>
  <si>
    <t>اُتْلُ مَٓا اُو۫حِيَ اِلَيْكَ مِنَ الْكِتَابِ وَاَقِمِ الصَّلٰوةَۜ اِنَّ الصَّلٰوةَ تَنْهٰى عَنِ الْفَحْشَٓاءِ وَالْمُنْكَرِۜ وَلَذِكْرُ اللّٰهِ اَكْبَرُۜ وَاللّٰهُ يَعْلَمُ مَا تَصْنَعُونَ</t>
  </si>
  <si>
    <t>29|45|Kitap'tan sana vahyolunanı oku; namaz kıl; muhakkak ki namaz hayasızlıktan ve fenalıktan alıkor; Allah'ı anmak en büyük şeydir! Allah Yaptıklarınızı bilir.</t>
  </si>
  <si>
    <t>وَلَا تُجَادِلُٓوا اَهْلَ الْكِتَابِ اِلَّا بِالَّت۪ي هِيَ اَحْسَنُۗ اِلَّا الَّذ۪ينَ ظَلَمُوا مِنْهُمْ وَقُولُٓوا اٰمَنَّا بِالَّـذ۪ٓي اُنْزِلَ اِلَيْنَا وَاُنْزِلَ اِلَيْكُمْ وَاِلٰهُنَا وَاِلٰهُكُمْ وَاحِدٌ وَنَحْنُ لَهُ مُسْلِمُونَ</t>
  </si>
  <si>
    <t>29|46|Kitap ehlinden zulmedenler bir yana, onlarla en güzel şekilde mücadele edin, şöyle deyin: "Bize indirilene de, size indirilene de inandık; bizim Tanrımız da, sizin Tanrınız da birdir, biz O'na teslim olmuşuzdur."</t>
  </si>
  <si>
    <t>وَكَذٰلِكَ اَنْزَلْـنَٓا اِلَيْكَ الْكِتَابَۜ فَالَّذ۪ينَ اٰتَيْنَاهُمُ الْكِتَابَ يُؤْمِنُونَ بِه۪ۚ وَمِنْ هٰٓؤُ۬لَٓاءِ مَنْ يُؤْمِنُ بِه۪ۜ وَمَا يَجْحَدُ بِاٰيَاتِنَٓا اِلَّا الْكَافِرُونَ</t>
  </si>
  <si>
    <t>29|47|Sana Kitap'ı böylece indirdik; işte, kendilerine Kitap verdiklerimiz ona inanırlar; bunlardan da ona inanan bulunur. Ayetlerimizi ancak inkarcılar bile bile tanımazlar.</t>
  </si>
  <si>
    <t>وَمَا كُنْتَ تَتْلُوا مِنْ قَبْلِه۪ مِنْ كِتَابٍ وَلَا تَخُطُّهُ بِيَم۪ينِكَ اِذاً لَارْتَابَ الْمُبْطِلُونَ</t>
  </si>
  <si>
    <t>29|48|Sen daha önce bir kitabtan okumuş ve elinle de onu yazmış değildin. Öyle olsaydı, batıl söze uyanlar şüpheye düşerlerdi.</t>
  </si>
  <si>
    <t>بَلْ هُوَ اٰيَاتٌ بَيِّنَاتٌ ف۪ي صُدُورِ الَّذ۪ينَ اُو۫تُوا الْعِلْمَۜ وَمَا يَجْحَدُ بِاٰيَاتِنَٓا اِلَّا الظَّالِمُونَ</t>
  </si>
  <si>
    <t>29|49|Hayır; Kuran, kendilerine ilim verilenlerin gönüllerinde yerleşen apaçık ayetlerdir. Ayetlerimizi, zalimlerden başka kimse, bile bile inkar etmez.</t>
  </si>
  <si>
    <t>وَقَالُوا لَوْلَٓا اُنْزِلَ عَلَيْهِ اٰيَاتٌ مِنْ رَبِّه۪ۜ قُلْ اِنَّمَا الْاٰيَاتُ عِنْدَ اللّٰهِۜ وَاِنَّـمَٓا اَنَا۬ نَذ۪يرٌ مُب۪ينٌ</t>
  </si>
  <si>
    <t>29|50|"Ona Rabbinden mucizeler indirilmesi gerekmez miydi?" derler. De ki: "Mucizeler ancak Rabbimin katındadır. Doğrusu ben, sadece apaçık bir uyarıcıyım."</t>
  </si>
  <si>
    <t>اَوَلَمْ يَكْفِهِمْ اَنَّٓا اَنْزَلْنَا عَلَيْكَ الْكِتَابَ يُتْلٰى عَلَيْهِمْۜ اِنَّ ف۪ي ذٰلِكَ لَرَحْمَةً وَذِكْرٰى لِقَوْمٍ يُؤْمِنُونَ۟</t>
  </si>
  <si>
    <t>29|51|Kendilerine okunan bir Kitap'ı sana indirmiş olmamız onlara yetmiyor mu? Bunda, inanan topluluk için rahmet ve ibret vardır.</t>
  </si>
  <si>
    <t>قُلْ كَفٰى بِاللّٰهِ بَيْن۪ي وَبَيْنَكُمْ شَه۪يداًۚ يَعْلَمُ مَا فِي السَّمٰوَاتِ وَالْاَرْضِۜ وَالَّذ۪ينَ اٰمَنُوا بِالْبَاطِلِ وَكَفَرُوا بِاللّٰهِۙ اُو۬لٰٓئِكَ هُمُ الْخَاسِرُونَ</t>
  </si>
  <si>
    <t>29|52|De ki: "Allah benimle sizin aranızda şahit olarak yeter. O, göklerde ve yerde olanı, batıla inananları ve Allah'ı inkar edenleri bilir." İşte kaybedenler bunlardır.</t>
  </si>
  <si>
    <t>وَيَسْتَعْجِلُونَكَ بِالْعَذَابِۜ وَلَوْلَٓا اَجَلٌ مُسَمًّى لَجَٓاءَهُمُ الْعَذَابُۜ وَلَيَأْتِيَنَّهُمْ بَغْتَةً وَهُمْ لَا يَشْعُرُونَ</t>
  </si>
  <si>
    <t>29|53|Senden azabı acele bekliyorlar. Eğer süre belirtilmiş olmasaydı azap onlara hemen gelirdi. Ama yine de onlar farkına varmadan başlarına ansızın gelecektir.</t>
  </si>
  <si>
    <t>يَسْتَعْجِلُونَكَ بِالْعَذَابِۜ وَاِنَّ جَهَنَّمَ لَمُح۪يطَةٌ بِالْكَافِر۪ينَۙ</t>
  </si>
  <si>
    <t>29|54|Senden azabı acele bekliyorlar. Doğrusu azap tepelerinden, ayaklarının altından kendilerini içine aldığı gün, cehennem inkarcıları kuşatacaktır. O gün Allah: "Yaptıklarınızın karşılığını tadın" der.</t>
  </si>
  <si>
    <t>يَوْمَ يَغْشٰيهُمُ الْعَذَابُ مِنْ فَوْقِهِمْ وَمِنْ تَحْتِ اَرْجُلِهِمْ وَيَقُولُ ذُوقُوا مَا كُنْتُمْ تَعْمَلُونَ</t>
  </si>
  <si>
    <t>29|55|Senden azabı acele bekliyorlar. Doğrusu azap tepelerinden, ayaklarının altından kendilerini içine aldığı gün, cehennem inkarcıları kuşatacaktır. O gün Allah: "Yaptıklarınızın karşılığını tadın" der.</t>
  </si>
  <si>
    <t>يَا عِبَادِيَ الَّذ۪ينَ اٰمَنُٓوا اِنَّ اَرْض۪ي وَاسِعَةٌ فَاِيَّايَ فَاعْبُدُونِ</t>
  </si>
  <si>
    <t>29|56|Ey inanmış kullarım! Benim yarattığım yeryüzü geniştir. O halde güven içinde olacağınız yere gidip yalnız Bana kulluk ediniz.</t>
  </si>
  <si>
    <t>كُلُّ نَفْسٍ ذَٓائِقَةُ الْمَوْتِ ثُمَّ اِلَيْنَا تُرْجَعُونَ</t>
  </si>
  <si>
    <t>29|57|Her can ölümü tadacaktır. Sonunda Bize döneceksiniz.</t>
  </si>
  <si>
    <t>وَالَّذ۪ينَ اٰمَنُوا وَعَمِلُوا الصَّالِحَاتِ لَنُبَوِّئَنَّهُمْ مِنَ الْجَنَّةِ غُرَفاً تَجْر۪ي مِنْ تَحْتِهَا الْاَنْهَارُ خَالِد۪ينَ ف۪يهَاۜ نِعْمَ اَجْرُ الْعَامِل۪ينَۗ</t>
  </si>
  <si>
    <t>29|58|İnanıp yararlı iş işleyenleri, içlerinden ırmaklar akan, içinde temelli kalacakları cennetteki köşklere yerleştiririz. Sabredip, Rablerine güvenerek iş görenlerin ecri ne güzeldir!</t>
  </si>
  <si>
    <t>29|59|İnanıp yararlı iş işleyenleri, içlerinden ırmaklar akan, içinde temelli kalacakları cennetteki köşklere yerleştiririz. Sabredip, Rablerine güvenerek iş görenlerin ecri ne güzeldir!</t>
  </si>
  <si>
    <t>وَكَاَيِّنْ مِنْ دَٓابَّةٍ لَا تَحْمِلُ رِزْقَهَاۗ اَللّٰهُ يَرْزُقُهَا وَاِيَّاكُمْۘ وَهُوَ السَّم۪يعُ الْعَل۪يمُ</t>
  </si>
  <si>
    <t>29|60|Nice canlılar vardır ki, rızıklarını kendileri elde edemezler. Sizin de onların da rızkını Allah verir. O, işitir ve bilir.</t>
  </si>
  <si>
    <t>وَلَئِنْ سَاَلْتَهُمْ مَنْ خَلَقَ السَّمٰوَاتِ وَالْاَرْضَ وَسَخَّرَ الشَّمْسَ وَالْقَمَرَ لَيَقُولُنَّ اللّٰهُۚ فَاَنّٰى يُؤْفَكُونَ</t>
  </si>
  <si>
    <t>29|61|And olsun ki onlara: "Gökleri ve yeri yaratan, güneşi, ayı buyruğu altında tutan kimdir?" diye sorarsan, şüphesiz "Allah'tır" derler. Öyleyse niçin döndürülüyorlar?</t>
  </si>
  <si>
    <t>اَللّٰهُ يَبْسُطُ الرِّزْقَ لِمَنْ يَشَٓاءُ مِنْ عِبَادِه۪ وَيَقْدِرُ لَهُۜ اِنَّ اللّٰهَ بِكُلِّ شَيْءٍ عَل۪يمٌ</t>
  </si>
  <si>
    <t>29|62|Allah, kullarından dilediğine rızkı bol ve ölçüye göre verir. Doğrusu Allah her şeyi bilendir.</t>
  </si>
  <si>
    <t>وَلَئِنْ سَاَلْتَهُمْ مَنْ نَزَّلَ مِنَ السَّمَٓاءِ مَٓاءً فَاَحْيَا بِهِ الْاَرْضَ مِنْ بَعْدِ مَوْتِهَا لَيَقُولُنَّ اللّٰهُۜ قُلِ الْحَمْدُ لِلّٰهِۜ بَلْ اَكْثَرُهُمْ لَا يَعْقِلُونَ۟</t>
  </si>
  <si>
    <t>29|63|And olsun ki onlara: "Gökten su indirip onunla, ölümünden sonra yeri dirilten kimdir?" diye sorarsan, şüphesiz, "Allah'tır" derler. De ki: "Övülmek Allah içindir", fakat çoğu bunu akletmezler.</t>
  </si>
  <si>
    <t>وَمَا هٰذِهِ الْحَيٰوةُ الدُّنْيَٓا اِلَّا لَهْوٌ وَلَعِبٌۜ وَاِنَّ الدَّارَ الْاٰخِرَةَ لَهِيَ الْحَيَوَانُۢ لَوْ كَانُوا يَعْلَمُونَ</t>
  </si>
  <si>
    <t>29|64|Bu dünya hayatı sadece bir eğlence ve oyundan ibarettir. Asıl hayat ahiret yurdundaki hayattır. Keşke bilseler!</t>
  </si>
  <si>
    <t>فَاِذَا رَكِبُوا فِي الْفُلْكِ دَعَوُا اللّٰهَ مُخْلِص۪ينَ لَهُ الدّ۪ينَۚ فَلَمَّا نَجّٰيهُمْ اِلَى الْبَرِّ اِذَا هُمْ يُشْرِكُونَۙ</t>
  </si>
  <si>
    <t>29|65|Gemiye bindikleri zaman, dini yalnız Allah'a has kılarak O'na yalvarırlar; ama Allah onları karaya çıkararak kurtarınca, kendilerine verdiği nimete nankörlük ederek O'na hemen eş koşarlar. Zevklensinler bakalım, yakında bileceklerdir.</t>
  </si>
  <si>
    <t>لِيَكْفُرُوا بِمَٓا اٰتَيْنَاهُمْۙ وَلِيَتَمَتَّعُوا۠ فَسَوْفَ يَعْلَمُونَ</t>
  </si>
  <si>
    <t>29|66|Gemiye bindikleri zaman, dini yalnız Allah'a has kılarak O'na yalvarırlar; ama Allah onları karaya çıkararak kurtarınca, kendilerine verdiği nimete nankörlük ederek O'na hemen eş koşarlar. Zevklensinler bakalım, yakında bileceklerdir.</t>
  </si>
  <si>
    <t>اَوَلَمْ يَرَوْا اَنَّا جَعَلْنَا حَرَماً اٰمِناً وَيُتَخَطَّفُ النَّاسُ مِنْ حَوْلِهِمْۜ اَفَبِالْبَاطِلِ يُؤْمِنُونَ وَبِنِعْمَةِ اللّٰهِ يَكْفُرُونَ</t>
  </si>
  <si>
    <t>29|67|Çevrelerinde insanlar kapılıp götürülürken Bizim Mekke'yi güven içinde ve kutsal bir yer kıldığımızı görmediler mi? Batıla inanıp Allah'ın nimetini inkar mı ediyorlar?</t>
  </si>
  <si>
    <t>وَمَنْ اَظْلَمُ مِمَّنِ افْتَرٰى عَلَى اللّٰهِ كَذِباً اَوْ كَذَّبَ بِالْحَقِّ لَمَّا جَٓاءَهُۜ اَلَيْسَ ف۪ي جَهَنَّمَ مَثْوًى لِلْكَافِر۪ينَ</t>
  </si>
  <si>
    <t>29|68|Allah'a karşı yalan uydurandan veya hak kendisine gelmişken onu yalanlayandan daha zalim kimdir? Cehennemde inkarcılar için durak yok mudur?</t>
  </si>
  <si>
    <t>وَالَّذ۪ينَ جَاهَدُوا ف۪ينَا لَنَهْدِيَنَّهُمْ سُبُلَنَاۜ وَاِنَّ اللّٰهَ لَمَعَ الْمُحْسِن۪ينَ</t>
  </si>
  <si>
    <t>29|69|Ama Bizim uğrumuzda cihat edenleri elbette yollarımıza eriştireceğiz. Allah şüphesiz, iyi davrananlarla beraberdir.</t>
  </si>
  <si>
    <t>RUM SURESİ</t>
  </si>
  <si>
    <t>الٓمٓ۠</t>
  </si>
  <si>
    <t>30|1|Elif, Lam, Mim.</t>
  </si>
  <si>
    <t>غُلِبَتِ الرُّومُۙ</t>
  </si>
  <si>
    <t>30|2|Rumlar en yakın bir yerde yenildiler. Onlar bu yenilgilerinden bir kaç yıl sonra galip geleceklerdir. İş, eninde sonunda Allah'a aittir. İşte o gün, inananlar, istediğine yardım eden Allah'ın yardımına sevineceklerdir. O güçlüdür, merhametlidir.</t>
  </si>
  <si>
    <t>ف۪ٓي اَدْنَى الْاَرْضِ وَهُمْ مِنْ بَعْدِ غَلَبِهِمْ سَيَغْلِبُونَۙ</t>
  </si>
  <si>
    <t>30|3|Rumlar en yakın bir yerde yenildiler. Onlar bu yenilgilerinden bir kaç yıl sonra galip geleceklerdir. İş, eninde sonunda Allah'a aittir. İşte o gün, inananlar, istediğine yardım eden Allah'ın yardımına sevineceklerdir. O güçlüdür, merhametlidir.</t>
  </si>
  <si>
    <t>ف۪ي بِضْعِ سِن۪ينَۜ لِلّٰهِ الْاَمْرُ مِنْ قَبْلُ وَمِنْ بَعْدُۜ وَيَوْمَئِذٍ يَفْرَحُ الْمُؤْمِنُونَۙ</t>
  </si>
  <si>
    <t>30|4|Rumlar en yakın bir yerde yenildiler. Onlar bu yenilgilerinden bir kaç yıl sonra galip geleceklerdir. İş, eninde sonunda Allah'a aittir. İşte o gün, inananlar, istediğine yardım eden Allah'ın yardımına sevineceklerdir. O güçlüdür, merhametlidir.</t>
  </si>
  <si>
    <t>بِنَصْرِ اللّٰهِۜ يَنْصُرُ مَنْ يَشَٓاءُۜ وَهُوَ الْعَز۪يزُ الرَّح۪يمُ</t>
  </si>
  <si>
    <t>30|5|Rumlar en yakın bir yerde yenildiler. Onlar bu yenilgilerinden bir kaç yıl sonra galip geleceklerdir. İş, eninde sonunda Allah'a aittir. İşte o gün, inananlar, istediğine yardım eden Allah'ın yardımına sevineceklerdir. O güçlüdür, merhametlidir.</t>
  </si>
  <si>
    <t>وَعْدَ اللّٰهِۜ لَا يُخْلِفُ اللّٰهُ وَعْدَهُ وَلٰكِنَّ اَكْثَرَ النَّاسِ لَا يَعْلَمُونَ</t>
  </si>
  <si>
    <t>30|6|Bu, Allah'ın vaadidir; Allah verdiği sözden caymaz, fakat insanların çoğu bilmezler.</t>
  </si>
  <si>
    <t>يَعْلَمُونَ ظَاهِراً مِنَ الْحَيٰوةِ الدُّنْيَاۚ وَهُمْ عَنِ الْاٰخِرَةِ هُمْ غَافِلُونَ</t>
  </si>
  <si>
    <t>30|7|Onlar, dünya hayatının görülen kısmını bilirler. Onlar, ahiretten habersizdirler.</t>
  </si>
  <si>
    <t>اَوَلَمْ يَتَفَكَّرُوا ف۪ٓي اَنْفُسِهِمْ۠ مَا خَلَقَ اللّٰهُ السَّمٰوَاتِ وَالْاَرْضَ وَمَا بَيْنَهُمَٓا اِلَّا بِالْحَقِّ وَاَجَلٍ مُسَمًّىۜ وَاِنَّ كَث۪يراً مِنَ النَّاسِ بِلِقَٓائِ۬ رَبِّهِمْ لَكَافِرُونَ</t>
  </si>
  <si>
    <t>30|8|Kendi kendilerine, Allah'ın gökleri, yeri ve ikisinin arasında bulunanları, gerçek olarak ve belirli bir süre için yarattığını düşünmezler mi? Doğrusu insanların çoğu, Rablerine kavuşacaklarını inkar ederler.</t>
  </si>
  <si>
    <t>اَوَلَمْ يَس۪يرُوا فِي الْاَرْضِ فَيَنْظُرُوا كَيْفَ كَانَ عَاقِبَةُ الَّذ۪ينَ مِنْ قَبْلِهِمْۜ كَانُٓوا اَشَدَّ مِنْهُمْ قُوَّةً وَاَثَارُوا الْاَرْضَ وَعَمَرُوهَٓا اَكْثَرَ مِمَّا عَمَرُوهَا وَجَٓاءَتْهُمْ رُسُلُهُمْ بِالْبَيِّنَاتِۜ فَمَا كَانَ اللّٰهُ لِيَظْلِمَهُمْ وَلٰكِنْ كَانُٓوا اَنْفُسَهُمْ يَظْلِمُونَۜ</t>
  </si>
  <si>
    <t>30|9|Yeryüzünde dolaşıp, kendilerinden önce geçmiş kimselerin sonlarının nasıl olduğuna bakmazlar mı? Ki onlar kendilerinden daha kuvvetli idiler, yeryüzünü kazıp alt üst ederek onlardan çok imar etmiş kimseydiler ve onlara belgelerle peygamberler gelmişti. Böylece Allah onlara zulmetmiyor, onlar kendilerine zulmediyorlardı.</t>
  </si>
  <si>
    <t>ثُمَّ كَانَ عَاقِبَةَ الَّذ۪ينَ اَسَٓاؤُا السُّٓوآٰى اَنْ كَذَّبُوا بِاٰيَاتِ اللّٰهِ وَكَانُوا بِهَا يَسْتَهْزِؤُ۫نَ۟</t>
  </si>
  <si>
    <t>30|10|Sonra Allah'ın ayetlerini yalan sayıp, onları alaya alarak kötülük yapanların sonu pek kötü oldu.</t>
  </si>
  <si>
    <t>اَللّٰهُ يَبْدَؤُا الْخَلْقَ ثُمَّ يُع۪يدُهُ ثُمَّ اِلَيْهِ تُرْجَعُونَ</t>
  </si>
  <si>
    <t>30|11|Allah önce yaratır, ölümünden sonra tekrar diriltir. Sonunda O'na döneceksiniz.</t>
  </si>
  <si>
    <t>وَيَوْمَ تَقُومُ السَّاعَةُ يُبْلِسُ الْمُجْرِمُونَ</t>
  </si>
  <si>
    <t>30|12|Kıyamet koptuğu gün suçlular umutsuz kalıverirler.</t>
  </si>
  <si>
    <t>وَلَمْ يَكُنْ لَهُمْ مِنْ شُرَكَٓائِهِمْ شُفَعٰٓؤُ۬ا وَكَانُوا بِشُرَكَٓائِهِمْ كَافِر۪ينَ</t>
  </si>
  <si>
    <t>30|13|Koştukları ortakları artık şefaatçileri değildir; ortaklarını inkar ederler.</t>
  </si>
  <si>
    <t>وَيَوْمَ تَقُومُ السَّاعَةُ يَوْمَئِذٍ يَتَفَرَّقُونَ</t>
  </si>
  <si>
    <t>30|14|Kıyamet koptuğu gün, işte o gün, darmadağın olurlar.</t>
  </si>
  <si>
    <t>فَاَمَّا الَّذ۪ينَ اٰمَنُوا وَعَمِلُوا الصَّالِحَاتِ فَهُمْ ف۪ي رَوْضَةٍ يُحْبَرُونَ</t>
  </si>
  <si>
    <t>30|15|Ama inanıp yararlı iş işleyenler, ağırlanacakları bir cennette bulunurlar.</t>
  </si>
  <si>
    <t>وَاَمَّا الَّذ۪ينَ كَفَرُوا وَكَذَّبُوا بِاٰيَاتِنَا وَلِقَٓائِ الْاٰخِرَةِ فَاُو۬لٰٓئِكَ فِي الْعَذَابِ مُحْضَرُونَ</t>
  </si>
  <si>
    <t>30|16|İnkar edip, ayetlerimizi ve ahirette Bana kavuşmayı yalanlayanlara gelince, işte onlar azabla yüzyüze bırakılırlar.</t>
  </si>
  <si>
    <t>فَسُبْحَانَ اللّٰهِ ح۪ينَ تُمْسُونَ وَح۪ينَ تُصْبِحُونَ</t>
  </si>
  <si>
    <t>30|17|Akşamlarken ve sabahlarken, öğle ve ikindi vaktinde Allah'ı -ki göklerde ve yerde hamd O'na mahsustur- tesbih edin, namaz kılın.</t>
  </si>
  <si>
    <t>وَلَهُ الْحَمْدُ فِي السَّمٰوَاتِ وَالْاَرْضِ وَعَشِياًّ وَح۪ينَ تُظْهِرُونَ</t>
  </si>
  <si>
    <t>30|18|Akşamlarken ve sabahlarken, öğle ve ikindi vaktinde Allah'ı -ki göklerde ve yerde hamd O'na mahsustur- tesbih edin, namaz kılın.</t>
  </si>
  <si>
    <t>يُخْرِجُ الْحَيَّ مِنَ الْمَيِّتِ وَيُخْرِجُ الْمَيِّتَ مِنَ الْحَيِّ وَيُحْـيِ الْاَرْضَ بَعْدَ مَوْتِهَاۜ وَكَذٰلِكَ تُخْرَجُونَ۟</t>
  </si>
  <si>
    <t>30|19|O, ölüden diri çıkarır, diriden ölü çıkarır; yeryüzünü ölümünden sonra O canlandırır. Ey insanlar! İşte siz de böylece diriltileceksiniz.</t>
  </si>
  <si>
    <t>وَمِنْ اٰيَاتِه۪ٓ اَنْ خَلَقَكُمْ مِنْ تُرَابٍ ثُمَّ اِذَٓا اَنْتُمْ بَشَرٌ تَنْتَشِرُونَ</t>
  </si>
  <si>
    <t>30|20|Sizi topraktan yaratması O'nun varlığının belgelerindendir. Sonra hemen birer insan olup yeryüzüne yayılırsınız.</t>
  </si>
  <si>
    <t>وَمِنْ اٰيَاتِه۪ٓ اَنْ خَلَقَ لَكُمْ مِنْ اَنْفُسِكُمْ اَزْوَاجاً لِتَسْكُـنُٓوا اِلَيْهَا وَجَعَلَ بَيْنَكُمْ مَوَدَّةً وَرَحْمَةًۜ اِنَّ ف۪ي ذٰلِكَ لَاٰيَاتٍ لِقَوْمٍ يَتَفَكَّرُونَ</t>
  </si>
  <si>
    <t>30|21|İçinizden, kendileriyle huzura kavuşacağınız eşler yaratıp; aranızda muhabbet ve rahmet var etmesi, O'nun varlığının belgelerindendir. Bunlarda, düşünen millet için dersler vardır.</t>
  </si>
  <si>
    <t>وَمِنْ اٰيَاتِه۪ خَلْقُ السَّمٰوَاتِ وَالْاَرْضِ وَاخْتِلَافُ اَلْسِنَتِكُمْ وَاَلْوَانِكُمْۜ اِنَّ ف۪ي ذٰلِكَ لَاٰيَاتٍ لِلْعَالِم۪ينَ</t>
  </si>
  <si>
    <t>30|22|Gökleri ve yeri yaratması, dillerinizin ve renklerinizin değişik olması, O'nun varlığının belgelerindendir. Doğrusu bunlarda, bilenler için dersler vardır.</t>
  </si>
  <si>
    <t>وَمِنْ اٰيَاتِه۪ مَنَامُكُمْ بِالَّيْلِ وَالنَّهَارِ وَابْتِغَٓاؤُ۬كُمْ مِنْ فَضْلِه۪ۜ اِنَّ ف۪ي ذٰلِكَ لَاٰيَاتٍ لِقَوْمٍ يَسْمَعُونَ</t>
  </si>
  <si>
    <t>30|23|Geceleyin uyumanız, gündüz de lütfundan rızık aramanız O'nun varlığının belgelerindendir. Bunlarda kulak veren millet için dersler vardır.</t>
  </si>
  <si>
    <t>وَمِنْ اٰيَاتِه۪ يُر۪يكُمُ الْبَرْقَ خَوْفاً وَطَمَعاً وَيُنَزِّلُ مِنَ السَّمَٓاءِ مَٓاءً فَيُحْـي۪ بِهِ الْاَرْضَ بَعْدَ مَوْتِهَاۜ اِنَّ ف۪ي ذٰلِكَ لَاٰيَاتٍ لِقَوْمٍ يَعْقِلُونَ</t>
  </si>
  <si>
    <t>30|24|Size korku ve ümit veren şimşeği göstermesi, gökten su indirip ölümünden sonra yeri onunla diriltmesi O'nun varlığının belgelerindendir. Bunlarda, düşünen millet için dersler vardır.</t>
  </si>
  <si>
    <t>وَمِنْ اٰيَاتِه۪ٓ اَنْ تَقُومَ السَّمَٓاءُ وَالْاَرْضُ بِاَمْرِه۪ۜ ثُمَّ اِذَا دَعَاكُمْ دَعْوَةً مِنَ الْاَرْضِ اِذَٓا اَنْتُمْ تَخْرُجُونَ</t>
  </si>
  <si>
    <t>30|25|Göğün ve yerin O'nun buyruğu ile ayakta durması O'nun varlığının belgelerindendir. Sonra sizi kabirlerinizden bir çağırmaya görsün, hemen çıkıverirsiniz.</t>
  </si>
  <si>
    <t>وَلَهُ مَنْ فِي السَّمٰوَاتِ وَالْاَرْضِۜ كُلٌّ لَهُ قَانِتُونَ</t>
  </si>
  <si>
    <t>30|26|Göklerde ve yerde olanlar O'nundur; hepsi O'na boyun eğmiştir.</t>
  </si>
  <si>
    <t>وَهُوَ الَّذ۪ي يَبْدَؤُا الْخَلْقَ ثُمَّ يُع۪يدُهُ وَهُوَ اَهْوَنُ عَلَيْهِۜ وَلَهُ الْمَثَلُ الْاَعْلٰى فِي السَّمٰوَاتِ وَالْاَرْضِۚ وَهُوَ الْعَز۪يزُ الْحَك۪يمُ۟</t>
  </si>
  <si>
    <t>30|27|Önce yaratan, ölümünden sonra tekrar dirilten O'dur. Bu, O'nun için daha kolaydır. Göklerde ve yerde olan en üstün sıfatlar O'nundur. O, güçlüdür, Hakim'dir.</t>
  </si>
  <si>
    <t>ضَرَبَ لَكُمْ مَثَلاً مِنْ اَنْفُسِكُمْۜ هَلْ لَكُمْ مِنْ مَا مَلَكَتْ اَيْمَانُكُمْ مِنْ شُرَكَٓاءَ ف۪ي مَا رَزَقْنَاكُمْ فَاَنْتُمْ ف۪يهِ سَوَٓاءٌ تَخَافُونَهُمْ كَخ۪يفَتِكُمْ اَنْفُسَكُمْۜ كَذٰلِكَ نُفَصِّلُ الْاٰيَاتِ لِقَوْمٍ يَعْقِلُونَ</t>
  </si>
  <si>
    <t>30|28|Allah size kendinizden bir misal vermektedir: Size verdiğimiz rızıklarda, emrinizde bulunan kölelerinizin de eşit surette hak sahibi olmalarına razı olur ve birbirinizi saydığınız gibi bu ortaklarınızı sayar mısınız? Düşünen millete ayetleri böylece uzun uzadıya açıklarız.</t>
  </si>
  <si>
    <t>بَلِ اتَّبَعَ الَّذ۪ينَ ظَلَمُٓوا اَهْوَٓاءَهُمْ بِغَيْرِ عِلْمٍۚ فَمَنْ يَهْد۪ي مَنْ اَضَلَّ اللّٰهُۜ وَمَا لَهُمْ مِنْ نَاصِر۪ينَ</t>
  </si>
  <si>
    <t>30|29|Hayır; zulmedenler, körü körüne kendi heveslerine uymuşlardır. Allah'ın saptırdığı kimseleri kim doğru yola eriştirebilir? Onların yardımcıları da yoktur.</t>
  </si>
  <si>
    <t>فَاَقِمْ وَجْهَكَ لِلدّ۪ينِ حَن۪يفاًۜ فِطْرَتَ اللّٰهِ الَّت۪ي فَطَرَ النَّاسَ عَلَيْهَاۜ لَا تَبْد۪يلَ لِخَلْقِ اللّٰهِۜ ذٰلِكَ الدّ۪ينُ الْقَيِّمُۗ وَلٰكِنَّ اَكْثَرَ النَّاسِ لَا يَعْلَمُونَۗ</t>
  </si>
  <si>
    <t>30|30|Hakka yönelerek kendini Allah'ın insanlara yaratılışta verdiği dine ver. Zira Allah'ın yaratışında değişme yoktur; işte dosdoğru din budur, fakat insanların çoğu bilmezler.</t>
  </si>
  <si>
    <t>مُن۪يب۪ينَ اِلَيْهِ وَاتَّقُوهُ وَاَق۪يمُوا الصَّلٰوةَ وَلَا تَكُونُوا مِنَ الْمُشْرِك۪ينَۙ</t>
  </si>
  <si>
    <t>30|31|Allah'a yönelerek O'na karşı gelmekten sakınınız, namaz kılınız, dinlerinde ayrılığa düşüp fırka fırka olan, her fırkasının da kendisinde bulunanla sevindiği müşriklerden olmayınız.</t>
  </si>
  <si>
    <t>مِنَ الَّذ۪ينَ فَرَّقُوا د۪ينَهُمْ وَكَانُوا شِيَعاًۜ كُلُّ حِزْبٍ بِمَا لَدَيْهِمْ فَرِحُونَ</t>
  </si>
  <si>
    <t>30|32|Allah'a yönelerek O'na karşı gelmekten sakınınız, namaz kılınız, dinlerinde ayrılığa düşüp fırka fırka olan, her fırkasının da kendisinde bulunanla sevindiği müşriklerden olmayınız.</t>
  </si>
  <si>
    <t>وَاِذَا مَسَّ النَّاسَ ضُرٌّ دَعَوْا رَبَّهُمْ مُن۪يب۪ينَ اِلَيْهِ ثُمَّ اِذَٓا اَذَاقَهُمْ مِنْهُ رَحْمَةً اِذَا فَر۪يقٌ مِنْهُمْ بِرَبِّهِمْ يُشْرِكُونَۙ</t>
  </si>
  <si>
    <t>30|33|İnsanlar bir darlığa uğrayınca Rablerine dönerek O'na yalvarırlar, sonra Allah katından onlara bir rahmet tattırınca içlerinden bir takımı kendilerine verdiklerimize nankörlük ederek Rablerine eş koşarlar. Safa sürün bakalım, yakında göreceksiniz.</t>
  </si>
  <si>
    <t>30|34|İnsanlar bir darlığa uğrayınca Rablerine dönerek O'na yalvarırlar, sonra Allah katından onlara bir rahmet tattırınca içlerinden bir takımı kendilerine verdiklerimize nankörlük ederek Rablerine eş koşarlar. Safa sürün bakalım, yakında göreceksiniz.</t>
  </si>
  <si>
    <t>اَمْ اَنْزَلْنَا عَلَيْهِمْ سُلْطَاناً فَهُوَ يَتَكَلَّمُ بِمَا كَانُوا بِه۪ يُشْرِكُونَ</t>
  </si>
  <si>
    <t>30|35|Yoksa onlara ortak koşmalarını söyleyen bir delil mi indirdik.</t>
  </si>
  <si>
    <t>وَاِذَٓا اَذَقْنَا النَّاسَ رَحْمَةً فَرِحُوا بِهَاۜ وَاِنْ تُصِبْهُمْ سَيِّئَةٌ بِمَا قَدَّمَتْ اَيْد۪يهِمْ اِذَا هُمْ يَقْنَطُونَ</t>
  </si>
  <si>
    <t>30|36|İnsanlara bir rahmet tattırdığımız zaman ona sevinirler, ama yaptıklarından ötürü başlarına bir kötülük gelirse hemen ümitlerini kaybediverirler.</t>
  </si>
  <si>
    <t>اَوَلَمْ يَرَوْا اَنَّ اللّٰهَ يَبْسُطُ الرِّزْقَ لِمَنْ يَشَٓاءُ وَيَقْدِرُۜ اِنَّ ف۪ي ذٰلِكَ لَاٰيَاتٍ لِقَوْمٍ يُؤْمِنُونَ</t>
  </si>
  <si>
    <t>30|37|Allah'ın, rızkı dilediğine yayıp bir ölçüye göre verdiğini görmezler mi? Doğrusu bunda, inananlar için dersler vardır.</t>
  </si>
  <si>
    <t>فَاٰتِ ذَا الْقُرْبٰى حَقَّهُ وَالْمِسْك۪ينَ وَابْنَ السَّب۪يلِۜ ذٰلِكَ خَيْرٌ لِلَّذ۪ينَ يُر۪يدُونَ وَجْهَ اللّٰهِۘ وَاُو۬لٰٓئِكَ هُمُ الْمُفْلِحُونَ</t>
  </si>
  <si>
    <t>30|38|Yakınlığı olana, yoksula, yolda kalmışa hakkını ver. Allah'ın rızasını dileyenler için bu daha hayırlıdır. İşte onlar saadete erenlerdir.</t>
  </si>
  <si>
    <t>وَمَٓا اٰتَيْتُمْ مِنْ رِباً لِيَرْبُوَ۬ا ف۪ٓي اَمْوَالِ النَّاسِ فَلَا يَرْبُوا عِنْدَ اللّٰهِۚ وَمَٓا اٰتَيْتُمْ مِنْ زَكٰوةٍ تُر۪يدُونَ وَجْهَ اللّٰهِ فَاُو۬لٰٓئِكَ هُمُ الْمُضْعِفُونَ</t>
  </si>
  <si>
    <t>30|39|İnsanların malları içinde artsın diye verdiğiniz her hangi bir faiz Allah katında artmaz; fakat, Allah'ın rızasını dileyerek verdiğiniz herhangi bir sadaka (zekat) böyle değildir. İşte onlar sevablarını kat kat artıranlardır.</t>
  </si>
  <si>
    <t>اَللّٰهُ الَّذ۪ي خَلَقَكُمْ ثُمَّ رَزَقَكُمْ ثُمَّ يُم۪يتُكُمْ ثُمَّ يُحْي۪يكُمْۜ هَلْ مِنْ شُرَكَٓائِكُمْ مَنْ يَفْعَلُ مِنْ ذٰلِكُمْ مِنْ شَيْءٍۜ سُبْحَانَهُ وَتَعَالٰى عَمَّا يُشْرِكُونَ۟</t>
  </si>
  <si>
    <t>30|40|Sizi yaratan, sonra rızıklandıran, sonra öldüren, daha sonra da dirilten Allah'tır. O'na koştuğunuz ortaklarınızdan böyle bir şey yapan var mıdır? Allah onların ortak koştukları şeylerden münezzehtir, yücedir.</t>
  </si>
  <si>
    <t>ظَهَرَ الْفَسَادُ فِي الْبَرِّ وَالْبَحْرِ بِمَا كَسَبَتْ اَيْدِي النَّاسِ لِيُذ۪يقَهُمْ بَعْضَ الَّذ۪ي عَمِلُوا لَعَلَّهُمْ يَرْجِعُونَ</t>
  </si>
  <si>
    <t>30|41|İnsanların elleriyle işledikleri yüzünden karada ve denizde fesat çıkar; Allah da belki dönerler diye yaptıklarının bir kısmını böylece kendilerine tattırır.</t>
  </si>
  <si>
    <t>قُلْ س۪يرُوا فِي الْاَرْضِ فَانْظُرُوا كَيْفَ كَانَ عَاقِبَةُ الَّذ۪ينَ مِنْ قَبْلُۜ كَانَ اَكْثَرُهُمْ مُشْرِك۪ينَ</t>
  </si>
  <si>
    <t>30|42|De ki: "Yeryüzünde dolaşın da daha öncekilerden çoğu ortak koşan (müşrik) olanların sonunun nasıl olduğuna bir bakın."</t>
  </si>
  <si>
    <t>فَاَقِمْ وَجْهَكَ لِلدّ۪ينِ الْقَيِّمِ مِنْ قَبْلِ اَنْ يَأْتِيَ يَوْمٌ لَا مَرَدَّ لَهُ مِنَ اللّٰهِ يَوْمَئِذٍ يَصَّدَّعُونَ</t>
  </si>
  <si>
    <t>30|43|İnsanların fırka fırka olacağı, Allah katından kaçınılmaz o günün gelmesinden önce, kendini dosdoğru dine yönelt.</t>
  </si>
  <si>
    <t>مَنْ كَفَرَ فَعَلَيْهِ كُفْرُهُۚ وَمَنْ عَمِلَ صَالِحاً فَلِاَنْفُسِهِمْ يَمْهَدُونَۙ</t>
  </si>
  <si>
    <t>30|44|Kim inkar ederse, inkarı kendi aleyhine olur. Yararlı iş işleyen kimseler, kendileri için rahat bir yer hazırlamış olurlar.</t>
  </si>
  <si>
    <t>لِيَجْزِيَ الَّذ۪ينَ اٰمَنُوا وَعَمِلُوا الصَّالِحَاتِ مِنْ فَضْلِه۪ۜ اِنَّهُ لَا يُحِبُّ الْكَافِر۪ينَ</t>
  </si>
  <si>
    <t>30|45|Çünkü Allah inanıp yararlı iş işleyenlere lütfundan karşılık verecektir. Doğrusu O, inkarcıları sevmez.</t>
  </si>
  <si>
    <t>وَمِنْ اٰيَاتِه۪ٓ اَنْ يُرْسِلَ الرِّيَاحَ مُبَشِّرَاتٍ وَلِيُذ۪يقَكُمْ مِنْ رَحْمَتِه۪ وَلِتَجْرِيَ الْفُلْكُ بِاَمْرِه۪ وَلِتَبْتَغُوا مِنْ فَضْلِه۪ وَلَعَلَّكُمْ تَشْكُرُونَ</t>
  </si>
  <si>
    <t>30|46|Rüzgarları müjdeciler olarak göndermesi, size rahmetini tattırması, buyruğu ile gemilerin yürümesi, lütfundan rızık istemeniz, O'nun varlığının belgelerindendir. Belki şükredersiniz.</t>
  </si>
  <si>
    <t>وَلَقَدْ اَرْسَلْنَا مِنْ قَبْلِكَ رُسُلاً اِلٰى قَوْمِهِمْ فَجَٓاؤُ۫هُمْ بِالْبَيِّنَاتِ فَانْتَقَمْنَا مِنَ الَّذ۪ينَ اَجْرَمُواۜ وَكَانَ حَقاًّ عَلَيْنَا نَصْرُ الْمُؤْمِن۪ينَ</t>
  </si>
  <si>
    <t>30|47|And olsun ki! Senden önce, birçok peygamberleri ümmetlerine gönderdik, onlara belgeler getirdiler; dinlemeyip suç işleyenlerden öç aldık, zira inananlara yardım etmek bize hak olmuştu.</t>
  </si>
  <si>
    <t>اَللّٰهُ الَّذ۪ي يُرْسِلُ الرِّيَاحَ فَتُث۪يرُ سَحَاباً فَيَبْسُطُهُ فِي السَّمَٓاءِ كَيْفَ يَشَٓاءُ وَيَجْعَلُهُ كِسَفاً فَتَرَى الْوَدْقَ يَخْرُجُ مِنْ خِلَالِه۪ۚ فَاِذَٓا اَصَابَ بِه۪ مَنْ يَشَٓاءُ مِنْ عِبَادِه۪ٓ اِذَا هُمْ يَسْتَبْشِرُونَ</t>
  </si>
  <si>
    <t>30|48|Rüzgarları gönderip bulutları yürüten, onları gökte dilediği gibi yayan ve küme küme yığan Allah'tır. Artık sen de aralarından yağmurun çıktığını görürsün. Allah'ın kullarından dilediğine verdiği yağmurla, daha önceden kendilerine yağmur indirilmesinden ümidlerini kesmiş oldukları için onlar seviniverirler.</t>
  </si>
  <si>
    <t>وَاِنْ كَانُوا مِنْ قَبْلِ اَنْ يُنَزَّلَ عَلَيْهِمْ مِنْ قَبْلِه۪ لَمُبْلِس۪ينَ</t>
  </si>
  <si>
    <t>30|49|Rüzgarları gönderip bulutları yürüten, onları gökte dilediği gibi yayan ve küme küme yığan Allah'tır. Artık sen de aralarından yağmurun çıktığını görürsün. Allah'ın kullarından dilediğine verdiği yağmurla, daha önceden kendilerine yağmur indirilmesinden ümidlerini kesmiş oldukları için onlar seviniverirler.</t>
  </si>
  <si>
    <t>فَانْظُرْ اِلٰٓى اٰثَارِ رَحْمَتِ اللّٰهِ كَيْفَ يُحْـيِ الْاَرْضَ بَعْدَ مَوْتِهَاۜ اِنَّ ذٰلِكَ لَمُحْـيِ الْمَوْتٰىۚ وَهُوَ عَلٰى كُلِّ شَيْءٍ قَد۪يرٌ</t>
  </si>
  <si>
    <t>30|50|Allah'ın rahmetinin belirtilerine bir bak, yeryüzünü ölümünden sonra nasıl diriltiyor? Şüphesiz ölüleri O diriltir. O her şeye Kadir'dir.</t>
  </si>
  <si>
    <t>وَلَئِنْ اَرْسَلْنَا ر۪يحاً فَرَاَوْهُ مُصْفَراًّ لَظَلُّوا مِنْ بَعْدِه۪ يَكْفُرُونَ</t>
  </si>
  <si>
    <t>30|51|Bir rüzgar göndersek de yeşilliklerin sarardığını görseler hemen nankörlüğe başlarlar.</t>
  </si>
  <si>
    <t>فَاِنَّكَ لَا تُسْمِعُ الْمَوْتٰى وَلَا تُسْمِعُ الصُّمَّ الدُّعَٓاءَ اِذَا وَلَّوْا مُدْبِر۪ينَ</t>
  </si>
  <si>
    <t>30|52|Tabiidir ki sen ölülere katiyyen işittiremezsin; dönüp giden sağırlara da çağrıyı duyuramazsın.</t>
  </si>
  <si>
    <t>وَمَٓا اَنْـتَ بِهَادِ الْعُمْيِ عَنْ ضَلَالَتِهِمْۜ اِنْ تُسْمِعُ اِلَّا مَنْ يُؤْمِنُ بِاٰيَاتِنَا فَهُمْ مُسْلِمُونَ۟</t>
  </si>
  <si>
    <t>30|53|Körleri sapıklıklarından vazgeçirip doğru yola döndüremezsin; ancak ayetlerimize inananlara duyurabilirsin; işte onlar Müslümanlardır.</t>
  </si>
  <si>
    <t>اَللّٰهُ الَّذ۪ي خَلَقَكُمْ مِنْ ضَعْفٍ ثُمَّ جَعَلَ مِنْ بَعْدِ ضَعْفٍ قُوَّةً ثُمَّ جَعَلَ مِنْ بَعْدِ قُوَّةٍ ضَعْفاً وَشَيْبَةًۜ يَخْلُقُ مَا يَشَٓاءُۚ وَهُوَ الْعَل۪يمُ الْقَد۪يرُ</t>
  </si>
  <si>
    <t>30|54|Sizi güçsüz olarak yaratan, güçsüzlükten sonra kuvvetli kılan, sonra da kuvvetliliğin ardından güçsüz ve ihtiyar yapan Allah'tır. O, dilediğini yaratır; bilendir, Kadir olandır.</t>
  </si>
  <si>
    <t>وَيَوْمَ تَقُومُ السَّاعَةُ يُقْسِمُ الْمُجْرِمُونَۙ مَا لَبِثُوا غَيْرَ سَاعَةٍۜ كَذٰلِكَ كَانُوا يُؤْفَكُونَ</t>
  </si>
  <si>
    <t>30|55|Kıyamet koptuğu gün suçlular sadece çok kısa bir müddet kalmış olduklarına yemin ederler. Böylece onlar dünyada da aldatılıp haktan döndürülüyorlardı.</t>
  </si>
  <si>
    <t>وَقَالَ الَّذ۪ينَ اُو۫تُوا الْعِلْمَ وَالْا۪يمَانَ لَقَدْ لَبِثْتُمْ ف۪ي كِتَابِ اللّٰهِ اِلٰى يَوْمِ الْبَعْثِۘ فَهٰذَا يَوْمُ الْبَعْثِ وَلٰكِنَّكُمْ كُنْتُمْ لَا تَعْلَمُونَ</t>
  </si>
  <si>
    <t>30|56|Kendilerine ilim ve iman verilenler; "And olsun ki, siz Allah'ın yazısında mevcut yeniden dirilme gününe kadar kaldınız. İşte bu yeniden dirilme günüdür, fakat sizler anlamıyordunuz" derler.</t>
  </si>
  <si>
    <t>فَيَوْمَئِذٍ لَا يَنْفَعُ الَّذ۪ينَ ظَلَمُوا مَعْذِرَتُهُمْ وَلَا هُمْ يُسْتَعْتَبُونَ</t>
  </si>
  <si>
    <t>30|57|Zulmedenlerin, o gün mazeretleri fayda vermez; artık kendilerinden Allah'ı hoşnut edecek şeyleri yapmaları da istenmez.</t>
  </si>
  <si>
    <t>وَلَقَدْ ضَرَبْنَا لِلنَّاسِ ف۪ي هٰذَا الْقُرْاٰنِ مِنْ كُلِّ مَثَلٍۜ وَلَئِنْ جِئْتَهُمْ بِاٰيَةٍ لَيَقُولَنَّ الَّذ۪ينَ كَفَرُٓوا اِنْ اَنْتُمْ اِلَّا مُبْطِلُونَ</t>
  </si>
  <si>
    <t>30|58|And olsun ki bu Kuran'da insanlar için her türlü misali vermişizdir. Bununla beraber, eğer sen onlara bir mucize getirmiş olsan, inkar edenler: "Siz ancak batıl şeyler ortaya atanlarsınız" derler.</t>
  </si>
  <si>
    <t>كَذٰلِكَ يَطْبَعُ اللّٰهُ عَلٰى قُلُوبِ الَّذ۪ينَ لَا يَعْلَمُونَ</t>
  </si>
  <si>
    <t>30|59|Allah bilmeyenlerin kalblerini işte böylece kapatır.</t>
  </si>
  <si>
    <t>فَاصْبِرْ اِنَّ وَعْدَ اللّٰهِ حَقٌّ وَلَا يَسْتَخِفَّنَّكَ الَّذ۪ينَ لَا يُوقِنُونَ</t>
  </si>
  <si>
    <t>30|60|Sabret ki, Allah'ın sözü şüphesiz gerçektir. Kesin olarak inanmayanlar seni hafife almasınlar.</t>
  </si>
  <si>
    <t>LOKMAN SURESİ</t>
  </si>
  <si>
    <t>31|1|Elif, Lam, Mim.</t>
  </si>
  <si>
    <t>تِلْكَ اٰيَاتُ الْكِتَابِ الْحَك۪يمِۙ</t>
  </si>
  <si>
    <t>31|2|Bunlar, iyi davranan kimseler için rahmet ve doğru yol rehberi olan hikmetli Kitap'ın ayetleridir.</t>
  </si>
  <si>
    <t>هُدًى وَرَحْمَةً لِلْمُحْسِن۪ينَۙ</t>
  </si>
  <si>
    <t>31|3|Bunlar, iyi davranan kimseler için rahmet ve doğru yol rehberi olan hikmetli Kitap'ın ayetleridir.</t>
  </si>
  <si>
    <t>اَلَّذ۪ينَ يُق۪يمُونَ الصَّلٰوةَ وَيُؤْتُونَ الزَّكٰوةَ وَهُمْ بِالْاٰخِرَةِ هُمْ يُوقِنُونَۜ</t>
  </si>
  <si>
    <t>31|4|O kimseler namazı kılarlar, zekatı verirler; ahirete de yakinen inanırlar.</t>
  </si>
  <si>
    <t>31|5|İşte onlar Rablerinin yolunda olanlardır, işte onlar saadete erenlerdir.</t>
  </si>
  <si>
    <t>وَمِنَ النَّاسِ مَنْ يَشْتَر۪ي لَهْوَ الْحَد۪يثِ لِيُضِلَّ عَنْ سَب۪يلِ اللّٰهِ بِغَيْرِ عِلْمٍۙ وَيَتَّخِذَهَا هُزُواًۜ اُو۬لٰٓئِكَ لَهُمْ عَذَابٌ مُه۪ينٌ</t>
  </si>
  <si>
    <t>31|6|İnsanlar arasında, bir bilgisi olmadığı halde Allah yolundan saptırmak için gerçeği boş sözlerle değişenler ve Allah yolunu alaya alanlar vardır. İşte alçaltıcı azap bunlar içindir.</t>
  </si>
  <si>
    <t>وَاِذَا تُتْلٰى عَلَيْهِ اٰيَاتُنَا وَلّٰى مُسْتَكْبِراً كَاَنْ لَمْ يَسْمَعْهَا كَاَنَّ ف۪ٓي اُذُنَيْهِ وَقْراًۚ فَبَشِّرْهُ بِعَذَابٍ اَل۪يمٍ</t>
  </si>
  <si>
    <t>31|7|Ayetlerimiz sapık kimseye okunduğu zaman sanki kulaklarında ağırlık var da işitmiyormuş gibi büyüklenerek sırt çevirir. İşte ona can yakıcı azabı müjde et.</t>
  </si>
  <si>
    <t>اِنَّ الَّذ۪ينَ اٰمَنُوا وَعَمِلُوا الصَّالِحَاتِ لَهُمْ جَنَّاتُ النَّع۪يمِۙ</t>
  </si>
  <si>
    <t>31|8|İnanıp yararlı iş işleyenler için, Allah'ın vadi gereğince temelli kalacakları nimet cennetleri vardır. O; güçlüdür, hakim'dir.</t>
  </si>
  <si>
    <t>خَالِد۪ينَ ف۪يهَاۜ وَعْدَ اللّٰهِ حَقاًّۜ وَهُوَ الْعَز۪يزُ الْحَك۪يمُ</t>
  </si>
  <si>
    <t>31|9|İnanıp yararlı iş işleyenler için, Allah'ın vadi gereğince temelli kalacakları nimet cennetleri vardır. O; güçlüdür, hakim'dir.</t>
  </si>
  <si>
    <t>خَلَقَ السَّمٰوَاتِ بِغَيْرِ عَمَدٍ تَرَوْنَهَا وَاَلْقٰى فِي الْاَرْضِ رَوَاسِيَ اَنْ تَم۪يدَ بِكُمْ وَبَثَّ ف۪يهَا مِنْ كُلِّ دَٓابَّةٍۜ وَاَنْزَلْنَا مِنَ السَّمَٓاءِ مَٓاءً فَاَنْبَتْنَا ف۪يهَا مِنْ كُلِّ زَوْجٍ كَر۪يمٍ</t>
  </si>
  <si>
    <t>31|10|Allah gökleri gördüğünüz gibi direksiz yaratmış, sizi sallar diye yeryüzüne sabit dağlar koymuş; orada her türlü canlıyı yaymıştır. Gökten su indirip orada her hoş çiftten yetiştirmişizdir.</t>
  </si>
  <si>
    <t>هٰذَا خَلْقُ اللّٰهِ فَاَرُون۪ي مَاذَا خَلَقَ الَّذ۪ينَ مِنْ دُونِه۪ۜ بَلِ الظَّالِمُونَ ف۪ي ضَلَالٍ مُب۪ينٍ۟</t>
  </si>
  <si>
    <t>31|11|İşte bu Allah'ın yaratışıdır. Ondan başkasının ne yarattığını Bana gösterin. Hayır; gösteremezler, zalimler apaçık sapıklık içindedir.</t>
  </si>
  <si>
    <t>وَلَقَدْ اٰتَيْنَا لُقْمٰنَ الْحِكْمَةَ اَنِ اشْكُرْ لِلّٰهِۜ وَمَنْ يَشْكُرْ فَاِنَّمَا يَشْكُرُ لِنَفْسِه۪ۚ وَمَنْ كَفَرَ فَاِنَّ اللّٰهَ غَنِيٌّ حَم۪يدٌ</t>
  </si>
  <si>
    <t>31|12|And olsun ki, Lokman'a, Allah'a şükretmesi için hikmet verdik. Şükreden kimse ancak kendisi için şükretmiş olur. Nankörlük eden ise, bilsin ki, Allah her şeyden müstağnidir, övülmeğe layık olandır.</t>
  </si>
  <si>
    <t>وَاِذْ قَالَ لُقْمٰنُ لِابْنِه۪ وَهُوَ يَعِظُهُ يَا بُنَيَّ لَا تُشْرِكْ بِاللّٰهِۜ اِنَّ الشِّرْكَ لَظُلْمٌ عَظ۪يمٌ</t>
  </si>
  <si>
    <t>31|13|Lokman, oğluna öğüt vererek: "Ey oğulcuğum! Allah'a eş koşma, doğrusu eş koşmak büyük zulümdür" demişti.</t>
  </si>
  <si>
    <t>وَوَصَّيْنَا الْاِنْسَانَ بِوَالِدَيْهِۚ حَمَلَتْهُ اُمُّهُ وَهْناً عَلٰى وَهْنٍ وَفِصَالُهُ ف۪ي عَامَيْنِ اَنِ اشْكُرْ ل۪ي وَلِوَالِدَيْكَۜ اِلَيَّ الْمَص۪يرُ</t>
  </si>
  <si>
    <t>31|14|Biz insana, ana ve babasına karşı iyi davranmasını tavsiye etmişizdir. Annesi onu, güçsüzlükten güçsüzlüğe uğrayarak karnında taşımıştı. Çocuğun sütten kesilmesi iki yıl içinde olur. Bana ve ana babana şükret diye tavsiyede bulunmuşuzdur. Dönüş Bana'dır.</t>
  </si>
  <si>
    <t>وَاِنْ جَاهَدَاكَ عَلٰٓى اَنْ تُشْرِكَ ب۪ي مَا لَيْسَ لَكَ بِه۪ عِلْمٌ فَلَا تُطِعْهُمَا وَصَاحِبْهُمَا فِي الدُّنْيَا مَعْرُوفاًۘ وَاتَّبِعْ سَب۪يلَ مَنْ اَنَابَ اِلَيَّۚ ثُمَّ اِلَيَّ مَرْجِعُكُمْ فَاُنَبِّئُكُمْ بِمَا كُنْتُمْ تَعْمَلُونَ</t>
  </si>
  <si>
    <t>31|15|Ey insanoğlu! Ana baba, seni, körü körüne Bana ortak koşman için zorlarlarsa, onlara itaat etme; dünya işlerinde onlarla güzel geçin; Bana yönelen kimsenin yoluna uy; sonunda dönüşünüz Bana'dır. O zaman, yaptıklarınızı size bildiririm.</t>
  </si>
  <si>
    <t>يَا بُنَيَّ اِنَّـهَٓا اِنْ تَكُ مِثْقَالَ حَبَّةٍ مِنْ خَرْدَلٍ فَتَكُنْ ف۪ي صَخْرَةٍ اَوْ فِي السَّمٰوَاتِ اَوْ فِي الْاَرْضِ يَأْتِ بِهَا اللّٰهُۜ اِنَّ اللّٰهَ لَط۪يفٌ خَب۪يرٌ</t>
  </si>
  <si>
    <t>31|16|Lokman: "Ey oğulcuğum! İşlediğin şey, bir hardal tanesi ağırlığınca olsa da, bir kayanın içinde veya göklerde yahut yerin derinliklerinde bulunsa, Allah onu getirip meydana kor. Doğrusu Allah Latif'tir, haberdardır".</t>
  </si>
  <si>
    <t>يَا بُنَيَّ اَقِمِ الصَّلٰوةَ وَأْمُرْ بِالْمَعْرُوفِ وَانْهَ عَنِ الْمُنْكَرِ وَاصْبِرْ عَلٰى مَٓا اَصَابَكَۜ اِنَّ ذٰلِكَ مِنْ عَزْمِ الْاُمُورِۚ</t>
  </si>
  <si>
    <t>31|17|"Ey oğulcuğum! Namazı kıl, uygun olanı buyurup fenalığı önle, başına gelene sabret; doğrusu bunlar, azmedilmeğe değer işlerdir."</t>
  </si>
  <si>
    <t>وَلَا تُصَعِّرْ خَدَّكَ لِلنَّاسِ وَلَا تَمْشِ فِي الْاَرْضِ مَرَحاًۜ اِنَّ اللّٰهَ لَا يُحِبُّ كُلَّ مُخْتَالٍ فَخُورٍۚ</t>
  </si>
  <si>
    <t>31|18|"İnsanları küçümseyip yüz çevirme, yeryüzünde böbürlenerek yürüme; Allah, kendini beğenip övünen hiç kimseyi şüphesiz ki sevmez."</t>
  </si>
  <si>
    <t>وَاقْصِدْ ف۪ي مَشْيِكَ وَاغْضُضْ مِنْ صَوْتِكَۜ اِنَّ اَنْكَرَ الْاَصْوَاتِ لَصَوْتُ الْحَم۪يرِ۟</t>
  </si>
  <si>
    <t>31|19|"Yürüyüşünde tabii ol; sesini kıs. Seslerin en çirkini şüphesiz merkeblerin sesidir."</t>
  </si>
  <si>
    <t>اَلَمْ تَرَوْا اَنَّ اللّٰهَ سَخَّرَ لَكُمْ مَا فِي السَّمٰوَاتِ وَمَا فِي الْاَرْضِ وَاَسْبَغَ عَلَيْكُمْ نِعَمَهُ ظَاهِرَةً وَبَاطِنَةًۜ وَمِنَ النَّاسِ مَنْ يُجَادِلُ فِي اللّٰهِ بِغَيْرِ عِلْمٍ وَلَا هُدًى وَلَا كِتَابٍ مُن۪يرٍ</t>
  </si>
  <si>
    <t>31|20|Allah'ın göklerde olanları da, yerde olanları da buyruğunuz altına verdiğini, nimetlerini açık ve gizli olarak size bolca ihsan ettiğini görmez misiniz? İnsanlardan, Allah hakkında hiçbir bilgisi olmadan, doğruluk rehberi ve aydınlatıcı bir Kitap bulunmadan tartışanlar vardır.</t>
  </si>
  <si>
    <t>وَاِذَا ق۪يلَ لَهُمُ اتَّبِعُوا مَٓا اَنْزَلَ اللّٰهُ قَالُوا بَلْ نَتَّبِعُ مَا وَجَدْنَا عَلَيْهِ اٰبَٓاءَنَاۜ اَوَلَوْ كَانَ الشَّيْطَانُ يَدْعُوهُمْ اِلٰى عَذَابِ السَّع۪يرِ</t>
  </si>
  <si>
    <t>31|21|Onlara, "Allah'ın indirdiğine uyun" denince: "Babalarımızı üzerinde bulduğumuz yola uyarız" derler. Ya şeytan, babalarını alevli ateşin azabına çağırmışsa?</t>
  </si>
  <si>
    <t>وَمَنْ يُسْلِمْ وَجْهَهُٓ اِلَى اللّٰهِ وَهُوَ مُحْسِنٌ فَقَدِ اسْتَمْسَكَ بِالْعُرْوَةِ الْوُثْقٰىۜ وَاِلَى اللّٰهِ عَاقِبَةُ الْاُمُورِ</t>
  </si>
  <si>
    <t>31|22|İyilik yaparak kendini Allah'a veren kimse, şüphesiz en sağlam kulpa sarılmış olur. İşlerin sonucu Allah'a aittir.</t>
  </si>
  <si>
    <t>وَمَنْ كَفَرَ فَلَا يَحْزُنْكَ كُفْرُهُۜ اِلَيْنَا مَرْجِعُهُمْ فَنُنَبِّئُهُمْ بِمَا عَمِلُواۜ اِنَّ اللّٰهَ عَل۪يمٌ بِذَاتِ الصُّدُورِ</t>
  </si>
  <si>
    <t>31|23|İnkar edenin inkarcılığı seni üzmesin; onların dönüşü Bize'dir; o zaman, yaptıklarını kendilerine haber veririz. Allah, kalblerde olanı şüphesiz bilir.</t>
  </si>
  <si>
    <t>نُمَتِّعُهُمْ قَل۪يلاً ثُمَّ نَضْطَرُّهُمْ اِلٰى عَذَابٍ غَل۪يظٍ</t>
  </si>
  <si>
    <t>31|24|Onları az bir süre geçindiririz, sonra da ağır bir azaba sürükleriz.</t>
  </si>
  <si>
    <t>وَلَئِنْ سَاَلْتَهُمْ مَنْ خَلَقَ السَّمٰوَاتِ وَالْاَرْضَ لَيَقُولُنَّ اللّٰهُۜ قُلِ الْحَمْدُ لِلّٰهِۜ بَلْ اَكْثَرُهُمْ لَا يَعْلَمُونَ</t>
  </si>
  <si>
    <t>31|25|And olsun ki onlara: "Gökleri ve yeri yaratan kimdir?" diye sorsan, "Allah'tır" derler. De ki: "Hamd Allah'a mahsustur", ama çoğu bilmezler.</t>
  </si>
  <si>
    <t>لِلّٰهِ مَا فِي السَّمٰوَاتِ وَالْاَرْضِۜ اِنَّ اللّٰهَ هُوَ الْغَنِيُّ الْحَم۪يدُ</t>
  </si>
  <si>
    <t>31|26|Göklerde ve yerde olanlar Allah'ındır. Şüphesiz Allah müstağnidir, övülmeğe layıktır.</t>
  </si>
  <si>
    <t>وَلَوْ اَنَّ مَا فِي الْاَرْضِ مِنْ شَجَرَةٍ اَقْلَامٌ وَالْبَحْرُ يَمُدُّهُ مِنْ بَعْدِه۪ سَبْعَةُ اَبْحُرٍ مَا نَفِدَتْ كَلِمَاتُ اللّٰهِۜ اِنَّ اللّٰهَ عَز۪يزٌ حَك۪يمٌ</t>
  </si>
  <si>
    <t>31|27|Eğer yeryüzündeki ağaçlar kalem olsa, denizler mürekkep olsa ve yedi misli deniz de yedekte bulunup yazılsa yine de Allah'ın sözleri bitmezdi. Doğrusu Allah güçlüdür, hakim'dir.</t>
  </si>
  <si>
    <t>مَا خَلْقُكُمْ وَلَا بَعْثُكُمْ اِلَّا كَنَفْسٍ وَاحِدَةٍۜ اِنَّ اللّٰهَ سَم۪يعٌ بَص۪يرٌ</t>
  </si>
  <si>
    <t>31|28|Ey insanlar! Sizin yaratılmanız ve tekrar dirilmeniz tek bir nefsin yaratılması ve tekrar diriltilmesi gibidir. Şüphesiz Allah işitendir, görendir.</t>
  </si>
  <si>
    <t>اَلَمْ تَرَ اَنَّ اللّٰهَ يُولِجُ الَّيْلَ فِي النَّهَارِ وَيُولِجُ النَّهَارَ فِي الَّيْلِ وَسَخَّرَ الشَّمْسَ وَالْقَمَرَۘ كُلٌّ يَجْر۪ٓي اِلٰٓى اَجَلٍ مُسَمًّى وَاَنَّ اللّٰهَ بِمَا تَعْمَلُونَ خَب۪يرٌ</t>
  </si>
  <si>
    <t>31|29|Allah'ın geceyi gündüze ve gündüzü geceye kattığını, her biri belirli bir süreye kadar hareket edecek olan güneşi ve ayı buyruk altında tuttuğunu; Allah'ın, yaptıklarınızdan haberdar olduğunu bilmez misin?</t>
  </si>
  <si>
    <t>ذٰلِكَ بِاَنَّ اللّٰهَ هُوَ الْحَقُّ وَاَنَّ مَا يَدْعُونَ مِنْ دُونِهِ الْبَاطِلُۙ وَاَنَّ اللّٰهَ هُوَ الْعَلِيُّ الْكَب۪يرُ۟</t>
  </si>
  <si>
    <t>31|30|Bu, Allah'ın hak olmasından ve O'ndan başka taptıkları şeylerin batıl olmasındandır. Doğrusu Allah yücedir, büyüktür.</t>
  </si>
  <si>
    <t>اَلَمْ تَرَ اَنَّ الْفُلْكَ تَجْر۪ي فِي الْبَحْرِ بِنِعْمَتِ اللّٰهِ لِيُرِيَكُمْ مِنْ اٰيَاتِه۪ۜ اِنَّ ف۪ي ذٰلِكَ لَاٰيَاتٍ لِكُلِّ صَبَّارٍ شَكُورٍ</t>
  </si>
  <si>
    <t>31|31|Gemilerin denizde Allah'ın lütfuyla yürüdüğünü görmez misin? Allah böylece size varlığının delillerini gösterir. Bunlarda, pek sabırlı ve çok şükreden kimselerin hepsine dersler vardır.</t>
  </si>
  <si>
    <t>وَاِذَا غَشِيَهُمْ مَوْجٌ كَالظُّلَلِ دَعَوُا اللّٰهَ مُخْلِص۪ينَ لَهُ الدّ۪ينَۚ فَلَمَّا نَجّٰيهُمْ اِلَى الْبَرِّ فَمِنْهُمْ مُقْتَصِدٌۜ وَمَا يَجْحَدُ بِاٰيَاتِنَٓا اِلَّا كُلُّ خَتَّارٍ كَفُورٍ</t>
  </si>
  <si>
    <t>31|32|Dağlar gibi dalgalar insanları kuşattığı zaman, dini tamamen Allah'a has kılarak O'na yalvarırlar; onları karaya çıkararak kurtardığında, içlerinden bir kısmı doğru yolda kalır. Zaten ayetlerimizi bilerek ancak hain nankörler inkar eder.</t>
  </si>
  <si>
    <t>يَٓا اَيُّهَا النَّاسُ اتَّقُوا رَبَّكُمْ وَاخْشَوْا يَوْماً لَا يَجْز۪ي وَالِدٌ عَنْ وَلَدِه۪ۘ وَلَا مَوْلُودٌ هُوَ جَازٍ عَنْ وَالِدِه۪ شَيْـٔاًۜ اِنَّ وَعْدَ اللّٰهِ حَقٌّ فَلَا تَغُرَّنَّكُمُ الْحَيٰوةُ الدُّنْيَا۠ وَلَا يَغُرَّنَّكُمْ بِاللّٰهِ الْغَرُورُ</t>
  </si>
  <si>
    <t>31|33|Ey insanlar! Rabbinize karşı gelmekten sakının. Babanın oğlu, oğulun da babası için bir şey ödeyemeyeceği günden korkun. Allah'ın verdiği söz şüphesiz gerçektir. Dünya hayatı sakın sizi aldatmasın. Allah'ın affına güvendirerek şeytan sizi ayartmasın.</t>
  </si>
  <si>
    <t>اِنَّ اللّٰهَ عِنْدَهُ عِلْمُ السَّاعَةِۚ وَيُنَزِّلُ الْغَيْثَۚ وَيَعْلَمُ مَا فِي الْاَرْحَامِۜ وَمَا تَدْر۪ي نَفْسٌ مَاذَا تَكْسِبُ غَداًۜ وَمَا تَدْر۪ي نَفْسٌ بِاَيِّ اَرْضٍ تَمُوتُۜ اِنَّ اللّٰهَ عَل۪يمٌ خَب۪يرٌ</t>
  </si>
  <si>
    <t>31|34|Kıyamet saatini bilmek ancak Allah'a mahsustur. Yağmuru O indirir, rahimlerde bulunanı O bilir, kimse yarın ne kazanacağını bilmez ve hiç kimse nerede öleceğini bilemez. Allah şüphesiz bilendir, her şeyden haberdardır.</t>
  </si>
  <si>
    <t>SECDE SURESİ</t>
  </si>
  <si>
    <t>الٓـمٓ۠</t>
  </si>
  <si>
    <t>32|1|Elif, Lam, Mim.</t>
  </si>
  <si>
    <t>تَنْز۪يلُ الْكِتَابِ لَا رَيْبَ ف۪يهِ مِنْ رَبِّ الْعَالَم۪ينَۜ</t>
  </si>
  <si>
    <t>32|2|Şüphe götürmeyen Kitap, Alemlerin Rabbi'nin indirdiğidir.</t>
  </si>
  <si>
    <t>اَمْ يَقُولُونَ افْتَرٰيهُۚ بَلْ هُوَ الْحَقُّ مِنْ رَبِّكَ لِتُنْذِرَ قَوْماً مَٓا اَتٰيهُمْ مِنْ نَذ۪يرٍ مِنْ قَبْلِكَ لَعَلَّهُمْ يَهْتَدُونَ</t>
  </si>
  <si>
    <t>32|3|"Onu peygamberin kendisi uydurdu" diyorlar, öyle mi? Hayır; O, senden önce peygamber gönderilmemiş olan bir milleti uyarman için sana Rabbinden gelen bir gerçektir. Belki artık doğru yolu bulurlar.</t>
  </si>
  <si>
    <t>اَللّٰهُ الَّذ۪ي خَلَقَ السَّمٰوَاتِ وَالْاَرْضَ وَمَا بَيْنَهُمَا ف۪ي سِتَّةِ اَيَّامٍ ثُمَّ اسْتَوٰى عَلَى الْعَرْشِۜ مَا لَكُمْ مِنْ دُونِه۪ مِنْ وَلِيٍّ وَلَا شَف۪يعٍۜ اَفَلَا تَتَذَكَّرُونَ</t>
  </si>
  <si>
    <t>32|4|Gökleri, yeri ve ikisinin arasında bulunanları altı günde yaratan, sonra arşa hükmeden Allah'tır. O'ndan başka bir dostunuz ve şefaatçiniz yoktur. Düşünmüyor musunuz?</t>
  </si>
  <si>
    <t>يُدَبِّرُ الْاَمْرَ مِنَ السَّمَٓاءِ اِلَى الْاَرْضِ ثُمَّ يَعْرُجُ اِلَيْهِ ف۪ي يَوْمٍ كَانَ مِقْدَارُهُٓ اَلْفَ سَنَةٍ مِمَّا تَعُدُّونَ</t>
  </si>
  <si>
    <t>32|5|Gökten yere kadar, olan bütün işleri Allah düzenler, sonra, işler sizin hesabınıza göre bin yıl kadar tutan bir gün içinde O'na yükselir.</t>
  </si>
  <si>
    <t>ذٰلِكَ عَالِمُ الْغَيْبِ وَالشَّهَادَةِ الْعَز۪يزُ الرَّح۪يمُۙ</t>
  </si>
  <si>
    <t>32|6|O, görülmeyeni de görüleni de bilendir, güçlüdür, merhametlidir.</t>
  </si>
  <si>
    <t>اَلَّـذ۪ٓي اَحْسَنَ كُلَّ شَيْءٍ خَلَقَهُ وَبَدَاَ خَلْقَ الْاِنْسَانِ مِنْ ط۪ينٍۚ</t>
  </si>
  <si>
    <t>32|7|Yarattığı her şeyi güzel yaratan, insanı başlangıçta çamurdan yaratan, sonra onun soyunu, bayağı bir suyun özünden yapan, sonra onu şekillendirip ruhundan ona üfleyen Allah'tır. Size kulaklar, gözler, kalbler verilmiştir. Öyleyken, pek az şükrediyorsunuz.</t>
  </si>
  <si>
    <t>ثُمَّ جَعَلَ نَسْلَهُ مِنْ سُلَالَةٍ مِنْ مَٓاءٍ مَه۪ينٍۚ</t>
  </si>
  <si>
    <t>32|8|Yarattığı her şeyi güzel yaratan, insanı başlangıçta çamurdan yaratan, sonra onun soyunu, bayağı bir suyun özünden yapan, sonra onu şekillendirip ruhundan ona üfleyen Allah'tır. Size kulaklar, gözler, kalbler verilmiştir. Öyleyken, pek az şükrediyorsunuz.</t>
  </si>
  <si>
    <t>ثُمَّ سَوّٰيهُ وَنَفَخَ ف۪يهِ مِنْ رُوحِه۪ وَجَعَلَ لَكُمُ السَّمْعَ وَالْاَبْصَارَ وَالْاَفْـِٔدَةَۜ قَل۪يلاً مَا تَشْكُرُونَ</t>
  </si>
  <si>
    <t>32|9|Yarattığı her şeyi güzel yaratan, insanı başlangıçta çamurdan yaratan, sonra onun soyunu, bayağı bir suyun özünden yapan, sonra onu şekillendirip ruhundan ona üfleyen Allah'tır. Size kulaklar, gözler, kalbler verilmiştir. Öyleyken, pek az şükrediyorsunuz.</t>
  </si>
  <si>
    <t>وَقَالُٓوا ءَاِذَا ضَلَلْنَا فِي الْاَرْضِ ءَاِنَّا لَف۪ي خَلْقٍ جَد۪يدٍۜ بَلْ هُمْ بِلِقَٓاءِ رَبِّهِمْ كَافِرُونَ</t>
  </si>
  <si>
    <t>32|10|Puta tapanlar: "Toprağa karışıp yok olduktan sonra yeniden mi yaratılacağız?" derler. Evet; onlar, Rab'lerine kavuşmayı inkar edenlerdir.</t>
  </si>
  <si>
    <t>قُلْ يَتَوَفّٰيكُمْ مَلَكُ الْمَوْتِ الَّذ۪ي وُكِّلَ بِكُمْ ثُمَّ اِلٰى رَبِّكُمْ تُرْجَعُونَ۟</t>
  </si>
  <si>
    <t>32|11|De ki: "Size vekil kılınan ölüm meleği canınızı alacak, sonra Rabbinize döndürüleceksiniz."</t>
  </si>
  <si>
    <t>وَلَوْ تَرٰٓى اِذِ الْمُجْرِمُونَ نَاكِسُوا رُؤُ۫سِهِمْ عِنْدَ رَبِّهِمْۜ رَبَّـنَٓا اَبْصَرْنَا وَسَمِعْنَا فَارْجِعْنَا نَعْمَلْ صَـالِحاً اِنَّا مُوقِنُونَ</t>
  </si>
  <si>
    <t>32|12|Suçluları Rablerinin huzurunda, başları öne eğilmiş olarak: "Rabbimiz! Gördük, dinledik, artık bizi dünyaya geri çevir de iyi iş işleyelim; doğrusu kesin olarak inandık" derlerken bir görsen!</t>
  </si>
  <si>
    <t>وَلَوْ شِئْنَا لَاٰتَيْنَا كُلَّ نَفْسٍ هُدٰيهَا وَلٰكِنْ حَقَّ الْقَوْلُ مِنّ۪ي لَاَمْلَـَٔنَّ جَهَنَّمَ مِنَ الْجِنَّةِ وَالنَّاسِ اَجْمَع۪ينَ</t>
  </si>
  <si>
    <t>32|13|Biz dilesek herkese hidayet verirdik, fakat cehennemi tamamen cin ve insanlarla dolduracağıma dair Benden söz çıkmıştır.</t>
  </si>
  <si>
    <t>فَذُوقُوا بِمَا نَس۪يتُمْ لِقَٓاءَ يَوْمِكُمْ هٰذَاۚ اِنَّا نَس۪ينَاكُمْ وَذُوقُوا عَذَابَ الْخُلْدِ بِمَا كُنْتُمْ تَعْمَلُونَ</t>
  </si>
  <si>
    <t>32|14|"Bugüne kavuşmayı unutmanızın karşılığını görün; doğrusu Biz de sizi unuttuk, yaptıklarınıza karşılık ebedi azabı tadın" deriz.</t>
  </si>
  <si>
    <t>اِنَّمَا يُؤْمِنُ بِاٰيَاتِنَا الَّذ۪ينَ اِذَا ذُكِّرُوا بِهَا خَرُّوا سُجَّداً وَسَبَّحُوا بِحَمْدِ رَبِّهِمْ وَهُمْ لَا يَسْتَكْبِرُونَ ۩</t>
  </si>
  <si>
    <t>32|15|Ayetlerimize ancak, kendilerine hatırlatıldığı zaman secdeye kapananlar, büyüklük taslamayarak Rablerini överek yüceltenler, vücudlarını yataklardan uzak tutup korkarak ve umarak Rablerine yalvaranlar ve verdiğimiz rızıklardan sarfedenler inanır.</t>
  </si>
  <si>
    <t>تَتَجَافٰى جُنُوبُهُمْ عَنِ الْمَضَاجِعِ يَدْعُونَ رَبَّهُمْ خَوْفاً وَطَمَعاًۘ وَمِمَّا رَزَقْنَاهُمْ يُنْفِقُونَ</t>
  </si>
  <si>
    <t>32|16|Ayetlerimize ancak, kendilerine hatırlatıldığı zaman secdeye kapananlar, büyüklük taslamayarak Rablerini överek yüceltenler, vücudlarını yataklardan uzak tutup korkarak ve umarak Rablerine yalvaranlar ve verdiğimiz rızıklardan sarfedenler inanır.</t>
  </si>
  <si>
    <t>فَلَا تَعْلَمُ نَفْسٌ مَٓا اُخْفِيَ لَهُمْ مِنْ قُرَّةِ اَعْيُنٍۚ جَزَٓاءً بِمَا كَانُوا يَعْمَلُونَ</t>
  </si>
  <si>
    <t>32|17|Yaptıklarına karşılık onlar için saklanan müjdeyi kimse bilmez.</t>
  </si>
  <si>
    <t>اَفَمَنْ كَانَ مُؤْمِناً كَمَنْ كَانَ فَاسِقاًۜ لَا يَسْتَوُ۫نَ</t>
  </si>
  <si>
    <t>32|18|İnanan kimse yoldan çıkmış kimseye benzer mi? Bunlar bir olamazlar.</t>
  </si>
  <si>
    <t>اَمَّا الَّذ۪ينَ اٰمَنُوا وَعَمِلُوا الصَّالِحَاتِ فَلَهُمْ جَنَّاتُ الْمَأْوٰىۘ نُزُلاً بِمَا كَانُوا يَعْمَلُونَ</t>
  </si>
  <si>
    <t>32|19|İnanıp yararlı iş işleyenlere gelince, onların yaptıklarına karşılık, varacakları cennet konakları vardır.</t>
  </si>
  <si>
    <t>وَاَمَّا الَّذ۪ينَ فَسَقُوا فَمَأْوٰيهُمُ النَّارُۜ كُلَّمَٓا اَرَادُٓوا اَنْ يَخْرُجُوا مِنْهَٓا اُع۪يدُوا ف۪يهَا وَق۪يلَ لَهُمْ ذُوقُوا عَذَابَ النَّارِ الَّذ۪ي كُنْتُمْ بِه۪ تُكَذِّبُونَ</t>
  </si>
  <si>
    <t>32|20|Ama yoldan çıkanların, işte onların varacağı yer ateştir. Oradan çıkmak isteyişlerinin her defasında geri çevrilirler ve onlara: "Yalanlayıp, durduğunuz ateşin azabını tadın" denir.</t>
  </si>
  <si>
    <t>وَلَنُذ۪يقَنَّهُمْ مِنَ الْعَذَابِ الْاَدْنٰى دُونَ الْعَذَابِ الْاَكْبَرِ لَعَلَّهُمْ يَرْجِعُونَ</t>
  </si>
  <si>
    <t>32|21|Belki yollarından dönerler diye and olsun onlara büyük azabdan önce dünya azabından tattırırız.</t>
  </si>
  <si>
    <t>وَمَنْ اَظْلَمُ مِمَّنْ ذُكِّرَ بِاٰيَاتِ رَبِّه۪ ثُمَّ اَعْرَضَ عَنْهَاۜ اِنَّا مِنَ الْمُجْرِم۪ينَ مُنْتَقِمُونَ۟</t>
  </si>
  <si>
    <t>32|22|Rabbinin ayetleri kendisine hatırlatılıp da onlardan yüz çeviren kimseden daha zalim var mıdır? Şüphesiz suçlulardan öç alacağız.</t>
  </si>
  <si>
    <t>وَلَقَدْ اٰتَيْنَا مُوسَى الْكِتَابَ فَلَا تَكُنْ ف۪ي مِرْيَةٍ مِنْ لِقَٓائِه۪ وَجَعَلْنَاهُ هُدًى لِبَن۪ٓي اِسْرَٓائ۪لَۚ</t>
  </si>
  <si>
    <t>32|23|And olsun ki Musa'ya Kitap verdik; Sakın sen ona kavuşacağından şüphe etme. Musa'ya verdiğimizi İsrailoğullarına doğruluk rehberi kıldık.</t>
  </si>
  <si>
    <t>وَجَعَلْنَا مِنْهُمْ اَئِمَّةً يَهْدُونَ بِاَمْرِنَا لَمَّا صَبَرُواۜ وَكَانُوا بِاٰيَاتِنَا يُوقِنُونَ</t>
  </si>
  <si>
    <t>32|24|Sabredip ayetlerimize kesin olarak inanmalarından ötürü, aralarından, onları buyruğumuzla doğru yola götüren önderler yaptık.</t>
  </si>
  <si>
    <t>اِنَّ رَبَّكَ هُوَ يَفْصِلُ بَيْنَهُمْ يَوْمَ الْقِيٰمَةِ ف۪يمَا كَانُوا ف۪يهِ يَخْتَلِفُونَ</t>
  </si>
  <si>
    <t>32|25|Muhakkak ki Rabbin ayrılığa düştükleri şeylerde kıyamet günü aralarında hükmedecektir.</t>
  </si>
  <si>
    <t>اَوَلَمْ يَهْدِ لَهُمْ كَمْ اَهْلَكْنَا مِنْ قَبْلِهِمْ مِنَ الْقُرُونِ يَمْشُونَ ف۪ي مَسَاكِنِهِمْۜ اِنَّ ف۪ي ذٰلِكَ لَاٰيَاتٍۜ اَفَلَا يَسْمَعُونَ</t>
  </si>
  <si>
    <t>32|26|Şimdi yurtlarında gezip dolaştıkları, kendilerinden önceki nice nesilleri yok etmiş olmamız onları doğru yola sevketmez mi? Bunlarda şüphesiz ibretler vardır. Dinlemezler mi?</t>
  </si>
  <si>
    <t>اَوَلَمْ يَرَوْا اَنَّا نَسُوقُ الْمَٓاءَ اِلَى الْاَرْضِ الْجُرُزِ فَنُخْرِجُ بِه۪ زَرْعاً تَأْكُلُ مِنْهُ اَنْعَامُهُمْ وَاَنْفُسُهُمْۜ اَفَلَا يُبْصِرُونَ</t>
  </si>
  <si>
    <t>32|27|Kuru yerlere suyu gönderip onunla hayvanlarının ve kendilerinin yedikleri ekinleri çıkardığımızı görmezler mi? Görmüyorlar mı?</t>
  </si>
  <si>
    <t>وَيَقُولُونَ مَتٰى هٰذَا الْفَتْحُ اِنْ كُنْتُمْ صَادِق۪ينَ</t>
  </si>
  <si>
    <t>32|28|"Doğru söylüyorsanız bildirin bu hüküm ne zaman verilecektir?" derler.</t>
  </si>
  <si>
    <t>قُلْ يَوْمَ الْفَتْحِ لَا يَنْفَعُ الَّذ۪ينَ كَفَرُٓوا ا۪يمَانُهُمْ وَلَا هُمْ يُنْظَرُونَ</t>
  </si>
  <si>
    <t>32|29|De ki: "Hükmün verileceği gün inkarcılara ne inanmaları fayda verir ve ne de ertelenirler."</t>
  </si>
  <si>
    <t>فَاَعْرِضْ عَنْهُمْ وَانْتَظِرْ اِنَّهُمْ مُنْتَظِرُونَ</t>
  </si>
  <si>
    <t>32|30|Onları bırak, bekle; zaten onlar da senin akıbetini beklemektedirler.</t>
  </si>
  <si>
    <t>AHZAB SURESİ</t>
  </si>
  <si>
    <t>يَٓا اَيُّهَا النَّبِيُّ اتَّقِ اللّٰهَ وَلَا تُطِعِ الْكَافِر۪ينَ وَالْمُنَافِق۪ينَۜ اِنَّ اللّٰهَ كَانَ عَل۪يماً حَك۪يماًۙ</t>
  </si>
  <si>
    <t>33|1|Ey peygamber! Allah'tan sakın, inkarcılara ve iki yüzlülere uyma, Allah şüphesiz bilendir, hakim'dir.</t>
  </si>
  <si>
    <t>وَاتَّبِعْ مَا يُوحٰٓى اِلَيْكَ مِنْ رَبِّكَۜ اِنَّ اللّٰهَ كَانَ بِمَا تَعْمَلُونَ خَب۪يراًۙ</t>
  </si>
  <si>
    <t>33|2|Sana Rabbinden vahyolunana uy; şüphesiz Allah, yaptıklarınızdan haberdardır.</t>
  </si>
  <si>
    <t>وَتَوَكَّلْ عَلَى اللّٰهِۜ وَكَفٰى بِاللّٰهِ وَك۪يلاً</t>
  </si>
  <si>
    <t>33|3|Allah'a güven, Allah, vekil olarak yeter.</t>
  </si>
  <si>
    <t>مَا جَعَلَ اللّٰهُ لِرَجُلٍ مِنْ قَلْبَيْنِ ف۪ي جَوْفِه۪ۚ وَمَا جَعَلَ اَزْوَاجَكُمُ الّٰٓئ۪ تُظَاهِرُونَ مِنْهُنَّ اُمَّهَاتِكُمْۚ وَمَا جَعَلَ اَدْعِيَٓاءَكُمْ اَبْنَٓاءَكُمْۜ ذٰلِكُمْ قَوْلُكُمْ بِاَفْوَاهِكُمْۜ وَاللّٰهُ يَقُولُ الْحَقَّ وَهُوَ يَهْدِي السَّب۪يلَ</t>
  </si>
  <si>
    <t>33|4|Allah insanın içine iki kalp koymamıştır. Allah, zıhar yapmanız suretiyle eşlerinizi, anneleriniz gibi yaratmamıştır; evlatlıklarınızı da öz oğullarınız gibi saymanızı meşru kılmamıştır. Bunlar sizin dillerinize doladığınız boş sözlerdir. Allah gerçeği söylemektedir, doğru yola O eriştirir.</t>
  </si>
  <si>
    <t>اُدْعُوهُمْ لِاٰبَٓائِهِمْ هُوَ اَقْسَطُ عِنْدَ اللّٰهِۚ فَاِنْ لَمْ تَعْلَمُٓوا اٰبَٓاءَهُمْ فَاِخْوَانُكُمْ فِي الدّ۪ينِ وَمَوَال۪يكُمْۜ وَلَيْسَ عَلَيْكُمْ جُنَاحٌ ف۪يمَٓا اَخْطَأْتُمْ بِه۪ۙ وَلٰكِنْ مَا تَعَمَّدَتْ قُلُوبُكُمْۜ وَكَانَ اللّٰهُ غَفُوراً رَح۪يماً</t>
  </si>
  <si>
    <t>33|5|Evlatlıkları babalarına nisbet edin, bu Allah katında en doğru olandır. Eğer babalarının kim olduğunu bilmiyorsanız, bu takdirde onları din kardeşi ve dostlarınız olarak kabul edin. İçinizden kasdederek yaptıklarınız bir yana, yanılmalarınızda size bir sorumluluk yoktur. Allah, bağışlar ve merhamet eder.</t>
  </si>
  <si>
    <t>اَلنَّبِيُّ اَوْلٰى بِالْمُؤْمِن۪ينَ مِنْ اَنْفُسِهِمْ وَاَزْوَاجُهُٓ اُمَّهَاتُهُمْۜ وَاُو۬لُوا الْاَرْحَامِ بَعْضُهُمْ اَوْلٰى بِبَعْضٍ ف۪ي كِتَابِ اللّٰهِ مِنَ الْمُؤْمِن۪ينَ وَالْمُهَاجِر۪ينَ اِلَّٓا اَنْ تَفْعَلُٓوا اِلٰٓى اَوْلِيَٓائِكُمْ مَعْرُوفاًۜ كَانَ ذٰلِكَ فِي الْكِتَابِ مَسْطُوراً</t>
  </si>
  <si>
    <t>33|6|Müminlerin, Peygamberi kendi nefislerinden çok sevmeleri gerekir; onun eşleri onların anneleridir; akraba olanlar, miras hususunda, Allah'ın Kitap'ında birbirlerine müminler ve muhacirlerden daha yakındırlar. Dostlarınıza yapacağınız uygun bir vasiyet bunun dışındadır. Bu Kitap'ta yazılı bulunmaktadır.</t>
  </si>
  <si>
    <t>وَاِذْ اَخَذْنَا مِنَ النَّبِيّ۪نَ م۪يثَاقَهُمْ وَمِنْكَ وَمِنْ نُوحٍ وَاِبْرٰه۪يمَ وَمُوسٰى وَع۪يسَى ابْنِ مَرْيَمَۖ وَاَخَذْنَا مِنْهُمْ م۪يثَاقاً غَل۪يظاًۙ</t>
  </si>
  <si>
    <t>33|7|Peygamberlerden söz almıştık. Senden, Nuh'dan, İbrahim'den, Musa'dan, Meryem oğlu İsa'dan sağlam bir söz almışızdır.</t>
  </si>
  <si>
    <t>لِيَسْـَٔلَ الصَّادِق۪ينَ عَنْ صِدْقِهِمْۚ وَاَعَدَّ لِلْكَافِر۪ينَ عَذَاباً اَل۪يماً۟</t>
  </si>
  <si>
    <t>33|8|Allah, doğrulardan doğruluklarını sormak ve inkarcılara can yakıcı azap hazırlamak için bunu yapmıştır.</t>
  </si>
  <si>
    <t>يَٓا اَيُّهَا الَّذ۪ينَ اٰمَنُوا اذْكُرُوا نِعْمَةَ اللّٰهِ عَلَيْكُمْ اِذْ جَٓاءَتْكُمْ جُنُودٌ فَاَرْسَلْنَا عَلَيْهِمْ ر۪يحاً وَجُنُوداً لَمْ تَرَوْهَاۜ وَكَانَ اللّٰهُ بِمَا تَعْمَلُونَ بَص۪يراًۚ</t>
  </si>
  <si>
    <t>33|9|Ey inananlar! Allah'ın size olan nimetini anın; üzerinize ordular gelmişti. Biz de onların üzerine rüzgar ve göremediğiniz ordular göndermiştik. Allah, yaptıklarınızı görüyordu.</t>
  </si>
  <si>
    <t>اِذْ جَٓاؤُ۫كُمْ مِنْ فَوْقِكُمْ وَمِنْ اَسْفَلَ مِنْكُمْ وَاِذْ زَاغَتِ الْاَبْصَارُ وَبَلَغَتِ الْقُلُوبُ الْحَنَاجِرَ وَتَظُنُّونَ بِاللّٰهِ الظُّنُونَا</t>
  </si>
  <si>
    <t>33|10|Onlar size yukarınızdan ve aşağınızdan gelmişlerdi; gözler de dönmüştü, yürekler ağızlara gelmişti; Allah için çeşitli tahminlerde bulunuyordunuz.</t>
  </si>
  <si>
    <t>هُنَالِكَ ابْتُلِيَ الْمُؤْمِنُونَ وَزُلْزِلُوا زِلْزَالاً شَد۪يداً</t>
  </si>
  <si>
    <t>33|11|İşte orada, inananlar denenmiş ve çok şiddetli sarsıntıya uğratılmışlardı.</t>
  </si>
  <si>
    <t>وَاِذْ يَقُولُ الْمُنَافِقُونَ وَالَّذ۪ينَ ف۪ي قُلُوبِهِمْ مَرَضٌ مَا وَعَدَنَا اللّٰهُ وَرَسُولُـهُٓ اِلَّا غُرُوراً</t>
  </si>
  <si>
    <t>33|12|İkiyüzlüler ve kalblerinde hastalık olanlar: "Allah ve Peygamberi bize sadece kuru vaadlerde bulundular" diyorlardı.</t>
  </si>
  <si>
    <t>وَاِذْ قَالَتْ طَٓائِفَةٌ مِنْهُمْ يَٓا اَهْلَ يَثْرِبَ لَا مُقَامَ لَكُمْ فَارْجِعُواۚ وَيَسْتَأْذِنُ فَر۪يقٌ مِنْهُمُ النَّبِيَّ يَقُولُونَ اِنَّ بُيُوتَنَا عَوْرَةٌ وَمَا هِيَ بِعَوْرَةٍۜ اِنْ يُر۪يدُونَ اِلَّا فِرَاراً</t>
  </si>
  <si>
    <t>33|13|İçlerinden bir takımı: "Ey Medineliler! Tutunacak yeriniz yok, geri dönün" demişti. İçlerinden bir topluluk da Peygamberden: "Evlerimiz düşmana açıktır" diyerek izin istemişlerdi. Oysa evleri açık değildi sadece kaçmak istiyorlardı.</t>
  </si>
  <si>
    <t>وَلَوْ دُخِلَتْ عَلَيْهِمْ مِنْ اَقْطَارِهَا ثُمَّ سُئِلُوا الْفِتْنَةَ لَاٰتَوْهَا وَمَا تَلَبَّثُوا بِهَٓا اِلَّا يَس۪يراً</t>
  </si>
  <si>
    <t>33|14|Eğer Medine'nin etrafından üzerlerine varılmış olsa, sonra da kendilerinden fitne çıkarmaları istense hemen buna girişip derhal yapmaktan geri kalmazlardı.</t>
  </si>
  <si>
    <t>وَلَقَدْ كَانُوا عَاهَدُوا اللّٰهَ مِنْ قَبْلُ لَا يُوَلُّونَ الْاَدْبَارَۜ وَكَانَ عَهْدُ اللّٰهِ مَسْؤُ۫لاً</t>
  </si>
  <si>
    <t>33|15|And olsun ki, daha önce, sırt çevirip kaçmayacaklarına dair Allah'a ahd vermişlerdi. Allah'a verilen ahd sorulacaktır.</t>
  </si>
  <si>
    <t>قُلْ لَنْ يَنْفَعَكُمُ الْفِرَارُ اِنْ فَرَرْتُمْ مِنَ الْمَوْتِ اَوِ الْقَتْلِ وَاِذاً لَا تُمَتَّعُونَ اِلَّا قَل۪يلاً</t>
  </si>
  <si>
    <t>33|16|De ki: "Eğer ölümden yahut öldürülmekten kaçıyorsanız bilin ki, kaçmak size fayda vermeyecektir; kaçsanız bile az bir zamandan fazla yaşatılmazsınız."</t>
  </si>
  <si>
    <t>قُلْ مَنْ ذَا الَّذ۪ي يَعْصِمُكُمْ مِنَ اللّٰهِ اِنْ اَرَادَ بِكُمْ سُٓوءاً اَوْ اَرَادَ بِكُمْ رَحْمَةًۜ وَلَا يَجِدُونَ لَهُمْ مِنْ دُونِ اللّٰهِ وَلِياًّ وَلَا نَص۪يراً</t>
  </si>
  <si>
    <t>33|17|De ki: "Allah size bir kötülük dilese veya bir rahmet istese, O'na karşı kim sizi koruyabilir? Allah'tan başka dost ve yardımcı da bulamazsınız."</t>
  </si>
  <si>
    <t>قَدْ يَعْلَمُ اللّٰهُ الْمُعَوِّق۪ينَ مِنْكُمْ وَالْقَٓائِل۪ينَ لِاِخْوَانِهِمْ هَلُمَّ اِلَيْنَاۚ وَلَا يَأْتُونَ الْبَأْسَ اِلَّا قَل۪يلاًۙ</t>
  </si>
  <si>
    <t>33|18|Allah, içinizden sizi alıkoyanları, size Allah'ın yardımını kıskanarak, kardeşlerine "Bize gelin, zorlanmadıkça savaşa gitmeyin" diyenleri bilir. Kalblerine korku gelince ölüm baygınlığı geçiren kimse gibi gözleri dönerek, sana baktıklarını görürsün. Korkuları gidince iyiliğinize olanı çekemeyip sivri dilleriyle sizi incitirler. Bunlar inanmamışlardır, Allah, bu sebeple işlerini boşa çıkarmıştır; bu, Allah için kolaydır.</t>
  </si>
  <si>
    <t>اَشِحَّةً عَلَيْكُمْۚ فَاِذَا جَٓاءَ الْخَوْفُ رَاَيْتَهُمْ يَنْظُرُونَ اِلَيْكَ تَدُورُ اَعْيُنُهُمْ كَالَّذ۪ي يُغْشٰى عَلَيْهِ مِنَ الْمَوْتِۚ فَاِذَا ذَهَبَ الْخَوْفُ سَلَقُوكُمْ بِاَلْسِنَةٍ حِدَادٍ اَشِحَّةً عَلَى الْخَيْرِۜ اُو۬لٰٓئِكَ لَمْ يُؤْمِنُوا فَاَحْبَطَ اللّٰهُ اَعْمَالَهُمْۜ وَكَانَ ذٰلِكَ عَلَى اللّٰهِ يَس۪يراً</t>
  </si>
  <si>
    <t>33|19|Allah, içinizden sizi alıkoyanları, size Allah'ın yardımını kıskanarak, kardeşlerine "Bize gelin, zorlanmadıkça savaşa gitmeyin" diyenleri bilir. Kalblerine korku gelince ölüm baygınlığı geçiren kimse gibi gözleri dönerek, sana baktıklarını görürsün. Korkuları gidince iyiliğinize olanı çekemeyip sivri dilleriyle sizi incitirler. Bunlar inanmamışlardır, Allah, bu sebeple işlerini boşa çıkarmıştır; bu, Allah için kolaydır.</t>
  </si>
  <si>
    <t>يَحْسَبُونَ الْاَحْزَابَ لَمْ يَذْهَبُواۚ وَاِنْ يَأْتِ الْاَحْزَابُ يَوَدُّوا لَوْ اَنَّهُمْ بَادُونَ فِي الْاَعْرَابِ يَسْـَٔلُونَ عَنْ اَنْبَٓائِكُمْۜ وَلَوْ كَانُوا ف۪يكُمْ مَا قَاتَلُٓوا اِلَّا قَل۪يلاً۟</t>
  </si>
  <si>
    <t>33|20|Bunlar, düşman birliklerinin gitmediklerini sanıyorlardı. Bu birlikler tekrar gelmiş olsalardı, kendileri çöllerde bedevilerin yanında bulunup, sadece sizin haberlerinizi sormayı dilerlerdi. Aranızda olsalar ancak pek az savaşırlardı.</t>
  </si>
  <si>
    <t>لَقَدْ كَانَ لَكُمْ ف۪ي رَسُولِ اللّٰهِ اُسْوَةٌ حَسَنَةٌ لِمَنْ كَانَ يَرْجُوا اللّٰهَ وَالْيَوْمَ الْاٰخِرَ وَذَكَرَ اللّٰهَ كَث۪يراًۜ</t>
  </si>
  <si>
    <t>33|21|Ey inananlar! And olsun ki, sizin için, Allah'a ve ahiret gününe kavuşmayı umanlar ve Allah'ı çok anan kimseler için Resulullah (Allah'ın Elçisi) en güzel örnektir.</t>
  </si>
  <si>
    <t>وَلَمَّا رَاَ الْمُؤْمِنُونَ الْاَحْزَابَۙ قَالُوا هٰذَا مَا وَعَدَنَا اللّٰهُ وَرَسُولُهُ وَصَدَقَ اللّٰهُ وَرَسُولُهُۘ وَمَا زَادَهُمْ اِلَّٓا ا۪يمَاناً وَتَسْل۪يماًۜ</t>
  </si>
  <si>
    <t>33|22|İnananlar, düşman birliklerini gördükleri zaman: "İşte bu, Allah ve Peygamberinin bize vadettiğidir; Allah ve Peygamberi doğru söylemiştir" dediler. Bu onların ancak imanını ve teslimiyetlerini artırdı.</t>
  </si>
  <si>
    <t>مِنَ الْمُؤْمِن۪ينَ رِجَالٌ صَدَقُوا مَا عَاهَدُوا اللّٰهَ عَلَيْهِۚ فَمِنْهُمْ مَنْ قَضٰى نَحْبَهُ وَمِنْهُمْ مَنْ يَنْتَظِرُۘ وَمَا بَدَّلُوا تَبْد۪يلاًۙ</t>
  </si>
  <si>
    <t>33|23|İnananlardan, Allah'a verdiği ahdi yerine getiren adamlar vardır. Kimi, bu uğurda canını vermiş, kimi de beklemektedir. Ahdlerini hiç değiştirmemişlerdir.</t>
  </si>
  <si>
    <t>لِيَجْزِيَ اللّٰهُ الصَّادِق۪ينَ بِصِدْقِهِمْ وَيُعَذِّبَ الْمُنَافِق۪ينَ اِنْ شَٓاءَ اَوْ يَتُوبَ عَلَيْهِمْۜ اِنَّ اللّٰهَ كَانَ غَفُوراً رَح۪يماًۚ</t>
  </si>
  <si>
    <t>33|24|Bu sebeple Allah, doğruları doğrulukları ile mükafatlandırır; ikiyüzlüleri de dilerse azablandırır veya tevbelerini kabul eder. Şüphesiz Allah bağışlayandır, merhamet edendir.</t>
  </si>
  <si>
    <t>وَرَدَّ اللّٰهُ الَّذ۪ينَ كَفَرُوا بِغَيْظِهِمْ لَمْ يَنَالُوا خَيْراًۜ وَكَفَى اللّٰهُ الْمُؤْمِن۪ينَ الْقِتَالَۜ وَكَانَ اللّٰهُ قَوِياًّ عَز۪يزاًۚ</t>
  </si>
  <si>
    <t>33|25|Allah inkar edenleri, kinleriyle geri çevirdi, bir hayra ulaşamadılar; savaşta, inananlara Allah'ın yardımı yetti. Allah kuvvetli olandır, güçlü olandır.</t>
  </si>
  <si>
    <t>وَاَنْزَلَ الَّذ۪ينَ ظَاهَرُوهُمْ مِنْ اَهْلِ الْكِتَابِ مِنْ صَيَاص۪يهِمْ وَقَذَفَ ف۪ي قُلُوبِهِمُ الرُّعْبَ فَر۪يقاً تَقْتُلُونَ وَتَأْسِرُونَ فَر۪يقاًۚ</t>
  </si>
  <si>
    <t>33|26|Allah, Kitap ehlinden, kafirleri destekleyenleri kalelerinden indirmiş, kalblerine korku salmıştı; onların kimini öldürüyor, kimini de esir alıyordunuz.</t>
  </si>
  <si>
    <t>وَاَوْرَثَكُمْ اَرْضَهُمْ وَدِيَارَهُمْ وَاَمْوَالَهُمْ وَاَرْضاً لَمْ تَطَؤُ۫هَاۜ وَكَانَ اللّٰهُ عَلٰى كُلِّ شَيْءٍ قَد۪يراً۟</t>
  </si>
  <si>
    <t>33|27|Yerlerini, yurtlarını, mallarını ve henüz ayağınızı dahi basmadığınız yerleri Allah size miras olarak verdi. Allah her şeye Kadir olandır.</t>
  </si>
  <si>
    <t>يَٓا اَيُّهَا النَّبِيُّ قُلْ لِاَزْوَاجِكَ اِنْ كُنْتُنَّ تُرِدْنَ الْحَيٰوةَ الدُّنْيَا وَز۪ينَتَهَا فَتَعَالَيْنَ اُمَتِّعْكُنَّ وَاُسَرِّحْكُنَّ سَرَاحاً جَم۪يلاً</t>
  </si>
  <si>
    <t>33|28|Ey Peygamber! Eşlerine şöyle söyle: "Eğer dünya hayatını ve süslerini istiyorsanız gelin size bağışta bulunayım ve güzellikle salıvereyim."</t>
  </si>
  <si>
    <t>وَاِنْ كُنْتُنَّ تُرِدْنَ اللّٰهَ وَرَسُولَهُ وَالدَّارَ الْاٰخِرَةَ فَاِنَّ اللّٰهَ اَعَدَّ لِلْمُحْسِنَاتِ مِنْكُنَّ اَجْراً عَظ۪يماً</t>
  </si>
  <si>
    <t>33|29|"Eğer Allah'ı, Peygamberini, ahiret yurdunu istiyorsanız bilin ki, Allah içinizden iyi davrananlara büyük ecir hazırlamıştır."</t>
  </si>
  <si>
    <t>يَا نِسَٓاءَ النَّبِيِّ مَنْ يَأْتِ مِنْكُنَّ بِفَاحِشَةٍ مُبَيِّنَةٍ يُضَاعَفْ لَهَا الْعَذَابُ ضِعْفَيْنِۜ وَكَانَ ذٰلِكَ عَلَى اللّٰهِ يَس۪يراً</t>
  </si>
  <si>
    <t>33|30|Ey Peygamber'in hanımları! Sizlerden biri açık bir hayasızlık yapacak olursa, onun azabı iki kat olur. Bu Allah'a kolaydır.</t>
  </si>
  <si>
    <t>وَمَنْ يَقْنُتْ مِنْكُنَّ لِلّٰهِ وَرَسُولِه۪ وَتَعْمَلْ صَالِحاً نُؤْتِهَٓا اَجْرَهَا مَرَّتَيْنِۙ وَاَعْتَدْنَا لَهَا رِزْقاً كَر۪يماً</t>
  </si>
  <si>
    <t>33|31|Sizlerden Allah'a ve Peygamberine boyun eğip yararlı iş işleyenlere ecrini iki kat veririz; ona cömertçe rızık hazırlamışızdır.</t>
  </si>
  <si>
    <t>يَا نِسَٓاءَ النَّبِيِّ لَسْتُنَّ كَاَحَدٍ مِنَ النِّسَٓاءِ اِنِ اتَّقَيْتُنَّ فَلَا تَخْضَعْنَ بِالْقَوْلِ فَيَطْمَعَ الَّذ۪ي ف۪ي قَلْبِه۪ مَرَضٌ وَقُلْنَ قَوْلاً مَعْرُوفاًۚ</t>
  </si>
  <si>
    <t>33|32|Ey Peygamberin hanımları! Sizler herhangi bir kadın gibi değilsiniz. Allah'tan sakınıyorsanız edalı konuşmayın, yoksa, kalbi bozuk olan kimse kötü şeyler ümit eder; daima ciddi ve ağırbaşlı söz söyleyin.</t>
  </si>
  <si>
    <t>وَقَرْنَ ف۪ي بُيُوتِكُنَّ وَلَا تَبَرَّجْنَ تَبَرُّجَ الْجَاهِلِيَّةِ الْاُو۫لٰى وَاَقِمْنَ الصَّلٰوةَ وَاٰت۪ينَ الزَّكٰوةَ وَاَطِعْنَ اللّٰهَ وَرَسُولَهُۜ اِنَّمَا يُر۪يدُ اللّٰهُ لِيُذْهِبَ عَنْكُمُ الرِّجْسَ اَهْلَ الْبَيْتِ وَيُطَهِّرَكُمْ تَطْه۪يراًۚ</t>
  </si>
  <si>
    <t>33|33|Evlerinizde oturun; eski Cahiliyye'de olduğu gibi açılıp saçılmayın; namazı kılın; zekatı verin; Allah'a ve Peygamberine itaat edin. Ey Peygamberin ev halkı! (ehl-i beyt) Şüphesiz Allah sizden kusuru giderip sizi tertemiz yapmak ister.</t>
  </si>
  <si>
    <t>وَاذْكُرْنَ مَا يُتْلٰى ف۪ي بُيُوتِكُنَّ مِنْ اٰيَاتِ اللّٰهِ وَالْحِكْمَةِۜ اِنَّ اللّٰهَ كَانَ لَط۪يفاً خَب۪يراً۟</t>
  </si>
  <si>
    <t>33|34|Evlerinizde okunan Allah'ın ayetlerini ve hikmetini hatırda tutun. Şüphesiz Allah haberdar olandır, latif olandır.</t>
  </si>
  <si>
    <t>اِنَّ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اَعَدَّ اللّٰهُ لَهُمْ مَغْفِرَةً وَاَجْراً عَظ۪يماً</t>
  </si>
  <si>
    <t>33|35|Doğrusu erkek ve kadın müslümanlar, erkek ve kadın müminler, boyun eğen erkekler ve kadınlar, doğru sözlü erkekler ve kadınlar, sabırlı erkekler ve kadınlar, gönülden bağlanan erkekler ve kadınlar, sadaka veren erkekler ve kadınlar, oruç tutan erkekler ve kadınlar iffetlerini koruyan erkekler ve kadınlar, Allah'ı çok anan erkekler ve kadınlar, işte Allah bunların hepsine mağfiret ve büyük ecir hazırlamıştır.</t>
  </si>
  <si>
    <t>وَمَا كَانَ لِمُؤْمِنٍ وَلَا مُؤْمِنَةٍ اِذَا قَضَى اللّٰهُ وَرَسُولُهُٓ اَمْراً اَنْ يَكُونَ لَهُمُ الْخِيَرَةُ مِنْ اَمْرِهِمْۜ وَمَنْ يَعْصِ اللّٰهَ وَرَسُولَهُ فَقَدْ ضَلَّ ضَلَالاً مُب۪يناً</t>
  </si>
  <si>
    <t>33|36|Allah ve Peygamber'i bir şeye hükmettiği zaman, inanan erkek ve kadına artık işlerinde başka yolu seçmek yaraşmaz. Allah'a ve Peygamber'e baş kaldıran şüphesiz apaçık bir şekilde sapmış olur.</t>
  </si>
  <si>
    <t>وَاِذْ تَقُولُ لِلَّـذ۪ٓي اَنْعَمَ اللّٰهُ عَلَيْهِ وَاَنْعَمْتَ عَلَيْهِ اَمْسِكْ عَلَيْكَ زَوْجَكَ وَاتَّقِ اللّٰهَ وَتُخْف۪ي ف۪ي نَفْسِكَ مَا اللّٰهُ مُبْد۪يهِ وَتَخْشَى النَّاسَۚ وَاللّٰهُ اَحَقُّ اَنْ تَخْشٰيهُۜ فَلَمَّا قَضٰى زَيْدٌ مِنْهَا وَطَراً زَوَّجْنَاكَهَا لِكَيْ لَا يَكُونَ عَلَى الْمُؤْمِن۪ينَ حَرَجٌ ف۪ٓي اَزْوَاجِ اَدْعِيَٓائِهِمْ اِذَا قَضَوْا مِنْهُنَّ وَطَراًۜ وَكَانَ اَمْرُ اللّٰهِ مَفْعُولاً</t>
  </si>
  <si>
    <t>33|37|Allah'ın nimet verdiği ve senin de nimetlendirdiğin kimseye: "Eşini bırakma, Allah'tan sakın" diyor, Allah'ın açığa vuracağı şeyi içinde saklıyordun. İnsanlardan çekiniyordun; oysa Allah'tan çekinmen daha uygundu. Sonunda Zeyd eşiyle ilgisini kestiğinde onu seninle evlendirdik, ki evlatlıkları eşleriyle ilgilerini kestiklerinde onlarla evlenmek konusunda müminlere bir sorumluluk olmadığı bilinsin. Allah'ın buyruğu yerine gelecektir.</t>
  </si>
  <si>
    <t>مَا كَانَ عَلَى النَّبِيِّ مِنْ حَرَجٍ ف۪يمَا فَرَضَ اللّٰهُ لَهُۜ سُنَّةَ اللّٰهِ فِي الَّذ۪ينَ خَلَوْا مِنْ قَبْلُۜ وَكَانَ اَمْرُ اللّٰهِ قَدَراً مَقْدُوراًۙ</t>
  </si>
  <si>
    <t>33|38|Allah'ın Peygamber'e farz kıldığı şeylerde ona bir güçlük yoktur. Bu, Allah'ın öteden beri, gelmiş geçmişlere uyguladığı yasasıdır. Allah'ın emri şüphesiz gereği gibi yerine gelecektir.</t>
  </si>
  <si>
    <t>اَلَّذ۪ينَ يُبَلِّغُونَ رِسَالَاتِ اللّٰهِ وَيَخْشَوْنَهُ وَلَا يَخْشَوْنَ اَحَداً اِلَّا اللّٰهَۜ وَكَفٰى بِاللّٰهِ حَس۪يباً</t>
  </si>
  <si>
    <t>33|39|Allah'ın göndermiş olduklarını tebliğ edenler, Allah'tan korkarlar ve O'ndan başka kimseden korkmazlar. Allah hesap gören olarak yeter.</t>
  </si>
  <si>
    <t>مَا كَانَ مُحَمَّدٌ اَبَٓا اَحَدٍ مِنْ رِجَالِكُمْ وَلٰكِنْ رَسُولَ اللّٰهِ وَخَاتَمَ النَّبِيّ۪نَۜ وَكَانَ اللّٰهُ بِكُلِّ شَيْءٍ عَل۪يماً۟</t>
  </si>
  <si>
    <t>33|40|Muhammed içinizden herhangi bir adamın babası değil, Allah'ın elçisi ve peygamberlerin sonuncusudur. Allah her şeyi bilendir.</t>
  </si>
  <si>
    <t>يَٓا اَيُّهَا الَّذ۪ينَ اٰمَنُوا اذْكُرُوا اللّٰهَ ذِكْراً كَث۪يراًۙ</t>
  </si>
  <si>
    <t>33|41|Ey inananlar! Allah'ı çok anın.</t>
  </si>
  <si>
    <t>وَسَبِّحُوهُ بُكْرَةً وَاَص۪يلاً</t>
  </si>
  <si>
    <t>33|42|O'nu sabah akşam tesbih edin.</t>
  </si>
  <si>
    <t>هُوَ الَّذ۪ي يُصَلّ۪ي عَلَيْكُمْ وَمَلٰٓئِكَتُهُ لِيُخْرِجَكُمْ مِنَ الظُّلُمَاتِ اِلَى النُّورِۜ وَكَانَ بِالْمُؤْمِن۪ينَ رَح۪يماً</t>
  </si>
  <si>
    <t>33|43|Karanlıklardan aydınlığa çıkarmak için size rahmet ve istiğfar eden Allah ve melekleridir. İnananlara merhamet eden O'dur.</t>
  </si>
  <si>
    <t>تَحِيَّتُهُمْ يَوْمَ يَلْقَوْنَهُ سَلَامٌۚ وَاَعَدَّ لَهُمْ اَجْراً كَر۪يماً</t>
  </si>
  <si>
    <t>33|44|O'na kavuştukları gün müminlere yapılacak dirlik temennileri "Selam" demek olacaktır. Onlara cömertçe verilecek ecir hazırlamıştır.</t>
  </si>
  <si>
    <t>يَٓا اَيُّهَا النَّبِيُّ اِنَّٓا اَرْسَلْنَاكَ شَاهِداً وَمُبَشِّراً وَنَذ۪يراًۙ</t>
  </si>
  <si>
    <t>33|45|Biz seni şahit, müjdeci, uyarıcı; Allah'ın izniyle O'na çağıran, nurlandıran bir ışık olarak göndermişizdir.</t>
  </si>
  <si>
    <t>وَدَاعِياً اِلَى اللّٰهِ بِـاِذْنِه۪ وَسِرَاجاً مُن۪يراً</t>
  </si>
  <si>
    <t>33|46|Biz seni şahit, müjdeci, uyarıcı; Allah'ın izniyle O'na çağıran, nurlandıran bir ışık olarak göndermişizdir.</t>
  </si>
  <si>
    <t>وَبَشِّرِ الْمُؤْمِن۪ينَ بِاَنَّ لَهُمْ مِنَ اللّٰهِ فَضْلاً كَب۪يراً</t>
  </si>
  <si>
    <t>33|47|İnananlara, Rablerinden büyük bir lütuf olduğunu müjdele.</t>
  </si>
  <si>
    <t>وَلَا تُطِـعِ الْكَافِر۪ينَ وَالْمُنَافِق۪ينَ وَدَعْ اَذٰيهُمْ وَتَوَكَّلْ عَلَى اللّٰهِۜ وَكَفٰى بِاللّٰهِ وَك۪يلاً</t>
  </si>
  <si>
    <t>33|48|İnkarcılara, ikiyüzlülere itaat etme; eziyetlerine aldırma; Allah'a güven, güvenilecek olarak Allah yeter.</t>
  </si>
  <si>
    <t>يَٓا اَيُّهَا الَّذ۪ينَ اٰمَنُٓوا اِذَا نَكَحْتُمُ الْمُؤْمِنَاتِ ثُمَّ طَلَّقْتُمُوهُنَّ مِنْ قَبْلِ اَنْ تَمَسُّوهُنَّ فَمَا لَكُمْ عَلَيْهِنَّ مِنْ عِدَّةٍ تَعْتَدُّونَهَاۚ فَمَتِّعُوهُنَّ وَسَرِّحُوهُنَّ سَرَاحاً جَم۪يلاً</t>
  </si>
  <si>
    <t>33|49|Ey inananlar! Mümin kadınlarla nikahlanıp, onları, temasta bulunmadan boşadığınızda, artık onlar için size iddet saymaya lüzum yoktur. Kendilerine bağışta bulunarak onları güzellikle serbest bırakın.</t>
  </si>
  <si>
    <t>يَٓا اَيُّهَا النَّبِيُّ اِنَّٓا اَحْلَلْنَا لَكَ اَزْوَاجَكَ الّٰـت۪ٓي اٰتَيْتَ اُجُورَهُنَّ وَمَا مَلَكَتْ يَم۪ينُكَ مِمَّٓا اَفَٓاءَ اللّٰهُ عَلَيْكَ وَبَنَاتِ عَمِّكَ وَبَنَاتِ عَمَّاتِكَ وَبَنَاتِ خَالِكَ وَبَنَاتِ خَالَاتِكَ الّٰت۪ي هَاجَرْنَ مَعَكَۘ وَامْرَاَةً مُؤْمِنَةً اِنْ وَهَبَتْ نَفْسَهَا لِلنَّبِيِّ اِنْ اَرَادَ النَّبِيُّ اَنْ يَسْتَنْكِحَهَاۗ خَالِصَةً لَكَ مِنْ دُونِ الْمُؤْمِن۪ينَۜ قَدْ عَلِمْنَا مَا فَرَضْنَا عَلَيْهِمْ ف۪ٓي اَزْوَاجِهِمْ وَمَا مَلَكَتْ اَيْمَانُهُمْ لِكَيْلَا يَكُونَ عَلَيْكَ حَرَجٌۜ وَكَانَ اللّٰهُ غَفُوراً رَح۪يماً</t>
  </si>
  <si>
    <t>33|50|Mehirlerini verdiğin eşlerini, Allah'ın sana ganimet olarak verdiği cariyeleri, seninle beraber hicret eden amcanın kızlarını, halalarının kızlarını, dayının kızlarını, teyzelerinin kızlarını ve Peygamber nikahlanmayı dilediği takdirde müminlerden ayrı, sırf sana mahsus olmak üzere kendisinin mehrini Peygambere hibe eden mümin kadını almanı helal kılmışızdır. Bir zorluğa uğramaman için; müminlerin eşleri ve cariyeleri hakkında onların üzerine neyi farz kılmış olduğumuzu bildirmiştik. Allah bağışlayandır, merhamet edendir.</t>
  </si>
  <si>
    <t>تُرْج۪ي مَنْ تَشَٓاءُ مِنْهُنَّ وَتُــْٔـو۪ٓي اِلَيْكَ مَنْ تَشَٓاءُۜ وَمَنِ ابْتَغَيْتَ مِمَّنْ عَزَلْتَ فَلَا جُنَاحَ عَلَيْكَۜ ذٰلِكَ اَدْنٰٓى اَنْ تَقَرَّ اَعْيُنُهُنَّ وَلَا يَحْزَنَّ وَيَرْضَيْنَ بِمَٓا اٰتَيْتَهُنَّ كُلُّهُنَّۜ وَاللّٰهُ يَعْلَمُ مَا ف۪ي قُلُوبِكُمْۜ وَكَانَ اللّٰهُ عَل۪يماً حَل۪يماً</t>
  </si>
  <si>
    <t>33|51|Bunlardan istediğini bırakır, istediğini yanına alabilirsin. Sırasını geri bırakmış olduklarından da arzu ettiğini yanına almanda sana bir sorumluluk yoktur. Bu onların gözlerinin aydın olmasını, üzülmemelerini, hepsine verdiğin şeylere razı olmalarını daha iyi sağlar. Allah kalblerinizde olanı bilir; Allah bilendir, Halim olandır.</t>
  </si>
  <si>
    <t>لَا يَحِلُّ لَكَ النِّسَٓاءُ مِنْ بَعْدُ وَلَٓا اَنْ تَبَدَّلَ بِهِنَّ مِنْ اَزْوَاجٍ وَلَوْ اَعْجَبَكَ حُسْنُهُنَّ اِلَّا مَا مَلَكَتْ يَم۪ينُكَۜ وَكَانَ اللّٰهُ عَلٰى كُلِّ شَيْءٍ رَق۪يـباً۟</t>
  </si>
  <si>
    <t>33|52|Bundan sonra sana hiçbir kadın, cariyelerin bir yana, güzellikleri ne kadar hoşuna giderse gitsin, hiçbirini boşayıp başka bir eşle değiştirmen helal değildir. Allah her şeyi gözetmektedir.</t>
  </si>
  <si>
    <t>يَٓا اَيُّهَا الَّذ۪ينَ اٰمَنُوا لَا تَدْخُلُوا بُيُوتَ النَّبِيِّ اِلَّٓا اَنْ يُؤْذَنَ لَكُمْ اِلٰى طَعَامٍ غَيْرَ نَاظِر۪ينَ اِنٰيهُۙ وَلٰكِنْ اِذَا دُع۪يتُمْ فَادْخُلُوا فَاِذَا طَعِمْتُمْ فَانْتَشِرُوا وَلَا مُسْتَأْنِس۪ينَ لِحَد۪يثٍۜ اِنَّ ذٰلِكُمْ كَانَ يُؤْذِي النَّبِيَّ فَيَسْتَحْـي۪ مِنْكُمْۘ وَاللّٰهُ لَا يَسْتَحْـي۪ مِنَ الْحَقِّۜ وَاِذَا سَاَلْتُمُوهُنَّ مَتَاعاً فَسْـَٔلُوهُنَّ مِنْ وَرَٓاءِ حِجَابٍۜ ذٰلِكُمْ اَطْهَرُ لِقُلُوبِكُمْ وَقُلُوبِهِنَّۜ وَمَا كَانَ لَكُمْ اَنْ تُؤْذُوا رَسُولَ اللّٰهِ وَلَٓا اَنْ تَنْكِحُٓوا اَزْوَاجَهُ مِنْ بَعْدِه۪ٓ اَبَداًۜ اِنَّ ذٰلِكُمْ كَانَ عِنْـدَ اللّٰهِ عَظ۪يـماً</t>
  </si>
  <si>
    <t>33|53|Ey inananlar! Peygamber'in evlerine, yemeğe çağırılmaksızın vakitli vakitsiz girmeyin; fakat davet edilseniz girin ve yemeği yiyince, dağılın. Sohbet etmek için de girip oturmayın. Bu haliniz Peygamber'i üzüyor, o da size bir şey söylemeye çekiniyordu. Allah gerçeği söylemekten çekinmez. Peygamber'in eşlerinden bir şey isteyeceğinizde onu perde arkasından isteyin. Bu sayede sizin gönülleriniz de, onların gönülleri de daha temiz kalır. Bundan sonra ne Allah'ın Peygamber'ini üzmeniz ve ne de O'nuneşlerini nikahlamanız asla caiz değildir. Doğrusu bu, Allah katında büyük şeydir.</t>
  </si>
  <si>
    <t>اِنْ تُبْدُوا شَيْـٔاً اَوْ تُخْفُوهُ فَاِنَّ اللّٰهَ كَانَ بِكُلِّ شَيْءٍ عَل۪يماً</t>
  </si>
  <si>
    <t>33|54|Bir şeyi açıklasanız de gizleseniz de Allah şüphesiz hepsini bilir.</t>
  </si>
  <si>
    <t>لَا جُنَاحَ عَلَيْهِنَّ ف۪ٓي اٰبَٓائِهِنَّ وَلَٓا اَبْنَٓائِهِنَّ وَلَٓا اِخْوَانِهِنَّ وَلَٓا اَبْنَٓاءِ اِخْوَانِهِنَّ وَلَٓا اَبْنَٓاءِ اَخَوَاتِهِنَّ وَلَا نِسَٓائِهِنَّ وَلَا مَا مَلَكَتْ اَيْمَانُهُنَّۚ وَاتَّق۪ينَ اللّٰهَۜ اِنَّ اللّٰهَ كَانَ عَلٰى كُلِّ شَيْءٍ شَه۪يداً</t>
  </si>
  <si>
    <t>33|55|Onların; babaları, oğulları, erkek kardeşleri, erkek kardeşlerinin oğulları, kız kardeşlerinin oğulları, hizmetçi kadınları ve cariyeleri hakkında bir sorumluluğu yoktur. Allah'tan sakının, çünkü Allah her şeye şahiddir.</t>
  </si>
  <si>
    <t>اِنَّ اللّٰهَ وَمَلٰٓئِكَتَهُ يُصَلُّونَ عَلَى النَّبِيِّۜ يَٓا اَيُّهَا الَّذ۪ينَ اٰمَنُوا صَلُّوا عَلَيْهِ وَسَلِّمُوا تَسْل۪يماً</t>
  </si>
  <si>
    <t>33|56|Şüphesiz Allah ve melekleri Peygamberi överler: Ey inananlar! Siz de onu övün, ona salat ve selam getirin.</t>
  </si>
  <si>
    <t>اِنَّ الَّذ۪ينَ يُؤْذُونَ اللّٰهَ وَرَسُولَهُ لَعَنَهُمُ اللّٰهُ فِي الدُّنْيَا وَالْاٰخِرَةِ وَاَعَدَّ لَهُمْ عَذَاباً مُه۪يناً</t>
  </si>
  <si>
    <t>33|57|Allah'ı ve Peygamber'ini incitenlere, Allah dünyada da ahirette de lanet eder; onlara alçaltıcı bir azap hazırlar.</t>
  </si>
  <si>
    <t>وَالَّذ۪ينَ يُؤْذُونَ الْمُؤْمِن۪ينَ وَالْمُؤْمِنَاتِ بِغَيْرِ مَا اكْتَسَبُوا فَقَدِ احْتَمَلُوا بُهْتَاناً وَاِثْماً مُب۪يناً۟</t>
  </si>
  <si>
    <t>33|58|İnanan erkek ve kadınları, yapmadıkları bir şeyden ötürü incitenler, şüphesiz iftira etmiş ve apaçık bir günah yüklenmiş olurlar.</t>
  </si>
  <si>
    <t>يَٓا اَيُّهَا النَّبِيُّ قُلْ لِاَزْوَاجِكَ وَبَنَاتِكَ وَنِسَٓاءِ الْمُؤْمِن۪ينَ يُدْن۪ينَ عَلَيْهِنَّ مِنْ جَلَاب۪يبِهِنَّۜ ذٰلِكَ اَدْنٰٓى اَنْ يُعْرَفْنَ فَلَا يُؤْذَيْنَۜ وَكَانَ اللّٰهُ غَفُوراً رَح۪يماً</t>
  </si>
  <si>
    <t>33|59|Ey Peygamber! Eşlerine, kızlarına ve müminlerin kadınlarına, dışarı çıkarken üstlerine örtü almalarını söyle; bu, onların hür ve namuslu bilinmelerini ve bundan dolayı incitilmemelerini daha iyi sağlar. Allah bağışlar ve merhamet eder.</t>
  </si>
  <si>
    <t>لَئِنْ لَمْ يَنْتَهِ الْمُنَافِقُونَ وَالَّذ۪ينَ ف۪ي قُلُوبِهِمْ مَرَضٌ وَالْمُرْجِفُونَ فِي الْمَد۪ينَةِ لَنُغْرِيَنَّكَ بِهِمْ ثُمَّ لَا يُجَاوِرُونَكَ ف۪يهَٓا اِلَّا قَل۪يلاًۚۛ</t>
  </si>
  <si>
    <t>33|60|İkiyüzlüler, kalblerinde fesat bulunanlar, şehirde bozguncu haberler yayanlar, eğer bundan vazgeçmezlerse, and olsun ki, seni onlarla mücadeleye davet ederiz; sonra çevrende az bir zamandan fazla kalamazlar.</t>
  </si>
  <si>
    <t>مَلْعُون۪ينَۚۛ اَيْنَ مَا ثُقِفُٓوا اُخِذُوا وَقُتِّلُوا تَقْت۪يلاً</t>
  </si>
  <si>
    <t>33|61|Lanetlenmiş olarak, nerede bulunurlarsa yakalanır ve hem de öldürülürler.</t>
  </si>
  <si>
    <t>سُنَّةَ اللّٰهِ فِي الَّذ۪ينَ خَلَوْا مِنْ قَبْلُۚ وَلَنْ تَجِدَ لِسُنَّةِ اللّٰهِ تَبْد۪يلاً</t>
  </si>
  <si>
    <t>33|62|Allah'ın geçmişlere uyguladığı yasası budur ve Allah'ın yasasında bir değişme bulamazsın.</t>
  </si>
  <si>
    <t>يَسْـَٔلُكَ النَّاسُ عَنِ السَّاعَةِۜ قُلْ اِنَّمَا عِلْمُهَا عِنْدَ اللّٰهِۜ وَمَا يُدْر۪يكَ لَعَلَّ السَّاعَةَ تَكُونُ قَر۪يباً</t>
  </si>
  <si>
    <t>33|63|İnsanlar senden kıyametin zamanını soruyorlar; de ki: "Onun bilgisi ancak Allah katındadır; ne bilirsin, belki de zamanı yakındır."</t>
  </si>
  <si>
    <t>اِنَّ اللّٰهَ لَعَنَ الْكَافِر۪ينَ وَاَعَدَّ لَهُمْ سَع۪يراًۙ</t>
  </si>
  <si>
    <t>33|64|Allah şüphesiz, inkarcılara lanet etmiş ve onlara içinde sonsuz olarak temelli kalacakları çılgın alevli cehennemi hazırlamıştır. Onlar bir dost ve yardımcı bulamazlar.</t>
  </si>
  <si>
    <t>خَالِد۪ينَ ف۪يهَٓا اَبَداًۚ لَا يَجِدُونَ وَلِياًّ وَلَا نَص۪يراًۚ</t>
  </si>
  <si>
    <t>33|65|Allah şüphesiz, inkarcılara lanet etmiş ve onlara içinde sonsuz olarak temelli kalacakları çılgın alevli cehennemi hazırlamıştır. Onlar bir dost ve yardımcı bulamazlar.</t>
  </si>
  <si>
    <t>يَوْمَ تُقَلَّبُ وُجُوهُهُمْ فِي النَّارِ يَقُولُونَ يَا لَيْتَنَٓا اَطَعْنَا اللّٰهَ وَاَطَعْنَا الرَّسُولَا</t>
  </si>
  <si>
    <t>33|66|Yüzleri ateşte çevrildiği gün: "Keşke Allah'a itaat etseydik, keşke Peygamber'e itaat etseydik!" derler.</t>
  </si>
  <si>
    <t>وَقَالُوا رَبَّنَٓا اِنَّٓا اَطَعْنَا سَادَتَنَا وَكُـبَرَٓاءَنَا فَاَضَلُّونَا السَّب۪يلَا</t>
  </si>
  <si>
    <t>33|67|"Rabbimiz! Biz yöneticilerimize ve büyüklerimize itaat etmiştik, fakat onlar bizi yoldan saptırdılar.", "Rabbimiz! Onlara iki kat azap ver, onları büyük bir lanete uğrat" derler.</t>
  </si>
  <si>
    <t>رَبَّنَٓا اٰتِهِمْ ضِعْفَيْنِ مِنَ الْعَذَابِ وَالْعَنْهُمْ لَعْناً كَب۪يراً۟</t>
  </si>
  <si>
    <t>33|68|"Rabbimiz! Biz yöneticilerimize ve büyüklerimize itaat etmiştik, fakat onlar bizi yoldan saptırdılar.", "Rabbimiz! Onlara iki kat azap ver, onları büyük bir lanete uğrat" derler.</t>
  </si>
  <si>
    <t>يَٓا اَيُّهَا الَّذ۪ينَ اٰمَنُوا لَا تَكُونُوا كَالَّذ۪ينَ اٰذَوْا مُوسٰى فَبَرَّاَهُ اللّٰهُ مِمَّا قَالُواۜ وَكَانَ عِنْدَ اللّٰهِ وَج۪يهاً</t>
  </si>
  <si>
    <t>33|69|Ey inananlar! Musa'yı incitenler gibi olmayın. Nitekim Allah onu, söylediklerinden beri tutmuştu. O, Allah'ın katında değerli bir kişiydi.</t>
  </si>
  <si>
    <t>يَٓا اَيُّهَا الَّذ۪ينَ اٰمَنُوا اتَّقُوا اللّٰهَ وَقُولُوا قَوْلاً سَد۪يداًۙ</t>
  </si>
  <si>
    <t>33|70|Ey inananlar! Allah'tan sakının, dürüst söz söyleyin de Allah işlerinizi kendinize yararlı kılsın ve günahlarınızı size bağışlasın. Kim Allah'a ve Peygamber'ine itaat ederse, şüphesiz büyük bir kurtuluşa ermiş olur.</t>
  </si>
  <si>
    <t>يُصْلِحْ لَكُمْ اَعْمَالَكُمْ وَيَغْفِرْ لَكُمْ ذُنُوبَكُمْۜ وَمَنْ يُطِـعِ اللّٰهَ وَرَسُولَهُ فَقَدْ فَازَ فَوْزاً عَظ۪يماً</t>
  </si>
  <si>
    <t>33|71|Ey inananlar! Allah'tan sakının, dürüst söz söyleyin de Allah işlerinizi kendinize yararlı kılsın ve günahlarınızı size bağışlasın. Kim Allah'a ve Peygamber'ine itaat ederse, şüphesiz büyük bir kurtuluşa ermiş olur.</t>
  </si>
  <si>
    <t>اِنَّا عَرَضْنَا الْاَمَانَةَ عَلَى السَّمٰوَاتِ وَالْاَرْضِ وَالْجِبَالِ فَاَبَيْنَ اَنْ يَحْمِلْنَهَا وَاَشْفَقْنَ مِنْهَا وَحَمَلَهَا الْاِنْسَانُۜ اِنَّهُ كَانَ ظَلُوماً جَهُولاًۙ</t>
  </si>
  <si>
    <t>33|72|Doğrusu Biz, sorumluluğu (emaneti) göklere, yere, dağlara sunmuşuzdur da onlar bunu yüklenmekten çekinmişler ve ondan korkup titremişlerdir; onu insan yüklendi. Doğrusu o çok zalim ve çok cahildir. (kabulüne rağmen emanete hıyanet etmektedir)</t>
  </si>
  <si>
    <t>لِيُعَذِّبَ اللّٰهُ الْمُنَافِق۪ينَ وَالْمُنَافِقَاتِ وَالْمُشْرِك۪ينَ وَالْمُشْرِكَاتِ وَيَتُوبَ اللّٰهُ عَلَى الْمُؤْمِن۪ينَ وَالْمُؤْمِنَاتِۜ وَكَانَ اللّٰهُ غَفُوراً رَح۪يماً</t>
  </si>
  <si>
    <t>33|73|Bunun sonucu olarak, Allah, ikiyüzlü erkek ve kadınlara, Allah'a ortak koşan erkek ve kadınlara azap verecektir. Allah inanan erkek ve kadınların tevbelerini kabul buyuracaktır. Allah bağışlar ve merhamet eder.</t>
  </si>
  <si>
    <t>SEBE SURESİ</t>
  </si>
  <si>
    <t>اَلْحَمْدُ لِلّٰهِ الَّذ۪ي لَهُ مَا فِي السَّمٰوَاتِ وَمَا فِي الْاَرْضِ وَلَهُ الْحَمْدُ فِي الْاٰخِرَةِۜ وَهُوَ الْحَك۪يمُ الْخَب۪يرُ</t>
  </si>
  <si>
    <t>34|1|Hamd, göklerde olanlar ve yerde bulunanlar Kendisinin olan Allah'a mahsustur. O, Hakim'dir, her şeyden haberdardır.</t>
  </si>
  <si>
    <t>يَعْلَمُ مَا يَلِجُ فِي الْاَرْضِ وَمَا يَخْرُجُ مِنْهَا وَمَا يَنْزِلُ مِنَ السَّمَٓاءِ وَمَا يَعْرُجُ ف۪يهَاۜ وَهُوَ الرَّح۪يمُ الْغَفُورُ</t>
  </si>
  <si>
    <t>34|2|Yere gireni ve oradan çıkanı, gökten ineni ve oraya yükseleni bilir. O, merhametlidir, mağfiret sahibidir.</t>
  </si>
  <si>
    <t>وَقَالَ الَّذ۪ينَ كَفَرُوا لَا تَأْت۪ينَا السَّاعَةُۜ قُلْ بَلٰى وَرَبّ۪ي لَتَأْتِيَنَّكُمْ عَالِمِ الْغَيْبِۚ لَا يَعْزُبُ عَنْهُ مِثْقَالُ ذَرَّةٍ فِي السَّمٰوَاتِ وَلَا فِي الْاَرْضِ وَلَٓا اَصْغَرُ مِنْ ذٰلِكَ وَلَٓا اَكْبَرُ اِلَّا ف۪ي كِتَابٍ مُب۪ينٍۙ</t>
  </si>
  <si>
    <t>34|3|İnkar edenler: "Kıyamet bize gelmeyecektir" dediler. De ki: "Hayır, öyle değil; görülmeyeni bilen Rabbim'e and olsun ki, o saat size muhakkak gelecektir. Göklerde ve yerde zerre kadar olanlar bile O'nun ilminin dışında değildir. Bundan daha küçüğü ve daha büyüğü de şüphesiz apaçık Kitap'tadır."</t>
  </si>
  <si>
    <t>لِيَجْزِيَ الَّذ۪ينَ اٰمَنُوا وَعَمِلُوا الصَّالِحَاتِۜ اُو۬لٰٓئِكَ لَهُمْ مَغْفِرَةٌ وَرِزْقٌ كَر۪يمٌ</t>
  </si>
  <si>
    <t>34|4|Allah'ın, inanıp yararlı iş işleyenlere ki onlar için mağfiret ve cömertçe verilmiş rızık vardır ve ayetlerimizi hükümsüz bırakmak için yarışanlara ki onlara iğrenç ve can yakıcı azap vardır işlerinin karşılıklarını vermesi için kıyamet saati gelecektir.</t>
  </si>
  <si>
    <t>وَالَّذ۪ينَ سَعَوْ ف۪ٓي اٰيَاتِنَا مُعَاجِز۪ينَ اُو۬لٰٓئِكَ لَهُمْ عَذَابٌ مِنْ رِجْزٍ اَل۪يمٌۗ</t>
  </si>
  <si>
    <t>34|5|Allah'ın, inanıp yararlı iş işleyenlere ki onlar için mağfiret ve cömertçe verilmiş rızık vardır ve ayetlerimizi hükümsüz bırakmak için yarışanlara ki onlara iğrenç ve can yakıcı azap vardır işlerinin karşılıklarını vermesi için kıyamet saati gelecektir.</t>
  </si>
  <si>
    <t>وَيَرَى الَّذ۪ينَ اُو۫تُوا الْعِلْمَ الَّـذ۪ٓي اُنْزِلَ اِلَيْكَ مِنْ رَبِّكَ هُوَ الْحَقَّۙ وَيَهْد۪ٓي اِلٰى صِرَاطِ الْعَز۪يزِ الْحَم۪يدِ</t>
  </si>
  <si>
    <t>34|6|Kendilerine ilim verilenler, sana Rabbinden indirilenin hak olduğunu, güçlü ve hamde layık olanın yolunu gösterdiğini bilirler.</t>
  </si>
  <si>
    <t>وَقَالَ الَّذ۪ينَ كَفَرُوا هَلْ نَدُلُّكُمْ عَلٰى رَجُلٍ يُنَبِّئُكُمْ اِذَا مُزِّقْتُمْ كُلَّ مُمَزَّقٍۙ اِنَّكُمْ لَف۪ي خَلْقٍ جَد۪يدٍۚ</t>
  </si>
  <si>
    <t>34|7|İnkar edenler, insanlara: "Size, siz parça parça dağılıp yok olduğunuz zaman yeniden dirileceğinizi haber veren bir adam gösterelim mi? Allah'a karşı yalan mı uyduruyor, yoksa kendisinde delilik mi vardır?" derler. Hayır; ahirete inanmayanlar, azapta ve derin bir sapıklık içindedirler.</t>
  </si>
  <si>
    <t>اَفْتَرٰى عَلَى اللّٰهِ كَذِباً اَمْ بِه۪ جِنَّةٌۜ بَلِ الَّذ۪ينَ لَا يُؤْمِنُونَ بِالْاٰخِرَةِ فِي الْعَذَابِ وَالضَّلَالِ الْبَع۪يدِ</t>
  </si>
  <si>
    <t>34|8|İnkar edenler, insanlara: "Size, siz parça parça dağılıp yok olduğunuz zaman yeniden dirileceğinizi haber veren bir adam gösterelim mi? Allah'a karşı yalan mı uyduruyor, yoksa kendisinde delilik mi vardır?" derler. Hayır; ahirete inanmayanlar, azapta ve derin bir sapıklık içindedirler.</t>
  </si>
  <si>
    <t>اَفَلَمْ يَرَوْا اِلٰى مَا بَيْنَ اَيْد۪يهِمْ وَمَا خَلْفَهُمْ مِنَ السَّمَٓاءِ وَالْاَرْضِۜ اِنْ نَشَأْ نَخْسِفْ بِهِمُ الْاَرْضَ اَوْ نُسْقِطْ عَلَيْهِمْ كِسَفاً مِنَ السَّمَٓاءِۜ اِنَّ ف۪ي ذٰلِكَ لَاٰيَةً لِكُلِّ عَبْدٍ مُن۪يبٍ۟</t>
  </si>
  <si>
    <t>34|9|Önlerinde ve ardlarında olan göğü ve yeri görmezler mi? Dilesek onları yere geçirir veya göğün bir parçasını başlarına indiririz. Bunlarda, Allah'a yönelen her kul için dersler vardır.</t>
  </si>
  <si>
    <t>وَلَقَدْ اٰتَيْنَا دَاوُ۫دَ مِنَّا فَضْلاًۜ يَا جِبَالُ اَوِّب۪ي مَعَهُ وَالطَّيْرَۚ وَاَلَنَّا لَهُ الْحَد۪يدَۙ</t>
  </si>
  <si>
    <t>34|10|"Ey dağlar ve kuşlar! Davud tesbih ettikçe siz de onu tekrarlayın" diyerek and olsun ki, ona katımızdan lütufta bulunduk; "geniş zırhlar yap, dokumasını sağlam tut" diye ona demiri yumuşak kıldık. Yararlı iş işleyin; doğrusu Ben yaptıklarınızı görenim.</t>
  </si>
  <si>
    <t>اَنِ اعْمَلْ سَابِغَاتٍ وَقَدِّرْ فِي السَّرْدِ وَاعْمَلُوا صَالِحاًۜ اِنّ۪ي بِمَا تَعْمَلُونَ بَص۪يرٌ</t>
  </si>
  <si>
    <t>34|11|"Ey dağlar ve kuşlar! Davud tesbih ettikçe siz de onu tekrarlayın" diyerek and olsun ki, ona katımızdan lütufta bulunduk; "geniş zırhlar yap, dokumasını sağlam tut" diye ona demiri yumuşak kıldık. Yararlı iş işleyin; doğrusu Ben yaptıklarınızı görenim.</t>
  </si>
  <si>
    <t>وَلِسُلَيْمٰنَ الرّ۪يحَ غُدُوُّهَا شَهْرٌ وَرَوَاحُهَا شَهْرٌۚ وَاَسَلْنَا لَهُ عَيْنَ الْقِطْرِۜ وَمِنَ الْجِنِّ مَنْ يَعْمَلُ بَيْنَ يَدَيْهِ بِاِذْنِ رَبِّه۪ۜ وَمَنْ يَزِغْ مِنْهُمْ عَنْ اَمْرِنَا نُذِقْهُ مِنْ عَذَابِ السَّع۪يرِ</t>
  </si>
  <si>
    <t>34|12|Gündüz estiğinde bir aylık mesafeye gidip, akşam da bir aylık mesafeden gelen rüzgarı Süleyman'ın buyruğu altına verdik. Onun için su gibi erimiş bakır akıttık. Rabbinin izniyle, yanında iş gören cinleri onun buyruğu altına verdik ki, bunlar içinde buyruğumuzdan çıkan olursa ona alevli ateşin azabını tattırırdık.</t>
  </si>
  <si>
    <t>يَعْمَلُونَ لَهُ مَا يَشَٓاءُ مِنْ مَحَار۪يبَ وَتَمَاث۪يلَ وَجِفَانٍ كَالْجَوَابِ وَقُدُورٍ رَاسِيَاتٍۜ اِعْمَلُٓوا اٰلَ دَاوُ۫دَ شُكْراًۜ وَقَل۪يلٌ مِنْ عِبَادِيَ الشَّكُورُ</t>
  </si>
  <si>
    <t>34|13|Süleyman için, o ne dilerse, mabedler, heykeller, büyük havuzlara benzer çanaklar ve taşınması güç kazanlar yaparlardı. "Ey Davud ailesi, şükredin! Kullarımdan şükredenler pek azdır."</t>
  </si>
  <si>
    <t>فَلَمَّا قَضَيْنَا عَلَيْهِ الْمَوْتَ مَا دَلَّهُمْ عَلٰى مَوْتِه۪ٓ اِلَّا دَٓابَّةُ الْاَرْضِ تَأْكُلُ مِنْسَاَتَهُۚ فَلَمَّا خَرَّ تَبَيَّنَتِ الْجِنُّ اَنْ لَوْ كَانُوا يَعْلَمُونَ الْغَيْبَ مَا لَبِثُوا فِي الْعَذَابِ الْمُه۪ينِ</t>
  </si>
  <si>
    <t>34|14|Süleyman'ın ölümüne hükmettiğimiz zaman, ancak değneğini yiyen kurt onun ölümünü cinlere farkettirdi. O, ölü olarak yere düşünce, ortaya çıktı ki, şayet cinler görülmeyeni bilmiş olsalardı alçak düşüren bir azap içinde kalmazlardı.</t>
  </si>
  <si>
    <t>لَقَدْ كَانَ لِسَبَأٍ ف۪ي مَسْكَنِهِمْ اٰيَةٌۚ جَنَّتَانِ عَنْ يَم۪ينٍ وَشِمَالٍۜ كُلُوا مِنْ رِزْقِ رَبِّكُمْ وَاشْكُرُوا لَهُۜ بَلْدَةٌ طَيِّبَةٌ وَرَبٌّ غَفُورٌ</t>
  </si>
  <si>
    <t>34|15|Sebelilerin yurtlarında Allah'ın kudretine bir işaret vardır: Sağlı sollu iki bahçe vardı. Onlara: "Rabbinizin verdiği rızıktan yiyin ve O'na şükredin. İşte hoş bir şehir ve bağışlayan bir Rab" denmişti.</t>
  </si>
  <si>
    <t>فَاَعْرَضُوا فَاَرْسَلْنَا عَلَيْهِمْ سَيْلَ الْعَرِمِ وَبَدَّلْنَاهُمْ بِجَنَّتَيْهِمْ جَنَّتَيْنِ ذَوَاتَيْ اُكُلٍ خَمْطٍ وَاَثْلٍ وَشَيْءٍ مِنْ سِدْرٍ قَل۪يلٍ</t>
  </si>
  <si>
    <t>34|16|Fakat onlar yüz çevirdiler; bunun için Biz de üzerlerine Arim selini gönderdik, onların bahçelerini, buruk yemişli, ılgınlık ve içinde biraz da sedir ağacı bulunan iki bahçeye çevirdik.</t>
  </si>
  <si>
    <t>ذٰلِكَ جَزَيْنَاهُمْ بِمَا كَفَرُواۜ وَهَلْ نُجَاز۪ٓي اِلَّا الْكَفُورَ</t>
  </si>
  <si>
    <t>34|17|İşte böylece, inkarlarından ötürü onları cezalandırdık. Biz nankörden başkasına ceza mı veririz?</t>
  </si>
  <si>
    <t>وَجَعَلْنَا بَيْنَهُمْ وَبَيْنَ الْقُرَى الَّت۪ي بَارَكْنَا ف۪يهَا قُرًى ظَاهِرَةً وَقَدَّرْنَا ف۪يهَا السَّيْرَۜ س۪يرُوا ف۪يهَا لَيَالِيَ وَاَيَّاماً اٰمِن۪ينَ</t>
  </si>
  <si>
    <t>34|18|Onlarla, kutlu kıldığımız şehirler arasında, karşıdan karşıya görünen kasabalar var etmiş, oraları gezilecek belirli konak yerleri yapmıştık, "Oralarda geceleri ve gündüzleri güven içinde gezin" demiştik.</t>
  </si>
  <si>
    <t>فَقَالُوا رَبَّنَا بَاعِدْ بَيْنَ اَسْفَارِنَا وَظَلَمُٓوا اَنْفُسَهُمْ فَجَعَلْنَاهُمْ اَحَاد۪يثَ وَمَزَّقْنَاهُمْ كُلَّ مُمَزَّقٍۜ اِنَّ ف۪ي ذٰلِكَ لَاٰيَاتٍ لِكُلِّ صَبَّارٍ شَكُورٍ</t>
  </si>
  <si>
    <t>34|19|Ama onlar: "Rabbimiz! Yolculuklarımızın mesafesini uzak kıl" deyip kendilerine yazık ettiler. Biz de onları efsane yapıverdik, darmadağın ettik. Doğrusu bunlarda, pek sabreden ve çok şükreden kimseler için dersler vardır.</t>
  </si>
  <si>
    <t>وَلَقَدْ صَدَّقَ عَلَيْهِمْ اِبْل۪يسُ ظَنَّهُ فَاتَّبَعُوهُ اِلَّا فَر۪يقاً مِنَ الْمُؤْمِن۪ينَ</t>
  </si>
  <si>
    <t>34|20|And olsun ki İblis, onlar hakkındaki görüşünü doğru çıkartmış; inananlardan bir topluluk dışında hepsi ona uymuşlardı.</t>
  </si>
  <si>
    <t>وَمَا كَانَ لَهُ عَلَيْهِمْ مِنْ سُلْطَانٍ اِلَّا لِنَعْلَمَ مَنْ يُؤْمِنُ بِالْاٰخِرَةِ مِمَّنْ هُوَ مِنْهَا ف۪ي شَكٍّۜ وَرَبُّكَ عَلٰى كُلِّ شَيْءٍ حَف۪يظٌ۟</t>
  </si>
  <si>
    <t>34|21|Oysa İblis'in onlar üzerinde bir nüfuzu yoktu; ama Biz ahirete inanan kimselerle ondan şüphede olanları, işte böylece ortaya koyarız. Rabbin her şeyi gözetip koruyandır.</t>
  </si>
  <si>
    <t>قُلِ ادْعُوا الَّذ۪ينَ زَعَمْتُمْ مِنْ دُونِ اللّٰهِۚ لَا يَمْلِكُونَ مِثْقَالَ ذَرَّةٍ فِي السَّمٰوَاتِ وَلَا فِي الْاَرْضِ وَمَا لَهُمْ ف۪يهِمَا مِنْ شِرْكٍ وَمَا لَهُ مِنْهُمْ مِنْ ظَه۪يرٍ</t>
  </si>
  <si>
    <t>34|22|De ki: "Allah'ı bırakıp de göklerde ve yerde zerre kadar bir şeye sahip olmadığı, her ikisinde de bir ortaklığı bulunmadığı ve hiçbiri Allah'a yardımcı olmadığı halde tanrı olduklarını ileri sürdüklerinizi yardıma çağırsanıza!"</t>
  </si>
  <si>
    <t>وَلَا تَنْفَعُ الشَّفَاعَةُ عِنْدَهُٓ اِلَّا لِمَنْ اَذِنَ لَهُۜ حَتّٰٓى اِذَا فُزِّعَ عَنْ قُلُوبِهِمْ قَالُوا مَاذَاۙ قَالَ رَبُّكُمْۜ قَالُوا الْحَقَّۚ وَهُوَ الْعَلِيُّ الْكَب۪يرُ</t>
  </si>
  <si>
    <t>34|23|Allah'ın katında, kendisine izin verilenden başka kimse şefaat edemez. Sonunda, gönüllerindeki korku giderilince birbirlerine "Rabbiniz ne söyledi?" diye sorarlar; "Hak söyledi" derler. O, yücedir, büyüktür.</t>
  </si>
  <si>
    <t>قُلْ مَنْ يَرْزُقُكُمْ مِنَ السَّمٰوَاتِ وَالْاَرْضِۜ قُلِ اللّٰهُۙ وَاِنَّٓا اَوْ اِيَّاكُمْ لَعَلٰى هُدًى اَوْ ف۪ي ضَلَالٍ مُب۪ينٍ</t>
  </si>
  <si>
    <t>34|24|De ki: "Göklerden ve yerden sizi rızıklandıran kimdir?" De ki: "Allah'tır. Öyleyse doğru yolda veya apaçık bir sapıklıkta olan ya biziz ya sizsiniz."</t>
  </si>
  <si>
    <t>قُلْ لَا تُسْـَٔلُونَ عَمَّٓا اَجْرَمْنَا وَلَا نُسْـَٔلُ عَمَّا تَعْمَلُونَ</t>
  </si>
  <si>
    <t>34|25|De ki: "İşlediğimiz suçlardan siz sorumlu olmazsınız, sizin yaptıklarınızdan da biz sorumlu olmayız"</t>
  </si>
  <si>
    <t>قُلْ يَجْمَعُ بَيْنَنَا رَبُّنَا ثُمَّ يَفْتَحُ بَيْنَنَا بِالْحَقِّۜ وَهُوَ الْفَتَّاحُ الْعَل۪يمُ</t>
  </si>
  <si>
    <t>34|26|De ki: "Rabbimiz sonunda hepimizi toplar, sonra aramızda adaletle hükmeder. Adaletle hükmeden, bilen ancak O'dur."</t>
  </si>
  <si>
    <t>قُلْ اَرُونِيَ الَّذ۪ينَ اَلْحَقْتُمْ بِه۪ شُرَكَٓاءَ كَلَّاۜ بَلْ هُوَ اللّٰهُ الْعَز۪يزُ الْحَك۪يمُ</t>
  </si>
  <si>
    <t>34|27|De ki: "O'na taktığınız ortakları bana gösterin, yoktur ki! O, güçlü olan, hakim olan Allah'tır."</t>
  </si>
  <si>
    <t>وَمَٓا اَرْسَلْنَاكَ اِلَّا كَٓافَّةً لِلنَّاسِ بَش۪يراً وَنَذ۪يراً وَلٰكِنَّ اَكْثَرَ النَّاسِ لَا يَعْلَمُونَ</t>
  </si>
  <si>
    <t>34|28|Biz seni bütün insanlara ancak müjdeci ve uyarıcı olarak göndermişizdir; fakat insanların çoğu bilmez.</t>
  </si>
  <si>
    <t>34|29|"Doğru sözlü iseniz söyleyin bu vaad ne zamandır?" derler.</t>
  </si>
  <si>
    <t>قُلْ لَكُمْ م۪يعَادُ يَوْمٍ لَا تَسْتَأْخِرُونَ عَنْهُ سَاعَةً وَلَا تَسْتَقْدِمُونَ۟</t>
  </si>
  <si>
    <t>34|30|De ki: "Size, bir gün tayin edilmiştir. Ondan bir saat ne geri kalabilirsiniz ne de öne geçebilirsiniz."</t>
  </si>
  <si>
    <t>وَقَالَ الَّذ۪ينَ كَفَرُوا لَنْ نُؤْمِنَ بِهٰذَا الْقُرْاٰنِ وَلَا بِالَّذ۪ي بَيْنَ يَدَيْهِۜ وَلَوْ تَرٰٓى اِذِ الظَّالِمُونَ مَوْقُوفُونَ عِنْدَ رَبِّهِمْۚ يَرْجِعُ بَعْضُهُمْ اِلٰى بَعْضٍۨ الْقَوْلَۚ يَقُولُ الَّذ۪ينَ اسْتُضْعِفُوا لِلَّذ۪ينَ اسْتَكْبَرُوا لَوْلَٓا اَنْتُمْ لَكُنَّا مُؤْمِن۪ينَ</t>
  </si>
  <si>
    <t>34|31|İnkar edenler: "Bu Kuran'a ve ondan öncekilere inanmayacağız" dediler. Sen bu zalimleri, Rablerinin huzurunda dikilmiş oldukları zaman, suçu birbirine atıp dururken bir görsen! Güçsüz sayılanlar, büyüklük taslayanlara: "Siz olmasaydınız biz inanmış olacaktık" derler.</t>
  </si>
  <si>
    <t>قَالَ الَّذ۪ينَ اسْتَكْبَرُوا لِلَّذ۪ينَ اسْتُضْعِفُٓوا اَنَحْنُ صَدَدْنَاكُمْ عَنِ الْهُدٰى بَعْدَ اِذْ جَٓاءَكُمْ بَلْ كُنْتُمْ مُجْرِم۪ينَ</t>
  </si>
  <si>
    <t>34|32|Büyüklük taslayanlar, Güçsüz sayılanlara: "Size doğruluk rehberi geldikten sonra ondan sizi biz mi alıkoyduk? Hayır; zaten suçlu kimselerdiniz" derler.</t>
  </si>
  <si>
    <t>وَقَالَ الَّذ۪ينَ اسْتُضْعِفُوا لِلَّذ۪ينَ اسْتَكْبَرُوا بَلْ مَكْرُ الَّيْلِ وَالنَّهَارِ اِذْ تَأْمُرُونَـنَٓا اَنْ نَكْفُرَ بِاللّٰهِ وَنَجْعَلَ لَهُٓ اَنْدَاداًۜ وَاَسَرُّوا النَّدَامَةَ لَمَّا رَاَوُا الْعَذَابَۜ وَجَعَلْنَا الْاَغْلَالَ ف۪ٓي اَعْنَاقِ الَّذ۪ينَ كَفَرُواۜ هَلْ يُجْزَوْنَ اِلَّا مَا كَانُوا يَعْمَلُونَ</t>
  </si>
  <si>
    <t>34|33|Güçsüz sayılanlar da büyüklük taslayanlara: "Hayır gece gündüz hile kuruyor ve bize Allah'ı inkar etmemizi, O'na ortaklar koşmamızı emrediyordunuz" derler. Azabı gördüklerinde, ettiklerine içleri yanar. İnkar edenlerin boyunlarına demir halkalar vururuz. Yaptıklarından başka bir şeyin mi cezasını çekerler?</t>
  </si>
  <si>
    <t>وَمَٓا اَرْسَلْنَا ف۪ي قَرْيَةٍ مِنْ نَذ۪يرٍ اِلَّا قَالَ مُتْرَفُوهَٓاۙ اِنَّا بِمَٓا اُرْسِلْتُمْ بِه۪ كَافِرُونَ</t>
  </si>
  <si>
    <t>34|34|Doğrusu uyarıcı göndermiş olduğumuz her kentin varlıklı kimseleri, "Biz sizinle gönderilen şeyleri inkar ediyoruz" dediler.</t>
  </si>
  <si>
    <t>وَقَالُوا نَحْنُ اَكْثَرُ اَمْوَالاً وَاَوْلَاداًۙ وَمَا نَحْنُ بِمُعَذَّب۪ينَ</t>
  </si>
  <si>
    <t>34|35|Ve dediler ki: "Malları ve çocukları en çok olan bizleriz, azaba uğratılacak da değiliz"</t>
  </si>
  <si>
    <t>قُلْ اِنَّ رَبّ۪ي يَبْسُطُ الرِّزْقَ لِمَنْ يَشَٓاءُ وَيَقْدِرُ وَلٰكِنَّ اَكْثَرَ النَّاسِ لَا يَعْلَمُونَ۟</t>
  </si>
  <si>
    <t>34|36|De ki: "Şüphesiz Rabbim rızkı dilediğine genişletir ve bir ölçüye göre verir, fakat insanların çoğu bilmezler."</t>
  </si>
  <si>
    <t>وَمَٓا اَمْوَالُكُمْ وَلَٓا اَوْلَادُكُمْ بِالَّت۪ي تُقَرِّبُكُمْ عِنْدَنَا زُلْفٰٓى اِلَّا مَنْ اٰمَنَ وَعَمِلَ صَالِحاًۘ فَاُو۬لٰٓئِكَ لَهُمْ جَزَٓاءُ الضِّعْفِ بِمَا عَمِلُوا وَهُمْ فِي الْغُرُفَاتِ اٰمِنُونَ</t>
  </si>
  <si>
    <t>34|37|Ey insanlar! Sizi Bana yaklaştıracak olan ne mallarınız ve ne de çocuklarınızdır; yalnız, inanıp yararlı iş işleyen kimselerin, işte onların yaptıklarına karşılık mükafatları kat kattır; işte onlar, yüksek derecelerde, güven içindedirler.</t>
  </si>
  <si>
    <t>وَالَّذ۪ينَ يَسْعَوْنَ ف۪ٓي اٰيَاتِنَا مُعَاجِز۪ينَ اُو۬لٰٓئِكَ فِي الْعَذَابِ مُحْضَرُونَ</t>
  </si>
  <si>
    <t>34|38|Ayetlerimizi etkisiz kılmaya çalışanlar; işte onlar, azabla yüz yüze bırakılırlar.</t>
  </si>
  <si>
    <t>قُلْ اِنَّ رَبّ۪ي يَبْسُطُ الرِّزْقَ لِمَنْ يَشَٓاءُ مِنْ عِبَادِه۪ وَيَقْدِرُ لَهُۜ وَمَٓا اَنْفَقْتُمْ مِنْ شَيْءٍ فَهُوَ يُخْلِفُهُۚ وَهُوَ خَيْرُ الرَّازِق۪ينَ</t>
  </si>
  <si>
    <t>34|39|De ki: "Doğrusu Rabbim, kullarından dilediğinin rızkını hem genişletir ve hem de ona daraltıp bir ölçüye göre verir; sarfettiğiniz herhangi bir şeyin yerine O daha iyisini koyar, çünkü O rızık verenlerin en hayırlısıdır."</t>
  </si>
  <si>
    <t>وَيَوْمَ يَحْشُرُهُمْ جَم۪يعاً ثُمَّ يَقُولُ لِلْمَلٰٓئِكَةِ اَهٰٓؤُ۬لَٓاءِ اِيَّاكُمْ كَانُوا يَعْبُدُونَ</t>
  </si>
  <si>
    <t>34|40|Allah bir gün onların hepsini diriltip toplar, sonra meleklere: "Bunlar mı size tapıyordu?" der.</t>
  </si>
  <si>
    <t>قَالُوا سُبْحَانَكَ اَنْتَ وَلِيُّنَا مِنْ دُونِهِمْۚ بَلْ كَانُوا يَعْبُدُونَ الْجِنَّۚ اَكْثَرُهُمْ بِهِمْ مُؤْمِنُونَ</t>
  </si>
  <si>
    <t>34|41|Melekler: "Haşa, bizim dostumuz onlar değil, Sensin. Hayır; onlar bize değil cinlere tapıyorlardı, çoğu onlara inanıyorlardı" derler.</t>
  </si>
  <si>
    <t>فَالْيَوْمَ لَا يَمْلِكُ بَعْضُكُمْ لِبَعْضٍ نَفْعاً وَلَا ضَراًّۜ وَنَقُولُ لِلَّذ۪ينَ ظَلَمُوا ذُوقُوا عَذَابَ النَّارِ الَّت۪ي كُنْتُمْ بِهَا تُكَذِّبُونَ</t>
  </si>
  <si>
    <t>34|42|Zalimlere: "Yalanladığınız ateşin azabını tadın, bugün birbirinize ne fayda ve ne de zarar verebilirsiniz" deriz.</t>
  </si>
  <si>
    <t>وَاِذَا تُتْلٰى عَلَيْهِمْ اٰيَاتُنَا بَيِّنَاتٍ قَالُوا مَا هٰذَٓا اِلَّا رَجُلٌ يُر۪يدُ اَنْ يَصُدَّكُمْ عَمَّا كَانَ يَعْبُدُ اٰبَٓاؤُ۬كُمْۚ وَقَالُوا مَا هٰذَٓا اِلَّٓا اِفْكٌ مُفْتَرًىۜ وَقَالَ الَّذ۪ينَ كَفَرُوا لِلْحَقِّ لَمَّا جَٓاءَهُمْۙ اِنْ هٰذَٓا اِلَّا سِحْرٌ مُب۪ينٌ</t>
  </si>
  <si>
    <t>34|43|Ayetlerimiz onlara apaçık olarak okunduğu zaman: "Bu adam sizi babalarınızın taptıklarından alıkoymaktan başka bir şey istemiyor" derlerdi. "Bu Kuran düpedüz bir uydurmadan başka bir şey değildir" derlerdi. Hak, inkar edenlere geldiğinde, onun için: "Bu apaçık bir büyüdür" demişlerdi.</t>
  </si>
  <si>
    <t>وَمَٓا اٰتَيْنَاهُمْ مِنْ كُتُبٍ يَدْرُسُونَهَا وَمَٓا اَرْسَلْنَٓا اِلَيْهِمْ قَبْلَكَ مِنْ نَذ۪يرٍۜ</t>
  </si>
  <si>
    <t>34|44|Oysa Biz, onlara okuyacakları bir kitap vermemiş ve senden önce de onlara bir uyarıcı göndermemiştik.</t>
  </si>
  <si>
    <t>وَكَذَّبَ الَّذ۪ينَ مِنْ قَبْلِهِمْۙ وَمَا بَلَغُوا مِعْشَارَ مَٓا اٰتَيْنَاهُمْ فَكَذَّبُوا رُسُل۪ي۠ فَكَيْفَ كَانَ نَك۪يرِ۟</t>
  </si>
  <si>
    <t>34|45|Kendilerinden önce gelenleri de yalanlamışlardı; oysa bunlar, onlara verdiklerimizin onda birine bile erişememişlerdi. Böyleyken peygamberlerimizi yalanladılar; Beni inkar etmek nasıl olur?</t>
  </si>
  <si>
    <t>قُلْ اِنَّـمَٓا اَعِظُـكُمْ بِوَاحِدَةٍۚ اَنْ تَقُومُوا لِلّٰهِ مَثْنٰى وَفُرَادٰى ثُمَّ تَتَفَكَّرُوا۠ مَا بِصَاحِبِكُمْ مِنْ جِنَّةٍۜ اِنْ هُوَ اِلَّا نَذ۪يرٌ لَكُمْ بَيْنَ يَدَيْ عَذَابٍ شَد۪يدٍ</t>
  </si>
  <si>
    <t>34|46|De ki: "Size tek bir öğüdüm vardır: Allah için ikişer ikişer ve tek tek kalkınız, sonra düşününüz, göreceksiniz ki arkadaşınızda bir delilik yoktur. O yalnız çetin bir azabın öncesinde sizi uyarmaktadır."</t>
  </si>
  <si>
    <t>قُلْ مَا سَاَلْتُكُمْ مِنْ اَجْرٍ فَهُوَ لَكُمْۜ اِنْ اَجْرِيَ اِلَّا عَلَى اللّٰهِۚ وَهُوَ عَلٰى كُلِّ شَيْءٍ شَه۪يدٌ</t>
  </si>
  <si>
    <t>34|47|De ki: "Ben sizden bir ücret istersem, o sizin olsun; benim ecrim Allah'a aittir. O her şeye şahiddir."</t>
  </si>
  <si>
    <t>قُلْ اِنَّ رَبّ۪ي يَقْذِفُ بِالْحَقِّۚ عَلَّامُ الْغُيُوبِ</t>
  </si>
  <si>
    <t>34|48|De ki: "Görünmeyenleri en iyi bilen Rabbim, batılı hak ile ortadan kaldırır."</t>
  </si>
  <si>
    <t>قُلْ جَٓاءَ الْحَقُّ وَمَا يُبْدِئُ الْبَاطِلُ وَمَا يُع۪يدُ</t>
  </si>
  <si>
    <t>34|49|De ki: "Hak geldi; artık batıl ne yeniden başlar, ne de geri gelir."</t>
  </si>
  <si>
    <t>قُلْ اِنْ ضَلَلْتُ فَاِنَّـمَٓا اَضِلُّ عَلٰى نَفْس۪يۚ وَاِنِ اهْتَدَيْتُ فَبِمَا يُوح۪ٓي اِلَيَّ رَبّ۪يۜ اِنَّهُ سَم۪يعٌ قَر۪يبٌ</t>
  </si>
  <si>
    <t>34|50|De ki: "Eğer saparsam, kendi zararıma sapmış olurum. Doğru yolda olursam, bu Rabbim'in bana vahyetmesiyledir. Doğrusu O, işitendir, yakın olandır"</t>
  </si>
  <si>
    <t>وَلَوْ تَرٰٓى اِذْ فَزِعُوا فَلَا فَوْتَ وَاُخِذُوا مِنْ مَكَانٍ قَر۪يبٍۙ</t>
  </si>
  <si>
    <t>34|51|Onları korktukları zaman bir görsen; artık kurtuluş yoktur, cehenneme yakın bir yerde yakalanmışlardır. O zaman, "Allah'a inandık" derler ama, ahiret gibi uzak bir yerden imana nasıl kolayca ulaşırlar?</t>
  </si>
  <si>
    <t>وَقَالُٓوا اٰمَنَّا بِه۪ۚ وَاَنّٰى لَهُمُ التَّنَاوُشُ مِنْ مَكَانٍ بَع۪يدٍۚ</t>
  </si>
  <si>
    <t>34|52|Onları korktukları zaman bir görsen; artık kurtuluş yoktur, cehenneme yakın bir yerde yakalanmışlardır. O zaman, "Allah'a inandık" derler ama, ahiret gibi uzak bir yerden imana nasıl kolayca ulaşırlar?</t>
  </si>
  <si>
    <t>وَقَدْ كَفَرُوا بِه۪ مِنْ قَبْلُۚ وَيَقْذِفُونَ بِالْغَيْبِ مِنْ مَكَانٍ بَع۪يدٍ</t>
  </si>
  <si>
    <t>34|53|Oysa onu daha önce inkar etmişler, uzak bir yer olan dünyadan görünmeyene dil uzatmışlardı.</t>
  </si>
  <si>
    <t>وَح۪يلَ بَيْنَهُمْ وَبَيْنَ مَا يَشْتَهُونَ كَمَا فُعِلَ بِاَشْيَاعِهِمْ مِنْ قَبْلُۜ اِنَّهُمْ كَانُوا ف۪ي شَكٍّ مُر۪يبٍ</t>
  </si>
  <si>
    <t>34|54|Kendileriyle, arzuladıkları şeyler arasına artık engel konur; nitekim, daha önce, kendilerine benzeyenlere de aynı şey yapılmıştı. Çünkü onlar şüphe ve endişe içindeydiler.</t>
  </si>
  <si>
    <t>FATIR SURESİ</t>
  </si>
  <si>
    <t>اَلْحَمْدُ لِلّٰهِ فَاطِرِ السَّمٰوَاتِ وَالْاَرْضِ جَاعِلِ الْمَلٰٓئِكَةِ رُسُلاً اُو۬ل۪ٓي اَجْنِحَةٍ مَثْنٰى وَثُلٰثَ وَرُبَاعَۜ يَز۪يدُ فِي الْخَلْقِ مَا يَشَٓاءُۜ اِنَّ اللّٰهَ عَلٰى كُلِّ شَيْءٍ قَد۪يرٌ</t>
  </si>
  <si>
    <t>35|1|Hamd, gökleri ve yeri yaratan, melekleri ikişer, üçer, dörder kanatlı elçiler kılan Allah'a mahsustur. Yaratmada dilediğini artırır. Doğrusu Allah, her şeye Kadir olandır.</t>
  </si>
  <si>
    <t>مَا يَفْتَحِ اللّٰهُ لِلنَّاسِ مِنْ رَحْمَةٍ فَلَا مُمْسِكَ لَهَاۚ وَمَا يُمْسِكْۙ فَلَا مُرْسِلَ لَهُ مِنْ بَعْدِه۪ۜ وَهُوَ الْعَز۪يزُ الْحَك۪يمُ</t>
  </si>
  <si>
    <t>35|2|Allah'ın insanlara verdiği rahmeti önleyebilecek yoktur. O'nun önlediğini de ardından salıverecek yoktur. O, güçlü'dür, Hakim'dir.</t>
  </si>
  <si>
    <t>يَٓا اَيُّهَا النَّاسُ اذْكُرُوا نِعْمَتَ اللّٰهِ عَلَيْكُمْۜ هَلْ مِنْ خَالِقٍ غَيْرُ اللّٰهِ يَرْزُقُكُمْ مِنَ السَّمَٓاءِ وَالْاَرْضِۜ لَٓا اِلٰهَ اِلَّا هُوَۘ فَاَنّٰى تُؤْفَكُونَ</t>
  </si>
  <si>
    <t>35|3|Ey insanlar! Allah'ın size olan nimetini anın; sizi gökten ve yerden rızıklandıran Allah'tan başka bir yaratan var mıdır? O'ndan başka tanrı yoktur. Nasıl aldatılıp da döndürülürsünüz?</t>
  </si>
  <si>
    <t>وَاِنْ يُكَذِّبُوكَ فَقَدْ كُذِّبَتْ رُسُلٌ مِنْ قَبْلِكَۜ وَاِلَى اللّٰهِ تُرْجَعُ الْاُمُورُ</t>
  </si>
  <si>
    <t>35|4|Seni yalanlıyorlarsa bil ki senden önce de nice peygamberler yalanlanmıştır. Bütün işler Allah' a döndürülür.</t>
  </si>
  <si>
    <t>يَٓا اَيُّهَا النَّاسُ اِنَّ وَعْدَ اللّٰهِ حَقٌّ فَلَا تَغُرَّنَّكُمُ الْحَيٰوةُ الدُّنْيَا۠ وَلَا يَغُرَّنَّكُمْ بِاللّٰهِ الْغَرُورُ</t>
  </si>
  <si>
    <t>35|5|Ey insanlar! Allah'ın verdiği söz şüphesiz gerçektir; dünya hayatı sizi aldatmasın. Allah'ın affına güvendirerek şeytan sizi ayartmasın.</t>
  </si>
  <si>
    <t>اِنَّ الشَّيْطَانَ لَكُمْ عَدُوٌّ فَاتَّخِذُوهُ عَدُواًّۜ اِنَّمَا يَدْعُوا حِزْبَهُ لِيَكُونُوا مِنْ اَصْحَابِ السَّع۪يرِۜ</t>
  </si>
  <si>
    <t>35|6|Şeytan şüphesiz sizin düşmanınızdır; siz de onu düşman tutun; o, kendi taraftarlarını, çılgın alevli cehennem yaranı olmaya çağırır.</t>
  </si>
  <si>
    <t>اَلَّذ۪ينَ كَفَرُوا لَهُمْ عَذَابٌ شَد۪يدٌۜ وَالَّذ۪ينَ اٰمَنُوا وَعَمِلُوا الصَّالِحَاتِ لَهُمْ مَغْفِرَةٌ وَاَجْرٌ كَب۪يرٌ۟</t>
  </si>
  <si>
    <t>35|7|İnkar eden kimselere çetin azap vardır.</t>
  </si>
  <si>
    <t>اَفَمَنْ زُيِّنَ لَهُ سُٓوءُ عَمَلِه۪ فَرَاٰهُ حَسَناًۜ فَاِنَّ اللّٰهَ يُضِلُّ مَنْ يَشَٓاءُ وَيَهْد۪ي مَنْ يَشَٓاءُۘ فَلَا تَذْهَبْ نَفْسُكَ عَلَيْهِمْ حَسَرَاتٍۜ اِنَّ اللّٰهَ عَل۪يمٌ بِمَا يَصْنَعُونَ</t>
  </si>
  <si>
    <t>35|8|Kötü işi kendisine güzel gösterilip de onu güzel gören kimse, kötülüğü hiç işlemeyene benzer mi? Şüphesiz Allah dilediğini saptırır, dilediğini de doğru yola eriştirir. Artık onlara üzülerek kendini harabetme; Allah onların yaptıklarını şüphesiz bilir.</t>
  </si>
  <si>
    <t>وَاللّٰهُ الَّـذ۪ٓي اَرْسَلَ الرِّيَاحَ فَتُث۪يرُ سَحَاباً فَسُقْنَاهُ اِلٰى بَلَدٍ مَيِّتٍ فَاَحْيَيْنَا بِهِ الْاَرْضَ بَعْدَ مَوْتِهَاۜ كَذٰلِكَ النُّشُورُ</t>
  </si>
  <si>
    <t>35|9|Rüzgarları gönderip de bulutları yürüten Allah'tır. Biz bulutları ölü bir yere sürüp, onunla toprağı ölümünden sonra diriltiriz. İnsanları diriltmek de böyledir.</t>
  </si>
  <si>
    <t>مَنْ كَانَ يُر۪يدُ الْعِزَّةَ فَلِلّٰهِ الْعِزَّةُ جَم۪يعاًۜ اِلَيْهِ يَصْعَدُ الْكَلِمُ الطَّيِّبُ وَالْعَمَلُ الصَّالِـحُ يَرْفَعُهُۜ وَالَّذ۪ينَ يَمْكُرُونَ السَّيِّـَٔاتِ لَهُمْ عَذَابٌ شَد۪يدٌۜ وَمَكْرُ اُو۬لٰٓئِكَ هُوَ يَبُورُ</t>
  </si>
  <si>
    <t>35|10|Kudret isteyen kimse bilsin ki, kudret, bütünüyle Allah'ındır. Güzel sözler O'na yükselir, o sözleri de yararlı iş yükseltir. Kötülük yapmakta düzen kuranlara, onlara, çetin azap vardır. İşte bunların kurdukları düzenler boşa çıkar.</t>
  </si>
  <si>
    <t>وَاللّٰهُ خَلَقَكُمْ مِنْ تُرَابٍ ثُمَّ مِنْ نُطْفَةٍ ثُمَّ جَعَلَكُمْ اَزْوَاجاًۜ وَمَا تَحْمِلُ مِنْ اُنْثٰى وَلَا تَضَعُ اِلَّا بِعِلْمِه۪ۜ وَمَا يُعَمَّرُ مِنْ مُعَمَّرٍ وَلَا يُنْقَصُ مِنْ عُمُرِه۪ٓ اِلَّا ف۪ي كِتَابٍۜ اِنَّ ذٰلِكَ عَلَى اللّٰهِ يَس۪يرٌ</t>
  </si>
  <si>
    <t>35|11|Allah sizi topraktan, sonra nutfeden yaratmış, sonra da sizi çiftler halinde varetmiştir. Dişinin gebe kalması ve doğurması, ancak O'nun bilgisiyledir. Ömrü uzun olanın çok yaşaması ve ömürlerin azalması şüphesiz Kitap'dadır. Doğrusu bu Allah'a kolaydır.</t>
  </si>
  <si>
    <t>وَمَا يَسْتَوِي الْبَحْرَانِۗ هٰذَا عَذْبٌ فُرَاتٌ سَٓائِـغٌ شَرَابُهُ وَهٰذَا مِلْحٌ اُجَاجٌۜ وَمِنْ كُلٍّ تَأْكُلُونَ لَحْماً طَرِياًّ وَتَسْتَخْرِجُونَ حِلْيَةً تَلْبَسُونَهَاۚ وَتَرَى الْفُلْكَ ف۪يهِ مَوَاخِرَ لِتَبْتَغُوا مِنْ فَضْلِه۪ وَلَعَلَّكُمْ تَشْكُرُونَ</t>
  </si>
  <si>
    <t>35|12|İki deniz bir değildir. Birinin suyu tatlı ve kolay içimlidir; diğeri tuzlu ve acıdır. Her birinden taze balık eti yersiniz; takındığınız süsler çıkarırsınız; Allah'ın lütfuyla rızık aramanız için gemilerin onu yararak gittiğini görürsün. Belki artık şükredersiniz.</t>
  </si>
  <si>
    <t>يُولِجُ الَّيْلَ فِي النَّهَارِ وَيُولِجُ النَّهَارَ فِي الَّيْلِۙ وَسَخَّرَ الشَّمْسَ وَالْقَمَرَۘ كُلٌّ يَجْر۪ي لِاَجَلٍ مُسَمًّىۜ ذٰلِكُمُ اللّٰهُ رَبُّكُمْ لَهُ الْمُلْكُۜ وَالَّذ۪ينَ تَدْعُونَ مِنْ دُونِه۪ مَا يَمْلِكُونَ مِنْ قِطْم۪يرٍۜ</t>
  </si>
  <si>
    <t>35|13|Allah, geceyi gündüze katar, gündüzü geceye katar; belirli bir süre içinde hareket eden güneş ve ayı buyruk altına almıştır. İşte bu, Rabbiniz olan Allah'tır, hükümranlık O'nundur. O'nu bırakıp taptıklarınız, bir çekirdek kabuğuna bile sahip değillerdir.</t>
  </si>
  <si>
    <t>اِنْ تَدْعُوهُمْ لَا يَسْمَعُوا دُعَٓاءَكُمْۚ وَلَوْ سَمِعُوا مَا اسْتَجَابُوا لَكُمْۜ وَيَوْمَ الْقِيٰمَةِ يَكْفُرُونَ بِشِرْكِكُمْۜ وَلَا يُنَبِّئُكَ مِثْلُ خَب۪يرٍ۟</t>
  </si>
  <si>
    <t>35|14|Onları çağırırsanız, çağrınızı işitmezler; işitmiş olsalar bile size cevap veremezler; ama kıyamet günü sizin ortak koşmanızı inkar ederler. Herşeyden haberdar olan Allah gibi, sana kimse haber vermez.</t>
  </si>
  <si>
    <t>يَٓا اَيُّهَا النَّاسُ اَنْتُمُ الْفُقَـرَٓاءُ اِلَى اللّٰهِۚ وَاللّٰهُ هُوَ الْغَنِيُّ الْحَم۪يدُ</t>
  </si>
  <si>
    <t>35|15|Ey insanlar! Siz Allah'a muhtaçsınız, Allah ise müstağnidir, övülmeğe layık olandır.</t>
  </si>
  <si>
    <t>اِنْ يَشَأْ يُذْهِبْكُمْ وَيَأْتِ بِخَلْقٍ جَد۪يدٍۚ</t>
  </si>
  <si>
    <t>35|16|Dilerse sizi yokeder, yeniden başkalarını yaratır.</t>
  </si>
  <si>
    <t>35|17|Bu, Allah'a göre zor değildir.</t>
  </si>
  <si>
    <t>وَلَا تَزِرُ وَازِرَةٌ وِزْرَ اُخْرٰىۜ وَاِنْ تَدْعُ مُثْقَلَةٌ اِلٰى حِمْلِهَا لَا يُحْمَلْ مِنْهُ شَيْءٌ وَلَوْ كَانَ ذَا قُرْبٰىۜ اِنَّمَا تُنْذِرُ الَّذ۪ينَ يَخْشَوْنَ رَبَّهُمْ بِالْغَيْبِ وَاَقَامُوا الصَّلٰوةَۜ وَمَنْ تَزَكّٰى فَاِنَّمَا يَتَزَكّٰى لِنَفْسِه۪ۜ وَاِلَى اللّٰهِ الْمَص۪يرُ</t>
  </si>
  <si>
    <t>35|18|Günahkar kimse diğerinin günahını çekmez. Günah yükü ağır olan kimse, onun taşınmasını istese, yakını olsa bile, yükünden birşey taşınmaz. Sen ancak, görmediği halde Rablerinden korkanları, namazı kılanları uyarırsın. Kim arınırsa, ancak kendisi için arınmış olur; dönüş ancak Allah'adır.</t>
  </si>
  <si>
    <t>وَمَا يَسْتَوِي الْاَعْمٰى وَالْبَص۪يرُۙ</t>
  </si>
  <si>
    <t>35|19|Kör ile gören, karanlıklar ile ışık ve gölgelikle sıcaklık bir değildir.</t>
  </si>
  <si>
    <t>وَلَا الظُّلُمَاتُ وَلَا النُّورُۙ</t>
  </si>
  <si>
    <t>35|20|Kör ile gören, karanlıklar ile ışık ve gölgelikle sıcaklık bir değildir.</t>
  </si>
  <si>
    <t>وَلَا الظِّلُّ وَلَا الْحَرُورُۚ</t>
  </si>
  <si>
    <t>35|21|Kör ile gören, karanlıklar ile ışık ve gölgelikle sıcaklık bir değildir.</t>
  </si>
  <si>
    <t>وَمَا يَسْتَوِي الْاَحْيَٓاءُ وَلَا الْاَمْوَاتُۜ اِنَّ اللّٰهَ يُسْمِــعُ مَنْ يَشَٓاءُۚ وَمَٓا اَنْتَ بِمُسْمِــعٍ مَنْ فِي الْقُبُورِ</t>
  </si>
  <si>
    <t>35|22|Dirilerle ölüler de bir değildir. Doğrusu Allah, dilediği kimseye işittirir. Sen, kabirlerde olanlara işittiremezsin.</t>
  </si>
  <si>
    <t>اِنْ اَنْتَ اِلَّا نَذ۪يرٌ</t>
  </si>
  <si>
    <t>35|23|Sen sadece bir uyarıcısın.</t>
  </si>
  <si>
    <t>اِنَّٓا اَرْسَلْنَاكَ بِالْحَقِّ بَش۪يراً وَنَذ۪يراًۜ وَاِنْ مِنْ اُمَّةٍ اِلَّا خَلَا ف۪يهَا نَذ۪يرٌ</t>
  </si>
  <si>
    <t>35|24|Şüphesiz Biz seni, müjdeci ve uyarıcı olarak, gerçekle gönderdik. Geçmiş her ümmet içinde de mutlaka bir uyarıcı bulunagelmiştir.</t>
  </si>
  <si>
    <t>وَاِنْ يُكَذِّبُوكَ فَقَدْ كَذَّبَ الَّذ۪ينَ مِنْ قَبْلِهِمْۚ جَٓاءَتْهُمْ رُسُلُهُمْ بِالْبَيِّنَاتِ وَبِالزُّبُرِ وَبِالْكِتَابِ الْمُن۪يرِ</t>
  </si>
  <si>
    <t>35|25|Eğer seni yalancı sayıyorlarsa bil ki, onlardan öncekiler de yalanlamışlardı. Peygamberleri onlara belgeler, sayfalar ve nurlu kitaplar getirmişlerdi.</t>
  </si>
  <si>
    <t>ثُمَّ اَخَذْتُ الَّذ۪ينَ كَفَرُوا فَكَيْفَ كَانَ نَك۪يرِ۟</t>
  </si>
  <si>
    <t>35|26|Sonra Ben, inkar edenleri yakaladım. Beni inkar etmek nasıl olur?</t>
  </si>
  <si>
    <t>اَلَمْ تَرَ اَنَّ اللّٰهَ اَنْزَلَ مِنَ السَّمَٓاءِ مَٓاءًۚ فَاَخْرَجْنَا بِه۪ ثَمَرَاتٍ مُخْتَلِفاً اَلْوَانُهَاۜ وَمِنَ الْجِبَالِ جُدَدٌ ب۪يضٌ وَحُمْرٌ مُخْتَلِفٌ اَلْوَانُهَا وَغَرَاب۪يبُ سُودٌ</t>
  </si>
  <si>
    <t>35|27|Allah'ın gökten su indirdiğini görmez misin? Biz onunla türlü türlü renkte ürünler yetiştirmiş; dağlarda da beyaz, kırmızı, siyah ve türlü renkte yollar varetmişizdir.</t>
  </si>
  <si>
    <t>وَمِنَ النَّاسِ وَالدَّوَٓابِّ وَالْاَنْعَامِ مُخْتَلِفٌ اَلْوَانُهُ كَذٰلِكَۜ اِنَّمَا يَخْشَى اللّٰهَ مِنْ عِبَادِهِ الْعُلَمٰٓؤُ۬اۜ اِنَّ اللّٰهَ عَز۪يزٌ غَفُورٌ</t>
  </si>
  <si>
    <t>35|28|İnsanlar, yerde yürüyenler ve davarlar da böyle türlü türlü renktedirler. Allah'ın kulları arasında O'ndan korkan, ancak bilginlerdir. Doğrusu Allah güçlüdür, bağışlayandır.</t>
  </si>
  <si>
    <t>اِنَّ الَّذ۪ينَ يَتْلُونَ كِتَابَ اللّٰهِ وَاَقَامُوا الصَّلٰوةَ وَاَنْفَقُوا مِمَّا رَزَقْنَاهُمْ سِراًّ وَعَلَانِيَةً يَرْجُونَ تِجَارَةً لَنْ تَبُورَۙ</t>
  </si>
  <si>
    <t>35|29|Allah'ın Kitap'ına uyanlar, namazı kılanlar, kendilerine verdiğimiz rızıktan gizli ve açık sarfedenler, tükenmeyecek bir kazanç umabilirler.</t>
  </si>
  <si>
    <t>لِيُوَفِّيَهُمْ اُجُورَهُمْ وَيَز۪يدَهُمْ مِنْ فَضْلِه۪ۜ اِنَّهُ غَفُورٌ شَكُورٌ</t>
  </si>
  <si>
    <t>35|30|Çünkü Allah bu kimselerin ecirlerini tam verir ve lütfu ile arttırır. Doğrusu O, bağışlayandır, şükrün karşılığını bol bol verendir.</t>
  </si>
  <si>
    <t>وَالَّـذ۪ٓي اَوْحَيْنَٓا اِلَيْكَ مِنَ الْكِتَابِ هُوَ الْحَقُّ مُصَدِّقاً لِمَا بَيْنَ يَدَيْهِۜ اِنَّ اللّٰهَ بِعِبَادِه۪ لَخَب۪يرٌ بَص۪يرٌ</t>
  </si>
  <si>
    <t>35|31|Bu, sana vahyettiğimiz, öncekileri doğrulayan gerçek Kitap'dır. Allah şüphesiz kullarından haberdardır, görendir.</t>
  </si>
  <si>
    <t>ثُمَّ اَوْرَثْنَا الْكِتَابَ الَّذ۪ينَ اصْطَفَيْنَا مِنْ عِبَادِنَاۚ فَمِنْهُمْ ظَالِمٌ لِنَفْسِه۪ۚ وَمِنْهُمْ مُقْتَصِدٌۚ وَمِنْهُمْ سَابِقٌ بِالْخَيْرَاتِ بِاِذْنِ اللّٰهِۜ ذٰلِكَ هُوَ الْفَضْلُ الْكَب۪يرُۜ</t>
  </si>
  <si>
    <t>35|32|Sonra bu Kitap'ı kullarımızdan seçtiğimiz kimselere miras bırakmışızdır. Onlardan kimi kendine yazık eder, kimi orta davranır, kimi de, Allah'ın izniyle, iyiliklere koşar. İşte büyük lütuf budur.</t>
  </si>
  <si>
    <t>جَنَّاتُ عَدْنٍ يَدْخُلُونَهَا يُحَلَّوْنَ ف۪يهَا مِنْ اَسَاوِرَ مِنْ ذَهَبٍ وَلُؤْلُؤً۬اۚ وَلِبَاسُهُمْ ف۪يهَا حَر۪يرٌ</t>
  </si>
  <si>
    <t>35|33|Bunlar, Adn cennetlerine girerler. Orada altın bilezikler ve incilerle süslenirler, oradaki elbiseleri de ipektir.</t>
  </si>
  <si>
    <t>وَقَالُوا الْحَمْدُ لِلّٰهِ الَّـذ۪ٓي اَذْهَبَ عَنَّا الْحَزَنَۜ اِنَّ رَبَّـنَا لَغَفُورٌ شَكُورٌۙ</t>
  </si>
  <si>
    <t>35|34|Derler ki: "Bizden üzüntüyü gideren Allah'a hamdolsun. Doğrusu Rabbimiz bağışlayandır, şükrün karşılığını verendir."</t>
  </si>
  <si>
    <t>اَلَّـذ۪ٓي اَحَلَّنَا دَارَ الْمُقَامَةِ مِنْ فَضْلِه۪ۚ لَا يَمَسُّنَا ف۪يهَا نَصَبٌ وَلَا يَمَسُّنَا ف۪يهَا لُغُوبٌ</t>
  </si>
  <si>
    <t>35|35|"Bizi lütfuyla, temelli kalınacak cennete O yerleştirdi. Orada bize ne bir yorgunluk gelecek ve ne de usanç gelecektir."</t>
  </si>
  <si>
    <t>وَالَّذ۪ينَ كَفَرُوا لَهُمْ نَارُ جَهَنَّمَۚ لَا يُقْضٰى عَلَيْهِمْ فَيَمُوتُوا وَلَا يُخَفَّفُ عَنْهُمْ مِنْ عَذَابِهَاۜ كَذٰلِكَ نَجْز۪ي كُلَّ كَفُورٍۚ</t>
  </si>
  <si>
    <t>35|36|İnkar edenlere cehennem ateşi vardır. Ölümlerine hükmedilmez ki ölsünler; kendilerinden cehennemin azabı da hafifletilmez. Her inkarcıyı böylece cezalandırırız.</t>
  </si>
  <si>
    <t>وَهُمْ يَصْطَرِخُونَ ف۪يهَاۚ رَبَّنَٓا اَخْرِجْنَا نَعْمَلْ صَالِحاً غَيْرَ الَّذ۪ي كُنَّا نَعْمَلُۜ اَوَلَمْ نُعَمِّرْكُمْ مَا يَتَذَكَّرُ ف۪يهِ مَنْ تَذَكَّرَ وَجَٓاءَكُمُ النَّذ۪يرُۜ فَذُوقُوا فَمَا لِلظَّالِم۪ينَ مِنْ نَص۪يرٍ۟</t>
  </si>
  <si>
    <t>35|37|Orada; "Rabbimiz! Bizi çıkar; yaptığımızdan başka, yararlı iş işleyelim" diye bağrışırlar. O zaman onlara şöyle deriz: "Öğüt alacak kişinin öğüt alabileceği kadar bir süre sizi yaşatmadık mi? Size uyarıcı da gelmişti. Artık azabı tadınız, zalimlerin yardımcısı olmaz."</t>
  </si>
  <si>
    <t>اِنَّ اللّٰهَ عَالِمُ غَيْبِ السَّمٰوَاتِ وَالْاَرْضِۜ اِنَّهُ عَل۪يمٌ بِذَاتِ الصُّدُورِ</t>
  </si>
  <si>
    <t>35|38|Allah şüphesiz, göklerin ve yerin gaybını bilir. Doğrusu O kalplerde olanı bilendir.</t>
  </si>
  <si>
    <t>هُوَ الَّذ۪ي جَعَلَكُمْ خَلَٓائِفَ فِي الْاَرْضِۜ فَمَنْ كَفَرَ فَعَلَيْهِ كُفْرُهُۜ وَلَا يَز۪يدُ الْكَافِر۪ينَ كُفْرُهُمْ عِنْدَ رَبِّهِمْ اِلَّا مَقْتاًۚ وَلَا يَز۪يدُ الْكَافِر۪ينَ كُفْرُهُمْ اِلَّا خَسَاراً</t>
  </si>
  <si>
    <t>35|39|Sizleri yeryüzüne de hakim kılan O'dur. İnkar edenin inkarı kendi aleyhinedir. İnkarcıların inkarı, Rableri katında yalnız kendilerine olan gazabı arttırır. İnkarcıların inkarı, hüsrandan başka birşey arttırmaz.</t>
  </si>
  <si>
    <t>قُلْ اَرَاَيْتُمْ شُرَكَٓاءَكُمُ الَّذ۪ينَ تَدْعُونَ مِنْ دُونِ اللّٰهِۜ اَرُون۪ي مَاذَا خَلَقُوا مِنَ الْاَرْضِ اَمْ لَهُمْ شِرْكٌ فِي السَّمٰوَاتِۚ اَمْ اٰتَيْنَاهُمْ كِتَاباً فَهُمْ عَلٰى بَيِّنَتٍ مِنْهُۚ بَلْ اِنْ يَعِدُ الظَّالِمُونَ بَعْضُهُمْ بَعْضاً اِلَّا غُرُوراً</t>
  </si>
  <si>
    <t>35|40|De ki: "Allah'ı bırakıp da taptığınız putlarınıza hiç baktınız mı? Bana gösterin, onlar yerden hangi şeyi yarattılar?" Yoksa onların Allah'la ortaklığı göklerde midir? Yoksa Biz onlara kitap verdik de ondaki delillere mi dayanırlar? Hayır; zalimler, birbirlerine sadece aldatıcı söz söylerler.</t>
  </si>
  <si>
    <t>اِنَّ اللّٰهَ يُمْسِكُ السَّمٰوَاتِ وَالْاَرْضَ اَنْ تَزُولَاۚ وَلَئِنْ زَالَتَٓا اِنْ اَمْسَكَهُمَا مِنْ اَحَدٍ مِنْ بَعْدِه۪ۜ اِنَّهُ كَانَ حَل۪يماً غَفُوراً</t>
  </si>
  <si>
    <t>35|41|Doğrusu, zeval bulmasın diye gökleri ve yeri tutan Allah'tır. Eğer onlar zevale uğrarsa O'ndan başka, and olsun ki onları kimse tutamaz. O, şüphesiz Halim'dir, bağışlayandır.</t>
  </si>
  <si>
    <t>وَاَقْسَمُوا بِاللّٰهِ جَهْدَ اَيْمَانِهِمْ لَئِنْ جَٓاءَهُمْ نَذ۪يرٌ لَيَكُونُنَّ اَهْدٰى مِنْ اِحْدَى الْاُمَمِۚ فَلَمَّا جَٓاءَهُمْ نَذ۪يرٌ مَا زَادَهُمْ اِلَّا نُفُوراًۙ</t>
  </si>
  <si>
    <t>35|42|Kendilerine bir uyarıcı gelince, ümmetler içinde en doğru yolda gidenlerden biri olacaklarına, and olsun ki, bütün güçleriyle Allah'a yemin etmişlerdi; fakat kendilerine uyarıcının gelmesi, yeryüzünde büyüklük taslamak ve kötü düzen kurmak ile uğraştıklarından sadece nefretlerini arttırdı. Oysa pis pis kurulan kötü tuzağa ancak sahibi düşer. Öncekilere uygulanagelen yasayı görmezler mi? Sen Allah'ın yasasında bir değişiklik bulamazsın. Sen Allah'ın yasasında bir başkalaşma da bulamazsın.</t>
  </si>
  <si>
    <t>اِسْتِكْبَاراً فِي الْاَرْضِ وَمَكْرَ السَّيِّئِۜ وَلَا يَح۪يقُ الْمَكْرُ السَّيِّئُ اِلَّا بِاَهْلِه۪ۜ فَهَلْ يَنْظُرُونَ اِلَّا سُنَّتَ الْاَوَّل۪ينَۚ فَلَنْ تَجِدَ لِسُنَّتِ اللّٰهِ تَبْد۪يلاًۚ وَلَنْ تَجِدَ لِسُنَّتِ اللّٰهِ تَحْو۪يلاً</t>
  </si>
  <si>
    <t>35|43|Kendilerine bir uyarıcı gelince, ümmetler içinde en doğru yolda gidenlerden biri olacaklarına, and olsun ki, bütün güçleriyle Allah'a yemin etmişlerdi; fakat kendilerine uyarıcının gelmesi, yeryüzünde büyüklük taslamak ve kötü düzen kurmak ile uğraştıklarından sadece nefretlerini arttırdı. Oysa pis pis kurulan kötü tuzağa ancak sahibi düşer. Öncekilere uygulanagelen yasayı görmezler mi? Sen Allah'ın yasasında bir değişiklik bulamazsın. Sen Allah'ın yasasında bir başkalaşma da bulamazsın.</t>
  </si>
  <si>
    <t>اَوَلَمْ يَس۪يرُوا فِي الْاَرْضِ فَيَنْظُرُوا كَيْفَ كَانَ عَاقِبَةُ الَّذ۪ينَ مِنْ قَبْلِهِمْ وَكَانُٓوا اَشَدَّ مِنْهُمْ قُوَّةًۜ وَمَا كَانَ اللّٰهُ لِيُعْجِزَهُ مِنْ شَيْءٍ فِي السَّمٰوَاتِ وَلَا فِي الْاَرْضِۜ اِنَّهُ كَانَ عَل۪يماً قَد۪يراً</t>
  </si>
  <si>
    <t>35|44|Yeryüzünde gezip, kendilerinden öncekilerin sonlarının nasıl olduğunu görmezler mi? Onlar, kendilerinden daha kuvvetliydiler. Göklerde ve yerde Allah'ı aciz bırakabilecek yoktur. Şüphesiz O bilendir, Kadir olandır.</t>
  </si>
  <si>
    <t>وَلَوْ يُؤَاخِذُ اللّٰهُ النَّاسَ بِمَا كَسَبُوا مَا تَرَكَ عَلٰى ظَهْرِهَا مِنْ دَٓابَّةٍ وَلٰكِنْ يُؤَخِّرُهُمْ اِلٰٓى اَجَلٍ مُسَمًّىۚ فَاِذَا جَٓاءَ اَجَلُهُمْ فَاِنَّ اللّٰهَ كَانَ بِعِبَادِه۪ بَص۪يراً</t>
  </si>
  <si>
    <t>35|45|Allah insanları işlediklerine karşılık hemen yakalayıverseydi, yeryüzünde bir canlı bırakmaması gerekirdi. Ama onları belli bir süreye kadar erteler. Süreleri gelince gereğini yapar. Doğrusu Allah kullarını görmektedir.</t>
  </si>
  <si>
    <t>YASİN SURESİ</t>
  </si>
  <si>
    <t>يٰسٓۜ</t>
  </si>
  <si>
    <t>36|1|Ya, Sin.</t>
  </si>
  <si>
    <t>وَالْقُرْاٰنِ الْحَك۪يمِۙ</t>
  </si>
  <si>
    <t>36|2|Kuran'ı Hakim'e and olsun ki, sen doğru yol üzere gönderilmiş peygamberlerdensin.</t>
  </si>
  <si>
    <t>اِنَّكَ لَمِنَ الْمُرْسَل۪ينَۙ</t>
  </si>
  <si>
    <t>36|3|Kuran'ı Hakim'e and olsun ki, sen doğru yol üzere gönderilmiş peygamberlerdensin.</t>
  </si>
  <si>
    <t>عَلٰى صِرَاطٍ مُسْتَق۪يمٍۜ</t>
  </si>
  <si>
    <t>36|4|Kuran'ı Hakim'e and olsun ki, sen doğru yol üzere gönderilmiş peygamberlerdensin.</t>
  </si>
  <si>
    <t>تَنْز۪يلَ الْعَز۪يزِ الرَّح۪يمِۙ</t>
  </si>
  <si>
    <t>36|5|Bu, babaları uyarılmadığından gafil kalmış bir milleti uyarman için güçlü ve merhametli olan Allah'ın indirdiği Kuran'dır.</t>
  </si>
  <si>
    <t>لِتُنْذِرَ قَوْماً مَٓا اُنْذِرَ اٰبَٓاؤُ۬هُمْ فَهُمْ غَافِلُونَ</t>
  </si>
  <si>
    <t>36|6|Bu, babaları uyarılmadığından gafil kalmış bir milleti uyarman için güçlü ve merhametli olan Allah'ın indirdiği Kuran'dır.</t>
  </si>
  <si>
    <t>لَقَدْ حَقَّ الْقَوْلُ عَلٰٓى اَكْثَرِهِمْ فَهُمْ لَا يُؤْمِنُونَ</t>
  </si>
  <si>
    <t>36|7|And olsun ki, hüküm çoğunun aleyhine gerçekleşmiştir, bunun için artık inanmazlar.</t>
  </si>
  <si>
    <t>اِنَّا جَعَلْنَا ف۪ٓي اَعْنَاقِهِمْ اَغْلَالاً فَهِيَ اِلَى الْاَذْقَانِ فَهُمْ مُقْمَحُونَ</t>
  </si>
  <si>
    <t>36|8|Boyunlarına, çenelerine kadar varan demir halkalar geçirmişizdir, bunun için başları yukarı kalkıktır.</t>
  </si>
  <si>
    <t>وَجَعَلْنَا مِنْ بَيْنِ اَيْد۪يهِمْ سَداًّ وَمِنْ خَلْفِهِمْ سَداًّ فَاَغْشَيْنَاهُمْ فَهُمْ لَا يُبْصِرُونَ</t>
  </si>
  <si>
    <t>36|9|Önlerine ve arkalarına sed çekmişizdir. Gözlerini perdelediğimizden artık göremezler.</t>
  </si>
  <si>
    <t>وَسَوَٓاءٌ عَلَيْهِمْ ءَاَنْذَرْتَهُمْ اَمْ لَمْ تُنْذِرْهُمْ لَا يُؤْمِنُونَ</t>
  </si>
  <si>
    <t>36|10|Onları uyarsan da uyarmasan da birdir, inanmazlar.</t>
  </si>
  <si>
    <t>اِنَّمَا تُنْذِرُ مَنِ اتَّبَعَ الذِّكْرَ وَخَشِيَ الرَّحْمٰنَ بِالْغَيْبِۚ فَبَشِّرْهُ بِمَغْفِرَةٍ وَاَجْرٍ كَر۪يمٍ</t>
  </si>
  <si>
    <t>36|11|Sen ancak, Kuran'a uyan ve görmediği halde Rahman'dan korkan kimseyi uyarabilirsin. Artık o kimseyi, bağışlanma ve cömertçe verilecek bir ecirle müjdele.</t>
  </si>
  <si>
    <t>اِنَّا نَحْنُ نُحْـيِ الْمَوْتٰى وَنَكْتُبُ مَا قَدَّمُوا وَاٰثَارَهُمْۜ وَكُلَّ شَيْءٍ اَحْصَيْنَاهُ ف۪ٓي اِمَامٍ مُب۪ينٍ۟</t>
  </si>
  <si>
    <t>36|12|Şüphesiz ölüleri dirilten, işlediklerini ve eserlerini yazan Biziz; herşeyi, apaçık bir kitabda saymışızdır.</t>
  </si>
  <si>
    <t>وَاضْرِبْ لَهُمْ مَثَلاً اَصْحَابَ الْقَرْيَةِۢ اِذْ جَٓاءَهَا الْمُرْسَلُونَۚ</t>
  </si>
  <si>
    <t>36|13|İnsanlara, halkına elçiler gelen şehri mesel olarak anlat:</t>
  </si>
  <si>
    <t>اِذْ اَرْسَلْـنَٓا اِلَيْهِمُ اثْنَيْنِ فَكَذَّبُوهُمَا فَعَزَّزْنَا بِثَالِثٍ فَقَالُٓوا اِنَّٓا اِلَيْكُمْ مُرْسَلُونَ</t>
  </si>
  <si>
    <t>36|14|Onlara iki elçi göndermiştik; onu yalanladıkları için üçüncü biriyle desteklemiştik. Onlar: "Biz size gönderildik" demişlerdi.</t>
  </si>
  <si>
    <t>قَالُوا مَٓا اَنْتُمْ اِلَّا بَشَرٌ مِثْلُنَاۙ وَمَٓا اَنْزَلَ الرَّحْمٰنُ مِنْ شَيْءٍۙ اِنْ اَنْتُمْ اِلَّا تَكْذِبُونَ</t>
  </si>
  <si>
    <t>36|15|"Siz de ancak bizim gibi birer insansınız. Rahman da bir şey indirmemiştir. Sadece yalan söylüyorsunuz" dediler.</t>
  </si>
  <si>
    <t>قَالُوا رَبُّنَا يَعْلَمُ اِنَّٓا اِلَيْكُمْ لَمُرْسَلُونَ</t>
  </si>
  <si>
    <t>36|16|Elçiler: "Doğrusu Rabbimiz bizim size gönderildiğimizi bilir; bize düşen ancak apaçık tebliğdir" demişlerdi.</t>
  </si>
  <si>
    <t>وَمَا عَلَيْنَٓا اِلَّا الْبَلَاغُ الْمُب۪ينُ</t>
  </si>
  <si>
    <t>36|17|Elçiler: "Doğrusu Rabbimiz bizim size gönderildiğimizi bilir; bize düşen ancak apaçık tebliğdir" demişlerdi.</t>
  </si>
  <si>
    <t>قَالُٓوا اِنَّا تَطَيَّرْنَا بِكُمْۚ لَئِنْ لَمْ تَنْتَهُوا لَنَرْجُمَنَّكُمْ وَلَيَمَسَّنَّكُمْ مِنَّا عَذَابٌ اَل۪يمٌ</t>
  </si>
  <si>
    <t>36|18|"Doğrusu sizin yüzünüzden uğursuzluğa uğradık; vazgeçmezseniz and olsun ki sizi taşlayacağız ve bizden size can yakıcı bir azap dokunacaktır" dediler.</t>
  </si>
  <si>
    <t>قَالُوا طَٓائِرُكُمْ مَعَكُمْۜ اَئِنْ ذُكِّرْتُمْۜ بَلْ اَنْتُمْ قَوْمٌ مُسْرِفُونَ</t>
  </si>
  <si>
    <t>36|19|Elçiler: "Uğursuzluğunuz kendinizdendir. Bu uğursuzluk size öğüt verildiği için mi? Hayır; siz, aşırı giden bir milletsiniz" demişlerdi.</t>
  </si>
  <si>
    <t>وَجَٓاءَ مِنْ اَقْصَا الْمَد۪ينَةِ رَجُلٌ يَسْعٰى قَالَ يَا قَوْمِ اتَّبِعُوا الْمُرْسَل۪ينَۙ</t>
  </si>
  <si>
    <t>36|20|Şehrin öbür ucundan koşarak bir adam gelmiş ve şöyle demişti: "Ey Milletim! Gönderilen elçilere uyun."</t>
  </si>
  <si>
    <t>اِتَّبِعُوا مَنْ لَا يَسْـَٔلُكُمْ اَجْراً وَهُمْ مُهْتَدُونَ</t>
  </si>
  <si>
    <t>36|21|"Sizden bir ücret istemeyenlere uyun, onlar doğru yoldadırlar."</t>
  </si>
  <si>
    <t>وَمَا لِيَ لَٓا اَعْبُدُ الَّذ۪ي فَطَرَن۪ي وَاِلَيْهِ تُرْجَعُونَ</t>
  </si>
  <si>
    <t>36|22|"Beni yaratana ne diye kulluk etmeyeyim? Siz de O'na döneceksiniz."</t>
  </si>
  <si>
    <t>ءَاَتَّخِذُ مِنْ دُونِه۪ٓ اٰلِهَةً اِنْ يُرِدْنِ الرَّحْمٰنُ بِضُرٍّ لَا تُغْنِ عَنّ۪ي شَفَاعَتُهُمْ شَيْـٔاً وَلَا يُنْقِذُونِۚ</t>
  </si>
  <si>
    <t>36|23|"O'nu bırakıp da tanrılar edinir miyim? Eğer Rahman olan Allah bana bir zarar vermek isterse, o tanrıların şefaati bana fayda vermez, beni kurtaramazlar."</t>
  </si>
  <si>
    <t>اِنّ۪ٓي اِذاً لَف۪ي ضَلَالٍ مُب۪ينٍ</t>
  </si>
  <si>
    <t>36|24|"Doğrusu o takdirde apaçık bir sapıklık içinde olurum."</t>
  </si>
  <si>
    <t>اِنّ۪ٓي اٰمَنْتُ بِرَبِّكُمْ فَاسْمَعُونِۜ</t>
  </si>
  <si>
    <t>36|25|"Şüphesiz ben Rabbinize inandım, beni dinleyin."</t>
  </si>
  <si>
    <t>ق۪يلَ ادْخُلِ الْجَنَّةَۜ قَالَ يَا لَيْتَ قَوْم۪ي يَعْلَمُونَۙ</t>
  </si>
  <si>
    <t>36|26|Ona "Cennete gir" denince, "Keşke milletim Rabbimin beni bağışladığını ve beni ikrama mazhar olanlardan kıldığını bilseydi!" demişti.</t>
  </si>
  <si>
    <t>بِمَا غَفَرَ ل۪ي رَبّ۪ي وَجَعَلَن۪ي مِنَ الْمُكْرَم۪ينَ</t>
  </si>
  <si>
    <t>36|27|Ona "Cennete gir" denince, "Keşke milletim Rabbimin beni bağışladığını ve beni ikrama mazhar olanlardan kıldığını bilseydi!" demişti.</t>
  </si>
  <si>
    <t>وَمَٓا اَنْزَلْنَا عَلٰى قَوْمِه۪ مِنْ بَعْدِه۪ مِنْ جُنْدٍ مِنَ السَّمَٓاءِ وَمَا كُنَّا مُنْزِل۪ينَ</t>
  </si>
  <si>
    <t>36|28|Ondan sonra milleti üzerine gökten bir ordu indirmedik; zaten indirecek de değildik; sadece tek bir çığlık.. o kadar, hemen sönüp gittiler.</t>
  </si>
  <si>
    <t>اِنْ كَانَتْ اِلَّا صَيْحَةً وَاحِدَةً فَاِذَا هُمْ خَامِدُونَ</t>
  </si>
  <si>
    <t>36|29|Ondan sonra milleti üzerine gökten bir ordu indirmedik; zaten indirecek de değildik; sadece tek bir çığlık.. o kadar, hemen sönüp gittiler.</t>
  </si>
  <si>
    <t>يَا حَسْرَةً عَلَى الْعِبَادِۚ مَا يَأْت۪يهِمْ مِنْ رَسُولٍ اِلَّا كَانُوا بِه۪ يَسْتَهْزِؤُ۫نَ</t>
  </si>
  <si>
    <t>36|30|Kullara yazıklar olsun! Kendilerine hangi elçi gelse, onu alaya alıyorlardı.</t>
  </si>
  <si>
    <t>اَلَمْ يَرَوْا كَمْ اَهْلَكْنَا قَبْلَهُمْ مِنَ الْقُرُونِ اَنَّهُمْ اِلَيْهِمْ لَا يَرْجِعُونَ</t>
  </si>
  <si>
    <t>36|31|Kendilerinden önce nice nesilleri yok ettiğimizi, onların bir daha kendilerine dönmediklerini görmezler mi?</t>
  </si>
  <si>
    <t>وَاِنْ كُلٌّ لَمَّا جَم۪يعٌ لَدَيْنَا مُحْضَرُونَ۟</t>
  </si>
  <si>
    <t>36|32|Hepsi huzurumuza getirileceklerdir.</t>
  </si>
  <si>
    <t>وَاٰيَةٌ لَهُمُ الْاَرْضُ الْمَيْتَةُۚ اَحْيَيْنَاهَا وَاَخْرَجْنَا مِنْهَا حَباًّ فَمِنْهُ يَأْكُلُونَ</t>
  </si>
  <si>
    <t>36|33|İşte onlara bir delil: Ölü yeri diriltir ve oradan taneler çıkarırız da ondan yerler.</t>
  </si>
  <si>
    <t>وَجَعَلْنَا ف۪يهَا جَنَّاتٍ مِنْ نَخ۪يلٍ وَاَعْنَابٍ وَفَجَّرْنَا ف۪يهَا مِنَ الْعُيُونِۙ</t>
  </si>
  <si>
    <t>36|34|Orada hurmalıklar ve üzüm bağları var ederiz, aralarında pınarlar fışkırtırız.</t>
  </si>
  <si>
    <t>لِيَأْكُلُوا مِنْ ثَمَرِه۪ۙ وَمَا عَمِلَتْهُ اَيْد۪يهِمْۜ اَفَلَا يَشْكُرُونَ</t>
  </si>
  <si>
    <t>36|35|Onun ve elleriyle yaptıklarının ürünlerini yesinler; şükretmezler mi?</t>
  </si>
  <si>
    <t>سُبْحَانَ الَّذ۪ي خَلَقَ الْاَزْوَاجَ كُلَّهَا مِمَّا تُنْبِتُ الْاَرْضُ وَمِنْ اَنْفُسِهِمْ وَمِمَّا لَا يَعْلَمُونَ</t>
  </si>
  <si>
    <t>36|36|Yerin yetiştirdiklerinden, kendilerinden ve daha bilmediklerinden çift çift yaratan Allah münezzehtir.</t>
  </si>
  <si>
    <t>وَاٰيَةٌ لَهُمُ الَّيْلُۚ نَسْلَخُ مِنْهُ النَّهَارَ فَاِذَا هُمْ مُظْلِمُونَۙ</t>
  </si>
  <si>
    <t>36|37|Onlara bir delil de gecedir; gündüzü ondan sıyırırız da karanlıkta kalıverirler.</t>
  </si>
  <si>
    <t>وَالشَّمْسُ تَجْر۪ي لِمُسْتَقَرٍّ لَهَاۜ ذٰلِكَ تَقْد۪يرُ الْعَز۪يزِ الْعَل۪يمِۜ</t>
  </si>
  <si>
    <t>36|38|Güneş de yörüngesinde yürüyüp gitmektedir. Bu, güçlü ve bilgin olan Allah'ın kanunudur.</t>
  </si>
  <si>
    <t>وَالْقَمَرَ قَدَّرْنَاهُ مَنَازِلَ حَتّٰى عَادَ كَالْعُرْجُونِ الْقَد۪يمِ</t>
  </si>
  <si>
    <t>36|39|Ay için de sonunda kuru bir hurma dalına döneceği konaklar tayin etmişizdir.</t>
  </si>
  <si>
    <t>لَا الشَّمْسُ يَنْبَغ۪ي لَـهَٓا اَنْ تُدْرِكَ الْقَمَرَ وَلَا الَّيْلُ سَابِقُ النَّهَارِۜ وَكُلٌّ ف۪ي فَلَكٍ يَسْبَحُونَ</t>
  </si>
  <si>
    <t>36|40|Aya erişmek güneşe düşmez. Gece de gündüzü geçemez. Her biri bir yörüngede yürürler.</t>
  </si>
  <si>
    <t>وَاٰيَةٌ لَهُمْ اَنَّا حَمَلْنَا ذُرِّيَّتَهُمْ فِي الْفُلْكِ الْمَشْحُونِۙ</t>
  </si>
  <si>
    <t>36|41|Onlara bir delil de: Soylarını dolu gemiyle taşımamız ve kendileri için bunun gibi daha nice binekler yaratmış olmamızdır.</t>
  </si>
  <si>
    <t>وَخَلَقْنَا لَهُمْ مِنْ مِثْلِه۪ مَا يَرْكَبُونَ</t>
  </si>
  <si>
    <t>36|42|Onlara bir delil de: Soylarını dolu gemiyle taşımamız ve kendileri için bunun gibi daha nice binekler yaratmış olmamızdır.</t>
  </si>
  <si>
    <t>وَاِنْ نَشَأْ نُغْرِقْهُمْ فَلَا صَر۪يخَ لَهُمْ وَلَا هُمْ يُنْقَذُونَۙ</t>
  </si>
  <si>
    <t>36|43|Dilesek, onları suda boğardık; ne yardımlarına koşan bulunur ve ne de kendileri kurtulabilirlerdi.</t>
  </si>
  <si>
    <t>اِلَّا رَحْمَةً مِنَّا وَمَتَاعاً اِلٰى ح۪ينٍ</t>
  </si>
  <si>
    <t>36|44|Ama katımızdan bir rahmet ve bir süreye kadar geçinme olarak onları geri bıraktık.</t>
  </si>
  <si>
    <t>وَاِذَا ق۪يلَ لَهُمُ اتَّقُوا مَا بَيْنَ اَيْد۪يكُمْ وَمَا خَلْفَكُمْ لَعَلَّكُمْ تُرْحَمُونَ</t>
  </si>
  <si>
    <t>36|45|Onlara: "Geçmişinizden ve geleceğinizden sakının, belki acınırsınız" dendiği zaman yüz çevirirler.</t>
  </si>
  <si>
    <t>36|46|Zaten Rabbinin ayetlerinden herhangi biri kendilerine geldiğinde ondan hep yüz çeviregelmişlerdi.</t>
  </si>
  <si>
    <t>وَاِذَا ق۪يلَ لَهُمْ اَنْفِقُوا مِمَّا رَزَقَكُمُ اللّٰهُۙ قَالَ الَّذ۪ينَ كَفَرُوا لِلَّذ۪ينَ اٰمَنُٓوا اَنُطْعِمُ مَنْ لَوْ يَشَٓاءُ اللّٰهُ اَطْعَمَهُۗ اِنْ اَنْتُمْ اِلَّا ف۪ي ضَلَالٍ مُب۪ينٍ</t>
  </si>
  <si>
    <t>36|47|Onlara: "Allah'ın size verdiği rızıktan sarfedin" denince inkar edenler inananlara: "Allah dileseydi doyurabileceği bir kimseyi biz mi doyuralım? Doğrusu siz apaçık bir sapıklıktasınız" derler.</t>
  </si>
  <si>
    <t>36|48|"Doğru sözlü iseniz bildirin bu vaad ne zamandır?" derler.</t>
  </si>
  <si>
    <t>مَا يَنْظُرُونَ اِلَّا صَيْحَةً وَاحِدَةً تَأْخُذُهُمْ وَهُمْ يَخِصِّمُونَ</t>
  </si>
  <si>
    <t>36|49|Çekişip dururlarken kendilerini yakalayacak bir tek çığlığı beklerler.</t>
  </si>
  <si>
    <t>فَلَا يَسْتَط۪يعُونَ تَوْصِيَةً وَلَٓا اِلٰٓى اَهْلِهِمْ يَرْجِعُونَ۟</t>
  </si>
  <si>
    <t>36|50|O zaman, artık ne vasiyet edebilirler ne de ailelerine dönebilirler.</t>
  </si>
  <si>
    <t>وَنُفِـخَ فِي الصُّورِ فَاِذَا هُمْ مِنَ الْاَجْدَاثِ اِلٰى رَبِّهِمْ يَنْسِلُونَ</t>
  </si>
  <si>
    <t>36|51|Sura üflenince, kabirlerinden Rablerine koşarak çıkarlar.</t>
  </si>
  <si>
    <t>قَالُوا يَا وَيْلَنَا مَنْ بَعَثَنَا مِنْ مَرْقَدِنَ۔اۢ هٰذَا مَا وَعَدَ الرَّحْمٰنُ وَصَدَقَ الْمُرْسَلُونَ</t>
  </si>
  <si>
    <t>36|52|"Vah halimize! Yattığımız yerden bizi kim kaldırdı?" derler. Onlara: "İşte Rahman olan Allah'ın vadettiği budur, peygamberler doğru söylemişlerdi" denir.</t>
  </si>
  <si>
    <t>اِنْ كَانَتْ اِلَّا صَيْحَةً وَاحِدَةً فَاِذَا هُمْ جَم۪يعٌ لَدَيْنَا مُحْضَرُونَ</t>
  </si>
  <si>
    <t>36|53|Tek bir çığlık kopar, hepsi, hemen huzurumuza getirilmiş olur.</t>
  </si>
  <si>
    <t>فَالْيَوْمَ لَا تُظْلَمُ نَفْسٌ شَيْـٔاً وَلَا تُجْزَوْنَ اِلَّا مَا كُنْتُمْ تَعْمَلُونَ</t>
  </si>
  <si>
    <t>36|54|Artık bugün kimseye hiçbir haksızlıkta bulunulmaz. İşlediklerinizden başkasıyla karşılık görmezsiniz.</t>
  </si>
  <si>
    <t>اِنَّ اَصْحَابَ الْجَنَّةِ الْيَوْمَ ف۪ي شُغُلٍ فَاكِهُونَۚ</t>
  </si>
  <si>
    <t>36|55|Doğrusu bugün, cennetlikler eğlenceyle meşguldürler.</t>
  </si>
  <si>
    <t>هُمْ وَاَزْوَاجُهُمْ ف۪ي ظِلَالٍ عَلَى الْاَرَٓائِكِ مُتَّكِؤُ۫نَ</t>
  </si>
  <si>
    <t>36|56|Onlar ve eşleri gölgeliklerde, tahtlar üzerine yaslanmışlardır.</t>
  </si>
  <si>
    <t>لَهُمْ ف۪يهَا فَاكِهَةٌ وَلَهُمْ مَا يَدَّعُونَۚ</t>
  </si>
  <si>
    <t>36|57|Orada meyveler ve her istedikleri onlarındır.</t>
  </si>
  <si>
    <t>سَلَامٌ قَوْلاً مِنْ رَبٍّ رَح۪يمٍ</t>
  </si>
  <si>
    <t>36|58|Merhametli olan Rab katından onlara selam vardır.</t>
  </si>
  <si>
    <t>وَامْتَازُوا الْيَوْمَ اَيُّهَا الْمُجْرِمُونَ</t>
  </si>
  <si>
    <t>36|59|Allah şöyle buyurur: Ey suçlular! Bugün müminlerden ayrılın. Ey insanoğulları! Ben size, şeytana tapmayın, o sizin için apaçık bir düşmandır, Bana kulluk edin, bu doğru yoldur, diye bildirmedim mi?</t>
  </si>
  <si>
    <t>اَلَمْ اَعْهَدْ اِلَيْكُمْ يَا بَن۪ٓي اٰدَمَ اَنْ لَا تَعْبُدُوا الشَّيْطَانَۚ اِنَّهُ لَكُمْ عَدُوٌّ مُب۪ينٌۙ</t>
  </si>
  <si>
    <t>36|60|Allah şöyle buyurur: Ey suçlular! Bugün müminlerden ayrılın. Ey insanoğulları! Ben size, şeytana tapmayın, o sizin için apaçık bir düşmandır, Bana kulluk edin, bu doğru yoldur, diye bildirmedim mi?</t>
  </si>
  <si>
    <t>وَاَنِ اعْبُدُون۪يۜ هٰذَا صِرَاطٌ مُسْتَق۪يمٌ</t>
  </si>
  <si>
    <t>36|61|Allah şöyle buyurur: Ey suçlular! Bugün müminlerden ayrılın. Ey insanoğulları! Ben size, şeytana tapmayın, o sizin için apaçık bir düşmandır, Bana kulluk edin, bu doğru yoldur, diye bildirmedim mi?</t>
  </si>
  <si>
    <t>وَلَقَدْ اَضَلَّ مِنْكُمْ جِبِلاًّ كَث۪يراًۜ اَفَلَمْ تَكُونُوا تَعْقِلُونَ</t>
  </si>
  <si>
    <t>36|62|And olsun ki, o sizden nice nesilleri saptırmıştı, akletmez miydiniz?</t>
  </si>
  <si>
    <t>هٰذِه۪ جَهَنَّمُ الَّت۪ي كُنْتُمْ تُوعَدُونَ</t>
  </si>
  <si>
    <t>36|63|İşte bu, size söz verilen cehennemdir.</t>
  </si>
  <si>
    <t>اِصْلَوْهَا الْيَوْمَ بِمَا كُنْتُمْ تَكْفُرُونَ</t>
  </si>
  <si>
    <t>36|64|Bugün, inkarcılığınıza karşılık oraya girin.</t>
  </si>
  <si>
    <t>اَلْيَوْمَ نَخْتِمُ عَلٰٓى اَفْوَاهِهِمْ وَتُكَلِّمُنَٓا اَيْد۪يهِمْ وَتَشْهَدُ اَرْجُلُهُمْ بِمَا كَانُوا يَكْسِبُونَ</t>
  </si>
  <si>
    <t>36|65|İşte o gün ağızlarını mühürleriz, Bizimle elleri konuşur, ayakları da yaptıklarına şahidlik eder.</t>
  </si>
  <si>
    <t>وَلَوْ نَشَٓاءُ لَطَمَسْنَا عَلٰٓى اَعْيُنِهِمْ فَاسْتَبَقُوا الصِّرَاطَ فَاَنّٰى يُبْصِرُونَ</t>
  </si>
  <si>
    <t>36|66|Dilesek, gözlerini kör ederdik de yol bulmağa çalışırlardı. Nasıl görebilirlerdi?</t>
  </si>
  <si>
    <t>وَلَوْ نَشَٓاءُ لَمَسَخْنَاهُمْ عَلٰى مَكَانَتِهِمْ فَمَا اسْتَطَاعُوا مُضِياًّ وَلَا يَرْجِعُونَ۟</t>
  </si>
  <si>
    <t>36|67|Dilesek, onları oldukları yerde dondururduk da, ne ileri gidebilirler ve ne de geri dönebilirlerdi.</t>
  </si>
  <si>
    <t>وَمَنْ نُعَمِّرْهُ نُنَكِّسْهُ فِي الْخَلْقِۜ اَفَلَا يَعْقِلُونَ</t>
  </si>
  <si>
    <t>36|68|Uzun ömürlü yaptığımızın hilkatini tersine çevirmişizdir. Akletmezler mi?</t>
  </si>
  <si>
    <t>وَمَا عَلَّمْنَاهُ الشِّعْرَ وَمَا يَنْبَغ۪ي لَهُۜ اِنْ هُوَ اِلَّا ذِكْرٌ وَقُرْاٰنٌ مُب۪ينٌۙ</t>
  </si>
  <si>
    <t>36|69|Biz ona şiir öğretmedik, zaten ona gerekmezdi. Bu bir öğüt ve apaçık Kuran'dır.</t>
  </si>
  <si>
    <t>لِيُنْذِرَ مَنْ كَانَ حَياًّ وَيَحِقَّ الْقَوْلُ عَلَى الْكَافِر۪ينَ</t>
  </si>
  <si>
    <t>36|70|Diri olan kimseyi uyarsın ve verilen söz de inkarcıların aleyhine çıksın.</t>
  </si>
  <si>
    <t>اَوَلَمْ يَرَوْا اَنَّا خَلَقْنَا لَهُمْ مِمَّا عَمِلَتْ اَيْد۪ينَٓا اَنْعَاماً فَهُمْ لَهَا مَالِكُونَ</t>
  </si>
  <si>
    <t>36|71|Kudretimizle kendileri için hayvanlar yarattığımızı görmezler mi? Onlara sahip olmaktadırlar.</t>
  </si>
  <si>
    <t>وَذَلَّلْنَاهَا لَهُمْ فَمِنْهَا رَكُوبُهُمْ وَمِنْهَا يَأْكُلُونَ</t>
  </si>
  <si>
    <t>36|72|Onları kendilerinin buyruğuna verdik; bindikleri de, etini yedikleri de vardır.</t>
  </si>
  <si>
    <t>وَلَهُمْ ف۪يهَا مَنَافِـعُ وَمَشَارِبُۜ اَفَلَا يَشْكُرُونَ</t>
  </si>
  <si>
    <t>36|73|Onlarda daha nice faydalar, içecekler vardır; şükretmezler mi?</t>
  </si>
  <si>
    <t>وَاتَّخَذُوا مِنْ دُونِ اللّٰهِ اٰلِهَةً لَعَلَّهُمْ يُنْصَرُونَۜ</t>
  </si>
  <si>
    <t>36|74|Allah'ı bırakıp da, kendilerine yardımı dokunur diye, başka tanrılar edindiler.</t>
  </si>
  <si>
    <t>لَا يَسْتَط۪يعُونَ نَصْرَهُمْۙ وَهُمْ لَهُمْ جُنْدٌ مُحْضَرُونَ</t>
  </si>
  <si>
    <t>36|75|Oysa onlar yardım edemezler, ancak kendileri o tanrılara koruyuculuk için nöbet beklerler.</t>
  </si>
  <si>
    <t>فَلَا يَحْزُنْكَ قَوْلُهُمْۢ اِنَّا نَعْلَمُ مَا يُسِرُّونَ وَمَا يُعْلِنُونَ</t>
  </si>
  <si>
    <t>36|76|Bunların sözü seni üzmesin. Biz onların gizlediklerini de, açığa vurduklarını da şüphesiz biliriz.</t>
  </si>
  <si>
    <t>اَوَلَمْ يَرَ الْاِنْسَانُ اَنَّا خَلَقْنَاهُ مِنْ نُطْفَةٍ فَاِذَا هُوَ خَص۪يمٌ مُب۪ينٌ</t>
  </si>
  <si>
    <t>36|77|İnsan kendisini bir nutfeden yarattığımızı görmez mi ki hemen apaçık bir hasım kesilir ve kendi yaratılışını unutur da; "Çürümüş kemikleri kim yaratacak" diyerek, Bize misal vermeye kalkar?</t>
  </si>
  <si>
    <t>وَضَرَبَ لَنَا مَثَلاً وَنَسِيَ خَلْقَهُۜ قَالَ مَنْ يُحْـيِ الْعِظَامَ وَهِيَ رَم۪يمٌ</t>
  </si>
  <si>
    <t>36|78|İnsan kendisini bir nutfeden yarattığımızı görmez mi ki hemen apaçık bir hasım kesilir ve kendi yaratılışını unutur da; "Çürümüş kemikleri kim yaratacak" diyerek, Bize misal vermeye kalkar?</t>
  </si>
  <si>
    <t>قُلْ يُحْي۪يهَا الَّـذ۪ٓي اَنْشَاَهَٓا اَوَّلَ مَرَّةٍۜ وَهُوَ بِكُلِّ خَلْقٍ عَل۪يمٌۙ</t>
  </si>
  <si>
    <t>36|79|De ki: "Onları ilk defa yaratan diriltecektir. O, her türlü yaratmayı bilendir."</t>
  </si>
  <si>
    <t>اَلَّذ۪ي جَعَلَ لَكُمْ مِنَ الشَّجَرِ الْاَخْضَرِ نَاراً فَاِذَٓا اَنْتُمْ مِنْهُ تُوقِدُونَ</t>
  </si>
  <si>
    <t>36|80|Yaş ağaçtan size ateş çıkarandır. Ondan ateş yakarsınız.</t>
  </si>
  <si>
    <t>اَوَلَيْسَ الَّذ۪ي خَلَقَ السَّمٰوَاتِ وَالْاَرْضَ بِقَادِرٍ عَلٰٓى اَنْ يَخْلُقَ مِثْلَهُمْۜ بَلٰى وَهُوَ الْخَلَّاقُ الْعَل۪يمُ</t>
  </si>
  <si>
    <t>36|81|Gökleri ve yeri yaratan, kendilerinin benzerini yaratmaya kadir olmaz mı? Elbette olur; çünkü O, yaratan ve bilendir.</t>
  </si>
  <si>
    <t>اِنَّـمَٓا اَمْرُهُٓ اِذَٓا اَرَادَ شَيْـٔاً اَنْ يَقُولَ لَهُ كُنْ فَيَكُونُ</t>
  </si>
  <si>
    <t>36|82|Bir şeyi dilediği zaman, O'nun buyruğu sadece, o şeye "Ol" demektir, hemen olur.</t>
  </si>
  <si>
    <t>فَسُبْحَانَ الَّذ۪ي بِيَدِه۪ مَلَكُوتُ كُلِّ شَيْءٍ وَاِلَيْهِ تُرْجَعُونَ</t>
  </si>
  <si>
    <t>36|83|Her şeyin hükümranlığı elinde olan ve sizin de kendisine döneceğiniz Allah münezzehtir.</t>
  </si>
  <si>
    <t>SAFFAT SURESİ</t>
  </si>
  <si>
    <t>وَالصَّٓافَّاتِ صَفاًّۙ</t>
  </si>
  <si>
    <t>37|1|Sıra Sıra duran ve önlerindekini sürdükçe süren ve Allah'ı andıkça anan meleklere and olsun ki, sizin Tanrınız birdir; göklerin, yerin ve ikisi arasında bulunanların -doğuların da- Rabbidir.</t>
  </si>
  <si>
    <t>فَالزَّاجِرَاتِ زَجْراًۙ</t>
  </si>
  <si>
    <t>37|2|Sıra Sıra duran ve önlerindekini sürdükçe süren ve Allah'ı andıkça anan meleklere and olsun ki, sizin Tanrınız birdir; göklerin, yerin ve ikisi arasında bulunanların -doğuların da- Rabbidir.</t>
  </si>
  <si>
    <t>فَالتَّالِيَاتِ ذِكْراًۙ</t>
  </si>
  <si>
    <t>37|3|Sıra Sıra duran ve önlerindekini sürdükçe süren ve Allah'ı andıkça anan meleklere and olsun ki, sizin Tanrınız birdir; göklerin, yerin ve ikisi arasında bulunanların -doğuların da- Rabbidir.</t>
  </si>
  <si>
    <t>اِنَّ اِلٰهَكُمْ لَوَاحِدٌۜ</t>
  </si>
  <si>
    <t>37|4|Sıra Sıra duran ve önlerindekini sürdükçe süren ve Allah'ı andıkça anan meleklere and olsun ki, sizin Tanrınız birdir; göklerin, yerin ve ikisi arasında bulunanların -doğuların da- Rabbidir.</t>
  </si>
  <si>
    <t>رَبُّ السَّمٰوَاتِ وَالْاَرْضِ وَمَا بَيْنَهُمَا وَرَبُّ الْمَشَارِقِۜ</t>
  </si>
  <si>
    <t>37|5|Sıra Sıra duran ve önlerindekini sürdükçe süren ve Allah'ı andıkça anan meleklere and olsun ki, sizin Tanrınız birdir; göklerin, yerin ve ikisi arasında bulunanların -doğuların da- Rabbidir.</t>
  </si>
  <si>
    <t>اِنَّا زَيَّنَّا السَّمَٓاءَ الدُّنْيَا بِز۪ينَةٍۨ الْـكَوَاكِبِۙ</t>
  </si>
  <si>
    <t>37|6|Şüphesiz Biz, yakın göğü bir süsle, yıldızlarla süsledik.</t>
  </si>
  <si>
    <t>وَحِفْظاً مِنْ كُلِّ شَيْطَانٍ مَارِدٍۚ</t>
  </si>
  <si>
    <t>37|7|Onu, inatçı her türlü şeytandan koruduk.</t>
  </si>
  <si>
    <t>لَا يَسَّمَّعُونَ اِلَى الْمَلَأِ الْاَعْلٰى وَيُقْذَفُونَ مِنْ كُلِّ جَانِبٍۗ</t>
  </si>
  <si>
    <t>37|8|Onlar yüce alemi asla dinleyemezler. Her yönden kovularak atılırlar. Onlara sürekli bir azap vardır.</t>
  </si>
  <si>
    <t>دُحُوراً وَلَهُمْ عَذَابٌ وَاصِبٌۙ</t>
  </si>
  <si>
    <t>37|9|Onlar yüce alemi asla dinleyemezler. Her yönden kovularak atılırlar. Onlara sürekli bir azap vardır.</t>
  </si>
  <si>
    <t>اِلَّا مَنْ خَطِفَ الْخَطْفَةَ فَاَتْبَعَهُ شِهَابٌ ثَاقِبٌ</t>
  </si>
  <si>
    <t>37|10|Hele bir tek söz kapan olsun; delici bir alev onun peşine düşüverir.</t>
  </si>
  <si>
    <t>فَاسْتَفْتِهِمْ اَهُمْ اَشَدُّ خَلْقاً اَمْ مَنْ خَلَقْنَاۜ اِنَّا خَلَقْنَاهُمْ مِنْ ط۪ينٍ لَازِبٍ</t>
  </si>
  <si>
    <t>37|11|Allah'a eş koşanlara sor: Kendilerini yaratmak mı daha zordur, yoksa Bizim yarattığımız gökleri yaratmak mı? Aslında Biz kendilerini özlü ve yapışkan çamurdan yaratmışızdır.</t>
  </si>
  <si>
    <t>بَلْ عَجِبْتَ وَيَسْخَرُونَۖ</t>
  </si>
  <si>
    <t>37|12|Evet; sen onlara şaşıyorsun, onlar da seni alaya alıyorlar.</t>
  </si>
  <si>
    <t>وَاِذَا ذُكِّرُوا لَا يَذْكُرُونَۖ</t>
  </si>
  <si>
    <t>37|13|Onlara öğüt verildiğinde öğüt dinlemezler.</t>
  </si>
  <si>
    <t>وَاِذَا رَاَوْا اٰيَةً يَسْتَسْخِرُونَۖ</t>
  </si>
  <si>
    <t>37|14|Bir mucize gördüklerinde onu eğlenceye alırlar.</t>
  </si>
  <si>
    <t>وَقَالُٓوا اِنْ هٰذَٓا اِلَّا سِحْرٌ مُب۪ينٌۚ</t>
  </si>
  <si>
    <t>37|15|"Bu apaçık bir sihirdir; öldüğümüz, toprak ve kemik olduğumuz zaman, önceki babalarımız yahut biz mi dirileceğiz?" derler.</t>
  </si>
  <si>
    <t>ءَاِذَا مِتْنَا وَكُنَّا تُرَاباً وَعِظَاماً ءَاِنَّا لَمَبْعُوثُونَۙ</t>
  </si>
  <si>
    <t>37|16|"Bu apaçık bir sihirdir; öldüğümüz, toprak ve kemik olduğumuz zaman, önceki babalarımız yahut biz mi dirileceğiz?" derler.</t>
  </si>
  <si>
    <t>اَوَاٰبَٓاؤُ۬نَا الْاَوَّلُونَۜ</t>
  </si>
  <si>
    <t>37|17|"Bu apaçık bir sihirdir; öldüğümüz, toprak ve kemik olduğumuz zaman, önceki babalarımız yahut biz mi dirileceğiz?" derler.</t>
  </si>
  <si>
    <t>قُلْ نَعَمْ وَاَنْتُمْ دَاخِرُونَۚ</t>
  </si>
  <si>
    <t>37|18|De ki: "Evet hem de zelil ve hakir olarak."</t>
  </si>
  <si>
    <t>فَاِنَّمَا هِيَ زَجْرَةٌ وَاحِدَةٌ فَاِذَا هُمْ يَنْظُرُونَ</t>
  </si>
  <si>
    <t>37|19|Tek bir çığlık. Hemen bakıp kalırlar.</t>
  </si>
  <si>
    <t>وَقَالُوا يَا وَيْلَنَا هٰذَا يَوْمُ الدّ۪ينِ</t>
  </si>
  <si>
    <t>37|20|Şöyle derler: "Vay bize! İşte bu ceza günüdür."</t>
  </si>
  <si>
    <t>هٰذَا يَوْمُ الْفَصْلِ الَّذ۪ي كُنْتُمْ بِه۪ تُكَذِّبُونَ۟</t>
  </si>
  <si>
    <t>37|21|Onlara: "İşte bu, yalanladığınız hüküm günüdür" denir.</t>
  </si>
  <si>
    <t>اُحْشُرُوا الَّذ۪ينَ ظَلَمُوا وَاَزْوَاجَهُمْ وَمَا كَانُوا يَعْبُدُونَۙ</t>
  </si>
  <si>
    <t>37|22|İlgililere şöyle emredilir: "Zulmedenleri, onlarla işbirliği edenleri ve Allah'ı bırakıp da taptıklarını derleyin. Onları cehennem yoluna koyun."</t>
  </si>
  <si>
    <t>مِنْ دُونِ اللّٰهِ فَاهْدُوهُمْ اِلٰى صِرَاطِ الْجَح۪يمِۙ</t>
  </si>
  <si>
    <t>37|23|İlgililere şöyle emredilir: "Zulmedenleri, onlarla işbirliği edenleri ve Allah'ı bırakıp da taptıklarını derleyin. Onları cehennem yoluna koyun."</t>
  </si>
  <si>
    <t>وَقِفُوهُمْ اِنَّهُمْ مَسْؤُ۫لُونَۙ</t>
  </si>
  <si>
    <t>37|24|"Onları durdurun; çünkü kendilerinden daha da sorulacaktır."</t>
  </si>
  <si>
    <t>مَا لَـكُمْ لَا تَنَاصَرُونَ</t>
  </si>
  <si>
    <t>37|25|Şöyle sorulur: "Size ne oldu ki birbirinizle yardımlaşmıyorsunuz?"</t>
  </si>
  <si>
    <t>بَلْ هُمُ الْيَوْمَ مُسْتَسْلِمُونَ</t>
  </si>
  <si>
    <t>37|26|Hayır; bugün onların hepsi teslim olmuşlardır.</t>
  </si>
  <si>
    <t>وَاَقْبَلَ بَعْضُهُمْ عَلٰى بَعْضٍ يَتَسَٓاءَلُونَ</t>
  </si>
  <si>
    <t>37|27|Birbirlerine dönüp soruşurlar.</t>
  </si>
  <si>
    <t>قَالُٓوا اِنَّكُمْ كُنْتُمْ تَأْتُونَنَا عَنِ الْيَم۪ينِ</t>
  </si>
  <si>
    <t>37|28|İleri gelenlerine: "Doğrusu siz bize sureti hakdan görünürdünüz" derler.</t>
  </si>
  <si>
    <t>قَالُوا بَلْ لَمْ تَكُونُوا مُؤْمِن۪ينَۚ</t>
  </si>
  <si>
    <t>37|29|Onlar da şöyle derler: "Hayır; siz inanmış kimseler değildiniz."</t>
  </si>
  <si>
    <t>وَمَا كَانَ لَنَا عَلَيْكُمْ مِنْ سُلْطَانٍۚ بَلْ كُنْتُمْ قَوْماً طَاغ۪ينَ</t>
  </si>
  <si>
    <t>37|30|"Bizim sizin üstünüzde bir nüfuzumuz yoktu. Bilakis, azmış bir millettiniz."</t>
  </si>
  <si>
    <t>فَحَقَّ عَلَيْنَا قَوْلُ رَبِّنَاۗ اِنَّا لَذَٓائِقُونَ</t>
  </si>
  <si>
    <t>37|31|"Bu sebeple, Rabbimizin sözü aleyhimizde gerçekleşti. şüphesiz azabı tadacağız."</t>
  </si>
  <si>
    <t>فَاَغْوَيْنَا‌كُمْ اِنَّا كُنَّا غَاو۪ينَ</t>
  </si>
  <si>
    <t>37|32|"Sizi biz azdırmıştık, çünkü kendimiz azgındık".</t>
  </si>
  <si>
    <t>فَاِنَّهُمْ يَوْمَئِذٍ فِي الْعَذَابِ مُشْتَرِكُونَ</t>
  </si>
  <si>
    <t>37|33|O gün hepsi azabda birleşirler.</t>
  </si>
  <si>
    <t>اِنَّا كَذٰلِكَ نَفْعَلُ بِالْمُجْرِم۪ينَ</t>
  </si>
  <si>
    <t>37|34|Doğrusu suçlulara böyle yaparız.</t>
  </si>
  <si>
    <t>اِنَّهُمْ كَانُٓوا اِذَا ق۪يلَ لَهُمْ لَٓا اِلٰهَ اِلَّا اللّٰهُ يَسْتَكْبِرُونَۙ</t>
  </si>
  <si>
    <t>37|35|Onlara: "Allah'tan başka tanrı yoktur" denildiği zaman şüphesiz büyüklenirler.</t>
  </si>
  <si>
    <t>وَيَقُولُونَ اَئِنَّا لَتَارِكُٓوا اٰلِهَتِنَا لِشَاعِرٍ مَجْنُونٍۜ</t>
  </si>
  <si>
    <t>37|36|"Deli bir şair yüzünden tanrılarımızı mı bırakalım?" derlerdi.</t>
  </si>
  <si>
    <t>بَلْ جَٓاءَ بِالْحَقِّ وَصَدَّقَ الْمُرْسَل۪ينَ</t>
  </si>
  <si>
    <t>37|37|Hayır; o, gerçeği getirmiş ve peygamberleri doğrulamıştı.</t>
  </si>
  <si>
    <t>اِنَّكُمْ لَذَٓائِقُوا الْعَذَابِ الْاَل۪يمِۚ</t>
  </si>
  <si>
    <t>37|38|Şüphesiz siz can yakıcı azabı tadacaksınız.</t>
  </si>
  <si>
    <t>وَمَا تُجْزَوْنَ اِلَّا مَا كُنْتُمْ تَعْمَلُونَۙ</t>
  </si>
  <si>
    <t>37|39|Yaptığınızdan başka birşeyle cezalanmayacaksınız.</t>
  </si>
  <si>
    <t>اِلَّا عِبَادَ اللّٰهِ الْمُخْلَص۪ينَ</t>
  </si>
  <si>
    <t>37|40|Ancak Allah'a içten bağlı kullar bunun dışındadır.</t>
  </si>
  <si>
    <t>اُو۬لٰٓئِكَ لَهُمْ رِزْقٌ مَعْلُومٌۙ</t>
  </si>
  <si>
    <t>37|41|İşte bildirilen rızık ve meyveler onlaradır. Nimet cennetlerinde, karşılıklı tahtlar üzerinde kendilerine ikram olunur.</t>
  </si>
  <si>
    <t>فَوَا‌كِهُۚ وَهُمْ مُكْرَمُونَۙ</t>
  </si>
  <si>
    <t>37|42|İşte bildirilen rızık ve meyveler onlaradır. Nimet cennetlerinde, karşılıklı tahtlar üzerinde kendilerine ikram olunur.</t>
  </si>
  <si>
    <t>ف۪ي جَنَّاتِ النَّع۪يمِۙ</t>
  </si>
  <si>
    <t>37|43|İşte bildirilen rızık ve meyveler onlaradır. Nimet cennetlerinde, karşılıklı tahtlar üzerinde kendilerine ikram olunur.</t>
  </si>
  <si>
    <t>عَلٰى سُرُرٍ مُتَقَابِل۪ينَ</t>
  </si>
  <si>
    <t>37|44|İşte bildirilen rızık ve meyveler onlaradır. Nimet cennetlerinde, karşılıklı tahtlar üzerinde kendilerine ikram olunur.</t>
  </si>
  <si>
    <t>يُطَافُ عَلَيْهِمْ بِكَأْسٍ مِنْ مَع۪ينٍۙ</t>
  </si>
  <si>
    <t>37|45|Baş ağrısı vermeyen, sarhoş etmeyen, içenlere zevk bahşeden bembeyaz bir kaynaktan doldurulmuş kadehler sunulur.</t>
  </si>
  <si>
    <t>بَيْضَٓاءَ لَذَّةٍ لِلشَّارِب۪ينَۚ</t>
  </si>
  <si>
    <t>37|46|Baş ağrısı vermeyen, sarhoş etmeyen, içenlere zevk bahşeden bembeyaz bir kaynaktan doldurulmuş kadehler sunulur.</t>
  </si>
  <si>
    <t>لَا ف۪يهَا غَوْلٌ وَلَا هُمْ عَنْهَا يُنْزَفُونَ</t>
  </si>
  <si>
    <t>37|47|Baş ağrısı vermeyen, sarhoş etmeyen, içenlere zevk bahşeden bembeyaz bir kaynaktan doldurulmuş kadehler sunulur.</t>
  </si>
  <si>
    <t>وَعِنْدَهُمْ قَاصِرَاتُ الطَّرْفِ ع۪ينٌۙ</t>
  </si>
  <si>
    <t>37|48|Yanlarında, örtülü yumurta gibi (bembeyaz), bakışlarını da yalnız eşlerine çevirmiş güzel gözlüler vardır.</t>
  </si>
  <si>
    <t>كَاَنَّهُنَّ بَيْضٌ مَكْنُونٌ</t>
  </si>
  <si>
    <t>37|49|Yanlarında, örtülü yumurta gibi (bembeyaz), bakışlarını da yalnız eşlerine çevirmiş güzel gözlüler vardır.</t>
  </si>
  <si>
    <t>فَاَقْبَلَ بَعْضُهُمْ عَلٰى بَعْضٍ يَتَسَٓاءَلُونَ</t>
  </si>
  <si>
    <t>37|50|Birbirlerine dönüp sorarlar:</t>
  </si>
  <si>
    <t>قَالَ قَٓائِلٌ مِنْهُمْ اِنّ۪ي كَانَ ل۪ي قَر۪ينٌۙ</t>
  </si>
  <si>
    <t>37|51|İçlerinden biri şöyle der: "Benim bir dostum vardı, bana: 'Sen de mi, ölüp toprak ve kemik olduğumuz zaman dirilerek ceza göreceğimizi tasdik edenlerdensin?' derdi."</t>
  </si>
  <si>
    <t>يَقُولُ اَئِنَّكَ لَمِنَ الْمُصَدِّق۪ينَ</t>
  </si>
  <si>
    <t>37|52|İçlerinden biri şöyle der: "Benim bir dostum vardı, bana: 'Sen de mi, ölüp toprak ve kemik olduğumuz zaman dirilerek ceza göreceğimizi tasdik edenlerdensin?' derdi."</t>
  </si>
  <si>
    <t>ءَاِذَا مِتْنَا وَكُنَّا تُرَاباً وَعِظَاماً ءَاِنَّا لَمَد۪ينُونَ</t>
  </si>
  <si>
    <t>37|53|İçlerinden biri şöyle der: "Benim bir dostum vardı, bana: 'Sen de mi, ölüp toprak ve kemik olduğumuz zaman dirilerek ceza göreceğimizi tasdik edenlerdensin?' derdi."</t>
  </si>
  <si>
    <t>قَالَ هَلْ اَنْتُمْ مُطَّلِعُونَ</t>
  </si>
  <si>
    <t>37|54|Yanındakilere: "Siz onu bilir misiniz?" der.</t>
  </si>
  <si>
    <t>فَاطَّـلَعَ فَرَاٰهُ ف۪ي سَوَٓاءِ الْجَح۪يمِ</t>
  </si>
  <si>
    <t>37|55|Bir bakar onu cehennemin ortasında görür.</t>
  </si>
  <si>
    <t>قَالَ تَاللّٰهِ اِنْ كِدْتَ لَتُرْد۪ينِۙ</t>
  </si>
  <si>
    <t>37|56|Ona der ki: "Allah'a and olsun ki, az kalsın beni de mahvedecektin."</t>
  </si>
  <si>
    <t>وَلَوْلَا نِعْمَةُ رَبّ۪ي لَكُنْتُ مِنَ الْمُحْضَر۪ينَ</t>
  </si>
  <si>
    <t>37|57|"Eğer Rabbimin lütfu olmasaydı ben de oraya götürülenlerden olurdum."</t>
  </si>
  <si>
    <t>اَفَمَا نَحْنُ بِمَيِّت۪ينَۙ</t>
  </si>
  <si>
    <t>37|58|"Birinci ölümden sonra bir daha ölmeyeceğiz değil mi? Azap da görmeyeceğiz ha?"</t>
  </si>
  <si>
    <t>اِلَّا مَوْتَتَنَا الْاُو۫لٰى وَمَا نَحْنُ بِمُعَذَّب۪ينَ</t>
  </si>
  <si>
    <t>37|59|"Birinci ölümden sonra bir daha ölmeyeceğiz değil mi? Azap da görmeyeceğiz ha?"</t>
  </si>
  <si>
    <t>اِنَّ هٰذَا لَهُوَ الْفَوْزُ الْعَظ۪يمُ</t>
  </si>
  <si>
    <t>37|60|İşte büyük kurtuluş şüphesiz budur.</t>
  </si>
  <si>
    <t>لِمِثْلِ هٰذَا فَلْيَعْمَلِ الْعَامِلُونَ</t>
  </si>
  <si>
    <t>37|61|Çalışanlar bunun için çalışsın.</t>
  </si>
  <si>
    <t>اَذٰلِكَ خَيْرٌ نُزُلاً اَمْ شَجَرَةُ الزَّقُّومِ</t>
  </si>
  <si>
    <t>37|62|Konukluk olarak bu mu iyidir, yoksa zakkum ağacı mı?</t>
  </si>
  <si>
    <t>اِنَّا جَعَلْنَاهَا فِتْنَةً لِلظَّالِم۪ينَ</t>
  </si>
  <si>
    <t>37|63|Biz o ağacı, zalimler için bir dert yaptık.</t>
  </si>
  <si>
    <t>اِنَّهَا شَجَرَةٌ تَخْرُجُ ف۪ٓي اَصْلِ الْجَح۪يمِۙ</t>
  </si>
  <si>
    <t>37|64|O, cehennemin dibinde çıkan bir ağaçtır.</t>
  </si>
  <si>
    <t>طَلْعُهَا كَاَنَّهُ رُؤُ۫سُ الشَّيَاط۪ينِ</t>
  </si>
  <si>
    <t>37|65|Tomurcukları şeytan başı gibidir.</t>
  </si>
  <si>
    <t>فَاِنَّهُمْ لَاٰكِلُونَ مِنْهَا فَمَالِؤُ۫نَ مِنْهَا الْبُطُونَۜ</t>
  </si>
  <si>
    <t>37|66|İşte cehennemlikler bundan yerler, karınlarını onunla doldururlar.</t>
  </si>
  <si>
    <t>ثُمَّ اِنَّ لَهُمْ عَلَيْهَا لَشَوْباً مِنْ حَم۪يمٍۚ</t>
  </si>
  <si>
    <t>37|67|Sonra, üzerine kaynar su katılmış içki şüphesiz onlar içindir.</t>
  </si>
  <si>
    <t>ثُمَّ اِنَّ مَرْجِعَهُمْ لَاِلَى الْجَح۪يمِ</t>
  </si>
  <si>
    <t>37|68|Doğrusu sonra dönecekleri yer yine cehennemdir.</t>
  </si>
  <si>
    <t>اِنَّهُمْ اَلْفَوْا اٰبَٓاءَهُمْ ضَٓالّ۪ينَۙ</t>
  </si>
  <si>
    <t>37|69|Onlar babalarını şüphesiz sapık kimseler olarak bulmuşlardı.</t>
  </si>
  <si>
    <t>فَهُمْ عَلٰٓى اٰثَارِهِمْ يُهْرَعُونَ</t>
  </si>
  <si>
    <t>37|70|Öyleyken yine de onların izlerinden kovalanırcasına koşturuyorlardı.</t>
  </si>
  <si>
    <t>وَلَقَدْ ضَلَّ قَبْلَهُمْ اَكْثَرُ الْاَوَّل۪ينَۙ</t>
  </si>
  <si>
    <t>37|71|Onlardan önce, evvelki ümmetlerin çoğu, and olsun ki sapıtmıştı.</t>
  </si>
  <si>
    <t>وَلَقَدْ اَرْسَلْنَا ف۪يهِمْ مُنْذِر۪ينَ</t>
  </si>
  <si>
    <t>37|72|And olsun ki, içlerine uyarıcılar göndermiştik.</t>
  </si>
  <si>
    <t>فَانْظُرْ كَيْفَ كَانَ عَاقِبَةُ الْمُنْذَر۪ينَۙ</t>
  </si>
  <si>
    <t>37|73|Uyarıldığı halde yola gelmeyenlerin sonunun nasıl olduğuna bir bak!</t>
  </si>
  <si>
    <t>اِلَّا عِبَادَ اللّٰهِ الْمُخْلَص۪ينَ۟</t>
  </si>
  <si>
    <t>37|74|Allah'ın, O'na içten bağlanan kulları bunun dışındadır.</t>
  </si>
  <si>
    <t>وَلَقَدْ نَادٰينَا نُوحٌ فَلَنِعْمَ الْمُج۪يبُونَۚ</t>
  </si>
  <si>
    <t>37|75|And olsun ki, Nuh Bize seslenmişti de duasına ne güzel icabet etmiştik.</t>
  </si>
  <si>
    <t>وَنَجَّيْنَاهُ وَاَهْلَهُ مِنَ الْكَرْبِ الْعَظ۪يمِۘ</t>
  </si>
  <si>
    <t>37|76|Onu ve ailesini büyük sıkıntıdan kurtarmıştık.</t>
  </si>
  <si>
    <t>وَجَعَلْنَا ذُرِّيَّتَهُ هُمُ الْبَاق۪ينَۘ</t>
  </si>
  <si>
    <t>37|77|Ancak onun soyunu sürekli kıldık.</t>
  </si>
  <si>
    <t>وَتَرَكْنَا عَلَيْهِ فِي الْاٰخِر۪ينَۘ</t>
  </si>
  <si>
    <t>37|78|Sonra gelenler içinde "Alemlerde, Nuh'a selam olsun" diye ona iyi bir ün bıraktık.</t>
  </si>
  <si>
    <t>سَلَامٌ عَلٰى نُوحٍ فِي الْعَالَم۪ينَ</t>
  </si>
  <si>
    <t>37|79|Sonra gelenler içinde "Alemlerde, Nuh'a selam olsun" diye ona iyi bir ün bıraktık.</t>
  </si>
  <si>
    <t>اِنَّا كَذٰلِكَ نَجْزِي الْمُحْسِن۪ينَ</t>
  </si>
  <si>
    <t>37|80|İşte Biz iyi davrananları böyle mükafatlandırırız.</t>
  </si>
  <si>
    <t>اِنَّهُ مِنْ عِبَادِنَا الْمُؤْمِن۪ينَ</t>
  </si>
  <si>
    <t>37|81|Doğrusu o, bizim inanmış kullarımızdandı.</t>
  </si>
  <si>
    <t>ثُمَّ اَغْرَقْنَا الْاٰخَر۪ينَ</t>
  </si>
  <si>
    <t>37|82|Sonra, diğerlerini suda boğduk.</t>
  </si>
  <si>
    <t>وَاِنَّ مِنْ ش۪يعَتِه۪ لَاِبْرٰه۪يمَۢ</t>
  </si>
  <si>
    <t>37|83|İbrahim de şüphesiz O'nun yolunda olanlardandı.</t>
  </si>
  <si>
    <t>اِذْ جَٓاءَ رَبَّهُ بِقَلْبٍ سَل۪يمٍ</t>
  </si>
  <si>
    <t>37|84|Nitekim Rabbine temiz bir kalple geldi.</t>
  </si>
  <si>
    <t>اِذْ قَالَ لِاَب۪يهِ وَقَوْمِه۪ مَاذَا تَعْبُدُونَۚ</t>
  </si>
  <si>
    <t>37|85|İbrahim babasına ve milletine şöyle demişti: "Nelere kulluk ediyorsunuz?"</t>
  </si>
  <si>
    <t>اَئِفْكاً اٰلِهَةً دُونَ اللّٰهِ تُر۪يدُونَۜ</t>
  </si>
  <si>
    <t>37|86|"Allah'ı bırakıp uydurma tanrılar mı istiyorsunuz?"</t>
  </si>
  <si>
    <t>فَمَا ظَنُّكُمْ بِرَبِّ الْعَالَم۪ينَ</t>
  </si>
  <si>
    <t>37|87|"Alemlerin Rabbi hakkındaki sanınız nedir?"</t>
  </si>
  <si>
    <t>فَنَظَرَ نَظْرَةً فِي النُّجُومِۙ</t>
  </si>
  <si>
    <t>37|88|İbrahim yıldızlara bir göz attı ve "Ben rahatsızım" dedi.</t>
  </si>
  <si>
    <t>فَقَالَ اِنّ۪ي سَق۪يمٌ</t>
  </si>
  <si>
    <t>37|89|İbrahim yıldızlara bir göz attı ve "Ben rahatsızım" dedi.</t>
  </si>
  <si>
    <t>فَتَوَلَّوْا عَنْهُ مُدْبِر۪ينَ</t>
  </si>
  <si>
    <t>37|90|Onu bırakıp gittiler.</t>
  </si>
  <si>
    <t>فَرَاغَ اِلٰٓى اٰلِهَتِهِمْ فَقَالَ اَلَا تَأْكُلُونَۚ</t>
  </si>
  <si>
    <t>37|91|O da onların tanrılarına gizlice yönelip: "Sundukları yiyecekleri yemiyor musunuz? Ne o, konuşmuyor musunuz?" dedi.</t>
  </si>
  <si>
    <t>مَا لَكُمْ لَا تَنْطِقُونَ</t>
  </si>
  <si>
    <t>37|92|O da onların tanrılarına gizlice yönelip: "Sundukları yiyecekleri yemiyor musunuz? Ne o, konuşmuyor musunuz?" dedi.</t>
  </si>
  <si>
    <t>فَرَاغَ عَلَيْهِمْ ضَرْباً بِالْيَم۪ينِ</t>
  </si>
  <si>
    <t>37|93|Sonunda, üzerlerine yürüyüp kuvvetle vurdu.</t>
  </si>
  <si>
    <t>فَاَقْبَلُٓوا اِلَيْهِ يَزِفُّونَ</t>
  </si>
  <si>
    <t>37|94|Bunun üzerine putperestler koşarak ona geldiler.</t>
  </si>
  <si>
    <t>قَالَ اَتَعْبُدُونَ مَا تَنْحِتُونَۙ</t>
  </si>
  <si>
    <t>37|95|İbrahim onlara şöyle söyledi: "Yonttuğunuz şeylere mi tapıyorsunuz? Oysa sizi de, yonttuklarınızı da Allah yaratmıştır."</t>
  </si>
  <si>
    <t>وَاللّٰهُ خَلَقَكُمْ وَمَا تَعْمَلُونَ</t>
  </si>
  <si>
    <t>37|96|İbrahim onlara şöyle söyledi: "Yonttuğunuz şeylere mi tapıyorsunuz? Oysa sizi de, yonttuklarınızı da Allah yaratmıştır."</t>
  </si>
  <si>
    <t>قَالُوا ابْنُوا لَهُ بُنْيَاناً فَاَلْقُوهُ فِي الْجَح۪يمِ</t>
  </si>
  <si>
    <t>37|97|Putperestler: "Onun için bir yapı yapın da onu oradan ateşin içine atın" dediler.</t>
  </si>
  <si>
    <t>فَاَرَادُوا بِه۪ كَيْداً فَجَعَلْنَاهُمُ الْاَسْفَل۪ينَ</t>
  </si>
  <si>
    <t>37|98|Ona düzen kurmak istediler, ama Biz onları altettik.</t>
  </si>
  <si>
    <t>وَقَالَ اِنّ۪ي ذَاهِبٌ اِلٰى رَبّ۪ي سَيَهْد۪ينِ</t>
  </si>
  <si>
    <t>37|99|İbrahim: "Doğrusu ben Rabbim uğrunda sizi bırakıp gidiyorum; O beni doğru yola eriştirir" dedi.</t>
  </si>
  <si>
    <t>رَبِّ هَبْ ل۪ي مِنَ الصَّالِح۪ينَ</t>
  </si>
  <si>
    <t>37|100|"Rabbim! Bana iyilerden olacak bir çocuk ver" diye yalvardı.</t>
  </si>
  <si>
    <t>فَبَشَّرْنَاهُ بِغُلَامٍ حَل۪يمٍ</t>
  </si>
  <si>
    <t>37|101|Biz de ona yumuşak huylu bir oğlan müjdeledik.</t>
  </si>
  <si>
    <t>فَلَمَّا بَلَغَ مَعَهُ السَّعْيَ قَالَ يَا بُنَيَّ اِنّ۪ٓي اَرٰى فِي الْمَنَامِ اَنّ۪ٓي اَذْبَحُكَ فَانْظُرْ مَاذَا تَرٰىۜ قَالَ يَٓا اَبَتِ افْعَلْ مَا تُؤْمَرُۘ سَتَجِدُن۪ٓي اِنْ شَٓاءَ اللّٰهُ مِنَ الصَّابِر۪ينَ</t>
  </si>
  <si>
    <t>37|102|Çocuk kendisinin yanısıra yürümeye başlayınca: "Ey oğulcuğum! Doğrusu ben uykuda iken seni boğazladığımı görüyorum, bir düşün, ne dersin?" dedi. "Ey babacığım! Ne ile emrolundunsa yap, Allah dilerse, sabredenlerden olduğumu göreceksin" dedi.</t>
  </si>
  <si>
    <t>فَلَمَّٓا اَسْلَمَا وَتَلَّهُ لِلْجَب۪ينِۚ</t>
  </si>
  <si>
    <t>37|103|Böylece ikisi de Allah' a teslimiyet gösterip, babası oğlunu alnı üzerine yatırınca Biz: "Ey İbrahim! Rüyayı gerçek yaptın; işte biz iyi davrananları böylece mükafatlandırırız" diye seslendik.</t>
  </si>
  <si>
    <t>وَنَادَيْنَاهُ اَنْ يَٓا اِبْرٰه۪يمُۙ</t>
  </si>
  <si>
    <t>37|104|Böylece ikisi de Allah' a teslimiyet gösterip, babası oğlunu alnı üzerine yatırınca Biz: "Ey İbrahim! Rüyayı gerçek yaptın; işte biz iyi davrananları böylece mükafatlandırırız" diye seslendik.</t>
  </si>
  <si>
    <t>قَدْ صَدَّقْتَ الرُّءْيَاۚ اِنَّا كَذٰلِكَ نَجْزِي الْمُحْسِن۪ينَ</t>
  </si>
  <si>
    <t>37|105|Böylece ikisi de Allah' a teslimiyet gösterip, babası oğlunu alnı üzerine yatırınca Biz: "Ey İbrahim! Rüyayı gerçek yaptın; işte biz iyi davrananları böylece mükafatlandırırız" diye seslendik.</t>
  </si>
  <si>
    <t>اِنَّ هٰذَا لَهُوَ الْبَلٰٓؤُا الْمُب۪ينُ</t>
  </si>
  <si>
    <t>37|106|Doğrusu bu apaçık bir deneme idi.</t>
  </si>
  <si>
    <t>وَفَدَيْنَاهُ بِذِبْحٍ عَظ۪يمٍ</t>
  </si>
  <si>
    <t>37|107|Ona fidye olarak büyük bir kurbanlık verdik.</t>
  </si>
  <si>
    <t>وَتَرَكْنَا عَلَيْهِ فِي الْاٰخِر۪ينَ</t>
  </si>
  <si>
    <t>37|108|Sonra gelenler içinde "İbrahim'e selam olsun" diye ona iyi bir ün bıraktık.</t>
  </si>
  <si>
    <t>سَلَامٌ عَلٰٓى اِبْرٰه۪يمَ</t>
  </si>
  <si>
    <t>37|109|Sonra gelenler içinde "İbrahim'e selam olsun" diye ona iyi bir ün bıraktık.</t>
  </si>
  <si>
    <t>كَذٰلِكَ نَجْزِي الْمُحْسِن۪ينَ</t>
  </si>
  <si>
    <t>37|110|İşte iyileri böylece mükafatlandırırız.</t>
  </si>
  <si>
    <t>37|111|Doğrusu o, inanmış kullarımızdandı.</t>
  </si>
  <si>
    <t>وَبَشَّرْنَاهُ بِاِسْحٰقَ نَبِياًّ مِنَ الصَّالِح۪ينَ</t>
  </si>
  <si>
    <t>37|112|Ona, iyilerden olan İshak'ı peygamber olarak müjdeledik.</t>
  </si>
  <si>
    <t>وَبَارَكْنَا عَلَيْهِ وَعَلٰٓى اِسْحٰقَۜ وَمِنْ ذُرِّيَّتِهِمَا مُحْسِنٌ وَظَالِمٌ لِنَفْسِه۪ مُب۪ينٌ۟</t>
  </si>
  <si>
    <t>37|113|Kendisini ve İshak'ı mübarek kıldık; ikisinin soyundan iyi olan da vardır, açıktan açığa kendisine yazık eden de vardır.</t>
  </si>
  <si>
    <t>وَلَقَدْ مَنَنَّا عَلٰى مُوسٰى وَهٰرُونَۚ</t>
  </si>
  <si>
    <t>37|114|And olsun ki Musa ve Harun'a da iyilikte bulunmuştuk.</t>
  </si>
  <si>
    <t>وَنَجَّيْنَاهُمَا وَقَوْمَهُمَا مِنَ الْكَرْبِ الْعَظ۪يمِۚ</t>
  </si>
  <si>
    <t>37|115|İkisini ve milletlerini büyük bir sıkıntıdan kurtarmıştık.</t>
  </si>
  <si>
    <t>وَنَصَرْنَاهُمْ فَكَانُوا هُمُ الْغَالِب۪ينَۚ</t>
  </si>
  <si>
    <t>37|116|Onlara yardım etmiştik de üstün gelmişlerdi.</t>
  </si>
  <si>
    <t>وَاٰتَيْنَاهُمَا الْكِتَابَ الْمُسْتَب۪ينَۚ</t>
  </si>
  <si>
    <t>37|117|Her ikisine de, apaçık anlaşılan bir Kitap vermiştik.</t>
  </si>
  <si>
    <t>وَهَدَيْنَاهُمَا الصِّرَاطَ الْمُسْتَق۪يمَۚ</t>
  </si>
  <si>
    <t>37|118|Her ikisini de doğru yola eriştirmiştik.</t>
  </si>
  <si>
    <t>وَتَرَكْنَا عَلَيْهِمَا فِي الْاٰخِر۪ينَ</t>
  </si>
  <si>
    <t>37|119|Sonra gelenler içinde "Musa ve Harun'a selam olsun" diye iyi birer ün bıraktık.</t>
  </si>
  <si>
    <t>سَلَامٌ عَلٰى مُوسٰى وَهٰرُونَ</t>
  </si>
  <si>
    <t>37|120|Sonra gelenler içinde "Musa ve Harun'a selam olsun" diye iyi birer ün bıraktık.</t>
  </si>
  <si>
    <t>37|121|Doğrusu Biz, iyileri böylece mükafatlandırırız.</t>
  </si>
  <si>
    <t>اِنَّهُمَا مِنْ عِبَادِنَا الْمُؤْمِن۪ينَ</t>
  </si>
  <si>
    <t>37|122|İkisi de şüphesiz inanmış kullarımızdandı.</t>
  </si>
  <si>
    <t>وَاِنَّ اِلْيَاسَ لَمِنَ الْمُرْسَل۪ينَۜ</t>
  </si>
  <si>
    <t>37|123|Doğrusu İlyas da peygamberlerdendir.</t>
  </si>
  <si>
    <t>اِذْ قَالَ لِقَوْمِه۪ٓ اَلَا تَتَّقُونَ</t>
  </si>
  <si>
    <t>37|124|Milletine: "Allah'a karşı gelmekten sakınmaz mısınız? Biçim verenlerin en iyisi olan, sizin de Rabbiniz, önceki babalarınızın da Rabbi bulunan Allah'ı bırakıp da Baal putuna mı taparsınız?" demişti.</t>
  </si>
  <si>
    <t>اَتَدْعُونَ بَعْلاً وَتَذَرُونَ اَحْسَنَ الْخَالِق۪ينَۙ</t>
  </si>
  <si>
    <t>37|125|Milletine: "Allah'a karşı gelmekten sakınmaz mısınız? Biçim verenlerin en iyisi olan, sizin de Rabbiniz, önceki babalarınızın da Rabbi bulunan Allah'ı bırakıp da Baal putuna mı taparsınız?" demişti.</t>
  </si>
  <si>
    <t>اَللّٰهَ رَبَّكُمْ وَرَبَّ اٰبَٓائِكُمُ الْاَوَّل۪ينَ</t>
  </si>
  <si>
    <t>37|126|Milletine: "Allah'a karşı gelmekten sakınmaz mısınız? Biçim verenlerin en iyisi olan, sizin de Rabbiniz, önceki babalarınızın da Rabbi bulunan Allah'ı bırakıp da Baal putuna mı taparsınız?" demişti.</t>
  </si>
  <si>
    <t>فَكَذَّبُوهُ فَاِنَّهُمْ لَمُحْضَرُونَۙ</t>
  </si>
  <si>
    <t>37|127|Bunun üzerine onu yalanlamışlardı. Allah'ın O'na içten bağlı kulları bir yana, bunların hepsi cehenneme götürüleceklerdi.</t>
  </si>
  <si>
    <t>37|128|Bunun üzerine onu yalanlamışlardı. Allah'ın O'na içten bağlı kulları bir yana, bunların hepsi cehenneme götürüleceklerdi.</t>
  </si>
  <si>
    <t>37|129|Sonra gelenler içinde, "İlyas'a selam olsun" diye bir ün bıraktık.</t>
  </si>
  <si>
    <t>سَلَامٌ عَلٰٓى اِلْ‌يَاس۪ينَ</t>
  </si>
  <si>
    <t>37|130|Sonra gelenler içinde, "İlyas'a selam olsun" diye bir ün bıraktık.</t>
  </si>
  <si>
    <t>37|131|Doğrusu Biz iyileri böylece mükafatlandırırız.</t>
  </si>
  <si>
    <t>37|132|O, inanmış kullarımızdandı.</t>
  </si>
  <si>
    <t>وَاِنَّ لُوطاً لَمِنَ الْمُرْسَل۪ينَۜ</t>
  </si>
  <si>
    <t>37|133|Şüphesiz Lut da peygamberlerdendir.</t>
  </si>
  <si>
    <t>اِذْ نَجَّيْنَاهُ وَاَهْلَـهُٓ اَجْمَع۪ينَۙ</t>
  </si>
  <si>
    <t>37|134|Geridekiler arasında kalan yaşlı bir kadın dışında, Lut'u ve ailesinin hepsini kurtarmıştık.</t>
  </si>
  <si>
    <t>اِلَّا عَجُوزاً فِي الْغَابِر۪ينَ</t>
  </si>
  <si>
    <t>37|135|Geridekiler arasında kalan yaşlı bir kadın dışında, Lut'u ve ailesinin hepsini kurtarmıştık.</t>
  </si>
  <si>
    <t>ثُمَّ دَمَّرْنَا الْاٰخَر۪ينَ</t>
  </si>
  <si>
    <t>37|136|Sonra diğerlerini yok etmiştik.</t>
  </si>
  <si>
    <t>وَاِنَّكُمْ لَتَمُرُّونَ عَلَيْهِمْ مُصْبِح۪ينَۙ</t>
  </si>
  <si>
    <t>37|137|Sabah akşam, onların yerleri üzerinden geçersiniz. Akletmez misiniz?</t>
  </si>
  <si>
    <t>وَبِالَّيْلِۜ اَفَلَا تَعْقِلُونَ۟</t>
  </si>
  <si>
    <t>37|138|Sabah akşam, onların yerleri üzerinden geçersiniz. Akletmez misiniz?</t>
  </si>
  <si>
    <t>وَاِنَّ يُونُسَ لَمِنَ الْمُرْسَل۪ينَۜ</t>
  </si>
  <si>
    <t>37|139|Doğrusu Yunus da peygamberlerdendir.</t>
  </si>
  <si>
    <t>اِذْ اَبَقَ اِلَى الْفُلْكِ الْمَشْحُونِۙ</t>
  </si>
  <si>
    <t>37|140|Dolu bir gemiye kaçmıştı.</t>
  </si>
  <si>
    <t>فَسَاهَمَ فَكَانَ مِنَ الْمُدْحَض۪ينَۚ</t>
  </si>
  <si>
    <t>37|141|Gemide olanlarla karşılıklı kura çekmişti de yenilenlerden olmuştu, bu sebeple denize atılmıştı.</t>
  </si>
  <si>
    <t>فَالْتَقَمَهُ الْحُوتُ وَهُوَ مُل۪يمٌ</t>
  </si>
  <si>
    <t>37|142|Kendini kınarken onu bir balık yutmuştu.</t>
  </si>
  <si>
    <t>فَلَوْلَٓا اَنَّهُ كَانَ مِنَ الْمُسَبِّح۪ينَۙ</t>
  </si>
  <si>
    <t>37|143|Eğer Allah'ı tesbih edenlerden olmasaydı, tekrar diriltilecek güne kadar balığın karnında kalacaktı.</t>
  </si>
  <si>
    <t>لَلَبِثَ ف۪ي بَطْنِه۪ٓ اِلٰى يَوْمِ يُبْعَثُونَ</t>
  </si>
  <si>
    <t>37|144|Eğer Allah'ı tesbih edenlerden olmasaydı, tekrar diriltilecek güne kadar balığın karnında kalacaktı.</t>
  </si>
  <si>
    <t>فَنَبَذْنَاهُ بِالْعَرَٓاءِ وَهُوَ سَق۪يمٌۚ</t>
  </si>
  <si>
    <t>37|145|Halsiz bir halde iken kendisini sahile çıkardık.</t>
  </si>
  <si>
    <t>وَاَنْبَتْنَا عَلَيْهِ شَجَرَةً مِنْ يَقْط۪ينٍۚ</t>
  </si>
  <si>
    <t>37|146|Onun için, geniş yapraklı bir bitki yetiştirdik.</t>
  </si>
  <si>
    <t>وَاَرْسَلْنَاهُ اِلٰى مِائَةِ اَلْفٍ اَوْ يَز۪يدُونَۚ</t>
  </si>
  <si>
    <t>37|147|Onu, yüzbin veya daha çok kişiye peygamber olarak gönderdik.</t>
  </si>
  <si>
    <t>فَاٰمَنُوا فَمَتَّعْنَاهُمْ اِلٰى ح۪ينٍۜ</t>
  </si>
  <si>
    <t>37|148|Sonunda ona inandılar, bunun üzerine Biz de onları bir süreye kadar geçindirdik.</t>
  </si>
  <si>
    <t>فَاسْتَفْتِهِمْ اَلِرَبِّكَ الْبَنَاتُ وَلَهُمُ الْبَنُونَۙ</t>
  </si>
  <si>
    <t>37|149|Putperestlere sor, kızlar senin Rabbinin de erkekler onların mı?</t>
  </si>
  <si>
    <t>اَمْ خَلَقْنَا الْمَلٰٓئِكَةَ اِنَاثاً وَهُمْ شَاهِدُونَ</t>
  </si>
  <si>
    <t>37|150|Yoksa melekleri kız olarak yarattığımızda onlar hazır mı idiler?</t>
  </si>
  <si>
    <t>اَلَٓا اِنَّهُمْ مِنْ اِفْكِهِمْ لَيَقُولُونَۙ</t>
  </si>
  <si>
    <t>37|151|Dikkat edin; doğrusu onlar yalan uydurup söylüyorlar, "Allah doğurdu" diyorlar. Onlar şüphesiz yalancıdırlar.</t>
  </si>
  <si>
    <t>وَلَدَ اللّٰهُۙ وَاِنَّهُمْ لَكَاذِبُونَ</t>
  </si>
  <si>
    <t>37|152|Dikkat edin; doğrusu onlar yalan uydurup söylüyorlar, "Allah doğurdu" diyorlar. Onlar şüphesiz yalancıdırlar.</t>
  </si>
  <si>
    <t>اَصْطَفَى الْبَنَاتِ عَلَى الْبَن۪ينَۜ</t>
  </si>
  <si>
    <t>37|153|Allah kızları, oğullara tercih mi etmiş?</t>
  </si>
  <si>
    <t>مَا لَـكُمْ۠ كَيْفَ تَحْكُمُونَ</t>
  </si>
  <si>
    <t>37|154|Ne oluyorsunuz? Ne biçim hükmediyorsunuz?</t>
  </si>
  <si>
    <t>اَفَلَا تَذَكَّرُونَۚ</t>
  </si>
  <si>
    <t>37|155|Hiç düşünmez misiniz?</t>
  </si>
  <si>
    <t>اَمْ لَـكُمْ سُلْطَانٌ مُب۪ينٌۙ</t>
  </si>
  <si>
    <t>37|156|Yoksa apaçık bir deliliniz mi var?</t>
  </si>
  <si>
    <t>فَأْتُوا بِكِتَابِكُمْ اِنْ كُنْتُمْ صَادِق۪ينَ</t>
  </si>
  <si>
    <t>37|157|Doğru sözlülerden iseniz, kitabınızı getirin bakalım.</t>
  </si>
  <si>
    <t>وَجَعَلُوا بَيْنَهُ وَبَيْنَ الْجِنَّةِ نَسَباًۜ وَلَقَدْ عَلِمَتِ الْجِنَّةُ اِنَّهُمْ لَمُحْضَرُونَۙ</t>
  </si>
  <si>
    <t>37|158|Allah'la cinler (melekler) arasında da bir soy bağı icadettiler. And olsun ki, cinler de, kendilerinin (bunu söyleyenlerin) hesap yerine götürüleceklerini bilirler.</t>
  </si>
  <si>
    <t>سُبْحَانَ اللّٰهِ عَمَّا يَصِفُونَۙ</t>
  </si>
  <si>
    <t>37|159|Allah onların vasıflandırmalarından münezzehtir.</t>
  </si>
  <si>
    <t>37|160|Allah'ın içten bağlı kulları bunların dışındadır.</t>
  </si>
  <si>
    <t>فَاِنَّكُمْ وَمَا تَعْبُدُونَۙ</t>
  </si>
  <si>
    <t>37|161|Sizler ve taptığınız şeyler, cehenneme girecek kimseden başkasını Allah'a karşı azdırıcı değilsiniz.</t>
  </si>
  <si>
    <t>مَٓا اَنْتُمْ عَلَيْهِ بِفَاتِن۪ينَۙ</t>
  </si>
  <si>
    <t>37|162|Sizler ve taptığınız şeyler, cehenneme girecek kimseden başkasını Allah'a karşı azdırıcı değilsiniz.</t>
  </si>
  <si>
    <t>اِلَّا مَنْ هُوَ صَالِ الْجَح۪يمِ</t>
  </si>
  <si>
    <t>37|163|Sizler ve taptığınız şeyler, cehenneme girecek kimseden başkasını Allah'a karşı azdırıcı değilsiniz.</t>
  </si>
  <si>
    <t>وَمَا مِنَّٓا اِلَّا لَهُ مَقَامٌ مَعْلُومٌ</t>
  </si>
  <si>
    <t>37|164|Melekler şöyle derler: "Bizim her birimizin bilinen bir makamı vardır. Şüphesiz biz sıra sıra duranlarız, şüphesiz biz Allah'ı tesbih edenleriz."</t>
  </si>
  <si>
    <t>وَاِنَّا لَنَحْنُ الصَّٓافُّونَۚ</t>
  </si>
  <si>
    <t>37|165|Melekler şöyle derler: "Bizim her birimizin bilinen bir makamı vardır. Şüphesiz biz sıra sıra duranlarız, şüphesiz biz Allah'ı tesbih edenleriz."</t>
  </si>
  <si>
    <t>وَاِنَّا لَنَحْنُ الْمُسَبِّحُونَ</t>
  </si>
  <si>
    <t>37|166|Melekler şöyle derler: "Bizim her birimizin bilinen bir makamı vardır. Şüphesiz biz sıra sıra duranlarız, şüphesiz biz Allah'ı tesbih edenleriz."</t>
  </si>
  <si>
    <t>وَاِنْ كَانُوا لَيَقُولُونَۙ</t>
  </si>
  <si>
    <t>37|167|Putperestler: "Öncekilerde olduğu gibi bizde de bir kitap olsaydı, Allah'ın O'na içten bağlanan kulları olurduk" derlerdi.</t>
  </si>
  <si>
    <t>لَوْ اَنَّ عِنْدَنَا ذِكْراً مِنَ الْاَوَّل۪ينَۙ</t>
  </si>
  <si>
    <t>37|168|Putperestler: "Öncekilerde olduğu gibi bizde de bir kitap olsaydı, Allah'ın O'na içten bağlanan kulları olurduk" derlerdi.</t>
  </si>
  <si>
    <t>لَـكُنَّا عِبَادَ اللّٰهِ الْمُخْلَص۪ينَ</t>
  </si>
  <si>
    <t>37|169|Putperestler: "Öncekilerde olduğu gibi bizde de bir kitap olsaydı, Allah'ın O'na içten bağlanan kulları olurduk" derlerdi.</t>
  </si>
  <si>
    <t>فَـكَفَرُوا بِه۪ۚ فَسَوْفَ يَعْلَمُونَ</t>
  </si>
  <si>
    <t>37|170|Böyleyken O'nu inkar ettiler. Ama bileceklerdir.</t>
  </si>
  <si>
    <t>وَلَقَدْ سَبَقَتْ كَلِمَتُنَا لِعِبَادِنَا الْمُرْسَل۪ينَۚ</t>
  </si>
  <si>
    <t>37|171|And olsun ki, peygamber kullarımıza söz vermişizdir.</t>
  </si>
  <si>
    <t>اِنَّهُمْ لَهُمُ الْمَنْصُورُونَۖ</t>
  </si>
  <si>
    <t>37|172|Onlar şüphesiz yardım göreceklerdir.</t>
  </si>
  <si>
    <t>وَاِنَّ جُنْدَنَا لَهُمُ الْغَالِبُونَ</t>
  </si>
  <si>
    <t>37|173|Bizim ordumuz şüphesiz üstün gelecektir.</t>
  </si>
  <si>
    <t>فَتَوَلَّ عَنْهُمْ حَتّٰى ح۪ينٍۙ</t>
  </si>
  <si>
    <t>37|174|Bir süreye kadar onlara aldırış etme.</t>
  </si>
  <si>
    <t>وَاَبْصِرْهُمْ فَسَوْفَ يُبْصِرُونَ</t>
  </si>
  <si>
    <t>37|175|Onlara inecek azabı gözetle, onlar da göreceklerdir.</t>
  </si>
  <si>
    <t>37|176|Azabımıza uğramakta acele mi ediyorlar?</t>
  </si>
  <si>
    <t>فَاِذَا نَزَلَ بِسَاحَتِهِمْ فَسَٓاءَ صَبَاحُ الْمُنْذَر۪ينَ</t>
  </si>
  <si>
    <t>37|177|O azap, yurtlarına indiğinde, uyarılan fakat yola gelmeyenlerin sabahı ne kötü olur!</t>
  </si>
  <si>
    <t>وَتَوَلَّ عَنْهُمْ حَتّٰى ح۪ينٍۙ</t>
  </si>
  <si>
    <t>37|178|Bir süreye kadar onlardan yüz çevir.</t>
  </si>
  <si>
    <t>وَاَبْصِرْ فَسَوْفَ يُبْصِرُونَ</t>
  </si>
  <si>
    <t>37|179|İnecek azabı gözetle, onlar da göreceklerdir.</t>
  </si>
  <si>
    <t>سُبْحَانَ رَبِّكَ رَبِّ الْعِزَّةِ عَمَّا يَصِفُونَۚ</t>
  </si>
  <si>
    <t>37|180|Senin güçlü olan Rabbin, onların vasıflandırmalarından münezzehtir.</t>
  </si>
  <si>
    <t>وَسَلَامٌ عَلَى الْمُرْسَل۪ينَۚ</t>
  </si>
  <si>
    <t>37|181|Ve selam, peygamberleredir.</t>
  </si>
  <si>
    <t>وَالْحَمْدُ لِلّٰهِ رَبِّ الْعَالَم۪ينَ</t>
  </si>
  <si>
    <t>37|182|Hamd de Alemlerin Rabbi Allah'adır.</t>
  </si>
  <si>
    <t>SAD SURESİ</t>
  </si>
  <si>
    <t>صٓ وَالْقُرْاٰنِ ذِي الذِّكْرِۜ</t>
  </si>
  <si>
    <t>38|1|Sad. Öğüt veren Kuran'a and olsun ki, inkar edenler gurur ve ayrılık içindedirler.</t>
  </si>
  <si>
    <t>بَلِ الَّذ۪ينَ كَفَرُوا ف۪ي عِزَّةٍ وَشِقَاقٍ</t>
  </si>
  <si>
    <t>38|2|Sad. Öğüt veren Kuran'a and olsun ki, inkar edenler gurur ve ayrılık içindedirler.</t>
  </si>
  <si>
    <t>كَمْ اَهْلَكْنَا مِنْ قَبْلِهِمْ مِنْ قَرْنٍ فَنَادَوْا وَلَاتَ ح۪ينَ مَنَاصٍ</t>
  </si>
  <si>
    <t>38|3|Onlardan önce nice nesilleri yok ettik. Feryat ediyorlardı; oysa artık kurtulma zamanı değildi.</t>
  </si>
  <si>
    <t>وَعَجِبُٓوا اَنْ جَٓاءَهُمْ مُنْذِرٌ مِنْهُمْۘ وَقَالَ الْكَافِرُونَ هٰذَا سَاحِرٌ كَذَّابٌۚ</t>
  </si>
  <si>
    <t>38|4|Aralarından bir uyarıcının gelmesine şaşmışlardı. İnkarcılar: "Bu, pek yalancı bir sihirbazdır; tanrıları tek bir tanrı mı yaptı? Doğrusu bu tuhaf bir şeydir" demişlerdi.</t>
  </si>
  <si>
    <t>اَجَعَلَ الْاٰلِهَةَ اِلٰهاً وَاحِداًۚ اِنَّ هٰذَا لَشَيْءٌ عُجَابٌ</t>
  </si>
  <si>
    <t>38|5|Aralarından bir uyarıcının gelmesine şaşmışlardı. İnkarcılar: "Bu, pek yalancı bir sihirbazdır; tanrıları tek bir tanrı mı yaptı? Doğrusu bu tuhaf bir şeydir" demişlerdi.</t>
  </si>
  <si>
    <t>وَانْطَلَقَ الْمَلَأُ مِنْهُمْ اَنِ امْشُوا وَاصْبِرُوا عَلٰٓى اٰلِهَتِكُمْۚ اِنَّ هٰذَا لَشَيْءٌ يُرَادُۚ</t>
  </si>
  <si>
    <t>38|6|Onlardan ileri gelenler: "Yürüyün, tanrılarınıza bağlılıkta direnin, sizden istenen şüphesiz budur. Başka dinde de bunu işitmedik; bu ancak bir uydurmadır. Kuran, aramızda ona mı indirilmeliydi?" dediler. Hayır, bunlar Kuran'ımızdan şüphededirler. Hayır, azabımızı henüz tatmamışlardır.</t>
  </si>
  <si>
    <t>مَا سَمِعْنَا بِهٰذَا فِي الْمِلَّةِ الْاٰخِرَةِۚ اِنْ هٰذَٓا اِلَّا اخْتِلَاقٌۚ</t>
  </si>
  <si>
    <t>38|7|Onlardan ileri gelenler: "Yürüyün, tanrılarınıza bağlılıkta direnin, sizden istenen şüphesiz budur. Başka dinde de bunu işitmedik; bu ancak bir uydurmadır. Kuran, aramızda ona mı indirilmeliydi?" dediler. Hayır, bunlar Kuran'ımızdan şüphededirler. Hayır, azabımızı henüz tatmamışlardır.</t>
  </si>
  <si>
    <t>ءَاُنْزِلَ عَلَيْهِ الذِّكْرُ مِنْ بَيْنِنَاۜ بَلْ هُمْ ف۪ي شَكٍّ مِنْ ذِكْر۪يۚ بَلْ لَمَّا يَذُوقُوا عَذَابِۜ</t>
  </si>
  <si>
    <t>38|8|Onlardan ileri gelenler: "Yürüyün, tanrılarınıza bağlılıkta direnin, sizden istenen şüphesiz budur. Başka dinde de bunu işitmedik; bu ancak bir uydurmadır. Kuran, aramızda ona mı indirilmeliydi?" dediler. Hayır, bunlar Kuran'ımızdan şüphededirler. Hayır, azabımızı henüz tatmamışlardır.</t>
  </si>
  <si>
    <t>اَمْ عِنْدَهُمْ خَزَٓائِنُ رَحْمَةِ رَبِّكَ الْعَز۪يزِ الْوَهَّابِۚ</t>
  </si>
  <si>
    <t>38|9|Yoksa, güçlü ve çok ihsan sahibi olan Rabbinin rahmet hazineleri onların yanında mıdır?</t>
  </si>
  <si>
    <t>اَمْ لَهُمْ مُلْكُ السَّمٰوَاتِ وَالْاَرْضِ وَمَا بَيْنَهُمَا۠ فَلْيَرْتَقُوا فِي الْاَسْبَابِ</t>
  </si>
  <si>
    <t>38|10|Yahut, göklerin, yerin ve ikisi arasında bulunanların hükümranlığı onların elinde midir? Öyle ise sebeplere tevessül edip göğe yükselsinler!</t>
  </si>
  <si>
    <t>جُنْدٌ مَا هُنَالِكَ مَهْزُومٌ مِنَ الْاَحْزَابِ</t>
  </si>
  <si>
    <t>38|11|Onlar burada takım takım bozguna uğramış perişan bir ordudur.</t>
  </si>
  <si>
    <t>كَذَّبَتْ قَبْلَهُمْ قَوْمُ نُوحٍ وَعَادٌ وَفِرْعَوْنُ ذُوالْاَوْتَادِۙ</t>
  </si>
  <si>
    <t>38|12|Onlardan önce Nuh milleti, Ad, sarsılmaz bir saltanatın sahibi Firavun, Semud, Lut milleti, Eykeliler de peygamberleri yalanlamıştı. İşte bunlar da peygamberlerine karşı birleşen topluluklardır.</t>
  </si>
  <si>
    <t>وَثَمُودُ وَقَوْمُ لُوطٍ وَاَصْحَابُ لْـَٔيْكَةِۜ اُو۬لٰٓئِكَ الْاَحْزَابُ</t>
  </si>
  <si>
    <t>38|13|Onlardan önce Nuh milleti, Ad, sarsılmaz bir saltanatın sahibi Firavun, Semud, Lut milleti, Eykeliler de peygamberleri yalanlamıştı. İşte bunlar da peygamberlerine karşı birleşen topluluklardır.</t>
  </si>
  <si>
    <t>اِنْ كُلٌّ اِلَّا كَذَّبَ الرُّسُلَ فَحَقَّ عِقَابِ۟</t>
  </si>
  <si>
    <t>38|14|Hepsi peygamberleri yalanladı da azabımı hakettiler.</t>
  </si>
  <si>
    <t>وَمَا يَنْظُرُ هٰٓؤُ۬لَٓاءِ اِلَّا صَيْحَةً وَاحِدَةً مَا لَهَا مِنْ فَوَاقٍ</t>
  </si>
  <si>
    <t>38|15|Bunlar da ancak, bir an gecikmesi olmayan tek bir çığlık beklemektedirler.</t>
  </si>
  <si>
    <t>وَقَالُوا رَبَّنَا عَجِّلْ لَنَا قِطَّنَا قَبْلَ يَوْمِ الْحِسَابِ</t>
  </si>
  <si>
    <t>38|16|Onlar ise "Rabbimiz! Bizim payımızı hesap gününden önce ver" derler.</t>
  </si>
  <si>
    <t>اِصْبِرْ عَلٰى مَا يَقُولُونَ وَاذْكُرْ عَبْدَنَا دَاوُ۫دَ ذَا الْاَيْدِۚ اِنَّـهُٓ اَوَّابٌ</t>
  </si>
  <si>
    <t>38|17|Onların söylediklerine sabret; güçlü kulumuz Davud'u an; o, daima Allah'a yönelirdi.</t>
  </si>
  <si>
    <t>اِنَّا سَخَّرْنَا الْجِبَالَ مَعَهُ يُسَبِّحْنَ بِالْعَشِيِّ وَالْاِشْرَاقِۙ</t>
  </si>
  <si>
    <t>38|18|Doğrusu Biz, akşam sabah onunla beraber tesbih eden dağları, kuşları da toplu halde onun buyruğu altına vermiştik. Her biri ona yönelmekteydi.</t>
  </si>
  <si>
    <t>وَالطَّيْرَ مَحْشُورَةًۜ كُلٌّ لَـهُٓ اَوَّابٌ</t>
  </si>
  <si>
    <t>38|19|Doğrusu Biz, akşam sabah onunla beraber tesbih eden dağları, kuşları da toplu halde onun buyruğu altına vermiştik. Her biri ona yönelmekteydi.</t>
  </si>
  <si>
    <t>وَشَدَدْنَا مُلْكَهُ وَاٰتَيْنَاهُ الْحِكْمَةَ وَفَصْلَ الْخِطَابِ</t>
  </si>
  <si>
    <t>38|20|Onun hükümranlığını kuvvetlendirmiştik. Ona hikmet ve kesin hüküm selahiyeti vermiştik.</t>
  </si>
  <si>
    <t>وَهَلْ اَتٰيكَ نَـبَؤُا الْخَصْمِۢ اِذْ تَسَوَّرُوا الْمِحْرَابَۙ</t>
  </si>
  <si>
    <t>38|21|Sana davacıların haberi ulaştı mı? Mabedin duvarına tırmanıp Davud'un yanına girmişlerdi de, o onlardan ürkmüştü. Şöyle demişlerdi: "Korkma, birbirinin hakkına tecavüz etmiş iki davacıyız; aramızda adaletle hükmet, ondan ayrılma, bizi doğru yola çıkar."</t>
  </si>
  <si>
    <t>اِذْ دَخَلُوا عَلٰى دَاوُ۫دَ فَفَزِعَ مِنْهُمْ قَالُوا لَا تَخَفْۚ خَصْمَانِ بَغٰى بَعْضُنَا عَلٰى بَعْضٍ فَاحْكُمْ بَيْنَنَا بِالْحَقِّ وَلَا تُشْطِطْ وَاهْدِنَٓا اِلٰى سَوَٓاءِ الصِّرَاطِ</t>
  </si>
  <si>
    <t>38|22|Sana davacıların haberi ulaştı mı? Mabedin duvarına tırmanıp Davud'un yanına girmişlerdi de, o onlardan ürkmüştü. Şöyle demişlerdi: "Korkma, birbirinin hakkına tecavüz etmiş iki davacıyız; aramızda adaletle hükmet, ondan ayrılma, bizi doğru yola çıkar."</t>
  </si>
  <si>
    <t>اِنَّ هٰذَٓا اَخ۪ي لَهُ تِسْعٌ وَتِسْعُونَ نَعْجَةً وَلِيَ نَعْجَةٌ وَاحِدَةٌ فَقَالَ اَكْفِلْن۪يهَا وَعَزَّن۪ي فِي الْخِطَابِ</t>
  </si>
  <si>
    <t>38|23|"Bu kardeşimin doksan dokuz dişi koyunu, benim de bir tek dişi koyunum vardır; O'nu da bana ver dedi ve tartışmada beni yendi."</t>
  </si>
  <si>
    <t>قَالَ لَقَدْ ظَلَمَكَ بِسُؤَالِ نَعْجَتِكَ اِلٰى نِعَاجِه۪ۜ وَاِنَّ كَث۪يراً مِنَ الْخُلَطَٓاءِ لَيَبْغ۪ي بَعْضُهُمْ عَلٰى بَعْضٍ اِلَّا الَّذ۪ينَ اٰمَنُوا وَعَمِلُوا الصَّالِحَاتِ وَقَل۪يلٌ مَا هُمْۜ وَظَنَّ دَاوُ۫دُ اَنَّمَا فَتَنَّاهُ فَاسْتَغْفَرَ رَبَّهُ وَخَرَّ رَا‌كِعاً وَاَنَابَ ۩</t>
  </si>
  <si>
    <t>38|24|Davud: "And olsun ki, senin dişi koyununu kendi dişi koyunlarına katmak istemekle sana haksızlıkta bulunmuştur. Doğrusu ortakçıların çoğu birbirlerinin haklarına tecavüz ederler. İnanıp yararlı iş işleyenler bunun dışındadır ki sayıları da ne kadar azdır!" demişti. Davud, Kendisini denediğimizi sanmıştı da, Rabbinden mağfiret dileyerek eğilip secdeye kapanmış, tevbe etmiş, Allah'a yönelmişti.</t>
  </si>
  <si>
    <t>فَغَفَرْنَا لَهُ ذٰلِكَۜ وَاِنَّ لَهُ عِنْدَنَا لَزُلْفٰى وَحُسْنَ مَاٰبٍ</t>
  </si>
  <si>
    <t>38|25|Böylece onu bağışlamıştık. Katımızda onun yakınlığı ve güzel bir geleceği vardır.</t>
  </si>
  <si>
    <t>يَا دَاوُ۫دُ اِنَّا جَعَلْنَاكَ خَل۪يفَةً فِي الْاَرْضِ فَاحْكُمْ بَيْنَ النَّاسِ بِالْحَقِّ وَلَا تَتَّبِعِ الْهَوٰى فَيُضِلَّكَ عَنْ سَب۪يلِ اللّٰهِۜ اِنَّ الَّذ۪ينَ يَضِلُّونَ عَنْ سَب۪يلِ اللّٰهِ لَهُمْ عَذَابٌ شَد۪يدٌ بِمَا نَسُوا يَوْمَ الْحِسَابِ۟</t>
  </si>
  <si>
    <t>38|26|Ey Davud! Seni şüphesiz yeryüzünde hükümran kıldık, o halde insanlar arasında adaletle hükmet, hevese uyma yoksa seni Allah'ın yolundan saptırır. Doğrusu, Allah'ın yolundan sapanlara, onlara, hesap gününü unutmalarına karşılık çetin azap vardır.</t>
  </si>
  <si>
    <t>وَمَا خَلَقْنَا السَّمَٓاءَ وَالْاَرْضَ وَمَا بَيْنَهُمَا بَاطِلاًۜ ذٰلِكَ ظَنُّ الَّذ۪ينَ كَفَرُواۚ فَوَيْلٌ لِلَّذ۪ينَ كَفَرُوا مِنَ النَّارِۜ</t>
  </si>
  <si>
    <t>38|27|Göğü, yeri ve ikisinin arasında bulunanları boşuna yaratmadık. Bunun boşuna olduğu, inkar edenlerin sanısıdır. Vay ateşe uğrayacak inkarcıların haline!</t>
  </si>
  <si>
    <t>اَمْ نَجْعَلُ الَّذ۪ينَ اٰمَنُوا وَعَمِلُوا الصَّالِحَاتِ كَالْمُفْسِد۪ينَ فِي الْاَرْضِۘ اَمْ نَجْعَلُ الْمُتَّق۪ينَ كَالْفُجَّارِ</t>
  </si>
  <si>
    <t>38|28|Yoksa, inanıp yararlı iş işleyenleri, yeryüzünde, bozguncular gibi mi tutarız? Yoksa, Allah'a karşı gelmekten sakınanları yoldan çıkanlar gibi mi tutarız?</t>
  </si>
  <si>
    <t>كِتَابٌ اَنْزَلْنَاهُ اِلَيْكَ مُبَارَكٌ لِيَدَّبَّرُٓوا اٰيَاتِه۪ وَلِيَتَذَكَّرَ اُو۬لُوا الْاَلْبَابِ</t>
  </si>
  <si>
    <t>38|29|Sana indirdiğimiz bu Kitap mübarektir; ayetlerini düşünsünler, aklı olanlar da öğüt alsınlar.</t>
  </si>
  <si>
    <t>وَوَهَبْنَا لِدَاوُ۫دَ سُلَيْمٰنَۜ نِعْمَ الْعَبْدُۜ اِنَّهُٓ اَوَّابٌۜ</t>
  </si>
  <si>
    <t>38|30|Davud'a Süleyman'ı bahşettik; o ne güzel bir kuldu! Doğrusu o daima Allah'a yönelirdi.</t>
  </si>
  <si>
    <t>اِذْ عُرِضَ عَلَيْهِ بِالْعَشِيِّ الصَّافِنَاتُ الْجِيَادُۙ</t>
  </si>
  <si>
    <t>38|31|Ona bir akşam üstü, çalımlı, cins koşu atları sunulmuştu.</t>
  </si>
  <si>
    <t>فَقَالَ اِنّ۪ٓي اَحْبَبْتُ حُبَّ الْخَيْرِ عَنْ ذِكْرِ رَبّ۪يۚ حَتّٰى تَوَارَتْ بِالْحِجَابِ۠</t>
  </si>
  <si>
    <t>38|32|Süleyman: "Doğrusu ben bu iyi malları, Rabbimi anmayı sağladıkları için severim" demişti. Koşup, toz perdesi arkasında kayboldukları zaman: "onları bana getirin" dedi. Bacaklarını ve boyunlarını sıvazlamaya başlamıştı.</t>
  </si>
  <si>
    <t>رُدُّوهَا عَلَيَّۜ فَطَفِقَ مَسْحاً بِالسُّوقِ وَالْاَعْنَاقِ</t>
  </si>
  <si>
    <t>38|33|Süleyman: "Doğrusu ben bu iyi malları, Rabbimi anmayı sağladıkları için severim" demişti. Koşup, toz perdesi arkasında kayboldukları zaman: "onları bana getirin" dedi. Bacaklarını ve boyunlarını sıvazlamaya başlamıştı.</t>
  </si>
  <si>
    <t>وَلَقَدْ فَتَنَّا سُلَيْمٰنَ وَاَلْقَيْنَا عَلٰى كُرْسِيِّه۪ جَسَداً ثُمَّ اَنَابَ</t>
  </si>
  <si>
    <t>38|34|And olsun ki Süleyman'ı denedik, hükümranlığını zayıf düşürdük; sonra eski haline döndü.</t>
  </si>
  <si>
    <t>قَالَ رَبِّ اغْفِرْ ل۪ي وَهَبْ ل۪ي مُلْكاً لَا يَنْبَغ۪ي لِاَحَدٍ مِنْ بَعْد۪يۚ اِنَّكَ اَنْتَ الْوَهَّابُ</t>
  </si>
  <si>
    <t>38|35|Süleyman: "Rabbim! Beni bağışla, bana benden sonra kimsenin ulaşamayacağı bir hükümranlık ver; Sen şüphesiz, daima bağışta bulunansın" dedi.</t>
  </si>
  <si>
    <t>فَسَخَّرْنَا لَهُ الرّ۪يحَ تَجْر۪ي بِاَمْرِه۪ رُخَٓاءً حَيْثُ اَصَابَۙ</t>
  </si>
  <si>
    <t>38|36|Bunun üzerine Biz de, istediği yere onun buyruğu ile kolayca giden rüzgarı, bina kuran ve dalgıçlık yapan şeytanları, demir halkalarla bağlı diğerlerini onun buyruğu altına verdik.</t>
  </si>
  <si>
    <t>وَالشَّيَاط۪ينَ كُلَّ بَنَّٓاءٍ وَغَوَّاصٍۙ</t>
  </si>
  <si>
    <t>38|37|Bunun üzerine Biz de, istediği yere onun buyruğu ile kolayca giden rüzgarı, bina kuran ve dalgıçlık yapan şeytanları, demir halkalarla bağlı diğerlerini onun buyruğu altına verdik.</t>
  </si>
  <si>
    <t>وَاٰخَر۪ينَ مُقَرَّن۪ينَ فِي الْاَصْفَادِ</t>
  </si>
  <si>
    <t>38|38|Bunun üzerine Biz de, istediği yere onun buyruğu ile kolayca giden rüzgarı, bina kuran ve dalgıçlık yapan şeytanları, demir halkalarla bağlı diğerlerini onun buyruğu altına verdik.</t>
  </si>
  <si>
    <t>هٰذَا عَطَٓاؤُ۬نَا فَامْنُنْ اَوْ اَمْسِكْ بِغَيْرِ حِسَابٍ</t>
  </si>
  <si>
    <t>38|39|"İşte Bizim bağışımız budur; ister ver, ister tut, hesapsızdır." dedik.</t>
  </si>
  <si>
    <t>وَاِنَّ لَهُ عِنْدَنَا لَزُلْفٰى وَحُسْنَ مَاٰبٍ۟</t>
  </si>
  <si>
    <t>38|40|Doğrusu onun katımızda yakınlığı ve güzel bir istikbali vardır.</t>
  </si>
  <si>
    <t>وَاذْكُرْ عَبْدَنَٓا اَيُّوبَۢ اِذْ نَادٰى رَبَّهُٓ اَنّ۪ي مَسَّنِيَ الشَّيْطَانُ بِنُصْبٍ وَعَذَابٍۜ</t>
  </si>
  <si>
    <t>38|41|Kulumuz Eyyub'u da an; Rabbine: "Doğrusu şeytan bana yorgunluk ve azap verdi" diye seslenmişti.</t>
  </si>
  <si>
    <t>اُرْكُضْ بِرِجْلِكَۚ هٰذَا مُغْتَسَلٌ بَارِدٌ وَشَرَابٌ</t>
  </si>
  <si>
    <t>38|42|"Ayağını yere vur! İşte yıkanacak ve içilecek soğuk bir su" dedik.</t>
  </si>
  <si>
    <t>وَوَهَبْنَا لَهُٓ اَهْلَهُ وَمِثْلَهُمْ مَعَهُمْ رَحْمَةً مِنَّا وَذِكْرٰى لِاُو۬لِي الْاَلْبَابِ</t>
  </si>
  <si>
    <t>38|43|Katımızdan bir rahmet ve akıl sahiplerine bir öğüt olmak üzere, ona tekrar ailesini ve geçmiş olanlarla bir mislini daha vermiştik.</t>
  </si>
  <si>
    <t>وَخُذْ بِيَدِكَ ضِغْثاً فَاضْرِبْ بِه۪ وَلَا تَحْنَثْۜ اِنَّا وَجَدْنَاهُ صَابِراًۜ نِعْمَ الْعَبْدُۜ اِنَّهُٓ اَوَّابٌ</t>
  </si>
  <si>
    <t>38|44|"Ey Eyyub! Eline bir demet sap alıp onunla vur, yeminini bozma" demiştik. Doğrusu Biz onu sabırlı bulmuştuk. Ne iyi kuldu, daima Allah'a yönelirdi.</t>
  </si>
  <si>
    <t>وَاذْكُرْ عِبَادَنَٓا اِبْرٰه۪يمَ وَاِسْحٰقَ وَيَعْقُوبَ اُو۬لِي الْاَيْد۪ي وَالْاَبْصَارِ</t>
  </si>
  <si>
    <t>38|45|Güçlü ve anlayışlı olan kullarımız İbrahim, İshak ve Yakub'u da an.</t>
  </si>
  <si>
    <t>اِنَّٓا اَخْلَصْنَاهُمْ بِخَالِصَةٍ ذِكْرَى الدَّارِۚ</t>
  </si>
  <si>
    <t>38|46|Biz onları ahiret yurdunu düşünen, içten bağlı kimseler kıldık.</t>
  </si>
  <si>
    <t>وَاِنَّهُمْ عِنْدَنَا لَمِنَ الْمُصْطَفَيْنَ الْاَخْيَارِ</t>
  </si>
  <si>
    <t>38|47|Doğrusu onlar katımızda seçkin, iyi kimselerdendirler.</t>
  </si>
  <si>
    <t>وَاذْكُرْ اِسْمٰع۪يلَ وَالْيَسَعَ وَذَا الْـكِفْلِۜ وَكُلٌّ مِنَ الْاَخْيَارِۜ</t>
  </si>
  <si>
    <t>38|48|İsmail'i, Elyesa'ı, Zülkifl'i de an. Hepsi iyilerdendir.</t>
  </si>
  <si>
    <t>هٰذَا ذِكْرٌۜ وَاِنَّ لِلْمُتَّق۪ينَ لَحُسْنَ مَاٰبٍۙ</t>
  </si>
  <si>
    <t>38|49|İşte bu güzel bir anmadır. Doğrusu Allah'a karşı gelmekten sakınanlara güzel bir gelecek vardır.</t>
  </si>
  <si>
    <t>جَنَّاتِ عَدْنٍ مُفَتَّحَةً لَهُمُ الْاَبْوَابُۚ</t>
  </si>
  <si>
    <t>38|50|Kapıları onlara açılmış Adn cennetleri vardır.</t>
  </si>
  <si>
    <t>مُتَّكِـ۪ٔينَ ف۪يهَا يَدْعُونَ ف۪يهَا بِفَاكِهَةٍ كَث۪يرَةٍ وَشَرَابٍ</t>
  </si>
  <si>
    <t>38|51|Orada tahtlara yaslanmış olarak türlü meyveler ve içecekler isterler.</t>
  </si>
  <si>
    <t>وَعِنْدَهُمْ قَاصِرَاتُ الطَّرْفِ اَتْرَابٌ</t>
  </si>
  <si>
    <t>38|52|Yanlarında, gözlerini eşlerine dikmiş yaşıt güzeller vardır.</t>
  </si>
  <si>
    <t>هٰذَا مَا تُوعَدُونَ لِيَوْمِ الْحِسَابِ</t>
  </si>
  <si>
    <t>38|53|İşte bu hesap günü için, size söz verilenlerdir.</t>
  </si>
  <si>
    <t>اِنَّ هٰذَا لَرِزْقُنَا مَا لَهُ مِنْ نَفَادٍۚ</t>
  </si>
  <si>
    <t>38|54|Doğrusu, verdiğimiz bu rızıklar tükenecek değildir.</t>
  </si>
  <si>
    <t>هٰذَاۜ وَاِنَّ لِلطَّاغ۪ينَ لَشَرَّ مَاٰبٍۙ</t>
  </si>
  <si>
    <t>38|55|Bu böyle; ama azgınlara kötü bir gelecek vardır.</t>
  </si>
  <si>
    <t>جَهَنَّمَۚ يَصْلَوْنَهَاۚ فَبِئْسَ الْمِهَادُ</t>
  </si>
  <si>
    <t>38|56|Cehenneme girerler; ne kötü bir konaktır!</t>
  </si>
  <si>
    <t>هٰذَاۙ فَلْيَذُوقُوهُ حَم۪يمٌ وَغَسَّاقٌۙ</t>
  </si>
  <si>
    <t>38|57|İşte bu kaynar su ve irindir, artık onu tatsınlar.</t>
  </si>
  <si>
    <t>وَاٰخَرُ مِنْ شَكْلِه۪ٓ اَزْوَاجٌۜ</t>
  </si>
  <si>
    <t>38|58|Bunlara benzer daha başkaları da vardır...</t>
  </si>
  <si>
    <t>هٰذَا فَوْجٌ مُقْتَحِمٌ مَعَكُمْۚ لَا مَرْحَباً بِهِمْۜ اِنَّهُمْ صَالُوا النَّارِ</t>
  </si>
  <si>
    <t>38|59|(İnkarcıların ileri gelenlerine denir ki;) "İşte şunlar sizinle beraber girecek olanlardır." (Derler ki;) "Onlar rahat yüzü görmesin. Behemehal ateşe gireceklerdir"</t>
  </si>
  <si>
    <t>قَالُوا بَلْ اَنْتُمْ۠ لَا مَرْحَباً بِكُمْۜ اَنْتُمْ قَدَّمْتُمُوهُ لَنَاۚ فَبِئْسَ الْقَرَارُ</t>
  </si>
  <si>
    <t>38|60|(Onlara uyanlar;) "Hayır, asıl siz rahat yüzü görmeyin; bunu başımıza getiren sizsiniz; ne kötü bir duraktır!" derler.</t>
  </si>
  <si>
    <t>قَالُوا رَبَّنَا مَنْ قَدَّمَ لَنَا هٰذَا فَزِدْهُ عَذَاباً ضِعْفاً فِي النَّارِ</t>
  </si>
  <si>
    <t>38|61|"Rabbimiz! Bunu kim başımıza getirdiyse, ateşte onun azabını kat kat artır" derler.</t>
  </si>
  <si>
    <t>وَقَالُوا مَا لَنَا لَا نَرٰى رِجَالاً كُنَّا نَعُدُّهُمْ مِنَ الْاَشْرَارِۜ</t>
  </si>
  <si>
    <t>38|62|Şöyle derler: "Kendilerini dünyada iken kötü saydığımız kimseleri burada niçin görmüyoruz?"</t>
  </si>
  <si>
    <t>اَتَّخَذْنَاهُمْ سِخْرِياًّ اَمْ زَاغَتْ عَنْهُمُ الْاَبْصَارُ</t>
  </si>
  <si>
    <t>38|63|"Onları alaya alırdık; yoksa şimdi gözlere görünmezler mi?"</t>
  </si>
  <si>
    <t>اِنَّ ذٰلِكَ لَحَقٌّ تَخَاصُمُ اَهْلِ النَّارِ۟</t>
  </si>
  <si>
    <t>38|64|İşte cehennemliklerin bu şekilde tartışması gerçektir.</t>
  </si>
  <si>
    <t>قُلْ اِنَّـمَٓا اَنَا۬ مُنْذِرٌۗ وَمَا مِنْ اِلٰهٍ اِلَّا اللّٰهُ الْوَاحِدُ الْقَهَّارُۚ</t>
  </si>
  <si>
    <t>38|65|De ki: "Ben sadece bir uyarıcıyım. Gücü her şeye yeten tek Allah'tan başka tanrı yoktur."</t>
  </si>
  <si>
    <t>رَبُّ السَّمٰوَاتِ وَالْاَرْضِ وَمَا بَيْنَهُمَا الْعَز۪يزُ الْغَفَّارُ</t>
  </si>
  <si>
    <t>38|66|"Göklerin, yerin ve ikisi arasında bulunanların Rabbi, güçlüdür, çok bağışlayandır."</t>
  </si>
  <si>
    <t>قُلْ هُوَ نَبَؤٌا عَظ۪يمٌۙ</t>
  </si>
  <si>
    <t>38|67|De ki: "Bu Kuran büyük bir haberdir, ama siz ondan yüz çeviriyorsunuz."</t>
  </si>
  <si>
    <t>اَنْتُمْ عَنْهُ مُعْرِضُونَ</t>
  </si>
  <si>
    <t>38|68|De ki: "Bu Kuran büyük bir haberdir, ama siz ondan yüz çeviriyorsunuz."</t>
  </si>
  <si>
    <t>مَا كَانَ لِيَ مِنْ عِلْمٍ بِالْمَلَأِ الْاَعْلٰٓى اِذْ يَخْتَصِمُونَ</t>
  </si>
  <si>
    <t>38|69|"Onlar tartışırlarken Melei Ala'daki bu olanlar hakkında bir bilgim yoktu."</t>
  </si>
  <si>
    <t>اِنْ يُوحٰٓى اِلَيَّ اِلَّٓا اَنَّمَٓا اَنَا۬ نَذ۪يرٌ مُب۪ينٌ</t>
  </si>
  <si>
    <t>38|70|"Bana sadece vahyolunuyor; doğrusu ben ancak apaçık bir uyarıcıyım."</t>
  </si>
  <si>
    <t>اِذْ قَالَ رَبُّكَ لِلْمَلٰٓئِكَةِ اِنّ۪ي خَالِقٌ بَشَراً مِنْ ط۪ينٍ</t>
  </si>
  <si>
    <t>38|71|Rabbin meleklere şöyle demişti: "Ben çamurdan bir insan yaratacağım. Onu yapıp ruhumdan ona üflediğim zaman ona secdeye kapanın."</t>
  </si>
  <si>
    <t>38|72|Rabbin meleklere şöyle demişti: "Ben çamurdan bir insan yaratacağım. Onu yapıp ruhumdan ona üflediğim zaman ona secdeye kapanın."</t>
  </si>
  <si>
    <t>38|73|Bütün melekler secde etmişlerdi, fakat İblis; o, büyüklük taslamış ve inkarcılardan olmuştu.</t>
  </si>
  <si>
    <t>اِلَّٓا اِبْل۪يسَۜ اِسْتَكْـبَرَ وَكَانَ مِنَ الْكَافِر۪ينَ</t>
  </si>
  <si>
    <t>38|74|Bütün melekler secde etmişlerdi, fakat İblis; o, büyüklük taslamış ve inkarcılardan olmuştu.</t>
  </si>
  <si>
    <t>قَالَ يَٓا اِبْل۪يسُ مَا مَنَعَكَ اَنْ تَسْجُدَ لِمَا خَلَقْتُ بِيَدَيَّۜ اَسْتَكْـبَرْتَ اَمْ كُنْتَ مِنَ الْعَال۪ينَ</t>
  </si>
  <si>
    <t>38|75|Allah: "Ey İblis, ellerimle (kudretimle) yarattığıma secde etmekten seni alıkoyan nedir? Böbürlendin mi? Yoksa gururlananlardan mısın?" dedi.</t>
  </si>
  <si>
    <t>قَالَ اَنَا۬ خَيْرٌ مِنْهُۜ خَلَقْتَن۪ي مِنْ نَارٍ وَخَلَقْتَهُ مِنْ ط۪ينٍ</t>
  </si>
  <si>
    <t>38|76|İblis: "Ben ondan daha üstünüm. Beni ateşten yarattın, onu çamurdan yarattın" dedi.</t>
  </si>
  <si>
    <t>قَالَ فَاخْرُجْ مِنْهَا فَاِنَّكَ رَج۪يمٌۚ</t>
  </si>
  <si>
    <t>38|77|Allah: "Defol oradan, sen artık kovulmuş birisin. Din (kıyamet/ceza) gününe kadar lanetim senin üzerinedir" dedi.</t>
  </si>
  <si>
    <t>وَاِنَّ عَلَيْكَ لَعْنَت۪ٓي اِلٰى يَوْمِ الدّ۪ينِ</t>
  </si>
  <si>
    <t>38|78|Allah: "Defol oradan, sen artık kovulmuş birisin. Din (kıyamet/ceza) gününe kadar lanetim senin üzerinedir" dedi.</t>
  </si>
  <si>
    <t>38|79|"Rabbim! Dirilecekleri güne kadar beni (canımı almayı) ertele" dedi.</t>
  </si>
  <si>
    <t>38|80|Allah: "Sen bilinen güne kadar erteye bırakılanlardansın" dedi.</t>
  </si>
  <si>
    <t>38|81|Allah: "Sen bilinen güne kadar erteye bırakılanlardansın" dedi.</t>
  </si>
  <si>
    <t>قَالَ فَبِعِزَّتِكَ لَاُغْوِيَنَّهُمْ اَجْمَع۪ينَۙ</t>
  </si>
  <si>
    <t>38|82|İblis: "Senin kudretine and olsun ki, onlardan, sana içten bağlı olan kulların bir yana, hepsini azdıracağım" dedi.</t>
  </si>
  <si>
    <t>38|83|İblis: "Senin kudretine and olsun ki, onlardan, sana içten bağlı olan kulların bir yana, hepsini azdıracağım" dedi.</t>
  </si>
  <si>
    <t>قَالَ فَالْحَقُّۘ وَالْحَقَّ اَقُولُۚ</t>
  </si>
  <si>
    <t>38|84|Allah: "Doğrudur; işte Ben hakikati söylüyorum, sen ve sana uyanların hepsiyle cehennemi dolduracağım" dedi.</t>
  </si>
  <si>
    <t>لَاَمْلَـَٔنَّ جَهَنَّمَ مِنْكَ وَمِمَّنْ تَبِعَكَ مِنْهُمْ اَجْمَع۪ينَ</t>
  </si>
  <si>
    <t>38|85|Allah: "Doğrudur; işte Ben hakikati söylüyorum, sen ve sana uyanların hepsiyle cehennemi dolduracağım" dedi.</t>
  </si>
  <si>
    <t>قُلْ مَٓا اَسْـَٔلُـكُمْ عَلَيْهِ مِنْ اَجْرٍ وَمَٓا اَنَا۬ مِنَ الْمُتَكَلِّف۪ينَ</t>
  </si>
  <si>
    <t>38|86|De ki: "Buna karşılık sizden bir ücret istemiyorum. Kendiliğimden bir şey iddia eden kimselerden de değilim."</t>
  </si>
  <si>
    <t>اِنْ هُوَ اِلَّا ذِكْرٌ لِلْعَالَم۪ينَ</t>
  </si>
  <si>
    <t>38|87|"Bu Kuran, ancak dünyalar için bir öğüttür."</t>
  </si>
  <si>
    <t>وَلَتَعْلَمُنَّ نَبَاَهُ بَعْدَ ح۪ينٍ</t>
  </si>
  <si>
    <t>38|88|"Onun verdiği haberin doğruluğunu bir zaman sonra öğreneceksiniz."</t>
  </si>
  <si>
    <t>ZÜMER SURESİ</t>
  </si>
  <si>
    <t>تَنْز۪يلُ الْكِتَابِ مِنَ اللّٰهِ الْعَز۪يزِ الْحَك۪يمِ</t>
  </si>
  <si>
    <t>39|1|Kitap'ın indirilmesi, güçlü ve Hakim olan Allah katındandır.</t>
  </si>
  <si>
    <t>اِنَّٓا اَنْزَلْـنَٓا اِلَيْكَ الْكِتَابَ بِالْحَقِّ فَاعْبُدِ اللّٰهَ مُخْلِصاً لَهُ الدّ۪ينَۜ</t>
  </si>
  <si>
    <t>39|2|Biz sana Kitap'ı gerçekle indirdik. Öyle ise dini Allah için halis kılarak O'na kulluk et.</t>
  </si>
  <si>
    <t>اَلَا لِلّٰهِ الدّ۪ينُ الْخَالِصُۜ وَالَّذ۪ينَ اتَّخَذُوا مِنْ دُونِه۪ٓ اَوْلِيَٓاءَۢ مَا نَعْبُدُهُمْ اِلَّا لِيُقَرِّبُونَٓا اِلَى اللّٰهِ زُلْفٰىۜ اِنَّ اللّٰهَ يَحْكُمُ بَيْنَهُمْ ف۪ي مَا هُمْ ف۪يهِ يَخْتَلِفُونَۜ اِنَّ اللّٰهَ لَا يَهْد۪ي مَنْ هُوَ كَاذِبٌ كَفَّارٌ</t>
  </si>
  <si>
    <t>39|3|Dikkat edin, halis din Allah'ındır; O'nu bırakıp da putlardan dostlar edinenler: "Onlara, bizi Allah'a yaklaştırsınlar diye kulluk ediyoruz" derler. Doğrusu Allah ayrılığa düştükleri şeylerde aralarında hüküm verecektir. Allah şüphesiz yalancı ve inkarcı kimseyi doğru yola eriştirmez.</t>
  </si>
  <si>
    <t>لَوْ اَرَادَ اللّٰهُ اَنْ يَتَّخِذَ وَلَداً لَاصْطَفٰى مِمَّا يَخْلُقُ مَا يَشَٓاءُۙ سُبْحَانَهُۜ هُوَ اللّٰهُ الْوَاحِدُ الْقَهَّارُ</t>
  </si>
  <si>
    <t>39|4|Allah çocuk edinmek isteseydi, yaratıklarından dilediğini seçerdi. O münezzehtir, O; gücü her şeye yeten tek Allah'tır.</t>
  </si>
  <si>
    <t>خَلَقَ السَّمٰوَاتِ وَالْاَرْضَ بِالْحَقِّۚ يُكَوِّرُ الَّيْلَ عَلَى النَّهَارِ وَيُكَوِّرُ النَّهَارَ عَلَى الَّيْلِ وَسَخَّرَ الشَّمْسَ وَالْقَمَرَۜ كُلٌّ يَجْر۪ي لِاَجَلٍ مُسَمًّىۜ اَلَا هُوَ الْعَز۪يزُ الْغَفَّارُ</t>
  </si>
  <si>
    <t>39|5|Gökleri ve yeri gerçekten yaratan O'dur. Geceyi gündüze dolar, gündüzü geceye dolar. Her biri belirli bir süreye kadar yörüngelerinde yürüyen güneş ve ayı buyruk altında tutar. Dikkat edin, güçlü olan, çok bağışlayan O'dur.</t>
  </si>
  <si>
    <t>خَلَقَكُمْ مِنْ نَفْسٍ وَاحِدَةٍ ثُمَّ جَعَلَ مِنْهَا زَوْجَهَا وَاَنْزَلَ لَكُمْ مِنَ الْاَنْعَامِ ثَمَانِيَةَ اَزْوَاجٍۜ يَخْلُقُكُمْ ف۪ي بُطُونِ اُمَّهَاتِكُمْ خَلْقاً مِنْ بَعْدِ خَلْقٍ ف۪ي ظُلُمَاتٍ ثَلٰثٍۜ ذٰلِكُمُ اللّٰهُ رَبُّكُمْ لَهُ الْمُلْكُۜ لَٓا اِلٰهَ اِلَّا هُوَۚ فَاَنّٰى تُصْرَفُونَ</t>
  </si>
  <si>
    <t>39|6|Sizi bir tek nefisten yaratmış, sonra ondan eşini varetmiştir; sizin için hayvanlardan sekiz çift meydana getirmiştir; sizi annelerinizin karınlarında üç türlü karanlık içinde, yaratılıştan yaratılışa geçirerek yaratmıştır; işte bu Rabbiniz olan Allah'tır. Hükümranlık O'nundur, O'ndan başka tanrı yoktur. Öyleyken nasıl olur da O'nu bırakıp başkasına yönelirsiniz?</t>
  </si>
  <si>
    <t>اِنْ تَكْفُرُوا فَاِنَّ اللّٰهَ غَنِيٌّ عَنْكُمْ وَلَا يَرْضٰى لِعِبَادِهِ الْكُفْرَۚ وَاِنْ تَشْكُرُوا يَرْضَهُ۬ لَكُمْۜ وَلَا تَزِرُ وَازِرَةٌ وِزْرَ اُخْرٰىۜ ثُمَّ اِلٰى رَبِّكُمْ مَرْجِعُكُمْ فَيُنَبِّئُكُمْ بِمَا كُنْتُمْ تَعْمَلُونَۜ اِنَّهُ عَل۪يمٌ بِذَاتِ الصُّدُورِ</t>
  </si>
  <si>
    <t>39|7|Eğer inkar ederseniz bilin ki Allah sizden müstağnidir. Kullarının inkarından hoşnut olmaz. Eğer şükrederseniz sizden hoşnut olur. Hiçbir günahkar diğerinin günahını yüklenmez. Sonunda dönüşünüz Rabbinizedir; yaptıklarınızı o zaman size haber verir; çünkü O, kalblerde olanı bilir.</t>
  </si>
  <si>
    <t>وَاِذَا مَسَّ الْاِنْسَانَ ضُرٌّ دَعَا رَبَّهُ مُن۪يباً اِلَيْهِ ثُمَّ اِذَا خَوَّلَهُ نِعْمَةً مِنْهُ نَسِيَ مَا كَانَ يَدْعُٓوا اِلَيْهِ مِنْ قَبْلُ وَجَعَلَ لِلّٰهِ اَنْدَاداً لِيُضِلَّ عَنْ سَب۪يلِه۪ۜ قُلْ تَمَتَّعْ بِكُفْرِكَ قَل۪يلاًۗ اِنَّكَ مِنْ اَصْحَابِ النَّارِ</t>
  </si>
  <si>
    <t>39|8|İnsanın başına bir sıkıntı gelince Rabbine yönelerek O'na yalvarır. Sonra Allah, katından bir nimet verince önceden kime yalvarmış olduğunu unutuverir; Allah'ın yolundan saptırmak için O'na eşler koşar. De ki: "İnkarınla az bir müddet zevklen, şüphesiz sen cehennemliksin."</t>
  </si>
  <si>
    <t>اَمَّنْ هُوَ قَانِتٌ اٰنَٓاءَ الَّيْلِ سَاجِداً وَقَٓائِماً يَحْذَرُ الْاٰخِرَةَ وَيَرْجُوا رَحْمَةَ رَبِّه۪ۜ قُلْ هَلْ يَسْتَوِي الَّذ۪ينَ يَعْلَمُونَ وَالَّذ۪ينَ لَا يَعْلَمُونَۜ اِنَّمَا يَتَذَكَّرُ اُو۬لُوا الْاَلْبَابِ۟</t>
  </si>
  <si>
    <t>39|9|Geceleyin secde ederek ve ayakta durarak boyun büken, ahiretten çekinen, Rabbinin rahmetini dileyen kimse inkar eden kimse gibi olur mu? De ki: "Bilenlerle bilmeyenler bir olur mu? Doğrusu ancak akıl sahipleri öğüt alırlar."</t>
  </si>
  <si>
    <t>قُلْ يَا عِبَادِ الَّذ۪ينَ اٰمَنُوا اتَّقُوا رَبَّكُمْۜ لِلَّذ۪ينَ اَحْسَنُوا ف۪ي هٰذِهِ الدُّنْيَا حَسَنَةٌۜ وَاَرْضُ اللّٰهِ وَاسِعَةٌۜ اِنَّمَا يُوَفَّى الصَّابِرُونَ اَجْرَهُمْ بِغَيْرِ حِسَابٍ</t>
  </si>
  <si>
    <t>39|10|Şöyle de: "Ey inanan kullarım! Rabbinize karşı gelmekten sakının; bu dünyada iyilik yapanlara iyilik vardır. Allah'ın yarattığı yeryüzü geniştir. Yalnız sabredenlere, ecirleri sonsuz olarak ödenecektir."</t>
  </si>
  <si>
    <t>قُلْ اِنّ۪ٓي اُمِرْتُ اَنْ اَعْبُدَ اللّٰهَ مُخْلِصاً لَهُ الدّ۪ينَۙ</t>
  </si>
  <si>
    <t>39|11|De ki: "Dini Allah'a halis kılarak O'na kulluk etmekle emrolundum."</t>
  </si>
  <si>
    <t>وَاُمِرْتُ لِاَنْ اَكُونَ اَوَّلَ الْمُسْلِم۪ينَ</t>
  </si>
  <si>
    <t>39|12|"Ve Müslümanların ilki olmakla emrolundum."</t>
  </si>
  <si>
    <t>39|13|De ki: "Rabbime karşı gelirsem, doğrusu büyük günün azabından korkarım."</t>
  </si>
  <si>
    <t>قُلِ اللّٰهَ اَعْبُدُ مُخْلِصاً لَهُ د۪ين۪يۙ</t>
  </si>
  <si>
    <t>39|14|De ki: "Ben, dinimi Allah'a halis kılarak O'na kulluk ederim;</t>
  </si>
  <si>
    <t>فَاعْبُدُوا مَا شِئْتُمْ مِنْ دُونِه۪ۜ قُلْ اِنَّ الْخَاسِر۪ينَ الَّذ۪ينَ خَسِرُٓوا اَنْفُسَهُمْ وَاَهْل۪يهِمْ يَوْمَ الْقِيٰمَةِۜ اَلَا ذٰلِكَ هُوَ الْخُسْرَانُ الْمُب۪ينُ</t>
  </si>
  <si>
    <t>39|15|Ey Allah'a eş koşanlar! Siz de O'ndan başka dilediğinize kulluk edin." De ki: Hüsrana uğrayanlar kıyamet günü kendilerini ve ailelerini hüsrana sokanlardır. Dikkat edin, işte apaçık hüsran budur.</t>
  </si>
  <si>
    <t>لَهُمْ مِنْ فَوْقِهِمْ ظُلَلٌ مِنَ النَّارِ وَمِنْ تَحْتِهِمْ ظُلَلٌۜ ذٰلِكَ يُخَوِّفُ اللّٰهُ بِه۪ عِبَادَهُۜ يَا عِبَادِ فَاتَّقُونِ</t>
  </si>
  <si>
    <t>39|16|Onlara üstlerinden kat kat ateş vardır. Allah kullarını bununla korkutur. Ey kullarım, Benden sakının.</t>
  </si>
  <si>
    <t>وَالَّذ۪ينَ اجْتَنَبُوا الطَّاغُوتَ اَنْ يَعْبُدُوهَا وَاَنَابُٓوا اِلَى اللّٰهِ لَهُمُ الْبُشْرٰىۚ فَبَشِّرْ عِبَادِۙ</t>
  </si>
  <si>
    <t>39|17|Şeytana ve putlara kulluk etmekten kaçınıp, Allah'a yönelenlere, onlara, müjde vardır. Dinleyip de, en güzel söze uyan kullarımı müjdele. İşte Allah'ın doğru yola eriştirdiği onlardır. İşte onlar akıl sahipleridir.</t>
  </si>
  <si>
    <t>اَلَّذ۪ينَ يَسْتَمِعُونَ الْقَوْلَ فَيَتَّبِعُونَ اَحْسَنَهُۜ اُو۬لٰٓئِكَ الَّذ۪ينَ هَدٰيهُمُ اللّٰهُ وَاُو۬لٰٓئِكَ هُمْ اُو۬لُوا الْاَلْبَابِ</t>
  </si>
  <si>
    <t>39|18|Şeytana ve putlara kulluk etmekten kaçınıp, Allah'a yönelenlere, onlara, müjde vardır. Dinleyip de, en güzel söze uyan kullarımı müjdele. İşte Allah'ın doğru yola eriştirdiği onlardır. İşte onlar akıl sahipleridir.</t>
  </si>
  <si>
    <t>اَفَمَنْ حَقَّ عَلَيْهِ كَلِمَةُ الْعَذَابِۜ اَفَاَنْتَ تُنْقِذُ مَنْ فِي النَّارِۚ</t>
  </si>
  <si>
    <t>39|19|Hakkında azap sözü gerçekleşmiş kimseyi, ateşte olanı sen mi kurtaracaksın?</t>
  </si>
  <si>
    <t>لٰكِنِ الَّذ۪ينَ اتَّقَوْا رَبَّهُمْ لَهُمْ غُرَفٌ مِنْ فَوْقِهَا غُرَفٌ مَبْنِيَّةٌۙ تَجْر۪ي مِنْ تَحْتِهَا الْاَنْهَارُۜ وَعْدَ اللّٰهِۜ لَا يُخْلِفُ اللّٰهُ الْم۪يعَادَ</t>
  </si>
  <si>
    <t>39|20|Fakat, Rablerinden sakınanlara, üst üste bina edilmiş köşkler vardır; altlarından ırmaklar akar. Bu, Allah'ın verdiği sözdür, Allah verdiği sözden caymaz.</t>
  </si>
  <si>
    <t>اَلَمْ تَرَ اَنَّ اللّٰهَ اَنْزَلَ مِنَ السَّمَٓاءِ مَٓاءً فَسَلَكَهُ يَنَاب۪يعَ فِي الْاَرْضِ ثُمَّ يُخْرِجُ بِه۪ زَرْعاً مُخْتَلِفاً اَلْوَانُهُ ثُمَّ يَه۪يجُ فَـتَرٰيهُ مُصْفَراًّ ثُمَّ يَجْعَلُهُ حُطَاماًۜ اِنَّ ف۪ي ذٰلِكَ لَذِكْرٰى لِاُو۬لِي الْاَلْبَابِ۟</t>
  </si>
  <si>
    <t>39|21|Allah'ın gökten bir su indirip, onu yerdeki kaynaklara yerleştiren, sonra onunla çeşitli renklerde ekinler yetiştiren olduğunu görmez misin? Sonra onları kurutur ki sen de onları sapsarı görürsün, sonra da çer çöpe çevirir. Şüphesiz bunlarda, akıl sahipleri için öğüt vardır.</t>
  </si>
  <si>
    <t>اَفَمَنْ شَرَحَ اللّٰهُ صَدْرَهُ لِلْاِسْلَامِ فَهُوَ عَلٰى نُورٍ مِنْ رَبِّه۪ۜ فَوَيْلٌ لِلْقَاسِيَةِ قُلُوبُهُمْ مِنْ ذِكْرِ اللّٰهِۜ اُو۬لٰٓئِكَ ف۪ي ضَلَالٍ مُب۪ينٍ</t>
  </si>
  <si>
    <t>39|22|Allah kimin gönlünü İslam'a açmışsa, o, Rabbi katından bir nur üzere olmaz mı? Kalbleri Allah'ı anmak hususunda katılaşmış olanlara yazıklar olsun; işte bunlar apaçık sapıklıktadırlar.</t>
  </si>
  <si>
    <t>اَللّٰهُ نَزَّلَ اَحْسَنَ الْحَد۪يثِ كِتَاباً مُتَشَابِهاً مَثَانِيَۗ تَقْشَعِرُّ مِنْهُ جُلُودُ الَّذ۪ينَ يَخْشَوْنَ رَبَّهُمْۚ ثُمَّ تَل۪ينُ جُلُودُهُمْ وَقُلُوبُهُمْ اِلٰى ذِكْرِ اللّٰهِۜ ذٰلِكَ هُدَى اللّٰهِ يَهْد۪ي بِه۪ مَنْ يَشَٓاءُۜ وَمَنْ يُضْلِلِ اللّٰهُ فَمَا لَهُ مِنْ هَادٍ</t>
  </si>
  <si>
    <t>39|23|Allah, ayetleri birbirine benzeyen ve yer yer tekrar eden Kitap'ı sözlerin en güzeli olarak indirmiştir. Rablerinden korkanların, bu Kitap'tan tüyleri ürperir, sonra hem derileri ve hem de kalbleri Allah'ın zikrine yumuşar ve yatışır. İşte bu Kitap, Allah'ın doğruluk rehberidir, onunla istediğini doğru yola eriştirir. Allah kimi de saptırırsa artık ona yol gösteren bulunmaz.</t>
  </si>
  <si>
    <t>اَفَمَنْ يَتَّق۪ي بِوَجْهِه۪ سُٓوءَ الْعَذَابِ يَوْمَ الْقِيٰمَةِۜ وَق۪يلَ لِلظَّالِم۪ينَ ذُوقُوا مَا كُنْتُمْ تَكْسِبُونَ</t>
  </si>
  <si>
    <t>39|24|Kıyamet günü kötü azaptan yüzünü korumaya çalışan kimse, güven içinde olan kimse gibi midir? Zalimlere: "Kazandıklarınızın karşılığını tadın" denir.</t>
  </si>
  <si>
    <t>كَذَّبَ الَّذ۪ينَ مِنْ قَبْلِهِمْ فَاَتٰيهُمُ الْعَذَابُ مِنْ حَيْثُ لَا يَشْعُرُونَ</t>
  </si>
  <si>
    <t>39|25|Onlardan öncekiler de peygamberleri yalanlamışlardı da farkına varmadıkları yerden onlara bir azap çatmıştı.</t>
  </si>
  <si>
    <t>فَاَذَاقَهُمُ اللّٰهُ الْخِزْيَ فِي الْحَيٰوةِ الدُّنْيَاۚ وَلَعَذَابُ الْاٰخِرَةِ اَكْبَرُۢ لَوْ كَانُوا يَعْلَمُونَ</t>
  </si>
  <si>
    <t>39|26|Allah onlara, dünya hayatında rezilliği tattırdı; ahiret azabı daha büyüktür. Keşke bilseler!</t>
  </si>
  <si>
    <t>وَلَقَدْ ضَرَبْنَا لِلنَّاسِ ف۪ي هٰذَا الْقُرْاٰنِ مِنْ كُلِّ مَثَلٍ لَعَلَّهُمْ يَتَذَكَّرُونَۚ</t>
  </si>
  <si>
    <t>39|27|Biz bu Kuran'da insanlara her türlü misali, belki öğüt alırlar diye, and olsun ki verdik.</t>
  </si>
  <si>
    <t>قُرْاٰناً عَرَبِياًّ غَيْرَ ذ۪ي عِوَجٍ لَعَلَّهُمْ يَتَّقُونَ</t>
  </si>
  <si>
    <t>39|28|O, eğriliği olmayan, Arapça bir Kuran'dır. Belki sakınırlar.</t>
  </si>
  <si>
    <t>ضَرَبَ اللّٰهُ مَثَلاً رَجُلاً ف۪يهِ شُرَكَٓاءُ مُتَشَاكِسُونَ وَرَجُلاً سَلَماً لِرَجُلٍۜ هَلْ يَسْتَوِيَانِ مَثَلاًۜ اَلْحَمْدُ لِلّٰهِۚ بَلْ اَكْثَرُهُمْ لَا يَعْلَمُونَ</t>
  </si>
  <si>
    <t>39|29|Allah, geçimsiz efendileri olan bir adamla, yalnız bir kişiye bağlı olan bir adamı misal olarak verir. Bu ikisi eşit midir? Övülmek Allah içindir, fakat çoğu bilmezler.</t>
  </si>
  <si>
    <t>اِنَّكَ مَيِّتٌ وَاِنَّهُمْ مَيِّتُونَۘ</t>
  </si>
  <si>
    <t>39|30|Şüphesiz sen de öleceksin, onlar da ölecekler.</t>
  </si>
  <si>
    <t>ثُمَّ اِنَّكُمْ يَوْمَ الْقِيٰمَةِ عِنْدَ رَبِّكُمْ تَخْتَصِمُونَ۟</t>
  </si>
  <si>
    <t>39|31|Ey insanlar! Sonra siz, kıyamet günü Rabbinizin huzurunda duruşmaya çıkacaksınız.</t>
  </si>
  <si>
    <t>فَمَنْ اَظْلَمُ مِمَّنْ كَذَبَ عَلَى اللّٰهِ وَكَذَّبَ بِالصِّدْقِ اِذْ جَٓاءَهُۜ اَلَيْسَ ف۪ي جَهَنَّمَ مَثْوًى لِلْكَافِر۪ينَ</t>
  </si>
  <si>
    <t>39|32|Allah'a karşı yalan uydurandan, kendisine gelmiş gerçeği yalan sayandan daha zalim olan kimdir? İnkarcılar için cehennemde dur durak olmaz olur mu?</t>
  </si>
  <si>
    <t>وَالَّذ۪ي جَٓاءَ بِالصِّدْقِ وَصَدَّقَ بِه۪ٓ اُو۬لٰٓئِكَ هُمُ الْمُتَّقُونَ</t>
  </si>
  <si>
    <t>39|33|Gerçeği getiren ve onu doğrulayanlar, işte onlar, Allah'a karşı gelmekten sakınmış olanlardır.</t>
  </si>
  <si>
    <t>لَهُمْ مَا يَشَٓاؤُ۫نَ عِنْدَ رَبِّهِمْۜ ذٰلِكَ جَزٰٓؤُا الْمُحْسِن۪ينَۚ</t>
  </si>
  <si>
    <t>39|34|Onlara, Rablerinin katında diledikleri şeyler vardır, bu, iyilerin mükafatıdır.</t>
  </si>
  <si>
    <t>لِيُكَفِّرَ اللّٰهُ عَنْهُمْ اَسْوَاَ الَّذ۪ي عَمِلُوا وَيَجْزِيَهُمْ اَجْرَهُمْ بِاَحْسَنِ الَّذ۪ي كَانُوا يَعْمَلُونَ</t>
  </si>
  <si>
    <t>39|35|Zira Allah, onların yaptıkları kötülükleri örter, onlara, işledikleri şeylerin en güzel karşılıklarını verir.</t>
  </si>
  <si>
    <t>اَلَيْسَ اللّٰهُ بِكَافٍ عَبْدَهُۜ وَيُخَوِّفُونَكَ بِالَّذ۪ينَ مِنْ دُونِه۪ۜ وَمَنْ يُضْلِلِ اللّٰهُ فَمَا لَهُ مِنْ هَادٍۚ</t>
  </si>
  <si>
    <t>39|36|Allah, kuluna yetmez mi? Seni O'ndan başka şeylerle korkutuyorlar. Allah'ın, saptırdığını doğru yola koyacak yoktur.</t>
  </si>
  <si>
    <t>وَمَنْ يَهْدِ اللّٰهُ فَمَا لَهُ مِنْ مُضِلٍّۜ اَلَيْسَ اللّٰهُ بِعَز۪يزٍ ذِي انْتِقَامٍ</t>
  </si>
  <si>
    <t>39|37|Allah'ın doğru yola eriştirdiğini de saptıracak yoktur. Allah, güçlü olan, öç alabilen değil midir?</t>
  </si>
  <si>
    <t>وَلَئِنْ سَاَلْتَهُمْ مَنْ خَلَقَ السَّمٰوَاتِ وَالْاَرْضَ لَيَقُولُنَّ اللّٰهُۜ قُلْ اَفَرَاَيْتُمْ مَا تَدْعُونَ مِنْ دُونِ اللّٰهِ اِنْ اَرَادَنِيَ اللّٰهُ بِضُرٍّ هَلْ هُنَّ كَاشِفَاتُ ضُرِّه۪ٓ اَوْ اَرَادَن۪ي بِرَحْمَةٍ هَلْ هُنَّ مُمْسِكَاتُ رَحْمَتِه۪ۜ قُلْ حَسْبِيَ اللّٰهُۜ عَلَيْهِ يَتَوَكَّلُ الْمُتَوَكِّلُونَ</t>
  </si>
  <si>
    <t>39|38|And olsun ki, onlara, "Gökleri ve yeri yaratan kimdir?" diye sorsan: "Allah'tır" derler. De ki: "Öyleyse bana bildirin, Allah bana bir zarar vermek isterse, Allah'ı bırakıp da taptıklarınız, O'nun verdiği zararı giderebilir mi? Yahut bana bir rahmetdilerse, O'nun rahmetini önleyebilir mi?" De ki: "Allah bana yeter; güvenenler O'na güvenir."</t>
  </si>
  <si>
    <t>قُلْ يَا قَوْمِ اعْمَلُوا عَلٰى مَكَانَتِكُمْ اِنّ۪ي عَامِلٌۚ فَسَوْفَ تَعْلَمُونَۙ</t>
  </si>
  <si>
    <t>39|39|De ki: "Ey milletim! Durumunuzun gerektirdiğini yapın; doğrusu ben de yapacağım. Kendisini rezil edecek azap kime gelecek, kime sürekli azap inecek bileceksiniz."</t>
  </si>
  <si>
    <t>مَنْ يَأْت۪يهِ عَذَابٌ يُخْز۪يهِ وَيَحِلُّ عَلَيْهِ عَذَابٌ مُق۪يمٌ</t>
  </si>
  <si>
    <t>39|40|De ki: "Ey milletim! Durumunuzun gerektirdiğini yapın; doğrusu ben de yapacağım. Kendisini rezil edecek azap kime gelecek, kime sürekli azap inecek bileceksiniz."</t>
  </si>
  <si>
    <t>اِنَّٓا اَنْزَلْنَا عَلَيْكَ الْكِتَابَ لِلنَّاسِ بِالْحَقِّۚ فَمَنِ اهْتَدٰى فَلِنَفْسِه۪ۚ وَمَنْ ضَلَّ فَاِنَّمَا يَضِلُّ عَلَيْهَاۚ وَمَٓا اَنْتَ عَلَيْهِمْ بِوَك۪يلٍ۟</t>
  </si>
  <si>
    <t>39|41|Doğrusu Biz, insanlar için Kitap'ı gerçekle sana indirdik; kim doğru yolda ise bu kendi lehinedir; sapıtan da kendi aleyhine sapıtmış olur. Sen onlara vekil değilsin.</t>
  </si>
  <si>
    <t>اَللّٰهُ يَتَوَفَّى الْاَنْفُسَ ح۪ينَ مَوْتِهَا وَالَّت۪ي لَمْ تَمُتْ ف۪ي مَنَامِهَاۚ فَيُمْسِكُ الَّت۪ي قَضٰى عَلَيْهَا الْمَوْتَ وَيُرْسِلُ الْاُخْرٰٓى اِلٰٓى اَجَلٍ مُسَمًّىۜ اِنَّ ف۪ي ذٰلِكَ لَاٰيَاتٍ لِقَوْمٍ يَتَفَكَّرُونَ</t>
  </si>
  <si>
    <t>39|42|Allah, öleceklerin ölümleri anında, ölmeyeceklerin de uykuları esnasında ruhlarını alır. Ölmelerine hükmettiği kimselerinkini tutar, diğerlerini bir süreye kadar salıverir. Doğrusu bunda düşünen kimseler için dersler vardır.</t>
  </si>
  <si>
    <t>اَمِ اتَّخَذُوا مِنْ دُونِ اللّٰهِ شُفَعَٓاءَۜ قُلْ اَوَلَوْ كَانُوا لَا يَمْلِكُونَ شَيْـٔاً وَلَا يَعْقِلُونَ</t>
  </si>
  <si>
    <t>39|43|Yoksa Allah'tan başka şefaatçiler mi edindiler? De ki: "Onlar bir şeye sahip olmadıkları, akıl da edemedikleri halde mi şefaat edecekler?"</t>
  </si>
  <si>
    <t>قُلْ لِلّٰهِ الشَّفَاعَةُ جَم۪يعاًۜ لَهُ مُلْكُ السَّمٰوَاتِ وَالْاَرْضِۜ ثُمَّ اِلَيْهِ تُرْجَعُونَ</t>
  </si>
  <si>
    <t>39|44|De ki: "Bütün şefaat Allah'ın iznine bağlıdır. Göklerin ve yerin hükümranlığı O'nundur. Sonra O'na döneceksiniz."</t>
  </si>
  <si>
    <t>وَاِذَا ذُكِرَ اللّٰهُ وَحْدَهُ اشْمَاَزَّتْ قُلُوبُ الَّذ۪ينَ لَا يُؤْمِنُونَ بِالْاٰخِرَةِۚ وَاِذَا ذُكِرَ الَّذ۪ينَ مِنْ دُونِه۪ٓ اِذَا هُمْ يَسْتَبْشِرُونَ</t>
  </si>
  <si>
    <t>39|45|Allah tek olarak anıldığı zaman, ahirete inanmayanların kalbleri nefretle çarpar, ama Allah'tan başka putlar anıldığı zaman hemen yüzleri güler.</t>
  </si>
  <si>
    <t>قُلِ اللّٰهُمَّ فَاطِرَ السَّمٰوَاتِ وَالْاَرْضِ عَالِمَ الْغَيْبِ وَالشَّهَادَةِ اَنْتَ تَحْكُمُ بَيْنَ عِبَادِكَ ف۪يمَا كَانُوا ف۪يهِ يَخْتَلِفُونَ</t>
  </si>
  <si>
    <t>39|46|De ki: "Ey göklerin, yerin yaratanı, görülmeyeni ve görüleni bilen Allah'ım! Kullarının ayrılığa düştükleri şeyler hakkında aralarında Sen hükmedeceksin."</t>
  </si>
  <si>
    <t>وَلَوْ اَنَّ لِلَّذ۪ينَ ظَلَمُوا مَا فِي الْاَرْضِ جَم۪يعاً وَمِثْلَهُ مَعَهُ لَافْتَدَوْا بِه۪ مِنْ سُٓوءِ الْعَذَابِ يَوْمَ الْقِيٰمَةِۜ وَبَدَا لَهُمْ مِنَ اللّٰهِ مَا لَمْ يَكُونُوا يَحْتَسِبُونَ</t>
  </si>
  <si>
    <t>39|47|Yeryüzünde olanların hepsi ve bir misli daha zalimlerin olmuş olsa, kıyamet günündeki kötü azap için fidye verseler kabul edilmez. Allah katından onlara, hiç hesaplamadıkları şeyler beliriverir.</t>
  </si>
  <si>
    <t>وَبَدَا لَهُمْ سَيِّـَٔاتُ مَا كَسَبُوا وَحَاقَ بِهِمْ مَا كَانُوا بِه۪ يَسْتَهْزِؤُ۫نَ</t>
  </si>
  <si>
    <t>39|48|Onlara, işledikleri kötü şeyler belli olur; alaya aldıkları şeyler de kendilerini çepeçevre sarar.</t>
  </si>
  <si>
    <t>فَاِذَا مَسَّ الْاِنْسَانَ ضُرٌّ دَعَانَاۘ ثُمَّ اِذَا خَوَّلْنَاهُ نِعْمَةً مِنَّاۙ قَالَ اِنَّـمَٓا اُو۫ت۪يتُهُ عَلٰى عِلْمٍۜ بَلْ هِيَ فِتْنَةٌ وَلٰكِنَّ اَكْثَرَهُمْ لَا يَعْلَمُونَ</t>
  </si>
  <si>
    <t>39|49|İnsanın başına bir sıkıntı gelince Bize yalvarır. Sonra katımızdan ona bir nimet verdiğimiz zaman: "Bu bana bilgimden dolayı verilmiştir" der. Hayır; o bir imtihandır, fakat çokları bilmezler.</t>
  </si>
  <si>
    <t>قَدْ قَالَهَا الَّذ۪ينَ مِنْ قَبْلِهِمْ فَمَٓا اَغْنٰى عَنْهُمْ مَا كَانُوا يَكْسِبُونَ</t>
  </si>
  <si>
    <t>39|50|Bunu onlardan öncekiler de söylemişti, ama kazandıkları şeyler onlara fayda vermedi.</t>
  </si>
  <si>
    <t>فَاَصَابَهُمْ سَيِّـَٔاتُ مَا كَسَبُواۜ وَالَّذ۪ينَ ظَلَمُوا مِنْ هٰٓؤُ۬لَٓاءِ سَيُص۪يبُهُمْ سَيِّـَٔاتُ مَا كَسَبُواۙ وَمَا هُمْ بِمُعْجِز۪ينَ</t>
  </si>
  <si>
    <t>39|51|Bunun için, işledikleri kötülükler başlarına geldi. Bunlar içinde zulmedenlerin de kazandıkları kötülükler başlarına gelecektir. Bu hususta Allah'ı aciz bırakamazlar.</t>
  </si>
  <si>
    <t>اَوَلَمْ يَعْلَمُٓوا اَنَّ اللّٰهَ يَبْسُطُ الرِّزْقَ لِمَنْ يَشَٓاءُ وَيَقْدِرُۜ اِنَّ ف۪ي ذٰلِكَ لَاٰيَاتٍ لِقَوْمٍ يُؤْمِنُونَ۟</t>
  </si>
  <si>
    <t>39|52|Allah'ın rızkı dilediğine yaydığını ve kısıp bir ölçüye göre verdiğini bilmezler mi? Doğrusu bunda, inanan kimseler için dersler vardır.</t>
  </si>
  <si>
    <t>قُلْ يَا عِبَادِيَ الَّذ۪ينَ اَسْرَفُوا عَلٰٓى اَنْفُسِهِمْ لَا تَقْنَطُوا مِنْ رَحْمَةِ اللّٰهِۜ اِنَّ اللّٰهَ يَغْفِرُ الذُّنُوبَ جَم۪يعاًۜ اِنَّهُ هُوَ الْغَفُورُ الرَّح۪يمُ</t>
  </si>
  <si>
    <t>39|53|De ki: "Ey kendilerine kötülük edip aşırı giden kullarım! Allah'ın rahmetinden umudunuzu kesmeyin. Doğrusu Allah günahların hepsini bağışlar. Çünkü O, bağışlayandır, merhametlidir."</t>
  </si>
  <si>
    <t>وَاَن۪يبُٓوا اِلٰى رَبِّكُمْ وَاَسْلِمُوا لَهُ مِنْ قَبْلِ اَنْ يَأْتِيَكُمُ الْعَذَابُ ثُمَّ لَا تُنْصَرُونَ</t>
  </si>
  <si>
    <t>39|54|"Rabbinize yönelin. Azap size gelmeden önce O'na teslim olun; sonra yardım görmezsiniz."</t>
  </si>
  <si>
    <t>وَاتَّبِعُٓوا اَحْسَنَ مَٓا اُنْزِلَ اِلَيْكُمْ مِنْ رَبِّكُمْ مِنْ قَبْلِ اَنْ يَأْتِيَكُمُ الْعَذَابُ بَغْتَةً وَاَنْتُمْ لَا تَشْعُرُونَۙ</t>
  </si>
  <si>
    <t>39|55|"Size ansızın, farkına varmadan azap gelmeden önce Rabbinizden size indirilen en güzel söze, Kuran'a uyun."</t>
  </si>
  <si>
    <t>اَنْ تَقُولَ نَفْسٌ يَا حَسْرَتٰى عَلٰى مَا فَرَّطْتُ ف۪ي جَنْبِ اللّٰهِ وَاِنْ كُنْتُ لَمِنَ السَّاخِر۪ينَۙ</t>
  </si>
  <si>
    <t>39|56|Kişinin: "Allah'a karşı aşırı gitmemden ötürü bana yazıklar olsun. Gerçekten ben alaya alanlardandım" diyeceği günden sakının.</t>
  </si>
  <si>
    <t>اَوْ تَقُولَ لَوْ اَنَّ اللّٰهَ هَدٰين۪ي لَكُنْتُ مِنَ الْمُتَّق۪ينَۙ</t>
  </si>
  <si>
    <t>39|57|Veya, "Allah beni doğru yola eriştirseydi sakınanlardan olurdum" diyeceği, yahut, azabı gördüğünde: "Keşke benim için dönüş imkanı bulunsa da iyilerden olsam" diyeceği günden sakının.</t>
  </si>
  <si>
    <t>اَوْ تَقُولَ ح۪ينَ تَرَى الْعَذَابَ لَوْ اَنَّ ل۪ي كَرَّةً فَاَكُونَ مِنَ الْمُحْسِن۪ينَ</t>
  </si>
  <si>
    <t>39|58|Veya, "Allah beni doğru yola eriştirseydi sakınanlardan olurdum" diyeceği, yahut, azabı gördüğünde: "Keşke benim için dönüş imkanı bulunsa da iyilerden olsam" diyeceği günden sakının.</t>
  </si>
  <si>
    <t>بَلٰى قَدْ جَٓاءَتْكَ اٰيَات۪ي فَكَذَّبْتَ بِهَا وَاسْتَكْبَرْتَ وَكُنْتَ مِنَ الْكَافِر۪ينَ</t>
  </si>
  <si>
    <t>39|59|Ey insanoğlu! Evet; ayetlerim sana gelmişti de onları yalanlamış, büyüklük taslamış ve inkarcılardan olmuştun.</t>
  </si>
  <si>
    <t>وَيَوْمَ الْقِيٰمَةِ تَرَى الَّذ۪ينَ كَذَبُوا عَلَى اللّٰهِ وُجُوهُهُمْ مُسْوَدَّةٌۜ اَلَيْسَ ف۪ي جَهَنَّمَ مَثْوًى لِلْمُتَكَبِّر۪ينَ</t>
  </si>
  <si>
    <t>39|60|Allah'a karşı yalan uyduranların, kıyamet günü, yüzlerinin simsiyah olduğunu görürsün. Böbürlenenler için cehennemde bir durak olmaz olur mu?</t>
  </si>
  <si>
    <t>وَيُنَجِّي اللّٰهُ الَّذ۪ينَ اتَّقَوْا بِمَفَازَتِهِمْۘ لَا يَمَسُّهُمُ السُّٓوءُ وَلَا هُمْ يَحْزَنُونَ</t>
  </si>
  <si>
    <t>39|61|Allah, sakınanları başarılarından ötürü kurtarır. Onlara hiçbir kötülük gelmez; onlar üzülmezler.</t>
  </si>
  <si>
    <t>اَللّٰهُ خَالِقُ كُلِّ شَيْءٍۘ وَهُوَ عَلٰى كُلِّ شَيْءٍ وَك۪يلٌ</t>
  </si>
  <si>
    <t>39|62|Allah her şeyin yaratanıdır. O her şeye Vekil'dir.</t>
  </si>
  <si>
    <t>لَهُ مَقَال۪يدُ السَّمٰوَاتِ وَالْاَرْضِۜ وَالَّذ۪ينَ كَفَرُوا بِاٰيَاتِ اللّٰهِ اُو۬لٰٓئِكَ هُمُ الْخَاسِرُونَ۟</t>
  </si>
  <si>
    <t>39|63|Göklerin ve yerin kilitleri O'nundur. Allah'ın ayetlerini inkar edenler, işte onlar hüsrandadırlar.</t>
  </si>
  <si>
    <t>قُلْ اَفَغَيْرَ اللّٰهِ تَأْمُرُٓونّ۪ٓي اَعْبُدُ اَيُّهَا الْجَاهِلُونَ</t>
  </si>
  <si>
    <t>39|64|De ki: "Ey cahiller! Bana, Allah'tan başkasına kulluk etmemi mi emredersiniz?"</t>
  </si>
  <si>
    <t>وَلَقَدْ اُو۫حِيَ اِلَيْكَ وَاِلَى الَّذ۪ينَ مِنْ قَبْلِكَۚ لَئِنْ اَشْرَكْتَ لَيَحْبَطَنَّ عَمَلُكَ وَلَتَكُونَنَّ مِنَ الْخَاسِر۪ينَ</t>
  </si>
  <si>
    <t>39|65|And olsun ki sana da, senden önceki peygamberlere de vahyolunmuştur: "And olsun, eğer Allah'a ortak koşarsan işlerin şüphesiz boşa gider ve hüsranda kalanlardan olursun."</t>
  </si>
  <si>
    <t>بَلِ اللّٰهَ فَاعْبُدْ وَكُنْ مِنَ الشَّاكِر۪ينَ</t>
  </si>
  <si>
    <t>39|66|"Hayır; yalnız Allah'a kulluk et ve şukredenlerden ol."</t>
  </si>
  <si>
    <t>وَمَا قَدَرُوا اللّٰهَ حَقَّ قَدْرِه۪ۗ وَالْاَرْضُ جَم۪يعاً قَبْضَتُهُ يَوْمَ الْقِيٰمَةِ وَالسَّمٰوَاتُ مَطْوِيَّاتٌ بِيَم۪ينِه۪ۜ سُبْحَانَهُ وَتَعَالٰى عَمَّا يُشْرِكُونَ</t>
  </si>
  <si>
    <t>39|67|Onlar Allah'ı gereği gibi değerlendiremediler. Bütün yeryüzü, kıyamet günü O'nun avucundadır; gökler O'nun kudretiyle dürülmüş olacaktır. O, putperestlerin ortak koşmalarından yüce ve münezzehtir.</t>
  </si>
  <si>
    <t>وَنُفِـخَ فِي الصُّورِ فَصَعِقَ مَنْ فِي السَّمٰوَاتِ وَمَنْ فِي الْاَرْضِ اِلَّا مَنْ شَٓاءَ اللّٰهُۚ ثُمَّ نُفِـخَ ف۪يهِ اُخْرٰى فَاِذَا هُمْ قِيَامٌ يَنْظُرُونَ</t>
  </si>
  <si>
    <t>39|68|Sura üflenince, Allah'ın dilediği bir yana, göklerde olanlar, yerde olanlar hepsi düşüp ölür. Sonra Sura bir daha üflenince hemen ayağa kalkıp bakışır dururlar.</t>
  </si>
  <si>
    <t>وَاَشْرَقَتِ الْاَرْضُ بِنُورِ رَبِّهَا وَوُضِعَ الْكِتَابُ وَج۪ٓيءَ بِالنَّبِيّ۪نَ وَالشُّهَدَٓاءِ وَقُضِيَ بَيْنَهُمْ بِالْحَقِّ وَهُمْ لَا يُظْلَمُونَ</t>
  </si>
  <si>
    <t>39|69|Yeryüzü Rabbinin nuruyla aydınlanır, kitap açılır, peygamberler ve şahidler getirilir ve onlara haksızlık yapılmadan, aralarında adaletle hüküm verilir.</t>
  </si>
  <si>
    <t>وَوُفِّيَتْ كُلُّ نَفْسٍ مَا عَمِلَتْ وَهُوَ اَعْلَمُ بِمَا يَفْعَلُونَ۟</t>
  </si>
  <si>
    <t>39|70|Her kişiye işlediği ödenir. Esasen Allah onların yaptıklarını en iyi bilendir.</t>
  </si>
  <si>
    <t>وَس۪يقَ الَّذ۪ينَ كَفَرُٓوا اِلٰى جَهَنَّمَ زُمَراًۜ حَتّٰٓى اِذَا جَٓاؤُ۫هَا فُتِحَتْ اَبْوَابُهَا وَقَالَ لَهُمْ خَزَنَتُـهَٓا اَلَمْ يَأْتِكُمْ رُسُلٌ مِنْكُمْ يَتْلُونَ عَلَيْكُمْ اٰيَاتِ رَبِّكُمْ وَيُنْذِرُونَكُمْ لِقَٓاءَ يَوْمِكُمْ هٰذَاۜ قَالُوا بَلٰى وَلٰكِنْ حَقَّتْ كَلِمَةُ الْعَذَابِ عَلَى الْكَافِر۪ينَ</t>
  </si>
  <si>
    <t>39|71|İnkar edenler, bölük bölük cehenneme sürülür. Oraya vardıklarında kapıları açılır; bekçileri onlara: "Size içinizden Rabbinizin ayetlerini okuyan ve bugüne kavuşacağınızı ihtar eden peygamberler gelmedi mi" derler. "Evet geldi" derler. Lakin azap sözü inkarcıların aleyhine gerçekleşir.</t>
  </si>
  <si>
    <t>ق۪يلَ ادْخُلُٓوا اَبْوَابَ جَهَنَّمَ خَالِد۪ينَ ف۪يهَاۚ فَبِئْسَ مَثْوَى الْمُتَكَبِّر۪ينَ</t>
  </si>
  <si>
    <t>39|72|Onlara: "Temelli kalacağınız cehennemin kapılarından girin; böbürlenenlerin durağı ne kötüdür!" denir.</t>
  </si>
  <si>
    <t>وَس۪يقَ الَّذ۪ينَ اتَّقَوْا رَبَّهُمْ اِلَى الْجَنَّةِ زُمَراًۜ حَتّٰٓى اِذَا جَٓاؤُ۫هَا وَفُتِحَتْ اَبْوَابُهَا وَقَالَ لَهُمْ خَزَنَتُهَا سَلَامٌ عَلَيْكُمْ طِبْتُمْ فَادْخُلُوهَا خَالِد۪ينَ</t>
  </si>
  <si>
    <t>39|73|Rablerine karşı gelmekten sakınanlar, bölük bölük cennete götürülürler. Oraya varıp da kapıları açıldığında, bekçileri onlara: "Selam size, hoş geldiniz! Temelli olarak buraya girin" derler.</t>
  </si>
  <si>
    <t>وَقَالُوا الْحَمْدُ لِلّٰهِ الَّذ۪ي صَدَقَنَا وَعْدَهُ وَاَوْرَثَنَا الْاَرْضَ نَتَبَوَّاُ مِنَ الْجَنَّةِ حَيْثُ نَشَٓاءُۚ فَنِعْمَ اَجْرُ الْعَامِل۪ينَ</t>
  </si>
  <si>
    <t>39|74|Onlar: "Bize verdiği sözde duran ve bizi bu yere varis kılan Allah'a hamdolsun. Cennette istediğimiz yerde oturabiliriz. Yararlı iş işleyenlerin ecri ne güzelmiş!" derler.</t>
  </si>
  <si>
    <t>وَتَرَى الْمَلٰٓئِكَةَ حَٓافّ۪ينَ مِنْ حَوْلِ الْعَرْشِ يُسَبِّحُونَ بِحَمْدِ رَبِّهِمْۚ وَقُضِيَ بَيْنَهُمْ بِالْحَقِّ وَق۪يلَ الْحَمْدُ لِلّٰهِ رَبِّ الْعَالَم۪ينَ</t>
  </si>
  <si>
    <t>39|75|Melekleri, arşın etrafını çevirmiş oldukları halde, Rablerini hamd ile överken görürsün. Artık insanların aralarında adaletle hüküm olunmuştur. "Övgü, Alemlerin Rabbi olan Allah içindir" denir.</t>
  </si>
  <si>
    <t>MÜ'MİN SURESİ</t>
  </si>
  <si>
    <t>حٰمٓۜ</t>
  </si>
  <si>
    <t>40|1|Ha, Mim.</t>
  </si>
  <si>
    <t>تَنْز۪يلُ الْكِتَابِ مِنَ اللّٰهِ الْعَز۪يزِ الْعَل۪يمِۙ</t>
  </si>
  <si>
    <t>40|2|Kitap'ın indirilmesi, güçlü ve bilgin olan Allah katındandır.</t>
  </si>
  <si>
    <t>غَافِرِ الذَّنْبِ وَقَابِلِ التَّوْبِ شَد۪يدِ الْعِقَابِ ذِي الطَّوْلِۜ لَٓا اِلٰهَ اِلَّا هُوَۜ اِلَيْهِ الْمَص۪يرُ</t>
  </si>
  <si>
    <t>40|3|O, günahı bağışlayan, tevbeyi kabul eden, cezası şiddetli, lütfu bol olandır. O'ndan başka tanrı yoktur, dönüş O'nadır.</t>
  </si>
  <si>
    <t>مَا يُجَادِلُ ف۪ٓي اٰيَاتِ اللّٰهِ اِلَّا الَّذ۪ينَ كَفَرُوا فَلَا يَغْرُرْكَ تَقَلُّبُهُمْ فِي الْبِلَادِ</t>
  </si>
  <si>
    <t>40|4|Allah'ın ayetleri üzerinde, inkar edenlerden başkası tartışmaya girişmez. İnkarcıların memlekette gezip dolaşması seni aldatmasın.</t>
  </si>
  <si>
    <t>كَذَّبَتْ قَبْلَهُمْ قَوْمُ نُوحٍ وَالْاَحْزَابُ مِنْ بَعْدِهِمْۖ وَهَمَّتْ كُلُّ اُمَّةٍ بِرَسُولِهِمْ لِيَأْخُذُوهُ وَجَادَلُوا بِالْبَاطِلِ لِيُدْحِضُوا بِهِ الْحَقَّ فَاَخَذْتُهُمْ۠ فَكَيْفَ كَانَ عِقَابِ</t>
  </si>
  <si>
    <t>40|5|Onlardan önce, Nuh milleti, ardından, peygamberlere karşı gelen topluluklar da peygamberlerini yalanlamış; her ümmet, peygamberini cezalandırmaya azmetmişti. Hakkı batılla gidermek için mücadele etmişlerdi. Bunun üzerine Ben onları yakaladım. Cezalandırmam nasılmış?</t>
  </si>
  <si>
    <t>وَكَذٰلِكَ حَقَّتْ كَلِمَتُ رَبِّكَ عَلَى الَّذ۪ينَ كَفَرُٓوا اَنَّهُمْ اَصْحَابُ النَّارِۢ</t>
  </si>
  <si>
    <t>40|6|İnkar edenlerin cehennemlik olduklarına dair Rabbinin sözü böylece gerçekleşti.</t>
  </si>
  <si>
    <t>اَلَّذ۪ينَ يَحْمِلُونَ الْعَرْشَ وَمَنْ حَوْلَهُ يُسَبِّحُونَ بِحَمْدِ رَبِّهِمْ وَيُؤْمِنُونَ بِه۪ وَيَسْتَغْفِرُونَ لِلَّذ۪ينَ اٰمَنُواۚ رَبَّـنَا وَسِعْتَ كُلَّ شَيْءٍ رَحْمَةً وَعِلْماً فَاغْفِرْ لِلَّذ۪ينَ تَابُوا وَاتَّبَعُوا سَب۪يلَكَ وَقِهِمْ عَذَابَ الْجَح۪يمِ</t>
  </si>
  <si>
    <t>40|7|Arşı yüklenen ve çevresinde bulunanlar, Rablerini överek tesbih ederler; O'na inanırlar. Müminler için: "Rabbimiz! İlmin ve rahmetin herşeyi içine almıştır. Tevbe edip Senin yoluna uyanları bağışla; onları cehennemin azabından koru" diye bağışlanma dilerler.</t>
  </si>
  <si>
    <t>رَبَّنَا وَاَدْخِلْهُمْ جَنَّاتِ عَدْنٍۨ الَّت۪ي وَعَدْتَهُمْ وَمَنْ صَلَحَ مِنْ اٰبَٓائِهِمْ وَاَزْوَاجِهِمْ وَذُرِّيَّاتِهِمْۜ اِنَّكَ اَنْتَ الْعَز۪يزُ الْحَك۪يمُۚ</t>
  </si>
  <si>
    <t>40|8|"Rabbimiz! Müminleri ve babalarından, eşlerinden, soylarından iyi olanları, kendilerine söz verdiğin Adn cennetlerine koy; şüphesiz güçlü olan, Hakim olan ancak Sensin"</t>
  </si>
  <si>
    <t>وَقِهِمُ السَّيِّـَٔاتِۜ وَمَنْ تَقِ السَّيِّـَٔاتِ يَوْمَئِذٍ فَقَدْ رَحِمْتَهُۜ وَذٰلِكَ هُوَ الْفَوْزُ الْعَظ۪يمُ۟</t>
  </si>
  <si>
    <t>40|9|"Onları kötülüklerden koru! O gün kötülüklerden kimi korursan, ona şüphesiz rahmet etmiş olursun. Bu büyük kurtuluştur."</t>
  </si>
  <si>
    <t>اِنَّ الَّذ۪ينَ كَفَرُوا يُنَادَوْنَ لَمَقْتُ اللّٰهِ اَكْبَرُ مِنْ مَقْتِكُمْ اَنْفُسَكُمْ اِذْ تُدْعَوْنَ اِلَى الْا۪يمَانِ فَتَكْفُرُونَ</t>
  </si>
  <si>
    <t>40|10|Ama inkar edenlere, "Allah'ın gazabı, sizin birbirinize olan öfkenizden daha büyüktür; imana çağrıldığınızda inkar ederdiniz" diye seslenilir.</t>
  </si>
  <si>
    <t>قَالُوا رَبَّنَٓا اَمَتَّنَا اثْنَتَيْنِ وَاَحْيَيْتَنَا اثْنَتَيْنِ فَاعْتَرَفْنَا بِذُنُوبِنَا فَهَلْ اِلٰى خُرُوجٍ مِنْ سَب۪يلٍ</t>
  </si>
  <si>
    <t>40|11|Onlar: "Rabbimiz! Bizi iki defa öldürdün, iki defa dirilttin. Biz de suçlarımızı itiraf ettik, bir daha çıkmağa yol var mıdır?" derler.</t>
  </si>
  <si>
    <t>ذٰلِكُمْ بِاَنَّـهُٓ اِذَا دُعِيَ اللّٰهُ وَحْدَهُ كَفَرْتُمْۚ وَاِنْ يُشْرَكْ بِه۪ تُؤْمِنُواۜ فَالْحُكْمُ لِلّٰهِ الْعَلِيِّ الْكَب۪يرِ</t>
  </si>
  <si>
    <t>40|12|Onlara: "Yalnız Allah çağrıldığı zaman inkar ederdiniz de, O'na eş koşulunca inanırdınız. Bugün hüküm, yüce Allah'ındır" denir.</t>
  </si>
  <si>
    <t>هُوَ الَّذ۪ي يُر۪يكُمْ اٰيَاتِه۪ وَيُنَزِّلُ لَكُمْ مِنَ السَّمَٓاءِ رِزْقاًۜ وَمَا يَتَذَكَّرُ اِلَّا مَنْ يُن۪يبُ</t>
  </si>
  <si>
    <t>40|13|Size mucizelerini gösteren, size gökten rızık indiren O'dur. Allah'a yönelenden başkası ibret almaz.</t>
  </si>
  <si>
    <t>فَادْعُوا اللّٰهَ مُخْلِص۪ينَ لَهُ الدّ۪ينَ وَلَوْ كَرِهَ الْكَافِرُونَ</t>
  </si>
  <si>
    <t>40|14|Ey inananlar! İnkarcılar istemese de, dini yalnız Allah'a has kılarak O'na yalvarın.</t>
  </si>
  <si>
    <t>رَف۪يعُ الدَّرَجَاتِ ذُوالْعَرْشِۚ يُلْقِي الرُّوحَ مِنْ اَمْرِه۪ عَلٰى مَنْ يَشَٓاءُ مِنْ عِبَادِه۪ لِيُنْذِرَ يَوْمَ التَّلَاقِۙ</t>
  </si>
  <si>
    <t>40|15|Arş sahibi, varlıkların en yücesi olan Allah, kavuşma gününü ihtar etmek için kullarından dilediğine emriyle vahyi indirir.</t>
  </si>
  <si>
    <t>يَوْمَ هُمْ بَارِزُونَۚ لَا يَخْفٰى عَلَى اللّٰهِ مِنْهُمْ شَيْءٌۜ لِمَنِ الْمُلْكُ الْيَوْمَۜ لِلّٰهِ الْوَاحِدِ الْقَهَّارِ</t>
  </si>
  <si>
    <t>40|16|O gün onlar meydana çıkarlar; onların hiçbir şeyi Allah'a gizli kalmaz. "Bugün hükümranlık kimindir?" denir; hepsi: "Gücü herşeye yeten tek Allah'ındır" derler.</t>
  </si>
  <si>
    <t>اَلْيَوْمَ تُجْزٰى كُلُّ نَفْسٍ بِمَا كَسَبَتْۜ لَا ظُلْمَ الْيَوْمَۜ اِنَّ اللّٰهَ سَر۪يعُ الْحِسَابِ</t>
  </si>
  <si>
    <t>40|17|Bugün herkese, kazandığının karşılığı verilir. Bugün haksızlık yoktur. Doğrusu Allah, hesabı çabuk görendir.</t>
  </si>
  <si>
    <t>وَاَنْذِرْهُمْ يَوْمَ الْاٰزِفَةِ اِذِ الْقُلُوبُ لَدَى الْحَنَاجِرِ كَاظِم۪ينَۜ مَا لِلظَّالِم۪ينَ مِنْ حَم۪يمٍ وَلَا شَف۪يعٍ يُطَاعُۜ</t>
  </si>
  <si>
    <t>40|18|Onları, yüreklerin ağıza geleceği, tasadan yutkunacakları, yaklaşan kıyamet günü ile uyar. Zalimlerin ne dostu ne de sözü dinlenecek şefaatçisi olur.</t>
  </si>
  <si>
    <t>يَعْلَمُ خَٓائِنَةَ الْاَعْيُنِ وَمَا تُخْفِي الصُّدُورُ</t>
  </si>
  <si>
    <t>40|19|Allah gözlerin hainliğini ve gönüllerin gizlediğini bilir.</t>
  </si>
  <si>
    <t>وَاللّٰهُ يَقْض۪ي بِالْحَقِّۜ وَالَّذ۪ينَ يَدْعُونَ مِنْ دُونِه۪ لَا يَقْضُونَ بِشَيْءٍۜ اِنَّ اللّٰهَ هُوَ السَّم۪يعُ الْبَص۪يرُ۟</t>
  </si>
  <si>
    <t>40|20|Allah, gerçekle hükmeder. O'nu bırakıp da yalvardıkları putlar bir şeye hüküm veremez. Şüphesiz Allah işitir ve görür.</t>
  </si>
  <si>
    <t>اَوَلَمْ يَس۪يرُوا فِي الْاَرْضِ فَيَنْظُرُوا كَيْفَ كَانَ عَاقِبَةُ الَّذ۪ينَ كَانُوا مِنْ قَبْلِهِمْۜ كَانُوا هُمْ اَشَدَّ مِنْهُمْ قُوَّةً وَاٰثَاراً فِي الْاَرْضِ فَاَخَذَهُمُ اللّٰهُ بِذُنُوبِهِمْ وَمَا كَانَ لَهُمْ مِنَ اللّٰهِ مِنْ وَاقٍ</t>
  </si>
  <si>
    <t>40|21|Yeryüzünde dolaşıp, kendilerinden önce ve kendilerinden daha kuvvetli olan ve yeryüzünde daha çok eser bırakan kimselerin sonuçlarının nasıl olduğunu görmezler mi? Allah onları suçlarıyla yakalamıştır. Allah'a karşı onları koruyan yoktur.</t>
  </si>
  <si>
    <t>ذٰلِكَ بِاَنَّهُمْ كَانَتْ تَأْت۪يهِمْ رُسُلُهُمْ بِالْبَيِّنَاتِ فَكَفَرُوا فَاَخَذَهُمُ اللّٰهُۜ اِنَّهُ قَوِيٌّ شَد۪يدُ الْعِقَابِ</t>
  </si>
  <si>
    <t>40|22|Bu, kendilerine açık belgelerle gelen peygamberlerini inkar etmelerinden ötürüdür. Allah da onları bunun için yakalamıştır. Doğrusu O, kuvvetlidir, cezalandırması da şiddetlidir.</t>
  </si>
  <si>
    <t>40|23|And olsun ki Musa'yı, mucizelerimiz ve apaçık delillerle Firavun, Haman ve Karun'a göndermişizdir. Onlar: "Bu, yalancı sihirbazın biridir" demişlerdi.</t>
  </si>
  <si>
    <t>اِلٰى فِرْعَوْنَ وَهَامَانَ وَقَارُونَ فَقَالُوا سَاحِرٌ كَذَّابٌ</t>
  </si>
  <si>
    <t>40|24|And olsun ki Musa'yı, mucizelerimiz ve apaçık delillerle Firavun, Haman ve Karun'a göndermişizdir. Onlar: "Bu, yalancı sihirbazın biridir" demişlerdi.</t>
  </si>
  <si>
    <t>فَلَمَّا جَٓاءَهُمْ بِالْحَقِّ مِنْ عِنْدِنَا قَالُوا اقْتُلُٓوا اَبْنَٓاءَ الَّذ۪ينَ اٰمَنُوا مَعَهُ وَاسْتَحْيُوا نِسَٓاءَهُمْۜ وَمَا كَيْدُ الْكَافِر۪ينَ اِلَّا ف۪ي ضَلَالٍ</t>
  </si>
  <si>
    <t>40|25|Musa katımızdan onlara gerçeği getirince: "Onunla beraber iman etmiş kimselerin oğullarını öldürün, kadınlarını sağ bırakın" dediler. Ama inkarcıların hilesi elbette boşa gider.</t>
  </si>
  <si>
    <t>وَقَالَ فِرْعَوْنُ ذَرُون۪ٓي اَقْتُلْ مُوسٰى وَلْيَدْعُ رَبَّهُۚ اِنّ۪ٓي اَخَافُ اَنْ يُبَدِّلَ د۪ينَكُمْ اَوْ اَنْ يُظْهِرَ فِي الْاَرْضِ الْفَسَادَ</t>
  </si>
  <si>
    <t>40|26|Firavun: "Beni bırakın da Musa'yı öldüreyim, o, Rabbine yalvaradursun. Onun, sizin dininizi değiştireceğinden veya yeryüzünde bozgun çıkaracağından korkuyorum" dedi.</t>
  </si>
  <si>
    <t>وَقَالَ مُوسٰٓى اِنّ۪ي عُذْتُ بِرَبّ۪ي وَرَبِّكُمْ مِنْ كُلِّ مُتَكَبِّرٍ لَا يُؤْمِنُ بِيَوْمِ الْحِسَابِ۟</t>
  </si>
  <si>
    <t>40|27|Musa: "Doğrusu ben, hesap görülecek güne inanmayan böbürlenenlerin hepsinden, benim de Rabbim sizin de Rabbiniz olan Allah'a sığınırım" dedi.</t>
  </si>
  <si>
    <t>وَقَالَ رَجُلٌ مُؤْمِنٌۗ مِنْ اٰلِ فِرْعَوْنَ يَكْتُمُ ا۪يمَانَهُٓ اَتَقْتُلُونَ رَجُلاً اَنْ يَقُولَ رَبِّيَ اللّٰهُ وَقَدْ جَٓاءَكُمْ بِالْبَيِّنَاتِ مِنْ رَبِّكُمْۜ وَاِنْ يَكُ كَاذِباً فَعَلَيْهِ كَذِبُهُۚ وَاِنْ يَكُ صَادِقاً يُصِبْكُمْ بَعْضُ الَّذ۪ي يَعِدُكُمْۜ اِنَّ اللّٰهَ لَا يَهْد۪ي مَنْ هُوَ مُسْرِفٌ كَذَّابٌ</t>
  </si>
  <si>
    <t>40|28|Firavun ailesinden olup da, inandığını gizleyen bir adam dedi ki: "Rabbim Allah'tır diyen bir adamı mı öldüreceksiniz? Oysa size Rabbinizden belgelerle gelmiştir. Eğer yalancıysa, yalanı kendisinedir; eğer doğru sözlü ise, sizi tehdit ettiklerinin bir kısmı başınıza gelebilir. Doğrusu Allah, aşırı yalancıyı doğru yola eriştirmez."</t>
  </si>
  <si>
    <t>يَا قَوْمِ لَكُمُ الْمُلْكُ الْيَوْمَ ظَاهِر۪ينَ فِي الْاَرْضِۘ فَمَنْ يَنْصُرُنَا مِنْ بَأْسِ اللّٰهِ اِنْ جَٓاءَنَاۜ قَالَ فِرْعَوْنُ مَٓا اُر۪يكُمْ اِلَّا مَٓا اَرٰى وَمَٓا اَهْد۪يكُمْ اِلَّا سَب۪يلَ الرَّشَادِ</t>
  </si>
  <si>
    <t>40|29|"Ey milletim; Bugün memlekette hükümranlık sizindir, galip olanlar sizsiniz. Ama Allah'ın baskını bize çatınca, O'na karşı bize kim yardım eder?" Firavun: "Ben size kendi görüşümden başkasını söylemiyorum. Ben size ancak doğru yolu gösteriyorum" dedi.</t>
  </si>
  <si>
    <t>وَقَالَ الَّـذ۪ٓي اٰمَنَ يَا قَوْمِ اِنّ۪ٓي اَخَافُ عَلَيْكُمْ مِثْلَ يَوْمِ الْاَحْزَابِۙ</t>
  </si>
  <si>
    <t>40|30|İnanmış olan adam dedi ki: "Ey milletim! Doğrusu ben sizin için, Nuh milletinin, Ad, Semud ve onlardan sonra gelenlerin durumu gibi, peygamberleri yalanlayan toplulukların uğradıkları bir günün benzerinden korkuyorum. Allah kullara zulüm dilemez."</t>
  </si>
  <si>
    <t>مِثْلَ دَأْبِ قَوْمِ نُوحٍ وَعَادٍ وَثَمُودَ وَالَّذ۪ينَ مِنْ بَعْدِهِمْۜ وَمَا اللّٰهُ يُر۪يدُ ظُلْماً لِلْعِبَادِ</t>
  </si>
  <si>
    <t>40|31|İnanmış olan adam dedi ki: "Ey milletim! Doğrusu ben sizin için, Nuh milletinin, Ad, Semud ve onlardan sonra gelenlerin durumu gibi, peygamberleri yalanlayan toplulukların uğradıkları bir günün benzerinden korkuyorum. Allah kullara zulüm dilemez."</t>
  </si>
  <si>
    <t>وَيَا قَوْمِ اِنّ۪ٓي اَخَافُ عَلَيْكُمْ يَوْمَ التَّنَادِۙ</t>
  </si>
  <si>
    <t>40|32|"Ey milletim! Ahu figan gününden sizin hesabınıza korkuyorum."</t>
  </si>
  <si>
    <t>يَوْمَ تُوَلُّونَ مُدْبِر۪ينَۚ مَا لَكُمْ مِنَ اللّٰهِ مِنْ عَاصِمٍۚ وَمَنْ يُضْلِلِ اللّٰهُ فَمَا لَهُ مِنْ هَادٍ</t>
  </si>
  <si>
    <t>40|33|"Arkanıza dönüp kaçacağınız gün Allah'a karşı sizi koruyan bulunmaz. Allah'ın saptırdığını doğru yola getirecek yoktur."</t>
  </si>
  <si>
    <t>وَلَقَدْ جَٓاءَكُمْ يُوسُفُ مِنْ قَبْلُ بِالْبَيِّنَاتِ فَمَا زِلْتُمْ ف۪ي شَكٍّ مِمَّا جَٓاءَكُمْ بِه۪ۜ حَتّٰٓى اِذَا هَلَكَ قُلْتُمْ لَنْ يَبْعَثَ اللّٰهُ مِنْ بَعْدِه۪ رَسُولاًۜ كَذٰلِكَ يُضِلُّ اللّٰهُ مَنْ هُوَ مُسْرِفٌ مُرْتَابٌۚ</t>
  </si>
  <si>
    <t>40|34|"And olsun ki, Yusuf da, daha önce, size belgelerle gelmişti. Size getirdiği şeylerden şüphelenip durmuştunuz. Sonunda Yusuf ölünce, Allah onun ardından hiçbir peygamber göndermeyecek demiştiniz. Allah, aşırı şüpheciyi işte böylece saptırır."</t>
  </si>
  <si>
    <t>اَلَّذ۪ينَ يُجَادِلُونَ ف۪ٓي اٰيَاتِ اللّٰهِ بِغَيْرِ سُلْطَانٍ اَتٰيهُمْۜ كَبُرَ مَقْتاً عِنْدَ اللّٰهِ وَعِنْدَ الَّذ۪ينَ اٰمَنُواۜ كَذٰلِكَ يَطْبَعُ اللّٰهُ عَلٰى كُلِّ قَلْبِ مُتَكَبِّرٍ جَبَّارٍ</t>
  </si>
  <si>
    <t>40|35|"Bunlar, Allah'ın ayetleri üzerinde kendilerine gelmiş bir delil bulunmadan tartışırlar. Bu, Allah katında da, inananların yanında da öfkeyi arttırır. Allah, büyüklük taslayan her zorbanın kalbini bundan dolayı mühürler."</t>
  </si>
  <si>
    <t>وَقَالَ فِرْعَوْنُ يَا هَامَانُ ابْنِ ل۪ي صَرْحاً لَعَلّ۪ٓي اَبْلُغُ الْاَسْبَابَۙ</t>
  </si>
  <si>
    <t>40|36|Firavun: "Ey Haman! Bana bir kule yap; belki yollara, göklerin yollarına erişirim de Musa'nın Tanrısını görürüm. Doğrusu ben, onu yalancı sanıyorum" dedi. Firavun'a, kötü işi böylece güzel gösterildi ve doğru yoldan alıkondu. Firavun'un hilesi elbette boşa gidecekti.</t>
  </si>
  <si>
    <t>اَسْبَابَ السَّمٰوَاتِ فَاَطَّلِعَ اِلٰٓى اِلٰهِ مُوسٰى وَاِنّ۪ي لَاَظُنُّهُ كَاذِباًۜ وَكَذٰلِكَ زُيِّنَ لِفِرْعَوْنَ سُٓوءُ عَمَلِه۪ وَصُدَّ عَنِ السَّب۪يلِۜ وَمَا كَيْدُ فِرْعَوْنَ اِلَّا ف۪ي تَبَابٍ۟</t>
  </si>
  <si>
    <t>40|37|Firavun: "Ey Haman! Bana bir kule yap; belki yollara, göklerin yollarına erişirim de Musa'nın Tanrısını görürüm. Doğrusu ben, onu yalancı sanıyorum" dedi. Firavun'a, kötü işi böylece güzel gösterildi ve doğru yoldan alıkondu. Firavun'un hilesi elbette boşa gidecekti.</t>
  </si>
  <si>
    <t>وَقَالَ الَّـذ۪ٓي اٰمَنَ يَا قَوْمِ اتَّبِعُونِ اَهْدِكُمْ سَب۪يلَ الرَّشَادِۚ</t>
  </si>
  <si>
    <t>40|38|O inanan kimse dedi ki: "Ey milletim! Bana uyun, sizi doğru yola eriştireyim."</t>
  </si>
  <si>
    <t>يَا قَوْمِ اِنَّمَا هٰذِهِ الْحَيٰوةُ الدُّنْيَا مَتَاعٌۘ وَاِنَّ الْاٰخِرَةَ هِيَ دَارُ الْقَرَارِ</t>
  </si>
  <si>
    <t>40|39|"Ey milletim! Şüphesiz bu dünya hayatı geçicidir, ama ahiret, doğrusu işte o, kalınacak yurttur."</t>
  </si>
  <si>
    <t>مَنْ عَمِلَ سَيِّئَةً فَلَا يُجْزٰٓى اِلَّا مِثْلَهَاۚ وَمَنْ عَمِلَ صَالِحاً مِنْ ذَكَرٍ اَوْ اُنْثٰى وَهُوَ مُؤْمِنٌ فَاُو۬لٰٓئِكَ يَدْخُلُونَ الْجَنَّةَ يُرْزَقُونَ ف۪يهَا بِغَيْرِ حِسَابٍ</t>
  </si>
  <si>
    <t>40|40|"Kim bir kötülük işlerse ancak onun kadar ceza görür. Kadın veya erkek, kim, inanarak yararlı iş işlerse, işte onlar cennete girerler; orada hesapsız şekilde rızıklanırlar."</t>
  </si>
  <si>
    <t>وَيَا قَوْمِ مَا ل۪ٓي اَدْعُوكُمْ اِلَى النَّجٰوةِ وَتَدْعُونَن۪ٓي اِلَى النَّارِۜ</t>
  </si>
  <si>
    <t>40|41|"Ey milletim! Nedir başıma gelen? Ben sizi kurtuluşa çağırıyorum, siz beni ateşe çağırıyorsunuz."</t>
  </si>
  <si>
    <t>تَدْعُونَن۪ي لِاَكْفُرَ بِاللّٰهِ وَاُشْرِكَ بِه۪ مَا لَيْسَ ل۪ي بِه۪ عِلْمٌۘ وَاَنَا۬ اَدْعُوكُمْ اِلَى الْعَز۪يزِ الْغَفَّارِ</t>
  </si>
  <si>
    <t>40|42|"Siz beni Allah'ı inkar etmeye, bilmediğim bir şeyi O'na ortak koşmaya çağırıyorsunuz; ben ise sizi, güçlü olan, çok bağışlayan Allah'a çağırıyorum."</t>
  </si>
  <si>
    <t>لَا جَرَمَ اَنَّمَا تَدْعُونَن۪ٓي اِلَيْهِ لَيْسَ لَهُ دَعْوَةٌ فِي الدُّنْيَا وَلَا فِي الْاٰخِرَةِ وَاَنَّ مَرَدَّنَٓا اِلَى اللّٰهِ وَاَنَّ الْمُسْرِف۪ينَ هُمْ اَصْحَابُ النَّارِ</t>
  </si>
  <si>
    <t>40|43|"Beni kendisine çağırdığınızın, bu dünyada da ahirette de çağırabilecek kabiliyette olmadığında, hepimizin Allah'a döneceğinde, aşırı gidenlerin ateşlikler olduklarında şüphe yoktur."</t>
  </si>
  <si>
    <t>فَسَتَذْكُرُونَ مَٓا اَقُولُ لَكُمْۜ وَاُفَوِّضُ اَمْر۪ٓي اِلَى اللّٰهِۜ اِنَّ اللّٰهَ بَص۪يرٌ بِالْعِبَادِ</t>
  </si>
  <si>
    <t>40|44|"Size söylediğimi hatırlayacaksınız. Ben işimi Allah'a bırakıyorum. Doğrusu Allah, kulları görür."</t>
  </si>
  <si>
    <t>فَوَقٰيهُ اللّٰهُ سَيِّـَٔاتِ مَا مَكَرُوا وَحَاقَ بِاٰلِ فِرْعَوْنَ سُٓوءُ الْعَذَابِۚ</t>
  </si>
  <si>
    <t>40|45|Allah o adamı, kurmak istedikleri tuzaktan korudu. Kötü azap Firavun'un adamlarını sardı.</t>
  </si>
  <si>
    <t>اَلنَّارُ يُعْرَضُونَ عَلَيْهَا غُدُواًّ وَعَشِياًّۚ وَيَوْمَ تَقُومُ السَّاعَةُ۠ اَدْخِلُٓوا اٰلَ فِرْعَوْنَ اَشَدَّ الْعَذَابِ</t>
  </si>
  <si>
    <t>40|46|Onlar, sabah akşam ateşe sunulurlar. Kıyamet çattığı gün, "Firavun'un adamlarını azabın en ağırına sokun"denir.</t>
  </si>
  <si>
    <t>وَاِذْ يَتَحَٓاجُّونَ فِي النَّارِ فَيَقُولُ الضُّعَفٰٓؤُ۬ا لِلَّذ۪ينَ اسْتَكْـبَرُٓوا اِنَّا كُنَّا لَكُمْ تَبَعاً فَهَلْ اَنْتُمْ مُغْنُونَ عَنَّا نَص۪يباً مِنَ النَّارِ</t>
  </si>
  <si>
    <t>40|47|Ateşin içinde birbirleriyle tartışırlarken, güçsüzler, büyüklük taslayanlara: "Doğrusu biz size uymuştuk, şimdi ateşin bir parçasını olsun bizden savabilir misiniz?" derler.</t>
  </si>
  <si>
    <t>قَالَ الَّذ۪ينَ اسْتَكْبَرُٓوا اِنَّا كُلٌّ ف۪يهَٓا اِنَّ اللّٰهَ قَدْ حَكَمَ بَيْنَ الْعِبَادِ</t>
  </si>
  <si>
    <t>40|48|Büyüklük taslayanlar: "Doğrusu hepimiz onun içindeyiz. Allah kullar arasında şüphesiz hüküm vermiştir" derler.</t>
  </si>
  <si>
    <t>وَقَالَ الَّذ۪ينَ فِي النَّارِ لِخَزَنَةِ جَهَنَّمَ ادْعُوا رَبَّكُمْ يُخَفِّفْ عَنَّا يَوْماً مِنَ الْعَذَابِ</t>
  </si>
  <si>
    <t>40|49|Ateşte olanlar, cehennemin bekçilerine: "Rabbinize yalvarın da hiç değilse bir gün, azabımızı hafifletsin" derler.</t>
  </si>
  <si>
    <t>قَالُٓوا اَوَلَمْ تَكُ تَأْت۪يكُمْ رُسُلُكُمْ بِالْبَيِّنَاتِۜ قَالُوا بَلٰىۜ قَالُوا فَادْعُواۚ وَمَا دُعٰٓـؤُا الْكَافِر۪ينَ اِلَّا ف۪ي ضَلَالٍ۟</t>
  </si>
  <si>
    <t>40|50|Bekçiler: "Size, belgelerle peygamberleriniz gelmiş miydi?" derler. Onlar da: "Evet, gelmişti" derler. Bekçiler: "O halde kendiniz yalvarın" derler. İnkarcıların yalvarışı şüphesiz boşunadır.</t>
  </si>
  <si>
    <t>اِنَّا لَنَنْصُرُ رُسُلَنَا وَالَّذ۪ينَ اٰمَنُوا فِي الْحَيٰوةِ الدُّنْيَا وَيَوْمَ يَقُومُ الْاَشْهَادُۙ</t>
  </si>
  <si>
    <t>40|51|Doğrusu Biz, peygamberlerimize ve inananlara dünya hayatında ve şahidlerin şahidlik edecekleri günde yardım ederiz.</t>
  </si>
  <si>
    <t>يَوْمَ لَا يَنْفَعُ الظَّالِم۪ينَ مَعْذِرَتُهُمْ وَلَهُمُ اللَّعْنَةُ وَلَهُمْ سُٓوءُ الدَّارِ</t>
  </si>
  <si>
    <t>40|52|O gün zalimlere, özür beyan etmeleri fayda vermez. Lanet onlaradır. Yurdun kötüsü de onlaradır.</t>
  </si>
  <si>
    <t>وَلَقَدْ اٰتَيْنَا مُوسَى الْهُدٰى وَاَوْرَثْنَا بَن۪ٓي اِسْرَٓائ۪ـلَ الْكِتَابَۙ</t>
  </si>
  <si>
    <t>40|53|And olsun ki Biz Musa'ya doğruluk rehberi verdik. İsrailoğullarını da, akıl sahipleri için bir öğüt ve doğruluk rehberi olan Kitap'a, Tevrat'a varis kıldık.</t>
  </si>
  <si>
    <t>هُدًى وَذِكْرٰى لِاُو۬لِي الْاَلْبَابِ</t>
  </si>
  <si>
    <t>40|54|And olsun ki Biz Musa'ya doğruluk rehberi verdik. İsrailoğullarını da, akıl sahipleri için bir öğüt ve doğruluk rehberi olan Kitap'a, Tevrat'a varis kıldık.</t>
  </si>
  <si>
    <t>فَاصْبِرْ اِنَّ وَعْدَ اللّٰهِ حَقٌّ وَاسْتَغْفِرْ لِذَنْبِكَ وَسَبِّـحْ بِحَمْدِ رَبِّكَ بِالْعَشِيِّ وَالْاِبْكَارِ</t>
  </si>
  <si>
    <t>40|55|Sabret, Allah'ın verdiği söz şüphesiz gerçektir. Suçunun bağışlanmasını dile; Rabbini akşam, sabah, överek tesbih et.</t>
  </si>
  <si>
    <t>اِنَّ الَّذ۪ينَ يُجَادِلُونَ ف۪ٓي اٰيَاتِ اللّٰهِ بِغَيْرِ سُلْطَانٍ اَتٰيهُمْۙ اِنْ ف۪ي صُدُورِهِمْ اِلَّا كِبْرٌ مَا هُمْ بِبَالِغ۪يهِۚ فَاسْتَعِذْ بِاللّٰهِۜ اِنَّهُ هُوَ السَّم۪يعُ الْبَص۪يرُ</t>
  </si>
  <si>
    <t>40|56|Allah'ın ayetleri üzerinde kendilerine gelen bir delil olmadan tartışanların gönüllerinde, ulaşamayacakları bir büyüklenme vardır. Sen Allah'a sığın. O şüphesiz işitendir, görendir.</t>
  </si>
  <si>
    <t>لَخَلْقُ السَّمٰوَاتِ وَالْاَرْضِ اَكْبَرُ مِنْ خَلْقِ النَّاسِ وَلٰكِنَّ اَكْثَرَ النَّاسِ لَا يَعْلَمُونَ</t>
  </si>
  <si>
    <t>40|57|Göklerin ve yerin yaratılması, insanların yaratılmasından daha büyük bir şeydir. Fakat insanların çoğu bilmezler.</t>
  </si>
  <si>
    <t>وَمَا يَسْتَوِي الْاَعْمٰى وَالْبَص۪يرُ وَالَّذ۪ينَ اٰمَنُوا وَعَمِلُوا الصَّالِحَاتِ وَلَا الْمُس۪ٓيءُۜ قَل۪يلاً مَا تَـتَذَكَّرُونَ</t>
  </si>
  <si>
    <t>40|58|Körle gören, inanıp yararlı iş işleyenlerle kötülük yapan bir değildir. Ne kadar az düşünüyorsunuz?</t>
  </si>
  <si>
    <t>اِنَّ السَّاعَةَ لَاٰتِيَةٌ لَا رَيْبَ ف۪يهَا وَلٰكِنَّ اَكْثَرَ النَّاسِ لَا يُؤْمِنُونَ</t>
  </si>
  <si>
    <t>40|59|Kıyamet günü mutlaka gelecektir. Bunda şüphe yoktur, fakat, insanların çoğu inanmıyor.</t>
  </si>
  <si>
    <t>وَقَالَ رَبُّكُمُ ادْعُون۪ٓي اَسْتَجِبْ لَكُمْۜ اِنَّ الَّذ۪ينَ يَسْتَكْبِرُونَ عَنْ عِبَادَت۪ي سَيَدْخُلُونَ جَهَنَّمَ دَاخِر۪ينَ۟</t>
  </si>
  <si>
    <t>40|60|Rabbiniz: "Bana dua edin ki duanıza icabet edeyim. Bana kulluk etmeyi büyüklüklerine yediremeyenler alçalmış olarak cehenneme gireceklerdir" buyurmuştur.</t>
  </si>
  <si>
    <t>اَللّٰهُ الَّذ۪ي جَعَلَ لَكُمُ الَّيْلَ لِتَسْكُنُوا ف۪يهِ وَالنَّهَارَ مُبْصِراًۜ اِنَّ اللّٰهَ لَذُو فَضْلٍ عَلَى النَّاسِ وَلٰكِنَّ اَكْثَرَ النَّاسِ لَا يَشْكُرُونَ</t>
  </si>
  <si>
    <t>40|61|Size, geceyi dinlenesiniz diye karanlık ve gündüzü aydınlık olarak yaratan Allah'tır. Doğrusu Allah insanlara karşı lütufkardır, ama insanların çoğu şükretmezler.</t>
  </si>
  <si>
    <t>ذٰلِكُمُ اللّٰهُ رَبُّكُمْ خَالِقُ كُلِّ شَيْءٍۢ لَٓا اِلٰهَ اِلَّا هُوَۘ فَاَنّٰى تُؤْفَكُونَ</t>
  </si>
  <si>
    <t>40|62|İşte herşeyin yaratıcısı olan Rabbiniz Allah budur. O'ndan başka tanrı yoktur. Nasıl aldatılıp döndürülürsünüz?</t>
  </si>
  <si>
    <t>كَذٰلِكَ يُؤْفَكُ الَّذ۪ينَ كَانُوا بِاٰيَاتِ اللّٰهِ يَجْحَدُونَ</t>
  </si>
  <si>
    <t>40|63|Allah'ın ayetlerini bile bile inkar edenler böylece döndürülüyorlardı.</t>
  </si>
  <si>
    <t>اَللّٰهُ الَّذ۪ي جَعَلَ لَكُمُ الْاَرْضَ قَرَاراً وَالسَّمَٓاءَ بِنَٓاءً وَصَوَّرَكُمْ فَاَحْسَنَ صُوَرَكُمْ وَرَزَقَكُمْ مِنَ الطَّيِّبَاتِۜ ذٰلِكُمُ اللّٰهُ رَبُّكُمْۚ فَـتَبَارَكَ اللّٰهُ رَبُّ الْعَالَم۪ينَ</t>
  </si>
  <si>
    <t>40|64|Sizin için yeri durak, göğü bina eden, size şekil verip de, şeklinizi güzel yapan, sizi temiz şeylerle rızıklandıran Allah'tır. İşte Rabbiniz olan Allah budur. Alemlerin Rabbi Allah ne yücedir!</t>
  </si>
  <si>
    <t>هُوَ الْحَيُّ لَٓا اِلٰهَ اِلَّا هُوَ فَادْعُوهُ مُخْلِص۪ينَ لَهُ الدّ۪ينَۜ اَلْحَمْدُ لِلّٰهِ رَبِّ الْعَالَم۪ينَ</t>
  </si>
  <si>
    <t>40|65|O diridir, O'ndan başka tanrı yoktur. Dini yalnız O'na has kılarak O'na yalvarın. Övgü, Alemlerin Rabbi Allah içindir.</t>
  </si>
  <si>
    <t>قُلْ اِنّ۪ي نُه۪يتُ اَنْ اَعْبُدَ الَّذ۪ينَ تَدْعُونَ مِنْ دُونِ اللّٰهِ لَمَّا جَٓاءَنِيَ الْبَيِّنَاتُ مِنْ رَبّ۪ي وَاُمِرْتُ اَنْ اُسْلِمَ لِرَبِّ الْعَالَم۪ينَ</t>
  </si>
  <si>
    <t>40|66|De ki: "Sizin, Allah'ı bırakıp da kulluk ettiklerinize kulluk etmek bana yasak kılınmıştır. Zira bana Rabbimden belgeler gelmiştir. Ben, kendimi Alemlerin Rabbine vermekle emrolundum."</t>
  </si>
  <si>
    <t>هُوَ الَّذ۪ي خَلَقَكُمْ مِنْ تُرَابٍ ثُمَّ مِنْ نُطْفَةٍ ثُمَّ مِنْ عَلَقَةٍ ثُمَّ يُخْرِجُكُمْ طِفْلاً ثُمَّ لِتَبْلُغُٓوا اَشُدَّكُمْ ثُمَّ لِتَكُونُوا شُيُوخاًۚ وَمِنْكُمْ مَنْ يُتَوَفّٰى مِنْ قَبْلُ وَلِتَبْلُغُٓوا اَجَلاً مُسَمًّى وَلَعَلَّكُمْ تَعْقِلُونَ</t>
  </si>
  <si>
    <t>40|67|Sizi topraktan, sonra nutfeden, sonra kan pıhtısından yaratan; sonra erginlik çağına ulaşmanız, sonra da yaşlanmanız için sizi bebek olarak dünyaya çıkaran O'dur. Kiminiz daha önce öldürülür, kiminiz de, belirtilmiş bir süreye ulaşırsınız. Belki artık düşünürsünüz.</t>
  </si>
  <si>
    <t>هُوَ الَّذ۪ي يُحْـي۪ وَيُم۪يتُۚ فَاِذَا قَضٰٓى اَمْراً فَاِنَّمَا يَقُولُ لَهُ كُنْ فَيَكُونُ۟</t>
  </si>
  <si>
    <t>40|68|Dirilten, öldüren O'dur. Bir şeye karar verirse "Ol" der, o da oluverir.</t>
  </si>
  <si>
    <t>اَلَمْ تَرَ اِلَى الَّذ۪ينَ يُجَادِلُونَ ف۪ٓي اٰيَاتِ اللّٰهِۜ اَنّٰى يُصْرَفُونَۚۛ</t>
  </si>
  <si>
    <t>40|69|Allah'ın ayetleri üzerinde tartışanları görmez misin? Nasıl da döndürülüyorlar?</t>
  </si>
  <si>
    <t>اَلَّذ۪ينَ كَذَّبُوا بِالْكِتَابِ وَبِمَٓا اَرْسَلْنَا بِه۪ رُسُلَنَا۠ۛ فَسَوْفَ يَعْلَمُونَۙ</t>
  </si>
  <si>
    <t>40|70|Kitap'ı ve peygamberlerimize gönderdiklerimizi yalanlayanlar elbette bileceklerdir.</t>
  </si>
  <si>
    <t>اِذِ الْاَغْلَالُ ف۪ٓي اَعْنَاقِهِمْ وَالسَّلَاسِلُۜ يُسْحَبُونَۙ</t>
  </si>
  <si>
    <t>40|71|Boyunlarında halkalar ve zincirler olarak kaynar suya sürülür, sonra ateşte yakılırlar.</t>
  </si>
  <si>
    <t>فِي الْحَم۪يمِ ثُمَّ فِي النَّارِ يُسْجَرُونَۚ</t>
  </si>
  <si>
    <t>40|72|Boyunlarında halkalar ve zincirler olarak kaynar suya sürülür, sonra ateşte yakılırlar.</t>
  </si>
  <si>
    <t>ثُمَّ ق۪يلَ لَهُمْ اَيْنَ مَا كُنْتُمْ تُشْرِكُونَۙ</t>
  </si>
  <si>
    <t>40|73|Sonra onlara: "Allah'ı bırakıp da koştuğunuz ortaklar nerededir?" denir. "Bizden uzaklaştılar; hayır, biz zaten önceleri hiçbir şeye kulluk etmiyorduk" derler. İşte Allah inkarcıları böyle saptırır.</t>
  </si>
  <si>
    <t>مِنْ دُونِ اللّٰهِۜ قَالُوا ضَلُّوا عَنَّا بَلْ لَمْ نَكُنْ نَدْعُوا مِنْ قَبْلُ شَيْـٔاًۜ كَذٰلِكَ يُضِلُّ اللّٰهُ الْكَافِر۪ينَ</t>
  </si>
  <si>
    <t>40|74|Sonra onlara: "Allah'ı bırakıp da koştuğunuz ortaklar nerededir?" denir. "Bizden uzaklaştılar; hayır, biz zaten önceleri hiçbir şeye kulluk etmiyorduk" derler. İşte Allah inkarcıları böyle saptırır.</t>
  </si>
  <si>
    <t>ذٰلِكُمْ بِمَا كُنْتُمْ تَفْرَحُونَ فِي الْاَرْضِ بِغَيْرِ الْحَقِّ وَبِمَا كُنْتُمْ تَمْرَحُونَۚ</t>
  </si>
  <si>
    <t>40|75|Onlara: "İşte bu, yeryüzünde haksız yere şımarmanız ve böbürlenmenizden ötürüdür. Temelli kalacağınız cehennem kapılarından girin" denir. Büyüklenenlerin durağı ne kötüdür!</t>
  </si>
  <si>
    <t>اُدْخُلُٓوا اَبْوَابَ جَهَنَّمَ خَالِد۪ينَ ف۪يهَاۚ فَبِئْسَ مَثْوَى الْمُتَكَبِّر۪ينَ</t>
  </si>
  <si>
    <t>40|76|Onlara: "İşte bu, yeryüzünde haksız yere şımarmanız ve böbürlenmenizden ötürüdür. Temelli kalacağınız cehennem kapılarından girin" denir. Büyüklenenlerin durağı ne kötüdür!</t>
  </si>
  <si>
    <t>فَاصْبِرْ اِنَّ وَعْدَ اللّٰهِ حَقٌّۚ فَاِمَّا نُرِيَنَّكَ بَعْضَ الَّذ۪ي نَعِدُهُمْ اَوْ نَتَوَفَّيَنَّكَ فَاِلَيْنَا يُرْجَعُونَ</t>
  </si>
  <si>
    <t>40|77|Sabret; şüphesiz Allah'ın verdiği söz gerçektir. Onlara söz verdiğimiz azabın bir kısmını sana gösteririz veya seni öldürürüz, nasıl olsa onların dönüşü Bizedir.</t>
  </si>
  <si>
    <t>وَلَقَدْ اَرْسَلْنَا رُسُلاً مِنْ قَبْلِكَ مِنْهُمْ مَنْ قَصَصْنَا عَلَيْكَ وَمِنْهُمْ مَنْ لَمْ نَقْصُصْ عَلَيْكَۜ وَمَا كَانَ لِرَسُولٍ اَنْ يَأْتِيَ بِاٰيَةٍ اِلَّا بِـاِذْنِ اللّٰهِۚ فَاِذَا جَٓاءَ اَمْرُ اللّٰهِ قُضِيَ بِالْحَقِّ وَخَسِرَ هُنَالِكَ الْمُبْطِلُونَ۟</t>
  </si>
  <si>
    <t>40|78|And olsun ki, senden önce birçok peygamberler gönderdik; sana onların kimini anlattık, kimini anlatmadık; hiçbir peygamber, Allah'ın izni olmadan bir mucize getiremez. Allah'ın buyruğu gelince iş gerçekten biter. İşte o zaman, boşa uğraşanlar hüsranda kalırlar.</t>
  </si>
  <si>
    <t>اَللّٰهُ الَّذ۪ي جَعَلَ لَكُمُ الْاَنْعَامَ لِتَرْكَبُوا مِنْهَا وَمِنْهَا تَأْكُلُونَۘ</t>
  </si>
  <si>
    <t>40|79|Binek olarak kullanmanız ve yemeniz için hayvanları sizin için yaratan Allah'tır.</t>
  </si>
  <si>
    <t>وَلَكُمْ ف۪يهَا مَنَافِـعُ وَلِتَبْلُغُوا عَلَيْهَا حَاجَةً ف۪ي صُدُورِكُمْ وَعَلَيْهَا وَعَلَى الْفُلْكِ تُحْمَلُونَۜ</t>
  </si>
  <si>
    <t>40|80|Onlarda sizin için daha nice faydalar vardır; gönüllerinizdeki arzulara, onlara binerek ulaşırsınız. Onlarla ve gemilerle taşınırsınız.</t>
  </si>
  <si>
    <t>وَيُر۪يكُمْ اٰيَاتِه۪ۗ فَاَيَّ اٰيَاتِ اللّٰهِ تُنْكِرُونَ</t>
  </si>
  <si>
    <t>40|81|Allah size delillerini gösteriyor. Allah'ın delillerinden hangisini inkar edersiniz?</t>
  </si>
  <si>
    <t>اَفَلَمْ يَس۪يرُوا فِي الْاَرْضِ فَيَنْظُرُوا كَيْفَ كَانَ عَاقِبَةُ الَّذ۪ينَ مِنْ قَبْلِهِمْۜ كَانُٓوا اَكْثَرَ مِنْهُمْ وَاَشَدَّ قُوَّةً وَاٰثَاراً فِي الْاَرْضِ فَمَٓا اَغْنٰى عَنْهُمْ مَا كَانُوا يَكْسِبُونَ</t>
  </si>
  <si>
    <t>40|82|Yeryüzünde dolaşıp, kendilerinden daha çok, daha kuvvetli, yeryüzünde bıraktıkları eserler daha sağlam olan öncekilerin sonuçlarının nasıl olduğunu görmezler mi? Kazandıkları onlara bir fayda vermemiştir.</t>
  </si>
  <si>
    <t>فَلَمَّا جَٓاءَتْهُمْ رُسُلُهُمْ بِالْبَيِّنَاتِ فَرِحُوا بِمَا عِنْدَهُمْ مِنَ الْعِلْمِ وَحَاقَ بِهِمْ مَا كَانُوا بِه۪ يَسْتَهْزِؤُ۫نَ</t>
  </si>
  <si>
    <t>40|83|Peygamberleri onlara belgelerle gelince, kendilerinde olan bilgiden gururlandılar da, alaya aldıkları şey kendilerini sarıverdi.</t>
  </si>
  <si>
    <t>فَلَمَّا رَاَوْا بَأْسَنَا قَالُٓوا اٰمَنَّا بِاللّٰهِ وَحْدَهُ وَكَفَرْنَا بِمَا كُنَّا بِه۪ مُشْرِك۪ينَ</t>
  </si>
  <si>
    <t>40|84|Şiddetli azabımızı gördüklerinde: "Yalnız Allah'a inandık; O'na koştuğumuz eşleri inkar ettik" dediler.</t>
  </si>
  <si>
    <t>فَلَمْ يَكُ يَنْفَعُهُمْ ا۪يمَانُهُمْ لَمَّا رَاَوْا بَأْسَنَاۜ سُنَّتَ اللّٰهِ الَّت۪ي قَدْ خَلَتْ ف۪ي عِبَادِه۪ۚ وَخَسِرَ هُنَالِكَ الْكَافِرُونَ</t>
  </si>
  <si>
    <t>40|85|Ama, Bizim şiddetli azabımızı görüp de öyle inanmaları kendilerine fayda vermedi. Bu, Allah'ın kulları hakkında, öteden beri yürürlükte olan yasasıdır. İşte inkarcılar o zaman hüsranda kaldılar.</t>
  </si>
  <si>
    <t>FUSSİLET SURESİ</t>
  </si>
  <si>
    <t>41|1|Ha, Mim.</t>
  </si>
  <si>
    <t>تَنْز۪يلٌ مِنَ الرَّحْمٰنِ الرَّح۪يمِۚ</t>
  </si>
  <si>
    <t>41|2|Bu Kitap, merhametli olan Allah katından indirilmedir; bilen bir millet için müjdeci ve uyarıcı olmak üzere Arapça okunarak, ayetleri uzun uzun açıklanmıştır. Ama insanların çoğu yüz çevirmiştir, onlar işitmezler de: "Bizi çağırdığın şeye karşı kalblerimiz kapalıdır, kulaklarımızda ağırlık, bizimle senin aranda anlaşmamıza engel vardır; istediğini yap, biz de yapacağız" derler.</t>
  </si>
  <si>
    <t>كِتَابٌ فُصِّلَتْ اٰيَاتُهُ قُرْاٰناً عَرَبِياًّ لِقَوْمٍ يَعْلَمُونَۙ</t>
  </si>
  <si>
    <t>41|3|Bu Kitap, merhametli olan Allah katından indirilmedir; bilen bir millet için müjdeci ve uyarıcı olmak üzere Arapça okunarak, ayetleri uzun uzun açıklanmıştır. Ama insanların çoğu yüz çevirmiştir, onlar işitmezler de: "Bizi çağırdığın şeye karşı kalblerimiz kapalıdır, kulaklarımızda ağırlık, bizimle senin aranda anlaşmamıza engel vardır; istediğini yap, biz de yapacağız" derler.</t>
  </si>
  <si>
    <t>بَش۪يراً وَنَذ۪يراًۚ فَاَعْرَضَ اَكْثَرُهُمْ فَهُمْ لَا يَسْمَعُونَ</t>
  </si>
  <si>
    <t>41|4|Bu Kitap, merhametli olan Allah katından indirilmedir; bilen bir millet için müjdeci ve uyarıcı olmak üzere Arapça okunarak, ayetleri uzun uzun açıklanmıştır. Ama insanların çoğu yüz çevirmiştir, onlar işitmezler de: "Bizi çağırdığın şeye karşı kalblerimiz kapalıdır, kulaklarımızda ağırlık, bizimle senin aranda anlaşmamıza engel vardır; istediğini yap, biz de yapacağız" derler.</t>
  </si>
  <si>
    <t>وَقَالُوا قُلُوبُنَا ف۪ٓي اَكِنَّةٍ مِمَّا تَدْعُونَٓا اِلَيْهِ وَف۪ٓي اٰذَانِنَا وَقْرٌ وَمِنْ بَيْنِنَا وَبَيْنِكَ حِجَابٌ فَاعْمَلْ اِنَّـنَا عَامِلُونَ</t>
  </si>
  <si>
    <t>41|5|Bu Kitap, merhametli olan Allah katından indirilmedir; bilen bir millet için müjdeci ve uyarıcı olmak üzere Arapça okunarak, ayetleri uzun uzun açıklanmıştır. Ama insanların çoğu yüz çevirmiştir, onlar işitmezler de: "Bizi çağırdığın şeye karşı kalblerimiz kapalıdır, kulaklarımızda ağırlık, bizimle senin aranda anlaşmamıza engel vardır; istediğini yap, biz de yapacağız" derler.</t>
  </si>
  <si>
    <t>قُلْ اِنَّـمَٓا اَنَا۬ بَشَرٌ مِثْلُكُمْ يُوحٰٓى اِلَيَّ اَنَّـمَٓا اِلٰهُـكُمْ اِلٰهٌ وَاحِدٌ فَاسْتَق۪يمُٓوا اِلَيْهِ وَاسْتَغْفِرُوهُۜ وَوَيْلٌ لِلْمُشْرِك۪ينَۙ</t>
  </si>
  <si>
    <t>41|6|Onlara söyle: "Ben de ancak sizin gibi bir insanım. Bana, tanrınızın tek bir Tanrı olduğu vahyolunuyor. Artık O'na yönelin, O'ndan bağışlanma dileyin; vay ortak koşanlara!"</t>
  </si>
  <si>
    <t>اَلَّذ۪ينَ لَا يُؤْتُونَ الزَّكٰوةَ وَهُمْ بِالْاٰخِرَةِ هُمْ كَافِرُونَ</t>
  </si>
  <si>
    <t>41|7|Onlar zekat vermezler; ahireti inkar edenler de yalnız onlardır.</t>
  </si>
  <si>
    <t>اِنَّ الَّذ۪ينَ اٰمَنُوا وَعَمِلُوا الصَّالِحَاتِ لَهُمْ اَجْرٌ غَيْرُ مَمْنُونٍ۟</t>
  </si>
  <si>
    <t>41|8|Doğrusu inanıp yararlı iş işleyenlere, onlara kesintisiz bir ecir vardır.</t>
  </si>
  <si>
    <t>قُلْ اَئِنَّكُمْ لَتَكْفُرُونَ بِالَّذ۪ي خَلَقَ الْاَرْضَ ف۪ي يَوْمَيْنِ وَتَجْعَلُونَ لَـهُٓ اَنْدَاداًۜ ذٰلِكَ رَبُّ الْعَالَم۪ينَۚ</t>
  </si>
  <si>
    <t>41|9|"Siz yeri iki günde yaratanı mı inkar ediyor ve O'na eşler koşuyorsunuz! O, alemlerin Rabbidir" de.</t>
  </si>
  <si>
    <t>وَجَعَلَ ف۪يهَا رَوَاسِيَ مِنْ فَوْقِهَا وَبَارَكَ ف۪يهَا وَقَدَّرَ ف۪يهَٓا اَقْوَاتَهَا ف۪ٓي اَرْبَعَةِ اَيَّامٍۜ سَوَٓاءً لِلسَّٓائِل۪ينَ</t>
  </si>
  <si>
    <t>41|10|Yeryüzüne üstünden ağır baskılar (dağlar) yerleştirdi, onu bereketli kıldı; arayıp soranlar için gıdalarını tam (toplam) dört gün içinde yetiştirmesi kanununu koydu (takdir etti).</t>
  </si>
  <si>
    <t>ثُمَّ اسْتَوٰٓى اِلَى السَّمَٓاءِ وَهِيَ دُخَانٌ فَقَالَ لَهَا وَلِلْاَرْضِ ائْتِيَا طَوْعاً اَوْ كَرْهاًۜ قَالَـتَٓا اَتَيْنَا طَٓائِع۪ينَ</t>
  </si>
  <si>
    <t>41|11|Sonra, duman halinde bulunan göğe yöneldi, ona ve yeryüzüne: "İsteyerek veya istemeyerek buyruğuma gelin" dedi. İkisi de: "İsteyerek geldik" dediler.</t>
  </si>
  <si>
    <t>فَقَضٰيهُنَّ سَبْعَ سَمٰوَاتٍ ف۪ي يَوْمَيْنِ وَاَوْحٰى ف۪ي كُلِّ سَمَٓاءٍ اَمْرَهَاۜ وَزَيَّنَّا السَّمَٓاءَ الدُّنْيَا بِمَصَاب۪يحَۗ وَحِفْظاًۜ ذٰلِكَ تَقْد۪يرُ الْعَز۪يزِ الْعَل۪يمِ</t>
  </si>
  <si>
    <t>41|12|Böylece onları, iki gün içinde yedi göğe tamamladı ve her göğün işini kendisine bildirdi. Yakın göğü ışıklarla donattık ve bozulmaktan koruduk. İşte bu, bilen, güçlü olan Allah'ın kanunudur.</t>
  </si>
  <si>
    <t>فَاِنْ اَعْرَضُوا فَقُلْ اَنْذَرْتُكُمْ صَاعِقَةً مِثْلَ صَاعِقَةِ عَادٍ وَثَمُودَۜ</t>
  </si>
  <si>
    <t>41|13|Eğer yüz çevirirlerse onlara de ki: "İşte sizi, Ad ve Semud'un başına gelen yıldırıma benzer bir azap ile uyardım."</t>
  </si>
  <si>
    <t>اِذْ جَٓاءَتْهُمُ الرُّسُلُ مِنْ بَيْنِ اَيْد۪يهِمْ وَمِنْ خَلْفِهِمْ اَلَّا تَعْبُدُٓوا اِلَّا اللّٰهَۜ قَالُوا لَوْ شَٓاءَ رَبُّنَا لَاَنْزَلَ مَلٰٓئِكَةً فَاِنَّا بِمَٓا اُرْسِلْتُمْ بِه۪ كَافِرُونَ</t>
  </si>
  <si>
    <t>41|14|Onlara, önlerinden, artlarından, her yönden: "Allah'tan başkasına kulluk etmeyin" diyen peygamberler gelmişti: "Eğer Rabbimiz böyle bir şey dileseydi melekler indirirdi. Doğrusu sizinle gönderileni inkar ederiz" demişlerdi.</t>
  </si>
  <si>
    <t>فَاَمَّا عَادٌ فَاسْتَكْبَرُوا فِي الْاَرْضِ بِغَيْرِ الْحَقِّ وَقَالُوا مَنْ اَشَدُّ مِنَّا قُوَّةًۜ اَوَلَمْ يَرَوْا اَنَّ اللّٰهَ الَّذ۪ي خَلَقَهُمْ هُوَ اَشَدُّ مِنْهُمْ قُوَّةًۜ وَكَانُوا بِاٰيَاتِنَا يَجْحَدُونَ</t>
  </si>
  <si>
    <t>41|15|Ad milleti, yeryüzünde haksız yere büyüklük taslamış, "Bizden daha kuvvetli kim vardır?" demişti. Onlar, kendilerini yaratan Allah'ın onlardan daha kuvvetli olduğunu görmüyorlardı değil mi? Ayetlerimizi bile bile inkar ediyorlardı.</t>
  </si>
  <si>
    <t>فَاَرْسَلْنَا عَلَيْهِمْ ر۪يحاً صَرْصَراً ف۪ٓي اَيَّامٍ نَحِسَاتٍ لِنُذ۪يقَهُمْ عَذَابَ الْخِزْيِ فِي الْحَيٰوةِ الدُّنْيَاۜ وَلَعَذَابُ الْاٰخِرَةِ اَخْزٰى وَهُمْ لَا يُنْصَرُونَ</t>
  </si>
  <si>
    <t>41|16|Rezillik azabını onlara dünya hayatında tattırmak için uğursuz günlerde üzerlerine dondurucu bir kasırga gönderdik. Ahiret azabı ise daha çok alçaltıcıdır ve onlar yardım da görmezler.</t>
  </si>
  <si>
    <t>وَاَمَّا ثَمُودُ فَهَدَيْنَاهُمْ فَاسْتَحَبُّوا الْعَمٰى عَلَى الْهُدٰى فَاَخَذَتْهُمْ صَاعِقَةُ الْعَذَابِ الْهُونِ بِمَا كَانُوا يَكْسِبُونَۚ</t>
  </si>
  <si>
    <t>41|17|Semud milletine, doğru yolu göstermiştik, ama onlar körlüğü, doğru yolda gitmeye tercih ettiler. Kazandıklarının karşılığı olarak onları alçaltıcı azabın yıldırımı çarptı.</t>
  </si>
  <si>
    <t>وَنَجَّيْنَا الَّذ۪ينَ اٰمَنُوا وَكَانُوا يَتَّقُونَ۟</t>
  </si>
  <si>
    <t>41|18|İnananları ve Allah'a karşı gelmekten sakınmış olanları kurtardık.</t>
  </si>
  <si>
    <t>وَيَوْمَ يُحْشَرُ اَعْدَٓاءُ اللّٰهِ اِلَى النَّارِ فَهُمْ يُوزَعُونَ</t>
  </si>
  <si>
    <t>41|19|Allah'ın düşmanları o gün cehenneme sürülürler. Hepsi bir aradadırlar.</t>
  </si>
  <si>
    <t>حَتّٰٓى اِذَا مَا جَٓاؤُ۫هَا شَهِدَ عَلَيْهِمْ سَمْعُهُمْ وَاَبْصَارُهُمْ وَجُلُودُهُمْ بِمَا كَانُوا يَعْمَلُونَ</t>
  </si>
  <si>
    <t>41|20|Sonunda oraya varınca, kulakları, gözleri ve derileri, yaptıkları hakkında onların aleyhinde şahidlik ederler.</t>
  </si>
  <si>
    <t>وَقَالُوا لِجُلُودِهِمْ لِمَ شَهِدْتُمْ عَلَيْنَاۜ قَالُٓوا اَنْطَقَنَا اللّٰهُ الَّـذ۪ٓي اَنْطَقَ كُلَّ شَيْءٍ وَهُوَ خَلَقَكُمْ اَوَّلَ مَرَّةٍ وَاِلَيْهِ تُرْجَعُونَ</t>
  </si>
  <si>
    <t>41|21|Derilerine: "Aleyhimize niçin şahidlik ettiniz?" derler. "Bizi, her şeyi konuşturan Allah konuşturdu. Sizi önce yaratan O'dur ve O'na döndürülüyorsunuz" cevabını verirler.</t>
  </si>
  <si>
    <t>وَمَا كُنْتُمْ تَسْتَتِرُونَ اَنْ يَشْهَدَ عَلَيْكُمْ سَمْعُكُمْ وَلَٓا اَبْصَارُكُمْ وَلَا جُلُودُكُمْ وَلٰكِنْ ظَنَنْتُمْ اَنَّ اللّٰهَ لَا يَعْلَمُ كَث۪يراً مِمَّا تَعْمَلُونَ</t>
  </si>
  <si>
    <t>41|22|Siz, gözleriniz, kulaklarınız ve derilerinizin aleyhinize şahidlik edeceğinden korkarak kötü iş işlemekten çekinmiyordunuz. Hayır; Allah'ın, yaptıklarınızın çoğunu bilmediğini sanıyordunuz.</t>
  </si>
  <si>
    <t>وَذٰلِكُمْ ظَنُّكُمُ الَّذ۪ي ظَنَنْتُمْ بِرَبِّكُمْ اَرْدٰيكُمْ فَاَصْبَحْتُمْ مِنَ الْخَاسِر۪ينَ</t>
  </si>
  <si>
    <t>41|23|İşte Rabbinizi böyle sanmanız sizi mahvetti de hüsrana uğrayanlardan oldunuz.</t>
  </si>
  <si>
    <t>فَاِنْ يَصْبِرُوا فَالنَّارُ مَثْوًى لَهُمْۚ وَاِنْ يَسْتَعْتِبُوا فَمَا هُمْ مِنَ الْمُعْتَب۪ينَ</t>
  </si>
  <si>
    <t>41|24|İster sabretsinler ister etmesinler, onların durağı ateştir. Hoş tutulmalarını isteseler de artık hoş tutulmazlar.</t>
  </si>
  <si>
    <t>وَقَيَّضْنَا لَهُمْ قُرَنَٓاءَ فَزَيَّنُوا لَهُمْ مَا بَيْنَ اَيْد۪يهِمْ وَمَا خَلْفَهُمْ وَحَقَّ عَلَيْهِمُ الْقَوْلُ ف۪ٓي اُمَمٍ قَدْ خَلَتْ مِنْ قَبْلِهِمْ مِنَ الْجِنِّ وَالْاِنْسِۚ اِنَّهُمْ كَانُوا خَاسِر۪ينَ۟</t>
  </si>
  <si>
    <t>41|25|Onların yanına bir takım yardakçılar koyarız da geçmişlerini geleceklerini onlara güzel gösterirler. Verilen söz, gerek cinlerden ve gerekse insanlardan, gelip geçmiş ümmetler içinde, onların aleyhine gerçekleşmiştir. Doğrusu onlar hüsranda idiler.</t>
  </si>
  <si>
    <t>وَقَالَ الَّذ۪ينَ كَفَرُوا لَا تَسْمَعُوا لِهٰذَا الْقُرْاٰنِ وَالْغَوْا ف۪يهِ لَعَلَّكُمْ تَغْلِبُونَ</t>
  </si>
  <si>
    <t>41|26|İnkar edenler: "Bu Kuran'ı dinlemeyin, okunurken gürültü yapın, belki bastırırsınız" dediler.</t>
  </si>
  <si>
    <t>فَلَنُذ۪يقَنَّ الَّذ۪ينَ كَفَرُوا عَذَاباً شَد۪يداً وَلَنَجْزِيَنَّهُمْ اَسْوَاَ الَّذ۪ي كَانُوا يَعْمَلُونَ</t>
  </si>
  <si>
    <t>41|27|İnkar edenlere çetin bir azap tattıracağız. İşledikleri en kötü işlere karşılık onların cezasını vereceğiz.</t>
  </si>
  <si>
    <t>ذٰلِكَ جَزَٓاءُ اَعْدَٓاءِ اللّٰهِ النَّارُۚ لَهُمْ ف۪يهَا دَارُ الْخُلْدِۜ جَزَٓاءً بِمَا كَانُوا بِاٰيَاتِنَا يَجْحَدُونَ</t>
  </si>
  <si>
    <t>41|28|İşte böyle; Allah'ın düşmanlarının cezası ateştir. Ayetlerimizi bile bile inkar etmeleri karşılığı orası onların temelli kalacakları yerdir.</t>
  </si>
  <si>
    <t>وَقَالَ الَّذ۪ينَ كَفَرُوا رَبَّـنَٓا اَرِنَا الَّذَيْنِ اَضَلَّانَا مِنَ الْجِنِّ وَالْاِنْسِ نَجْعَلْهُمَا تَحْتَ اَقْدَامِنَا لِيَكُونَا مِنَ الْاَسْفَل۪ينَ</t>
  </si>
  <si>
    <t>41|29|İnkar edenler: "Rabbimiz! Cinlerden ve insanlardan, bizi saptıranları göster, onları ayaklarımızın altına alalım da en altta kalanlardan olsunlar" derler.</t>
  </si>
  <si>
    <t>اِنَّ الَّذ۪ينَ قَالُوا رَبُّنَا اللّٰهُ ثُمَّ اسْتَقَامُوا تَـتَنَزَّلُ عَلَيْهِمُ الْمَلٰٓئِكَةُ اَلَّا تَخَافُوا وَلَا تَحْزَنُوا وَاَبْشِرُوا بِالْجَنَّةِ الَّت۪ي كُنْتُمْ تُوعَدُونَ</t>
  </si>
  <si>
    <t>41|30|"Rabbimiz Allah'tır" deyip sonra da doğrulukta devam edenler, onları, melekler, ölümleri anında: "Korkmayınız, üzülmeyiniz, size söz verilen cennetle sevinin, biz dünya hayatında da, ahirette de size dostuz. Burada, canlarınızın çektiği, umduğunuz şeyler, bağışlayan ve acıyan Allah katından bir ziyafet olarak size sunulur" diyerek inerler.</t>
  </si>
  <si>
    <t>نَحْنُ اَوْلِيَٓاؤُ۬كُمْ فِي الْحَيٰوةِ الدُّنْيَا وَفِي الْاٰخِرَةِۚ وَلَكُمْ ف۪يهَا مَا تَشْتَـه۪ٓي اَنْفُسُكُمْ وَلَكُمْ ف۪يهَا مَا تَدَّعُونَۜ</t>
  </si>
  <si>
    <t>41|31|"Rabbimiz Allah'tır" deyip sonra da doğrulukta devam edenler, onları, melekler, ölümleri anında: "Korkmayınız, üzülmeyiniz, size söz verilen cennetle sevinin, biz dünya hayatında da, ahirette de size dostuz. Burada, canlarınızın çektiği, umduğunuz şeyler, bağışlayan ve acıyan Allah katından bir ziyafet olarak size sunulur" diyerek inerler.</t>
  </si>
  <si>
    <t>نُزُلاً مِنْ غَفُورٍ رَح۪يمٍ۟</t>
  </si>
  <si>
    <t>41|32|"Rabbimiz Allah'tır" deyip sonra da doğrulukta devam edenler, onları, melekler, ölümleri anında: "Korkmayınız, üzülmeyiniz, size söz verilen cennetle sevinin, biz dünya hayatında da, ahirette de size dostuz. Burada, canlarınızın çektiği, umduğunuz şeyler, bağışlayan ve acıyan Allah katından bir ziyafet olarak size sunulur" diyerek inerler.</t>
  </si>
  <si>
    <t>وَمَنْ اَحْسَنُ قَوْلاً مِمَّنْ دَعَٓا اِلَى اللّٰهِ وَعَمِلَ صَالِحاً وَقَالَ اِنَّن۪ي مِنَ الْمُسْلِم۪ينَ</t>
  </si>
  <si>
    <t>41|33|"Doğrusu ben, kendini Allah'a verenlerdenim" diyen, yararlı iş işleyen ve Allah'a çağıran kimseden daha güzel sözlü kim vardır?</t>
  </si>
  <si>
    <t>وَلَا تَسْتَوِي الْحَسَنَةُ وَلَا السَّيِّئَةُۜ اِدْفَعْ بِالَّت۪ي هِيَ اَحْسَنُ فَاِذَا الَّذ۪ي بَيْنَكَ وَبَيْنَهُ عَدَاوَةٌ كَاَنَّهُ وَلِيٌّ حَم۪يمٌ</t>
  </si>
  <si>
    <t>41|34|İyilik ve fenalık bir değildir. Ey inanan kişi: Sen, fenalığı en güzel şekilde sav; o zaman, seninle arasında düşmanlık bulunan kişinin yakın bir dost gibi olduğunu görürsün.</t>
  </si>
  <si>
    <t>وَمَا يُلَقّٰيهَٓا اِلَّا الَّذ۪ينَ صَبَرُواۚ وَمَا يُلَقّٰيهَٓا اِلَّا ذُوحَظٍّ عَظ۪يمٍ</t>
  </si>
  <si>
    <t>41|35|Bu, ancak sabredenlere vergidir; bu ancak o büyük hazzı tadanlara vergidir.</t>
  </si>
  <si>
    <t>وَاِمَّا يَنْزَغَنَّكَ مِنَ الشَّيْطَانِ نَزْغٌ فَاسْتَعِذْ بِاللّٰهِۜ اِنَّهُ هُوَ السَّم۪يعُ الْعَل۪يمُ</t>
  </si>
  <si>
    <t>41|36|Şeytan seni dürtecek olursa Allah'a sığın; doğrusu O, işitendir, bilendir.</t>
  </si>
  <si>
    <t>وَمِنْ اٰيَاتِهِ الَّيْلُ وَالنَّهَارُ وَالشَّمْسُ وَالْقَمَرُۜ لَا تَسْجُدُوا لِلشَّمْسِ وَلَا لِلْقَمَرِ وَاسْجُدُوا لِلّٰهِ الَّذ۪ي خَلَقَهُنَّ اِنْ كُنْتُمْ اِيَّاهُ تَعْبُدُونَ ۩</t>
  </si>
  <si>
    <t>41|37|Gece ile gündüz, güneş ile ay Allah'ın varlığının belgelerindendir. Güneşe ve aya secde etmeyin; eğer Allah'a kulluk etmek istiyorsanız, bunları yaratana secde edin.</t>
  </si>
  <si>
    <t>فَاِنِ اسْتَكْبَرُوا فَالَّذ۪ينَ عِنْدَ رَبِّكَ يُسَبِّحُونَ لَهُ بِالَّيْلِ وَالنَّهَارِ وَهُمْ لَا يَسْـَٔمُونَ</t>
  </si>
  <si>
    <t>41|38|Eğer büyüklük taslarlarsa kendi aleyhlerinedir. Rabbinin katında bulunanlar hiç usanmadan, O'nu gece gündüz tesbih ederler.</t>
  </si>
  <si>
    <t>وَمِنْ اٰيَاتِه۪ٓ اَنَّكَ تَرَى الْاَرْضَ خَاشِعَةً فَاِذَٓا اَنْزَلْنَا عَلَيْهَا الْمَٓاءَ اهْتَزَّتْ وَرَبَتْۜ اِنَّ الَّـذ۪ٓي اَحْيَاهَا لَمُحْـيِ الْمَوْتٰىۜ اِنَّهُ عَلٰى كُلِّ شَيْءٍ قَد۪يرٌ</t>
  </si>
  <si>
    <t>41|39|Kupkuru gördüğün yeryüzünün, Biz ona su indirdiğimiz zaman harekete geçmesi, kabarması, Allah'ın varlığının belgelerindendir. Ona can veren Allah şüphesiz ölüleri de diriltir. Doğrusu O her şeye kadir'dir.</t>
  </si>
  <si>
    <t>اِنَّ الَّذ۪ينَ يُلْحِدُونَ ف۪ٓي اٰيَاتِنَا لَا يَخْفَوْنَ عَلَيْنَاۜ اَفَمَنْ يُلْقٰى فِي النَّارِ خَيْرٌ اَمْ مَنْ يَأْت۪ٓي اٰمِناً يَوْمَ الْقِيٰمَةِۜ اِعْمَلُوا مَا شِئْتُمْۙ اِنَّهُ بِمَا تَعْمَلُونَ بَص۪يرٌ</t>
  </si>
  <si>
    <t>41|40|Ayetlerimizi inkar edenler Bize gizli değillerdir. Kıyamet gününde ateşe atılan mı, yoksa güven içinde gelen kimse mi daha iyidir? Dilediğinizi işleyin, doğrusu O, yaptıklarınızı gören'dir.</t>
  </si>
  <si>
    <t>اِنَّ الَّذ۪ينَ كَفَرُوا بِالذِّكْرِ لَمَّا جَٓاءَهُمْۚ وَاِنَّهُ لَكِتَابٌ عَز۪يزٌۙ</t>
  </si>
  <si>
    <t>41|41|Kitap kendilerine gelince, onlar, onu inkar etmişlerdir; oysa o, değerli bir Kitap'dır. Geçmişte ve gelecekte onu batıl kılacak yoktur. Hakim ve övülmeğe layık olan Allah katından indirilmedir.</t>
  </si>
  <si>
    <t>لَا يَأْت۪يهِ الْبَاطِلُ مِنْ بَيْنِ يَدَيْهِ وَلَا مِنْ خَلْفِه۪ۜ تَنْز۪يلٌ مِنْ حَك۪يمٍ حَم۪يدٍ</t>
  </si>
  <si>
    <t>41|42|Kitap kendilerine gelince, onlar, onu inkar etmişlerdir; oysa o, değerli bir Kitap'dır. Geçmişte ve gelecekte onu batıl kılacak yoktur. Hakim ve övülmeğe layık olan Allah katından indirilmedir.</t>
  </si>
  <si>
    <t>مَا يُقَالُ لَكَ اِلَّا مَا قَدْ ق۪يلَ لِلرُّسُلِ مِنْ قَبْلِكَۜ اِنَّ رَبَّكَ لَذُو مَغْفِرَةٍ وَذُو عِقَابٍ اَل۪يمٍ</t>
  </si>
  <si>
    <t>41|43|Senin için söylenenler, senden önceki peygamberler için de söylenmişti. Doğrusu Rabbin hem bağışlayan ve hem de can yakıcı azap verendir.</t>
  </si>
  <si>
    <t>وَلَوْ جَعَلْنَاهُ قُرْاٰناً اَعْجَمِياًّ لَقَالُوا لَوْلَا فُصِّلَتْ اٰيَاتُهُۜ ءَاَۭۘعْجَمِيٌّ وَعَرَبِيٌّۜ قُلْ هُوَ لِلَّذ۪ينَ اٰمَنُوا هُدًى وَشِفَٓاءٌۜ وَالَّذ۪ينَ لَا يُؤْمِنُونَ ف۪ٓي اٰذَانِهِمْ وَقْرٌ وَهُوَ عَلَيْهِمْ عَمًىۜ اُو۬لٰٓئِكَ يُنَادَوْنَ مِنْ مَكَانٍ بَع۪يدٍ۟</t>
  </si>
  <si>
    <t>41|44|Biz bu Kuran'ı yabancı bir dil ile ortaya koysaydık: "Ayetleri uzun açıklanmalı değil miydi? Araba yabancı bir dille söylenir mi?" derlerdi. De ki: "Bu, inananlara doğruluk rehberi ve gönüllerine şifadır." İnanmayanların kulaklarında ağırlık vardır ve onlara kapalıdır; sanki bunlara uzak bir mesafeden sesleniliyor da anlamıyorlar.</t>
  </si>
  <si>
    <t>41|45|And olsun ki Musa'ya Kitap vermiştik de onda ayrılığa düşmüşlerdi. Rabbinin verilmiş bir sözü olmasaydı, aralarında hükmedilmiş olurdu. Doğrusu onlar, onun hakkında şüphe ve endişe içindedirler.</t>
  </si>
  <si>
    <t>مَنْ عَمِلَ صَالِحاً فَلِنَفْسِه۪ وَمَنْ اَسَٓاءَ فَعَلَيْهَاۜ وَمَا رَبُّكَ بِظَلَّامٍ لِلْعَب۪يدِ</t>
  </si>
  <si>
    <t>41|46|Kim yararlı iş işlerse kendi lehinedir; kim de kötülük işlerse kendi aleyhinedir. Rabbin, kullara karşı zalim değildir.</t>
  </si>
  <si>
    <t>اِلَيْهِ يُرَدُّ عِلْمُ السَّاعَةِۜ وَمَا تَخْرُجُ مِنْ ثَمَرَاتٍ مِنْ اَكْمَامِهَا وَمَا تَحْمِلُ مِنْ اُنْثٰى وَلَا تَضَعُ اِلَّا بِعِلْمِه۪ۜ وَيَوْمَ يُنَاد۪يهِمْ اَيْنَ شُرَكَٓاء۪يۙ قَالُٓوا اٰذَنَّاكَۙ مَا مِنَّا مِنْ شَه۪يدٍۚ</t>
  </si>
  <si>
    <t>41|47|Kıyametin ne zaman kopacağı bilgisi ona aittir. O'nun bilgisi dışında hiçbir ürün kabuğundan çıkmaz, hiçbir dişi gebe kalmaz ve doğurmaz. Onlara: "Bana koştuğunuz ortaklar nerede?" diye seslendiği gün: "Sana, buna dair bizden hiçbir şahit olmadığınıarzederiz" derler.</t>
  </si>
  <si>
    <t>وَضَلَّ عَنْهُمْ مَا كَانُوا يَدْعُونَ مِنْ قَبْلُ وَظَنُّوا مَا لَهُمْ مِنْ مَح۪يصٍ</t>
  </si>
  <si>
    <t>41|48|Önceden yalvarıp durdukları şeyler onlardan uzaklaşmıştır. Kendilerinin kaçacak yerleri olmadığını anlamışlardır.</t>
  </si>
  <si>
    <t>لَا يَسْـَٔمُ الْاِنْسَانُ مِنْ دُعَٓاءِ الْخَيْرِۘ وَاِنْ مَسَّهُ الشَّرُّ فَيَؤُ۫سٌ قَنُوطٌ</t>
  </si>
  <si>
    <t>41|49|İnsan, iyilik istemekten usanmaz da, kendisine bir kötülük gelince umutsuzluğa düşer, meyus olur.</t>
  </si>
  <si>
    <t>وَلَئِنْ اَذَقْنَاهُ رَحْمَةً مِنَّا مِنْ بَعْدِ ضَرَّٓاءَ مَسَّتْهُ لَيَقُولَنَّ هٰذَا ل۪يۙ وَمَٓا اَظُنُّ السَّاعَةَ قَٓائِمَةًۙ وَلَئِنْ رُجِعْتُ اِلٰى رَبّ۪ٓي اِنَّ ل۪ي عِنْدَهُ لَلْحُسْنٰىۚ فَلَنُنَبِّئَنَّ الَّذ۪ينَ كَفَرُوا بِمَا عَمِلُواۘ وَلَنُذ۪يقَنَّهُمْ مِنْ عَذَابٍ غَل۪يظٍ</t>
  </si>
  <si>
    <t>41|50|Başına gelen sıkıntıdan sonra, kendisine katımızdan bir rahmet tattırsak: "Bu benim hakkımdır; kıyametin kopacağını sanmıyorum. Rabbime döndürülürsem, O'nun katında and olsun ki, benim için daha güzel şeyler vardır" der. İnkar edenlere, işlediklerini, and olsun ki bildireceğiz. Onlara and olsun ki çetin bir azap tattıracağız.</t>
  </si>
  <si>
    <t>وَاِذَٓا اَنْعَمْنَا عَلَى الْاِنْسَانِ اَعْرَضَ وَنَاٰ بِجَانِبِه۪ۚ وَاِذَا مَسَّهُ الشَّرُّ فَذُو دُعَٓاءٍ عَر۪يضٍ</t>
  </si>
  <si>
    <t>41|51|İnsana nimet verdiğimiz zaman yüz çevirerek yan çizer; başına bir kötülük gelince uzun uzun yalvarır.</t>
  </si>
  <si>
    <t>قُلْ اَرَاَيْتُمْ اِنْ كَانَ مِنْ عِنْدِ اللّٰهِ ثُمَّ كَفَرْتُمْ بِه۪ مَنْ اَضَلُّ مِمَّنْ هُوَ ف۪ي شِقَاقٍ بَع۪يدٍ</t>
  </si>
  <si>
    <t>41|52|De ki: "Kuran Allah katından gelmiş olup da siz de onu inkar etmişseniz, söyleyin bana, derin bir çıkmazda bulunan kimseden daha sapık kim vardır?"</t>
  </si>
  <si>
    <t>سَنُر۪يهِمْ اٰيَاتِنَا فِي الْاٰفَاقِ وَف۪ٓي اَنْفُسِهِمْ حَتّٰى يَتَبَـيَّنَ لَهُمْ اَنَّهُ الْحَقُّۜ اَوَلَمْ يَكْفِ بِرَبِّكَ اَنَّهُ عَلٰى كُلِّ شَيْءٍ شَه۪يدٌ</t>
  </si>
  <si>
    <t>41|53|Onun hak olduğu meydana çıkıncaya kadar varlığımızın belgelerini onlara hem dış dünyada ve hem de kendi içlerinde göstereceğiz. Rabbinin her şeye şahit olması yetmez mi?</t>
  </si>
  <si>
    <t>اَلَٓا اِنَّهُمْ ف۪ي مِرْيَةٍ مِنْ لِقَٓاءِ رَبِّهِمْۜ اَلَٓا اِنَّهُ بِكُلِّ شَيْءٍ مُح۪يطٌ</t>
  </si>
  <si>
    <t>41|54|Dikkat edin; onlar Rablerine kavuşmaktan şüphededirler; dikkat edin; Allah şüphesiz her şeyi bilgisiyle kuşatandır.</t>
  </si>
  <si>
    <t>ŞURA SURESİ</t>
  </si>
  <si>
    <t>حٰمٓ</t>
  </si>
  <si>
    <t>42|1|Ha, Mim.</t>
  </si>
  <si>
    <t>عٓسٓقٓ۠</t>
  </si>
  <si>
    <t>42|2|Ayn, Sin, Kaf,</t>
  </si>
  <si>
    <t>كَذٰلِكَ يُوح۪ٓي اِلَيْكَ وَاِلَى الَّذ۪ينَ مِنْ قَبْلِكَۙ اللّٰهُ الْعَز۪يزُ الْحَك۪يمُ</t>
  </si>
  <si>
    <t>42|3|Güçlü olan, Hakim olan Allah, sana da, senden öncekilere de böyle vahyeder.</t>
  </si>
  <si>
    <t>لَهُ مَا فِي السَّمٰوَاتِ وَمَا فِي الْاَرْضِۜ وَهُوَ الْعَلِيُّ الْعَظ۪يمُ</t>
  </si>
  <si>
    <t>42|4|Göklerde olanlar da, yerde olanlar da O'nundur. O, çok yücedir ve büyüktür.</t>
  </si>
  <si>
    <t>تَكَادُ السَّمٰوَاتُ يَتَفَطَّرْنَ مِنْ فَوْقِهِنَّ وَالْمَلٰٓئِكَةُ يُسَبِّحُونَ بِحَمْدِ رَبِّهِمْ وَيَسْتَغْفِرُونَ لِمَنْ فِي الْاَرْضِۜ اَلَٓا اِنَّ اللّٰهَ هُوَ الْغَفُورُ الرَّح۪يمُ</t>
  </si>
  <si>
    <t>42|5|Gökler neredeyse üstlerinden çatlayacak. Melekler Rablerini överek tesbih eder ve yeryüzünde bulunanlar için O'ndan bağışlanma dilerler. İyi bilin ki Allah Şüphesiz bağışlayandır, merhametli olandır.</t>
  </si>
  <si>
    <t>وَالَّذ۪ينَ اتَّخَذُوا مِنْ دُونِه۪ٓ اَوْلِيَٓاءَ اللّٰهُ حَف۪يظٌ عَلَيْهِمْۘ وَمَٓا اَنْتَ عَلَيْهِمْ بِوَك۪يلٍ</t>
  </si>
  <si>
    <t>42|6|Allah'ı bırakıp da dostlar edinenlerin işlediklerini Allah gözetlemektedir. Sen, onlara vekil olmağa memur değilsin.</t>
  </si>
  <si>
    <t>وَكَذٰلِكَ اَوْحَيْنَٓا اِلَيْكَ قُرْاٰناً عَرَبِياًّ لِتُنْذِرَ اُمَّ الْقُرٰى وَمَنْ حَوْلَهَا وَتُنْذِرَ يَوْمَ الْجَمْعِ لَا رَيْبَ ف۪يهِۜ فَر۪يقٌ فِي الْجَنَّةِ وَفَر۪يقٌ فِي السَّع۪يرِ</t>
  </si>
  <si>
    <t>42|7|Böylece şehirlerin anası olan Mekke'de ve çevresinde bulunanları uyarman, şüphe götürmeyen toplanma günü ile uyarman için sana Arapça okunan bir Kitap vahyettik. İnsanların bir takımı cennete, bir takımı da çılgın alevli cehenneme girer.</t>
  </si>
  <si>
    <t>وَلَوْ شَٓاءَ اللّٰهُ لَجَعَلَهُمْ اُمَّةً وَاحِدَةً وَلٰكِنْ يُدْخِلُ مَنْ يَشَٓاءُ ف۪ي رَحْمَتِه۪ۜ وَالظَّالِمُونَ مَا لَهُمْ مِنْ وَلِيٍّ وَلَا نَص۪يرٍ</t>
  </si>
  <si>
    <t>42|8|Eğer dilemiş olsaydı hepsini bir tek ümmet yapardı. Ama, O, rahmetine dilediğini kavuşturur. Zalimlerin ise bir dost ve yardımcısı olmaz.</t>
  </si>
  <si>
    <t>اَمِ اتَّخَذُوا مِنْ دُونِه۪ٓ اَوْلِيَٓاءَۚ فَاللّٰهُ هُوَ الْوَلِيُّ وَهُوَ يُحْـيِ الْمَوْتٰىۘ وَهُوَ عَلٰى كُلِّ شَيْءٍ قَد۪يرٌ۟</t>
  </si>
  <si>
    <t>42|9|Demek onlar Allah'tan başka dostlar edindiler? Oysa dost, ancak Allah'tır. O, ölüleri diriltir. Her şeye Kadir'dir.</t>
  </si>
  <si>
    <t>وَمَا اخْتَلَفْتُمْ ف۪يهِ مِنْ شَيْءٍ فَحُكْمُهُٓ اِلَى اللّٰهِۜ ذٰلِكُمُ اللّٰهُ رَبّ۪ي عَلَيْهِ تَوَكَّلْتُۗ وَاِلَيْهِ اُن۪يبُ</t>
  </si>
  <si>
    <t>42|10|Ayrılığa düştüğünüz herhangi bir şeyde hüküm vermek, Allah'a aittir; "İşte bu Allah, benim Rabbimdir. O'na güvenirim ve O'na yönelirim." (demek gerekir)</t>
  </si>
  <si>
    <t>فَاطِرُ السَّمٰوَاتِ وَالْاَرْضِۜ جَعَلَ لَكُمْ مِنْ اَنْفُسِكُمْ اَزْوَاجاً وَمِنَ الْاَنْعَامِ اَزْوَاجاًۚ يَذْرَؤُ۬كُمْ ف۪يهِۜ لَيْسَ كَمِثْلِه۪ شَيْءٌۚ وَهُوَ السَّم۪يعُ الْبَص۪يرُ</t>
  </si>
  <si>
    <t>42|11|Göklerin ve yerin yaratanı, size içinizden eşler, çift çift hayvanlar var etmiştir. Bu suretle, çoğalmanızı sağlamıştır. O'nun benzeri hiçbir şey yoktur. O, işitendir, görendir.</t>
  </si>
  <si>
    <t>لَهُ مَقَال۪يدُ السَّمٰوَاتِ وَالْاَرْضِۚ يَبْسُطُ الرِّزْقَ لِمَنْ يَشَٓاءُ وَيَقْدِرُۜ اِنَّهُ بِكُلِّ شَيْءٍ عَل۪يمٌ</t>
  </si>
  <si>
    <t>42|12|Göklerin ve yerin kilitleri O'nundur. Dilediğine rızkı yayar ve isterse kısar, bir ölçüye göre verir. Doğrusu O herşeyi bilendir.</t>
  </si>
  <si>
    <t>شَرَعَ لَكُمْ مِنَ الدّ۪ينِ مَا وَصّٰى بِه۪ نُوحاً وَالَّـذ۪ٓي اَوْحَيْنَٓا اِلَيْكَ وَمَا وَصَّيْنَا بِه۪ٓ اِبْرٰه۪يمَ وَمُوسٰى وَع۪يسٰٓى اَنْ اَق۪يمُوا الدّ۪ينَ وَلَا تَتَفَرَّقُوا ف۪يهِۜ كَبُرَ عَلَى الْمُشْرِك۪ينَ مَا تَدْعُوهُمْ اِلَيْهِۜ اَللّٰهُ يَجْتَب۪ٓي اِلَيْهِ مَنْ يَشَٓاءُ وَيَهْد۪ٓي اِلَيْهِ مَنْ يُن۪يبُ</t>
  </si>
  <si>
    <t>42|13|Allah Nuh'a buyurduğu şeyleri size de din olarak buyurmuştur. Sana vahyettik; İbrahim'e, Musa'ya ve İsa'ya da buyurduk ki: "Dine bağlı kalın, onda ayrılığa düşmeyin." Ortak koşanları çağırdığın şey onların gözünde büyümektedir. Allah dilediğini kendine seçer, kendisine yöneleni de doğru yola eriştirir.</t>
  </si>
  <si>
    <t>وَمَا تَفَرَّقُٓوا اِلَّا مِنْ بَعْدِ مَا جَٓاءَهُمُ الْعِلْمُ بَغْياً بَيْنَهُمْۜ وَلَوْلَا كَلِمَةٌ سَبَقَتْ مِنْ رَبِّكَ اِلٰٓى اَجَلٍ مُسَمًّى لَقُضِيَ بَيْنَهُمْۜ وَاِنَّ الَّذ۪ينَ اُو۫رِثُوا الْكِتَابَ مِنْ بَعْدِهِمْ لَف۪ي شَكٍّ مِنْهُ مُر۪يبٍ</t>
  </si>
  <si>
    <t>42|14|Kendilerine ilim geldikten sonra ayrılığa düşmeleri, ancak, birbirini çekememekten oldu. Eğer belirli bir süre için Rabbinin verilmiş bir sözü olmasaydı, aralarında hemen hükmedilirdi. Arkalarından Kitaba varis kılınanlar da ondan şüphe ve endişe içindedirler.</t>
  </si>
  <si>
    <t>فَلِذٰلِكَ فَادْعُۚ وَاسْتَقِمْ كَمَٓا اُمِرْتَۚ وَلَا تَتَّبِعْ اَهْوَٓاءَهُمْۚ وَقُلْ اٰمَنْتُ بِمَٓا اَنْزَلَ اللّٰهُ مِنْ كِتَابٍۚ وَاُمِرْتُ لِاَعْدِلَ بَيْنَكُمْۜ اَللّٰهُ رَبُّنَا وَرَبُّكُمْۜ لَـنَٓا اَعْمَالُنَا وَلَكُمْ اَعْمَالُكُمْۜ لَا حُجَّةَ بَيْنَنَا وَبَيْنَكُمْۜ اَللّٰهُ يَجْمَعُ بَيْنَنَاۚ وَاِلَيْهِ الْمَص۪يرُۜ</t>
  </si>
  <si>
    <t>42|15|Bundan ötürü sen birliğe çağır ve emrolunduğun gibi doğru ol; onların heveslerine uyma ve şöyle söyle: "Allah'ın indirdiği Kitap'a inandım; aranızda adaletle hükmetmek ile emrolundum; Allah bizim de Rabbimiz, sizin de Rabbinizdir; bizim işlediklerimiz bize, sizin işledikleriniz kendinizedir. Bizimle sizin aranızda tartışılacak bir şey yoktur. Allah hepimizi bir araya toplar; dönüş O'nadır."</t>
  </si>
  <si>
    <t>وَالَّذ۪ينَ يُحَٓاجُّونَ فِي اللّٰهِ مِنْ بَعْدِ مَا اسْتُج۪يبَ لَهُ حُجَّتُهُمْ دَاحِضَةٌ عِنْدَ رَبِّهِمْ وَعَلَيْهِمْ غَضَبٌ وَلَهُمْ عَذَابٌ شَد۪يدٌ</t>
  </si>
  <si>
    <t>42|16|Allah'ın çağrısına icabet eden bulunduktan sonra, O'nun hakkında tartışmağa girişenlerin delilleri Rableri katında hükümsüzdür. Onlara bir gazap vardır, çetin bir azap da onlar içindir.</t>
  </si>
  <si>
    <t>اَللّٰهُ الَّـذ۪ٓي اَنْزَلَ الْكِتَابَ بِالْحَقِّ وَالْم۪يزَانَۜ وَمَا يُدْر۪يكَ لَعَلَّ السَّاعَةَ قَر۪يبٌ</t>
  </si>
  <si>
    <t>42|17|Gerçekten Kitap'ı ve ölçüyü indiren Allah'tır. Ne bilirsin, belki de kıyamet saati yakındır.</t>
  </si>
  <si>
    <t>يَسْتَعْجِلُ بِهَا الَّذ۪ينَ لَا يُؤْمِنُونَ بِهَاۚ وَالَّذ۪ينَ اٰمَنُوا مُشْفِقُونَ مِنْهَاۙ وَيَعْلَمُونَ اَنَّهَا الْحَقُّۜ اَلَٓا اِنَّ الَّذ۪ينَ يُمَارُونَ فِي السَّاعَةِ لَف۪ي ضَلَالٍ بَع۪يدٍ</t>
  </si>
  <si>
    <t>42|18|O'na inanmayanlar, acele olmasını beklerler; inananlar ise korku ile titrerler ve onun gerçek olduğunu bilirler. İyi bilin ki kıyamet günü hakkında tartışanlar derin bir sapıklık içindedirler.</t>
  </si>
  <si>
    <t>اَللّٰهُ لَط۪يفٌ بِعِبَادِه۪ يَرْزُقُ مَنْ يَشَٓاءُۚ وَهُوَ الْقَوِيُّ الْعَز۪يزُ۟</t>
  </si>
  <si>
    <t>42|19|Allah, kullarına lütufta bulunandır. Dilediğini rızıklandırır. Kuvvetli olan da güçlü olan da O'dur.</t>
  </si>
  <si>
    <t>مَنْ كَانَ يُر۪يدُ حَرْثَ الْاٰخِرَةِ نَزِدْ لَهُ ف۪ي حَرْثِه۪ۚ وَمَنْ كَانَ يُر۪يدُ حَرْثَ الدُّنْيَا نُؤْتِه۪ مِنْهَا وَمَا لَهُ فِي الْاٰخِرَةِ مِنْ نَص۪يبٍ</t>
  </si>
  <si>
    <t>42|20|Ahiret kazancını isteyenin kazancını artırırız; dünya kazancını isteyene de ondan veririz; ama ahirette bir payı bulunmaz.</t>
  </si>
  <si>
    <t>اَمْ لَهُمْ شُرَكٰٓؤُ۬ا شَرَعُوا لَهُمْ مِنَ الدّ۪ينِ مَا لَمْ يَأْذَنْ بِهِ اللّٰهُۜ وَلَوْلَا كَلِمَةُ الْفَصْلِ لَقُضِيَ بَيْنَهُمْۜ وَاِنَّ الظَّالِم۪ينَ لَهُمْ عَذَابٌ اَل۪يمٌ</t>
  </si>
  <si>
    <t>42|21|Yoksa, Allah'ın dinde izin vermediği bir şeyi onlara meşru kılacak ortakları mı vardır? Eğer kesin yargı bulunmayacak olsaydı aralarında hemen hükmedilirdi. Doğrusu, zalimlere can yakıcı azap vardır.</t>
  </si>
  <si>
    <t>تَرَى الظَّالِم۪ينَ مُشْفِق۪ينَ مِمَّا كَسَبُوا وَهُوَ وَاقِـعٌ بِهِمْۜ وَالَّذ۪ينَ اٰمَنُوا وَعَمِلُوا الصَّالِحَاتِ ف۪ي رَوْضَاتِ الْجَنَّاتِۚ لَهُمْ مَا يَشَٓاؤُ۫نَ عِنْدَ رَبِّهِمْۜ ذٰلِكَ هُوَ الْفَضْلُ الْكَب۪يرُ</t>
  </si>
  <si>
    <t>42|22|Yaptıkları şeyler başlarına gelirken, zalimlerin korkudan titrediklerini görürsün. İnanıp yararlı işler işleyenler cennet bahçelerindedirler. Rablerinin katında, onlara diledikleri verilir. İşte büyük lütuf budur.</t>
  </si>
  <si>
    <t>ذٰلِكَ الَّذ۪ي يُبَشِّرُ اللّٰهُ عِبَادَهُ الَّذ۪ينَ اٰمَنُوا وَعَمِلُوا الصَّالِحَاتِۜ قُلْ لَٓا اَسْـَٔلُكُمْ عَلَيْهِ اَجْراً اِلَّا الْمَوَدَّةَ فِي الْقُرْبٰىۜ وَمَنْ يَقْتَرِفْ حَسَنَةً نَزِدْ لَهُ ف۪يهَا حُسْناًۜ اِنَّ اللّٰهَ غَفُورٌ شَكُورٌ</t>
  </si>
  <si>
    <t>42|23|Allah, inanıp yararlı işler işleyen kullarını bununla müjdeler. De ki: "Ben sizden buna karşı yakınlara sevgiden (veya Allah'a yaklaşmaktan) başka bir ücret istemem." Kim güzel bir iş işlerse onun güzelliğini arttırırız. Doğrusu Allah bağışlayandır, şükrün karşılığını verendir.</t>
  </si>
  <si>
    <t>اَمْ يَقُولُونَ افْتَرٰى عَلَى اللّٰهِ كَذِباًۚ فَاِنْ يَشَأِ اللّٰهُ يَخْتِمْ عَلٰى قَلْبِكَۜ وَيَمْحُ اللّٰهُ الْبَاطِلَ وَيُحِقُّ الْحَقَّ بِكَلِمَاتِه۪ۜ اِنَّهُ عَل۪يمٌ بِذَاتِ الصُّدُورِ</t>
  </si>
  <si>
    <t>42|24|Yoksa senin için "Allah'a karşı yalan yere iftira etti" mi derler? Allah dilerse senin kalbini mühürler, batılı da yok eder, hakkı sözleriyle gerçekleştirir. Doğrusu O, kalplerde olanı bilendir.</t>
  </si>
  <si>
    <t>وَهُوَ الَّذ۪ي يَقْبَلُ التَّوْبَةَ عَنْ عِبَادِه۪ وَيَعْفُوا عَنِ السَّيِّـَٔاتِ وَيَعْلَمُ مَا تَفْعَلُونَۙ</t>
  </si>
  <si>
    <t>42|25|Kullarının tevbesini kabul eden, kötülükleri affeden, yaptıklarınızı bilen, inanıp yararlı işler işleyenlerin duasını kabul eden, lütfuyla onların ecrini arttıran O'dur. Ama, inkarcılar için çetin azap vardır.</t>
  </si>
  <si>
    <t>وَيَسْتَج۪يبُ الَّذ۪ينَ اٰمَنُوا وَعَمِلُوا الصَّالِحَاتِ وَيَز۪يدُهُمْ مِنْ فَضْلِه۪ۜ وَالْكَافِرُونَ لَهُمْ عَذَابٌ شَد۪يدٌ</t>
  </si>
  <si>
    <t>42|26|Kullarının tevbesini kabul eden, kötülükleri affeden, yaptıklarınızı bilen, inanıp yararlı işler işleyenlerin duasını kabul eden, lütfuyla onların ecrini arttıran O'dur. Ama, inkarcılar için çetin azap vardır.</t>
  </si>
  <si>
    <t>وَلَوْ بَسَطَ اللّٰهُ الرِّزْقَ لِعِبَادِه۪ لَبَغَوْا فِي الْاَرْضِ وَلٰكِنْ يُنَزِّلُ بِقَدَرٍ مَا يَشَٓاءُۜ اِنَّهُ بِعِبَادِه۪ خَب۪يرٌ بَص۪يرٌ</t>
  </si>
  <si>
    <t>42|27|Eğer Allah rızkı kullarının hepsine bol bol verseydi, yeryüzünde azgınlık ederlerdi. Ama O, dilediğini bir ölçüye göre indirir. Doğrusu O, kullarından haberdardır, onları görendir.</t>
  </si>
  <si>
    <t>وَهُوَ الَّذ۪ي يُنَزِّلُ الْغَيْثَ مِنْ بَعْدِ مَا قَنَطُوا وَيَنْشُرُ رَحْمَتَهُۜ وَهُوَ الْوَلِيُّ الْحَم۪يدُ</t>
  </si>
  <si>
    <t>42|28|Umutsuzluğa düşmelerinin ardından yağmuru indiren, rahmetini yayan O'dur. O, övülmeğe layık olan dosttur.</t>
  </si>
  <si>
    <t>وَمِنْ اٰيَاتِه۪ خَلْقُ السَّمٰوَاتِ وَالْاَرْضِ وَمَا بَثَّ ف۪يهِمَا مِنْ دَٓابَّةٍۜ وَهُوَ عَلٰى جَمْعِهِمْ اِذَا يَشَٓاءُ قَد۪يرٌ۟</t>
  </si>
  <si>
    <t>42|29|Gökleri, yeri ve ikisinde yaydığı canlıları yaratması varlığının delillerindendir.</t>
  </si>
  <si>
    <t>وَمَٓا اَصَابَكُمْ مِنْ مُص۪يبَةٍ فَبِمَا كَسَبَتْ اَيْد۪يكُمْ وَيَعْفُوا عَنْ كَث۪يرٍۜ</t>
  </si>
  <si>
    <t>42|30|Başınıza gelen herhangi bir musibet ellerinizle işlediklerinizden ötürüdür. O, yine de çoğunu affeder.</t>
  </si>
  <si>
    <t>وَمَٓا اَنْتُمْ بِمُعْجِز۪ينَ فِي الْاَرْضِۚ وَمَا لَكُمْ مِنْ دُونِ اللّٰهِ مِنْ وَلِيٍّ وَلَا نَص۪يرٍ</t>
  </si>
  <si>
    <t>42|31|Yeryüzünde O'nu aciz bırakamazsınız. Allah'tan başka bir dostunuz da yardımcınız da yoktur.</t>
  </si>
  <si>
    <t>وَمِنْ اٰيَاتِهِ الْجَوَارِ فِي الْبَحْرِ كَالْاَعْلَامِۜ</t>
  </si>
  <si>
    <t>42|32|Denizde yüce dağlar gibi gemilerin yürümesi O'nun varlığının delillerindendir.</t>
  </si>
  <si>
    <t>اِنْ يَشَأْ يُسْكِنِ الرّ۪يحَ فَيَظْلَلْنَ رَوَاكِدَ عَلٰى ظَهْرِه۪ۜ اِنَّ ف۪ي ذٰلِكَ لَاٰيَاتٍ لِكُلِّ صَبَّارٍ شَكُورٍۙ</t>
  </si>
  <si>
    <t>42|33|O, dilerse rüzgarı durdurur, yelkenle giden gemiler o zaman denizin yüzünde durakalır. Bunlarda, sabırlı olan ve çok şükreden kimseler için deliller vardır.</t>
  </si>
  <si>
    <t>اَوْ يُوبِقْهُنَّ بِمَا كَسَبُوا وَيَعْفُ عَنْ كَث۪يرٍۘ</t>
  </si>
  <si>
    <t>42|34|Yahut yaptıklarına karşılık onları ortadan kaldırır, bir çoğunu da bağışlar.</t>
  </si>
  <si>
    <t>وَيَعْلَمَ الَّذ۪ينَ يُجَادِلُونَ ف۪ٓي اٰيَاتِنَاۜ مَا لَهُمْ مِنْ مَح۪يصٍ</t>
  </si>
  <si>
    <t>42|35|Ayetlerimiz üzerinde tartışanlar, kendilerine kaçacak yer olmadığını bilsinler.</t>
  </si>
  <si>
    <t>فَمَٓا اُو۫ت۪يتُمْ مِنْ شَيْءٍ فَمَتَاعُ الْحَيٰوةِ الدُّنْيَاۚ وَمَا عِنْدَ اللّٰهِ خَيْرٌ وَاَبْقٰى لِلَّذ۪ينَ اٰمَنُوا وَعَلٰى رَبِّهِمْ يَتَوَكَّلُونَۚ</t>
  </si>
  <si>
    <t>42|36|Size verilen herhangi bir şey, sadece dünya hayatının bir geçimliğidir. Allah katında olan; inanıp Rablerine güvenen, büyük günahlardan ve hayasızlıklardan çekinen, öfkelendiklerinde bile bağışlayanlar, Rablerinin çağrısına cevap verenler ve namaz kılanlar için daha iyi ve daha süreklidir. Onların işleri aralarında danışma iledir. Kendilerine verdiğimiz rızıktan da sarfederler.</t>
  </si>
  <si>
    <t>وَالَّذ۪ينَ يَجْتَنِبُونَ كَـبَٓائِرَ الْاِثْمِ وَالْفَوَاحِشَ وَاِذَا مَا غَضِبُوا هُمْ يَغْفِرُونَۚ</t>
  </si>
  <si>
    <t>42|37|Size verilen herhangi bir şey, sadece dünya hayatının bir geçimliğidir. Allah katında olan; inanıp Rablerine güvenen, büyük günahlardan ve hayasızlıklardan çekinen, öfkelendiklerinde bile bağışlayanlar, Rablerinin çağrısına cevap verenler ve namaz kılanlar için daha iyi ve daha süreklidir. Onların işleri aralarında danışma iledir. Kendilerine verdiğimiz rızıktan da sarfederler.</t>
  </si>
  <si>
    <t>وَالَّذ۪ينَ اسْتَجَابُوا لِرَبِّهِمْ وَاَقَامُوا الصَّلٰوةَۖ وَاَمْرُهُمْ شُورٰى بَيْنَهُمْۖ وَمِمَّا رَزَقْنَاهُمْ يُنْفِقُونَۚ</t>
  </si>
  <si>
    <t>42|38|Size verilen herhangi bir şey, sadece dünya hayatının bir geçimliğidir. Allah katında olan; inanıp Rablerine güvenen, büyük günahlardan ve hayasızlıklardan çekinen, öfkelendiklerinde bile bağışlayanlar, Rablerinin çağrısına cevap verenler ve namaz kılanlar için daha iyi ve daha süreklidir. Onların işleri aralarında danışma iledir. Kendilerine verdiğimiz rızıktan da sarfederler.</t>
  </si>
  <si>
    <t>وَالَّذ۪ينَ اِذَٓا اَصَابَهُمُ الْبَغْيُ هُمْ يَنْتَصِرُونَ</t>
  </si>
  <si>
    <t>42|39|Bir haksızlığa uğradıklarında, üstün gelmek için aralarında yardımlaşırlar.</t>
  </si>
  <si>
    <t>وَجَزٰٓؤُ۬ا سَيِّئَةٍ سَيِّئَةٌ مِثْلُهَاۚ فَمَنْ عَفَا وَاَصْلَحَ فَاَجْرُهُ عَلَى اللّٰهِۜ اِنَّهُ لَا يُحِبُّ الظَّالِم۪ينَ</t>
  </si>
  <si>
    <t>42|40|Bir kötülüğün karşılığı, aynı şekilde bir kötülüktür. Ama kim affeder ve barışırsa, onun ecri Allah'a aittir. Doğrusu O, zulmedenleri sevmez.</t>
  </si>
  <si>
    <t>وَلَمَنِ انْتَصَرَ بَعْدَ ظُلْمِه۪ فَاُو۬لٰٓئِكَ مَا عَلَيْهِمْ مِنْ سَب۪يلٍۜ</t>
  </si>
  <si>
    <t>42|41|Zulüm gördükten sonra hakkını alan kimselere, işte onların aleyhine bir yol yoktur.</t>
  </si>
  <si>
    <t>اِنَّمَا السَّب۪يلُ عَلَى الَّذ۪ينَ يَظْلِمُونَ النَّاسَ وَيَبْغُونَ فِي الْاَرْضِ بِغَيْرِ الْحَقِّۜ اُو۬لٰٓئِكَ لَهُمْ عَذَابٌ اَل۪يمٌ</t>
  </si>
  <si>
    <t>42|42|İnsanlara zulmedenlere, yeryüzünde haksız yere taşkınlık edenlere karşı durulmalıdır. İşte, can yakıcı azap bunlaradır.</t>
  </si>
  <si>
    <t>وَلَمَنْ صَبَرَ وَغَفَرَ اِنَّ ذٰلِكَ لَمِنْ عَزْمِ الْاُمُورِ۟</t>
  </si>
  <si>
    <t>42|43|Ama sabredip bağışlayanın işi, işte bu, azmedilmeye değer işlerdendir.</t>
  </si>
  <si>
    <t>وَمَنْ يُضْلِلِ اللّٰهُ فَمَا لَهُ مِنْ وَلِيٍّ مِنْ بَعْدِه۪ۜ وَتَرَى الظَّالِم۪ينَ لَمَّا رَاَوُا الْعَذَابَ يَقُولُونَ هَلْ اِلٰى مَرَدٍّ مِنْ سَب۪يلٍۚ</t>
  </si>
  <si>
    <t>42|44|Allah kimi saptırırsa, artık onun bundan sonra bir dostu olmaz. Azabı gördüklerinde, zalimlerin: "Dönecek bir yol yok mudur?" dediklerini görürsün.</t>
  </si>
  <si>
    <t>وَتَرٰيهُمْ يُعْرَضُونَ عَلَيْهَا خَاشِع۪ينَ مِنَ الذُّلِّ يَنْظُرُونَ مِنْ طَرْفٍ خَفِيٍّۜ وَقَالَ الَّذ۪ينَ اٰمَنُٓوا اِنَّ الْخَاسِر۪ينَ الَّذ۪ينَ خَسِرُٓوا اَنْفُسَهُمْ وَاَهْل۪يهِمْ يَوْمَ الْقِيٰمَةِۜ اَلَٓا اِنَّ الظَّالِم۪ينَ ف۪ي عَذَابٍ مُق۪يمٍ</t>
  </si>
  <si>
    <t>42|45|Aşağılıktan başları öne eğilmiş, göz ucuyla gizli gizli etrafa bakarken, ateşe sunulduklarını görürsün. İnananlar: "Hüsranda olanlar, kıyamet günü kendilerini de, ailelerini de hüsranda bırakanlardır" derler. İyi bilin ki, zalimler sürekli bir azap içindedirler.</t>
  </si>
  <si>
    <t>وَمَا كَانَ لَهُمْ مِنْ اَوْلِيَٓاءَ يَنْصُرُونَهُمْ مِنْ دُونِ اللّٰهِۜ وَمَنْ يُضْلِلِ اللّٰهُ فَمَا لَهُ مِنْ سَب۪يلٍۜ</t>
  </si>
  <si>
    <t>42|46|Onların, Allah'tan başka kendilerine yardım edecek dostları da yoktur. Allah'ın saptırdığı kimsenin çıkar yolu olmaz.</t>
  </si>
  <si>
    <t>اِسْتَج۪يبُوا لِرَبِّكُمْ مِنْ قَبْلِ اَنْ يَأْتِيَ يَوْمٌ لَا مَرَدَّ لَهُ مِنَ اللّٰهِۜ مَا لَكُمْ مِنْ مَلْجَاٍ يَوْمَئِذٍ وَمَا لَكُمْ مِنْ نَك۪يرٍ</t>
  </si>
  <si>
    <t>42|47|Allah katından, geri çevrilemeyecek günün gelmesinden önce Rabbinizin çağrısına cevap verin. O gün hiçbirinize sığınacak yer bulunmaz, inkar de edemezsiniz.</t>
  </si>
  <si>
    <t>فَاِنْ اَعْرَضُوا فَمَٓا اَرْسَلْنَاكَ عَلَيْهِمْ حَف۪يظاًۜ اِنْ عَلَيْكَ اِلَّا الْبَلَاغُۜ وَاِنَّٓا اِذَٓا اَذَقْنَا الْاِنْسَانَ مِنَّا رَحْمَةً فَرِحَ بِهَاۜ وَاِنْ تُصِبْهُمْ سَيِّئَةٌ بِمَا قَدَّمَتْ اَيْد۪يهِمْ فَاِنَّ الْاِنْسَانَ كَفُورٌ</t>
  </si>
  <si>
    <t>42|48|Eğer yüz çevirirlerse bilsinler ki, Biz seni onlara bekçi göndermedik; sana düşen sadece tebliğdir. Doğrusu Biz insana katımızdan bir rahmet tattırırsak ona sevinir; ama elleriyle yaptıkları yüzünden başlarına bir kötülük gelirse işte o zaman görürsün ki insan gerçekten pek nankördür.</t>
  </si>
  <si>
    <t>لِلّٰهِ مُلْكُ السَّمٰوَاتِ وَالْاَرْضِۜ يَخْلُقُ مَا يَشَٓاءُۜ يَهَبُ لِمَنْ يَشَٓاءُ اِنَاثاً وَيَهَبُ لِمَنْ يَشَٓاءُ الذُّكُورَۙ</t>
  </si>
  <si>
    <t>42|49|Göklerin ve yerin hükümranlığı Allah'ındır. Dilediğini yaratır, dilediğine kız çocuk, dilediğine de erkek çocuk verir.</t>
  </si>
  <si>
    <t>اَوْ يُزَوِّجُهُمْ ذُكْرَاناً وَاِنَاثاًۚ وَيَجْعَلُ مَنْ يَشَٓاءُ عَق۪يماًۜ اِنَّهُ عَل۪يمٌ قَد۪يرٌ</t>
  </si>
  <si>
    <t>42|50|Yahut hem kız hem erkek çocuk verir, dilediğini de kısır kılar. O, bilendir, her şeye Kadir'dir.</t>
  </si>
  <si>
    <t>وَمَا كَانَ لِبَشَرٍ اَنْ يُكَلِّمَهُ اللّٰهُ اِلَّا وَحْياً اَوْ مِنْ وَرَٓائِ۬ حِجَابٍ اَوْ يُرْسِلَ رَسُولاً فَيُوحِيَ بِـاِذْنِه۪ مَا يَشَٓاءُۜ اِنَّهُ عَلِيٌّ حَك۪يمٌ</t>
  </si>
  <si>
    <t>42|51|Allah bir insanla ancak vahiy suretiyle veya perde arkasından konuşur, yahut bir elçi gönderir; izniyle, dilediğini vahyeder. Doğrusu O yücedir, Hakim'dir.</t>
  </si>
  <si>
    <t>وَكَذٰلِكَ اَوْحَيْنَٓا اِلَيْكَ رُوحاً مِنْ اَمْرِنَاۜ مَا كُنْتَ تَدْر۪ي مَا الْكِتَابُ وَلَا الْا۪يمَانُ وَلٰكِنْ جَعَلْنَاهُ نُوراً نَهْد۪ي بِه۪ مَنْ نَشَٓاءُ مِنْ عِبَادِنَاۜ وَاِنَّكَ لَتَهْد۪ٓي اِلٰى صِرَاطٍ مُسْتَق۪يمٍۙ</t>
  </si>
  <si>
    <t>42|52|İşte sana da buyruğumuzla Cebrail'i gönderdik; sen Kitap nedir, iman nedir önceleri bilmezdin, fakat Biz onu, kullarımızdan dilediğimizi onunla doğru yola eriştirdiğimiz bir nur kıldık. Şüphesiz sen de insanlara, göklerde ve yerde ne varsa kendisininolan Allah'ın yolunu, doğru yolu göstermektesin. İyi bilin ki işler sonunda Allah'a döner.</t>
  </si>
  <si>
    <t>صِرَاطِ اللّٰهِ الَّذ۪ي لَهُ مَا فِي السَّمٰوَاتِ وَمَا فِي الْاَرْضِۜ اَلَٓا اِلَى اللّٰهِ تَص۪يرُ الْاُمُورُ</t>
  </si>
  <si>
    <t>42|53|İşte sana da buyruğumuzla Cebrail'i gönderdik; sen Kitap nedir, iman nedir önceleri bilmezdin, fakat Biz onu, kullarımızdan dilediğimizi onunla doğru yola eriştirdiğimiz bir nur kıldık. Şüphesiz sen de insanlara, göklerde ve yerde ne varsa kendisininolan Allah'ın yolunu, doğru yolu göstermektesin. İyi bilin ki işler sonunda Allah'a döner.</t>
  </si>
  <si>
    <t>ZUHRUF SURESİ</t>
  </si>
  <si>
    <t>43|1|Ha, Mim,</t>
  </si>
  <si>
    <t>وَالْكِتَابِ الْمُب۪ينِۙ</t>
  </si>
  <si>
    <t>43|2|Apaçık Kitap'a and olsun ki, akledesiniz diye Kuran'ı Arapça okunan bir Kitap kılmışızdır.</t>
  </si>
  <si>
    <t>اِنَّا جَعَلْنَاهُ قُرْءٰناً عَرَبِياًّ لَعَلَّكُمْ تَعْقِلُونَۚ</t>
  </si>
  <si>
    <t>43|3|Apaçık Kitap'a and olsun ki, akledesiniz diye Kuran'ı Arapça okunan bir Kitap kılmışızdır.</t>
  </si>
  <si>
    <t>وَاِنَّهُ ف۪ٓي اُمِّ الْكِتَابِ لَدَيْنَا لَعَلِيٌّ حَك۪يمٌۜ</t>
  </si>
  <si>
    <t>43|4|Şüphesiz o, Bizim katımızda Ana Kitap'ta mevcut, yüce ve hikmet dolu bir Kitap'dır.</t>
  </si>
  <si>
    <t>اَفَنَضْرِبُ عَنْكُمُ الذِّكْرَ صَفْحاً اَنْ كُنْتُمْ قَوْماً مُسْرِف۪ينَ</t>
  </si>
  <si>
    <t>43|5|Ey inkarcılar! Aşırı giden kimselersiniz diye sizi Kuran'la uyarmaktan vaz mı geçelim?</t>
  </si>
  <si>
    <t>وَكَمْ اَرْسَلْنَا مِنْ نَبِيٍّ فِي الْاَوَّل۪ينَ</t>
  </si>
  <si>
    <t>43|6|Öncekilere nice peygamberler göndermişizdir.</t>
  </si>
  <si>
    <t>وَمَا يَأْت۪يهِمْ مِنْ نَبِيٍّ اِلَّا كَانُوا بِه۪ يَسْتَهْزِؤُ۫نَ</t>
  </si>
  <si>
    <t>43|7|Kendilerine gelen her peygamberi onlar mutlaka alaya alırlardı.</t>
  </si>
  <si>
    <t>فَاَهْلَكْـنَٓا اَشَدَّ مِنْهُمْ بَطْشاً وَمَضٰى مَثَلُ الْاَوَّل۪ينَ</t>
  </si>
  <si>
    <t>43|8|Bunun için Biz de, bunlardan daha kuvvetli olanları yok etmişizdir. Öncekilere dair nice misaller geçmiştir.</t>
  </si>
  <si>
    <t>وَلَئِنْ سَاَلْتَهُمْ مَنْ خَلَقَ السَّمٰوَاتِ وَالْاَرْضَ لَيَقُولُنَّ خَلَقَهُنَّ الْعَز۪يزُ الْعَل۪يمُۙ</t>
  </si>
  <si>
    <t>43|9|And olsun ki onlara: "Gökleri ve yeri kim yarattı?" diye sorsan, "Onları güçlü olan, her şeyi bilen yaratmıştır" derler.</t>
  </si>
  <si>
    <t>اَلَّذ۪ي جَعَلَ لَكُمُ الْاَرْضَ مَهْداً وَجَعَلَ لَكُمْ ف۪يهَا سُبُلاً لَعَلَّكُمْ تَهْتَدُونَۚ</t>
  </si>
  <si>
    <t>43|10|O, size yeri beşik kılmış ve orada, doğru gidesiniz diye yollar var etmiştir.</t>
  </si>
  <si>
    <t>وَالَّذ۪ي نَزَّلَ مِنَ السَّمَٓاءِ مَٓاءً بِقَدَرٍۚ فَاَنْشَرْنَا بِه۪ بَلْدَةً مَيْتاًۚ كَذٰلِكَ تُخْرَجُونَ</t>
  </si>
  <si>
    <t>43|11|O, suyu gökten bir ölçüye göre indirir. Biz onunla ölü memleketi diriltiriz. İşte siz de böyle diriltileceksiniz.</t>
  </si>
  <si>
    <t>وَالَّذ۪ي خَلَقَ الْاَزْوَاجَ كُلَّهَا وَجَعَلَ لَكُمْ مِنَ الْفُلْكِ وَالْاَنْعَامِ مَا تَرْكَبُونَۙ</t>
  </si>
  <si>
    <t>43|12|Her sınıf varlığı yaratan O'dur. Gemiler ve hayvanlardan binesiniz diye size binekler var etmiştir. Bütün bunlar; üzerlerine oturunca Rabbinizin nimetini anarak: "Bunları buyruğumuza veren ne yücedir; zaten bizim takatimiz bunlara yetmezdi; şüphesiz Rabbimize döneceğiz" demeniz içindir.</t>
  </si>
  <si>
    <t>لِتَسْتَوُ۫ا عَلٰى ظُهُورِه۪ ثُمَّ تَذْكُرُوا نِعْمَةَ رَبِّكُمْ اِذَا اسْتَوَيْتُمْ عَلَيْهِ وَتَقُولُوا سُبْحَانَ الَّذ۪ي سَخَّرَ لَنَا هٰذَا وَمَا كُنَّا لَهُ مُقْرِن۪ينَۙ</t>
  </si>
  <si>
    <t>43|13|Her sınıf varlığı yaratan O'dur. Gemiler ve hayvanlardan binesiniz diye size binekler var etmiştir. Bütün bunlar; üzerlerine oturunca Rabbinizin nimetini anarak: "Bunları buyruğumuza veren ne yücedir; zaten bizim takatimiz bunlara yetmezdi; şüphesiz Rabbimize döneceğiz" demeniz içindir.</t>
  </si>
  <si>
    <t>وَاِنَّٓا اِلٰى رَبِّنَا لَمُنْقَلِبُونَ</t>
  </si>
  <si>
    <t>43|14|Her sınıf varlığı yaratan O'dur. Gemiler ve hayvanlardan binesiniz diye size binekler var etmiştir. Bütün bunlar; üzerlerine oturunca Rabbinizin nimetini anarak: "Bunları buyruğumuza veren ne yücedir; zaten bizim takatimiz bunlara yetmezdi; şüphesiz Rabbimize döneceğiz" demeniz içindir.</t>
  </si>
  <si>
    <t>وَجَعَلُوا لَهُ مِنْ عِبَادِه۪ جُزْءاًۜ اِنَّ الْاِنْسَانَ لَكَفُورٌ مُب۪ينٌۜ</t>
  </si>
  <si>
    <t>43|15|Ama inkarcılar O'na çocuk isnat ettiler. İnsan gerçekten apaçık nankördür.</t>
  </si>
  <si>
    <t>اَمِ اتَّخَذَ مِمَّا يَخْلُقُ بَنَاتٍ وَاَصْفٰيكُمْ بِالْبَن۪ينَ۟</t>
  </si>
  <si>
    <t>43|16|Demek O yarattıkları arasından kızları kendisine alıp da oğulları size verdi öyle mi?</t>
  </si>
  <si>
    <t>وَاِذَا بُشِّرَ اَحَدُهُمْ بِمَا ضَرَبَ لِلرَّحْمٰنِ مَثَلاً ظَلَّ وَجْهُهُ مُسْوَداًّ وَهُوَ كَظ۪يمٌ</t>
  </si>
  <si>
    <t>43|17|Ama Rahman olan Allah'a isnat ettiği kız evlat kendilerinden birine müjdelenince, o kimsenin içi gayzla dolarak yüzü simsiyah kesilir.</t>
  </si>
  <si>
    <t>اَوَمَنْ يُنَشَّؤُ۬ا فِي الْحِلْيَةِ وَهُوَ فِي الْخِصَامِ غَيْرُ مُب۪ينٍ</t>
  </si>
  <si>
    <t>43|18|Demek, süs içinde yetiştirilecek de çekişmeyi beceremeyecek olanı Allah'a değil mi?</t>
  </si>
  <si>
    <t>وَجَعَلُوا الْمَلٰٓئِكَةَ الَّذ۪ينَ هُمْ عِبَادُ الرَّحْمٰنِ اِنَاثاًۜ اَشَهِدُوا خَلْقَهُمْۜ سَتُكْتَبُ شَهَادَتُهُمْ وَيُسْـَٔلُونَ</t>
  </si>
  <si>
    <t>43|19|Onlar, Rahman olan Allah'ın kulları melekleri de dişi saydılar. Yaratılışlarını mı görmüşler? Onların bu şahidlikleri yazılacak ve sorguya çekileceklerdir.</t>
  </si>
  <si>
    <t>وَقَالُوا لَوْ شَٓاءَ الرَّحْمٰنُ مَا عَبَدْنَاهُمْۜ مَا لَهُمْ بِذٰلِكَ مِنْ عِلْمٍۗ اِنْ هُمْ اِلَّا يَخْرُصُونَۜ</t>
  </si>
  <si>
    <t>43|20|"Eğer Rahman dilemiş olsaydı, biz bunlara kulluk etmezdik" derler. Buna dair bir bilgileri yoktur; onlar sadece vehimde bulunuyorlar.</t>
  </si>
  <si>
    <t>اَمْ اٰتَيْنَاهُمْ كِتَاباً مِنْ قَبْلِه۪ فَهُمْ بِه۪ مُسْتَمْسِكُونَ</t>
  </si>
  <si>
    <t>43|21|Yoksa onlara daha önce bir kitap verdik de ona mı bağlanıyorlar?</t>
  </si>
  <si>
    <t>بَلْ قَالُٓوا اِنَّا وَجَدْنَٓا اٰبَٓاءَنَا عَلٰٓى اُمَّةٍ وَاِنَّا عَلٰٓى اٰثَارِهِمْ مُهْتَدُونَ</t>
  </si>
  <si>
    <t>43|22|Hayır; "Doğrusu Biz babalarımızı bir din üzerinde bulduk, biz de onların izlerinden gitmekteyiz" derler.</t>
  </si>
  <si>
    <t>وَكَذٰلِكَ مَٓا اَرْسَلْنَا مِنْ قَبْلِكَ ف۪ي قَرْيَةٍ مِنْ نَذ۪يرٍ اِلَّا قَالَ مُتْرَفُوهَٓاۙ اِنَّا وَجَدْنَٓا اٰبَٓاءَنَا عَلٰٓى اُمَّةٍ وَاِنَّا عَلٰٓى اٰثَارِهِمْ مُقْتَدُونَ</t>
  </si>
  <si>
    <t>43|23|Senden önce, herhangi bir şehre gönderdiğimiz uyarıcıya, şımarık varlıklıları sadece: "Doğrusu babalarımızı bir din üzerinde bulduk, biz de onların izlerini izlemekteyiz" dediler.</t>
  </si>
  <si>
    <t>قَالَ اَوَلَوْ جِئْتُكُمْ بِاَهْدٰى مِمَّا وَجَدْتُمْ عَلَيْهِ اٰبَٓاءَكُمْۜ قَالُٓوا اِنَّا بِمَٓا اُرْسِلْتُمْ بِه۪ كَافِرُونَ</t>
  </si>
  <si>
    <t>43|24|Gönderilen uyarıcı: "Eğer size, babalarınızı üzerinde bulduğunuz dinden daha doğrusunu getirmiş isem de mi bana uymazsınız?" dedi. Onlar: "Doğrusu sizinle gönderilen şeyi inkar ediyoruz" dediler.</t>
  </si>
  <si>
    <t>فَانْتَقَمْنَا مِنْهُمْ فَانْظُرْ كَيْفَ كَانَ عَاقِبَةُ الْمُكَذِّب۪ينَ۟</t>
  </si>
  <si>
    <t>43|25|Bunun üzerine Biz de onlardan öç aldık. Yalancıların sonunun nasıl olduğuna bir bak!</t>
  </si>
  <si>
    <t>وَاِذْ قَالَ اِبْرٰه۪يمُ لِاَب۪يهِ وَقَوْمِه۪ٓ اِنَّن۪ي بَرَٓاءٌ مِمَّا تَعْبُدُونَۙ</t>
  </si>
  <si>
    <t>43|26|İbrahim, babasına ve milletine demişti ki: "Beni yaratan hariç, sizin taptığınız şeylerden uzağım. Beni doğru yola eriştirecek olan şüphesiz O'dur."</t>
  </si>
  <si>
    <t>اِلَّا الَّذ۪ي فَطَرَن۪ي فَاِنَّهُ سَيَهْد۪ينِ</t>
  </si>
  <si>
    <t>43|27|İbrahim, babasına ve milletine demişti ki: "Beni yaratan hariç, sizin taptığınız şeylerden uzağım. Beni doğru yola eriştirecek olan şüphesiz O'dur."</t>
  </si>
  <si>
    <t>وَجَعَلَهَا كَلِمَةً بَاقِيَةً ف۪ي عَقِبِه۪ لَعَلَّهُمْ يَرْجِعُونَ</t>
  </si>
  <si>
    <t>43|28|İbrahim ardından geleceklere bu sözü, devamlı kalacak bir miras olarak bıraktı. Artık belki doğru yola dönerler.</t>
  </si>
  <si>
    <t>بَلْ مَتَّعْتُ هٰٓؤُ۬لَٓاءِ وَاٰبَٓاءَهُمْ حَتّٰى جَٓاءَهُمُ الْحَقُّ وَرَسُولٌ مُب۪ينٌ</t>
  </si>
  <si>
    <t>43|29|Hayır; Ben bunları ve babalarını gerçek ve onu açıklayan bir peygamber gelene kadar geçindirdim.</t>
  </si>
  <si>
    <t>وَلَمَّا جَٓاءَهُمُ الْحَقُّ قَالُوا هٰذَا سِحْرٌ وَاِنَّا بِه۪ كَافِرُونَ</t>
  </si>
  <si>
    <t>43|30|Gerçek kendilerine geldiği zaman: "Bu bir büyüdür. Doğrusu biz onu inkar ediyoruz" dediler.</t>
  </si>
  <si>
    <t>وَقَالُوا لَوْلَا نُزِّلَ هٰذَا الْقُرْاٰنُ عَلٰى رَجُلٍ مِنَ الْقَرْيَتَيْنِ عَظ۪يمٍ</t>
  </si>
  <si>
    <t>43|31|"Bu Kuran, iki şehrin birinden bir büyük adama indirilmeli değil miydi?" dediler.</t>
  </si>
  <si>
    <t>اَهُمْ يَقْسِمُونَ رَحْمَتَ رَبِّكَۜ نَحْنُ قَسَمْنَا بَيْنَهُمْ مَع۪يشَتَهُمْ فِي الْحَيٰوةِ الدُّنْيَا وَرَفَعْنَا بَعْضَهُمْ فَوْقَ بَعْضٍ دَرَجَاتٍ لِيَتَّخِذَ بَعْضُهُمْ بَعْضاً سُخْرِياًّۜ وَرَحْمَتُ رَبِّكَ خَيْرٌ مِمَّا يَجْمَعُونَ</t>
  </si>
  <si>
    <t>43|32|Rabbinin rahmetini onlar mı taksim edip paylaştırıyorlar? Dünya hayatında onların geçimliklerini aralarında Biz taksim ettik; birbirlerine iş gördürmeleri için kimini kimine derecelerle üstün kıldık; Rabbinin rahmeti, onların biriktirdikleri şeylerden daha iyidir.</t>
  </si>
  <si>
    <t>وَلَوْلَٓا اَنْ يَكُونَ النَّاسُ اُمَّةً وَاحِدَةً لَجَعَلْنَا لِمَنْ يَكْفُرُ بِالرَّحْمٰنِ لِبُيُوتِهِمْ سُقُفاً مِنْ فِضَّةٍ وَمَعَارِجَ عَلَيْهَا يَظْهَرُونَۙ</t>
  </si>
  <si>
    <t>43|33|Eğer bütün insanlar tek ümmet olma durumuna gelmeyecek olsaydı, Rahman olan Allah'ı inkar edenlerin evlerinin tavanlarını, üzerinde yükseldikleri merdivenleri, evlerinin kapılarını, üzerine yaslanacakları kerevetleri gümüşten yapar ve altın bezeklerle işlerdik. Bunların hepsi ancak dünya hayatının geçimliğidir. Ahiret, Rabbinin katında O'na karşı gelmekten sakınanlaradır.</t>
  </si>
  <si>
    <t>وَلِبُيُوتِهِمْ اَبْوَاباً وَسُرُراً عَلَيْهَا يَتَّكِؤُ۫نَۙ</t>
  </si>
  <si>
    <t>43|34|Eğer bütün insanlar tek ümmet olma durumuna gelmeyecek olsaydı, Rahman olan Allah'ı inkar edenlerin evlerinin tavanlarını, üzerinde yükseldikleri merdivenleri, evlerinin kapılarını, üzerine yaslanacakları kerevetleri gümüşten yapar ve altın bezeklerle işlerdik. Bunların hepsi ancak dünya hayatının geçimliğidir. Ahiret, Rabbinin katında O'na karşı gelmekten sakınanlaradır.</t>
  </si>
  <si>
    <t>وَزُخْرُفاًۜ وَاِنْ كُلُّ ذٰلِكَ لَمَّا مَتَاعُ الْحَيٰوةِ الدُّنْيَاۜ وَالْاٰخِرَةُ عِنْدَ رَبِّكَ لِلْمُتَّق۪ينَ۟</t>
  </si>
  <si>
    <t>43|35|Eğer bütün insanlar tek ümmet olma durumuna gelmeyecek olsaydı, Rahman olan Allah'ı inkar edenlerin evlerinin tavanlarını, üzerinde yükseldikleri merdivenleri, evlerinin kapılarını, üzerine yaslanacakları kerevetleri gümüşten yapar ve altın bezeklerle işlerdik. Bunların hepsi ancak dünya hayatının geçimliğidir. Ahiret, Rabbinin katında O'na karşı gelmekten sakınanlaradır.</t>
  </si>
  <si>
    <t>وَمَنْ يَعْشُ عَنْ ذِكْرِ الرَّحْمٰنِ نُقَيِّضْ لَهُ شَيْطَاناً فَهُوَ لَهُ قَر۪ينٌ</t>
  </si>
  <si>
    <t>43|36|Rahman olan Allah'ı anmayı görmezlikten gelene, yanından ayrılmayacak bir şeytanı arkadaş veririz.</t>
  </si>
  <si>
    <t>وَاِنَّهُمْ لَيَصُدُّونَهُمْ عَنِ السَّب۪يلِ وَيَحْسَبُونَ اَنَّهُمْ مُهْتَدُونَ</t>
  </si>
  <si>
    <t>43|37|Şüphesiz onlar bunları yoldan alıkorlar, bunlar da doğru yola eriştiklerini sanırlar.</t>
  </si>
  <si>
    <t>حَتّٰٓى اِذَا جَٓاءَنَا قَالَ يَا لَيْتَ بَيْن۪ي وَبَيْنَكَ بُعْدَ الْمَشْرِقَيْنِ فَبِئْسَ الْقَر۪ينُ</t>
  </si>
  <si>
    <t>43|38|Sonunda Bize gelince arkadaşına: "Keşke benimle senin aranda doğu ile batı arasındaki kadar uzaklık olsaydı, sen ne kötü arkadaş imişsin!" der. Nedametin bugün size hiç faydası dokunmaz; zira haksızlık etmiştiniz, şimdi azabda ortaksınız.</t>
  </si>
  <si>
    <t>وَلَنْ يَنْفَعَكُمُ الْيَوْمَ اِذْ ظَلَمْتُمْ اَنَّكُمْ فِي الْعَذَابِ مُشْتَرِكُونَ</t>
  </si>
  <si>
    <t>43|39|Sonunda Bize gelince arkadaşına: "Keşke benimle senin aranda doğu ile batı arasındaki kadar uzaklık olsaydı, sen ne kötü arkadaş imişsin!" der. Nedametin bugün size hiç faydası dokunmaz; zira haksızlık etmiştiniz, şimdi azabda ortaksınız.</t>
  </si>
  <si>
    <t>اَفَاَنْتَ تُسْمِــعُ الصُّمَّ اَوْ تَهْدِي الْعُمْيَ وَمَنْ كَانَ ف۪ي ضَلَالٍ مُب۪ينٍ</t>
  </si>
  <si>
    <t>43|40|Sağırlara sen mi duyuracaksın? Yoksa körleri ve apaçık sapıklıkta olanları doğru yola sen mi eriştireceksin?</t>
  </si>
  <si>
    <t>فَاِمَّا نَذْهَبَنَّ بِكَ فَاِنَّا مِنْهُمْ مُنْتَقِمُونَۙ</t>
  </si>
  <si>
    <t>43|41|Seni onlardan uzaklaştırsak bile doğrusu Biz kendilerinden öç alırız; yahut onlara vadettiğimizi sana gösteririz. Çünkü onlara karşı gücü yetenleriz.</t>
  </si>
  <si>
    <t>اَوْ نُرِيَنَّكَ الَّذ۪ي وَعَدْنَاهُمْ فَاِنَّا عَلَيْهِمْ مُقْتَدِرُونَ</t>
  </si>
  <si>
    <t>43|42|Seni onlardan uzaklaştırsak bile doğrusu Biz kendilerinden öç alırız; yahut onlara vadettiğimizi sana gösteririz. Çünkü onlara karşı gücü yetenleriz.</t>
  </si>
  <si>
    <t>فَاسْتَمْسِكْ بِالَّـذ۪ٓي اُو۫حِيَ اِلَيْكَۚ اِنَّكَ عَلٰى صِرَاطٍ مُسْتَق۪يمٍ</t>
  </si>
  <si>
    <t>43|43|Sana vahyolunana sarıl, sen, şüphesiz doğru yol üzerindesin.</t>
  </si>
  <si>
    <t>وَاِنَّهُ لَذِكْرٌ لَكَ وَلِقَوْمِكَۚ وَسَوْفَ تُسْـَٔلُونَ</t>
  </si>
  <si>
    <t>43|44|Doğrusu bu Kuran sana ve ümmetine bir öğüttür, ondan sorumlu tutulacaksınız.</t>
  </si>
  <si>
    <t>وَسْـَٔلْ مَنْ اَرْسَلْنَا مِنْ قَبْلِكَ مِنْ رُسُلِنَاۗ اَجَعَلْنَا مِنْ دُونِ الرَّحْمٰنِ اٰلِهَةً يُعْبَدُونَ۟</t>
  </si>
  <si>
    <t>43|45|Senden önce gönderdiğimiz elçilerimizden sor; Biz, Rahman olan Allah'tan başka, kulluk edilecek tanrılar meşru kılmış mıyız?</t>
  </si>
  <si>
    <t>وَلَقَدْ اَرْسَلْنَا مُوسٰى بِاٰيَاتِنَٓا اِلٰى فِرْعَوْنَ وَمَلَا۬ئِه۪ فَقَالَ اِنّ۪ي رَسُولُ رَبِّ الْعَالَم۪ينَ</t>
  </si>
  <si>
    <t>43|46|And olsun ki Biz Musa'yı mucizelerimizle Firavun'a ve erkanına göndermiştik, "Şüphesiz ben, Alemlerin Rabbinin elçisiyim" demişti.</t>
  </si>
  <si>
    <t>فَلَمَّا جَٓاءَهُمْ بِاٰيَاتِنَٓا اِذَا هُمْ مِنْهَا يَضْحَكُونَ</t>
  </si>
  <si>
    <t>43|47|Onlara mucizelerimizi getirdiği zaman, bunlara gülüvermişlerdi.</t>
  </si>
  <si>
    <t>وَمَا نُر۪يهِمْ مِنْ اٰيَةٍ اِلَّا هِيَ اَكْبَرُ مِنْ اُخْتِهَاۘ وَاَخَذْنَاهُمْ بِالْعَذَابِ لَعَلَّهُمْ يَرْجِعُونَ</t>
  </si>
  <si>
    <t>43|48|Onlara gösterdiğimiz her mucize diğerinden daha büyüktü; doğru yola dönmeleri için onları azaba uğrattık.</t>
  </si>
  <si>
    <t>وَقَالُوا يَٓا اَيُّهَ السَّاحِرُ ادْعُ لَنَا رَبَّكَ بِمَا عَهِدَ عِنْدَكَ اِنَّـنَا لَمُهْتَدُونَ</t>
  </si>
  <si>
    <t>43|49|"Ey Sihirbaz! Sana verdiği ahde göre Rabbine bizim için yalvar da doğru yola erişelim" dediler.</t>
  </si>
  <si>
    <t>فَلَمَّا كَشَفْنَا عَنْهُمُ الْعَذَابَ اِذَا هُمْ يَنْكُثُونَ</t>
  </si>
  <si>
    <t>43|50|Ama, azabı üzerlerinden kaldırdığımızda hemen sözlerinden döndüler.</t>
  </si>
  <si>
    <t>وَنَادٰى فِرْعَوْنُ ف۪ي قَوْمِه۪ قَالَ يَا قَوْمِ اَلَيْسَ ل۪ي مُلْكُ مِصْرَ وَهٰذِهِ الْاَنْهَارُ تَجْر۪ي مِنْ تَحْت۪يۚ اَفَلَا تُبْصِرُونَۜ</t>
  </si>
  <si>
    <t>43|51|Firavun, milletine şöyle seslendi: "Ey milletim! Mısır hükümdarlığı ve memleketimde akan bu ırmaklar benim değil mi? Görmüyor musunuz?"</t>
  </si>
  <si>
    <t>اَمْ اَنَا۬ خَيْرٌ مِنْ هٰذَا الَّذ۪ي هُوَ مَه۪ينٌ وَلَا يَكَادُ يُب۪ينُ</t>
  </si>
  <si>
    <t>43|52|"Yahut, ben zavallı ve nerdeyse konuşamayan bu kimseden daha üstün değil miyim?"</t>
  </si>
  <si>
    <t>فَلَوْلَٓا اُلْقِيَ عَلَيْهِ اَسْوِرَةٌ مِنْ ذَهَبٍ اَوْ جَٓاءَ مَعَهُ الْمَلٰٓئِكَةُ مُقْتَرِن۪ينَ</t>
  </si>
  <si>
    <t>43|53|"Ona altın bilezikler verilmeli veya yanında ona yardım edecek melekler gelmeli değil mi?"</t>
  </si>
  <si>
    <t>فَاسْتَخَفَّ قَوْمَهُ فَاَطَاعُوهُۜ اِنَّهُمْ كَانُوا قَوْماً فَاسِق۪ينَ</t>
  </si>
  <si>
    <t>43|54|Firavun, milletini küçümsedi ama, onlar kendisine yine de itaat ettiler. Doğrusu onlar yoldan çıkmış bir milletti.</t>
  </si>
  <si>
    <t>فَلَمَّٓا اٰسَفُونَا انْتَقَمْنَا مِنْهُمْ فَاَغْرَقْنَاهُمْ اَجْمَع۪ينَۙ</t>
  </si>
  <si>
    <t>43|55|Böylece Bizi öfkelendirince onlardan öç aldık, hepsini suda boğduk.</t>
  </si>
  <si>
    <t>فَجَعَلْنَاهُمْ سَلَفاً وَمَثَلاً لِلْاٰخِر۪ينَ۟</t>
  </si>
  <si>
    <t>43|56|Onları, sonradan gelecek inkarcılara ibret alınacak bir geçmiş kıldık.</t>
  </si>
  <si>
    <t>وَلَمَّا ضُرِبَ ابْنُ مَرْيَمَ مَثَلاً اِذَا قَوْمُكَ مِنْهُ يَصِدُّونَ</t>
  </si>
  <si>
    <t>43|57|Meryem oğlu misal verilince, senin milletin buna gülüp geçiverdi.</t>
  </si>
  <si>
    <t>وَقَالُٓوا ءَاٰلِهَتُنَا خَيْرٌ اَمْ هُوَۜ مَا ضَرَبُوهُ لَكَ اِلَّا جَدَلاًۜ بَلْ هُمْ قَوْمٌ خَصِمُونَ</t>
  </si>
  <si>
    <t>43|58|"Bizim tanrımız mı yoksa o mu daha iyidir?" dediler. Sana böyle söylemeleri, sadece, tartışmaya girişmek içindir. Onlar şüphesiz kavgacı bir millettir.</t>
  </si>
  <si>
    <t>اِنْ هُوَ اِلَّا عَبْدٌ اَنْعَمْنَا عَلَيْهِ وَجَعَلْنَاهُ مَثَلاً لِبَن۪ٓي اِسْرَٓائ۪ـلَۜ</t>
  </si>
  <si>
    <t>43|59|Meryemoğlu, ancak kendisine nimet verdiğimiz ve İsrailoğullarına örnek kıldığımız bir kuldur.</t>
  </si>
  <si>
    <t>وَلَوْ نَشَٓاءُ لَجَعَلْنَا مِنْكُمْ مَلٰٓئِكَةً فِي الْاَرْضِ يَخْلُفُونَ</t>
  </si>
  <si>
    <t>43|60|Eğer dileseydik, size bedel yeryüzünde sizin yerinizi tutacak melekler var ederdik.</t>
  </si>
  <si>
    <t>وَاِنَّهُ لَعِلْمٌ لِلسَّاعَةِ فَلَا تَمْتَرُنَّ بِهَا وَاتَّبِعُونِۜ هٰذَا صِرَاطٌ مُسْتَق۪يمٌ</t>
  </si>
  <si>
    <t>43|61|O kıyametin kopacağını bildirir; o saatin geleceğinden şüphe etmeyin, Bana uyun, bu doğru yoldur.</t>
  </si>
  <si>
    <t>وَلَا يَصُدَّنَّكُمُ الشَّيْطَانُۚ اِنَّهُ لَكُمْ عَدُوٌّ مُب۪ينٌ</t>
  </si>
  <si>
    <t>43|62|Sakın şeytan sizi bu yoldan alıkoymasın; şüphesiz o size apaçık bir düşmandır.</t>
  </si>
  <si>
    <t>وَلَمَّا جَٓاءَ ع۪يسٰى بِالْبَيِّنَاتِ قَالَ قَدْ جِئْتُكُمْ بِالْحِكْمَةِ وَلِاُبَيِّنَ لَكُمْ بَعْضَ الَّذ۪ي تَخْتَلِفُونَ ف۪يهِۚ فَاتَّقُوا اللّٰهَ وَاَط۪يعُونِ</t>
  </si>
  <si>
    <t>43|63|İsa, belgeleri getirdiği zaman demişti ki: "Size hikmetle ve ayrılığa düştüğünüz şeylerin bir kısmını açıklamak üzere geldim. Allah'a karşı gelmekten sakının, bana itaat edin."</t>
  </si>
  <si>
    <t>اِنَّ اللّٰهَ هُوَ رَبّ۪ي وَرَبُّكُمْ فَاعْبُدُوهُۜ هٰذَا صِرَاطٌ مُسْتَق۪يمٌ</t>
  </si>
  <si>
    <t>43|64|"Doğrusu Allah benim de Rabbimdir, sizin de Rabbinizdir, artık O'na kulluk edin, bu, doğru yoldur."</t>
  </si>
  <si>
    <t>فَاخْتَلَفَ الْاَحْزَابُ مِنْ بَيْنِهِمْۚ فَوَيْلٌ لِلَّذ۪ينَ ظَلَمُوا مِنْ عَذَابِ يَوْمٍ اَل۪يمٍ</t>
  </si>
  <si>
    <t>43|65|Ama, aralarında guruplaştılar, ayrılığa düştüler. Kıyamet gününün can yakıcı azabına uğrayacak zalimlerin vay haline!</t>
  </si>
  <si>
    <t>هَلْ يَنْظُرُونَ اِلَّا السَّاعَةَ اَنْ تَأْتِيَهُمْ بَغْتَةً وَهُمْ لَا يَشْعُرُونَ</t>
  </si>
  <si>
    <t>43|66|Onlar farkında değillerken kıyamet gününün kendilerine ansızın gelmesini mi bekliyorlar?</t>
  </si>
  <si>
    <t>اَلْاَخِلَّٓاءُ يَوْمَئِذٍ بَعْضُهُمْ لِبَعْضٍ عَدُوٌّ اِلَّا الْمُتَّق۪ينَۜ‌۟</t>
  </si>
  <si>
    <t>43|67|O gün Allah'a karşı gelmekten sakınanlar dışında, dost olanlar birbirine düşman olurlar.</t>
  </si>
  <si>
    <t>يَا عِبَادِ لَا خَوْفٌ عَلَيْكُمُ الْيَوْمَ وَلَٓا اَنْتُمْ تَحْزَنُونَۚ</t>
  </si>
  <si>
    <t>43|68|Allah: "Ey kullarım! Bugün size korku yoktur, siz üzülmeyeceksiniz" der.</t>
  </si>
  <si>
    <t>اَلَّذ۪ينَ اٰمَنُوا بِاٰيَاتِنَا وَكَانُوا مُسْلِم۪ينَۚ</t>
  </si>
  <si>
    <t>43|69|Bunlar, ayetlerimize inanmış ve kendilerini Bize vermişlerdir.</t>
  </si>
  <si>
    <t>اُدْخُلُوا الْجَنَّةَ اَنْتُمْ وَاَزْوَاجُكُمْ تُحْبَرُونَ</t>
  </si>
  <si>
    <t>43|70|Şöyle denir: "Siz ve eşleriniz, ağırlanmış olarak cennete giriniz."</t>
  </si>
  <si>
    <t>يُطَافُ عَلَيْهِمْ بِصِحَافٍ مِنْ ذَهَبٍ وَاَكْوَابٍۚ وَف۪يهَا مَا تَشْتَه۪يهِ الْاَنْفُسُ وَتَلَذُّ الْاَعْيُنُۚ وَاَنْتُمْ ف۪يهَا خَالِدُونَۚ</t>
  </si>
  <si>
    <t>43|71|Onlar için altın kadeh ve tepsiler dolaştırılır, canlarının istediği ve gözlerinin hoşlandığı her şey oradadır. Siz orada ebedi kalacaksınız.</t>
  </si>
  <si>
    <t>وَتِلْكَ الْجَنَّةُ الَّت۪ٓي اُو۫رِثْتُمُوهَا بِمَا كُنْتُمْ تَعْمَلُونَ</t>
  </si>
  <si>
    <t>43|72|İşlediklerinize karşılık, size miras verilen işte bu cennettir.</t>
  </si>
  <si>
    <t>لَكُمْ ف۪يهَا فَاكِهَةٌ كَث۪يرَةٌ مِنْهَا تَأْكُلُونَ</t>
  </si>
  <si>
    <t>43|73|Orada sizin için bol yemiş vardır, onlardan yersiniz.</t>
  </si>
  <si>
    <t>اِنَّ الْمُجْرِم۪ينَ ف۪ي عَذَابِ جَهَنَّمَ خَالِدُونَۚ</t>
  </si>
  <si>
    <t>43|74|Doğrusu suçlular, temelli kalacakları cehennemin azabı içindedirler.</t>
  </si>
  <si>
    <t>لَا يُفَتَّرُ عَنْهُمْ وَهُمْ ف۪يهِ مُبْلِسُونَۚ</t>
  </si>
  <si>
    <t>43|75|Azaba hiç ara verilmez, onlar orada tamamen umutsuzdurlar.</t>
  </si>
  <si>
    <t>وَمَا ظَلَمْنَاهُمْ وَلٰكِنْ كَانُوا هُمُ الظَّالِم۪ينَ</t>
  </si>
  <si>
    <t>43|76|Biz onlara zulmetmedik, ama onlar zalim kimselerdi.</t>
  </si>
  <si>
    <t>وَنَادَوْا يَا مَالِكُ لِيَقْضِ عَلَيْنَا رَبُّكَۜ قَالَ اِنَّكُمْ مَاكِثُونَ</t>
  </si>
  <si>
    <t>43|77|Cehennemde şöyle seslenilir: "Ey Nöbetçi! Rabbin hiç değilse canımızı alsın." Nöbetçi: "Siz böyle kalacaksınız" der.</t>
  </si>
  <si>
    <t>لَقَدْ جِئْنَاكُمْ بِالْحَقِّ وَلٰكِنَّ اَكْثَرَكُمْ لِلْحَقِّ كَارِهُونَ</t>
  </si>
  <si>
    <t>43|78|And olsun ki, size gerçeği getirdik; fakat çoğunuz gerçeği sevmiyorsunuz.</t>
  </si>
  <si>
    <t>اَمْ اَبْرَمُٓوا اَمْراً فَاِنَّا مُبْرِمُونَۚ</t>
  </si>
  <si>
    <t>43|79|Yoksa bir işe mi karar verdiler? Doğrusu Biz de kararlıyız.</t>
  </si>
  <si>
    <t>اَمْ يَحْسَبُونَ اَنَّا لَا نَسْمَعُ سِرَّهُمْ وَنَجْوٰيهُمْۜ بَلٰى وَرُسُلُنَا لَدَيْهِمْ يَكْتُبُونَ</t>
  </si>
  <si>
    <t>43|80|Yoksa, kendilerinin gizli veya açık konuşmalarını duymayız mı sanırlar? Hayır; öyle değil; yanlarındaki elçilerimiz yazmaktadır.</t>
  </si>
  <si>
    <t>قُلْ اِنْ كَانَ لِلرَّحْمٰنِ وَلَدٌۗ فَاَنَا۬ اَوَّلُ الْعَابِد۪ينَ</t>
  </si>
  <si>
    <t>43|81|De ki: "Eğer Rahman olan Allah'ın çocuğu olsa, kulluk edenlerin ilki ben olurdum."</t>
  </si>
  <si>
    <t>سُبْحَانَ رَبِّ السَّمٰوَاتِ وَالْاَرْضِ رَبِّ الْعَرْشِ عَمَّا يَصِفُونَ</t>
  </si>
  <si>
    <t>43|82|Göklerin ve yerin Rabbi, Arşın Rabbi onların vasıflandırmalarından münezzehtir.</t>
  </si>
  <si>
    <t>فَذَرْهُمْ يَخُوضُوا وَيَلْعَبُوا حَتّٰى يُلَاقُوا يَوْمَهُمُ الَّذ۪ي يُوعَدُونَ</t>
  </si>
  <si>
    <t>43|83|Bırak onları, kendilerine söz verilen güne kavuşana kadar, dalsınlar, oynasınlar.</t>
  </si>
  <si>
    <t>وَهُوَ الَّذ۪ي فِي السَّمَٓاءِ اِلٰهٌ وَفِي الْاَرْضِ اِلٰهٌۜ وَهُوَ الْحَك۪يمُ الْعَل۪يمُ</t>
  </si>
  <si>
    <t>43|84|Gökte de Tanrı, yerde de Tanrı O'dur. Hakim olan, her şeyi bilen O'dur.</t>
  </si>
  <si>
    <t>وَتَبَارَكَ الَّذ۪ي لَهُ مُلْكُ السَّمٰوَاتِ وَالْاَرْضِ وَمَا بَيْنَهُمَاۚ وَعِنْدَهُ عِلْمُ السَّاعَةِۚ وَاِلَيْهِ تُرْجَعُونَ</t>
  </si>
  <si>
    <t>43|85|Göklerin, yerin ve ikisi arasında bulunanların hükümranlığı kendisinin olan Allah ne yücedir! Kıyamet saatini bilmek O'na aittir. O'na döneceksiniz.</t>
  </si>
  <si>
    <t>وَلَا يَمْلِكُ الَّذ۪ينَ يَدْعُونَ مِنْ دُونِهِ الشَّفَاعَةَ اِلَّا مَنْ شَهِدَ بِالْحَقِّ وَهُمْ يَعْلَمُونَ</t>
  </si>
  <si>
    <t>43|86|Allah'ı bırakıp yalvardıkları şeyler, şefaat edemezler. Ancak hakkı bilip ona şahidlik edenler bunun dışındadır.</t>
  </si>
  <si>
    <t>وَلَئِنْ سَاَلْتَهُمْ مَنْ خَلَقَهُمْ لَيَقُولُنَّ اللّٰهُ فَاَنّٰى يُؤْفَكُونَۙ</t>
  </si>
  <si>
    <t>43|87|And olsun ki, onlara kendilerini kimin yarattığını sorsan: "Allah" derler. Öyleyken nasıl da aldatılıp döndürülüyorlar?</t>
  </si>
  <si>
    <t>وَق۪يلِه۪ يَا رَبِّ اِنَّ هٰٓؤُ۬لَٓاءِ قَوْمٌ لَا يُؤْمِنُونَۢ</t>
  </si>
  <si>
    <t>43|88|Onlar hakkında: "Ey Rabbim! Bunlar inanmayan bir millettir" demesi üzerine Allah: "Onlardan geç, esenlik dile; yakında bileceklerdir" buyurdu.</t>
  </si>
  <si>
    <t>فَاصْفَحْ عَنْهُمْ وَقُلْ سَلَامٌۜ فَسَوْفَ يَعْلَمُونَ</t>
  </si>
  <si>
    <t>43|89|Onlar hakkında: "Ey Rabbim! Bunlar inanmayan bir millettir" demesi üzerine Allah: "Onlardan geç, esenlik dile; yakında bileceklerdir" buyurdu.</t>
  </si>
  <si>
    <t>DUHAN SURESİ</t>
  </si>
  <si>
    <t>44|1|Ha, Mim.</t>
  </si>
  <si>
    <t>44|2|Apaçık olan Kitap'a and olsun ki, Biz onu, kutlu bir gecede indirdik. Doğrusu Biz, insanları uyarmaktayız.</t>
  </si>
  <si>
    <t>اِنَّٓا اَنْزَلْنَاهُ ف۪ي لَيْلَةٍ مُبَارَكَةٍ اِنَّا كُنَّا مُنْذِر۪ينَ</t>
  </si>
  <si>
    <t>44|3|Apaçık olan Kitap'a and olsun ki, Biz onu, kutlu bir gecede indirdik. Doğrusu Biz, insanları uyarmaktayız.</t>
  </si>
  <si>
    <t>ف۪يهَا يُفْرَقُ كُـلُّ اَمْرٍ حَـك۪يمٍۜ</t>
  </si>
  <si>
    <t>44|4|Katımızdan bir buyrukla, her hikmetli işe o gecede hükmedilir. Doğrusu Biz öteden beri peygamberler göndermekteyiz. Eğer kesin olarak inanırsanız bilin ki, bu senin Rabbinden, göklerin, yerin ve ikisi arasında bulunanların Rabbinden bir rahmettir. O, işitendir, bilendir.</t>
  </si>
  <si>
    <t>اَمْراً مِنْ عِنْدِنَاۜ اِنَّا كُنَّا مُرْسِل۪ينَۚ</t>
  </si>
  <si>
    <t>44|5|Katımızdan bir buyrukla, her hikmetli işe o gecede hükmedilir. Doğrusu Biz öteden beri peygamberler göndermekteyiz. Eğer kesin olarak inanırsanız bilin ki, bu senin Rabbinden, göklerin, yerin ve ikisi arasında bulunanların Rabbinden bir rahmettir. O, işitendir, bilendir.</t>
  </si>
  <si>
    <t>رَحْمَةً مِنْ رَبِّكَۜ اِنَّهُ هُوَ السَّم۪يعُ الْعَل۪يمُۙ</t>
  </si>
  <si>
    <t>44|6|Katımızdan bir buyrukla, her hikmetli işe o gecede hükmedilir. Doğrusu Biz öteden beri peygamberler göndermekteyiz. Eğer kesin olarak inanırsanız bilin ki, bu senin Rabbinden, göklerin, yerin ve ikisi arasında bulunanların Rabbinden bir rahmettir. O, işitendir, bilendir.</t>
  </si>
  <si>
    <t>رَبِّ السَّمٰوَاتِ وَالْاَرْضِ وَمَا بَيْنَهُمَاۢ اِنْ كُنْتُمْ مُوقِن۪ينَ</t>
  </si>
  <si>
    <t>44|7|Katımızdan bir buyrukla, her hikmetli işe o gecede hükmedilir. Doğrusu Biz öteden beri peygamberler göndermekteyiz. Eğer kesin olarak inanırsanız bilin ki, bu senin Rabbinden, göklerin, yerin ve ikisi arasında bulunanların Rabbinden bir rahmettir. O, işitendir, bilendir.</t>
  </si>
  <si>
    <t>لَٓا اِلٰهَ اِلَّا هُوَ يُحْـي۪ وَيُم۪يتُۜ رَبُّكُمْ وَرَبُّ اٰبَٓائِكُمُ الْاَوَّل۪ينَ</t>
  </si>
  <si>
    <t>44|8|O'ndan başka tanrı yoktur; diriltir ve öldürür. Sizin de Rabbiniz önceki atalarınızın da Rabbidir.</t>
  </si>
  <si>
    <t>بَلْ هُمْ ف۪ي شَكٍّ يَلْعَبُونَ</t>
  </si>
  <si>
    <t>44|9|Ama inkarcılar, dirilmekten şüphededirler, bunu eğlenceye alırlar.</t>
  </si>
  <si>
    <t>فَارْتَقِبْ يَوْمَ تَأْتِي السَّمَٓاءُ بِدُخَانٍ مُب۪ينٍۙ</t>
  </si>
  <si>
    <t>44|10|Göğün, insanları bürüyecek ve gözle görülecek bir duman çıkaracağı günü bekle; bu, can yakan bir azabdır.</t>
  </si>
  <si>
    <t>يَغْشَى النَّاسَۜ هٰذَا عَذَابٌ اَل۪يمٌ</t>
  </si>
  <si>
    <t>44|11|Göğün, insanları bürüyecek ve gözle görülecek bir duman çıkaracağı günü bekle; bu, can yakan bir azabdır.</t>
  </si>
  <si>
    <t>رَبَّـنَا اكْشِفْ عَنَّا الْعَذَابَ اِنَّا مُؤْمِنُونَ</t>
  </si>
  <si>
    <t>44|12|İnsanlar: "Rabbimiz! Bu azabı bizden kaldır; doğrusu artık biz inananlarız" derler.</t>
  </si>
  <si>
    <t>اَنّٰى لَهُمُ الذِّكْرٰى وَقَدْ جَٓاءَهُمْ رَسُولٌ مُب۪ينٌۙ</t>
  </si>
  <si>
    <t>44|13|Nerde onlarda öğüt almak? Kendilerine gerçeği açıklayan bir peygamber gelmişti ve ondan yüz çevirmişler, "Belletilmiş bir deli" demişlerdi.</t>
  </si>
  <si>
    <t>ثُمَّ تَوَلَّوْا عَنْهُ وَقَالُوا مُعَلَّمٌ مَجْنُونٌۢ</t>
  </si>
  <si>
    <t>44|14|Nerde onlarda öğüt almak? Kendilerine gerçeği açıklayan bir peygamber gelmişti ve ondan yüz çevirmişler, "Belletilmiş bir deli" demişlerdi.</t>
  </si>
  <si>
    <t>اِنَّا كَاشِفُوا الْعَذَابِ قَل۪يلاً اِنَّكُمْ عَٓائِدُونَۢ</t>
  </si>
  <si>
    <t>44|15|Biz sizden azabı az bir süre için kaldıracağız, siz yine de eski inkarcılığınıza döneceksiniz.</t>
  </si>
  <si>
    <t>يَوْمَ نَبْطِشُ الْبَطْشَةَ الْكُبْرٰىۚ اِنَّا مُنْتَقِمُونَ</t>
  </si>
  <si>
    <t>44|16|Onları çarptıkça çarpacağımız gün öcümüzü şüphesiz alırız.</t>
  </si>
  <si>
    <t>وَلَقَدْ فَتَنَّا قَبْلَهُمْ قَوْمَ فِرْعَوْنَ وَجَٓاءَهُمْ رَسُولٌ كَر۪يمٌۙ</t>
  </si>
  <si>
    <t>44|17|And olsun ki, onlardan önce, Firavun milletini denemiştik. Onlara gelen değerli bir peygamber demişti ki:</t>
  </si>
  <si>
    <t>اَنْ اَدُّٓوا اِلَيَّ عِبَادَ اللّٰهِۜ اِنّ۪ي لَكُمْ رَسُولٌ اَم۪ينٌۙ</t>
  </si>
  <si>
    <t>44|18|"Ey Allah'ın kulları! Bana gelin, doğrusu ben size gönderilmiş güvenilir bir elçiyim."</t>
  </si>
  <si>
    <t>وَاَنْ لَا تَعْلُوا عَلَى اللّٰهِۚ اِنّ۪ٓي اٰت۪يكُمْ بِسُلْطَانٍ مُب۪ينٍۚ</t>
  </si>
  <si>
    <t>44|19|"Allah'a karşı üstün gelmeye kalkışmayın; doğrusu ben size apaçık bir delil getirdim."</t>
  </si>
  <si>
    <t>وَاِنّ۪ي عُذْتُ بِرَبّ۪ي وَرَبِّكُمْ اَنْ تَرْجُمُونِۘ</t>
  </si>
  <si>
    <t>44|20|"Beni taşlamanızdan ötürü, benim de Rabbim, sizin de Rabbiniz olan Allah'a sığındım."</t>
  </si>
  <si>
    <t>وَاِنْ لَمْ تُؤْمِنُوا ل۪ي فَاعْتَزِلُونِ</t>
  </si>
  <si>
    <t>44|21|"Bana inanmazsanız, başımdan çekilin."</t>
  </si>
  <si>
    <t>فَدَعَا رَبَّهُٓ اَنَّ هٰٓؤُ۬لَٓاءِ قَوْمٌ مُجْرِمُونَ</t>
  </si>
  <si>
    <t>44|22|Bunlar, suçlu bir millet olduğu için, Rabbine yardım etmesi için yalvardı.</t>
  </si>
  <si>
    <t>فَاَسْرِ بِعِبَاد۪ي لَيْلاً اِنَّكُمْ مُتَّبَعُونَۙ</t>
  </si>
  <si>
    <t>44|23|Allah da şöyle buyurdu: "Kullarımı geceleyin yola çıkar; şüphesiz takip olunacaksınız."</t>
  </si>
  <si>
    <t>وَاتْرُكِ الْبَحْرَ رَهْواًۜ اِنَّهُمْ جُنْدٌ مُغْرَقُونَ</t>
  </si>
  <si>
    <t>44|24|"Denizi sakin iken geride bırak, doğrusu onlar suda boğulacak bir ordudur."</t>
  </si>
  <si>
    <t>كَمْ تَرَكُوا مِنْ جَنَّاتٍ وَعُيُونٍۙ</t>
  </si>
  <si>
    <t>44|25|Orada nice bahçeler, pınarlar, ekinler, güzel konaklar, eğlenip durdukları nimetler bırakmışlardı.</t>
  </si>
  <si>
    <t>وَزُرُوعٍ وَمَقَامٍ كَر۪يمٍۙ</t>
  </si>
  <si>
    <t>44|26|Orada nice bahçeler, pınarlar, ekinler, güzel konaklar, eğlenip durdukları nimetler bırakmışlardı.</t>
  </si>
  <si>
    <t>وَنَعْمَةٍ كَانُوا ف۪يهَا فَاكِه۪ينَۙ</t>
  </si>
  <si>
    <t>44|27|Orada nice bahçeler, pınarlar, ekinler, güzel konaklar, eğlenip durdukları nimetler bırakmışlardı.</t>
  </si>
  <si>
    <t>كَذٰلِكَ۠ وَاَوْرَثْنَاهَا قَوْماً اٰخَر۪ينَ</t>
  </si>
  <si>
    <t>44|28|Bu böyledir; onları başka bir millete miras bıraktık.</t>
  </si>
  <si>
    <t>فَمَا بَكَتْ عَلَيْهِمُ السَّمَٓاءُ وَالْاَرْضُ وَمَا كَانُوا مُنْظَر۪ينَ۟</t>
  </si>
  <si>
    <t>44|29|Gök ve yer, onlar için gözyaşı dökmedi, onlar erteye bırakılmamışlardı.</t>
  </si>
  <si>
    <t>وَلَقَدْ نَجَّيْنَا بَن۪ٓي اِسْرَٓائ۪لَ مِنَ الْعَذَابِ الْمُه۪ينِۙ</t>
  </si>
  <si>
    <t>44|30|And olsun ki, İsrailoğullarını, azgın bir zorba olan Firavun'un alçaltıcı azabından kurtardık.</t>
  </si>
  <si>
    <t>مِنْ فِرْعَوْنَۜ اِنَّهُ كَانَ عَالِياً مِنَ الْمُسْرِف۪ينَ</t>
  </si>
  <si>
    <t>44|31|And olsun ki, İsrailoğullarını, azgın bir zorba olan Firavun'un alçaltıcı azabından kurtardık.</t>
  </si>
  <si>
    <t>وَلَقَدِ اخْتَرْنَاهُمْ عَلٰى عِلْمٍ عَلَى الْعَالَم۪ينَۚ</t>
  </si>
  <si>
    <t>44|32|And olsun ki, onların durumunu bilerek dünyaların üzerinde seçkin kıldık.</t>
  </si>
  <si>
    <t>وَاٰتَيْنَاهُمْ مِنَ الْاٰيَاتِ مَا ف۪يهِ بَلٰٓؤٌا مُب۪ينٌ</t>
  </si>
  <si>
    <t>44|33|Onlara, her birinde açıkça bir imtihan bulunan, mucizeler verdik.</t>
  </si>
  <si>
    <t>اِنَّ هٰٓؤُ۬لَٓاءِ لَيَقُولُونَۙ</t>
  </si>
  <si>
    <t>44|34|Doğrusu inkarcılar, "Ölum bir defadır, tekrar diriltilmeyeceğiz. Eğer doğru sözlü iseniz bize babalarımızı getirsenize" derler.</t>
  </si>
  <si>
    <t>اِنْ هِيَ اِلَّا مَوْتَتُنَا الْاُو۫لٰى وَمَا نَحْنُ بِمُنْشَر۪ينَ</t>
  </si>
  <si>
    <t>44|35|Doğrusu inkarcılar, "Ölum bir defadır, tekrar diriltilmeyeceğiz. Eğer doğru sözlü iseniz bize babalarımızı getirsenize" derler.</t>
  </si>
  <si>
    <t>فَأْتُوا بِاٰبَٓائِنَٓا اِنْ كُنْتُمْ صَادِق۪ينَ</t>
  </si>
  <si>
    <t>44|36|Doğrusu inkarcılar, "Ölum bir defadır, tekrar diriltilmeyeceğiz. Eğer doğru sözlü iseniz bize babalarımızı getirsenize" derler.</t>
  </si>
  <si>
    <t>اَهُمْ خَيْرٌ اَمْ قَوْمُ تُبَّعٍۙ وَالَّذ۪ينَ مِنْ قَبْلِهِمْۜ اَهْلَكْنَاهُمْۘ اِنَّهُمْ كَانُوا مُجْرِم۪ينَ</t>
  </si>
  <si>
    <t>44|37|Bunlar mı daha üstün yoksa Tubba milleti ve onlardan öncekiler mi? Onları yok etmişizdir, çünkü onlar suçlu idiler.</t>
  </si>
  <si>
    <t>وَمَا خَلَقْنَا السَّمٰوَاتِ وَالْاَرْضَ وَمَا بَيْنَهُمَا لَاعِب۪ينَ</t>
  </si>
  <si>
    <t>44|38|Biz gökleri, yeri ve ikisinin arasında bulunanları oyun olsun diye yaratmadık.</t>
  </si>
  <si>
    <t>مَا خَلَقْنَاهُمَٓا اِلَّا بِالْحَقِّ وَلٰكِنَّ اَكْثَرَهُمْ لَا يَعْلَمُونَ</t>
  </si>
  <si>
    <t>44|39|Biz onları, ancak ve ancak gerektiği gibi yarattık, ama insanların çoğu bilmezler.</t>
  </si>
  <si>
    <t>اِنَّ يَوْمَ الْفَصْلِ م۪يقَاتُهُمْ اَجْمَع۪ينَۙ</t>
  </si>
  <si>
    <t>44|40|Doğrusu hüküm günü hepsinin bir arada bulunacağı gündür.</t>
  </si>
  <si>
    <t>يَوْمَ لَا يُغْن۪ي مَوْلًى عَنْ مَوْلًى شَيْـٔاً وَلَا هُمْ يُنْصَرُونَۙ</t>
  </si>
  <si>
    <t>44|41|O gün, dostun dosta hiçbir faydası olmaz, yardım da görmezler.</t>
  </si>
  <si>
    <t>اِلَّا مَنْ رَحِمَ اللّٰهُۜ اِنَّهُ هُوَ الْعَز۪يزُ الرَّح۪يمُ۟</t>
  </si>
  <si>
    <t>44|42|Yalnız, Allah'ın merhamet ettiği kimseler bunların dışındadır. O, şüphesiz güçlüdür, merhametlidir.</t>
  </si>
  <si>
    <t>اِنَّ شَجَرَتَ الزَّقُّومِۙ</t>
  </si>
  <si>
    <t>44|43|Doğrusu günahkarların yiyeceği zakkum ağacıdır; karınlarda suyun kaynaması gibi kaynayan, erimiş maden gibidir.</t>
  </si>
  <si>
    <t>طَعَامُ الْاَث۪يمِۚۛ</t>
  </si>
  <si>
    <t>44|44|Doğrusu günahkarların yiyeceği zakkum ağacıdır; karınlarda suyun kaynaması gibi kaynayan, erimiş maden gibidir.</t>
  </si>
  <si>
    <t>كَالْمُهْلِۚۛ يَغْل۪ي فِي الْبُطُونِۙ</t>
  </si>
  <si>
    <t>44|45|Doğrusu günahkarların yiyeceği zakkum ağacıdır; karınlarda suyun kaynaması gibi kaynayan, erimiş maden gibidir.</t>
  </si>
  <si>
    <t>كَغَلْيِ الْحَم۪يمِ</t>
  </si>
  <si>
    <t>44|46|Doğrusu günahkarların yiyeceği zakkum ağacıdır; karınlarda suyun kaynaması gibi kaynayan, erimiş maden gibidir.</t>
  </si>
  <si>
    <t>خُذُوهُ فَاعْتِلُوهُ اِلٰى سَوَٓاءِ الْجَح۪يمِۚ</t>
  </si>
  <si>
    <t>44|47|"Suçluyu yakalayın, cehennemin ortasına sürükleyin, sonra başına azap olarak kaynar su dökün" denir, sonra ona: "Tad bakalım, hani şerefli olan, değerli olan yalnız sendin. İşte bu, şüphelenip durduğunuz şeydir" denir.</t>
  </si>
  <si>
    <t>ثُمَّ صُبُّوا فَوْقَ رَأْسِه۪ مِنْ عَذَابِ الْحَم۪يمِۜ</t>
  </si>
  <si>
    <t>44|48|"Suçluyu yakalayın, cehennemin ortasına sürükleyin, sonra başına azap olarak kaynar su dökün" denir, sonra ona: "Tad bakalım, hani şerefli olan, değerli olan yalnız sendin. İşte bu, şüphelenip durduğunuz şeydir" denir.</t>
  </si>
  <si>
    <t>ذُقْۙ ۚ اِنَّكَ اَنْتَ الْعَز۪يزُ الْكَر۪يمُ</t>
  </si>
  <si>
    <t>44|49|"Suçluyu yakalayın, cehennemin ortasına sürükleyin, sonra başına azap olarak kaynar su dökün" denir, sonra ona: "Tad bakalım, hani şerefli olan, değerli olan yalnız sendin. İşte bu, şüphelenip durduğunuz şeydir" denir.</t>
  </si>
  <si>
    <t>اِنَّ هٰذَا مَا كُنْتُمْ بِه۪ تَمْتَرُونَ</t>
  </si>
  <si>
    <t>44|50|"Suçluyu yakalayın, cehennemin ortasına sürükleyin, sonra başına azap olarak kaynar su dökün" denir, sonra ona: "Tad bakalım, hani şerefli olan, değerli olan yalnız sendin. İşte bu, şüphelenip durduğunuz şeydir" denir.</t>
  </si>
  <si>
    <t>اِنَّ الْمُتَّق۪ينَ ف۪ي مَقَامٍ اَم۪ينٍۙ</t>
  </si>
  <si>
    <t>44|51|Allah'a karşı gelmekten sakınmış olanlar ise, güvenli bir yerde, bahçelerde ve pınar başlarındadırlar.</t>
  </si>
  <si>
    <t>ف۪ي جَنَّاتٍ وَعُيُونٍۚ</t>
  </si>
  <si>
    <t>44|52|Allah'a karşı gelmekten sakınmış olanlar ise, güvenli bir yerde, bahçelerde ve pınar başlarındadırlar.</t>
  </si>
  <si>
    <t>يَلْبَسُونَ مِنْ سُنْدُسٍ وَاِسْتَبْرَقٍ مُتَقَابِل۪ينَۚ</t>
  </si>
  <si>
    <t>44|53|İnce ipekten ve parlak atlastan giyinerek karşılıklı otururlar.</t>
  </si>
  <si>
    <t>كَذٰلِكَ۠ وَزَوَّجْنَاهُمْ بِحُورٍ ع۪ينٍۜ</t>
  </si>
  <si>
    <t>44|54|Bu böyledir; onları iri siyah gözlü hurilerle eşlendiririz.</t>
  </si>
  <si>
    <t>يَدْعُونَ ف۪يهَا بِكُلِّ فَاكِهَةٍ اٰمِن۪ينَۙ</t>
  </si>
  <si>
    <t>44|55|Orada, güven içinde olarak her yemişi isteyebilirler.</t>
  </si>
  <si>
    <t>لَا يَذُوقُونَ ف۪يهَا الْمَوْتَ اِلَّا الْمَوْتَةَ الْاُو۫لٰىۚ وَوَقٰيهُمْ عَذَابَ الْجَح۪يمِۙ</t>
  </si>
  <si>
    <t>44|56|Orada, ilk ölümden başka bir ölüm tatmazlar. Rabbin lütfuyla onları cehennem azabından korumuştur. İşte büyük kurtuluş budur.</t>
  </si>
  <si>
    <t>فَضْلاً مِنْ رَبِّكَۜ ذٰلِكَ هُوَ الْفَوْزُ الْعَظ۪يمُ</t>
  </si>
  <si>
    <t>44|57|Orada, ilk ölümden başka bir ölüm tatmazlar. Rabbin lütfuyla onları cehennem azabından korumuştur. İşte büyük kurtuluş budur.</t>
  </si>
  <si>
    <t>فَاِنَّمَا يَسَّرْنَاهُ بِلِسَانِكَ لَعَلَّهُمْ يَتَذَكَّرُونَ</t>
  </si>
  <si>
    <t>44|58|Biz, öğüt alırlar diye, Kuran'ı senin dilinde indirerek kolayca anlaşılmasını sağladık. Sen bekle, onlar da beklemektedirler.</t>
  </si>
  <si>
    <t>فَارْتَقِبْ اِنَّهُمْ مُرْتَقِبُونَ</t>
  </si>
  <si>
    <t>44|59|Biz, öğüt alırlar diye, Kuran'ı senin dilinde indirerek kolayca anlaşılmasını sağladık. Sen bekle, onlar da beklemektedirler.</t>
  </si>
  <si>
    <t>CASİYE SURESİ</t>
  </si>
  <si>
    <t>45|1|Ha, Mim.</t>
  </si>
  <si>
    <t>تَنْز۪يلُ الْـكِتَابِ مِنَ اللّٰهِ الْعَز۪يزِ الْحَك۪يمِ</t>
  </si>
  <si>
    <t>45|2|Kitap'ın indirilmesi, güçlü ve Hakim olan Allah katındandır.</t>
  </si>
  <si>
    <t>اِنَّ فِي السَّمٰوَاتِ وَالْاَرْضِ لَاٰيَاتٍ لِلْمُؤْمِن۪ينَۜ</t>
  </si>
  <si>
    <t>45|3|Göklerde ve yerde inananlara nice dersler vardır.</t>
  </si>
  <si>
    <t>وَف۪ي خَلْقِكُمْ وَمَا يَبُثُّ مِنْ دَٓابَّةٍ اٰيَاتٌ لِقَوْمٍ يُوقِنُونَۙ</t>
  </si>
  <si>
    <t>45|4|Ey insanlar! Sizin yaratılmanızda ve canlıların yeryüzünde yayılmasında, kesin olarak inanan kimseler için ibretler vardır.</t>
  </si>
  <si>
    <t>وَاخْتِلَافِ الَّيْلِ وَالنَّهَارِ وَمَٓا اَنْزَلَ اللّٰهُ مِنَ السَّمَٓاءِ مِنْ رِزْقٍ فَاَحْيَا بِهِ الْاَرْضَ بَعْدَ مَوْتِهَا وَتَصْر۪يفِ الرِّيَاحِ اٰيَاتٌ لِقَوْمٍ يَعْقِلُونَ</t>
  </si>
  <si>
    <t>45|5|Gece ile gündüzün birbiri ardından gelmesinde, gökten, Allah'ın rızık vermek için yağmur indirip, yeri onunla, ölümünden sonra diriltmesinde, rüzgarları yönetmesinde, akleden kimseler için dersler vardır.</t>
  </si>
  <si>
    <t>تِلْكَ اٰيَاتُ اللّٰهِ نَتْلُوهَا عَلَيْكَ بِالْحَقِّۚ فَبِاَيِّ حَد۪يثٍ بَعْدَ اللّٰهِ وَاٰيَاتِه۪ يُؤْمِنُونَ</t>
  </si>
  <si>
    <t>45|6|İşte sana gerçek olarak anlattığımız bunlar, Allah'ın varlığının delilleridir. Artık Allah'tan ve O'nun delillerinden sonra hangi söze inanırlar?</t>
  </si>
  <si>
    <t>وَيْلٌ لِكُلِّ اَفَّاكٍ اَث۪يمٍۙ</t>
  </si>
  <si>
    <t>45|7|Kendine okunan Allah'ın ayetlerini dinleyip, sonra, onları hiç duymamış gibi büyüklük taslamakta direnen, yalancı ve günahkar kişinin vay haline! Ona can yakıcı bir azap müjdele.</t>
  </si>
  <si>
    <t>يَسْمَعُ اٰيَاتِ اللّٰهِ تُتْلٰى عَلَيْهِ ثُمَّ يُصِرُّ مُسْتَكْبِراً كَاَنْ لَمْ يَسْمَعْهَاۚ فَبَشِّرْهُ بِعَذَابٍ اَل۪يمٍ</t>
  </si>
  <si>
    <t>45|8|Kendine okunan Allah'ın ayetlerini dinleyip, sonra, onları hiç duymamış gibi büyüklük taslamakta direnen, yalancı ve günahkar kişinin vay haline! Ona can yakıcı bir azap müjdele.</t>
  </si>
  <si>
    <t>وَاِذَا عَلِمَ مِنْ اٰيَاتِنَا شَيْـٔاًۨ اتَّخَذَهَا هُزُواًۜ اُو۬لٰٓئِكَ لَهُمْ عَذَابٌ مُه۪ينٌۜ</t>
  </si>
  <si>
    <t>45|9|Ayetlerimizden bir şey öğrendiğinde onu alaya alır. İşte bunlara alçaltıcı bir azap ve ardından da cehennem vardır. Kazandıkları şeyler de, Allah'ı bırakıp edindikleri dostlar da onlara bir fayda vermez. Büyük azap onlaradır.</t>
  </si>
  <si>
    <t>مِنْ وَرَٓائِهِمْ جَهَنَّمُۚ وَلَا يُغْن۪ي عَنْهُمْ مَا كَسَبُوا شَيْـٔاً وَلَا مَا اتَّخَذُوا مِنْ دُونِ اللّٰهِ اَوْلِيَٓاءَۚ وَلَهُمْ عَذَابٌ عَظ۪يمٌۜ</t>
  </si>
  <si>
    <t>45|10|Ayetlerimizden bir şey öğrendiğinde onu alaya alır. İşte bunlara alçaltıcı bir azap ve ardından da cehennem vardır. Kazandıkları şeyler de, Allah'ı bırakıp edindikleri dostlar da onlara bir fayda vermez. Büyük azap onlaradır.</t>
  </si>
  <si>
    <t>هٰذَا هُدًىۚ وَالَّذ۪ينَ كَفَرُوا بِاٰيَاتِ رَبِّهِمْ لَهُمْ عَذَابٌ مِنْ رِجْزٍ اَل۪يمٌ۟</t>
  </si>
  <si>
    <t>45|11|İşte bu Kuran doğruluk rehberidir. Rablerinin ayetlerini inkar edenlere, onlara, tiksindiren, can yakan bir azap vardır.</t>
  </si>
  <si>
    <t>اَللّٰهُ الَّذ۪ي سَخَّرَ لَكُمُ الْبَحْرَ لِتَجْرِيَ الْفُلْكُ ف۪يهِ بِاَمْرِه۪ وَلِتَبْتَغُوا مِنْ فَضْلِه۪ وَلَعَلَّكُمْ تَشْكُرُونَۚ</t>
  </si>
  <si>
    <t>45|12|Emri gereğince denizde yüzmek üzere gemileri, lütfedip verdiği rızkı aramanız için denizi buyruğunuz altına veren Allah'tır, belki artık şükredersiniz.</t>
  </si>
  <si>
    <t>وَسَخَّرَ لَكُمْ مَا فِي السَّمٰوَاتِ وَمَا فِي الْاَرْضِ جَم۪يعاً مِنْهُۜ اِنَّ ف۪ي ذٰلِكَ لَاٰيَاتٍ لِقَوْمٍ يَتَفَكَّرُونَ</t>
  </si>
  <si>
    <t>45|13|Göklerde olanları, yerde olanları, hepsini sizin buyruğunuz altına vermiştir. Doğrusu bunlarda, düşünen kimseler için dersler vardır.</t>
  </si>
  <si>
    <t>قُلْ لِلَّذ۪ينَ اٰمَنُوا يَغْفِرُوا لِلَّذ۪ينَ لَا يَرْجُونَ اَيَّامَ اللّٰهِ لِيَجْزِيَ قَوْماً بِمَا كَانُوا يَكْسِبُونَ</t>
  </si>
  <si>
    <t>45|14|İnanmışlara de ki: Allah'ın bir milleti yaptıklarına karşılık cezalandıracağı günlerin geleceğini ummayanları şimdilik bağışlasınlar.</t>
  </si>
  <si>
    <t>مَنْ عَمِلَ صَالِحاً فَلِنَفْسِه۪ۚ وَمَنْ اَسَٓاءَ فَعَلَيْهَاۘ ثُمَّ اِلٰى رَبِّكُمْ تُرْجَعُونَ</t>
  </si>
  <si>
    <t>45|15|Kim yararlı iş işlerse kendinedir; kim kötülük yaparsa kendi aleyhinedir. Sonra Rabbinize döndürülürsünüz.</t>
  </si>
  <si>
    <t>وَلَقَدْ اٰتَيْنَا بَن۪ٓي اِسْرَٓائ۪ـلَ الْكِتَابَ وَالْحُكْمَ وَالنُّبُوَّةَ وَرَزَقْنَاهُمْ مِنَ الطَّيِّبَاتِ وَفَضَّلْنَاهُمْ عَلَى الْعَالَم۪ينَۚ</t>
  </si>
  <si>
    <t>45|16|And olsun ki Biz, İsrailoğullarına Kitap, hüküm ve peygamberlik verdik; onları temiz şeylerle rızıklandırdık; onları dünyalara üstün kıldık.</t>
  </si>
  <si>
    <t>وَاٰتَيْنَاهُمْ بَيِّنَاتٍ مِنَ الْاَمْرِۚ فَمَا اخْتَلَفُٓوا اِلَّا مِنْ بَعْدِ مَا جَٓاءَهُمُ الْعِلْمُۙ بَغْياً بَيْنَهُمْۜ اِنَّ رَبَّكَ يَقْض۪ي بَيْنَهُمْ يَوْمَ الْقِيٰمَةِ ف۪يمَا كَانُوا ف۪يهِ يَخْتَلِفُونَ</t>
  </si>
  <si>
    <t>45|17|Din konusunda, onlara belgeler verdik; ancak, kendilerine ilim geldikten sonra birbirini çekememezlikten ayrılığa düştüler. Rabbin kıyamet günü, ayrılığa düştükleri şeyler hakkında şüphesiz aralarında hükmedecektir.</t>
  </si>
  <si>
    <t>ثُمَّ جَعَلْنَاكَ عَلٰى شَر۪يعَةٍ مِنَ الْاَمْرِ فَاتَّبِعْهَا وَلَا تَتَّبِـعْ اَهْوَٓاءَ الَّذ۪ينَ لَا يَعْلَمُونَ</t>
  </si>
  <si>
    <t>45|18|Sonra seni de din konusunda bir şeriat sahibi kıldık, ona uy; bilmeyenlerin heveslerine uyma.</t>
  </si>
  <si>
    <t>اِنَّهُمْ لَنْ يُغْنُوا عَنْكَ مِنَ اللّٰهِ شَيْـٔاًۜ وَاِنَّ الظَّالِم۪ينَ بَعْضُهُمْ اَوْلِيَٓاءُ بَعْضٍۚ وَاللّٰهُ وَلِيُّ الْمُتَّق۪ينَ</t>
  </si>
  <si>
    <t>45|19|Şüphesiz onlar, seni Allah'tan müstağni kılamazlar. Doğrusu zalimler birbirlerinin dostudurlar. Sakınanların dostu ise Allah'tır.</t>
  </si>
  <si>
    <t>هٰذَا بَصَٓائِرُ لِلنَّاسِ وَهُدًى وَرَحْمَةٌ لِقَوْمٍ يُوقِنُونَ</t>
  </si>
  <si>
    <t>45|20|Bu Kuran, insanlar için açık belgeler; kesin olarak inanan millet için doğruluk rehberi ve rahmettir.</t>
  </si>
  <si>
    <t>اَمْ حَسِبَ الَّذ۪ينَ اجْتَرَحُوا السَّيِّـَٔاتِ اَنْ نَجْعَلَهُمْ كَالَّذ۪ينَ اٰمَنُوا وَعَمِلُوا الصَّالِحَاتِۙ سَوَٓاءً مَحْيَاهُمْ وَمَمَاتُهُمْۜ سَٓاءَ مَا يَحْكُمُونَ۟</t>
  </si>
  <si>
    <t>45|21|Yoksa, kötülük işleyen kimseler, ölümlerinde ve diriliklerinde kendilerini, inanıp yararlı iş işleyen kimseler ile bir mi tutacağımızı sandılar? Ne kötü hüküm veriyorlar!</t>
  </si>
  <si>
    <t>وَخَلَقَ اللّٰهُ السَّمٰوَاتِ وَالْاَرْضَ بِالْحَقِّ وَلِتُجْزٰى كُلُّ نَفْسٍ بِمَا كَسَبَتْ وَهُمْ لَا يُظْلَمُونَ</t>
  </si>
  <si>
    <t>45|22|Allah gökleri ve yeri gerçekle yaratmıştır; her cana, kazandığının karşılığı verilir, onlara zulmedilmez.</t>
  </si>
  <si>
    <t>اَفَرَاَيْتَ مَنِ اتَّخَذَ اِلٰهَهُ هَوٰيهُ وَاَضَلَّهُ اللّٰهُ عَلٰى عِلْمٍ وَخَتَمَ عَلٰى سَمْعِه۪ وَقَلْبِه۪ وَجَعَلَ عَلٰى بَصَرِه۪ غِشَاوَةًۜ فَمَنْ يَهْد۪يهِ مِنْ بَعْدِ اللّٰهِۜ اَفَلَا تَذَكَّرُونَ</t>
  </si>
  <si>
    <t>45|23|Heva ve hevesini tanrı edinen, bilgisi olduğu halde Allah'ın şaşırttığı, kulağını ve kalbini mühürlediği, gözünü perdelediği kimseyi gördün mü? Onu Allah'tan başka kim doğru yola eriştirebilir? Ey insanlar! Anlamaz mısınız?</t>
  </si>
  <si>
    <t>وَقَالُوا مَا هِيَ اِلَّا حَيَاتُنَا الدُّنْيَا نَمُوتُ وَنَحْيَا وَمَا يُهْلِكُنَٓا اِلَّا الدَّهْرُۚ وَمَا لَهُمْ بِذٰلِكَ مِنْ عِلْمٍۚ اِنْ هُمْ اِلَّا يَظُنُّونَ</t>
  </si>
  <si>
    <t>45|24|"Hayat, ancak bu dünyadaki hayatımızdır. Ölürüz ve yaşarız; bizi ancak zamanın geçişi yokluğa sürükler" derler. Onların bu hususta bir bilgisi yoktur, sadece böyle sanırlar.</t>
  </si>
  <si>
    <t>وَاِذَا تُتْلٰى عَلَيْهِمْ اٰيَاتُنَا بَيِّنَاتٍ مَا كَانَ حُجَّتَهُمْ اِلَّٓا اَنْ قَالُوا ائْتُوا بِاٰبَٓائِنَٓا اِنْ كُنْتُمْ صَادِق۪ينَ</t>
  </si>
  <si>
    <t>45|25|Ayetlerimiz onlara açıkça okunduğu zaman, delilleri yalnızca: "Doğru sözlü iseniz babalarımızı getirin bakalım" demek olur.</t>
  </si>
  <si>
    <t>قُلِ اللّٰهُ يُحْي۪يكُمْ ثُمَّ يُم۪يتُكُمْ ثُمَّ يَجْمَعُكُمْ اِلٰى يَوْمِ الْقِيٰمَةِ لَا رَيْبَ ف۪يهِ وَلٰكِنَّ اَكْثَرَ النَّاسِ لَا يَعْلَمُونَ۟</t>
  </si>
  <si>
    <t>45|26|De ki: "Sizi Allah diriltir, sonra öldürür, sonra sizi şüphe götürmeyen kıyamet gününde toplar. Ama insanların çoğu bilmezler."</t>
  </si>
  <si>
    <t>وَلِلّٰهِ مُلْكُ السَّمٰوَاتِ وَالْاَرْضِۜ وَيَوْمَ تَقُومُ السَّاعَةُ يَوْمَئِذٍ يَخْسَرُ الْمُبْطِلُونَ</t>
  </si>
  <si>
    <t>45|27|Göklerin ve yerin hükümranlığı Allah'ındır. Kıyamet kopacağı gün, işte o gün, batıl sözlere uymuş olanlar hüsranda kalırlar.</t>
  </si>
  <si>
    <t>وَتَرٰى كُلَّ اُمَّةٍ جَاثِيَةً۠ كُلُّ اُمَّةٍ تُدْعٰٓى اِلٰى كِتَابِهَاۜ اَلْيَوْمَ تُجْزَوْنَ مَا كُنْتُمْ تَعْمَلُونَ</t>
  </si>
  <si>
    <t>45|28|Her ümmeti diz üstü çökmüş olarak görürsün. Her ümmet kitabına çağrılır. Onlara denir ki: "Bugün, size işlediğinizin karşılığı verilecektir."</t>
  </si>
  <si>
    <t>هٰذَا كِتَابُنَا يَنْطِقُ عَلَيْكُمْ بِالْحَقِّۜ اِنَّا كُنَّا نَسْتَنْسِخُ مَا كُنْتُمْ تَعْمَلُونَ</t>
  </si>
  <si>
    <t>45|29|"Bu kitabımız gerçekten sizin aleyhinize konuşur. Biz yaptıklarınızı şüphesiz bir bir kaydediyorduk."</t>
  </si>
  <si>
    <t>فَاَمَّا الَّذ۪ينَ اٰمَنُوا وَعَمِلُوا الصَّالِحَاتِ فَيُدْخِلُهُمْ رَبُّهُمْ ف۪ي رَحْمَتِه۪ۜ ذٰلِكَ هُوَ الْفَوْزُ الْمُب۪ينُ</t>
  </si>
  <si>
    <t>45|30|İnanıp, yararlı iş işleyenlere gelince, Rableri onları rahmetine garkeder. İşte bu, apaçık kurtuluştur.</t>
  </si>
  <si>
    <t>وَاَمَّا الَّذ۪ينَ كَفَرُوا۠ اَفَلَمْ تَكُنْ اٰيَات۪ي تُتْلٰى عَلَيْكُمْ فَاسْتَكْـبَرْتُمْ وَكُنْتُمْ قَوْماً مُجْرِم۪ينَ</t>
  </si>
  <si>
    <t>45|31|Ama, inkar eden kimselere denir ki: "Ayetlerim size okunmuş, siz de büyüklenip suçlu bir millet olmuştunuz değil mi?"</t>
  </si>
  <si>
    <t>وَاِذَا ق۪يلَ اِنَّ وَعْدَ اللّٰهِ حَقٌّ وَالسَّاعَةُ لَا رَيْبَ ف۪يهَا قُلْتُمْ مَا نَدْر۪ي مَا السَّاعَةُۙ اِنْ نَظُنُّ اِلَّا ظَناًّ وَمَا نَحْنُ بِمُسْتَيْقِن۪ينَ</t>
  </si>
  <si>
    <t>45|32|"Doğrusu Allah'ın verdiği söz gerçektir, kıyamet saati şüphe götürmez" dendiği zaman: "Kıyametin ne olduğunu bilmiyoruz, yalnız yoktur sanıyoruz, buna dair kesin bir bilgi elde etmiş değiliz" derdiniz.</t>
  </si>
  <si>
    <t>وَبَدَا لَهُمْ سَيِّـَٔاتُ مَا عَمِلُوا وَحَاقَ بِهِمْ مَا كَانُوا بِه۪ يَسْتَهْزِؤُ۫نَ</t>
  </si>
  <si>
    <t>45|33|İşledikleri kötülükler kendilerine belli oldu ve onları, alaya aldıkları şeyler kuşatıp mahvetti.</t>
  </si>
  <si>
    <t>وَق۪يلَ الْيَوْمَ نَنْسٰيكُمْ كَمَا نَس۪يتُمْ لِقَٓاءَ يَوْمِكُمْ هٰذَا وَمَأْوٰيكُمُ النَّارُ وَمَا لَكُمْ مِنْ نَاصِر۪ينَ</t>
  </si>
  <si>
    <t>45|34|Onlara denir ki: "Bugüne kavuşacağınızı unuttuğunuz gibi Biz de sizi unuttuk; varacağınız yer ateştir, yardımcılarınız da yoktur."</t>
  </si>
  <si>
    <t>ذٰلِكُمْ بِاَنَّكُمُ اتَّخَذْتُمْ اٰيَاتِ اللّٰهِ هُزُواً وَغَرَّتْكُمُ الْحَيٰوةُ الدُّنْيَاۚ فَالْيَوْمَ لَا يُخْرَجُونَ مِنْهَا وَلَا هُمْ يُسْتَعْتَبُونَ</t>
  </si>
  <si>
    <t>45|35|"Bu, Allah'ın ayetlerini alaya almanızdan ve dünya hayatının sizi aldatmış olmasından ötürüdür." O gün, ne oradan çıkarılırlar ve ne de özürleri dinlenir.</t>
  </si>
  <si>
    <t>فَلِلّٰهِ الْحَمْدُ رَبِّ السَّمٰوَاتِ وَرَبِّ الْاَرْضِ رَبِّ الْعَالَم۪ينَ</t>
  </si>
  <si>
    <t>45|36|Övülmek, göklerin Rabbi, yerin Rabbi ve alemlerin Rabbi olan Allah içindir.</t>
  </si>
  <si>
    <t>وَلَهُ الْكِبْرِيَٓاءُ فِي السَّمٰوَاتِ وَالْاَرْضِۖ وَهُوَ الْعَز۪يزُ الْحَك۪يمُ</t>
  </si>
  <si>
    <t>45|37|Göklerde ve yerde azamet O'nundur, O, güçlüdür, Hakim'dir.</t>
  </si>
  <si>
    <t>AHKAF SURESİ</t>
  </si>
  <si>
    <t>46|1|Ha, Mim.</t>
  </si>
  <si>
    <t>46|2|Bu Kitap'ın indirilmesi güçlü olan, Hakim olan Allah katındandır.</t>
  </si>
  <si>
    <t>مَا خَلَقْنَا السَّمٰوَاتِ وَالْاَرْضَ وَمَا بَيْنَهُمَٓا اِلَّا بِالْحَقِّ وَاَجَلٍ مُسَمًّىۜ وَالَّذ۪ينَ كَفَرُوا عَمَّٓا اُنْذِرُوا مُعْرِضُونَ</t>
  </si>
  <si>
    <t>46|3|Biz, gökleri, yeri ve ikisinin arasında bulunanları, ancak gerçek üzere ve belirli bir süre için yarattık; inkar edenler, uyarıldıkları şeylerden yüz çevirmektedirler.</t>
  </si>
  <si>
    <t>قُلْ اَرَاَيْتُمْ مَا تَدْعُونَ مِنْ دُونِ اللّٰهِ اَرُون۪ي مَاذَا خَلَقُوا مِنَ الْاَرْضِ اَمْ لَهُمْ شِرْكٌ فِي السَّمٰوَاتِۜ ا۪يتُون۪ي بِكِتَابٍ مِنْ قَبْلِ هٰذَٓا اَوْ اَثَارَةٍ مِنْ عِلْمٍ اِنْ كُنْتُمْ صَادِق۪ينَ</t>
  </si>
  <si>
    <t>46|4|De ki: "Allah'ı bırakıp taptığınız şeyleri görüyor musunuz? Yeryüzünde ne yaratmışlar bana göstersenize! Yoksa Allah'la ortaklıkları göklerde midir? Eğer doğru sözlü iseniz, size indirilmiş bir kitap veya intikal etmiş bir bilgi kalıntısı varsa bana getirin."</t>
  </si>
  <si>
    <t>وَمَنْ اَضَلُّ مِمَّنْ يَدْعُوا مِنْ دُونِ اللّٰهِ مَنْ لَا يَسْتَج۪يبُ لَـهُٓ اِلٰى يَوْمِ الْقِيٰمَةِ وَهُمْ عَنْ دُعَٓائِهِمْ غَافِلُونَ</t>
  </si>
  <si>
    <t>46|5|Allah'ı bırakıp da, kıyamet gününe kadar cevap veremeyecek şeylere yalvarandan daha sapık kimdir? Çünkü, yalvardıkları şeyler yalvarışlarından habersizdirler.</t>
  </si>
  <si>
    <t>وَاِذَا حُشِرَ النَّاسُ كَانُوا لَهُمْ اَعْدَٓاءً وَكَانُوا بِعِبَادَتِهِمْ كَافِر۪ينَ</t>
  </si>
  <si>
    <t>46|6|Ama, insanlar kıyamet günü toplatılınca, putları onlara düşman olurlar ve tapınmalarını inkar ederler.</t>
  </si>
  <si>
    <t>وَاِذَا تُتْلٰى عَلَيْهِمْ اٰيَاتُنَا بَيِّنَاتٍ قَالَ الَّذ۪ينَ كَفَرُوا لِلْحَقِّ لَمَّا جَٓاءَهُمْۙ هٰذَا سِحْرٌ مُب۪ينٌۜ</t>
  </si>
  <si>
    <t>46|7|Ayetlerimiz onlara açıkça okunduğu zaman inkar edenler, kendilerine gelen gerçek için: "Bu, apaçık bir büyüdür" derler.</t>
  </si>
  <si>
    <t>اَمْ يَقُولُونَ افْتَرٰيهُۜ قُلْ اِنِ افْتَرَيْتُهُ فَلَا تَمْلِكُونَ ل۪ي مِنَ اللّٰهِ شَيْـٔاًۜ هُوَ اَعْلَمُ بِمَا تُف۪يضُونَ ف۪يهِۜ كَفٰى بِه۪ شَه۪يداً بَيْن۪ي وَبَيْنَكُمْۜ وَهُوَ الْغَفُورُ الرَّح۪يمُ</t>
  </si>
  <si>
    <t>46|8|Veya, "onu uydurdu" derler. De ki: "Eğer onu uydurdumsa, beni Allah'a karşı hiçbir şekilde savunamazsınız; O, Kuran için yaptığınız taşkınlıkları daha iyi bilir. Benimle sizin aranızda şahit olarak O yeter. O, bağışlayandır, merhamet edendir."</t>
  </si>
  <si>
    <t>قُلْ مَا كُنْتُ بِدْعاً مِنَ الرُّسُلِ وَمَٓا اَدْر۪ي مَا يُفْعَلُ ب۪ي وَلَا بِكُمْۜ اِنْ اَتَّبِعُ اِلَّا مَا يُوحٰٓى اِلَيَّ وَمَٓا اَنَا۬ اِلَّا نَذ۪يرٌ مُب۪ينٌ</t>
  </si>
  <si>
    <t>46|9|De ki: "Ben peygamberlerin ilki değilim; benim ve sizin başınıza gelecekleri bilmem; ben ancak bana vahyolunana uymaktayım; ben sadece apaçık bir uyarıcıyım."</t>
  </si>
  <si>
    <t>قُلْ اَرَاَيْتُمْ اِنْ كَانَ مِنْ عِنْدِ اللّٰهِ وَكَفَرْتُمْ بِه۪ وَشَهِدَ شَاهِدٌ مِنْ بَن۪ٓي اِسْرَٓائ۪لَ عَلٰى مِثْلِه۪ فَاٰمَنَ وَاسْتَكْـبَرْتُمْۜ اِنَّ اللّٰهَ لَا يَهْدِي الْقَوْمَ الظَّالِم۪ينَ۟</t>
  </si>
  <si>
    <t>46|10|De ki: "Eğer bu Kitap Allah katından ise ve siz de onu inkar etmişseniz; İsrailoğullarından bir şahit de bunun böyle olduğuna şehadet edip de inanmışken, siz yine de büyüklük taslarsınız, bana söyleyin kendinize yazık etmiş olmaz mısınız?" Doğrusu Allah zalim milleti doğru yola eriştirmez.</t>
  </si>
  <si>
    <t>وَقَالَ الَّذ۪ينَ كَفَرُوا لِلَّذ۪ينَ اٰمَنُوا لَوْ كَانَ خَيْراً مَا سَبَقُونَٓا اِلَيْهِۜ وَاِذْ لَمْ يَهْتَدُوا بِه۪ فَسَيَقُولُونَ هٰذَٓا اِفْكٌ قَد۪يمٌ</t>
  </si>
  <si>
    <t>46|11|İnkar edenler, inananlar için: "Eğer İslamiyet'te bir hayır olsaydı, bu hususta bizden öne geçemezlerdi" derler. Bununla doğru yola girmedikleri için de, "Bu, eski bir uydurmadır" derler.</t>
  </si>
  <si>
    <t>وَمِنْ قَبْلِه۪ كِتَابُ مُوسٰٓى اِمَاماً وَرَحْمَةًۜ وَهٰذَا كِتَابٌ مُصَدِّقٌ لِسَاناً عَرَبِياًّ لِيُنْذِرَ الَّذ۪ينَ ظَلَمُواۗ وَبُشْرٰى لِلْمُحْسِن۪ينَ</t>
  </si>
  <si>
    <t>46|12|Kuran'dan önce, Musa'nın kitabı (Tevrat), bir rahmet ve rehberdi. Bu Kuran da, zulmedenleri uyarmak ve iyi davrananlara müjde olmak üzere Arap diliyle indirilmiş, kendinden öncekileri doğrulayan bir Kitap'dır.</t>
  </si>
  <si>
    <t>اِنَّ الَّذ۪ينَ قَالُوا رَبُّنَا اللّٰهُ ثُمَّ اسْتَقَامُوا فَلَا خَوْفٌ عَلَيْهِمْ وَلَا هُمْ يَحْزَنُونَۚ</t>
  </si>
  <si>
    <t>46|13|Doğrusu, "Rabbimiz Allah'tır" deyip, sonra da dosdoğru gidenlere korku yoktur, onlar üzülmeyeceklerdir.</t>
  </si>
  <si>
    <t>اُو۬لٰٓئِكَ اَصْحَابُ الْجَنَّةِ خَالِد۪ينَ ف۪يهَاۚ جَزَٓاءً بِمَا كَانُوا يَعْمَلُونَ</t>
  </si>
  <si>
    <t>46|14|İşte onlar, cennetliklerdir; işlediklerine karşılık olarak, içinde temelli kalacaklardır.</t>
  </si>
  <si>
    <t>وَوَصَّيْنَا الْاِنْسَانَ بِوَالِدَيْهِ اِحْسَاناًۜ حَمَلَتْهُ اُمُّهُ كُرْهاً وَوَضَعَتْهُ كُرْهاًۜ وَحَمْلُهُ وَفِصَالُهُ ثَلٰثُونَ شَهْراًۜ حَتّٰٓى اِذَا بَلَغَ اَشُدَّهُ وَبَلَغَ اَرْبَع۪ينَ سَنَةًۙ قَالَ رَبِّ اَوْزِعْن۪ٓي اَنْ اَشْكُرَ نِعْمَتَكَ الَّت۪ٓي اَنْعَمْتَ عَلَيَّ وَعَلٰى وَالِدَيَّ وَاَنْ اَعْمَلَ صَالِحاً تَرْضٰيهُ وَاَصْلِحْ ل۪ي ف۪ي ذُرِّيَّت۪يۚ اِنّ۪ي تُبْتُ اِلَيْكَ وَاِنّ۪ي مِنَ الْمُسْلِم۪ينَ</t>
  </si>
  <si>
    <t>46|15|Biz insana, anne ve babasına karşı iyi davranmasını tavsiye etmişizdir; zira annesi, onu, karnında, zorluğa uğrayarak taşımış; onu güçlükle doğurmuştur. Taşınması ve sütten kesilmesi otuz ay sürer. Sonunda erginlik çağına erince ve kırk yaşına varınca: "Rabbim! Bana ve anne babama verdiğin nimete şükretmemi ve benim hoşnut olacağın yararlı bir işi yapmamı sağla; bana verdiğin gibi soyuma da salah ver; doğrusu Sana yöneldim, ben, kendini Sana verenlerdenim" demesi gerekir.</t>
  </si>
  <si>
    <t>اُو۬لٰٓئِكَ الَّذ۪ينَ نَتَقَبَّلُ عَنْهُمْ اَحْسَنَ مَا عَمِلُوا وَنَتَجَاوَزُ عَنْ سَيِّـَٔاتِهِمْ ف۪ٓي اَصْحَابِ الْجَنَّةِۜ وَعْدَ الصِّدْقِ الَّذ۪ي كَانُوا يُوعَدُونَ</t>
  </si>
  <si>
    <t>46|16|İşte, işlediklerini en güzel şekilde kabul ettiğimiz ve kötülüklerini geçtiğimiz bu kimseler, cennetlikler içindedirler. Bu, verilen doğru bir sözdür.</t>
  </si>
  <si>
    <t>وَالَّذ۪ي قَالَ لِوَالِدَيْهِ اُفٍّ لَكُمَٓا اَتَعِدَانِن۪ٓي اَنْ اُخْرَجَ وَقَدْ خَلَتِ الْقُرُونُ مِنْ قَبْل۪ي وَهُمَا يَسْتَغ۪يثَانِ اللّٰهَ وَيْلَكَ اٰمِنْۗ اِنَّ وَعْدَ اللّٰهِ حَقٌّۚ فَيَقُولُ مَا هٰذَٓا اِلَّٓا اَسَاط۪يرُ الْاَوَّل۪ينَ</t>
  </si>
  <si>
    <t>46|17|Annesine babasına: "Of ikinizden; benden önce nice nesiller gelip geçmişken beni tekrar diriltilmemle mi tehdit ediyorsunuz?" diyen kimseye, anne babası Allah'a sığınarak: "Sana yazıklar olsun! İnan; doğrusu Allah'ın sözü gerçektir" dedikleri halde: "Bu, Kuran öncekilerin masallarından başka bir şey değildir" diye cevap verenler işte onlar kendilerinden önce cinlerden ve insanlardan gelip geçmiş ümmetler içinde, Allah'ın azap vadinin aleyhlerinde gerçekleştiği kimselerdir. Doğrusu onlar hüsranda olanlardır.</t>
  </si>
  <si>
    <t>اُو۬لٰٓئِكَ الَّذ۪ينَ حَقَّ عَلَيْهِمُ الْقَوْلُ ف۪ٓي اُمَمٍ قَدْ خَلَتْ مِنْ قَبْلِهِمْ مِنَ الْجِنِّ وَالْاِنْسِۜ اِنَّهُمْ كَانُوا خَاسِر۪ينَ</t>
  </si>
  <si>
    <t>46|18|Annesine babasına: "Of ikinizden; benden önce nice nesiller gelip geçmişken beni tekrar diriltilmemle mi tehdit ediyorsunuz?" diyen kimseye, anne babası Allah'a sığınarak: "Sana yazıklar olsun! İnan; doğrusu Allah'ın sözü gerçektir" dedikleri halde: "Bu, Kuran öncekilerin masallarından başka bir şey değildir" diye cevap verenler işte onlar kendilerinden önce cinlerden ve insanlardan gelip geçmiş ümmetler içinde, Allah'ın azap vadinin aleyhlerinde gerçekleştiği kimselerdir. Doğrusu onlar hüsranda olanlardır.</t>
  </si>
  <si>
    <t>وَلِكُلٍّ دَرَجَاتٌ مِمَّا عَمِلُواۚ وَلِيُوَفِّيَهُمْ اَعْمَالَهُمْ وَهُمْ لَا يُظْلَمُونَ</t>
  </si>
  <si>
    <t>46|19|İşlediklerinden ötürü herkesin bir derecesi vardır. Herkese işlediklerinin karşılığı ödenir. Kendilerine haksızlık yapılmaz.</t>
  </si>
  <si>
    <t>وَيَوْمَ يُعْرَضُ الَّذ۪ينَ كَفَرُوا عَلَى النَّارِۜ اَذْهَبْتُمْ طَيِّبَاتِكُمْ ف۪ي حَيَاتِكُمُ الدُّنْيَا وَاسْتَمْتَعْتُمْ بِهَاۚ فَالْيَوْمَ تُجْزَوْنَ عَذَابَ الْهُونِ بِمَا كُنْتُمْ تَسْتَكْبِرُونَ فِي الْاَرْضِ بِغَيْرِ الْحَقِّ وَبِمَا كُنْتُمْ تَفْسُقُونَ۟</t>
  </si>
  <si>
    <t>46|20|İnkar edenler, ateşe sunuldukları gün, onlara: "Dünyadaki hayatınızda sizin için güzel olan her şeyi harcadınız, onların zevkini sürdünüz; ama bugün, yeryüzünde haksız yere büyüklük taslamanızın ve yoldan çıkmanızın karşılığında alçaltıcı bir azap göreceksiniz"</t>
  </si>
  <si>
    <t>وَاذْكُرْ اَخَا عَادٍۜ اِذْ اَنْذَرَ قَوْمَهُ بِالْاَحْقَافِ وَقَدْ خَلَتِ النُّذُرُ مِنْ بَيْنِ يَدَيْهِ وَمِنْ خَلْفِه۪ٓ اَلَّا تَعْبُدُٓوا اِلَّا اللّٰهَۜ اِنّ۪ٓي اَخَافُ عَلَيْكُمْ عَذَابَ يَوْمٍ عَظ۪يمٍ</t>
  </si>
  <si>
    <t>46|21|Ad milletinin kardeşi Hud'u an; ondan önce ve sonra, "Allah'tan başkasına kulluk etmeyin" diyen nice uyarıcılar gelip geçmişken, Ahkaf bölgesindeki milletini uyarmış "Doğrusu sizin için, büyük günün azabından korkuyorum" demişti.</t>
  </si>
  <si>
    <t>قَالُٓوا اَجِئْتَنَا لِتَأْفِكَنَا عَنْ اٰلِهَتِنَاۚ فَأْتِنَا بِمَا تَعِدُنَٓا اِنْ كُنْتَ مِنَ الصَّادِق۪ينَ</t>
  </si>
  <si>
    <t>46|22|"Bize, bizi tanrılarımızdan alıkoymak için mi geldin? Doğru sözlülerden isen, bizi tehdit ettiğin şeyi başımıza getir" dediler.</t>
  </si>
  <si>
    <t>قَالَ اِنَّمَا الْعِلْمُ عِنْدَ اللّٰهِۘ وَاُبَلِّغُكُمْ مَٓا اُرْسِلْتُ بِه۪ وَلٰكِنّ۪ٓي اَرٰيكُمْ قَوْماً تَجْـهَلُونَ</t>
  </si>
  <si>
    <t>46|23|"Doğrusu bunun ne zaman geleceğini Allah bilir; ben size benimle gönderileni tebliğ ediyorum; fakat sizin cahil bir millet olduğunuzu görüyorum." dedi.</t>
  </si>
  <si>
    <t>فَلَمَّا رَاَوْهُ عَارِضاً مُسْتَقْبِلَ اَوْدِيَتِهِمْۙ قَالُوا هٰذَا عَارِضٌ مُمْطِرُنَاۜ بَلْ هُوَ مَا اسْتَعْجَلْتُمْ بِه۪ۜ ر۪يحٌ ف۪يهَا عَذَابٌ اَل۪يمٌۙ</t>
  </si>
  <si>
    <t>46|24|O azabın, yayılarak vadilerine doğru yöneldiğini gördüklerinde: "Bu yaygın bulut bize yağmur yağdıracaktır" dediler. Hud: "Hayır, o, acele beklediğiniz şeydir; can yakıcı azap veren bir rüzgardır; Rabbinin buyruğu ile her şeyi yok eder" dedi. Bunun üzerine evlerinin harabelerinden başka bir şey görünmez oldu. Biz, suçlu milleti işte böyle cezalandırırız.</t>
  </si>
  <si>
    <t>تُدَمِّرُ كُلَّ شَيْءٍ بِاَمْرِ رَبِّهَا فَاَصْبَحُوا لَا يُرٰٓى اِلَّا مَسَاكِنُهُمْۜ كَذٰلِكَ نَجْزِي الْقَوْمَ الْمُجْرِم۪ينَ</t>
  </si>
  <si>
    <t>46|25|O azabın, yayılarak vadilerine doğru yöneldiğini gördüklerinde: "Bu yaygın bulut bize yağmur yağdıracaktır" dediler. Hud: "Hayır, o, acele beklediğiniz şeydir; can yakıcı azap veren bir rüzgardır; Rabbinin buyruğu ile her şeyi yok eder" dedi. Bunun üzerine evlerinin harabelerinden başka bir şey görünmez oldu. Biz, suçlu milleti işte böyle cezalandırırız.</t>
  </si>
  <si>
    <t>وَلَقَدْ مَكَّنَّاهُمْ ف۪يمَٓا اِنْ مَكَّنَّاكُمْ ف۪يهِ وَجَعَلْنَا لَهُمْ سَمْعاً وَاَبْصَاراً وَاَفْـِٔدَةًۘ فَمَٓا اَغْنٰى عَنْهُمْ سَمْعُهُمْ وَلَٓا اَبْصَارُهُمْ وَلَٓا اَفْـِٔدَتُهُمْ مِنْ شَيْءٍ اِذْ كَانُوا يَجْحَدُونَ بِاٰيَاتِ اللّٰهِ وَحَاقَ بِهِمْ مَا كَانُوا بِه۪ يَسْتَهْزِؤُ۫نَ۟</t>
  </si>
  <si>
    <t>46|26|And olsun ki onlara, size vermediğimiz servet ve imkanı vermiştik. Onlara kulaklar, gözler ve kalbler vermiştik; ama kulakları, gözleri ve kalbleri onlara bir fayda sağlamadı, zira, Allah'ın ayetlerini bile bile inkar ediyorlardı, alaya aldıkları şeyler onları kuşatıp yokediverdi.</t>
  </si>
  <si>
    <t>وَلَقَدْ اَهْلَكْنَا مَا حَوْلَكُمْ مِنَ الْقُرٰى وَصَرَّفْنَا الْاٰيَاتِ لَعَلَّهُمْ يَرْجِعُونَ</t>
  </si>
  <si>
    <t>46|27|And olsun ki, çevrenizde bulunan birçok kentleri yok etmişizdir. Belki doğru yola dönerler diye ayetleri türlü türlü anlatmışızdır.</t>
  </si>
  <si>
    <t>فَلَوْلَا نَصَرَهُمُ الَّذ۪ينَ اتَّخَذُوا مِنْ دُونِ اللّٰهِ قُرْبَاناً اٰلِهَةًۜ بَلْ ضَلُّوا عَنْهُمْۚ وَذٰلِكَ اِفْكُهُمْ وَمَا كَانُوا يَفْتَرُونَ</t>
  </si>
  <si>
    <t>46|28|O zamanlar, Allah'ı bırakıp da O'na yakınlık peyda etmek için edindikleri tanrılar kendilerine yardım etmeli değil miydi? Ama tanrıları onlardan uzaklaştılar. Bu, onların yalanı ve uydurup durdukları şeydir.</t>
  </si>
  <si>
    <t>وَاِذْ صَرَفْنَٓا اِلَيْكَ نَفَراً مِنَ الْجِنِّ يَسْتَمِعُونَ الْقُرْاٰنَۚ فَلَمَّا حَضَرُوهُ قَالُٓوا اَنْصِتُواۚ فَلَمَّا قُضِيَ وَلَّوْا اِلٰى قَوْمِهِمْ مُنْذِر۪ينَ</t>
  </si>
  <si>
    <t>46|29|Kuran'ı dinleyecek cinlerden bir takımını sana yöneltmiştik. Onlar Kuran'ı dinlemeğe hazır olunca birbirlerine: "Susun" dediler. Kuran'ın okunması bitince, her biri birer uyarıcı olarak milletlerine döndüler.</t>
  </si>
  <si>
    <t>قَالُوا يَا قَوْمَنَٓا اِنَّا سَمِعْنَا كِتَاباً اُنْزِلَ مِنْ بَعْدِ مُوسٰى مُصَدِّقاً لِمَا بَيْنَ يَدَيْهِ يَهْد۪ٓي اِلَى الْحَقِّ وَاِلٰى طَر۪يقٍ مُسْتَق۪يمٍ</t>
  </si>
  <si>
    <t>46|30|Şöyle dediler: "Ey milletimiz! Doğrusu biz, Musa'dan sonra indirilen, kendinden öncekileri doğrulayan, gerçeği ve doğru yolu gösteren bir kitap dinledik."</t>
  </si>
  <si>
    <t>يَا قَوْمَنَٓا اَج۪يبُوا دَاعِيَ اللّٰهِ وَاٰمِنُوا بِه۪ يَغْفِرْ لَكُمْ مِنْ ذُنُوبِكُمْ وَيُجِرْكُمْ مِنْ عَذَابٍ اَل۪يمٍ</t>
  </si>
  <si>
    <t>46|31|"Ey milletimiz! Allah'a çağırana (Muhammed'e) uyun ve O'na inanın da Allah da sizin günahlarınızı bağışlasın ve sizi can yakıcı azabdan korusun."</t>
  </si>
  <si>
    <t>وَمَنْ لَا يُجِبْ دَاعِيَ اللّٰهِ فَلَيْسَ بِمُعْجِزٍ فِي الْاَرْضِ وَلَيْسَ لَهُ مِنْ دُونِه۪ٓ اَوْلِيَٓاءُۜ اُو۬لٰٓئِكَ ف۪ي ضَلَالٍ مُب۪ينٍ</t>
  </si>
  <si>
    <t>46|32|Allah'a çağırana uymayan kimse bilsin ki, Allah'ı yeryüzünde aciz bırakamaz; onların O'ndan başka dostları da bulunmaz; işte onlar apaçık sapıklıktadırlar.</t>
  </si>
  <si>
    <t>اَوَلَمْ يَرَوْا اَنَّ اللّٰهَ الَّذ۪ي خَلَقَ السَّمٰوَاتِ وَالْاَرْضَ وَلَمْ يَعْيَ بِخَلْقِهِنَّ بِقَادِرٍ عَلٰٓى اَنْ يُحْيِيَ الْمَوْتٰىۜ بَلٰٓى اِنَّهُ عَلٰى كُلِّ شَيْءٍ قَد۪يرٌ</t>
  </si>
  <si>
    <t>46|33|Gökleri, yeri yaratan ve onları yaratmaktan yorulmayan Allah'ın, ölüleri diriltmeye de kadir olduğunu görmezler mi? Evet; O her şeye Kadir'dir.</t>
  </si>
  <si>
    <t>وَيَوْمَ يُعْرَضُ الَّذ۪ينَ كَفَرُوا عَلَى النَّارِۜ اَلَيْسَ هٰذَا بِالْحَقِّۜ قَالُوا بَلٰى وَرَبِّنَاۜ قَالَ فَذُوقُوا الْعَذَابَ بِمَا كُنْتُمْ تَكْفُرُونَ</t>
  </si>
  <si>
    <t>46|34|İnkar edenler, ateşe sunuldukları gün onlara: "Bu, gerçek değil miydi?" denir, onlar: "Rabbimize and olsun ki evet gerçekti" derler. Allah: "İnkar etmenizden ötürü azabı tadın" der.</t>
  </si>
  <si>
    <t>فَاصْبِرْ كَمَا صَبَرَ اُو۬لُوا الْعَزْمِ مِنَ الرُّسُلِ وَلَا تَسْتَعْجِلْ لَهُمْۜ كَاَنَّهُمْ يَوْمَ يَرَوْنَ مَا يُوعَدُونَۙ لَمْ يَلْبَثُٓوا اِلَّا سَاعَةً مِنْ نَهَارٍۜ بَلَاغٌۚ فَهَلْ يُهْلَكُ اِلَّا الْقَوْمُ الْفَاسِقُونَ</t>
  </si>
  <si>
    <t>46|35|Peygamberlerden azim sahibi olanların sabrettiği gibi sen de sabret; inkarcılar için acele etme; onlar, kendilerine söz verileni gördükleri gün dünyada sadece gündüzün bir müddeti eğlendiklerini sanırlar. Bu bir bildiridir; yoldan çıkmış olanlardan başkası mı yok edilir?</t>
  </si>
  <si>
    <t>MUHAMMED SURESİ</t>
  </si>
  <si>
    <t>اَلَّذ۪ينَ كَـفَرُوا وَصَدُّوا عَنْ سَب۪يلِ اللّٰهِ اَضَلَّ اَعْمَالَهُمْ</t>
  </si>
  <si>
    <t>47|1|Allah, inkar edenlerin ve kendi yolundan alıkoyanların işlerini boşa çıkarır.</t>
  </si>
  <si>
    <t>وَالَّذ۪ينَ اٰمَنُوا وَعَمِلُوا الصَّالِحَاتِ وَاٰمَنُوا بِمَا نُزِّلَ عَلٰى مُحَمَّدٍ وَهُوَ الْحَقُّ مِنْ رَبِّهِمْۙ كَفَّرَ عَنْهُمْ سَيِّـَٔاتِهِمْ وَاَصْلَحَ بَالَهُمْ</t>
  </si>
  <si>
    <t>47|2|İnanıp yararlı iş işleyenlerin ve Muhammed'e, Rablerinden bir gerçek olarak indirilene inananların kötülüklerini Allah örter ve durumlarını düzeltir.</t>
  </si>
  <si>
    <t>ذٰلِكَ بِاَنَّ الَّذ۪ينَ كَفَرُوا اتَّبَعُوا الْبَاطِلَ وَاَنَّ الَّذ۪ينَ اٰمَنُوا اتَّبَعُوا الْحَقَّ مِنْ رَبِّهِمْۜ كَذٰلِكَ يَضْرِبُ اللّٰهُ لِلنَّاسِ اَمْثَالَهُمْ</t>
  </si>
  <si>
    <t>47|3|Bu, inkar edenlerin batıla uymaları ve inananların Rablerinden gelen gerçeğe uymalarından ötürü böyledir. Allah böylece insanlara kendilerinin misallerini anlatır.</t>
  </si>
  <si>
    <t>فَاِذَا لَق۪يتُمُ الَّذ۪ينَ كَفَرُوا فَضَرْبَ الرِّقَابِۜ حَتّٰٓى اِذَٓا اَثْخَنْتُمُوهُمْ فَشُدُّوا الْوَثَاقَۙ فَاِمَّا مَناًّ بَعْدُ وَاِمَّا فِدَٓاءً حَتّٰى تَضَعَ الْحَرْبُ اَوْزَارَهَاۚۛ ذٰلِكَۜۛ وَلَوْ يَشَٓاءُ اللّٰهُ لَانْتَصَرَ مِنْهُمْۙ وَلٰكِنْ لِيَبْلُوَ۬ا بَعْضَكُمْ بِبَعْضٍۜ وَالَّذ۪ينَ قُتِلُوا ف۪ي سَب۪يلِ اللّٰهِ فَلَنْ يُضِلَّ اَعْمَالَهُمْ</t>
  </si>
  <si>
    <t>47|4|Savaşta inkar edenlerle karşılaştığınızda boyunlarını vurun; sonunda onlara üstün geldiğinizde onları esir alın; savaş sona erince onları ya karşılıksız, ya da fidye ile salıverin; Allah dilemiş olsaydı, onlardan başka türlü öç alabilirdi, bunun böyle olması, kiminizi kiminizle denemek içindir. Allah, kendi yolunda öldürülenlerin işlerini boşa çıkarmaz.</t>
  </si>
  <si>
    <t>سَيَهْد۪يهِمْ وَيُصْلِحُ بَالَهُمْۚ</t>
  </si>
  <si>
    <t>47|5|Onları doğru yola eriştirir, durumlarını düzeltir.</t>
  </si>
  <si>
    <t>وَيُدْخِلُهُمُ الْجَنَّةَ عَرَّفَهَا لَهُمْ</t>
  </si>
  <si>
    <t>47|6|Onları, kendilerine anlattığı cennete koyar.</t>
  </si>
  <si>
    <t>يَٓا اَيُّهَا الَّذ۪ينَ اٰمَنُٓوا اِنْ تَنْصُرُوا اللّٰهَ يَنْصُرْكُمْ وَيُثَبِّتْ اَقْدَامَكُمْ</t>
  </si>
  <si>
    <t>47|7|Ey inananlar! Siz Allah'ın dinine yardım ederseniz, O da size yardım eder, ayaklarınızı savaşta sabit kılar.</t>
  </si>
  <si>
    <t>وَالَّذ۪ينَ كَفَرُوا فَتَعْساً لَهُمْ وَاَضَلَّ اَعْمَالَهُمْ</t>
  </si>
  <si>
    <t>47|8|İnkar edenlere ise, yıkım ve yokluk olsun! Allah onların işlerini boşa çıkarır.</t>
  </si>
  <si>
    <t>ذٰلِكَ بِاَنَّهُمْ كَرِهُوا مَٓا اَنْزَلَ اللّٰهُ فَاَحْبَطَ اَعْمَالَهُمْ</t>
  </si>
  <si>
    <t>47|9|Bu, Allah'ın indirdiğini beğenmediklerinden ötürüdür. İşlerini Allah bunun için boşa çıkarmıştır.</t>
  </si>
  <si>
    <t>اَفَلَمْ يَس۪يرُوا فِي الْاَرْضِ فَيَنْظُرُوا كَيْفَ كَانَ عَاقِبَةُ الَّذ۪ينَ مِنْ قَبْلِهِمْۜ دَمَّرَ اللّٰهُ عَلَيْهِمْۘ وَلِلْكَافِر۪ينَ اَمْثَالُهَا</t>
  </si>
  <si>
    <t>47|10|Yeryüzünde dolaşıp kendilerinden öncekilerin sonlarının nasıl olduğuna bakmazlar mı? Allah onları yere geçirmiştir; inkarcılara da onların başına gelenin benzerleri vardır.</t>
  </si>
  <si>
    <t>ذٰلِكَ بِاَنَّ اللّٰهَ مَوْلَى الَّذ۪ينَ اٰمَنُوا وَاَنَّ الْكَافِر۪ينَ لَا مَوْلٰى لَهُمْ۟</t>
  </si>
  <si>
    <t>47|11|Çünkü Allah inananların sahibidir. Kafirlerin ise sahibi yoktur.</t>
  </si>
  <si>
    <t>اِنَّ اللّٰهَ يُدْخِلُ الَّذ۪ينَ اٰمَنُوا وَعَمِلُوا الصَّالِحَاتِ جَنَّاتٍ تَجْر۪ي مِنْ تَحْتِهَا الْاَنْهَارُۜ وَالَّذ۪ينَ كَفَرُوا يَتَمَتَّعُونَ وَيَأْكُلُونَ كَمَا تَأْكُلُ الْاَنْعَامُ وَالنَّارُ مَثْوًى لَهُمْ</t>
  </si>
  <si>
    <t>47|12|Doğrusu Allah, inanıp yararlı işler işleyenleri içlerinden ırmaklar akan cennetlere koyar. Durakları ateş olduğu halde kafirler, zevklenirler ve hayvanlar gibi yerler.</t>
  </si>
  <si>
    <t>وَكَاَيِّنْ مِنْ قَرْيَةٍ هِيَ اَشَدُّ قُوَّةً مِنْ قَرْيَتِكَ الَّت۪ٓي اَخْرَجَتْكَۚ اَهْلَكْنَاهُمْ فَلَا نَاصِرَ لَهُمْ</t>
  </si>
  <si>
    <t>47|13|Seni sürüp çıkaran şehirden daha kuvvetli olan nice şehirler yok ettik. Yardım edenleri bulunmadı.</t>
  </si>
  <si>
    <t>اَفَمَنْ كَانَ عَلٰى بَيِّنَةٍ مِنْ رَبِّه۪ كَمَنْ زُيِّنَ لَهُ سُٓوءُ عَمَلِه۪ وَاتَّبَعُٓوا اَهْوَٓاءَهُمْ</t>
  </si>
  <si>
    <t>47|14|Rabbinin katından bir belgesi olan kimse, kötü işi kendisine güzel gösterilen kimseye benzer mi? Bunlar heveslerine uymuşlardır.</t>
  </si>
  <si>
    <t>مَثَلُ الْجَنَّةِ الَّت۪ي وُعِدَ الْمُتَّقُونَۜ ف۪يهَٓا اَنْهَارٌ مِنْ مَٓاءٍ غَيْرِ اٰسِنٍۚ وَاَنْهَارٌ مِنْ لَبَنٍ لَمْ يَتَغَيَّرْ طَعْمُهُۚ وَاَنْهَارٌ مِنْ خَمْرٍ لَذَّةٍ لِلشَّارِب۪ينَۚ وَاَنْهَارٌ مِنْ عَسَلٍ مُصَفًّىۜ وَلَهُمْ ف۪يهَا مِنْ كُلِّ الثَّمَرَاتِ وَمَغْفِرَةٌ مِنْ رَبِّهِمْۜ كَمَنْ هُوَ خَالِدٌ فِي النَّارِ وَسُقُوا مَٓاءً حَم۪يماً فَقَطَّعَ اَمْعَٓاءَهُمْ</t>
  </si>
  <si>
    <t>47|15|Allah'a karşı gelmekten sakınanlara söz verilen cennet şöyledir: Orada temiz su ırmakları, tadı bozulmayan süt ırmakları, içenlere zevk veren şarap ırmakları, süzme bal ırmakları vardır. Onlara orada her türlü ürün ve Rablerinden mağfiret vardır. Bunların durumu, ateşte temelli kalan ve bağırsaklarını parça parça edecek kaynar su içirilen kimselerin durumu gibi olur mu?</t>
  </si>
  <si>
    <t>وَمِنْهُمْ مَنْ يَسْتَمِــعُ اِلَيْكَۚ حَتّٰٓى اِذَا خَرَجُوا مِنْ عِنْدِكَ قَالُوا لِلَّذ۪ينَ اُو۫تُوا الْعِلْمَ مَاذَا قَالَ اٰنِفاً۠ اُو۬لٰٓئِكَ الَّذ۪ينَ طَبَعَ اللّٰهُ عَلٰى قُلُوبِهِمْ وَاتَّبَعُٓوا اَهْوَٓاءَهُمْ</t>
  </si>
  <si>
    <t>47|16|Onların içinde seni dinleyenler vardır; sonra senin yanından çıkınca, bilgili kimselere "Az önce ne demişti?" diye sorarlar. İşte bunlar, Allah'ın kalblerini mühürlemiş olduğu, kendi heveslerine uyan kimselerdir.</t>
  </si>
  <si>
    <t>وَالَّذ۪ينَ اهْتَدَوْا زَادَهُمْ هُدًى وَاٰتٰيهُمْ تَقْوٰيهُمْ</t>
  </si>
  <si>
    <t>47|17|Doğru yolu bulanların ise Allah doğruluklarını artırır, onların karşı gelmekten sakınmalarını sağlar.</t>
  </si>
  <si>
    <t>فَهَلْ يَنْظُرُونَ اِلَّا السَّاعَةَ اَنْ تَأْتِيَهُمْ بَغْتَةًۚ فَقَدْ جَٓاءَ اَشْرَاطُهَاۚ فَاَنّٰى لَهُمْ اِذَا جَٓاءَتْهُمْ ذِكْرٰيهُمْ</t>
  </si>
  <si>
    <t>47|18|Onlar kıyamet gününün kendilerine ansızın gelmesini mi bekliyorlar. Şüphesiz onun alametleri belirmiştir. Kendilerine gelip çatınca ibret almaları neye yarar?</t>
  </si>
  <si>
    <t>فَاعْلَمْ اَنَّهُ لَٓا اِلٰهَ اِلَّا اللّٰهُ وَاسْتَغْفِرْ لِذَنْبِكَ وَلِلْمُؤْمِن۪ينَ وَالْمُؤْمِنَاتِۜ وَاللّٰهُ يَعْلَمُ مُتَقَلَّبَكُمْ وَمَثْوٰيكُمْ۟</t>
  </si>
  <si>
    <t>47|19|Bil ki, Allah'tan başka tanrı yoktur; kendinin, inanmış erkek ve kadınların günahlarının bağışlanmasını dile. Allah, gezip dolaştığınız ve duracağınız yerleri bilir.</t>
  </si>
  <si>
    <t>وَيَقُولُ الَّذ۪ينَ اٰمَنُوا لَوْلَا نُزِّلَتْ سُورَةٌۚ فَاِذَٓا اُنْزِلَتْ سُورَةٌ مُحْكَمَةٌ وَذُكِرَ ف۪يهَا الْقِتَالُۙ رَاَيْتَ الَّذ۪ينَ ف۪ي قُلُوبِهِمْ مَرَضٌ يَنْظُرُونَ اِلَيْكَ نَظَرَ الْمَغْشِيِّ عَلَيْهِ مِنَ الْمَوْتِۜ فَاَوْلٰى لَهُمْۚ</t>
  </si>
  <si>
    <t>47|20|İnananlar: "Keşke bir süre indirilse de cihada çıksak" derlerdi. Fakat hükmü açık bir süre inip, orada savaş zikredilince, kalblerinde hastalık olanların, ölüm korkusuyla bayılmış kimselerin bakışları gibi, sana baktıklarını gördün. Oysa onlara itaat etmek ve uygun olanı söylemek yaraşırdı. İş ciddileşince Allah'a verdikleri yeminde doğruluk gösterselerdi, onların iyiliğine olurdu.</t>
  </si>
  <si>
    <t>طَاعَةٌ وَقَوْلٌ مَعْرُوفٌ۠ فَاِذَا عَزَمَ الْاَمْرُ۠ فَلَوْ صَدَقُوا اللّٰهَ لَكَانَ خَيْراً لَهُمْۚ</t>
  </si>
  <si>
    <t>47|21|İnananlar: "Keşke bir süre indirilse de cihada çıksak" derlerdi. Fakat hükmü açık bir süre inip, orada savaş zikredilince, kalblerinde hastalık olanların, ölüm korkusuyla bayılmış kimselerin bakışları gibi, sana baktıklarını gördün. Oysa onlara itaat etmek ve uygun olanı söylemek yaraşırdı. İş ciddileşince Allah'a verdikleri yeminde doğruluk gösterselerdi, onların iyiliğine olurdu.</t>
  </si>
  <si>
    <t>فَهَلْ عَسَيْتُمْ اِنْ تَوَلَّيْتُمْ اَنْ تُفْسِدُوا فِي الْاَرْضِ وَتُقَطِّعُٓوا اَرْحَامَكُمْ</t>
  </si>
  <si>
    <t>47|22|Geri dönerseniz yeryüzünde bozgunculuk yapmanız ve akrabalık bağlarını kesmeniz beklenmez mi sizden?</t>
  </si>
  <si>
    <t>اُو۬لٰٓئِكَ الَّذ۪ينَ لَعَنَهُمُ اللّٰهُ فَاَصَمَّهُمْ وَاَعْمٰٓى اَبْصَارَهُمْ</t>
  </si>
  <si>
    <t>47|23|İşte, Allah'ın lanetlediği, sağır kıldığı ve gözlerini kör ettiği bunlardır.</t>
  </si>
  <si>
    <t>اَفَلَا يَتَدَبَّرُونَ الْقُرْاٰنَ اَمْ عَلٰى قُلُوبٍ اَقْفَالُهَا</t>
  </si>
  <si>
    <t>47|24|Bunlar Kuran'ı düşünmezler mi? Yoksa kalbleri kilitli midir?</t>
  </si>
  <si>
    <t>اِنَّ الَّذ۪ينَ ارْتَدُّوا عَلٰٓى اَدْبَارِهِمْ مِنْ بَعْدِ مَا تَبَيَّنَ لَهُمُ الْهُدَىۙ الشَّيْطَانُ سَوَّلَ لَهُمْۜ وَاَمْلٰى لَهُمْ</t>
  </si>
  <si>
    <t>47|25|Kendileri için doğru yol belli olduktan sonra ardlarına dönenleri, bu işi yapmaya şeytan sürüklemiş, onlara ümit vermiştir.</t>
  </si>
  <si>
    <t>ذٰلِكَ بِاَنَّهُمْ قَالُوا لِلَّذ۪ينَ كَرِهُوا مَا نَزَّلَ اللّٰهُ سَنُط۪يعُكُمْ ف۪ي بَعْضِ الْاَمْرِۚ وَاللّٰهُ يَعْلَمُ اِسْرَارَهُمْ</t>
  </si>
  <si>
    <t>47|26|Bu, Allah'ın indirdiğini beğenmeyen kimselerin: "Biz bazı işlerde size itaat edeceğiz" demelerindendir. Allah onların gizlediklerini bilir.</t>
  </si>
  <si>
    <t>فَكَيْفَ اِذَا تَوَفَّتْهُمُ الْمَلٰٓئِكَةُ يَضْرِبُونَ وُجُوهَهُمْ وَاَدْبَارَهُمْ</t>
  </si>
  <si>
    <t>47|27|Melekler, onların yüzlerine ve sırtlarına vurarak canlarını alırken durumları nice olur?</t>
  </si>
  <si>
    <t>ذٰلِكَ بِاَنَّهُمُ اتَّبَعُوا مَٓا اَسْخَطَ اللّٰهَ وَكَرِهُوا رِضْوَانَهُ فَاَحْبَطَ اَعْمَالَهُمْ۟</t>
  </si>
  <si>
    <t>47|28|Bu, Allah'ı gazablandıran şeye uymaları ve O'nun rızasından hoşnut olmamalarından ötürüdür. Allah da onların işlerini boşa çıkarmıştır.</t>
  </si>
  <si>
    <t>اَمْ حَسِبَ الَّذ۪ينَ ف۪ي قُلُوبِهِمْ مَرَضٌ اَنْ لَنْ يُخْرِجَ اللّٰهُ اَضْغَانَهُمْ</t>
  </si>
  <si>
    <t>47|29|Yoksa, kalblerinde hastalık olanlar, Allah'ın onların kinlerini dışarı vurmayacağını mı sandılar?</t>
  </si>
  <si>
    <t>وَلَوْ نَشَٓاءُ لَاَرَيْنَاكَهُمْ فَلَعَرَفْتَهُمْ بِس۪يمٰيهُمْۜ وَلَتَعْرِفَنَّهُمْ ف۪ي لَحْنِ الْقَوْلِۜ وَاللّٰهُ يَعْلَمُ اَعْمَالَكُمْ</t>
  </si>
  <si>
    <t>47|30|Eğer dileseydik, Biz onları sana gösterirdik; sen de onları yüzlerinden tanırdın. And olsun ki sen, onları konuşmalarından da tanırsın; Allah işlediklerinizi bilir.</t>
  </si>
  <si>
    <t>وَلَنَبْلُوَنَّكُمْ حَتّٰى نَعْلَمَ الْمُجَاهِد۪ينَ مِنْكُمْ وَالصَّابِر۪ينَۙ وَنَبْلُوَ۬ا اَخْبَارَكُمْ</t>
  </si>
  <si>
    <t>47|31|And olsun ki sizi, içinizden cihada çıkanları ve sabredenleri meydana çıkarana ve haberlerinizi açıklayana kadar deneyeceğiz.</t>
  </si>
  <si>
    <t>اِنَّ الَّذ۪ينَ كَفَرُوا وَصَدُّوا عَنْ سَب۪يلِ اللّٰهِ وَشَٓاقُّوا الرَّسُولَ مِنْ بَعْدِ مَا تَبَيَّنَ لَهُمُ الْهُدٰىۙ لَنْ يَضُرُّوا اللّٰهَ شَيْـٔاًۜ وَسَيُحْبِطُ اَعْمَالَهُمْ</t>
  </si>
  <si>
    <t>47|32|Şüphesiz, inkar edenler, Allah yolundan alıkoyanlar ve kendilerine doğru yol belli olduktan sonra Peygambere karşı gelenler Allah'a hiçbir zarar veremezler. O, onların işlerini boşa çıkaracaktır.</t>
  </si>
  <si>
    <t>يَٓا اَيُّهَا الَّذ۪ينَ اٰمَنُٓوا اَط۪يعُوا اللّٰهَ وَاَط۪يعُوا الرَّسُولَ وَلَا تُبْطِلُٓوا اَعْمَالَكُمْ</t>
  </si>
  <si>
    <t>47|33|Ey inananlar! Allah'a itaat edin, Peygambere itaat edin; işlerinizi boşa çıkarmayın.</t>
  </si>
  <si>
    <t>اِنَّ الَّذ۪ينَ كَفَرُوا وَصَدُّوا عَنْ سَب۪يلِ اللّٰهِ ثُمَّ مَاتُوا وَهُمْ كُفَّارٌ فَلَنْ يَغْفِرَ اللّٰهُ لَهُمْ</t>
  </si>
  <si>
    <t>47|34|İnkar edip Allah yolundan alıkoyanları, sonra da inkarcı olarak ölenleri Allah şüphesiz ki bağışlamayacaktır.</t>
  </si>
  <si>
    <t>فَلَا تَهِنُوا وَتَدْعُٓوا اِلَى السَّلْمِۗ وَاَنْتُمُ الْاَعْلَوْنَۗ وَاللّٰهُ مَعَكُمْ وَلَنْ يَتِرَكُمْ اَعْمَالَكُمْ</t>
  </si>
  <si>
    <t>47|35|Ey inananlar! Sizler daha üstün olduğunuz halde düşman karşısında gevşemeyin ki barış istemek zorunda kalmayasınız; Allah sizinle beraberdir; sizin işlerinizi eksiltmeyecektir.</t>
  </si>
  <si>
    <t>اِنَّمَا الْحَيٰوةُ الدُّنْيَا لَعِبٌ وَلَهْوٌۜ وَاِنْ تُؤْمِنُوا وَتَتَّقُوا يُؤْتِكُمْ اُجُورَكُمْ وَلَا يَسْـَٔلْكُمْ اَمْوَالَكُمْ</t>
  </si>
  <si>
    <t>47|36|Doğrusu dünya hayatı oyun ve oyalanmadır. Eğer inanır ve Allah'a karşı gelmekten sakınırsanız, O, size ecirlerinizi verir; O, sizin mallarınızı tamamen sarfetmenizi istemez.</t>
  </si>
  <si>
    <t>اِنْ يَسْـَٔلْكُمُوهَا فَيُحْفِكُمْ تَبْخَلُوا وَيُخْرِجْ اَضْغَانَكُمْ</t>
  </si>
  <si>
    <t>47|37|Eğer sizden onları isteyip de sizi zorlarsa, cimrilik edecektiniz, O da kinlerinizi ortaya çıkaracaktı.</t>
  </si>
  <si>
    <t>هَٓا اَنْتُمْ هٰٓؤُ۬لَٓاءِ تُدْعَوْنَ لِتُنْفِقُوا ف۪ي سَب۪يلِ اللّٰهِۚ فَمِنْكُمْ مَنْ يَبْخَلُۚ وَمَنْ يَبْخَلْ فَاِنَّمَا يَبْخَلُ عَنْ نَفْسِه۪ۜ وَاللّٰهُ الْغَنِيُّ وَاَنْتُمُ الْفُقَـرَٓاءُۚ وَاِنْ تَتَوَلَّوْا يَسْتَبْدِلْ قَوْماً غَيْرَكُمْۙ ثُمَّ لَا يَكُونُٓوا اَمْثَالَكُمْ</t>
  </si>
  <si>
    <t>47|38|İşte sizler, Allah yolunda sarfetmeye çağırılan kimselersiniz. Kiminiz cimrilik yapıyor ama, cimrilik yapan bilsin ki, ancak kendine karşı cimrilik etmiş olur. Allah zengindir, siz ise fakirsiniz. Eğer O'ndan yüz çevirirseniz sizi ortadan kaldırır, sizin gibi olmayacak bir milleti yerinize getirir.</t>
  </si>
  <si>
    <t>FETİH SURESİ</t>
  </si>
  <si>
    <t>اِنَّا فَتَحْنَا لَكَ فَتْحاً مُب۪يناًۙ</t>
  </si>
  <si>
    <t>48|1|Doğrusu Biz sana apaçık bir zafer sağlamışızdır.</t>
  </si>
  <si>
    <t>لِيَغْفِرَ لَكَ اللّٰهُ مَا تَقَدَّمَ مِنْ ذَنْبِكَ وَمَا تَاَخَّرَ وَيُتِمَّ نِعْمَتَهُ عَلَيْكَ وَيَهْدِيَكَ صِرَاطاً مُسْتَق۪يماًۙ</t>
  </si>
  <si>
    <t>48|2|Allah böylece, senin geçmiş ve gelecek günahlarını bağışlar, sana olan nimetini tamamlar, seni doğru yola eriştirir.</t>
  </si>
  <si>
    <t>وَيَنْصُرَكَ اللّٰهُ نَصْراً عَز۪يزاً</t>
  </si>
  <si>
    <t>48|3|Böylece sana, kimsenin güç yetiremeyeceği bir şekilde yardım eder.</t>
  </si>
  <si>
    <t>هُوَ الَّـذ۪ٓي اَنْزَلَ السَّك۪ينَةَ ف۪ي قُلُوبِ الْمُؤْمِن۪ينَ لِيَزْدَادُٓوا ا۪يمَاناً مَعَ ا۪يمَانِهِمْۜ وَلِلّٰهِ جُنُودُ السَّمٰوَاتِ وَالْاَرْضِۜ وَكَانَ اللّٰهُ عَل۪يماً حَك۪يماًۙ</t>
  </si>
  <si>
    <t>48|4|İnananların, imanlarını kat kat artırmaları için, kalblerine güven indiren O'dur. Göklerdeki ve yerdeki ordular Allah'ındır. Allah bilendir, Hakim olandır.</t>
  </si>
  <si>
    <t>لِيُدْخِلَ الْمُؤْمِن۪ينَ وَالْمُؤْمِنَاتِ جَنَّاتٍ تَجْر۪ي مِنْ تَحْتِهَا الْاَنْهَارُ خَالِد۪ينَ ف۪يهَا وَيُكَفِّرَ عَنْهُمْ سَيِّـَٔاتِهِمْۜ وَكَانَ ذٰلِكَ عِنْدَ اللّٰهِ فَوْزاً عَظ۪يماًۙ</t>
  </si>
  <si>
    <t>48|5|İnanan erkek ve kadınları, içinde temelli kalacakları, içlerinden ırmaklar akan cennetlere koyar, onların kötülüklerini örter. Allah katında büyük kurtuluş işte budur.</t>
  </si>
  <si>
    <t>وَيُعَذِّبَ الْمُنَافِق۪ينَ وَالْمُنَافِقَاتِ وَالْمُشْرِك۪ينَ وَالْمُشْرِكَاتِ الظَّٓانّ۪ينَ بِاللّٰهِ ظَنَّ السَّوْءِۜ عَلَيْهِمْ دَٓائِرَةُ السَّوْءِۚ وَغَضِبَ اللّٰهُ عَلَيْهِمْ وَلَعَنَهُمْ وَاَعَدَّ لَهُمْ جَهَنَّمَۜ وَسَٓاءَتْ مَص۪يراً</t>
  </si>
  <si>
    <t>48|6|İnananlara yardım etmez diye Allah'a kötü sanıda bulunan ikiyüzlü erkek ve kadınlara, puta tapan erek ve kadınlara Allah azabetsin; kötü sanıları kendi baslarına gelsin! Allah onlara gazabetmiş, onları lanetlemiş ve cehennemi kendilerine hazırlamıştır. Ne kötü dönüş yeridir!</t>
  </si>
  <si>
    <t>وَلِلّٰهِ جُنُودُ السَّمٰوَاتِ وَالْاَرْضِۜ وَكَانَ اللّٰهُ عَز۪يزاً حَك۪يماً</t>
  </si>
  <si>
    <t>48|7|Göklerdeki ve yerdeki ordular Allah'ındır. Allah güçlü olandır. Hakim olandır.</t>
  </si>
  <si>
    <t>اِنَّٓا اَرْسَلْنَاكَ شَاهِداً وَمُبَشِّراً وَنَذ۪يراًۙ</t>
  </si>
  <si>
    <t>48|8|Doğrusu seni şahit, müjdeci ve uyarıcı olarak gönderdik. Ey insanlar, siz de Allah'a ve Peygamberine inanasınız, ona yardım edesiniz, O'na saygı gösteresiniz ve O'nu sabah akşam tesbih edesiniz.</t>
  </si>
  <si>
    <t>لِتُؤْمِنُوا بِاللّٰهِ وَرَسُولِه۪ وَتُعَزِّرُوهُ وَتُوَقِّرُوهُۜ وَتُسَبِّحُوهُ بُكْرَةً وَاَص۪يلاً</t>
  </si>
  <si>
    <t>48|9|Doğrusu seni şahit, müjdeci ve uyarıcı olarak gönderdik. Ey insanlar, siz de Allah'a ve Peygamberine inanasınız, ona yardım edesiniz, O'na saygı gösteresiniz ve O'nu sabah akşam tesbih edesiniz.</t>
  </si>
  <si>
    <t>اِنَّ الَّذ۪ينَ يُبَايِعُونَكَ اِنَّمَا يُبَايِعُونَ اللّٰهَۜ يَدُ اللّٰهِ فَوْقَ اَيْد۪يهِمْۚ فَمَنْ نَكَثَ فَاِنَّمَا يَنْكُثُ عَلٰى نَفْسِه۪ۚ وَمَنْ اَوْفٰى بِمَا عَاهَدَ عَلَيْهُ اللّٰهَ فَسَيُؤْت۪يهِ اَجْراً عَظ۪يماً۟</t>
  </si>
  <si>
    <t>48|10|Şüphesiz sana baş eğerek ellerini verenler (biat edenler), Allah'a baş eğip el vermiş sayılırlar. Allah'ın eli onların ellerinin üstündedir. Verdiği bu sözden dönen, ancak kendi aleyhine dönmüş olur. Allah'a verdiği sözü yerine getirene, Allah büyük ecir verecektir.</t>
  </si>
  <si>
    <t>سَيَقُولُ لَكَ الْمُخَلَّفُونَ مِنَ الْاَعْرَابِ شَغَلَتْنَٓا اَمْوَالُنَا وَاَهْلُونَا فَاسْتَغْفِرْ لَنَاۚ يَقُولُونَ بِاَلْسِنَتِهِمْ مَا لَيْسَ ف۪ي قُلُوبِهِمْۜ قُلْ فَمَنْ يَمْلِكُ لَكُمْ مِنَ اللّٰهِ شَيْـٔاً اِنْ اَرَادَ بِكُمْ ضَراًّ اَوْ اَرَادَ بِكُمْ نَفْعاًۜ بَلْ كَانَ اللّٰهُ بِمَا تَعْمَلُونَ خَب۪يراً</t>
  </si>
  <si>
    <t>48|11|Bedevilerin savaştan geri kalmış olanları, sana: "Bizi mallarımız ve ailelerimiz alıkoydu. Allah'tan bizim bağışlanmamızı dile" diyecekler. Dilleriyle, gönüllerinde bulunmayanı söylerler; de ki: "Allah size bir zarar gelmesini dilerse, yahut bir fayda elde etmenizi dilerse, O'na karşı kimin gücü bir şeye yeter? Kaldı ki, Allah yaptıklarınızdan haberdardır."</t>
  </si>
  <si>
    <t>بَلْ ظَنَنْتُمْ اَنْ لَنْ يَنْقَلِبَ الرَّسُولُ وَالْمُؤْمِنُونَ اِلٰٓى اَهْل۪يهِمْ اَبَداً وَزُيِّنَ ذٰلِكَ ف۪ي قُلُوبِكُمْ وَظَنَنْتُمْ ظَنَّ السَّوْءِۚ وَكُنْتُمْ قَوْماً بُوراً</t>
  </si>
  <si>
    <t>48|12|Aslında siz, Peygamberin ve inananların, ailelerine bir daha dönmeyeceklerini sanmıştınız. Bu, gönüllerinize güzel görünmüştü de kötü sanıda bulunmuştunuz. Hayırsız bir topluluk oldunuz.</t>
  </si>
  <si>
    <t>وَمَنْ لَمْ يُؤْمِنْ بِاللّٰهِ وَرَسُولِه۪ فَاِنَّٓا اَعْتَدْنَا لِلْكَافِر۪ينَ سَع۪يراً</t>
  </si>
  <si>
    <t>48|13|Allah'a ve Peygamberine kim inanmamışsa bilsin ki, şüphesiz Biz, inkarcılar için çılgın alevli cehennemi hazırlamışızdır.</t>
  </si>
  <si>
    <t>وَلِلّٰهِ مُلْكُ السَّمٰوَاتِ وَالْاَرْضِۜ يَغْفِرُ لِمَنْ يَشَٓاءُ وَيُعَذِّبُ مَنْ يَشَٓاءُۜ وَكَانَ اللّٰهُ غَفُوراً رَح۪يماً</t>
  </si>
  <si>
    <t>48|14|Göklerin ve yerin hükümranlığı Allah'ındır. O, dilediğini bağışlar, dilediğine azabeder. Allah bağışlayandır, merhamet edendir.</t>
  </si>
  <si>
    <t>سَيَقُولُ الْمُخَلَّفُونَ اِذَا انْطَلَقْتُمْ اِلٰى مَغَانِمَ لِتَأْخُذُوهَا ذَرُونَا نَتَّبِعْكُمْۚ يُر۪يدُونَ اَنْ يُبَدِّلُوا كَلَامَ اللّٰهِۜ قُلْ لَنْ تَتَّبِعُونَا كَذٰلِكُمْ قَالَ اللّٰهُ مِنْ قَبْلُۚ فَسَيَقُولُونَ بَلْ تَحْسُدُونَنَاۜ بَلْ كَانُوا لَا يَفْقَهُونَ اِلَّا قَل۪يلاً</t>
  </si>
  <si>
    <t>48|15|Savaştan geri kalmış olanlar, siz ganimetleri almaya giderken: "Bırakın, biz de sizinle gelelim" diyeceklerdir. Onlar Allah'ın sözünü değiştirmek isterler. De ki: "Bize uymayacaksınız; Allah sizin için önceden böyle buyurmuştur." Size: "Hayır, bizi çekemiyorsunuz" diyecekler. Aksine, kendileri ancak pek az söz anlayan kimselerdir.</t>
  </si>
  <si>
    <t>قُلْ لِلْمُخَلَّف۪ينَ مِنَ الْاَعْرَابِ سَتُدْعَوْنَ اِلٰى قَوْمٍ اُو۬ل۪ي بَأْسٍ شَد۪يدٍ تُقَاتِلُونَهُمْ اَوْ يُسْلِمُونَۚ فَاِنْ تُط۪يعُوا يُؤْتِكُمُ اللّٰهُ اَجْراً حَسَناًۚ وَاِنْ تَتَوَلَّوْا كَمَا تَوَلَّيْتُمْ مِنْ قَبْلُ يُعَذِّبْكُمْ عَذَاباً اَل۪يماً</t>
  </si>
  <si>
    <t>48|16|Bedevilerden geri kalmış olanlara de ki: "güçlü kuvvetli bir millete karşı, onlar müslüman olana kadar savaşmaya çağrılacaksanız; eğer itaat ederseniz Allah size güzel ecir verir, ama daha önce döndüğünüz gibi yine dönecek olursanız sizi can yakan bir azaba uğratır."</t>
  </si>
  <si>
    <t>لَيْسَ عَلَى الْاَعْمٰى حَرَجٌ وَلَا عَلَى الْاَعْرَجِ حَرَجٌ وَلَا عَلَى الْمَر۪يضِ حَرَجٌۜ وَمَنْ يُطِـعِ اللّٰهَ وَرَسُولَهُ يُدْخِلْهُ جَنَّاتٍ تَجْر۪ي مِنْ تَحْتِهَا الْاَنْهَارُۚ وَمَنْ يَتَوَلَّ يُعَذِّبْهُ عَذَاباً اَل۪يماً۟</t>
  </si>
  <si>
    <t>48|17|Ama, gözleri görmeyen kimse savaşa gelmezse ona bir sorumluluk yoktur; topala ve hastaya da sorumluluk yoktur. Kim Allah'a ve peygamberine itaat ederse, Allah onu, içlerinden ırmaklar akan cennetlere koyar. Kim yüz çevirirse, onu can yakıcı azaba uğratır.</t>
  </si>
  <si>
    <t>لَقَدْ رَضِيَ اللّٰهُ عَنِ الْمُؤْمِن۪ينَ اِذْ يُبَايِعُونَكَ تَحْتَ الشَّجَرَةِ فَعَلِمَ مَا ف۪ي قُلُوبِهِمْ فَاَنْزَلَ السَّك۪ينَةَ عَلَيْهِمْ وَاَثَابَهُمْ فَتْحاً قَر۪يباًۙ</t>
  </si>
  <si>
    <t>48|18|Allah inananlardan, ağaç altında sana baş eğerek el verirlerken, and olsun ki hoşnut olmuştur. Gönüllerinde olanı da bilmiş, onlara güvenlik vermiş, onlara yakın bir zafer ve ele geçirecekleri bol ganimetler bahşetmiştir. Allah, güçlü olandır, Hakim olandır.</t>
  </si>
  <si>
    <t>وَمَغَانِمَ كَث۪يرَةً يَأْخُذُونَهَاۜ وَكَانَ اللّٰهُ عَز۪يزاً حَك۪يماً</t>
  </si>
  <si>
    <t>48|19|Allah inananlardan, ağaç altında sana baş eğerek el verirlerken, and olsun ki hoşnut olmuştur. Gönüllerinde olanı da bilmiş, onlara güvenlik vermiş, onlara yakın bir zafer ve ele geçirecekleri bol ganimetler bahşetmiştir. Allah, güçlü olandır, Hakim olandır.</t>
  </si>
  <si>
    <t>وَعَدَكُمُ اللّٰهُ مَغَانِمَ كَث۪يرَةً تَأْخُذُونَهَا فَعَجَّلَ لَكُمْ هٰذِه۪ وَكَفَّ اَيْدِيَ النَّاسِ عَنْكُمْۚ وَلِتَكُونَ اٰيَةً لِلْمُؤْمِن۪ينَ وَيَهْدِيَكُمْ صِرَاطاً مُسْتَق۪يماًۙ</t>
  </si>
  <si>
    <t>48|20|Allah size, ele geçireceğiniz bol bol ganimetler vadetmiştir. İnananlar için bir belge olması, sizi doğru yola eriştirmesi için bunları size hemen vermiş ve insanların size uzanan ellerini önlemiştir.</t>
  </si>
  <si>
    <t>وَاُخْرٰى لَمْ تَقْدِرُوا عَلَيْهَا قَدْ اَحَاطَ اللّٰهُ بِهَاۜ وَكَانَ اللّٰهُ عَلٰى كُلِّ شَيْءٍ قَد۪يراً</t>
  </si>
  <si>
    <t>48|21|Bundan başka, sizin gücünüzün yetmediği fakat Allah'ın sizin için sakladığı ganimetler de vardır. Allah her şeye Kadir olandır.</t>
  </si>
  <si>
    <t>وَلَوْ قَاتَلَكُمُ الَّذ۪ينَ كَفَرُوا لَوَلَّوُا الْاَدْبَارَ ثُمَّ لَا يَجِدُونَ وَلِياًّ وَلَا نَص۪يراً</t>
  </si>
  <si>
    <t>48|22|İnkar edenler sizinle savaşsalardı yüzgeri döneceklerdi. Sonra bir dost ve yardımcı da bulamayacaklardı.</t>
  </si>
  <si>
    <t>سُنَّةَ اللّٰهِ الَّت۪ي قَدْ خَلَتْ مِنْ قَبْلُۚ وَلَنْ تَجِدَ لِسُنَّةِ اللّٰهِ تَبْد۪يلاً</t>
  </si>
  <si>
    <t>48|23|Allah'ın önceden gelip geçmişlere uyguladığı yasası budur. Allah'ın yasasında değişme bulamazsın.</t>
  </si>
  <si>
    <t>وَهُوَ الَّذ۪ي كَفَّ اَيْدِيَهُمْ عَنْكُمْ وَاَيْدِيَكُمْ عَنْهُمْ بِبَطْنِ مَكَّةَ مِنْ بَعْدِ اَنْ اَظْفَرَكُمْ عَلَيْهِمْۜ وَكَانَ اللّٰهُ بِمَا تَعْمَلُونَ بَص۪يراً</t>
  </si>
  <si>
    <t>48|24|Sizi onlara üstün kıldıktan sonra, Mekke bölgesinde, onların ellerini sizden, sizin ellerinizi onlardan geri tutan, savaşı önleyen O'dur. Allah yaptıklarınızı görendir.</t>
  </si>
  <si>
    <t>هُمُ الَّذ۪ينَ كَفَرُوا وَصَدُّوكُمْ عَنِ الْمَسْجِدِ الْحَرَامِ وَالْهَدْيَ مَعْكُوفاً اَنْ يَبْلُغَ مَحِلَّهُۜ وَلَوْلَا رِجَالٌ مُؤْمِنُونَ وَنِسَٓاءٌ مُؤْمِنَاتٌ لَمْ تَعْلَمُوهُمْ اَنْ تَطَؤُ۫هُمْ فَتُص۪يبَكُمْ مِنْهُمْ مَعَرَّةٌ بِغَيْرِ عِلْمٍۚ لِيُدْخِلَ اللّٰهُ ف۪ي رَحْمَتِه۪ مَنْ يَشَٓاءُۚ لَوْ تَزَيَّلُوا لَعَذَّبْنَا الَّذ۪ينَ كَفَرُوا مِنْهُمْ عَذَاباً اَل۪يماً</t>
  </si>
  <si>
    <t>48|25|Onlar inkar edenlerdir, sizi Mescidi Haram'ı ziyaretten ve bağlı kurbanları yerlerine gitmekten alıkoyanlardır. Eğer, oradaki henüz tanımadığınız inanmış erkeklerle inanmış kadınları bilmeyerek ezmek suretiyle üzüntüye kapılmanız ihtimali olmasaydı Allah savaşı önlemezdi. Allah, dilediklerine rahmet etmek için böyle yapmıştır. Eğer inananlarla inkarcılar birbirinden ayrılmış olsalardı, inkar edenleri can yakıcı bir azaba uğratırdık.</t>
  </si>
  <si>
    <t>اِذْ جَعَلَ الَّذ۪ينَ كَفَرُوا ف۪ي قُلُوبِهِمُ الْحَمِيَّةَ حَمِيَّةَ الْجَاهِلِيَّةِ فَاَنْزَلَ اللّٰهُ سَك۪ينَتَهُ عَلٰى رَسُولِه۪ وَعَلَى الْمُؤْمِن۪ينَ وَاَلْزَمَهُمْ كَلِمَةَ التَّقْوٰى وَكَانُٓوا اَحَقَّ بِهَا وَاَهْلَهَاۜ وَكَانَ اللّٰهُ بِكُلِّ شَيْءٍ عَل۪يماً۟</t>
  </si>
  <si>
    <t>48|26|İnkar edenler, gönüllerindeki cahiliyye çağının asabiyet ateşini ateşlendirdiklerinde, Allah, Peygamberine ve inananlara huzur indirdi; onların takva sözünü tutmalarını sağladı. Onlar, bu söze layık ve ehil kimselerdi. Allah her şeyi bilmektedir.</t>
  </si>
  <si>
    <t>لَقَدْ صَدَقَ اللّٰهُ رَسُولَهُ الرُّءْيَا بِالْحَقِّۚ لَتَدْخُلُنَّ الْمَسْجِدَ الْحَرَامَ اِنْ شَٓاءَ اللّٰهُ اٰمِن۪ينَۙ مُحَلِّق۪ينَ رُؤُ۫سَكُمْ وَمُقَصِّر۪ينَۙ لَا تَخَافُونَۜ فَعَلِمَ مَا لَمْ تَعْلَمُوا فَجَعَلَ مِنْ دُونِ ذٰلِكَ فَتْحاً قَر۪يباً</t>
  </si>
  <si>
    <t>48|27|And olsun ki Allah, Peygamberinin rüyasının gerçek olduğunu tasdik eder. Ey inananlar! Siz, Allah dilerse, güven içinde, başlarınızı tıraş etmiş veya saçlarınızı kısaltmış olarak, korkmadan Mescidi Haram'a gireceksiniz. Allah, sizin bilmediğinizi bilir. Size, bundan başka, yakın zamanda bir zafer verecektir.</t>
  </si>
  <si>
    <t>هُوَ الَّـذ۪ٓي اَرْسَلَ رَسُولَهُ بِالْهُدٰى وَد۪ينِ الْحَقِّ لِيُظْهِرَهُ عَلَى الدّ۪ينِ كُلِّه۪ۜ وَكَفٰى بِاللّٰهِ شَه۪يداًۜ</t>
  </si>
  <si>
    <t>48|28|Bütün dinlerden üstün kılmak üzere, Peygamberini, doğruluk rehberi Kuran ve hak din ile gönderen O'dur. Şahit olarak Allah yeter.</t>
  </si>
  <si>
    <t>مُحَمَّدٌ رَسُولُ اللّٰهِۜ وَالَّذ۪ينَ مَعَهُٓ اَشِدَّٓاءُ عَلَى الْكُفَّارِ رُحَمَٓاءُ بَيْنَهُمْ تَرٰيهُمْ رُكَّعاً سُجَّداً يَبْتَغُونَ فَضْلاً مِنَ اللّٰهِ وَرِضْوَاناًۘ س۪يمَاهُمْ ف۪ي وُجُوهِهِمْ مِنْ اَثَرِ السُّجُودِۜ ذٰلِكَ مَثَلُهُمْ فِي التَّوْرٰيةِۚۛ وَمَثَلُهُمْ فِي الْاِنْج۪يلِ۠ۛ كَزَرْعٍ اَخْرَجَ شَطْـَٔهُ۫ فَاٰزَرَهُ فَاسْتَغْلَظَ فَاسْتَوٰى عَلٰى سُوقِه۪ يُعْجِبُ الزُّرَّاعَ لِيَغ۪يظَ بِهِمُ الْكُفَّارَۜ وَعَدَ اللّٰهُ الَّذ۪ينَ اٰمَنُوا وَعَمِلُوا الصَّالِحَاتِ مِنْهُمْ مَغْفِرَةً وَاَجْراً عَظ۪يماً</t>
  </si>
  <si>
    <t>48|29|Muhammed Allah'ın elçisidir. Onun beraberinde bulunanlar, inkarcılara karşı sert, birbirlerine merhametlidirler. Onları rükua varırken, secde ederken, Allah'tan lütuf ve hoşnudluk dilerken görürsün. Onlar, yüzlerindeki secde izi ile tanınırlar. İşte bu, onların Tevrat'ta anlatılan vasıflarıdır. İncil'de de şöyle vasıflandırılmışlardı: Filizini çıkarmış, onu kuvvetlendirmiş, kalınlaşmış, gövdesi üzerine dikilmiş, ekincilerin hoşuna giden ekin gibidirler. Allah böylece bunları çoğaltıp kuvvetlendirmekle inkarcıları öfkelendirir. Allah, inanıp yararlı işler işleyenlere, bağışlama ve büyük ecir vadetmiştir.</t>
  </si>
  <si>
    <t>HUCURAT SURESİ</t>
  </si>
  <si>
    <t>يَٓا اَيُّهَا الَّذ۪ينَ اٰمَنُوا لَا تُقَدِّمُوا بَيْنَ يَدَيِ اللّٰهِ وَرَسُولِه۪ وَاتَّقُوا اللّٰهَۜ اِنَّ اللّٰهَ سَم۪يعٌ عَل۪يمٌ</t>
  </si>
  <si>
    <t>49|1|Ey inananlar! Allah'tan ve Peygamberinden öne geçmeyin; Allah'tan sakının, doğrusu Allah işitir ve bilir.</t>
  </si>
  <si>
    <t>يَٓا اَيُّهَا الَّذ۪ينَ اٰمَنُوا لَا تَرْفَعُٓوا اَصْوَاتَكُمْ فَوْقَ صَوْتِ النَّبِيِّ وَلَا تَجْهَرُوا لَهُ بِالْقَوْلِ كَجَهْرِ بَعْضِكُمْ لِبَعْضٍ اَنْ تَحْبَطَ اَعْمَالُكُمْ وَاَنْتُمْ لَا تَشْعُرُونَ</t>
  </si>
  <si>
    <t>49|2|Ey inananlar! Seslerinizi, Peygamberin sesini bastıracak şekilde yükseltmeyin. Farkına varmadan, işlediklerinizin boşa gitmemesi için, Peygambere birbirinize bağırdığınız gibi yüksek sesle bağırmayın.</t>
  </si>
  <si>
    <t>اِنَّ الَّذ۪ينَ يَغُضُّونَ اَصْوَاتَهُمْ عِنْدَ رَسُولِ اللّٰهِ اُو۬لٰٓئِكَ الَّذ۪ينَ امْتَحَنَ اللّٰهُ قُلُوبَهُمْ لِلتَّقْوٰىۜ لَهُمْ مَغْفِرَةٌ وَاَجْرٌ عَظ۪يمٌ</t>
  </si>
  <si>
    <t>49|3|Seslerini Peygamberin yanında kısan kimseler, Allah'ın gönüllerini takva ile sınadığı kimselerdir. Onlara mağfiret ve büyük ecir vardır.</t>
  </si>
  <si>
    <t>اِنَّ الَّذ۪ينَ يُنَادُونَكَ مِنْ وَرَٓاءِ الْحُجُرَاتِ اَكْثَرُهُمْ لَا يَعْقِلُونَ</t>
  </si>
  <si>
    <t>49|4|Sana odaların ötesinden seslenenlerin çoğu akletmeyen kimselerdir.</t>
  </si>
  <si>
    <t>وَلَوْ اَنَّهُمْ صَبَرُوا حَتّٰى تَخْرُجَ اِلَيْهِمْ لَكَانَ خَيْراً لَهُمْۜ وَاللّٰهُ غَفُورٌ رَح۪يمٌ</t>
  </si>
  <si>
    <t>49|5|Eğer onlar, sen yanlarına çıkıncaya kadar sabretselerdi şüphesiz onlar için daha iyi olurdu. Allah bağışlayandır, merhamet edendir.</t>
  </si>
  <si>
    <t>يَٓا اَيُّهَا الَّذ۪ينَ اٰمَنُٓوا اِنْ جَٓاءَكُمْ فَاسِقٌ بِنَبَأٍ۬ فَتَبَيَّنُٓوا اَنْ تُص۪يبُوا قَوْماً بِجَهَالَةٍ فَتُصْبِحُوا عَلٰى مَا فَعَلْتُمْ نَادِم۪ينَ</t>
  </si>
  <si>
    <t>49|6|Ey inananlar! Eğer yoldan çıkmışın biri size bir haber getirirse, onun iç yüzünü araştırın, yoksa bilmeden bir millete fenalık edersiniz de sonra ettiğinize pişman olursunuz.</t>
  </si>
  <si>
    <t>وَاعْلَمُٓوا اَنَّ ف۪يكُمْ رَسُولَ اللّٰهِۜ لَوْ يُط۪يعُكُمْ ف۪ي كَث۪يرٍ مِنَ الْاَمْرِ لَعَنِتُّمْ وَلٰكِنَّ اللّٰهَ حَبَّبَ اِلَيْكُمُ الْا۪يمَانَ وَزَيَّـنَهُ ف۪ي قُلُوبِكُمْ وَكَرَّهَ اِلَيْكُمُ الْكُفْرَ وَالْفُسُوقَ وَالْعِصْيَانَۜ اُو۬لٰٓئِكَ هُمُ الرَّاشِدُونَۙ</t>
  </si>
  <si>
    <t>49|7|Bilin ki, içinizde Allah'ın Peygamberi bulunmaktadır. Eğer o, bir çok işlerde size uymuş olsaydı şüphesiz kötü duruma düşerdiniz; ama Allah size imanı sevdirmiş, onu gönüllerinize güzel göstermiş; inkarcılığı, yoldan çıkmayı ve baş kaldırmayı size iğrenç göstermiştir. İşte böyle olanlar, Allah katından bir lütuf ve nimet sayesinde doğru yolda bulunanlardır. Allah bilendir, Hakim'dir.</t>
  </si>
  <si>
    <t>فَضْلاً مِنَ اللّٰهِ وَنِعْمَةًۜ وَاللّٰهُ عَل۪يمٌ حَك۪يمٌ</t>
  </si>
  <si>
    <t>49|8|Bilin ki, içinizde Allah'ın Peygamberi bulunmaktadır. Eğer o, bir çok işlerde size uymuş olsaydı şüphesiz kötü duruma düşerdiniz; ama Allah size imanı sevdirmiş, onu gönüllerinize güzel göstermiş; inkarcılığı, yoldan çıkmayı ve baş kaldırmayı size iğrenç göstermiştir. İşte böyle olanlar, Allah katından bir lütuf ve nimet sayesinde doğru yolda bulunanlardır. Allah bilendir, Hakim'dir.</t>
  </si>
  <si>
    <t>وَاِنْ طَٓائِفَتَانِ مِنَ الْمُؤْمِن۪ينَ اقْتَتَلُوا فَاَصْلِحُوا بَيْنَهُمَاۚ فَاِنْ بَغَتْ اِحْدٰيهُمَا عَلَى الْاُخْرٰى فَقَاتِلُوا الَّت۪ي تَبْغ۪ي حَتّٰى تَف۪ٓيءَ اِلٰٓى اَمْرِ اللّٰهِۚ فَاِنْ فَٓاءَتْ فَاَصْلِحُوا بَيْنَهُمَا بِالْعَدْلِ وَاَقْسِطُواۜ اِنَّ اللّٰهَ يُحِبُّ الْمُقْسِط۪ينَ</t>
  </si>
  <si>
    <t>49|9|Eğer müminlerden iki topluluk birbirleriyle savaşırlarsa aralarını düzeltiniz; eğer biri diğeri üzerine saldırırsa, saldıranlarla Allah'ın buyruğuna dönmelerine kadar savaşınız; eğer dönerlerse aralarını adaletle bulunuz, adil davranınız, şüphesiz Allah adil davrananları sever.</t>
  </si>
  <si>
    <t>اِنَّمَا الْمُؤْمِنُونَ اِخْوَةٌ فَاَصْلِحُوا بَيْنَ اَخَوَيْكُمْ وَاتَّقُوا اللّٰهَ لَعَلَّكُمْ تُرْحَمُونَ۟</t>
  </si>
  <si>
    <t>49|10|Şüphesiz müminler birbiri ile kardeştirler; öyle ise dargın olan kardeşlerinizin arasını düzeltin; Allah'tan sakının ki size acısın.</t>
  </si>
  <si>
    <t>يَٓا اَيُّهَا الَّذ۪ينَ اٰمَنُوا لَا يَسْخَرْ قَوْمٌ مِنْ قَوْمٍ عَسٰٓى اَنْ يَكُونُوا خَيْراً مِنْهُمْ وَلَا نِسَٓاءٌ مِنْ نِسَٓاءٍ عَسٰٓى اَنْ يَكُنَّ خَيْراً مِنْهُنَّۚ وَلَا تَلْمِزُٓوا اَنْفُسَكُمْ وَلَا تَنَابَزُوا بِالْاَلْقَابِۜ بِئْسَ الِاسْمُ الْفُسُوقُ بَعْدَ الْا۪يمَانِۚ وَمَنْ لَمْ يَتُبْ فَاُو۬لٰٓئِكَ هُمُ الظَّالِمُونَ</t>
  </si>
  <si>
    <t>49|11|Ey inananlar! Bir topluluk bir diğerini alaya almasın, belki de onlar kendilerinden daha iyidirler. Kadınlar da başka kadınları alaya almasınlar, belki onlar kendilerinden daha iyidirler. Kendi kendinizi ayıplamayın; birbirinizi kötü lakaplarla çağırmayın; inandıktan sonra yoldan çıkmış olmak ne kötü bir addır. Tevbe etmeyenler, işte onlar zalimlerdir.</t>
  </si>
  <si>
    <t>يَٓا اَيُّهَا الَّذ۪ينَ اٰمَنُوا اجْتَنِبُوا كَث۪يراً مِنَ الظَّنِّۚ اِنَّ بَعْضَ الظَّنِّ اِثْمٌ وَلَا تَجَسَّسُوا وَلَا يَغْتَبْ بَعْضُكُمْ بَعْضاًۜ اَيُحِبُّ اَحَدُكُمْ اَنْ يَأْكُلَ لَحْمَ اَخ۪يهِ مَيْتاً فَكَرِهْتُمُوهُۜ وَاتَّقُوا اللّٰهَۜ اِنَّ اللّٰهَ تَـوَّابٌ رَح۪يمٌ</t>
  </si>
  <si>
    <t>49|12|Ey inananlar! Zannın çoğundan sakının, zira zannın bir kısmı günahtır. Birbirinizin suçunu araştırmayın; kimse kimseyi çekiştirmesin; hangi biriniz ölü kardeşinin etini yemekten hoşlanır? Ondan tiksinirsiniz; Allah'tan sakının, şüphesiz Allah tevbeleri daima kabul edendir, acıyandır.</t>
  </si>
  <si>
    <t>يَٓا اَيُّهَا النَّاسُ اِنَّا خَلَقْنَاكُمْ مِنْ ذَكَرٍ وَاُنْثٰى وَجَعَلْنَاكُمْ شُعُوباً وَقَـبَٓائِلَ لِتَعَارَفُواۜ اِنَّ اَكْرَمَكُمْ عِنْدَ اللّٰهِ اَتْقٰيكُمْۜ اِنَّ اللّٰهَ عَل۪يمٌ خَب۪يرٌ</t>
  </si>
  <si>
    <t>49|13|Ey insanlar! Doğrusu Biz sizleri bir erkekle bir dişiden yarattık. Sizi milletler ve kabileler haline koyduk ki birbirinizi kolayca tanıyasınız. Şüphesiz, Allah katında en değerliniz, O'na karşı gelmekten en çok sakınanızdır. Allah bilendir, haberdardır.</t>
  </si>
  <si>
    <t>قَالَتِ الْاَعْرَابُ اٰمَنَّاۜ قُلْ لَمْ تُؤْمِنُوا وَلٰكِنْ قُولُٓوا اَسْلَمْنَا وَلَمَّا يَدْخُلِ الْا۪يمَانُ ف۪ي قُلُوبِكُمْۜ وَاِنْ تُط۪يعُوا اللّٰهَ وَرَسُولَهُ لَا يَلِتْكُمْ مِنْ اَعْمَالِكُمْ شَيْـٔاًۜ اِنَّ اللّٰهَ غَفُورٌ رَح۪يمٌ</t>
  </si>
  <si>
    <t>49|14|Bedeviler: "İnandık" dediler, de ki: "İnanmadınız ama İslam olduk deyin; inanç henüz gönüllerinize yerleşmedi; eğer Allah'a ve Peygamberine itaat ederseniz, işlediklerinizden bir şey eksilmez; doğrusu Allah, bağışlar, merhamet eder."</t>
  </si>
  <si>
    <t>اِنَّمَا الْمُؤْمِنُونَ الَّذ۪ينَ اٰمَنُوا بِاللّٰهِ وَرَسُولِه۪ ثُمَّ لَمْ يَرْتَابُوا وَجَاهَدُوا بِاَمْوَالِهِمْ وَاَنْفُسِهِمْ ف۪ي سَب۪يلِ اللّٰهِۜ اُو۬لٰٓئِكَ هُمُ الصَّادِقُونَ</t>
  </si>
  <si>
    <t>49|15|"İnananlar, ancak Allah'a ve peygamberine inanmış, sonra şüpheye düşmemiş; Allah uğrunda mallarıyla, canlarıyla cihat etmiş olanlardır. İşte onlar doğru olanlardır."</t>
  </si>
  <si>
    <t>قُلْ اَتُعَلِّمُونَ اللّٰهَ بِد۪ينِكُمْ وَاللّٰهُ يَعْلَمُ مَا فِي السَّمٰوَاتِ وَمَا فِي الْاَرْضِۜ وَاللّٰهُ بِكُلِّ شَيْءٍ عَل۪يمٌ</t>
  </si>
  <si>
    <t>49|16|De ki: "Dininizi Allah'a mı öğretiyorsunuz? Oysa Allah göklerde olanları da yerde olanları da bilir, Allah her şeyi bilendir."</t>
  </si>
  <si>
    <t>يَمُنُّونَ عَلَيْكَ اَنْ اَسْلَمُواۜ قُلْ لَا تَمُنُّوا عَلَيَّ اِسْلَامَكُمْۚ بَلِ اللّٰهُ يَمُنُّ عَلَيْكُمْ اَنْ هَدٰيكُمْ لِلْا۪يمَانِ اِنْ كُنْتُمْ صَادِق۪ينَ</t>
  </si>
  <si>
    <t>49|17|Müslüman oldular diye seni minnet altında bırakmak isterler; de ki: "Müslüman olmanızla beni minnet altında tutmayın, hayır; eğer doğru kimselerseniz, sizi imana eriştirmekle Allah sizi minnet altında bırakır."</t>
  </si>
  <si>
    <t>اِنَّ اللّٰهَ يَعْلَمُ غَيْبَ السَّمٰوَاتِ وَالْاَرْضِۜ وَاللّٰهُ بَص۪يرٌ بِمَا تَعْمَلُونَ</t>
  </si>
  <si>
    <t>49|18|Doğrusu Allah, göklerin ve yerin gaybını bilir. Allah, yaptıklarınızı görendir.</t>
  </si>
  <si>
    <t>KAF SURESİ</t>
  </si>
  <si>
    <t>قٓ۠ وَالْقُرْاٰنِ الْمَج۪يدِۚ</t>
  </si>
  <si>
    <t>50|1|Kaf. Şanlı Kuran'a and olsun.</t>
  </si>
  <si>
    <t>بَلْ عَجِبُٓوا اَنْ جَٓاءَهُمْ مُنْذِرٌ مِنْهُمْ فَقَالَ الْـكَافِرُونَ هٰذَا شَيْءٌ عَج۪يبٌ</t>
  </si>
  <si>
    <t>50|2|Kafirler, Aralarından bir uyarıcının gelmesine şaştılar da: "Bu şaşılacak bir şey; öldüğümüz ve toprak olduğumuz zaman dirilecek miyiz? Bu, ihtimali olmayan bir dönüştür" dediler.</t>
  </si>
  <si>
    <t>ءَاِذَا مِتْنَا وَكُنَّا تُرَاباًۚ ذٰلِكَ رَجْعٌ بَع۪يدٌ</t>
  </si>
  <si>
    <t>50|3|Kafirler, Aralarından bir uyarıcının gelmesine şaştılar da: "Bu şaşılacak bir şey; öldüğümüz ve toprak olduğumuz zaman dirilecek miyiz? Bu, ihtimali olmayan bir dönüştür" dediler.</t>
  </si>
  <si>
    <t>قَدْ عَلِمْنَا مَا تَنْقُصُ الْاَرْضُ مِنْهُمْۚ وَعِنْدَنَا كِتَابٌ حَف۪يظٌ</t>
  </si>
  <si>
    <t>50|4|Onlardan kimlerin ölüp toprağa karıştığını biliyoruz. Katımızda her şeyi unutulmaktan koruyan bir kitap vardır.</t>
  </si>
  <si>
    <t>بَلْ كَذَّبُوا بِالْحَقِّ لَمَّا جَٓاءَهُمْ فَهُمْ ف۪ٓي اَمْرٍ مَر۪يجٍ</t>
  </si>
  <si>
    <t>50|5|Hayır; onlar, gerçek kendilerine gelince onu yalanladılar; kararsızlık içindedirler.</t>
  </si>
  <si>
    <t>اَفَلَمْ يَنْظُرُٓوا اِلَى السَّمَٓاءِ فَوْقَهُمْ كَيْفَ بَنَيْنَاهَا وَزَيَّنَّاهَا وَمَا لَهَا مِنْ فُرُوجٍ</t>
  </si>
  <si>
    <t>50|6|Onlar, üstlerindeki göğü nasıl yapmışız, süslemişizdir bir bakmazlar mı? Onda hiçbir çatlak da yoktur.</t>
  </si>
  <si>
    <t>وَالْاَرْضَ مَدَدْنَاهَا وَاَلْقَيْنَا ف۪يهَا رَوَاسِيَ وَاَنْبَتْنَا ف۪يهَا مِنْ كُلِّ زَوْجٍ بَه۪يجٍۙ</t>
  </si>
  <si>
    <t>50|7|Allah'a yönelen her kula öğüt ve bir belge olarak yeryüzünü yaydık, oraya sabit dağlar yerleştirdik, orada her güzel türden yetiştirdik.</t>
  </si>
  <si>
    <t>تَبْصِرَةً وَذِكْرٰى لِكُلِّ عَبْدٍ مُن۪يبٍ</t>
  </si>
  <si>
    <t>50|8|Allah'a yönelen her kula öğüt ve bir belge olarak yeryüzünü yaydık, oraya sabit dağlar yerleştirdik, orada her güzel türden yetiştirdik.</t>
  </si>
  <si>
    <t>وَنَزَّلْنَا مِنَ السَّمَٓاءِ مَٓاءً مُبَارَكاً فَاَنْبَتْنَا بِه۪ جَنَّاتٍ وَحَبَّ الْحَص۪يدِۙ</t>
  </si>
  <si>
    <t>50|9|Gökten bereketli bir su indirdik, kullara rızık olmak üzere onunla bahçeler, biçilecek taneli ekinler, küme küme tomurcukları olan boylu hurma ağaçları yetiştirdik. O su ile ölü yeri dirilttik. İşte insanların diriltilmesi de böyledir.</t>
  </si>
  <si>
    <t>وَالنَّخْلَ بَاسِقَاتٍ لَهَا طَلْعٌ نَض۪يدٌۙ</t>
  </si>
  <si>
    <t>50|10|Gökten bereketli bir su indirdik, kullara rızık olmak üzere onunla bahçeler, biçilecek taneli ekinler, küme küme tomurcukları olan boylu hurma ağaçları yetiştirdik. O su ile ölü yeri dirilttik. İşte insanların diriltilmesi de böyledir.</t>
  </si>
  <si>
    <t>رِزْقاً لِلْعِبَادِۙ وَاَحْيَيْنَا بِه۪ بَلْدَةً مَيْتاًۜ كَذٰلِكَ الْخُرُوجُ</t>
  </si>
  <si>
    <t>50|11|Gökten bereketli bir su indirdik, kullara rızık olmak üzere onunla bahçeler, biçilecek taneli ekinler, küme küme tomurcukları olan boylu hurma ağaçları yetiştirdik. O su ile ölü yeri dirilttik. İşte insanların diriltilmesi de böyledir.</t>
  </si>
  <si>
    <t>كَذَّبَتْ قَبْلَهُمْ قَوْمُ نُوحٍ وَاَصْحَابُ الرَّسِّ وَثَمُودُۙ</t>
  </si>
  <si>
    <t>50|12|Onlardan önce Nuh milleti, Ressliler, Semud, Ad, Firavun milletleri, Lut'un kardeşleri, Eykeliler, Tubba milleti de yalanlamışlardı; evet bunların hepsi peygamberleri yalanlamışlardı da tehdidim gerçekleşmişti.</t>
  </si>
  <si>
    <t>وَعَادٌ وَفِرْعَوْنُ وَاِخْوَانُ لُوطٍۙ</t>
  </si>
  <si>
    <t>50|13|Onlardan önce Nuh milleti, Ressliler, Semud, Ad, Firavun milletleri, Lut'un kardeşleri, Eykeliler, Tubba milleti de yalanlamışlardı; evet bunların hepsi peygamberleri yalanlamışlardı da tehdidim gerçekleşmişti.</t>
  </si>
  <si>
    <t>وَاَصْحَابُ الْاَيْكَةِ وَقَوْمُ تُبَّعٍۜ كُلٌّ كَذَّبَ الرُّسُلَ فَحَقَّ وَع۪يدِ</t>
  </si>
  <si>
    <t>50|14|Onlardan önce Nuh milleti, Ressliler, Semud, Ad, Firavun milletleri, Lut'un kardeşleri, Eykeliler, Tubba milleti de yalanlamışlardı; evet bunların hepsi peygamberleri yalanlamışlardı da tehdidim gerçekleşmişti.</t>
  </si>
  <si>
    <t>اَفَعَي۪ينَا بِالْخَلْقِ الْاَوَّلِۜ بَلْ هُمْ ف۪ي لَبْسٍ مِنْ خَلْقٍ جَد۪يدٍ۟</t>
  </si>
  <si>
    <t>50|15|Biz ilk yaratışta yorulduk mu? Hayır; onlar yeniden yaratılmaktan şüphe etmektedirler.</t>
  </si>
  <si>
    <t>وَلَقَدْ خَلَقْنَا الْاِنْسَانَ وَنَعْلَمُ مَا تُوَسْوِسُ بِه۪ نَفْسُهُۚ وَنَحْنُ اَقْرَبُ اِلَيْهِ مِنْ حَبْلِ الْوَر۪يدِ</t>
  </si>
  <si>
    <t>50|16|And olsun ki insanı Biz yarattık; nefsinin kendisine fısıldadıklarını biliriz; Biz ona şah damarından daha yakınız.</t>
  </si>
  <si>
    <t>اِذْ يَتَلَقَّى الْمُتَلَقِّيَانِ عَنِ الْيَم۪ينِ وَعَنِ الشِّمَالِ قَع۪يدٌ</t>
  </si>
  <si>
    <t>50|17|Sağında ve solunda, onunla beraber oturan iki alıcı melek, yanında hazır birer gözcü olarak söylediği her sözü zaptederler.</t>
  </si>
  <si>
    <t>مَا يَلْفِظُ مِنْ قَوْلٍ اِلَّا لَدَيْهِ رَق۪يبٌ عَت۪يدٌ</t>
  </si>
  <si>
    <t>50|18|Sağında ve solunda, onunla beraber oturan iki alıcı melek, yanında hazır birer gözcü olarak söylediği her sözü zaptederler.</t>
  </si>
  <si>
    <t>وَجَٓاءَتْ سَكْرَةُ الْمَوْتِ بِالْحَقِّۜ ذٰلِكَ مَا كُنْتَ مِنْهُ تَح۪يدُ</t>
  </si>
  <si>
    <t>50|19|Ölüm sarhoşluğu gerçekten gelir, ey insan, işte bu senin öteden beri korkup kaçtığın şeydir.</t>
  </si>
  <si>
    <t>وَنُفِـخَ فِي الصُّورِۜ ذٰلِكَ يَوْمُ الْوَع۪يدِ</t>
  </si>
  <si>
    <t>50|20|Sura üfürülür. İşte bu geleceği söz verilen gündür.</t>
  </si>
  <si>
    <t>وَجَٓاءَتْ كُلُّ نَفْسٍ مَعَهَا سَٓائِقٌ وَشَه۪يدٌ</t>
  </si>
  <si>
    <t>50|21|Her can, kendisiyle beraber bir sürücü ve şahit bulunduğu halde gelir.</t>
  </si>
  <si>
    <t>لَقَدْ كُنْتَ ف۪ي غَفْلَةٍ مِنْ هٰذَا فَـكَشَفْنَا عَنْكَ غِطَٓاءَكَ فَبَصَرُكَ الْيَوْمَ حَد۪يدٌ</t>
  </si>
  <si>
    <t>50|22|Ona: "And olsun ki, sen, bundan gafildin; işte senden gaflet perdesini kaldırdık, bugün artık görüşün keskindir" denir.</t>
  </si>
  <si>
    <t>وَقَالَ قَر۪ينُهُ هٰذَا مَا لَدَيَّ عَت۪يدٌۜ</t>
  </si>
  <si>
    <t>50|23|Yanındaki melek: "İşte bu yanımdaki hazırdır" der.</t>
  </si>
  <si>
    <t>اَلْقِيَا ف۪ي جَهَنَّمَ كُلَّ كَفَّارٍ عَن۪يدٍۙ</t>
  </si>
  <si>
    <t>50|24|Allah: "Ey sürücü ve şahit! Her inatçı inkarcıyı, iyiliklere boyuna engel olan, mütecaviz, şüpheye düşüren, Allah'ın yanında başka tanrı benimseyen kişiyi cehenneme atın, onu çetin bir azaba sokun" buyurur.</t>
  </si>
  <si>
    <t>مَنَّاعٍ لِلْخَيْرِ مُعْتَدٍ مُر۪يبٍۙ</t>
  </si>
  <si>
    <t>50|25|Allah: "Ey sürücü ve şahit! Her inatçı inkarcıyı, iyiliklere boyuna engel olan, mütecaviz, şüpheye düşüren, Allah'ın yanında başka tanrı benimseyen kişiyi cehenneme atın, onu çetin bir azaba sokun" buyurur.</t>
  </si>
  <si>
    <t>اَلَّذ۪ي جَعَلَ مَعَ اللّٰهِ اِلٰهاً اٰخَرَ فَاَلْقِيَاهُ فِي الْعَذَابِ الشَّد۪يدِ</t>
  </si>
  <si>
    <t>50|26|Allah: "Ey sürücü ve şahit! Her inatçı inkarcıyı, iyiliklere boyuna engel olan, mütecaviz, şüpheye düşüren, Allah'ın yanında başka tanrı benimseyen kişiyi cehenneme atın, onu çetin bir azaba sokun" buyurur.</t>
  </si>
  <si>
    <t>قَالَ قَر۪ينُهُ رَبَّنَا مَٓا اَطْغَيْتُهُ وَلٰكِنْ كَانَ ف۪ي ضَلَالٍ بَع۪يدٍ</t>
  </si>
  <si>
    <t>50|27|Yanındaki şeytan: "Rabbimiz! Ben onu azdırmadım, fakat kendisi derin bir sapıklıktaydı" der.</t>
  </si>
  <si>
    <t>قَالَ لَا تَخْتَصِمُوا لَدَيَّ وَقَدْ قَدَّمْتُ اِلَيْكُمْ بِالْوَع۪يدِ</t>
  </si>
  <si>
    <t>50|28|Allah: "Benim katımda çekişmeyin; size bunu önceden bildirmiştim. Benim katımda söz değişmez; Ben kullara asla zulmetmem" der.</t>
  </si>
  <si>
    <t>مَا يُبَدَّلُ الْقَوْلُ لَدَيَّ وَمَٓا اَنَا۬ بِظَلَّامٍ لِلْعَب۪يدِ۟</t>
  </si>
  <si>
    <t>50|29|Allah: "Benim katımda çekişmeyin; size bunu önceden bildirmiştim. Benim katımda söz değişmez; Ben kullara asla zulmetmem" der.</t>
  </si>
  <si>
    <t>يَوْمَ نَقُولُ لِجَهَنَّمَ هَلِ امْتَلَأْتِ وَتَقُولُ هَلْ مِنْ مَز۪يدٍ</t>
  </si>
  <si>
    <t>50|30|O gün cehenneme: "Doldun mu?" deriz, o: "Daha var mı?" der.</t>
  </si>
  <si>
    <t>وَاُزْلِفَتِ الْجَنَّةُ لِلْمُتَّق۪ينَ غَيْرَ بَع۪يدٍ</t>
  </si>
  <si>
    <t>50|31|Cennet, Allah'a karşı gelmekten sakınanlara yaklaştırılır, zaten uzakta değildir.</t>
  </si>
  <si>
    <t>هٰذَا مَا تُوعَدُونَ لِكُلِّ اَوَّابٍ حَف۪يظٍۚ</t>
  </si>
  <si>
    <t>50|32|Onlara: "İşte bu cennet, Allah'a yönelen, O'nun buyruklarına riayet eden; görmediği Rahman'dan korkan, Allah'a yönelmiş bir kalble gelen sizlere, hepinize söz verilen yerdir. Oraya esenlikle girin; işte sonsuzluk günü budur" denir.</t>
  </si>
  <si>
    <t>مَنْ خَشِيَ الرَّحْمٰنَ بِالْغَيْبِ وَجَٓاءَ بِقَلْبٍ مُن۪يبٍ</t>
  </si>
  <si>
    <t>50|33|Onlara: "İşte bu cennet, Allah'a yönelen, O'nun buyruklarına riayet eden; görmediği Rahman'dan korkan, Allah'a yönelmiş bir kalble gelen sizlere, hepinize söz verilen yerdir. Oraya esenlikle girin; işte sonsuzluk günü budur" denir.</t>
  </si>
  <si>
    <t>اُدْخُلُوهَا بِسَلَامٍۜ ذٰلِكَ يَوْمُ الْخُلُودِ</t>
  </si>
  <si>
    <t>50|34|Onlara: "İşte bu cennet, Allah'a yönelen, O'nun buyruklarına riayet eden; görmediği Rahman'dan korkan, Allah'a yönelmiş bir kalble gelen sizlere, hepinize söz verilen yerdir. Oraya esenlikle girin; işte sonsuzluk günü budur" denir.</t>
  </si>
  <si>
    <t>لَهُمْ مَا يَشَٓاؤُ۫نَ ف۪يهَا وَلَدَيْنَا مَز۪يدٌ</t>
  </si>
  <si>
    <t>50|35|Orada dilediklerini bulurlar. Katımızda fazlası da vardır.</t>
  </si>
  <si>
    <t>وَكَمْ اَهْلَكْنَا قَبْلَهُمْ مِنْ قَرْنٍ هُمْ اَشَدُّ مِنْهُمْ بَطْشاً فَنَقَّبُوا فِي الْبِلَادِۜ هَلْ مِنْ مَح۪يصٍ</t>
  </si>
  <si>
    <t>50|36|Bu inkarcılardan önce, kendilerinden daha kuvvetli olan, diyar diyar dolaşan nice nesilleri yok etmişizdir. Kurtuluşu var mı?</t>
  </si>
  <si>
    <t>اِنَّ ف۪ي ذٰلِكَ لَذِكْرٰى لِمَنْ كَانَ لَهُ قَلْبٌ اَوْ اَلْقَى السَّمْعَ وَهُوَ شَه۪يدٌ</t>
  </si>
  <si>
    <t>50|37|Doğrusu bunda, kalbi olana veya hazır bulunup kulak verene ders vardır.</t>
  </si>
  <si>
    <t>وَلَقَدْ خَلَقْنَا السَّمٰوَاتِ وَالْاَرْضَ وَمَا بَيْنَهُمَا ف۪ي سِتَّةِ اَيَّامٍۗ وَمَا مَسَّنَا مِنْ لُغُوبٍ</t>
  </si>
  <si>
    <t>50|38|And olsun ki, gökleri, yeri ve ikisinin arasında bulunanları altı günde yarattık ve Biz bir yorgunluk da duymadık.</t>
  </si>
  <si>
    <t>فَاصْبِرْ عَلٰى مَا يَقُولُونَ وَسَبِّـحْ بِحَمْدِ رَبِّكَ قَبْلَ طُلُوعِ الشَّمْسِ وَقَبْلَ الْغُرُوبِۚ</t>
  </si>
  <si>
    <t>50|39|Söylediklerine sabret; Rabbini, güneşin doğmasından önce ve batışından önce överek tesbih et.</t>
  </si>
  <si>
    <t>وَمِنَ الَّيْلِ فَسَبِّحْهُ وَاَدْبَارَ السُّجُودِ</t>
  </si>
  <si>
    <t>50|40|Geceleyin ve secdelerin ardından O'nu tesbih et.</t>
  </si>
  <si>
    <t>وَاسْتَمِــعْ يَوْمَ يُنَادِ الْمُنَادِ مِنْ مَكَانٍ قَر۪يبٍۙ</t>
  </si>
  <si>
    <t>50|41|Bir çağırıcının yakın bir yerden çağıracağı güne kulak ver.</t>
  </si>
  <si>
    <t>يَوْمَ يَسْمَعُونَ الصَّيْحَةَ بِالْحَقِّۜ ذٰلِكَ يَوْمُ الْخُرُوجِ</t>
  </si>
  <si>
    <t>50|42|O gün çığlığı gerçekten duyarlar; işte o, kabirden çıkış günüdür.</t>
  </si>
  <si>
    <t>اِنَّا نَحْنُ نُحْـي۪ وَنُم۪يتُ وَاِلَيْنَا الْمَص۪يرُۙ</t>
  </si>
  <si>
    <t>50|43|Doğrusu Biz diriltiriz, Biz öldürürüz, dönüş Bize'dir.</t>
  </si>
  <si>
    <t>يَوْمَ تَشَقَّقُ الْاَرْضُ عَنْهُمْ سِرَاعاًۜ ذٰلِكَ حَشْرٌ عَلَيْنَا يَس۪يرٌ</t>
  </si>
  <si>
    <t>50|44|O gün, yer yarılır, onlar çabucak ayrılır; bu, Bize göre kolay bir toplamadır.</t>
  </si>
  <si>
    <t>نَحْنُ اَعْلَمُ بِمَا يَقُولُونَ وَمَٓا اَنْتَ عَلَيْهِمْ بِجَبَّارٍ فَذَكِّرْ بِالْقُرْاٰنِ مَنْ يَخَافُ وَع۪يدِ</t>
  </si>
  <si>
    <t>50|45|Onların dediklerini Biz biliriz. Sen onların üzerinde bir zorba değilsin; söz verdiğim günden korkanlara Kuran'la öğüt ver.</t>
  </si>
  <si>
    <t>ZARİYAT SURESİ</t>
  </si>
  <si>
    <t>وَالذَّارِيَاتِ ذَرْواًۙ</t>
  </si>
  <si>
    <t>51|1|Esip savuran rüzgarlara, yağmur yüklü bulutlara, kolayca süzülen gemiler ve işleri yöneten meleklere and olsun ki, size söz verilen kıyametin kopması şüphesiz gerçektir. Ödeşme günü gelecektir.</t>
  </si>
  <si>
    <t>فَالْحَامِلَاتِ وِقْراًۙ</t>
  </si>
  <si>
    <t>51|2|Esip savuran rüzgarlara, yağmur yüklü bulutlara, kolayca süzülen gemiler ve işleri yöneten meleklere and olsun ki, size söz verilen kıyametin kopması şüphesiz gerçektir. Ödeşme günü gelecektir.</t>
  </si>
  <si>
    <t>فَالْجَارِيَاتِ يُسْراًۙ</t>
  </si>
  <si>
    <t>51|3|Esip savuran rüzgarlara, yağmur yüklü bulutlara, kolayca süzülen gemiler ve işleri yöneten meleklere and olsun ki, size söz verilen kıyametin kopması şüphesiz gerçektir. Ödeşme günü gelecektir.</t>
  </si>
  <si>
    <t>فَالْمُقَسِّمَاتِ اَمْراًۙ</t>
  </si>
  <si>
    <t>51|4|Esip savuran rüzgarlara, yağmur yüklü bulutlara, kolayca süzülen gemiler ve işleri yöneten meleklere and olsun ki, size söz verilen kıyametin kopması şüphesiz gerçektir. Ödeşme günü gelecektir.</t>
  </si>
  <si>
    <t>اِنَّمَا تُوعَدُونَ لَصَادِقٌۙ</t>
  </si>
  <si>
    <t>51|5|Esip savuran rüzgarlara, yağmur yüklü bulutlara, kolayca süzülen gemiler ve işleri yöneten meleklere and olsun ki, size söz verilen kıyametin kopması şüphesiz gerçektir. Ödeşme günü gelecektir.</t>
  </si>
  <si>
    <t>وَاِنَّ الدّ۪ينَ لَوَاقِـعٌۜ</t>
  </si>
  <si>
    <t>51|6|Esip savuran rüzgarlara, yağmur yüklü bulutlara, kolayca süzülen gemiler ve işleri yöneten meleklere and olsun ki, size söz verilen kıyametin kopması şüphesiz gerçektir. Ödeşme günü gelecektir.</t>
  </si>
  <si>
    <t>وَالسَّمَٓاءِ ذَاتِ الْحُبُكِۙ</t>
  </si>
  <si>
    <t>51|7|İçinde yörüngeler bulunan göğe and olsun ki, ey inkarcılar, siz, şüphesiz aykırı görüştesiniz.</t>
  </si>
  <si>
    <t>اِنَّكُمْ لَف۪ي قَوْلٍ مُخْتَلِفٍۙ</t>
  </si>
  <si>
    <t>51|8|İçinde yörüngeler bulunan göğe and olsun ki, ey inkarcılar, siz, şüphesiz aykırı görüştesiniz.</t>
  </si>
  <si>
    <t>يُؤْفَكُ عَنْهُ مَنْ اُفِكَۜ</t>
  </si>
  <si>
    <t>51|9|Bundan, dönebilecek kimseler döndürülür.</t>
  </si>
  <si>
    <t>قُتِلَ الْخَرَّاصُونَۙ</t>
  </si>
  <si>
    <t>51|10|Yalancılığı itiyat edinenlerin, bilgisizliğe saplanıp kalanların canları çıksın!</t>
  </si>
  <si>
    <t>اَلَّذ۪ينَ هُمْ ف۪ي غَمْرَةٍ سَاهُونَۙ</t>
  </si>
  <si>
    <t>51|11|Yalancılığı itiyat edinenlerin, bilgisizliğe saplanıp kalanların canları çıksın!</t>
  </si>
  <si>
    <t>يَسْـَٔلُونَ اَيَّانَ يَوْمُ الدّ۪ينِۜ</t>
  </si>
  <si>
    <t>51|12|İşlerin karşılık göreceği günün zamanını sorarlar.</t>
  </si>
  <si>
    <t>يَوْمَ هُمْ عَلَى النَّارِ يُفْتَنُونَ</t>
  </si>
  <si>
    <t>51|13|O, kendilerinin ateşte azap görecekleri gündür.</t>
  </si>
  <si>
    <t>ذُوقُوا فِتْنَتَكُمْۜ هٰذَا الَّذ۪ي كُنْتُمْ بِه۪ تَسْتَعْجِلُونَ</t>
  </si>
  <si>
    <t>51|14|Onlara: "Azabınızı tadın; işte acele beklediğiniz bu idi" denir.</t>
  </si>
  <si>
    <t>اِنَّ الْمُتَّق۪ينَ ف۪ي جَنَّاتٍ وَعُيُونٍۙ</t>
  </si>
  <si>
    <t>51|15|Doğrusu, Allah'a karşı gelmekten sakınanlar, Rablerinin kendilerine verdiğini almış olarak bahçelerde ve pınar başlarındadırlar. Çünkü onlar, bundan önce iyi davrananlardı.</t>
  </si>
  <si>
    <t>اٰخِذ۪ينَ مَٓا اٰتٰيهُمْ رَبُّهُمْۜ اِنَّهُمْ كَانُوا قَبْلَ ذٰلِكَ مُحْسِن۪ينَۜ</t>
  </si>
  <si>
    <t>51|16|Doğrusu, Allah'a karşı gelmekten sakınanlar, Rablerinin kendilerine verdiğini almış olarak bahçelerde ve pınar başlarındadırlar. Çünkü onlar, bundan önce iyi davrananlardı.</t>
  </si>
  <si>
    <t>كَانُوا قَل۪يلاً مِنَ الَّيْلِ مَا يَهْجَعُونَ</t>
  </si>
  <si>
    <t>51|17|Onlar, geceleri az uyuyanlardı.</t>
  </si>
  <si>
    <t>وَبِالْاَسْحَارِ هُمْ يَسْتَغْفِرُونَ</t>
  </si>
  <si>
    <t>51|18|Seher vakitlerinde bağışlanma dilerlerdi.</t>
  </si>
  <si>
    <t>وَف۪ٓي اَمْوَالِهِمْ حَقٌّ لِلسَّٓائِلِ وَالْمَحْرُومِ</t>
  </si>
  <si>
    <t>51|19|Onların mallarında muhtaç ve yoksullar için bir hak vardı, onu verirlerdi.</t>
  </si>
  <si>
    <t>وَفِي الْاَرْضِ اٰيَاتٌ لِلْمُوقِن۪ينَۙ</t>
  </si>
  <si>
    <t>51|20|Kesin olarak inananlara, yeryüzünde ve kendi içinizde Allah'ın varlığına nice deliller vardır; görmez misiniz?</t>
  </si>
  <si>
    <t>وَف۪ٓي اَنْفُسِكُمْۜ اَفَلَا تُبْصِرُونَ</t>
  </si>
  <si>
    <t>51|21|Kesin olarak inananlara, yeryüzünde ve kendi içinizde Allah'ın varlığına nice deliller vardır; görmez misiniz?</t>
  </si>
  <si>
    <t>وَفِي السَّمَٓاءِ رِزْقُكُمْ وَمَا تُوعَدُونَ</t>
  </si>
  <si>
    <t>51|22|Rızkınız da, size söz verilen azap da yukarıdan gelir.</t>
  </si>
  <si>
    <t>فَوَرَبِّ السَّمَٓاءِ وَالْاَرْضِ اِنَّهُ لَحَقٌّ مِثْلَ مَٓا اَنَّكُمْ تَنْطِقُونَ۟</t>
  </si>
  <si>
    <t>51|23|Göğün ve yerin Rabbine and olsun ki bu, sizin konuşmanız kadar kesin ve gerçektir.</t>
  </si>
  <si>
    <t>هَلْ اَتٰيكَ حَد۪يثُ ضَيْفِ اِبْرٰه۪يمَ الْمُكْرَم۪ينَۢ</t>
  </si>
  <si>
    <t>51|24|İbrahim'in ikram edilmiş konuklarının haberi sana geldi mi?</t>
  </si>
  <si>
    <t>اِذْ دَخَلُوا عَلَيْهِ فَقَالُوا سَلَاماًۜ قَالَ سَلَامٌۚ قَوْمٌ مُنْكَرُونَ</t>
  </si>
  <si>
    <t>51|25|Onlar, İbrahim'in yanına girip: "Selam sana" demişlerdi, İbrahim de: "Selam size" demişti; içinden de, onların "tanınmamış bir topluluk" olduğunu geçirmişti.</t>
  </si>
  <si>
    <t>فَرَاغَ اِلٰٓى اَهْلِه۪ فَجَٓاءَ بِعِجْلٍ سَم۪ينٍۙ</t>
  </si>
  <si>
    <t>51|26|Hemen ailesine giderek semiz bir buzağı getirmiş, onların önüne sürüp: "Yemez misiniz?" demişti.</t>
  </si>
  <si>
    <t>فَقَرَّبَهُٓ اِلَيْهِمْ قَالَ اَلَا تَأْكُلُونَۘ</t>
  </si>
  <si>
    <t>51|27|Hemen ailesine giderek semiz bir buzağı getirmiş, onların önüne sürüp: "Yemez misiniz?" demişti.</t>
  </si>
  <si>
    <t>فَاَوْجَسَ مِنْهُمْ خ۪يفَةًۜ قَالُوا لَا تَخَفْۜ وَبَشَّرُوهُ بِغُلَامٍ عَل۪يمٍ</t>
  </si>
  <si>
    <t>51|28|(Yemediklerini görünce) onlardan endişeye düştü; "Korkma" dediler ve ona bilgin bir oğul sahibi olacağını müjdelediler.</t>
  </si>
  <si>
    <t>فَاَقْبَلَتِ امْرَاَتُهُ ف۪ي صَرَّةٍ فَصَكَّتْ وَجْهَهَا وَقَالَتْ عَجُوزٌ عَق۪يمٌ</t>
  </si>
  <si>
    <t>51|29|Bunun üzerine karısı hayretle seslenerek geldi, elleriyle yüzünü kapayarak: "kısır bir kocakarı!" dedi.</t>
  </si>
  <si>
    <t>قَالُوا كَذٰلِكِۙ قَالَ رَبُّكِۜ اِنَّهُ هُوَ الْحَك۪يمُ الْعَل۪يمُ</t>
  </si>
  <si>
    <t>51|30|Melekler: "Bu böyledir, Rabbin söylemiştir; doğrusu O, Hakim olandır, bilendir" dediler.</t>
  </si>
  <si>
    <t>51|31|İbrahim: "Ey Elçiler! Göreviniz nedir?" dedi.</t>
  </si>
  <si>
    <t>51|32|Elçiler: "Suçlu bir milletin üzerine, Rabbinin katından işaretli olarak, aşırı gidenlere mahsus sert taşlar göndermekle görevlendirildik" dediler.</t>
  </si>
  <si>
    <t>لِنُرْسِلَ عَلَيْهِمْ حِجَارَةً مِنْ ط۪ينٍۙ</t>
  </si>
  <si>
    <t>51|33|Elçiler: "Suçlu bir milletin üzerine, Rabbinin katından işaretli olarak, aşırı gidenlere mahsus sert taşlar göndermekle görevlendirildik" dediler.</t>
  </si>
  <si>
    <t>مُسَوَّمَةً عِنْدَ رَبِّكَ لِلْمُسْرِف۪ينَ</t>
  </si>
  <si>
    <t>51|34|Elçiler: "Suçlu bir milletin üzerine, Rabbinin katından işaretli olarak, aşırı gidenlere mahsus sert taşlar göndermekle görevlendirildik" dediler.</t>
  </si>
  <si>
    <t>فَاَخْرَجْنَا مَنْ كَانَ ف۪يهَا مِنَ الْمُؤْمِن۪ينَۚ</t>
  </si>
  <si>
    <t>51|35|Bunun üzerine, suçlu milletin arasında bulunan müminleri çıkardık.</t>
  </si>
  <si>
    <t>فَمَا وَجَدْنَا ف۪يهَا غَيْرَ بَيْتٍ مِنَ الْمُسْلِم۪ينَۚ</t>
  </si>
  <si>
    <t>51|36|Zaten orada, kendini Allah'a vermiş sadece bir tek ev halkı bulduk.</t>
  </si>
  <si>
    <t>وَتَرَكْنَا ف۪يهَٓا اٰيَةً لِلَّذ۪ينَ يَخَافُونَ الْعَذَابَ الْاَل۪يمَۜ</t>
  </si>
  <si>
    <t>51|37|Can yakıcı azabdan korkanlar için, o beldede bir işaret, bir kalıntı bıraktık.</t>
  </si>
  <si>
    <t>وَف۪ي مُوسٰٓى اِذْ اَرْسَلْنَاهُ اِلٰى فِرْعَوْنَ بِسُلْطَانٍ مُب۪ينٍ</t>
  </si>
  <si>
    <t>51|38|Musa'nın başından geçenlerde de ibret vardır: Onu apaçık delille Firavun'a gönderdik.</t>
  </si>
  <si>
    <t>فَتَوَلّٰى بِرُكْنِه۪ وَقَالَ سَاحِرٌ اَوْ مَجْنُونٌ</t>
  </si>
  <si>
    <t>51|39|Firavun, erkaniyle birlikte hakdan yüz çevirdi; "sihirbazdır veya delidir" dedi.</t>
  </si>
  <si>
    <t>فَاَخَذْنَاهُ وَجُنُودَهُ فَنَبَذْنَاهُمْ فِي الْيَمِّ وَهُوَ مُل۪يمٌۜ</t>
  </si>
  <si>
    <t>51|40|Sonunda onu ve ordularını yakalayıp denize attık. O, kınanmayı haketmişti.</t>
  </si>
  <si>
    <t>وَف۪ي عَادٍ اِذْ اَرْسَلْنَا عَلَيْهِمُ الرّ۪يحَ الْعَق۪يمَۚ</t>
  </si>
  <si>
    <t>51|41|Ad milletinin başından geçende de ibret vardır: Onların üzerine, uğradığı her şeyi bırakmayıp toza çeviren kuru bir rüzgar gönderdik.</t>
  </si>
  <si>
    <t>مَا تَذَرُ مِنْ شَيْءٍ اَتَتْ عَلَيْهِ اِلَّا جَعَلَتْهُ كَالرَّم۪يمِۜ</t>
  </si>
  <si>
    <t>51|42|Ad milletinin başından geçende de ibret vardır: Onların üzerine, uğradığı her şeyi bırakmayıp toza çeviren kuru bir rüzgar gönderdik.</t>
  </si>
  <si>
    <t>وَف۪ي ثَمُودَ اِذْ ق۪يلَ لَهُمْ تَمَتَّعُوا حَتّٰى ح۪ينٍ</t>
  </si>
  <si>
    <t>51|43|Semud milletinin başına gelende de ibret vardır: Onlara, "Bir süreye kadar zevklenin" denmişti.</t>
  </si>
  <si>
    <t>فَعَتَوْا عَنْ اَمْرِ رَبِّهِمْ فَاَخَذَتْهُمُ الصَّاعِقَةُ وَهُمْ يَنْظُرُونَ</t>
  </si>
  <si>
    <t>51|44|Onlar Rablerinin buyruğundan çıkmışlardı; bunun üzerine kendilerini gözleri göre göre yıldırım çarptı.</t>
  </si>
  <si>
    <t>فَمَا اسْتَطَاعُوا مِنْ قِيَامٍ وَمَا كَانُوا مُنْتَصِر۪ينَۙ</t>
  </si>
  <si>
    <t>51|45|Ayağa kalkacak güçleri kalmadı, yardım da görmediler.</t>
  </si>
  <si>
    <t>وَقَوْمَ نُوحٍ مِنْ قَبْلُۜ اِنَّهُمْ كَانُوا قَوْماً فَاسِق۪ينَ۟</t>
  </si>
  <si>
    <t>51|46|Daha önce de Nuh milletini cezalandırmıştık. Çünkü onlar da yoldan çıkmış bir milletti.</t>
  </si>
  <si>
    <t>وَالسَّمَٓاءَ بَنَيْنَاهَا بِاَيْدٍ وَاِنَّا لَمُوسِعُونَ</t>
  </si>
  <si>
    <t>51|47|Göğü, gücümüzle Biz kurduk; şüphesiz biz onu genişleticiyiz.</t>
  </si>
  <si>
    <t>وَالْاَرْضَ فَرَشْنَاهَا فَنِعْمَ الْمَاهِدُونَ</t>
  </si>
  <si>
    <t>51|48|Yeryüzünü biz yayıp döşedik: Ne güzel döşeyiciyiz!</t>
  </si>
  <si>
    <t>وَمِنْ كُلِّ شَيْءٍ خَلَقْنَا زَوْجَيْنِ لَعَلَّكُمْ تَذَكَّرُونَ</t>
  </si>
  <si>
    <t>51|49|İbret alasınız diye her şeyi çift çift yaratmışızdır.</t>
  </si>
  <si>
    <t>فَفِرُّٓوا اِلَى اللّٰهِۜ اِنّ۪ي لَكُمْ مِنْهُ نَذ۪يرٌ مُب۪ينٌۚ</t>
  </si>
  <si>
    <t>51|50|De ki: "Öyleyse Allah'a koşusun; doğrusu ben sizi O'nun azabı ile açıkça uyaranım."</t>
  </si>
  <si>
    <t>وَلَا تَجْعَلُوا مَعَ اللّٰهِ اِلٰهاً اٰخَرَۜ اِنّ۪ي لَكُمْ مِنْهُ نَذ۪يرٌ مُب۪ينٌ</t>
  </si>
  <si>
    <t>51|51|"Allah'ın yanında başkasını tanrı kılmayın; doğrusu ben sizi O'nun azabı ile açıkça uyaranım."</t>
  </si>
  <si>
    <t>كَذٰلِكَ مَٓا اَتَى الَّذ۪ينَ مِنْ قَبْلِهِمْ مِنْ رَسُولٍ اِلَّا قَالُوا سَاحِرٌ اَوْ مَجْنُونٌ</t>
  </si>
  <si>
    <t>51|52|Onlardan öncekilere, herhangi bir peygamber gelince: "sihirbazdır" veya "Delidir" derlerdi.</t>
  </si>
  <si>
    <t>اَتَوَاصَوْا بِه۪ۚ بَلْ هُمْ قَوْمٌ طَاغُونَ</t>
  </si>
  <si>
    <t>51|53|Öncekiler sonrakilere böyle mi vasiyet ettiler? Hayır; bunlar azgın bir millettir.</t>
  </si>
  <si>
    <t>فَتَوَلَّ عَنْهُمْ فَمَٓا اَنْتَ بِمَلُومٍۘ</t>
  </si>
  <si>
    <t>51|54|Onlardan yüz çevir; sen kınanacak değilsin.</t>
  </si>
  <si>
    <t>وَذَكِّرْ فَاِنَّ الذِّكْرٰى تَنْفَعُ الْمُؤْمِن۪ينَ</t>
  </si>
  <si>
    <t>51|55|Öğüt ver; doğrusu öğüt inananlara fayda verir.</t>
  </si>
  <si>
    <t>وَمَا خَلَقْتُ الْجِنَّ وَالْاِنْسَ اِلَّا لِيَعْبُدُونِ</t>
  </si>
  <si>
    <t>51|56|Cinleri ve insanları ancak Bana kulluk etmeleri için yaratmışımdır.</t>
  </si>
  <si>
    <t>مَٓا اُر۪يدُ مِنْهُمْ مِنْ رِزْقٍ وَمَٓا اُر۪يدُ اَنْ يُطْعِمُونِ</t>
  </si>
  <si>
    <t>51|57|Onlardan bir rızık istemem; Beni doyurmalarını da istemem.</t>
  </si>
  <si>
    <t>اِنَّ اللّٰهَ هُوَ الرَّزَّاقُ ذُوالْقُوَّةِ الْمَت۪ينُ</t>
  </si>
  <si>
    <t>51|58|Şüphesiz rızıklandıran da, güç ve kuvvet sahibi olan da Allah'tır.</t>
  </si>
  <si>
    <t>فَاِنَّ لِلَّذ۪ينَ ظَلَمُوا ذَنُوباً مِثْلَ ذَنُوبِ اَصْحَابِهِمْ فَلَا يَسْتَعْجِلُونِ</t>
  </si>
  <si>
    <t>51|59|Zulmedenlerin, geçmiş arkadaşlarının suçlarına benzer suçları vardır; cezalarını Benden acele istemesinler.</t>
  </si>
  <si>
    <t>فَوَيْلٌ لِلَّذ۪ينَ كَفَرُوا مِنْ يَوْمِهِمُ الَّذ۪ي يُوعَدُونَ</t>
  </si>
  <si>
    <t>51|60|Söz verilen günün azabından vay o inkar edenlere!</t>
  </si>
  <si>
    <t>TUR SURESİ</t>
  </si>
  <si>
    <t>وَالطُّورِۙ</t>
  </si>
  <si>
    <t>52|1|Tura, yayılmış ince deri üzerine satır satır dizilmiş Kitap'a, mamur bir ev olan Kabe'ye, yükseltilmiş tavan gibi göğe, kaynayacak denize and olsun ki, Rabbinin azabı hiç şüphesiz gelecektir. Onu savacak yoktur.</t>
  </si>
  <si>
    <t>وَكِتَابٍ مَسْطُورٍۙ</t>
  </si>
  <si>
    <t>52|2|Tura, yayılmış ince deri üzerine satır satır dizilmiş Kitap'a, mamur bir ev olan Kabe'ye, yükseltilmiş tavan gibi göğe, kaynayacak denize and olsun ki, Rabbinin azabı hiç şüphesiz gelecektir. Onu savacak yoktur.</t>
  </si>
  <si>
    <t>ف۪ي رَقٍّ مَنْشُورٍۙ</t>
  </si>
  <si>
    <t>52|3|Tura, yayılmış ince deri üzerine satır satır dizilmiş Kitap'a, mamur bir ev olan Kabe'ye, yükseltilmiş tavan gibi göğe, kaynayacak denize and olsun ki, Rabbinin azabı hiç şüphesiz gelecektir. Onu savacak yoktur.</t>
  </si>
  <si>
    <t>وَالْبَيْتِ الْمَعْمُورِۙ</t>
  </si>
  <si>
    <t>52|4|Tura, yayılmış ince deri üzerine satır satır dizilmiş Kitap'a, mamur bir ev olan Kabe'ye, yükseltilmiş tavan gibi göğe, kaynayacak denize and olsun ki, Rabbinin azabı hiç şüphesiz gelecektir. Onu savacak yoktur.</t>
  </si>
  <si>
    <t>وَالسَّقْفِ الْمَرْفُوعِۙ</t>
  </si>
  <si>
    <t>52|5|Tura, yayılmış ince deri üzerine satır satır dizilmiş Kitap'a, mamur bir ev olan Kabe'ye, yükseltilmiş tavan gibi göğe, kaynayacak denize and olsun ki, Rabbinin azabı hiç şüphesiz gelecektir. Onu savacak yoktur.</t>
  </si>
  <si>
    <t>وَالْبَحْرِ الْمَسْجُورِۙ</t>
  </si>
  <si>
    <t>52|6|Tura, yayılmış ince deri üzerine satır satır dizilmiş Kitap'a, mamur bir ev olan Kabe'ye, yükseltilmiş tavan gibi göğe, kaynayacak denize and olsun ki, Rabbinin azabı hiç şüphesiz gelecektir. Onu savacak yoktur.</t>
  </si>
  <si>
    <t>اِنَّ عَذَابَ رَبِّكَ لَوَاقِـعٌۙ</t>
  </si>
  <si>
    <t>52|7|Tura, yayılmış ince deri üzerine satır satır dizilmiş Kitap'a, mamur bir ev olan Kabe'ye, yükseltilmiş tavan gibi göğe, kaynayacak denize and olsun ki, Rabbinin azabı hiç şüphesiz gelecektir. Onu savacak yoktur.</t>
  </si>
  <si>
    <t>مَا لَهُ مِنْ دَافِـعٍۙ</t>
  </si>
  <si>
    <t>52|8|Tura, yayılmış ince deri üzerine satır satır dizilmiş Kitap'a, mamur bir ev olan Kabe'ye, yükseltilmiş tavan gibi göğe, kaynayacak denize and olsun ki, Rabbinin azabı hiç şüphesiz gelecektir. Onu savacak yoktur.</t>
  </si>
  <si>
    <t>يَوْمَ تَمُورُ السَّمَٓاءُ مَوْراًۙ</t>
  </si>
  <si>
    <t>52|9|Göğün sarsıldıkça sarsılacağı, dağların yürüdükçe yürüyeceği gün; işte o gün, daldıkları yerde eğlenip oyalanarak kıyameti yalanlayanlara yazık olacak!</t>
  </si>
  <si>
    <t>وَتَس۪يرُ الْجِبَالُ سَيْراًۜ</t>
  </si>
  <si>
    <t>52|10|Göğün sarsıldıkça sarsılacağı, dağların yürüdükçe yürüyeceği gün; işte o gün, daldıkları yerde eğlenip oyalanarak kıyameti yalanlayanlara yazık olacak!</t>
  </si>
  <si>
    <t>فَوَيْلٌ يَوْمَئِذٍ لِلْمُكَذِّب۪ينَۙ</t>
  </si>
  <si>
    <t>52|11|Göğün sarsıldıkça sarsılacağı, dağların yürüdükçe yürüyeceği gün; işte o gün, daldıkları yerde eğlenip oyalanarak kıyameti yalanlayanlara yazık olacak!</t>
  </si>
  <si>
    <t>اَلَّذ۪ينَ هُمْ ف۪ي خَوْضٍ يَلْعَبُونَۢ</t>
  </si>
  <si>
    <t>52|12|Göğün sarsıldıkça sarsılacağı, dağların yürüdükçe yürüyeceği gün; işte o gün, daldıkları yerde eğlenip oyalanarak kıyameti yalanlayanlara yazık olacak!</t>
  </si>
  <si>
    <t>يَوْمَ يُدَعُّونَ اِلٰى نَارِ جَهَنَّمَ دَعاًّۜ</t>
  </si>
  <si>
    <t>52|13|Cehennem ateşine itildikçe itildikleri gün, onlara: "İşte yalanlayıp durduğunuz ateş budur;</t>
  </si>
  <si>
    <t>هٰذِهِ النَّارُ الَّت۪ي كُنْتُمْ بِهَا تُكَذِّبُونَ</t>
  </si>
  <si>
    <t>52|14|Cehennem ateşine itildikçe itildikleri gün, onlara: "İşte yalanlayıp durduğunuz ateş budur;</t>
  </si>
  <si>
    <t>اَفَسِحْرٌ هٰذَٓا اَمْ اَنْتُمْ لَا تُبْصِرُونَ</t>
  </si>
  <si>
    <t>52|15|Bu bir büyü müdür, yoksa hala görmez misiniz? Girin oraya, sabretseniz de sabretmeseniz de artık birdir; ancak işlediklerinizin karşılığını görüyorsunuz" denir.</t>
  </si>
  <si>
    <t>اِصْلَوْهَا فَاصْبِرُٓوا اَوْ لَا تَصْبِرُواۚ سَوَٓاءٌ عَلَيْكُمْۜ اِنَّمَا تُجْزَوْنَ مَا كُنْتُمْ تَعْمَلُونَ</t>
  </si>
  <si>
    <t>52|16|Bu bir büyü müdür, yoksa hala görmez misiniz? Girin oraya, sabretseniz de sabretmeseniz de artık birdir; ancak işlediklerinizin karşılığını görüyorsunuz" denir.</t>
  </si>
  <si>
    <t>اِنَّ الْمُتَّق۪ينَ ف۪ي جَنَّاتٍ وَنَع۪يمٍۙ</t>
  </si>
  <si>
    <t>52|17|Allah'a karşı gelmekten sakınanlar, şüphesiz, cennetlerde ve Rablerinin kendilerine verdikleriyle zevk duyarak nimetler içindedirler. Rableri onları cehennem azabından korumuştur.</t>
  </si>
  <si>
    <t>فَاكِه۪ينَ بِمَٓا اٰتٰيهُمْ رَبُّهُمْۚ وَوَقٰيهُمْ رَبُّهُمْ عَذَابَ الْجَح۪يمِ</t>
  </si>
  <si>
    <t>52|18|Allah'a karşı gelmekten sakınanlar, şüphesiz, cennetlerde ve Rablerinin kendilerine verdikleriyle zevk duyarak nimetler içindedirler. Rableri onları cehennem azabından korumuştur.</t>
  </si>
  <si>
    <t>كُلُوا وَاشْرَبُوا هَن۪ٓيـٔاً بِمَا كُنْتُمْ تَعْمَلُونَۙ</t>
  </si>
  <si>
    <t>52|19|Onlara şöyle denir: "İşlediklerinizden ötürü, dizi dizi tahtlara yaslanarak afiyetle yiyin için." Onlara, ceylan gözlü eşler veririz.</t>
  </si>
  <si>
    <t>مُتَّكِـ۪ٔينَ عَلٰى سُرُرٍ مَصْفُوفَةٍۚ وَزَوَّجْنَاهُمْ بِحُورٍ ع۪ينٍ</t>
  </si>
  <si>
    <t>52|20|Onlara şöyle denir: "İşlediklerinizden ötürü, dizi dizi tahtlara yaslanarak afiyetle yiyin için." Onlara, ceylan gözlü eşler veririz.</t>
  </si>
  <si>
    <t>وَالَّذ۪ينَ اٰمَنُوا وَاتَّبَعَتْهُمْ ذُرِّيَّتُهُمْ بِا۪يمَانٍ اَلْحَقْنَا بِهِمْ ذُرِّيَّتَهُمْ وَمَٓا اَلَتْنَاهُمْ مِنْ عَمَلِهِمْ مِنْ شَيْءٍۜ كُلُّ امْرِئٍ بِمَا كَسَبَ رَه۪ينٌ</t>
  </si>
  <si>
    <t>52|21|İnanan, soyları da inançta kendilerine uyan kimselere soylarını da katarız. Onların işlediklerinden hiçbir şey eksiltmeyiz. Herkes kazancına bağlıdır.</t>
  </si>
  <si>
    <t>وَاَمْدَدْنَاهُمْ بِفَاكِهَةٍ وَلَحْمٍ مِمَّا يَشْتَهُونَ</t>
  </si>
  <si>
    <t>52|22|Cennette olanlara diledikleri meyve ve etten bol bol veririz.</t>
  </si>
  <si>
    <t>يَتَنَازَعُونَ ف۪يهَا كَأْساً لَا لَغْوٌ ف۪يهَا وَلَا تَأْث۪يمٌ</t>
  </si>
  <si>
    <t>52|23|Orada kadeh tokuştururlar; fakat bunda ne bir saçmalama, ne de bir günaha girme vardır.</t>
  </si>
  <si>
    <t>وَيَطُوفُ عَلَيْهِمْ غِلْمَانٌ لَهُمْ كَاَنَّهُمْ لُؤْلُؤٌ۬ مَكْنُونٌ</t>
  </si>
  <si>
    <t>52|24|Sedefteki inciler gibi olan gençler yanlarında dolaşırlar.</t>
  </si>
  <si>
    <t>52|25|Birbirlerine dönüp soruşurlar:</t>
  </si>
  <si>
    <t>قَالُٓوا اِنَّا كُنَّا قَبْلُ ف۪ٓي اَهْلِنَا مُشْفِق۪ينَ</t>
  </si>
  <si>
    <t>52|26|"Doğrusu bundan önce ailemizin yanında bile korku içindeydik; Allah lütfedip bizi kavurucu azabdan korudu; doğrusu bundan önce de O'na yalvarıyorduk; şüphesiz O, iyilik yapandır, acıyandır" derler.</t>
  </si>
  <si>
    <t>فَمَنَّ اللّٰهُ عَلَيْنَا وَوَقٰينَا عَذَابَ السَّمُومِ</t>
  </si>
  <si>
    <t>52|27|"Doğrusu bundan önce ailemizin yanında bile korku içindeydik; Allah lütfedip bizi kavurucu azabdan korudu; doğrusu bundan önce de O'na yalvarıyorduk; şüphesiz O, iyilik yapandır, acıyandır" derler.</t>
  </si>
  <si>
    <t>اِنَّا كُنَّا مِنْ قَبْلُ نَدْعُوهُۜ اِنَّهُ هُوَ الْبَرُّ الرَّح۪يمُ۟</t>
  </si>
  <si>
    <t>52|28|"Doğrusu bundan önce ailemizin yanında bile korku içindeydik; Allah lütfedip bizi kavurucu azabdan korudu; doğrusu bundan önce de O'na yalvarıyorduk; şüphesiz O, iyilik yapandır, acıyandır" derler.</t>
  </si>
  <si>
    <t>فَذَكِّرْ فَمَٓا اَنْتَ بِنِعْمَتِ رَبِّكَ بِكَاهِنٍ وَلَا مَجْنُونٍۜ</t>
  </si>
  <si>
    <t>52|29|Öğüt ver; Rabbinin nimetiyle sen, ne kahinsin ne de delisin.</t>
  </si>
  <si>
    <t>اَمْ يَقُولُونَ شَاعِرٌ نَتَرَبَّصُ بِه۪ رَيْبَ الْمَنُونِ</t>
  </si>
  <si>
    <t>52|30|Yoksa senin için şöyle mi derler: "Şairdir, zamanın onun aleyhine dönmesini gözlüyoruz."</t>
  </si>
  <si>
    <t>قُلْ تَرَبَّصُوا فَاِنّ۪ي مَعَكُمْ مِنَ الْمُتَرَبِّص۪ينَۜ</t>
  </si>
  <si>
    <t>52|31|De ki: "Gözleyin, doğrusu ben de sizinle beraber gözlemekteyim."</t>
  </si>
  <si>
    <t>اَمْ تَأْمُرُهُمْ اَحْلَامُهُمْ بِهٰذَٓا اَمْ هُمْ قَوْمٌ طَاغُونَۚ</t>
  </si>
  <si>
    <t>52|32|Bunu onlara akılları mı buyuruyor? Yoksa onlar azgın bir millet midirler?</t>
  </si>
  <si>
    <t>اَمْ يَقُولُونَ تَقَوَّلَهُۚ بَلْ لَا يُؤْمِنُونَۚ</t>
  </si>
  <si>
    <t>52|33|Yahut: "Onu kendi uydurdu" diyorlar öyle mi? Hayır, inanmıyorlar.</t>
  </si>
  <si>
    <t>فَلْيَأْتُوا بِحَد۪يثٍ مِثْلِه۪ٓ اِنْ كَانُوا صَادِق۪ينَۜ</t>
  </si>
  <si>
    <t>52|34|Eğer iddialarında samimi iseler Kuran'ın benzeri bir söz meydana getirsinler.</t>
  </si>
  <si>
    <t>اَمْ خُلِقُوا مِنْ غَيْرِ شَيْءٍ اَمْ هُمُ الْخَالِقُونَۜ</t>
  </si>
  <si>
    <t>52|35|Onlar, yaratan olmaksızın mı yaratıldılar yoksa yaratanlar kendileri midir?</t>
  </si>
  <si>
    <t>اَمْ خَلَقُوا السَّمٰوَاتِ وَالْاَرْضَۚ بَلْ لَا يُوقِنُونَۜ</t>
  </si>
  <si>
    <t>52|36|Yoksa gökleri ve yeri kendileri mi yarattılar? Hayır, Allah'a kesin olarak inanmıyorlar.</t>
  </si>
  <si>
    <t>اَمْ عِنْدَهُمْ خَزَٓائِنُ رَبِّكَ اَمْ هُمُ الْمُصَيْطِرُونَۜ</t>
  </si>
  <si>
    <t>52|37|Yoksa Rabbinin hazineleri onların yanında mıdır? Yoksa onlar mı işe hakimdirler?</t>
  </si>
  <si>
    <t>اَمْ لَهُمْ سُلَّمٌ يَسْتَمِعُونَ ف۪يهِۚ فَلْيَأْتِ مُسْتَمِعُهُمْ بِسُلْطَانٍ مُب۪ينٍۜ</t>
  </si>
  <si>
    <t>52|38|Yoksa, üzerine çıkıp vahiy dinledikleri bir merdivenleri mi var? Öyleyse, dinleyenleri açık bir delil getirsin.</t>
  </si>
  <si>
    <t>اَمْ لَهُ الْبَنَاتُ وَلَـكُمُ الْبَنُونَۜ</t>
  </si>
  <si>
    <t>52|39|Demek kızlar Allah'ın, oğullar sizin öyle mi?</t>
  </si>
  <si>
    <t>اَمْ تَسْـَٔلُهُمْ اَجْراً فَهُمْ مِنْ مَغْرَمٍ مُثْقَلُونَۜ</t>
  </si>
  <si>
    <t>52|40|Yahut sen onlardan bir ücret istiyorsun da onlar ağır bir borç altında mı kalıyorlar?</t>
  </si>
  <si>
    <t>اَمْ عِنْدَهُمُ الْغَيْبُ فَهُمْ يَكْتُبُونَۜ</t>
  </si>
  <si>
    <t>52|41|Veya, görülmeyeni bilmek kendilerine aittir de, onlar mı yazıyorlar?</t>
  </si>
  <si>
    <t>اَمْ يُر۪يدُونَ كَيْداًۜ فَالَّذ۪ينَ كَفَرُوا هُمُ الْمَك۪يدُونَۜ</t>
  </si>
  <si>
    <t>52|42|Yoksa bir tuzak mı kurmak istiyorlar? Ama o tuzağa yakalanacak olanlar inkar edenlerdir.</t>
  </si>
  <si>
    <t>اَمْ لَهُمْ اِلٰهٌ غَيْرُ اللّٰهِۜ سُبْحَانَ اللّٰهِ عَمَّا يُشْرِكُونَ</t>
  </si>
  <si>
    <t>52|43|Yoksa Allah'tan başka bir tanrıları mı vardır? Allah, onların ortak koşmalarından münezzehtir.</t>
  </si>
  <si>
    <t>وَاِنْ يَرَوْا كِسْفاً مِنَ السَّمَٓاءِ سَاقِطاً يَقُولُوا سَحَابٌ مَرْكُومٌ</t>
  </si>
  <si>
    <t>52|44|Gökten azap olarak düşen bir parça görseler: "Bulut kümesidir" derler.</t>
  </si>
  <si>
    <t>فَذَرْهُمْ حَتّٰى يُلَاقُوا يَوْمَهُمُ الَّذ۪ي ف۪يهِ يُصْعَقُونَۙ</t>
  </si>
  <si>
    <t>52|45|Çarpılacakları güne erişmelerine kadar onları bırak.</t>
  </si>
  <si>
    <t>يَوْمَ لَا يُغْن۪ي عَنْهُمْ كَيْدُهُمْ شَيْـٔاً وَلَا هُمْ يُنْصَرُونَۜ</t>
  </si>
  <si>
    <t>52|46|O gün, düzenleri kendilerine bir fayda vermez; yardım da görmezler.</t>
  </si>
  <si>
    <t>وَاِنَّ لِلَّذ۪ينَ ظَلَمُوا عَذَاباً دُونَ ذٰلِكَ وَلٰكِنَّ اَكْثَرَهُمْ لَا يَعْلَمُونَ</t>
  </si>
  <si>
    <t>52|47|Zulmedenlere, şüphesiz, bundan başka da azap vardır; fakat onların çoğu bilmezler.</t>
  </si>
  <si>
    <t>وَاصْبِرْ لِحُكْمِ رَبِّكَ فَاِنَّكَ بِاَعْيُنِنَا وَسَبِّـحْ بِحَمْدِ رَبِّكَ ح۪ينَ تَقُومُۙ</t>
  </si>
  <si>
    <t>52|48|Rabbinin hükmü yerine gelinceye kadar sabret; doğrusu sen, Bizim nezaretimiz altındasın; kalkarken Rabbini överek tesbih et;</t>
  </si>
  <si>
    <t>وَمِنَ الَّيْلِ فَسَبِّحْهُ وَاِدْبَارَ النُّجُومِ</t>
  </si>
  <si>
    <t>52|49|Geceleyin ve yıldızlar kaybolurken de O'nu tesbih et.</t>
  </si>
  <si>
    <t>NECM SURESİ</t>
  </si>
  <si>
    <t>وَالنَّجْمِ اِذَا هَوٰىۙ</t>
  </si>
  <si>
    <t>53|1|Batmakta olan yıldıza and olsun ki,</t>
  </si>
  <si>
    <t>مَا ضَلَّ صَاحِبُكُمْ وَمَا غَوٰىۚ</t>
  </si>
  <si>
    <t>53|2|Arkadaşınız (Muhammed) sapmamış ve azmamıştır.</t>
  </si>
  <si>
    <t>وَمَا يَنْطِقُ عَنِ الْهَوٰىۜ</t>
  </si>
  <si>
    <t>53|3|O, kendiliğinden konuşmamaktadır.</t>
  </si>
  <si>
    <t>اِنْ هُوَ اِلَّا وَحْيٌ يُوحٰىۙ</t>
  </si>
  <si>
    <t>53|4|Onun konuşması ancak, bildirilen bir vahy iledir.</t>
  </si>
  <si>
    <t>عَلَّمَهُ شَد۪يدُ الْقُوٰىۙ</t>
  </si>
  <si>
    <t>53|5|Ona, çetin kuvvetlere sahip ve güçlü olan Cebrail öğretmiştir; en yüksek ufukta iken doğruluvermiş.</t>
  </si>
  <si>
    <t>ذُومِرَّةٍۜ فَاسْتَوٰىۙ</t>
  </si>
  <si>
    <t>53|6|Ona, çetin kuvvetlere sahip ve güçlü olan Cebrail öğretmiştir; en yüksek ufukta iken doğruluvermiş.</t>
  </si>
  <si>
    <t>وَهُوَ بِالْاُفُقِ الْاَعْلٰىۜ</t>
  </si>
  <si>
    <t>53|7|Ona, çetin kuvvetlere sahip ve güçlü olan Cebrail öğretmiştir; en yüksek ufukta iken doğruluvermiş.</t>
  </si>
  <si>
    <t>ثُمَّ دَنَا فَتَدَلّٰىۙ</t>
  </si>
  <si>
    <t>53|8|Sonra yaklaşmış ve inmiştir.</t>
  </si>
  <si>
    <t>فَكَانَ قَابَ قَوْسَيْنِ اَوْ اَدْنٰىۚ</t>
  </si>
  <si>
    <t>53|9|Araları iki yay aralığı kadar veya daha da yakın oldu.</t>
  </si>
  <si>
    <t>فَاَوْحٰٓى اِلٰى عَبْدِه۪ مَٓا اَوْحٰىۜ</t>
  </si>
  <si>
    <t>53|10|Allah o anda kuluna vahyedeceğini etti.</t>
  </si>
  <si>
    <t>مَا كَذَبَ الْفُؤٰ۬ادُ مَا رَاٰى</t>
  </si>
  <si>
    <t>53|11|Gözünün gördüğünü gönlü yalanlamadı.</t>
  </si>
  <si>
    <t>اَفَتُمَارُونَهُ عَلٰى مَا يَرٰى</t>
  </si>
  <si>
    <t>53|12|Ey inkarcılar! Onun gördüğü şey hakkında kendisi ile tartışır mısınız?</t>
  </si>
  <si>
    <t>وَلَقَدْ رَاٰهُ نَزْلَةً اُخْرٰىۙ</t>
  </si>
  <si>
    <t>53|13|And olsun ki o, Cebrail'i sınırın sonunda başka bir inişinde de görmüştür.</t>
  </si>
  <si>
    <t>عِنْدَ سِدْرَةِ الْمُنْتَهٰى</t>
  </si>
  <si>
    <t>53|14|And olsun ki o, Cebrail'i sınırın sonunda başka bir inişinde de görmüştür.</t>
  </si>
  <si>
    <t>عِنْدَهَا جَنَّةُ الْمَأْوٰىۜ</t>
  </si>
  <si>
    <t>53|15|Orada Me'va cenneti vardır.</t>
  </si>
  <si>
    <t>اِذْ يَغْشَى السِّدْرَةَ مَا يَغْشٰىۙ</t>
  </si>
  <si>
    <t>53|16|Sidre'yi bürüyen bürüyordu.</t>
  </si>
  <si>
    <t>مَا زَاغَ الْبَصَرُ وَمَا طَغٰى</t>
  </si>
  <si>
    <t>53|17|Gözü oradan ne kaydı ve ne de onu aştı.</t>
  </si>
  <si>
    <t>لَقَدْ رَاٰى مِنْ اٰيَاتِ رَبِّهِ الْـكُبْرٰى</t>
  </si>
  <si>
    <t>53|18|And olsun ki Rabbinin varlığının büyük delillerini gördü.</t>
  </si>
  <si>
    <t>اَفَرَاَيْتُمُ اللَّاتَ وَالْعُزّٰىۙ</t>
  </si>
  <si>
    <t>53|19|Ey inkarcılar! Şimdi Lat, Uzza ve bundan başka üçüncüleri olan Menat'ın ne olduğunu söyler misiniz?</t>
  </si>
  <si>
    <t>وَمَنٰوةَ الثَّالِثَةَ الْاُخْرٰى</t>
  </si>
  <si>
    <t>53|20|Ey inkarcılar! Şimdi Lat, Uzza ve bundan başka üçüncüleri olan Menat'ın ne olduğunu söyler misiniz?</t>
  </si>
  <si>
    <t>اَلَـكُمُ الذَّكَرُ وَلَهُ الْاُنْثٰى</t>
  </si>
  <si>
    <t>53|21|Demek erkekler sizin, dişiler Allah'ın mı?</t>
  </si>
  <si>
    <t>تِلْكَ اِذاً قِسْمَةٌ ض۪يزٰى</t>
  </si>
  <si>
    <t>53|22|Öyleyse bu haksız bir paylaşma;</t>
  </si>
  <si>
    <t>اِنْ هِيَ اِلَّٓا اَسْمَٓاءٌ سَمَّيْتُمُوهَٓا اَنْتُمْ وَاٰبَٓاؤُ۬كُمْ مَٓا اَنْزَلَ اللّٰهُ بِهَا مِنْ سُلْطَانٍۜ اِنْ يَتَّبِعُونَ اِلَّا الظَّنَّ وَمَا تَهْوَى الْاَنْفُسُۚ وَلَقَدْ جَٓاءَهُمْ مِنْ رَبِّهِمُ الْهُدٰىۜ</t>
  </si>
  <si>
    <t>53|23|Bunlar sizin ve babalarınızın taktığı adlardan başka bir şey değildir. Allah onları destekleyen bir delil indirmemiştir. Onlar sadece sanıya ve canlarının istediğine uymaktadırlar. Oysa onlara Rablerinden and olsun ki doğruluk rehberi gelmiştir.</t>
  </si>
  <si>
    <t>اَمْ لِلْاِنْسَانِ مَا تَمَنّٰىۘ</t>
  </si>
  <si>
    <t>53|24|Yoksa, her umduğu şey insanın mıdır?</t>
  </si>
  <si>
    <t>فَلِلّٰهِ الْاٰخِرَةُ وَالْاُو۫لٰى۟</t>
  </si>
  <si>
    <t>53|25|Hayatın ilki de sonu da Allah'ındır.</t>
  </si>
  <si>
    <t>وَكَمْ مِنْ مَلَكٍ فِي السَّمٰوَاتِ لَا تُغْن۪ي شَفَاعَتُهُمْ شَيْـٔاً اِلَّا مِنْ بَعْدِ اَنْ يَأْذَنَ اللّٰهُ لِمَنْ يَشَٓاءُ وَيَرْضٰى</t>
  </si>
  <si>
    <t>53|26|Allah, dilediğine ve hoşnut olduğuna izin vermedikçe, göklerde bulunan nice meleklerin şefaati bir şeye yaramaz.</t>
  </si>
  <si>
    <t>اِنَّ الَّذ۪ينَ لَا يُؤْمِنُونَ بِالْاٰخِرَةِ لَيُسَمُّونَ الْمَلٰٓئِكَةَ تَسْمِيَةَ الْاُنْثٰى</t>
  </si>
  <si>
    <t>53|27|Doğrusu ahirete inanmayanlar, meleklere "dişi" adını takarlar.</t>
  </si>
  <si>
    <t>وَمَا لَهُمْ بِه۪ مِنْ عِلْمٍۜ اِنْ يَتَّبِعُونَ اِلَّا الظَّنَّۚ وَاِنَّ الظَّنَّ لَا يُغْن۪ي مِنَ الْحَقِّ شَيْـٔاًۚ</t>
  </si>
  <si>
    <t>53|28|Oysa onların bu hususta bir bilgileri yoktur, sadece sanıya uyarlar. Sanı ise şüphesiz gerçeği ifade etmez.</t>
  </si>
  <si>
    <t>فَاَعْرِضْ عَنْ مَنْ تَوَلّٰى عَنْ ذِكْرِنَا وَلَمْ يُرِدْ اِلَّا الْحَيٰوةَ الدُّنْيَاۜ</t>
  </si>
  <si>
    <t>53|29|Bizi anmaktan yüz çevirenlere ve dünya hayatından başka bir şey istemeyenlere aldırma.</t>
  </si>
  <si>
    <t>ذٰلِكَ مَبْلَغُهُمْ مِنَ الْعِلْمِۜ اِنَّ رَبَّكَ هُوَ اَعْلَمُ بِمَنْ ضَلَّ عَنْ سَب۪يلِه۪ وَهُوَ اَعْلَمُ بِمَنِ اهْتَدٰى</t>
  </si>
  <si>
    <t>53|30|Bu onların ulaştıkları bilginin seviyesini gösterir. Doğrusu Rabbin yolundan sapmış olanı pek iyi bilir, doğru yolda olanı da çok iyi bilir.</t>
  </si>
  <si>
    <t>وَلِلّٰهِ مَا فِي السَّمٰوَاتِ وَمَا فِي الْاَرْضِۙ لِيَجْزِيَ الَّذ۪ينَ اَسَٓاؤُ۫ا بِمَا عَمِلُوا وَيَجْزِيَ الَّذ۪ينَ اَحْسَنُوا بِالْحُسْنٰىۚ</t>
  </si>
  <si>
    <t>53|31|Göklerde olanlar ve yerde olanlar Allah'ındır ki O, kötülük yapanlara işlerinin karşılığını verir; iyi davrananlara, ufak tefek kabahatleri bir yana büyük günahlardan ve hayasızlıklardan kaçınanlara işlediklerinden daha iyisiyle karşılığını verir. Doğrusu Rabbinin bağışı boldur. Sizi yerden var ederken ve siz annelerinizin karınlarında cenin halinde iken sizleri çok iyi bilen O'dur. Kendinizi temize çıkarmayın. O, sakınanı çok iyi bilir.</t>
  </si>
  <si>
    <t>اَلَّذ۪ينَ يَجْتَنِبُونَ كَـبَٓائِرَ الْاِثْمِ وَالْفَوَاحِشَ اِلَّا اللَّمَمَۜ اِنَّ رَبَّكَ وَاسِعُ الْمَغْفِرَةِۜ هُوَ اَعْلَمُ بِكُمْ اِذْ اَنْشَاَكُمْ مِنَ الْاَرْضِ وَاِذْ اَنْتُمْ اَجِنَّةٌ ف۪ي بُطُونِ اُمَّهَاتِكُمْۚ فَلَا تُزَكُّٓوا اَنْفُسَكُمْۜ هُوَ اَعْلَمُ بِمَنِ اتَّقٰى۟</t>
  </si>
  <si>
    <t>53|32|Göklerde olanlar ve yerde olanlar Allah'ındır ki O, kötülük yapanlara işlerinin karşılığını verir; iyi davrananlara, ufak tefek kabahatleri bir yana büyük günahlardan ve hayasızlıklardan kaçınanlara işlediklerinden daha iyisiyle karşılığını verir. Doğrusu Rabbinin bağışı boldur. Sizi yerden var ederken ve siz annelerinizin karınlarında cenin halinde iken sizleri çok iyi bilen O'dur. Kendinizi temize çıkarmayın. O, sakınanı çok iyi bilir.</t>
  </si>
  <si>
    <t>اَفَرَاَيْتَ الَّذ۪ي تَوَلّٰىۙ</t>
  </si>
  <si>
    <t>53|33|Yüz çevireni ve malından biraz verip sonra vermemekte direneni gördün mü?"</t>
  </si>
  <si>
    <t>وَاَعْطٰى قَل۪يلاً وَاَكْدٰى</t>
  </si>
  <si>
    <t>53|34|Yüz çevireni ve malından biraz verip sonra vermemekte direneni gördün mü?"</t>
  </si>
  <si>
    <t>اَعِنْدَهُ عِلْمُ الْغَيْبِ فَهُوَ يَرٰى</t>
  </si>
  <si>
    <t>53|35|Görülmeyenin ilmi yanında da o mu görüyor?</t>
  </si>
  <si>
    <t>اَمْ لَمْ يُنَبَّأْ بِمَا ف۪ي صُحُفِ مُوسٰىۙ</t>
  </si>
  <si>
    <t>53|36|Yoksa Musa'nın ve sözünü yerine getiren İbrahim'in kitablarında olanlar kendisine bildirilmedi mi ki?</t>
  </si>
  <si>
    <t>وَاِبْرٰه۪يمَ الَّذ۪ي وَفّٰىۙ</t>
  </si>
  <si>
    <t>53|37|Yoksa Musa'nın ve sözünü yerine getiren İbrahim'in kitablarında olanlar kendisine bildirilmedi mi ki?</t>
  </si>
  <si>
    <t>اَلَّا تَزِرُ وَازِرَةٌ وِزْرَ اُخْرٰىۙ</t>
  </si>
  <si>
    <t>53|38|Hiç bir günahkar başkasının günah yükünü yüklenmez;</t>
  </si>
  <si>
    <t>وَاَنْ لَيْسَ لِلْاِنْسَانِ اِلَّا مَا سَعٰىۙ</t>
  </si>
  <si>
    <t>53|39|İnsan ancak çalıştığına erişir.</t>
  </si>
  <si>
    <t>وَاَنَّ سَعْيَهُ سَوْفَ يُرٰىۖ</t>
  </si>
  <si>
    <t>53|40|Onun çalışması şüphesiz görülecektir.</t>
  </si>
  <si>
    <t>ثُمَّ يُجْزٰيهُ الْجَزَٓاءَ الْاَوْفٰىۙ</t>
  </si>
  <si>
    <t>53|41|Sonra ona karşılığı eksiksiz verilecektir.</t>
  </si>
  <si>
    <t>وَاَنَّ اِلٰى رَبِّكَ الْمُنْتَهٰىۙ</t>
  </si>
  <si>
    <t>53|42|Doğrusu son varış Rabbinedir.</t>
  </si>
  <si>
    <t>وَاَنَّهُ هُوَ اَضْحَكَ وَاَبْكٰىۙ</t>
  </si>
  <si>
    <t>53|43|Doğrusu, güldüren de ağlatan da O'dur.</t>
  </si>
  <si>
    <t>وَاَنَّهُ هُوَ اَمَاتَ وَاَحْيَاۙ</t>
  </si>
  <si>
    <t>53|44|Doğrusu dirilten de öldüren de O'dur.</t>
  </si>
  <si>
    <t>وَاَنَّهُ خَلَقَ الزَّوْجَيْنِ الذَّكَرَ وَالْاُنْثٰىۙ</t>
  </si>
  <si>
    <t>53|45|Doğrusu, atıldığında meniden erkek ve dişiyi, iki çifti yaratan O'dur.</t>
  </si>
  <si>
    <t>مِنْ نُطْفَةٍ اِذَا تُمْنٰىۖ</t>
  </si>
  <si>
    <t>53|46|Doğrusu, atıldığında meniden erkek ve dişiyi, iki çifti yaratan O'dur.</t>
  </si>
  <si>
    <t>وَاَنَّ عَلَيْهِ النَّشْاَةَ الْاُخْرٰىۙ</t>
  </si>
  <si>
    <t>53|47|Doğrusu ölümden sonra tekrar dirilten de O'dur.</t>
  </si>
  <si>
    <t>وَاَنَّهُ هُوَ اَغْنٰى وَاَقْنٰىۙ</t>
  </si>
  <si>
    <t>53|48|Doğrusu zengin eden de varlıklı kılan da O'dur.</t>
  </si>
  <si>
    <t>وَاَنَّهُ هُوَ رَبُّ الشِّعْرٰىۙ</t>
  </si>
  <si>
    <t>53|49|Doğrusu Şira yıldızının Rabbi O'dur.</t>
  </si>
  <si>
    <t>وَاَنَّـهُٓ اَهْلَكَ عَاداًۨ الْاُو۫لٰىۙ</t>
  </si>
  <si>
    <t>53|50|İlk Ad milletini, Semud milletini yok edip geri bırakmayan O'dur.</t>
  </si>
  <si>
    <t>وَثَمُودَا۬ فَمَٓا اَبْـقٰىۙ</t>
  </si>
  <si>
    <t>53|51|İlk Ad milletini, Semud milletini yok edip geri bırakmayan O'dur.</t>
  </si>
  <si>
    <t>وَقَوْمَ نُوحٍ مِنْ قَبْلُۜ اِنَّهُمْ كَانُوا هُمْ اَظْلَمَ وَاَطْغٰىۜ</t>
  </si>
  <si>
    <t>53|52|Daha önce de Nuh milletini yok eden O'dur; çünkü onlar çok zalim ve pek taşkın kimselerdi.</t>
  </si>
  <si>
    <t>وَالْمُؤْتَفِكَةَ اَهْوٰىۙ</t>
  </si>
  <si>
    <t>53|53|Lut milletinin kasabalarını yere batıran, onları gömdükçe gömen O'dur.</t>
  </si>
  <si>
    <t>فَغَشّٰيهَا مَا غَشّٰىۚ</t>
  </si>
  <si>
    <t>53|54|Lut milletinin kasabalarını yere batıran, onları gömdükçe gömen O'dur.</t>
  </si>
  <si>
    <t>فَبِاَيِّ اٰلَٓاءِ رَبِّكَ تَتَمَارٰى</t>
  </si>
  <si>
    <t>53|55|Ey kişi! Rabbinin hangi nimetinden şüpheye düşersin?</t>
  </si>
  <si>
    <t>هٰذَا نَذ۪يرٌ مِنَ النُّذُرِ الْاُو۫لٰى</t>
  </si>
  <si>
    <t>53|56|İşte ilk uyaranlar gibi bu da bir uyarandır.</t>
  </si>
  <si>
    <t>اَزِفَتِ الْاٰزِفَةُۚ</t>
  </si>
  <si>
    <t>53|57|Kıyamet yaklaştıkça yaklaşmıştır.</t>
  </si>
  <si>
    <t>لَيْسَ لَهَا مِنْ دُونِ اللّٰهِ كَاشِفَةٌ</t>
  </si>
  <si>
    <t>53|58|Onu Allah'tan başka ortaya koyacak yoktur.</t>
  </si>
  <si>
    <t>اَفَمِنْ هٰذَا الْحَد۪يثِ تَعْجَبُونَۙ</t>
  </si>
  <si>
    <t>53|59|Bu söze mi şaşıyorsunuz?</t>
  </si>
  <si>
    <t>وَتَضْحَكُونَ وَلَا تَبْكُونَۙ</t>
  </si>
  <si>
    <t>53|60|Gülüyorsunuz... Ağlamıyorsunuz.</t>
  </si>
  <si>
    <t>وَاَنْتُمْ سَامِدُونَ</t>
  </si>
  <si>
    <t>53|61|Habersiz oyalanmaktasınız.</t>
  </si>
  <si>
    <t>فَاسْجُدُوا لِلّٰهِ وَاعْبُدُوا ۩</t>
  </si>
  <si>
    <t>53|62|Artık secdeye varın, Allah'a kulluk edin.</t>
  </si>
  <si>
    <t>KAMER SURESİ</t>
  </si>
  <si>
    <t>اِقْتَرَبَتِ السَّاعَةُ وَانْشَقَّ الْقَمَرُ</t>
  </si>
  <si>
    <t>54|1|Kıyamet saati yaklaşır, ay yarılır; onlar bir delil görünce hala yüz çevirirler ve: "Süregelen bir sihir" derler.</t>
  </si>
  <si>
    <t>وَاِنْ يَرَوْا اٰيَةً يُعْرِضُوا وَيَقُولُوا سِحْرٌ مُسْتَمِرٌّ</t>
  </si>
  <si>
    <t>54|2|Kıyamet saati yaklaşır, ay yarılır; onlar bir delil görünce hala yüz çevirirler ve: "Süregelen bir sihir" derler.</t>
  </si>
  <si>
    <t>وَكَذَّبُوا وَاتَّبَعُٓوا اَهْوَٓاءَهُمْ وَكُلُّ اَمْرٍ مُسْتَقِرٌّ</t>
  </si>
  <si>
    <t>54|3|Yalanlarlar da kendi heveslerine uyarlar. Ama her işin karar kılacağı bir sonucu vardır.</t>
  </si>
  <si>
    <t>وَلَقَدْ جَٓاءَهُمْ مِنَ الْاَنْـبَٓاءِ مَا ف۪يهِ مُزْدَجَرٌۙ</t>
  </si>
  <si>
    <t>54|4|And olsun ki, onları bu hallerinden vazgeçirecek nice haberler gelmiştir.</t>
  </si>
  <si>
    <t>حِكْمَةٌ بَالِغَةٌ فَمَا تُغْنِ النُّذُرُۙ</t>
  </si>
  <si>
    <t>54|5|Bu haberlerin her birinde üstün hikmet vardır; ama uyarmalar fayda vermiyor.</t>
  </si>
  <si>
    <t>فَتَوَلَّ عَنْهُمْۢ يَوْمَ يَدْعُ الدَّاعِ اِلٰى شَيْءٍ نُكُرٍۙ</t>
  </si>
  <si>
    <t>54|6|Öyleyse onlardan yüz çevir; çağıran, görülmemiş ve tanınmamış bir şeye çağırdığı gün;</t>
  </si>
  <si>
    <t>خُشَّعاً اَبْصَارُهُمْ يَخْرُجُونَ مِنَ الْاَجْدَاثِ كَاَنَّهُمْ جَرَادٌ مُنْتَشِرٌۙ</t>
  </si>
  <si>
    <t>54|7|Gözleri dalgın dalgın, çekirgeler gibi yayılmış, o çağırana koşarak kabirlerden çıkarlar. İnkarcılar: "Bu, zorlu bir gündür" derler.</t>
  </si>
  <si>
    <t>مُهْطِع۪ينَ اِلَى الدَّاعِۜ يَقُولُ الْـكَافِرُونَ هٰذَا يَوْمٌ عَسِرٌ</t>
  </si>
  <si>
    <t>54|8|Gözleri dalgın dalgın, çekirgeler gibi yayılmış, o çağırana koşarak kabirlerden çıkarlar. İnkarcılar: "Bu, zorlu bir gündür" derler.</t>
  </si>
  <si>
    <t>كَذَّبَتْ قَبْلَهُمْ قَوْمُ نُوحٍ فَـكَذَّبُوا عَبْدَنَا وَقَالُوا مَجْنُونٌ وَازْدُجِرَ</t>
  </si>
  <si>
    <t>54|9|Bu ortak koşanlardan önce Nuh milleti de yalanlamış, kulumuzu yalanlayarak: "Delidir" demişlerdi, yolu kesilmişti.</t>
  </si>
  <si>
    <t>فَدَعَا رَبَّهُٓ اَنّ۪ي مَغْلُوبٌ فَانْتَصِرْ</t>
  </si>
  <si>
    <t>54|10|O da: "Ben yenildim, bana yardım et" diye Rabbine yalvarmıştı.</t>
  </si>
  <si>
    <t>فَفَتَحْنَٓا اَبْوَابَ السَّمَٓاءِ بِمَٓاءٍ مُنْهَمِرٍۘ</t>
  </si>
  <si>
    <t>54|11|Biz de bunun üzerine gök kapılarını boşanan sularla açtık.</t>
  </si>
  <si>
    <t>وَفَجَّرْنَا الْاَرْضَ عُيُوناً فَالْتَقَى الْمَٓاءُ عَلٰٓى اَمْرٍ قَدْ قُدِرَۚ</t>
  </si>
  <si>
    <t>54|12|Yeryüzünde kaynaklar fışkırttık; her iki su, takdir edilen bir ölçüye göre birleşti.</t>
  </si>
  <si>
    <t>وَحَمَلْنَاهُ عَلٰى ذَاتِ اَلْوَاحٍ وَدُسُرٍۙ</t>
  </si>
  <si>
    <t>54|13|Onu, tahtadan yapılmış, mıhla çakılmış bir gemiye bindirdik; inkar edilmiş olan Nuh'a mükafat olarak verdiğimiz gemi nezaretimiz altında yüzüyordu.</t>
  </si>
  <si>
    <t>تَجْر۪ي بِاَعْيُنِنَاۚ جَزَٓاءً لِمَنْ كَانَ كُفِرَ</t>
  </si>
  <si>
    <t>54|14|Onu, tahtadan yapılmış, mıhla çakılmış bir gemiye bindirdik; inkar edilmiş olan Nuh'a mükafat olarak verdiğimiz gemi nezaretimiz altında yüzüyordu.</t>
  </si>
  <si>
    <t>وَلَقَدْ تَرَكْنَاهَٓا اٰيَةً فَهَلْ مِنْ مُدَّكِرٍ</t>
  </si>
  <si>
    <t>54|15|And olsun ki Biz, o gemiyi bir ibret olarak bıraktık; öğüt alan yok mudur?</t>
  </si>
  <si>
    <t>فَـكَيْفَ كَانَ عَذَاب۪ي وَنُذُرِ</t>
  </si>
  <si>
    <t>54|16|Benim azabım ve uyarmam nasılmış?</t>
  </si>
  <si>
    <t>وَلَقَدْ يَسَّرْنَا الْقُرْاٰنَ لِلذِّكْرِ فَهَلْ مِنْ مُدَّكِرٍ</t>
  </si>
  <si>
    <t>54|17|And olsun ki Kuran'ı, öğüt olsun diye kolaylaştırdık; öğüt alan yok mudur?</t>
  </si>
  <si>
    <t>كَذَّبَتْ عَادٌ فَـكَيْفَ كَانَ عَذَاب۪ي وَنُذُرِ</t>
  </si>
  <si>
    <t>54|18|Ad milleti peygamberini yalanlamıştı; Benim azabım ve uyarmam nasılmış?</t>
  </si>
  <si>
    <t>اِنَّٓا اَرْسَلْنَا عَلَيْهِمْ ر۪يحاً صَرْصَراً ف۪ي يَوْمِ نَحْسٍ مُسْتَمِرٍّۙ</t>
  </si>
  <si>
    <t>54|19|Nitekim üzerlerine, insanları, sökülmüş hurma kütüğü gibi kopararak yere seren, dondurucu bir rüzgarı uğursuzluğu devam eden bir günde gönderdik.</t>
  </si>
  <si>
    <t>تَنْزِعُ النَّاسَۙ كَاَنَّهُمْ اَعْجَازُ نَخْلٍ مُنْقَعِرٍ</t>
  </si>
  <si>
    <t>54|20|Nitekim üzerlerine, insanları, sökülmüş hurma kütüğü gibi kopararak yere seren, dondurucu bir rüzgarı uğursuzluğu devam eden bir günde gönderdik.</t>
  </si>
  <si>
    <t>54|21|Benim azabım ve uyarmam nasılmış?</t>
  </si>
  <si>
    <t>وَلَقَدْ يَسَّرْنَا الْقُرْاٰنَ لِلذِّكْرِ فَهَلْ مِنْ مُدَّكِرٍ۟</t>
  </si>
  <si>
    <t>54|22|And olsun ki, Kuran'ı öğüt olsun diye kolaylaştırdık; öğüt alan yok mudur?</t>
  </si>
  <si>
    <t>كَذَّبَتْ ثَمُودُ بِالنُّذُرِ</t>
  </si>
  <si>
    <t>54|23|Semud milleti uyaran peygamberleri yalanladı.</t>
  </si>
  <si>
    <t>فَقَالُٓوا اَبَشَراً مِنَّا وَاحِداً نَتَّبِعُهُٓۙ اِنَّٓا اِذاً لَف۪ي ضَلَالٍ وَسُعُرٍ</t>
  </si>
  <si>
    <t>54|24|"İçimizden bir insana mı uyacağız? O zaman biz sapıklık ve delilik etmiş oluruz. Kitap, aramızda, ona mı verilmiş? Hayır, o pek yalancı ve şımarığın biridir" dediler.</t>
  </si>
  <si>
    <t>ءَاُلْقِيَ الذِّكْرُ عَلَيْهِ مِنْ بَيْنِنَا بَلْ هُوَ كَذَّابٌ اَشِرٌ</t>
  </si>
  <si>
    <t>54|25|"İçimizden bir insana mı uyacağız? O zaman biz sapıklık ve delilik etmiş oluruz. Kitap, aramızda, ona mı verilmiş? Hayır, o pek yalancı ve şımarığın biridir" dediler.</t>
  </si>
  <si>
    <t>سَيَعْلَمُونَ غَداً مَنِ الْـكَذَّابُ الْاَشِرُ</t>
  </si>
  <si>
    <t>54|26|Yarın, kimin pek yalancı ve şımarık olduğunu bileceklerdir.</t>
  </si>
  <si>
    <t>اِنَّا مُرْسِلُوا النَّاقَةِ فِتْنَةً لَهُمْ فَارْتَقِبْهُمْ وَاصْطَبِرْۘ</t>
  </si>
  <si>
    <t>54|27|Doğrusu, onları denemek üzere dişi deveyi gönderen Biziz. Salih'e şöyle demiştik: "Onları gözetle ve sabret;</t>
  </si>
  <si>
    <t>وَنَبِّئْهُمْ اَنَّ الْمَٓاءَ قِسْمَةٌ بَيْنَهُمْۚ كُلُّ شِرْبٍ مُحْتَضَرٌ</t>
  </si>
  <si>
    <t>54|28|Onlara, sıralarına göre suyun kendileriyle o deve aralarında pay edilmiş olunduğunu söyle."</t>
  </si>
  <si>
    <t>فَنَادَوْا صَاحِبَهُمْ فَتَعَاطٰى فَعَقَرَ</t>
  </si>
  <si>
    <t>54|29|Ama bir arkadaşlarını çağırdılar, o da kılıcını alarak deveyi kesti.</t>
  </si>
  <si>
    <t>54|30|Benim azabım ve uyarmam nasılmış?</t>
  </si>
  <si>
    <t>اِنَّٓا اَرْسَلْنَا عَلَيْهِمْ صَيْحَةً وَاحِدَةً فَـكَانُوا كَـهَش۪يمِ الْمُحْتَظِرِ</t>
  </si>
  <si>
    <t>54|31|Nitekim üzerlerine bir çığlık gönderdik de, ağılcıların kullandığı kurumuş ot gibi oldular.</t>
  </si>
  <si>
    <t>54|32|And olsun ki, Kuran'ı öğüt olsun diye kolaylaştırdık; öğüt alan yok mudur?</t>
  </si>
  <si>
    <t>كَذَّبَتْ قَوْمُ لُوطٍ بِالنُّذُرِ</t>
  </si>
  <si>
    <t>54|33|Lut milleti uyaran peygamberleri yalanladı.</t>
  </si>
  <si>
    <t>اِنَّٓا اَرْسَلْنَا عَلَيْهِمْ حَاصِباً اِلَّٓا اٰلَ لُوطٍۜ نَجَّيْنَاهُمْ بِسَحَرٍۙ</t>
  </si>
  <si>
    <t>54|34|Biz de üzerlerine taş yağdıran bir rüzgar gönderdik. Ancak, Lut'un taraftarlarını, katımızdan bir nimet olarak seher vakti kurtardık. Şükredene işte böyle mükafat veririz.</t>
  </si>
  <si>
    <t>نِعْمَةً مِنْ عِنْدِنَاۜ كَذٰلِكَ نَجْز۪ي مَنْ شَكَرَ</t>
  </si>
  <si>
    <t>54|35|Biz de üzerlerine taş yağdıran bir rüzgar gönderdik. Ancak, Lut'un taraftarlarını, katımızdan bir nimet olarak seher vakti kurtardık. Şükredene işte böyle mükafat veririz.</t>
  </si>
  <si>
    <t>وَلَقَدْ اَنْذَرَهُمْ بَطْشَتَنَا فَتَمَارَوْا بِالنُّذُرِ</t>
  </si>
  <si>
    <t>54|36|Lut, and olsun ki, onları Bizim yakalamamızla uyarmıştı, ama onlar uyarmaları şüphe ile karşılayarak dinlemediler.</t>
  </si>
  <si>
    <t>وَلَقَدْ رَاوَدُوهُ عَنْ ضَيْفِه۪ فَطَمَسْنَٓا اَعْيُنَهُمْ فَذُوقُوا عَذَاب۪ي وَنُذُرِ</t>
  </si>
  <si>
    <t>54|37|And olsun ki, onlar Lut'un konukları olan melekleri elde etmeye kalkıştılar, bunun üzerine gözlerini kör ettik. "Azabımı ve uyarmalarımı dinlememenin sonucunu tadın" dedik.</t>
  </si>
  <si>
    <t>وَلَقَدْ صَبَّحَهُمْ بُكْرَةً عَذَابٌ مُسْتَقِرٌّۚ</t>
  </si>
  <si>
    <t>54|38|And olsun ki, sabah erken, önü alınmaz bir azap başlarına geldi.</t>
  </si>
  <si>
    <t>فَذُوقُوا عَذَاب۪ي وَنُذُرِ</t>
  </si>
  <si>
    <t>54|39|"Azabımı ve uyarmalarımı dinlememenin sonucunu tadın" dedik.</t>
  </si>
  <si>
    <t>54|40|And olsun ki, Kuran'ı öğüt olsun diye kolaylaştırdık; öğüt alan yok mudur?</t>
  </si>
  <si>
    <t>وَلَقَدْ جَٓاءَ اٰلَ فِرْعَوْنَ النُّذُرُۚ</t>
  </si>
  <si>
    <t>54|41|And olsun ki, Firavun erkanına uyaranlar geldi.</t>
  </si>
  <si>
    <t>كَذَّبُوا بِاٰيَاتِنَا كُلِّهَا فَاَخَذْنَاهُمْ اَخْذَ عَز۪يزٍ مُقْتَدِرٍ</t>
  </si>
  <si>
    <t>54|42|Mucizelerimizin hepsini yalanladılar. Bunun üzerine onları güç ve kuvvet sahibi olana yakışır bir şekilde yakaladık.</t>
  </si>
  <si>
    <t>اَكُفَّارُكُمْ خَيْرٌ مِنْ اُو۬لٰٓئِكُمْ اَمْ لَـكُمْ بَرَٓاءَةٌ فِي الزُّبُرِۚ</t>
  </si>
  <si>
    <t>54|43|Sizin inkarcılarınız bunlardan daha mı üstündür? Yoksa Kitablarda size bir kurtuluş belgesi mi var?</t>
  </si>
  <si>
    <t>اَمْ يَقُولُونَ نَحْنُ جَم۪يعٌ مُنْتَصِرٌ</t>
  </si>
  <si>
    <t>54|44|Yoksa: "Biz öç alabilecek bir topluluğuz" mu diyorlar?</t>
  </si>
  <si>
    <t>سَيُهْزَمُ الْجَمْعُ وَيُوَلُّونَ الدُّبُرَ</t>
  </si>
  <si>
    <t>54|45|Toplulukları dağıtılacak, yüzgeri edileceklerdir.</t>
  </si>
  <si>
    <t>بَلِ السَّاعَةُ مَوْعِدُهُمْ وَالسَّاعَةُ اَدْهٰى وَاَمَرُّ</t>
  </si>
  <si>
    <t>54|46|Kıyamet onların azap ile vadedildikleri gündür. O ne korkunç, ne acı bir gündür!</t>
  </si>
  <si>
    <t>اِنَّ الْمُجْرِم۪ينَ ف۪ي ضَلَالٍ وَسُعُرٍۢ</t>
  </si>
  <si>
    <t>54|47|Doğrusu suçlular sapıklık ve çılgınlık içindedirler.</t>
  </si>
  <si>
    <t>يَوْمَ يُسْحَبُونَ فِي النَّارِ عَلٰى وُجُوهِهِمْۜ ذُوقُوا مَسَّ سَقَرَ</t>
  </si>
  <si>
    <t>54|48|Ateşe yüzüstü sürüldükleri gün, onlara: "Cehennemin dokunan azabını tadın" denir.</t>
  </si>
  <si>
    <t>اِنَّا كُلَّ شَيْءٍ خَلَقْنَاهُ بِقَدَرٍ</t>
  </si>
  <si>
    <t>54|49|Şüphesiz Biz her şeyi bir ölçüye göre yaratmışızdır.</t>
  </si>
  <si>
    <t>وَمَٓا اَمْرُنَٓا اِلَّا وَاحِدَةٌ كَلَمْحٍ بِالْبَصَرِ</t>
  </si>
  <si>
    <t>54|50|Bizim buyruğumuz bir göz kırpması gibi anidir.</t>
  </si>
  <si>
    <t>وَلَقَدْ اَهْلَكْنَٓا اَشْيَاعَكُمْ فَهَلْ مِنْ مُدَّكِرٍ</t>
  </si>
  <si>
    <t>54|51|And olsun ki, benzerlerinizi yok etti, öğüt alan yok mudur?</t>
  </si>
  <si>
    <t>وَكُلُّ شَيْءٍ فَعَلُوهُ فِي الزُّبُرِ</t>
  </si>
  <si>
    <t>54|52|İnsanların yaptıkları her şey kitablarda kayıtlıdır.</t>
  </si>
  <si>
    <t>وَكُلُّ صَغ۪يرٍ وَكَب۪يرٍ مُسْتَطَرٌ</t>
  </si>
  <si>
    <t>54|53|Küçük ve büyük, hepsi satır satırdır.</t>
  </si>
  <si>
    <t>اِنَّ الْمُتَّق۪ينَ ف۪ي جَنَّاتٍ وَنَهَرٍۙ</t>
  </si>
  <si>
    <t>54|54|Allah'a karşı gelmekten sakınanlar, güçlü hükümdarın katında, yüksek bir derecede, cennetlerde ferahlık ve aydınlık içindedirler.</t>
  </si>
  <si>
    <t>ف۪ي مَقْعَدِ صِدْقٍ عِنْدَ مَل۪يكٍ مُقْتَدِرٍ</t>
  </si>
  <si>
    <t>54|55|Allah'a karşı gelmekten sakınanlar, güçlü hükümdarın katında, yüksek bir derecede, cennetlerde ferahlık ve aydınlık içindedirler.</t>
  </si>
  <si>
    <t>RAHMAN SURESİ</t>
  </si>
  <si>
    <t>اَلرَّحْمٰنُۙ</t>
  </si>
  <si>
    <t>55|1|Rahman olan Allah Kuran'ı öğretti;</t>
  </si>
  <si>
    <t>عَلَّمَ الْقُرْاٰنَۜ</t>
  </si>
  <si>
    <t>55|2|Rahman olan Allah Kuran'ı öğretti;</t>
  </si>
  <si>
    <t>خَلَقَ الْاِنْسَانَۙ</t>
  </si>
  <si>
    <t>55|3|İnsanı yarattı, ona konuşmayı öğretti.</t>
  </si>
  <si>
    <t>عَلَّمَهُ الْبَيَانَ</t>
  </si>
  <si>
    <t>55|4|İnsanı yarattı, ona konuşmayı öğretti.</t>
  </si>
  <si>
    <t>اَلشَّمْسُ وَالْقَمَرُ بِحُسْبَانٍۖ</t>
  </si>
  <si>
    <t>55|5|Güneş ve ayın hareketleri bir hesaba göredir.</t>
  </si>
  <si>
    <t>وَالنَّجْمُ وَالشَّجَرُ يَسْجُدَانِ</t>
  </si>
  <si>
    <t>55|6|Bitkiler ve ağaçlar O'nun buyruğuna boyun eğerler.</t>
  </si>
  <si>
    <t>وَالسَّمَٓاءَ رَفَعَهَا وَوَضَعَ الْم۪يزَانَۙ</t>
  </si>
  <si>
    <t>55|7|O, göğü yükseltmiştir; tartıyı koymuştur.</t>
  </si>
  <si>
    <t>اَلَّا تَطْغَوْا فِي الْم۪يزَانِ</t>
  </si>
  <si>
    <t>55|8|Artık tartıda tecavüz etmeyin.</t>
  </si>
  <si>
    <t>وَاَق۪يمُوا الْوَزْنَ بِالْقِسْطِ وَلَا تُخْسِرُوا الْم۪يزَانَ</t>
  </si>
  <si>
    <t>55|9|Tartmayı doğru yapın, tartıyı eksik tutmayın.</t>
  </si>
  <si>
    <t>وَالْاَرْضَ وَضَعَهَا لِلْاَنَامِۙ</t>
  </si>
  <si>
    <t>55|10|Allah, yeri yaratıkları için meydana getirmiştir.</t>
  </si>
  <si>
    <t>ف۪يهَا فَاكِهَةٌۖ وَالنَّخْلُ ذَاتُ الْاَكْمَامِ</t>
  </si>
  <si>
    <t>55|11|Orada meyveler, salkımlı hurma ağaçları, kabuklu taneler, güzel kokulu otlar vardır.</t>
  </si>
  <si>
    <t>وَالْحَبُّ ذُوالْعَصْفِ وَالرَّيْحَانُۚ</t>
  </si>
  <si>
    <t>55|12|Orada meyveler, salkımlı hurma ağaçları, kabuklu taneler, güzel kokulu otlar vardır.</t>
  </si>
  <si>
    <t>فَبِاَيِّ اٰلَٓاءِ رَبِّكُمَا تُكَذِّبَانِ</t>
  </si>
  <si>
    <t>55|13|Ey insanlar ve cinler! Öyleyken, Rabbinizin nimetlerinden hangisini yalanlarsınız?</t>
  </si>
  <si>
    <t>خَلَقَ الْاِنْسَانَ مِنْ صَلْصَالٍ كَالْفَخَّارِۙ</t>
  </si>
  <si>
    <t>55|14|O, insanı pişmiş çamur gibi kuru balçıktan yaratmıştır.</t>
  </si>
  <si>
    <t>وَخَلَقَ الْجَٓانَّ مِنْ مَارِجٍ مِنْ نَارٍۚ</t>
  </si>
  <si>
    <t>55|15|Cinleri de yalın bir alevden yaratmıştır.</t>
  </si>
  <si>
    <t>فَبِاَيِّ اٰلَٓاءِ رَبِّكُمَا تُكَذِّبَانِ</t>
  </si>
  <si>
    <t>55|16|Öyleyken; Rabbinizin nimetlerinden hangisini yalanlarsınız?</t>
  </si>
  <si>
    <t>رَبُّ الْمَشْرِقَيْنِ وَرَبُّ الْمَغْرِبَيْنِۚ</t>
  </si>
  <si>
    <t>55|17|O, iki doğunun Rabbidir, iki batının Rabbidir.</t>
  </si>
  <si>
    <t>55|18|Öyleyken, Rabbinizin nimetlerinden hangisini yalanlarsınız?</t>
  </si>
  <si>
    <t>مَرَجَ الْبَحْرَيْنِ يَلْتَقِيَانِۙ</t>
  </si>
  <si>
    <t>55|19|Acı ve tatlı sulu iki denizi birbirine kavuşmamak üzere salıvermiştir.</t>
  </si>
  <si>
    <t>بَيْنَهُمَا بَرْزَخٌ لَا يَبْغِيَانِۚ</t>
  </si>
  <si>
    <t>55|20|Aralarında bir engel vardır; birbirinin sınırını aşamazlar.</t>
  </si>
  <si>
    <t>55|21|Öyleyken, Rabbinizin nimetlerinden hangisini yalanlarsınız?</t>
  </si>
  <si>
    <t>يَخْرُجُ مِنْهُمَا اللُّؤْلُؤُ۬ وَالْمَرْجَانُۚ</t>
  </si>
  <si>
    <t>55|22|Bu iki denizden de inci ve mercan çıkar.</t>
  </si>
  <si>
    <t>55|23|Öyleyken Rabbinizin nimetlerinden hangisini yalanlarsınız?</t>
  </si>
  <si>
    <t>وَلَهُ الْجَوَارِ الْمُنْشَاٰتُ فِي الْبَحْرِ كَالْاَعْلَامِۚ</t>
  </si>
  <si>
    <t>55|24|Denizde yürüyen dağlar gibi gemiler O'nundur.</t>
  </si>
  <si>
    <t>فَبِاَيِّ اٰلَٓاءِ رَبِّكُمَا تُكَذِّبَانِ۟</t>
  </si>
  <si>
    <t>55|25|Öyleyken Rabbinizin nimetlerinden hangisini yalanlarsınız?</t>
  </si>
  <si>
    <t>كُلُّ مَنْ عَلَيْهَا فَانٍۚ</t>
  </si>
  <si>
    <t>55|26|Yeryüzünde bulunan her şey fanidir.</t>
  </si>
  <si>
    <t>وَيَبْقٰى وَجْهُ رَبِّكَ ذُوالْجَلَالِ وَالْاِكْرَامِۚ</t>
  </si>
  <si>
    <t>55|27|Ancak, yüce ve cömert olan Rabbinin varlığı bakidir.</t>
  </si>
  <si>
    <t>55|28|Öyleyken Rabbinizin nimetlerinden hangisini yalanlarsınız?</t>
  </si>
  <si>
    <t>يَسْـَٔلُهُ مَنْ فِي السَّمٰوَاتِ وَالْاَرْضِۜ كُلَّ يَوْمٍ هُوَ ف۪ي شَأْنٍۚ</t>
  </si>
  <si>
    <t>55|29|Göklerde ve yerde olan kimseler her şeyi O'ndan isterler; O her an kainata tasarruf etmektedir.</t>
  </si>
  <si>
    <t>55|30|Öyleyken, Rabbinizin nimetlerinden hangisini yalanlarsınız?</t>
  </si>
  <si>
    <t>سَنَفْرُغُ لَكُمْ اَيُّهَ الثَّقَلَانِۚ</t>
  </si>
  <si>
    <t>55|31|Ey insan ve cin toplulukları! Sizin de hesabınızı ele alacağız.</t>
  </si>
  <si>
    <t>55|32|Öyleyken, Rabbinizin nimetlerinden hangisini yalanlarsınız?</t>
  </si>
  <si>
    <t>يَا مَعْشَرَ الْجِنِّ وَالْاِنْسِ اِنِ اسْتَطَعْتُمْ اَنْ تَنْفُذُوا مِنْ اَقْطَارِ السَّمٰوَاتِ وَالْاَرْضِ فَانْفُذُواۜ لَا تَنْفُذُونَ اِلَّا بِسُلْطَانٍۚ</t>
  </si>
  <si>
    <t>55|33|Ey cin ve insan toplulukları! Göklerin ve yerin çevresini aşıp geçmeye gücünüz yetiyorsa geçin! Ama Allah'ın verdiği bir güç olmaksızın geçemezsiniz ki!</t>
  </si>
  <si>
    <t>55|34|Öyleyken, Rabbinizin nimetlerinden hangisini yalanlarsınız?</t>
  </si>
  <si>
    <t>يُرْسَلُ عَلَيْكُمَا شُوَاظٌ مِنْ نَارٍ وَنُحَاسٌ فَلَا تَنْتَصِرَانِۚ</t>
  </si>
  <si>
    <t>55|35|Ey insanlar ve cinler! Üzerinize dumansız bir alev ve ateşsiz bir duman gönderilir de kurtulamazsınız.</t>
  </si>
  <si>
    <t>55|36|Öyleyken, Rabbinizin nimetlerinden hangisini yalanlarsınız?</t>
  </si>
  <si>
    <t>فَاِذَا انْشَقَّتِ السَّمَٓاءُ فَكَانَتْ وَرْدَةً كَالدِّهَانِۚ</t>
  </si>
  <si>
    <t>55|37|Gök yarılıp da, gül gibi kızardığı, yağ gibi eridiği zaman haliniz nice olur?</t>
  </si>
  <si>
    <t>55|38|Öyleyken, Rabbinizin nimetlerinden hangisini yalanlarsınız?</t>
  </si>
  <si>
    <t>فَيَوْمَئِذٍ لَا يُسْـَٔلُ عَنْ ذَنْبِه۪ٓ اِنْسٌ وَلَا جَٓانٌّۚ</t>
  </si>
  <si>
    <t>55|39|O gün ne insana ve ne cine suçu sorulur.</t>
  </si>
  <si>
    <t>55|40|Öyleyken, Rabbinizin nimetlerinden hangisini yalanlarsınız?</t>
  </si>
  <si>
    <t>يُعْرَفُ الْمُجْرِمُونَ بِس۪يمٰيهُمْ فَيُؤْخَذُ بِالنَّوَاص۪ي وَالْاَقْدَامِۚ</t>
  </si>
  <si>
    <t>55|41|Suçlular simalarından tanınırlar da, alın saçlarından ve ayaklarından yakalanırlar.</t>
  </si>
  <si>
    <t>55|42|Öyleyken, Rabbinizin nimetlerinden hangisini yalanlarsınız?</t>
  </si>
  <si>
    <t>هٰذِه۪ جَهَنَّمُ الَّت۪ي يُكَذِّبُ بِهَا الْمُجْرِمُونَۢ</t>
  </si>
  <si>
    <t>55|43|İşte suçluların yalanladıkları cehennem budur.</t>
  </si>
  <si>
    <t>يَطُوفُونَ بَيْنَهَا وَبَيْنَ حَم۪يمٍ اٰنٍۚ</t>
  </si>
  <si>
    <t>55|44|Onlar, cehennem ateşiyle kaynar su arasında dolaşır dururlar.</t>
  </si>
  <si>
    <t>فَبِاَيِّ اٰلَٓاءِ رَبِّكُمَا تُكَذِّبَانِ۟</t>
  </si>
  <si>
    <t>55|45|Öyleyken, Rabbinizin nimetlerinden hangisini yalanlarsınız?</t>
  </si>
  <si>
    <t>وَلِمَنْ خَافَ مَقَامَ رَبِّه۪ جَنَّتَانِۚ</t>
  </si>
  <si>
    <t>55|46|Rabbine karşı durmaktan korkan kimseye iki cennet vardır.</t>
  </si>
  <si>
    <t>فَبِاَيِّ اٰلَٓاءِ رَبِّكُمَا تُكَذِّبَانِۙ</t>
  </si>
  <si>
    <t>55|47|Öyleyken, Rabbinizin nimetlerinden hangisini yalanlarsınız?</t>
  </si>
  <si>
    <t>ذَوَاتَٓا اَفْنَانٍۚ</t>
  </si>
  <si>
    <t>55|48|Bu iki cennet türlü ağaçlarla doludur.</t>
  </si>
  <si>
    <t>55|49|Öyleyken, Rabbinizin nimetlerinden hangisini yalanlarsınız?</t>
  </si>
  <si>
    <t>ف۪يهِمَا عَيْنَانِ تَجْرِيَانِۚ</t>
  </si>
  <si>
    <t>55|50|Bu cennetlerden akan iki kaynak vardır.</t>
  </si>
  <si>
    <t>55|51|Öyleyken, Rabbinizin nimetlerinden hangisini yalanlarsınız?</t>
  </si>
  <si>
    <t>ف۪يهِمَا مِنْ كُلِّ فَاكِهَةٍ زَوْجَانِۚ</t>
  </si>
  <si>
    <t>55|52|Bu cennetlerde türlü meyveden çift çift vardır.</t>
  </si>
  <si>
    <t>55|53|Öyleyken, Rabbinizin nimetlerinden hangisini yalanlarsınız?</t>
  </si>
  <si>
    <t>مُتَّكِـ۪ٔينَ عَلٰى فُرُشٍ بَطَٓائِنُهَا مِنْ اِسْتَبْرَقٍۜ وَجَنَا الْجَنَّتَيْنِ دَانٍۚ</t>
  </si>
  <si>
    <t>55|54|Orada, örtüleri parlak atlastan yataklara yaslanırlar; iki cennetin meyvelerini de kolayca toplarlar.</t>
  </si>
  <si>
    <t>55|55|Öyleyken, Rabbinizin nimetlerinden hangisini yalanlarsınız?</t>
  </si>
  <si>
    <t>ف۪يهِنَّ قَاصِرَاتُ الطَّرْفِۙ لَمْ يَطْمِثْهُنَّ اِنْسٌ قَبْلَهُمْ وَلَا جَٓانٌّۚ</t>
  </si>
  <si>
    <t>55|56|Orada, bakışlarını yalnız eşlerine çevirmiş, daha önce ne insan ve ne de cinlerin dokunmuş olduğu eşler vardır.</t>
  </si>
  <si>
    <t>فَبِاَيِّ اٰلَٓاءِ رَبِّكُمَا تُكَذِّبَانِۚ</t>
  </si>
  <si>
    <t>55|57|Öyleyken, Rabbinizin nimetlerinden hangisini yalanlarsınız?</t>
  </si>
  <si>
    <t>كَاَنَّهُنَّ الْيَاقُوتُ وَالْمَرْجَانُۚ</t>
  </si>
  <si>
    <t>55|58|Onlar yakut ve mercan gibidirler.</t>
  </si>
  <si>
    <t>55|59|Öyleyken, Rabbinizin nimetlerinden hangisini yalanlarsınız?</t>
  </si>
  <si>
    <t>هَلْ جَزَٓاءُ الْاِحْسَانِ اِلَّا الْاِحْسَانُۚ</t>
  </si>
  <si>
    <t>55|60|İyiliğin karşılığı ancak iyilik değil midir?</t>
  </si>
  <si>
    <t>55|61|Öyleyken, Rabbinizin nimetlerinden hangisini yalanlarsınız?</t>
  </si>
  <si>
    <t>وَمِنْ دُونِهِمَا جَنَّتَانِۚ</t>
  </si>
  <si>
    <t>55|62|Bu iki cennetten başka iki cennet daha vardır.</t>
  </si>
  <si>
    <t>55|63|Öyleyken, Rabbinizin nimetlerinden hangisini yalanlarsınız?</t>
  </si>
  <si>
    <t>مُدْهَٓامَّتَانِۚ</t>
  </si>
  <si>
    <t>55|64|Renkleri koyu yeşildir.</t>
  </si>
  <si>
    <t>55|65|Öyleyken, Rabbinizin nimetlerinden hangisini yalanlarsınız?</t>
  </si>
  <si>
    <t>ف۪يهِمَا عَيْنَانِ نَضَّاخَتَانِۚ</t>
  </si>
  <si>
    <t>55|66|İkisinde de durmadan fışkıran iki kaynak vardır.</t>
  </si>
  <si>
    <t>55|67|Öyleyken, Rabbinizin nimetlerinden hangisini yalanlarsınız?</t>
  </si>
  <si>
    <t>ف۪يهِمَا فَاكِهَةٌ وَنَخْلٌ وَرُمَّانٌۚ</t>
  </si>
  <si>
    <t>55|68|İkisinde de türlü türlü meyveler, hurmalıklar ve nar ağaçları vardır.</t>
  </si>
  <si>
    <t>55|69|Öyleyken, Rabbinizin nimetlerinden hangisini yalanlarsınız?</t>
  </si>
  <si>
    <t>ف۪يهِنَّ خَيْرَاتٌ حِسَانٌۚ</t>
  </si>
  <si>
    <t>55|70|Oralarda iyi huylu güzel kadınlar vardır.</t>
  </si>
  <si>
    <t>55|71|Öyleyken, Rabbinizin nimetlerinden hangisini yalanlarsınız?</t>
  </si>
  <si>
    <t>حُورٌ مَقْصُورَاتٌ فِي الْخِيَامِۚ</t>
  </si>
  <si>
    <t>55|72|Çadırlar içinde ceylan gözlüler vardır.</t>
  </si>
  <si>
    <t>55|73|Öyleyken, Rabbinizin nimetlerinden hangisini yalanlarsınız?</t>
  </si>
  <si>
    <t>لَمْ يَطْمِثْهُنَّ اِنْسٌ قَبْلَهُمْ وَلَا جَٓانٌّۚ</t>
  </si>
  <si>
    <t>55|74|Onlara daha önce insan da, cin de dokunmamıştır.</t>
  </si>
  <si>
    <t>55|75|Öyleyken, Rabbinizin nimetlerinden hangisini yalanlarsınız?</t>
  </si>
  <si>
    <t>مُتَّكِـ۪ٔينَ عَلٰى رَفْرَفٍ خُضْرٍ وَعَبْقَرِيٍّ حِسَانٍۚ</t>
  </si>
  <si>
    <t>55|76|Cennetlikler orada yeşil yastıklara ve harikulade işlemeli döşeklere yaslanırlar.</t>
  </si>
  <si>
    <t>55|77|Öyleyken, Rabbinizin nimetlerinden hangisini yalanlarsınız?</t>
  </si>
  <si>
    <t>تَبَارَكَ اسْمُ رَبِّكَ ذِي الْجَلَالِ وَالْاِكْرَامِ</t>
  </si>
  <si>
    <t>55|78|Büyük ve pek cömert olan Rabbinin adı ne yücedir!</t>
  </si>
  <si>
    <t>VAKI'A SURESİ</t>
  </si>
  <si>
    <t>اِذَا وَقَعَتِ الْوَاقِعَةُۙ</t>
  </si>
  <si>
    <t>56|1|Kıyamet koptuğunda kimini alçaltacak ve kimini yükseltecek olan o hadisenin yalan olmadığı ortaya çıkacaktır.</t>
  </si>
  <si>
    <t>لَيْسَ لِوَقْعَتِهَا كَاذِبَةٌۢ</t>
  </si>
  <si>
    <t>56|2|Kıyamet koptuğunda kimini alçaltacak ve kimini yükseltecek olan o hadisenin yalan olmadığı ortaya çıkacaktır.</t>
  </si>
  <si>
    <t>خَافِضَةٌ رَافِعَةٌۙ</t>
  </si>
  <si>
    <t>56|3|Kıyamet koptuğunda kimini alçaltacak ve kimini yükseltecek olan o hadisenin yalan olmadığı ortaya çıkacaktır.</t>
  </si>
  <si>
    <t>اِذَا رُجَّتِ الْاَرْضُ رَجاًّۙ</t>
  </si>
  <si>
    <t>56|4|Ey insanlar! Yer sarsıldıkça sarsıldığı, dağlar ufalandıkça ufalanıp da toz duman haline geldiği zaman, siz de üç sınıf olursunuz.</t>
  </si>
  <si>
    <t>وَبُسَّتِ الْجِبَالُ بَساًّۙ</t>
  </si>
  <si>
    <t>56|5|Ey insanlar! Yer sarsıldıkça sarsıldığı, dağlar ufalandıkça ufalanıp da toz duman haline geldiği zaman, siz de üç sınıf olursunuz.</t>
  </si>
  <si>
    <t>فَكَانَتْ هَبَٓاءً مُنْبَثاًّۙ</t>
  </si>
  <si>
    <t>56|6|Ey insanlar! Yer sarsıldıkça sarsıldığı, dağlar ufalandıkça ufalanıp da toz duman haline geldiği zaman, siz de üç sınıf olursunuz.</t>
  </si>
  <si>
    <t>وَكُنْتُمْ اَزْوَاجاً ثَلٰثَةًۜ</t>
  </si>
  <si>
    <t>56|7|Ey insanlar! Yer sarsıldıkça sarsıldığı, dağlar ufalandıkça ufalanıp da toz duman haline geldiği zaman, siz de üç sınıf olursunuz.</t>
  </si>
  <si>
    <t>فَاَصْحَابُ الْمَيْمَنَةِ مَٓا اَصْحَابُ الْمَيْمَنَةِۜ</t>
  </si>
  <si>
    <t>56|8|İyi işler işlediklerini belirtmek için, amel defterleri sağdan verilenler; ne mutlu o sağcılara!</t>
  </si>
  <si>
    <t>وَاَصْحَابُ الْمَشْـَٔمَةِ مَٓا اَصْحَابُ الْمَشْـَٔمَةِۜ</t>
  </si>
  <si>
    <t>56|9|Kötülük işlediklerini belirtmek üzere, amel defterleri soldan verilenler; ne yazık o solculara!</t>
  </si>
  <si>
    <t>وَالسَّابِقُونَ السَّابِقُونَۙ</t>
  </si>
  <si>
    <t>56|10|İyilik işlemekte önde olanlar, karşılıklarını almakta da önde olanlardır.</t>
  </si>
  <si>
    <t>اُو۬لٰٓئِكَ الْمُقَرَّبُونَۚ</t>
  </si>
  <si>
    <t>56|11|Naim cennetlerinde Allah'a en çok yaklaştırılmış olanlar işte bunlardır.</t>
  </si>
  <si>
    <t>ف۪ي جَنَّاتِ النَّع۪يمِ</t>
  </si>
  <si>
    <t>56|12|Naim cennetlerinde Allah'a en çok yaklaştırılmış olanlar işte bunlardır.</t>
  </si>
  <si>
    <t>ثُلَّةٌ مِنَ الْاَوَّل۪ينَۙ</t>
  </si>
  <si>
    <t>56|13|Onların büyük kısmı eski ümmetlerden, bir kısmı da sonrakilerdendir.</t>
  </si>
  <si>
    <t>وَقَل۪يلٌ مِنَ الْاٰخِر۪ينَۜ</t>
  </si>
  <si>
    <t>56|14|Onların büyük kısmı eski ümmetlerden, bir kısmı da sonrakilerdendir.</t>
  </si>
  <si>
    <t>عَلٰى سُرُرٍ مَوْضُونَةٍۙ</t>
  </si>
  <si>
    <t>56|15|Mücevheratla işlenmiş tahtlara karşılıklı olarak yaslanırlar.</t>
  </si>
  <si>
    <t>مُتَّكِـ۪ٔينَ عَلَيْهَا مُتَقَابِل۪ينَ</t>
  </si>
  <si>
    <t>56|16|Mücevheratla işlenmiş tahtlara karşılıklı olarak yaslanırlar.</t>
  </si>
  <si>
    <t>يَطُوفُ عَلَيْهِمْ وِلْدَانٌ مُخَلَّدُونَۙ</t>
  </si>
  <si>
    <t>56|17|Ölümsüz gençler yanlarında, baş ağrısı ve dönmesi vermeyen bembeyaz bir kaynaktan doldurulmuş kaseler, ibrikler, kadehler; seçecekleri meyveler, arzulayacakları kuş eti ile dolaşırlar.</t>
  </si>
  <si>
    <t>بِاَكْوَابٍ وَاَبَار۪يقَ وَكَأْسٍ مِنْ مَع۪ينٍۙ</t>
  </si>
  <si>
    <t>56|18|Ölümsüz gençler yanlarında, baş ağrısı ve dönmesi vermeyen bembeyaz bir kaynaktan doldurulmuş kaseler, ibrikler, kadehler; seçecekleri meyveler, arzulayacakları kuş eti ile dolaşırlar.</t>
  </si>
  <si>
    <t>لَا يُصَدَّعُونَ عَنْهَا وَلَا يُنْزِفُونَۙ</t>
  </si>
  <si>
    <t>56|19|Ölümsüz gençler yanlarında, baş ağrısı ve dönmesi vermeyen bembeyaz bir kaynaktan doldurulmuş kaseler, ibrikler, kadehler; seçecekleri meyveler, arzulayacakları kuş eti ile dolaşırlar.</t>
  </si>
  <si>
    <t>وَفَاكِهَةٍ مِمَّا يَتَخَيَّرُونَۙ</t>
  </si>
  <si>
    <t>56|20|Ölümsüz gençler yanlarında, baş ağrısı ve dönmesi vermeyen bembeyaz bir kaynaktan doldurulmuş kaseler, ibrikler, kadehler; seçecekleri meyveler, arzulayacakları kuş eti ile dolaşırlar.</t>
  </si>
  <si>
    <t>وَلَحْمِ طَيْرٍ مِمَّا يَشْتَهُونَۜ</t>
  </si>
  <si>
    <t>56|21|Ölümsüz gençler yanlarında, baş ağrısı ve dönmesi vermeyen bembeyaz bir kaynaktan doldurulmuş kaseler, ibrikler, kadehler; seçecekleri meyveler, arzulayacakları kuş eti ile dolaşırlar.</t>
  </si>
  <si>
    <t>وَحُورٌ ع۪ينٌۙ</t>
  </si>
  <si>
    <t>56|22|İşlediklerine karşılık olarak, sedefteki inciler gibi ceylan gözlüler vardır. Orada boş ve günaha sokacak bir söz duymazlar.</t>
  </si>
  <si>
    <t>كَاَمْثَالِ اللُّؤْلُؤِ۬ الْمَكْنُونِۚ</t>
  </si>
  <si>
    <t>56|23|İşlediklerine karşılık olarak, sedefteki inciler gibi ceylan gözlüler vardır. Orada boş ve günaha sokacak bir söz duymazlar.</t>
  </si>
  <si>
    <t>جَزَٓاءً بِمَا كَانُوا يَعْمَلُونَ</t>
  </si>
  <si>
    <t>56|24|İşlediklerine karşılık olarak, sedefteki inciler gibi ceylan gözlüler vardır. Orada boş ve günaha sokacak bir söz duymazlar.</t>
  </si>
  <si>
    <t>لَا يَسْمَعُونَ ف۪يهَا لَغْواً وَلَا تَأْث۪يماًۙ</t>
  </si>
  <si>
    <t>56|25|Sadece selama karşılık selam sözü işitirler.</t>
  </si>
  <si>
    <t>اِلَّا ق۪يلاً سَلَاماً سَلَاماً</t>
  </si>
  <si>
    <t>56|26|Defterleri sağdan verilenler; ne mutlu o sağcılara!</t>
  </si>
  <si>
    <t>وَاَصْحَابُ الْيَم۪ينِ مَٓا اَصْحَابُ الْيَم۪ينِۜ</t>
  </si>
  <si>
    <t>56|27|Onlar dikensiz sedir ağaçları, salkımları sarkmış muz ağaçları, uzamış gölge altında, çağlayarak akan sular kenarlarında; bitip tükenmeyen ve yasak da edilmeyen bol meyveler arasında; yüksek döşekler üzerindedirler.</t>
  </si>
  <si>
    <t>ف۪ي سِدْرٍ مَخْضُودٍۙ</t>
  </si>
  <si>
    <t>56|28|Onlar dikensiz sedir ağaçları, salkımları sarkmış muz ağaçları, uzamış gölge altında, çağlayarak akan sular kenarlarında; bitip tükenmeyen ve yasak da edilmeyen bol meyveler arasında; yüksek döşekler üzerindedirler.</t>
  </si>
  <si>
    <t>وَطَلْحٍ مَنْضُودٍۙ</t>
  </si>
  <si>
    <t>56|29|Onlar dikensiz sedir ağaçları, salkımları sarkmış muz ağaçları, uzamış gölge altında, çağlayarak akan sular kenarlarında; bitip tükenmeyen ve yasak da edilmeyen bol meyveler arasında; yüksek döşekler üzerindedirler.</t>
  </si>
  <si>
    <t>وَظِلٍّ مَمْدُودٍۙ</t>
  </si>
  <si>
    <t>56|30|Onlar dikensiz sedir ağaçları, salkımları sarkmış muz ağaçları, uzamış gölge altında, çağlayarak akan sular kenarlarında; bitip tükenmeyen ve yasak da edilmeyen bol meyveler arasında; yüksek döşekler üzerindedirler.</t>
  </si>
  <si>
    <t>وَمَٓاءٍ مَسْكُوبٍۙ</t>
  </si>
  <si>
    <t>56|31|Onlar dikensiz sedir ağaçları, salkımları sarkmış muz ağaçları, uzamış gölge altında, çağlayarak akan sular kenarlarında; bitip tükenmeyen ve yasak da edilmeyen bol meyveler arasında; yüksek döşekler üzerindedirler.</t>
  </si>
  <si>
    <t>وَفَاكِهَةٍ كَث۪يرَةٍۙ</t>
  </si>
  <si>
    <t>56|32|Onlar dikensiz sedir ağaçları, salkımları sarkmış muz ağaçları, uzamış gölge altında, çağlayarak akan sular kenarlarında; bitip tükenmeyen ve yasak da edilmeyen bol meyveler arasında; yüksek döşekler üzerindedirler.</t>
  </si>
  <si>
    <t>لَا مَقْطُوعَةٍ وَلَا مَمْنُوعَةٍۙ</t>
  </si>
  <si>
    <t>56|33|Onlar dikensiz sedir ağaçları, salkımları sarkmış muz ağaçları, uzamış gölge altında, çağlayarak akan sular kenarlarında; bitip tükenmeyen ve yasak da edilmeyen bol meyveler arasında; yüksek döşekler üzerindedirler.</t>
  </si>
  <si>
    <t>وَفُرُشٍ مَرْفُوعَةٍۜ</t>
  </si>
  <si>
    <t>56|34|Onlar dikensiz sedir ağaçları, salkımları sarkmış muz ağaçları, uzamış gölge altında, çağlayarak akan sular kenarlarında; bitip tükenmeyen ve yasak da edilmeyen bol meyveler arasında; yüksek döşekler üzerindedirler.</t>
  </si>
  <si>
    <t>اِنَّٓا اَنْشَأْنَاهُنَّ اِنْشَٓاءًۙ</t>
  </si>
  <si>
    <t>56|35|Biz ceylan gözlüleri, defterleri sağdan verilenler için yeniden yaratmışızdır; onları bakire, eşlerine düşkün ve hepsini bir yaşta kılmışızdır.</t>
  </si>
  <si>
    <t>فَجَعَلْنَاهُنَّ اَبْكَاراًۙ</t>
  </si>
  <si>
    <t>56|36|Biz ceylan gözlüleri, defterleri sağdan verilenler için yeniden yaratmışızdır; onları bakire, eşlerine düşkün ve hepsini bir yaşta kılmışızdır.</t>
  </si>
  <si>
    <t>عُـرُباً اَتْـرَاباًۙ</t>
  </si>
  <si>
    <t>56|37|Biz ceylan gözlüleri, defterleri sağdan verilenler için yeniden yaratmışızdır; onları bakire, eşlerine düşkün ve hepsini bir yaşta kılmışızdır.</t>
  </si>
  <si>
    <t>لِاَصْحَـابِ الْيَم۪ينِۜ ۟</t>
  </si>
  <si>
    <t>56|38|Biz ceylan gözlüleri, defterleri sağdan verilenler için yeniden yaratmışızdır; onları bakire, eşlerine düşkün ve hepsini bir yaşta kılmışızdır.</t>
  </si>
  <si>
    <t>56|39|Bunların bir kısmı eski ümmetlerden, bir kısmı da sonrakilerdendir.</t>
  </si>
  <si>
    <t>وَثُلَّةٌ مِنَ الْاٰخِر۪ينَۜ</t>
  </si>
  <si>
    <t>56|40|Bunların bir kısmı eski ümmetlerden, bir kısmı da sonrakilerdendir.</t>
  </si>
  <si>
    <t>وَاَصْحَابُ الشِّمَالِۙ مَٓا اَصْحَابُ الشِّمَالِۜ</t>
  </si>
  <si>
    <t>56|41|Defterleri soldan verilenler; ne yazık o solculara!</t>
  </si>
  <si>
    <t>ف۪ي سَمُومٍ وَحَم۪يمٍۙ</t>
  </si>
  <si>
    <t>56|42|İnsanın içine işleyen bir sıcaklık ve kaynar su içinde, serinliği ve hoşluğu olmayan kara bir dumanın gölgesinde bulunurlar.</t>
  </si>
  <si>
    <t>وَظِلٍّ مِنْ يَحْمُومٍۙ</t>
  </si>
  <si>
    <t>56|43|İnsanın içine işleyen bir sıcaklık ve kaynar su içinde, serinliği ve hoşluğu olmayan kara bir dumanın gölgesinde bulunurlar.</t>
  </si>
  <si>
    <t>لَا بَارِدٍ وَلَا كَر۪يمٍ</t>
  </si>
  <si>
    <t>56|44|İnsanın içine işleyen bir sıcaklık ve kaynar su içinde, serinliği ve hoşluğu olmayan kara bir dumanın gölgesinde bulunurlar.</t>
  </si>
  <si>
    <t>اِنَّهُمْ كَانُوا قَبْلَ ذٰلِكَ مُتْرَف۪ينَۚ</t>
  </si>
  <si>
    <t>56|45|Çünkü onlar, bundan önce, dünyada, nimet içinde bulunurlar iken, büyük günah işlemekte direnir dururlardı.</t>
  </si>
  <si>
    <t>وَكَانُوا يُصِرُّونَ عَلَى الْحِنْثِ الْعَظ۪يمِۚ</t>
  </si>
  <si>
    <t>56|46|Çünkü onlar, bundan önce, dünyada, nimet içinde bulunurlar iken, büyük günah işlemekte direnir dururlardı.</t>
  </si>
  <si>
    <t>وَكَانُوا يَقُولُونَ اَئِذَا مِتْنَا وَكُنَّا تُرَاباً وَعِظَاماً ءَاِنَّا لَمَبْعُوثُونَۙ</t>
  </si>
  <si>
    <t>56|47|Şöyle söylerlerdi: "Öldüğümüzde, toprak ve kemik yığını olduğumuzda mı, biz mi tekrar dirileceğiz?"</t>
  </si>
  <si>
    <t>اَوَاٰبَٓاؤُ۬نَا الْاَوَّلُونَ</t>
  </si>
  <si>
    <t>56|48|"Önce gelip geçmiş babalarımız da mı?"</t>
  </si>
  <si>
    <t>قُلْ اِنَّ الْاَوَّل۪ينَ وَالْاٰخِر۪ينَۙ</t>
  </si>
  <si>
    <t>56|49|De ki: "Şüphesiz öncekiler de, sonrakiler de belli bir günün belirli bir vaktinde toplanacaklardır."</t>
  </si>
  <si>
    <t>لَمَجْمُوعُونَ اِلٰى م۪يقَاتِ يَوْمٍ مَعْلُومٍ</t>
  </si>
  <si>
    <t>56|50|De ki: "Şüphesiz öncekiler de, sonrakiler de belli bir günün belirli bir vaktinde toplanacaklardır."</t>
  </si>
  <si>
    <t>ثُمَّ اِنَّكُمْ اَيُّهَا الضَّٓالُّونَ الْمُكَذِّبُونَۙ</t>
  </si>
  <si>
    <t>56|51|Sonra, siz ey sapıklar, yalanlayanlar!</t>
  </si>
  <si>
    <t>لَاٰكِلُونَ مِنْ شَجَرٍ مِنْ زَقُّومٍۙ</t>
  </si>
  <si>
    <t>56|52|Doğrusu bir zakkum ağacından yiyeceksiniz.</t>
  </si>
  <si>
    <t>فَمَالِـؤُ۫نَ مِنْهَا الْبُطُونَۚ</t>
  </si>
  <si>
    <t>56|53|Karınlarınızı onunla dolduracaksınız;</t>
  </si>
  <si>
    <t>فَشَارِبُونَ عَلَيْهِ مِنَ الْحَم۪يمِۚ</t>
  </si>
  <si>
    <t>56|54|Onun üzerine kaynar su içeceksiniz;</t>
  </si>
  <si>
    <t>فَشَارِبُونَ شُرْبَ الْه۪يمِۜ</t>
  </si>
  <si>
    <t>56|55|Hem de susamış develerin suya saldırışı gibi içeceksiniz;</t>
  </si>
  <si>
    <t>هٰذَا نُزُلُهُمْ يَوْمَ الدّ۪ينِۜ</t>
  </si>
  <si>
    <t>56|56|İşte onlara, ceza günü sunulacak konukluk budur.</t>
  </si>
  <si>
    <t>نَحْنُ خَلَقْنَاكُمْ فَلَوْلَا تُصَدِّقُونَ۟</t>
  </si>
  <si>
    <t>56|57|Sizi yaratan Biziz; hala tasdik etmez misiniz?</t>
  </si>
  <si>
    <t>اَفَرَاَيْتُمْ مَا تُمْنُونَۜ</t>
  </si>
  <si>
    <t>56|58|Söyleyin; akıttığınız meniden insanı yaratan siz misiniz, yoksa Biz mi yaratmaktayız?</t>
  </si>
  <si>
    <t>ءَاَنْتُمْ تَخْلُقُونَهُٓ اَمْ نَحْنُ الْخَالِقُونَ</t>
  </si>
  <si>
    <t>56|59|Söyleyin; akıttığınız meniden insanı yaratan siz misiniz, yoksa Biz mi yaratmaktayız?</t>
  </si>
  <si>
    <t>نَحْنُ قَدَّرْنَا بَيْنَكُمُ الْمَوْتَ وَمَا نَحْنُ بِمَسْبُوق۪ينَۙ</t>
  </si>
  <si>
    <t>56|60|Ölümü aranızda Biz tayin ettik; sizi ortadan kaldırıp benzerlerinizi yerinize getirmeyi, sizi bilmediğiniz şekilde var etmeyi dilesek kimse önümüze geçemez.</t>
  </si>
  <si>
    <t>عَلٰٓى اَنْ نُبَدِّلَ اَمْثَالَكُمْ وَنُنْشِئَكُمْ ف۪ي مَا لَا تَعْلَمُونَ</t>
  </si>
  <si>
    <t>56|61|Ölümü aranızda Biz tayin ettik; sizi ortadan kaldırıp benzerlerinizi yerinize getirmeyi, sizi bilmediğiniz şekilde var etmeyi dilesek kimse önümüze geçemez.</t>
  </si>
  <si>
    <t>وَلَقَدْ عَلِمْتُمُ النَّشْاَةَ الْاُو۫لٰى فَلَوْلَا تَذَكَّرُونَ</t>
  </si>
  <si>
    <t>56|62|And olsun ki, ilk yaratmayı bilirsiniz, yine de düşünmez misiniz?</t>
  </si>
  <si>
    <t>اَفَرَاَيْتُمْ مَا تَحْرُثُونَۜ</t>
  </si>
  <si>
    <t>56|63|Söyleyin, ektiklerinizi yerden bitirenler sizler misiniz, yoksa Biz mi bitiriyoruz?</t>
  </si>
  <si>
    <t>ءَاَنْتُمْ تَزْرَعُونَهُٓ اَمْ نَحْنُ الزَّارِعُونَ</t>
  </si>
  <si>
    <t>56|64|Söyleyin, ektiklerinizi yerden bitirenler sizler misiniz, yoksa Biz mi bitiriyoruz?</t>
  </si>
  <si>
    <t>لَوْ نَشَٓاءُ لَجَعَلْنَاهُ حُطَاماً فَظَلْتُمْ تَفَكَّهُونَ</t>
  </si>
  <si>
    <t>56|65|Dilersek Biz onu çerçöp yaparız, şaşar kalırsınız; "Doğrusu borç altına girdik, hatta yoksun kaldık".</t>
  </si>
  <si>
    <t>اِنَّا لَمُغْرَمُونَۙ</t>
  </si>
  <si>
    <t>56|66|Dilersek Biz onu çerçöp yaparız, şaşar kalırsınız; "Doğrusu borç altına girdik, hatta yoksun kaldık".</t>
  </si>
  <si>
    <t>بَلْ نَحْنُ مَحْرُومُونَ</t>
  </si>
  <si>
    <t>56|67|Dilersek Biz onu çerçöp yaparız, şaşar kalırsınız; "Doğrusu borç altına girdik, hatta yoksun kaldık".</t>
  </si>
  <si>
    <t>اَفَرَاَيْتُمُ الْمَٓاءَ الَّذ۪ي تَشْرَبُونَۜ</t>
  </si>
  <si>
    <t>56|68|Söyleyin; içtiğiniz suyu buluttan indirenler sizler misiniz yoksa onu Biz mi indiririz?</t>
  </si>
  <si>
    <t>ءَاَنْتُمْ اَنْزَلْتُمُوهُ مِنَ الْمُزْنِ اَمْ نَحْنُ الْمُنْزِلُونَ</t>
  </si>
  <si>
    <t>56|69|Söyleyin; içtiğiniz suyu buluttan indirenler sizler misiniz yoksa onu Biz mi indiririz?</t>
  </si>
  <si>
    <t>لَوْ نَشَٓاءُ جَعَلْنَاهُ اُجَاجاً فَلَوْلَا تَشْكُرُونَ</t>
  </si>
  <si>
    <t>56|70|Dileseydik onu acılaştırırdık; hala şükretmez misiniz?</t>
  </si>
  <si>
    <t>اَفَرَاَيْتُمُ النَّارَ الَّت۪ي تُورُونَۜ</t>
  </si>
  <si>
    <t>56|71|Söyleyin; yaktığınız ateşin ağacını var eden sizler misiniz, yoksa onu Biz mi var ederiz?</t>
  </si>
  <si>
    <t>ءَاَنْتُمْ اَنْشَأْتُمْ شَجَرَتَـهَٓا اَمْ نَحْنُ الْمُنْشِؤُ۫نَ</t>
  </si>
  <si>
    <t>56|72|Söyleyin; yaktığınız ateşin ağacını var eden sizler misiniz, yoksa onu Biz mi var ederiz?</t>
  </si>
  <si>
    <t>نَحْنُ جَعَلْنَاهَا تَذْكِرَةً وَمَتَاعاً لِلْمُقْو۪ينَۚ</t>
  </si>
  <si>
    <t>56|73|Biz onu bir ibret ve çölde konaklayanlar için yararlı kıldık.</t>
  </si>
  <si>
    <t>فَسَبِّحْ بِاسْمِ رَبِّكَ الْعَظ۪يمِ۟</t>
  </si>
  <si>
    <t>56|74|Öyleyse çok büyük Rabbinin adını tesbih et.</t>
  </si>
  <si>
    <t>فَلَٓا اُقْسِمُ بِمَوَاقِـعِ النُّجُومِۙ</t>
  </si>
  <si>
    <t>56|75|Hayır; yıldızların yerleri üzerine yemin ederim; ki bunun ne büyük yemin olduğunu bir bilseniz!</t>
  </si>
  <si>
    <t>وَاِنَّهُ لَقَسَمٌ لَوْ تَعْلَمُونَ عَظ۪يمٌۙ</t>
  </si>
  <si>
    <t>56|76|Hayır; yıldızların yerleri üzerine yemin ederim; ki bunun ne büyük yemin olduğunu bir bilseniz!</t>
  </si>
  <si>
    <t>اِنَّهُ لَقُرْاٰنٌ كَر۪يمٌۙ</t>
  </si>
  <si>
    <t>56|77|Doğrusu bu Kitap, sadece arınmış olanların dokunabileceği, saklı bir Kitap'da mevcutken Alemlerin Rabbi tarafından indirilmiş olan Kuranı Kerim'dir.</t>
  </si>
  <si>
    <t>ف۪ي كِتَابٍ مَكْنُونٍۙ</t>
  </si>
  <si>
    <t>56|78|Doğrusu bu Kitap, sadece arınmış olanların dokunabileceği, saklı bir Kitap'da mevcutken Alemlerin Rabbi tarafından indirilmiş olan Kuranı Kerim'dir.</t>
  </si>
  <si>
    <t>لَا يَمَسُّهُٓ اِلَّا الْمُطَهَّرُونَۜ</t>
  </si>
  <si>
    <t>56|79|Doğrusu bu Kitap, sadece arınmış olanların dokunabileceği, saklı bir Kitap'da mevcutken Alemlerin Rabbi tarafından indirilmiş olan Kuranı Kerim'dir.</t>
  </si>
  <si>
    <t>تَنْز۪يلٌ مِنْ رَبِّ الْعَالَم۪ينَ</t>
  </si>
  <si>
    <t>56|80|Doğrusu bu Kitap, sadece arınmış olanların dokunabileceği, saklı bir Kitap'da mevcutken Alemlerin Rabbi tarafından indirilmiş olan Kuranı Kerim'dir.</t>
  </si>
  <si>
    <t>اَفَبِهٰذَا الْحَد۪يثِ اَنْتُمْ مُدْهِنُونَۙ</t>
  </si>
  <si>
    <t>56|81|Siz bu sözü mü hor görüyorsunuz?</t>
  </si>
  <si>
    <t>وَتَجْعَلُونَ رِزْقَـكُمْ اَنَّكُمْ تُكَذِّبُونَ</t>
  </si>
  <si>
    <t>56|82|Rızkınıza şükredeceğiniz yere onu vereni mi yalanlıyorsunuz?</t>
  </si>
  <si>
    <t>فَلَوْلَٓا اِذَا بَلَغَتِ الْحُلْقُومَۙ</t>
  </si>
  <si>
    <t>56|83|Kişinin canı boğaza dayanınca ve siz o zaman bakıp kalırken, Biz o kişiye sizden daha yakınızdır, ama görmezsiniz.</t>
  </si>
  <si>
    <t>وَاَنْتُمْ ح۪ينَئِذٍ تَنْظُرُونَۙ</t>
  </si>
  <si>
    <t>56|84|Kişinin canı boğaza dayanınca ve siz o zaman bakıp kalırken, Biz o kişiye sizden daha yakınızdır, ama görmezsiniz.</t>
  </si>
  <si>
    <t>وَنَحْنُ اَقْرَبُ اِلَيْهِ مِنْكُمْ وَلٰـكِنْ لَا تُبْصِرُونَ</t>
  </si>
  <si>
    <t>56|85|Kişinin canı boğaza dayanınca ve siz o zaman bakıp kalırken, Biz o kişiye sizden daha yakınızdır, ama görmezsiniz.</t>
  </si>
  <si>
    <t>فَلَوْلَٓا اِنْ كُنْتُمْ غَيْرَ مَد۪ين۪ينَۙ</t>
  </si>
  <si>
    <t>56|86|Siz dirilip yaptıklarınıza karşılık görmeyecekseniz ve eğer bu sözünüzde samimi iseniz, o çıkmak üzere olan canı geri çevirsenize!</t>
  </si>
  <si>
    <t>تَرْجِعُونَـهَٓا اِنْ كُنْتُمْ صَادِق۪ينَ</t>
  </si>
  <si>
    <t>56|87|Siz dirilip yaptıklarınıza karşılık görmeyecekseniz ve eğer bu sözünüzde samimi iseniz, o çıkmak üzere olan canı geri çevirsenize!</t>
  </si>
  <si>
    <t>فَاَمَّٓا اِنْ كَانَ مِنَ الْمُقَرَّب۪ينَۙ</t>
  </si>
  <si>
    <t>56|88|Eğer ölen o kişi, gözdelerden ise, rahatlık, hoşluk ve nimet cenneti onundur.</t>
  </si>
  <si>
    <t>فَرَوْحٌ وَرَيْحَانٌ وَجَنَّتُ نَع۪يمٍ</t>
  </si>
  <si>
    <t>56|89|Eğer ölen o kişi, gözdelerden ise, rahatlık, hoşluk ve nimet cenneti onundur.</t>
  </si>
  <si>
    <t>وَاَمَّٓا اِنْ كَانَ مِنْ اَصْحَابِ الْيَم۪ينِۙ</t>
  </si>
  <si>
    <t>56|90|Eğer defteri sağdan verilenlerden ise,</t>
  </si>
  <si>
    <t>فَسَلَامٌ لَكَ مِنْ اَصْحَابِ الْيَم۪ينِ</t>
  </si>
  <si>
    <t>56|91|"Ey sağcılardan olan kişi, sana selam olsun!" denir.</t>
  </si>
  <si>
    <t>وَاَمَّٓا اِنْ كَانَ مِنَ الْمُكَذِّب۪ينَ الضَّٓالّ۪ينَۙ</t>
  </si>
  <si>
    <t>56|92|Eğer, sapık yalancılardan ise,</t>
  </si>
  <si>
    <t>فَنُزُلٌ مِنْ حَم۪يمٍۙ</t>
  </si>
  <si>
    <t>56|93|Ona kaynar sudan konukluk sunulur.</t>
  </si>
  <si>
    <t>وَتَصْلِيَةُ جَح۪يمٍۙ</t>
  </si>
  <si>
    <t>56|94|Cehenneme sokulur.</t>
  </si>
  <si>
    <t>اِنَّ هٰذَا لَهُوَ حَقُّ الْيَق۪ينِۚ</t>
  </si>
  <si>
    <t>56|95|Doğrusu kesin gerçek budur.</t>
  </si>
  <si>
    <t>فَسَبِّـحْ بِاسْمِ رَبِّكَ الْعَظ۪يمِ</t>
  </si>
  <si>
    <t>56|96|Öyleyse çok büyük Rabbinin adını tesbih et.</t>
  </si>
  <si>
    <t>HADİD SURESİ</t>
  </si>
  <si>
    <t>سَبَّحَ لِلّٰهِ مَا فِي السَّمٰوَاتِ وَالْاَرْضِۚ وَهُوَ الْعَز۪يزُ الْحَك۪يمُ</t>
  </si>
  <si>
    <t>57|1|Göklerde ve yerde olanlar Allah'ı tesbih ederler. O güçlüdür, Hakim'dir.</t>
  </si>
  <si>
    <t>لَهُ مُلْكُ السَّمٰوَاتِ وَالْاَرْضِۚ يُحْـي۪ وَيُم۪يتُۚ وَهُوَ عَلٰى كُلِّ شَيْءٍ قَد۪يرٌ</t>
  </si>
  <si>
    <t>57|2|Göklerin ve yerin hükümranlığı O'nundur; diriltir, öldürür. O, her şeye Kadir'dir.</t>
  </si>
  <si>
    <t>هُوَ الْاَوَّلُ وَالْاٰخِرُ وَالظَّاهِرُ وَالْبَاطِنُۚ وَهُوَ بِكُلِّ شَيْءٍ عَل۪يمٌ</t>
  </si>
  <si>
    <t>57|3|O her şeyden öncedir; kendisinden sonraya hiçbir şeyin kalmayacağı son'dur; varlığı aşikardır; gerçek mahiyeti insan için gizlidir. O her şeyi bilir.</t>
  </si>
  <si>
    <t>هُوَ الَّذ۪ي خَلَقَ السَّمٰوَاتِ وَالْاَرْضَ ف۪ي سِتَّةِ اَيَّامٍ ثُمَّ اسْتَوٰى عَلَى الْعَرْشِۜ يَعْلَمُ مَا يَلِجُ فِي الْاَرْضِ وَمَا يَخْرُجُ مِنْهَا وَمَا يَنْزِلُ مِنَ السَّمَٓاءِ وَمَا يَعْرُجُ ف۪يهَاۜ وَهُوَ مَعَكُمْ اَيْنَ مَا كُنْتُمْۜ وَاللّٰهُ بِمَا تَعْمَلُونَ بَص۪يرٌ</t>
  </si>
  <si>
    <t>57|4|Gökleri ve yeri altı günde yaratan, sonra arşa hükmeden, yere gireni ve ondan çıkanı, gökten ineni ve oraya yükseleni bilen O'dur. Nerede olursanız olun, O, sizinle beraberdir. Allah yaptıklarınızı görür.</t>
  </si>
  <si>
    <t>لَهُ مُلْكُ السَّمٰوَاتِ وَالْاَرْضِۜ وَاِلَى اللّٰهِ تُرْجَعُ الْاُمُورُ</t>
  </si>
  <si>
    <t>57|5|Göklerin ve yerin hükümranlığı O'nundur. Bütün işler Allah'a döndürülür.</t>
  </si>
  <si>
    <t>يُولِجُ الَّيْلَ فِي النَّهَارِ وَيُولِجُ النَّهَارَ فِي الَّيْلِۜ وَهُوَ عَل۪يمٌ بِذَاتِ الصُّدُورِ</t>
  </si>
  <si>
    <t>57|6|Geceyi gündüze katar, gündüzü geceye katar; O kalblerde olanı bilendir.</t>
  </si>
  <si>
    <t>اٰمِنُوا بِاللّٰهِ وَرَسُولِه۪ وَاَنْفِقُوا مِمَّا جَعَلَكُمْ مُسْتَخْلَف۪ينَ ف۪يهِۜ فَالَّذ۪ينَ اٰمَنُوا مِنْكُمْ وَاَنْفَقُوا لَهُمْ اَجْرٌ كَب۪يرٌ</t>
  </si>
  <si>
    <t>57|7|Ey insanlar! Allah'a ve Peygamberine inanın; sizi varis kıldığı şeylerden sarfedin; aranızdan, inanıp da sarfeden kimselere büyük ecir vardır</t>
  </si>
  <si>
    <t>وَمَا لَكُمْ لَا تُؤْمِنُونَ بِاللّٰهِۚ وَالرَّسُولُ يَدْعُوكُمْ لِتُؤْمِنُوا بِرَبِّكُمْ وَقَدْ اَخَذَ م۪يثَاقَكُمْ اِنْ كُنْتُمْ مُؤْمِن۪ينَ</t>
  </si>
  <si>
    <t>57|8|Peygamber sizi, Rabbinize inanmaya çağırdığı halde, Allah'a niçin inanmazsınız? Hem O, sizden söz almıştı, inanmışlar iseniz; bu çağrıya koşun.</t>
  </si>
  <si>
    <t>هُوَ الَّذ۪ي يُنَزِّلُ عَلٰى عَبْدِه۪ٓ اٰيَاتٍ بَيِّنَاتٍ لِيُخْرِجَكُمْ مِنَ الظُّلُمَاتِ اِلَى النُّورِۜ وَاِنَّ اللّٰهَ بِكُمْ لَرَؤُ۫فٌ رَح۪يمٌ</t>
  </si>
  <si>
    <t>57|9|Sizi karanlıklardan aydınlığa çıkarmak için kuluna, apaçık ayetler indiren O'dur. Doğrusu Allah size karşı şefkatlidir, merhametlidir.</t>
  </si>
  <si>
    <t>وَمَا لَكُمْ اَلَّا تُنْفِقُوا ف۪ي سَب۪يلِ اللّٰهِ وَلِلّٰهِ م۪يرَاثُ السَّمٰوَاتِ وَالْاَرْضِۜ لَا يَسْتَو۪ي مِنْكُمْ مَنْ اَنْفَقَ مِنْ قَبْلِ الْفَتْحِ وَقَاتَلَۜ اُو۬لٰٓئِكَ اَعْظَمُ دَرَجَةً مِنَ الَّذ۪ينَ اَنْفَقُوا مِنْ بَعْدُ وَقَاتَلُواۜ وَكُلاًّ وَعَدَ اللّٰهُ الْحُسْنٰىۜ وَاللّٰهُ بِمَا تَعْمَلُونَ خَب۪يرٌ۟</t>
  </si>
  <si>
    <t>57|10|Göklerin ve yerin mirasçısı Allah olduğu halde, Allah yolunda siz niçin sarf etmiyorsunuz? İçinizden Mekke'nin fethinden önce sarfeden ve savaşan kimseler, daha sonra sarfedip savaşan kimselerle bir değildirler, öncekiler daha üstün derecededirler. Allah, hepsine cenneti vadetmiştir. Allah, işlediklerinizden haberdardır.</t>
  </si>
  <si>
    <t>مَنْ ذَا الَّذ۪ي يُقْرِضُ اللّٰهَ قَرْضاً حَسَناً فَيُضَاعِفَهُ لَهُ وَلَهُٓ اَجْرٌ كَر۪يمٌۚ</t>
  </si>
  <si>
    <t>57|11|Allah'a kim güzel bir ödünç takdiminde bulunursa, Allah karşılığını kat kat verir, ona cömertçe verilecek bir ecir de vardır.</t>
  </si>
  <si>
    <t>يَوْمَ تَرَى الْمُؤْمِن۪ينَ وَالْمُؤْمِنَاتِ يَسْعٰى نُورُهُمْ بَيْنَ اَيْد۪يهِمْ وَبِاَيْمَانِهِمْ بُشْرٰيكُمُ الْيَوْمَ جَنَّاتٌ تَجْر۪ي مِنْ تَحْتِهَا الْاَنْهَارُ خَالِد۪ينَ ف۪يهَاۜ ذٰلِكَ هُوَ الْفَوْزُ الْعَظ۪يمُۚ</t>
  </si>
  <si>
    <t>57|12|İnanmış erkek ve kadınları, defterleri sağdan verilmiş ve ışıkları önlerinde olarak giderken gördüğün gün onlara şöyle denecektir: "Müjde; bugün içlerinden ırmaklar akan, içinde temelli kalacağınız cennetler sizindir." İşte bu büyük kurtuluştur.</t>
  </si>
  <si>
    <t>يَوْمَ يَقُولُ الْمُنَافِقُونَ وَالْمُنَافِقَاتُ لِلَّذ۪ينَ اٰمَنُوا انْظُرُونَا نَقْتَبِسْ مِنْ نُورِكُمْ ق۪يلَ ارْجِعُوا وَرَٓاءَكُمْ فَالْتَمِسُوا نُوراًۜ فَضُرِبَ بَيْنَهُمْ بِسُورٍ لَهُ بَابٌۜ بَاطِنُهُ ف۪يهِ الرَّحْمَةُ وَظَاهِرُهُ مِنْ قِبَلِهِ الْعَذَابُۜ</t>
  </si>
  <si>
    <t>57|13|İkiyüzlü erkek ve kadınlar müminlere: "Bizi de gözetin; ışığınızdan faydalanalım" dedikleri gün, onlara: "Ardınıza dönün de ışık arayın" denir; inananlarla ikiyüzlüler arasına, kapısının içinde rahmet ve dışında azap olan bir sur çekilir.</t>
  </si>
  <si>
    <t>يُنَادُونَهُمْ اَلَمْ نَكُنْ مَعَكُمْۜ قَالُوا بَلٰى وَلٰكِنَّكُمْ فَـتَنْتُمْ اَنْفُسَكُمْ وَتَرَبَّصْتُمْ وَارْتَبْتُمْ وَغَرَّتْكُمُ الْاَمَانِيُّ حَتّٰى جَٓاءَ اَمْرُ اللّٰهِ وَغَرَّكُمْ بِاللّٰهِ الْغَرُورُ</t>
  </si>
  <si>
    <t>57|14|İkiyüzlüler, inananlara: "Biz sizinle beraber değil miydik" diye seslenirler. Onlar: "Evet öyle; fakat sizler kendinizi aldattınız, bize pusu kurdunuz, Allah'ın buyruğu gelene kadar dinde şüpheye düştünüz; sizi kuruntular aldattı; sizi şeytanlar Allah'a karşı da ayarttı."</t>
  </si>
  <si>
    <t>فَالْيَوْمَ لَا يُؤْخَذُ مِنْكُمْ فِدْيَةٌ وَلَا مِنَ الَّذ۪ينَ كَفَرُواۜ مَأْوٰيكُمُ النَّارُۜ هِيَ مَوْلٰيكُمْۜ وَبِئْسَ الْمَص۪يرُ</t>
  </si>
  <si>
    <t>57|15|Bugün sizden ve inkar edenlerden fidye kabul edilmez; varacağınız yer ateştir, layığınız orasıdır; ne kötü bir dönüştür!</t>
  </si>
  <si>
    <t>اَلَمْ يَأْنِ لِلَّذ۪ينَ اٰمَنُٓوا اَنْ تَخْشَعَ قُلُوبُهُمْ لِذِكْرِ اللّٰهِ وَمَا نَزَلَ مِنَ الْحَقِّۙ وَلَا يَكُونُوا كَالَّذ۪ينَ اُو۫تُوا الْكِتَابَ مِنْ قَبْلُ فَطَالَ عَلَيْهِمُ الْاَمَدُ فَقَسَتْ قُلُوبُهُمْۜ وَكَث۪يرٌ مِنْهُمْ فَاسِقُونَ</t>
  </si>
  <si>
    <t>57|16|İnananların gönüllerinin Allah'ı anması ve O'ndan inen gerçeğe içten bağlanması zamanı daha gelmedi mi? Onlar, daha önce kendilerine kitap verilenler gibi olmasınlar; onların üzerinden uzun zaman geçti de kalbleri katılaştı; çoğu, yoldan çıkmış kimselerdir.</t>
  </si>
  <si>
    <t>اِعْلَمُٓوا اَنَّ اللّٰهَ يُحْـيِ الْاَرْضَ بَعْدَ مَوْتِهَاۜ قَدْ بَيَّنَّا لَكُمُ الْاٰيَاتِ لَعَلَّكُمْ تَعْقِلُونَ</t>
  </si>
  <si>
    <t>57|17|Allah'ın, yeryüzünü ölümünden sonra dirilttiğini bilin; size, akledesiniz diye açık açık deliller anlattık.</t>
  </si>
  <si>
    <t>اِنَّ الْمُصَّدِّق۪ينَ وَالْمُصَّدِّقَاتِ وَاَقْرَضُوا اللّٰهَ قَرْضاً حَسَناً يُضَاعَفُ لَهُمْ وَلَهُمْ اَجْرٌ كَر۪يمٌ</t>
  </si>
  <si>
    <t>57|18|Doğrusu, sadaka veren erkek ve kadınlara, Allah'a güzel bir takdimde bulunanlara kat kat karşılık verilir; onlara cömertçe verilecek bir ecir vardır.</t>
  </si>
  <si>
    <t>وَالَّذ۪ينَ اٰمَنُوا بِاللّٰهِ وَرُسُلِـه۪ٓ اُو۬لٰٓئِكَ هُمُ الصِّدّ۪يقُونَۗ وَالشُّهَدَٓاءُ عِنْدَ رَبِّهِمْۜ لَهُمْ اَجْرُهُمْ وَنُورُهُمْۜ وَالَّذ۪ينَ كَفَرُوا وَكَذَّبُوا بِاٰيَاتِنَٓا اُو۬لٰٓئِكَ اَصْحَابُ الْجَح۪يمِ۟</t>
  </si>
  <si>
    <t>57|19|Allah'a ve peygamberlerine inananlara, dosdoğru olanlara ve Allah yolunda şehit düşenlere, işte onlara, Rableri katında nur ve ecir vardır. İnkar edip ayetlerimizi yalanlayanlar, işte onlar da, cehennemlik olanlardır.</t>
  </si>
  <si>
    <t>اِعْلَمُٓوا اَنَّمَا الْحَيٰوةُ الدُّنْيَا لَعِبٌ وَلَهْوٌ وَز۪ينَةٌ وَتَفَاخُرٌ بَيْنَكُمْ وَتَكَاثُرٌ فِي الْاَمْوَالِ وَالْاَوْلَادِۜ كَمَثَلِ غَيْثٍ اَعْجَبَ الْكُفَّارَ نَبَاتُهُ ثُمَّ يَه۪يجُ فَتَرٰيهُ مُصْفَراًّ ثُمَّ يَكُونُ حُطَاماًۜ وَفِي الْاٰخِرَةِ عَذَابٌ شَد۪يدٌۙ وَمَغْفِرَةٌ مِنَ اللّٰهِ وَرِضْوَانٌۜ وَمَا الْحَيٰوةُ الدُّنْيَٓا اِلَّا مَتَاعُ الْغُرُورِ</t>
  </si>
  <si>
    <t>57|20|Bilin ki, dünya hayatı oyun, oyalanma, süslenme, aranızda övünme ve daha çok mal ve çocuk sahibi olmaktan ibarettir. Bu, yağmurun bitirdiği, ekicilerin de hoşuna giden bir bitkiye benzer; sonra kurur, sapsarı olduğu görülür, sonra çerçöp olur. Ahirette çetin azap da vardır. Allah'ın hoşnudluğu ve bağışlaması da vardır; dünya hayatı ise sadece aldatıcı bir geçinmedir.</t>
  </si>
  <si>
    <t>سَابِقُٓوا اِلٰى مَغْفِرَةٍ مِنْ رَبِّكُمْ وَجَنَّةٍ عَرْضُهَا كَعَرْضِ السَّمَٓاءِ وَالْاَرْضِۙ اُعِدَّتْ لِلَّذ۪ينَ اٰمَنُوا بِاللّٰهِ وَرُسُلِه۪ۜ ذٰلِكَ فَضْلُ اللّٰهِ يُؤْت۪يهِ مَنْ يَشَٓاءُۜ وَاللّٰهُ ذُوالْفَضْلِ الْعَظ۪يمِ</t>
  </si>
  <si>
    <t>57|21|Ey İnsanlar! Rabbiniz tarafından bağışlanmaya, Allah'a ve Peygamberine inananlar için hazırlanmış, genişliği yerle göğün genişliği kadar olan cennete koşusun; bu Allah'ın dilediğine verdiği lütfudur. Allah, büyük lütuf sahibidir.</t>
  </si>
  <si>
    <t>مَٓا اَصَابَ مِنْ مُص۪يبَةٍ فِي الْاَرْضِ وَلَا ف۪ٓي اَنْفُسِكُمْ اِلَّا ف۪ي كِتَابٍ مِنْ قَبْلِ اَنْ نَبْرَاَهَاۜ اِنَّ ذٰلِكَ عَلَى اللّٰهِ يَس۪يرٌۚ</t>
  </si>
  <si>
    <t>57|22|Yeryüzüne ve sizin başınıza gelen herhangi bir musibet yoktur ki biz onu yaratmadan önce o, Kitap'da bulunmasın. Doğrusu bu Allah'a kolaydır.</t>
  </si>
  <si>
    <t>لِكَيْلَا تَأْسَوْا عَلٰى مَا فَاتَكُمْ وَلَا تَفْرَحُوا بِمَٓا اٰتٰيكُمْۜ وَاللّٰهُ لَا يُحِبُّ كُلَّ مُخْتَالٍ فَخُورٍۙ</t>
  </si>
  <si>
    <t>57|23|Bu, kaybettiğinize üzülmemeniz ve Allah'ın size verdiği nimetlerle şımarmamanız içindir. Allah, kendini beğenip öğünen hiç kimseyi sevmez;</t>
  </si>
  <si>
    <t>اَلَّذ۪ينَ يَبْخَلُونَ وَيَأْمُرُونَ النَّاسَ بِالْبُخْلِۜ وَمَنْ يَتَوَلَّ فَاِنَّ اللّٰهَ هُوَ الْغَنِيُّ الْحَم۪يدُ</t>
  </si>
  <si>
    <t>57|24|Bunlar cimrilik ederler ve insanlara da cimrilik yapmalarını söylerler. Allah'ın buyruğundan kim yüz çevirirse bilsin ki, Allah şüphesiz müstağni ve övülmeğe layık olandır.</t>
  </si>
  <si>
    <t>لَقَدْ اَرْسَلْنَا رُسُلَنَا بِالْبَيِّنَاتِ وَاَنْزَلْنَا مَعَهُمُ الْكِتَابَ وَالْم۪يزَانَ لِيَقُومَ النَّاسُ بِالْقِسْطِۚ وَاَنْزَلْنَا الْحَد۪يدَ ف۪يهِ بَأْسٌ شَد۪يدٌ وَمَنَافِعُ لِلنَّاسِ وَلِيَعْلَمَ اللّٰهُ مَنْ يَنْصُرُهُ وَرُسُلَهُ بِالْغَيْبِۜ اِنَّ اللّٰهَ قَوِيٌّ عَز۪يزٌ۟</t>
  </si>
  <si>
    <t>57|25|And olsun ki peygamberlerimizi belgelerle gönderdik; insanların doğru (adaletli) hareket etmeleri için peygamberlere kitap ve ölçü indirdik; pek sert olan ve insanlara birçok faydası bulunan demiri de indirdik. Bu, Allah'ın dinine ve peygamberlerine görmeksizin yardım edenleri meydana çıkarması içindir. Doğrusu Allah kuvvetlidir, güçlüdür.</t>
  </si>
  <si>
    <t>وَلَقَدْ اَرْسَلْنَا نُوحاً وَاِبْرٰه۪يمَ وَجَعَلْنَا ف۪ي ذُرِّيَّتِهِمَا النُّبُوَّةَ وَالْكِتَابَ فَمِنْهُمْ مُهْتَدٍۚ وَكَث۪يرٌ مِنْهُمْ فَاسِقُونَ</t>
  </si>
  <si>
    <t>57|26|And olsun ki Nuh'u ve İbrahim'i Biz gönderdik; ikisinin soyundan gelenlere peygamberlik ve kitap verdik; soylarından gelenlerin kimi doğru yoldadır, birçoğu da yoldan çıkmıştır.</t>
  </si>
  <si>
    <t>ثُمَّ قَفَّيْنَا عَلٰٓى اٰثَارِهِمْ بِرُسُلِنَا وَقَفَّيْنَا بِع۪يسَى ابْنِ مَرْيَمَ وَاٰتَيْنَاهُ الْاِنْج۪يلَ وَجَعَلْنَا ف۪ي قُلُوبِ الَّذ۪ينَ اتَّبَعُوهُ رَأْفَةً وَرَحْمَةًۜ وَرَهْبَانِيَّةًۨ ابْتَدَعُوهَا مَا كَتَبْنَاهَا عَلَيْهِمْ اِلَّا ابْتِغَٓاءَ رِضْوَانِ اللّٰهِ فَمَا رَعَوْهَا حَقَّ رِعَايَـتِهَاۚ فَاٰتَيْنَا الَّذ۪ينَ اٰمَنُوا مِنْهُمْ اَجْرَهُمْۚ وَكَث۪يرٌ مِنْهُمْ فَاسِقُونَ</t>
  </si>
  <si>
    <t>57|27|Onların izleri üzerinden peygamberlerimizi ard arda gönderdik; Meryem oğlu İsa'yı da ardlarından gönderdik ve ona İncil'i verdik; ona uyanların gönüllerine şefkat ve merhamet duyguları koyduk; üzerlerine bizim gerekli kılmadığımız fakat kendilerinin güya Allah'ın rızasını kazanmak için ortaya attıkları ruhbaniyete bile gereği gibi riayet etmediler; içlerinde inanmış olan kimselere ecirlerini verdik; ama çoğu yoldan çıkmışlardır.</t>
  </si>
  <si>
    <t>يَٓا اَيُّهَا الَّذ۪ينَ اٰمَنُوا اتَّقُوا اللّٰهَ وَاٰمِنُوا بِرَسُولِه۪ يُؤْتِكُمْ كِفْلَيْنِ مِنْ رَحْمَتِه۪ وَيَجْعَلْ لَكُمْ نُوراً تَمْشُونَ بِه۪ وَيَغْفِرْ لَكُمْۜ وَاللّٰهُ غَفُورٌ رَح۪يمٌۙ</t>
  </si>
  <si>
    <t>57|28|Ey inananlar! Allah'tan sakının, Peygamberine inanın ki, Allah size rahmetini iki kat versin; size ışığında yürüyeceğiniz bir ışık var etsin; sizi bağışlasın; Allah bağışlayandır, acıyandır.</t>
  </si>
  <si>
    <t>لِئَلَّا يَعْلَمَ اَهْلُ الْكِتَابِ اَلَّا يَقْدِرُونَ عَلٰى شَيْءٍ مِنْ فَضْلِ اللّٰهِ وَاَنَّ الْفَضْلَ بِيَدِ اللّٰهِ يُؤْت۪يهِ مَنْ يَشَٓاءُۜ وَاللّٰهُ ذُوالْفَضْلِ الْعَظ۪يمِ</t>
  </si>
  <si>
    <t>57|29|Kitap ehli bilsinler ki, Allah'ın lütfundan hiçbir şey elde edemezler (bu lütfa malik değillerdir); lütuf Allah'ın elindedir, onu dilediğine verir; Allah büyük lütuf sahibidir.</t>
  </si>
  <si>
    <t>MÜCADELE SURESİ</t>
  </si>
  <si>
    <t>قَدْ سَمِعَ اللّٰهُ قَوْلَ الَّت۪ي تُجَادِلُكَ ف۪ي زَوْجِهَا وَتَشْتَك۪ٓي اِلَى اللّٰهِۗ وَاللّٰهُ يَسْمَعُ تَحَاوُرَكُمَاۜ اِنَّ اللّٰهَ سَم۪يعٌ بَص۪يرٌ</t>
  </si>
  <si>
    <t>58|1|Kocası hakkında seninle tartışan ve Allah'a şikayette bulunan kadının sözünü Allah işitmiştir; esasen Allah konuşmanızı işitir. Doğrusu Allah işitendir, görendir.</t>
  </si>
  <si>
    <t>اَلَّذ۪ينَ يُظَاهِرُونَ مِنْكُمْ مِنْ نِسَٓائِهِمْ مَا هُنَّ اُمَّهَاتِهِمْۜ اِنْ اُمَّهَاتُهُمْ اِلَّا الّٰٓئ۪ وَلَدْنَهُمْۜ وَاِنَّهُمْ لَيَقُولُونَ مُنْكَراً مِنَ الْقَوْلِ وَزُوراًۜ وَاِنَّ اللّٰهَ لَعَفُوٌّ غَفُورٌ</t>
  </si>
  <si>
    <t>58|2|İçinizde karılarını "zıhar" yapanlar bilsinler ki, karıları anneleri değildir; anneleri ancak, onları doğuranlardır. Doğrusu söyledikleri kötü ve asılsız bir sözdür. Allah şüphesiz affedendir, bağışlayandır.</t>
  </si>
  <si>
    <t>وَالَّذ۪ينَ يُظَاهِرُونَ مِنْ نِسَٓائِهِمْ ثُمَّ يَعُودُونَ لِمَا قَالُوا فَـتَحْر۪يرُ رَقَـبَةٍ مِنْ قَبْلِ اَنْ يَتَمَٓاسَّاۜ ذٰلِكُمْ تُوعَظُونَ بِه۪ۜ وَاللّٰهُ بِمَا تَعْمَلُونَ خَب۪يرٌ</t>
  </si>
  <si>
    <t>58|3|Karılarını zıhar yoluyla boşamak isteyip, sonra sözlerinden dönenlerin, ailesiyle temas etmeden bir köle azad etmeleri gerekir. Size bu hususta böylece öğüt verilmektedir. Allah, işlediklerinizden haberdardır.</t>
  </si>
  <si>
    <t>فَمَنْ لَمْ يَجِدْ فَصِيَامُ شَهْرَيْنِ مُتَتَابِعَيْنِ مِنْ قَبْلِ اَنْ يَتَمَٓاسَّاۚ فَمَنْ لَمْ يَسْتَطِعْ فَاِطْعَامُ سِتّ۪ينَ مِسْك۪يناًۜ ذٰلِكَ لِتُؤْمِنُوا بِاللّٰهِ وَرَسُولِه۪ۜ وَتِلْكَ حُدُودُ اللّٰهِۜ وَلِلْكَافِر۪ينَ عَذَابٌ اَل۪يمٌ</t>
  </si>
  <si>
    <t>58|4|Azad edecek köle bulamayanın, ailesiyle temastan önce iki ay birbiri peşinden oruç tutması gerekir. Buna gücü yetmeyen, altmış düşkünü doyurur. Bu kolaylık, Allah'a ve Peygamberine inanmış olmanızdan ötürüdür; bunlar, Allah'ın koyduğu sınırlardır; inkar edenler için can yakıcı azap vardır.</t>
  </si>
  <si>
    <t>اِنَّ الَّذ۪ينَ يُحَٓادُّونَ اللّٰهَ وَرَسُولَهُ كُبِتُوا كَمَا كُبِتَ الَّذ۪ينَ مِنْ قَبْلِهِمْ وَقَدْ اَنْزَلْـنَٓا اٰيَاتٍ بَيِّنَاتٍۜ وَلِلْكَافِر۪ينَ عَذَابٌ مُه۪ينٌۚ</t>
  </si>
  <si>
    <t>58|5|Allah'a ve Peygamberine karşı gelenler, kendilerinden öncekiler nasıl alçaltıldı ise öyle alçaltılacaklardır. Biz, apaçık ayetler indirmişizdir, bunları inkar edene alçaltıcı azap vardır.</t>
  </si>
  <si>
    <t>يَوْمَ يَبْعَثُهُمُ اللّٰهُ جَم۪يعاً فَيُنَبِّئُهُمْ بِمَا عَمِلُواۜ اَحْصٰيهُ اللّٰهُ وَنَسُوهُۜ وَاللّٰهُ عَلٰى كُلِّ شَيْءٍ شَه۪يدٌ۟</t>
  </si>
  <si>
    <t>58|6|Allah onların hepsini dirilttiği gün, kendilerine işlediklerini haber verir; Allah onları bir bir saymıştır, fakat kendileri unutmuşlardır. Allah her şeye şahiddir.</t>
  </si>
  <si>
    <t>اَلَمْ تَرَ اَنَّ اللّٰهَ يَعْلَمُ مَا فِي السَّمٰوَاتِ وَمَا فِي الْاَرْضِۜ مَا يَكُونُ مِنْ نَجْوٰى ثَلٰثَةٍ اِلَّا هُوَ رَابِعُهُمْ وَلَا خَمْسَةٍ اِلَّا هُوَ سَادِسُهُمْ وَلَٓا اَدْنٰى مِنْ ذٰلِكَ وَلَٓا اَكْثَرَ اِلَّا هُوَ مَعَهُمْ اَيْنَ مَا كَانُواۚ ثُمَّ يُنَبِّئُهُمْ بِمَا عَمِلُوا يَوْمَ الْقِيٰمَةِۜ اِنَّ اللّٰهَ بِكُلِّ شَيْءٍ عَل۪يمٌ</t>
  </si>
  <si>
    <t>58|7|Göklerde olanları da, yerde olanları da Allah'ın bildiğini bilmez misin? Üç kişinin gizli bulunduğu yerde dördüncü mutlaka O'dur; beş kişinin gizli bulunduğu yerde altıncıları mutlaka O'dur; bunlardan az veya çok, ne olursa olsunlar nerede bulunurlarsa bulunsunlar, mutlak onlarla beraberdir. Sonra, kıyamet günü, işlediklerini onlara haber verir. Doğrusu Allah her şeyi bilendir.</t>
  </si>
  <si>
    <t>اَلَمْ تَرَ اِلَى الَّذ۪ينَ نُهُوا عَنِ النَّجْوٰى ثُمَّ يَعُودُونَ لِمَا نُهُوا عَنْهُ وَيَتَنَاجَوْنَ بِالْاِثْمِ وَالْعُدْوَانِ وَمَعْصِيَتِ الرَّسُولِۘ وَاِذَا جَٓاؤُ۫كَ حَيَّوْكَ بِمَا لَمْ يُحَيِّكَ بِهِ اللّٰهُۙ وَيَقُولُونَ ف۪ٓي اَنْفُسِهِمْ لَوْلَا يُعَذِّبُنَا اللّٰهُ بِمَا نَقُولُۜ حَسْبُهُمْ جَهَنَّمُۚ يَصْلَوْنَهَاۚ فَبِئْسَ الْمَص۪يرُ</t>
  </si>
  <si>
    <t>58|8|Gizli toplantıdan menedilen, sonra menolundukları şeyi yapmaya kalkışarak günah işlemek, düşmanlık etmek ve Peygambere karşı gelmek konusunda gizli gizli konuşanları görmedin mi? Sana geldiklerinde, Allah'ın seni selamlamadığı bir şekilde seni selamlarlar; içlerinden, "Gerçekten peygamber olsaydı Allah'ın bizi, söylediklerimizden ötürü, cezalandırması gerekmez miydi?" derler. Cehennem onlara yeter. Oraya girerler, ne kötü dönüştür!</t>
  </si>
  <si>
    <t>يَٓا اَيُّهَا الَّذ۪ينَ اٰمَنُٓوا اِذَا تَنَاجَيْتُمْ فَلَا تَتَنَاجَوْا بِالْاِثْمِ وَالْعُدْوَانِ وَمَعْصِيَتِ الرَّسُولِ وَتَنَاجَوْا بِالْبِرِّ وَالتَّقْوٰىۜ وَاتَّقُوا اللّٰهَ الَّـذ۪ٓي اِلَيْهِ تُحْشَرُونَ</t>
  </si>
  <si>
    <t>58|9|Ey inananlar! Gizli konuştuğunuz zaman, günah işlemeyi, düşmanlık etmeyi ve Peygambere karşı gelmeyi fısıldaşmayın; iyilik yapmak ve Allah'a karşı gelmekten sakınmayı konuşun; kıyamet günü huzurunda toplanacağınız Allah'tan sakının.</t>
  </si>
  <si>
    <t>اِنَّمَا النَّجْوٰى مِنَ الشَّيْطَانِ لِيَحْزُنَ الَّذ۪ينَ اٰمَنُوا وَلَيْسَ بِضَٓارِّهِمْ شَيْـٔاً اِلَّا بِـاِذْنِ اللّٰهِۜ وَعَلَى اللّٰهِ فَلْيَتَوَكَّلِ الْمُؤْمِنُونَ</t>
  </si>
  <si>
    <t>58|10|Gizli toplantılar inananları üzmek için şeytanın istediği şeydir; Allah'ın izni olmadıkça şeytan onlara bir zarar veremez; inananlar yalnız Allah'a güvensinler.</t>
  </si>
  <si>
    <t>يَٓا اَيُّهَا الَّذ۪ينَ اٰمَنُٓوا اِذَا ق۪يلَ لَكُمْ تَفَسَّحُوا فِي الْمَجَالِسِ فَافْسَحُوا يَفْسَحِ اللّٰهُ لَكُمْۚ وَاِذَا ق۪يلَ انْشُزُوا فَانْشُزُوا يَرْفَعِ اللّٰهُ الَّذ۪ينَ اٰمَنُوا مِنْكُمْۙ وَالَّذ۪ينَ اُو۫تُوا الْعِلْمَ دَرَجَاتٍۜ وَاللّٰهُ بِمَا تَعْمَلُونَ خَب۪يرٌ</t>
  </si>
  <si>
    <t>58|11|Ey inananlar! Toplantılarda, size, "Yer açın" denince yer açın ki Allah da size genişlik versin; "Kalkın" denildiği zaman da hemen kalkın ki, Allah, içinizden inanmış olanları ve kendilerine ilim verilenleri derecelerle yükseltsin. Allah işlediklerinizden haberdardır.</t>
  </si>
  <si>
    <t>يَٓا اَيُّهَا الَّذ۪ينَ اٰمَنُٓوا اِذَا نَاجَيْتُمُ الرَّسُولَ فَقَدِّمُوا بَيْنَ يَدَيْ نَجْوٰيكُمْ صَدَقَةًۜ ذٰلِكَ خَيْرٌ لَـكُمْ وَاَطْهَرُۜ فَاِنْ لَمْ تَجِدُوا فَاِنَّ اللّٰهَ غَفُورٌ رَح۪يمٌ</t>
  </si>
  <si>
    <t>58|12|Ey inananlar! Peygamberle hususi olarak konuşacağınızda, bu konuşmanızdan önce fakirlere sadaka veriniz; bu, sizin daha iyi ve daha temiz olmanız içindir. Eğer sadaka verecek bir şey bulamazsanız üzülmeyiniz. Allah şüphesiz bağışlayandır, acıyandır.</t>
  </si>
  <si>
    <t>ءَاَشْفَقْتُمْ اَنْ تُقَدِّمُوا بَيْنَ يَدَيْ نَجْوٰيكُمْ صَدَقَاتٍۜ فَاِذْ لَمْ تَفْعَلُوا وَتَابَ اللّٰهُ عَلَيْكُمْ فَاَق۪يمُوا الصَّلٰوةَ وَاٰتُوا الزَّكٰوةَ وَاَط۪يعُوا اللّٰهَ وَرَسُولَهُۜ وَاللّٰهُ خَب۪يرٌ بِمَا تَعْمَلُونَ۟</t>
  </si>
  <si>
    <t>58|13|Hususi konuşmanızdan önce sadaka vermekten ürktünüz mü ki bunu yerine getirmediniz? Ama Allah, tevbenizi kabul etmiştir. Öyleyse namazı kılın, zekatı verin, Allah'a ve Peygamberine itaat edin. Allah, işlediklerinizden haberdardır.</t>
  </si>
  <si>
    <t>اَلَمْ تَرَ اِلَى الَّذ۪ينَ تَوَلَّوْا قَوْماً غَضِبَ اللّٰهُ عَلَيْهِمْۜ مَا هُمْ مِنْكُمْ وَلَا مِنْهُمْۙ وَيَحْلِفُونَ عَلَى الْـكَذِبِ وَهُمْ يَعْلَمُونَ</t>
  </si>
  <si>
    <t>58|14|Allah'ın gazabettiği milleti dost edinen münafıkları görmedin mi? Onlar ne sizdendir ne de onlardan, bile bile, yalan yere yemin etmektedirler.</t>
  </si>
  <si>
    <t>اَعَدَّ اللّٰهُ لَهُمْ عَذَاباً شَد۪يداًۜ اِنَّهُمْ سَٓاءَ مَا كَانُوا يَعْمَلُونَ</t>
  </si>
  <si>
    <t>58|15|Allah, onlara çetin bir azap hazırlamıştır. İşledikleri şey ne kötüdür!</t>
  </si>
  <si>
    <t>اِتَّخَذُٓوا اَيْمَانَهُمْ جُنَّةً فَصَدُّوا عَنْ سَب۪يلِ اللّٰهِ فَلَهُمْ عَذَابٌ مُه۪ينٌ</t>
  </si>
  <si>
    <t>58|16|Yeminlerini kalkan edindiler de, Allah yolundan alıkoydular; onlara alçaltıcı bir azap vardır.</t>
  </si>
  <si>
    <t>لَنْ تُغْنِيَ عَنْهُمْ اَمْوَالُهُمْ وَلَٓا اَوْلَادُهُمْ مِنَ اللّٰهِ شَيْـٔاًۜ اُو۬لٰٓئِكَ اَصْحَابُ النَّارِۚ هُمْ ف۪يهَا خَالِدُونَ</t>
  </si>
  <si>
    <t>58|17|Malları ve çocukları, onlara, Allah katında bir fayda sağlamaz. Onlar cehennemliklerdir, orada temelli kalacaklardır.</t>
  </si>
  <si>
    <t>يَوْمَ يَبْعَثُهُمُ اللّٰهُ جَم۪يعاً فَيَحْلِفُونَ لَهُ كَمَا يَحْلِفُونَ لَكُمْ وَيَحْسَبُونَ اَنَّهُمْ عَلٰى شَيْءٍۜ اَلَٓا اِنَّهُمْ هُمُ الْكَاذِبُونَ</t>
  </si>
  <si>
    <t>58|18|Allah, onların hepsini tekrar dirilttiği gün, size yemin ettikleri gibi O'na yemin ederler; kendilerine bir yarar sağlayacağını sanırlar. Dikkat edin; onlar şüphesiz yalancıdırlar.</t>
  </si>
  <si>
    <t>اِسْتَحْوَذَ عَلَيْهِمُ الشَّيْطَانُ فَاَنْسٰيهُمْ ذِكْرَ اللّٰهِۜ اُو۬لٰٓئِكَ حِزْبُ الشَّيْطَانِۜ اَلَٓا اِنَّ حِزْبَ الشَّيْطَانِ هُمُ الْخَاسِرُونَ</t>
  </si>
  <si>
    <t>58|19|Şeytan onların başlarına dikilip Allah'ı anmayı unutturmuştur. İşte onlar şeytanın taraftarlarıdır. İyi bilin; şeytanın taraftarları elbette hüsrandadırlar.</t>
  </si>
  <si>
    <t>اِنَّ الَّذ۪ينَ يُحَٓادُّونَ اللّٰهَ وَرَسُولَهُٓ اُو۬لٰٓئِكَ فِي الْاَذَلّ۪ينَ</t>
  </si>
  <si>
    <t>58|20|Allah'a ve Peygamberine karşı gelenler; işte onlar, en alçak kimselerle beraberdirler.</t>
  </si>
  <si>
    <t>كَتَبَ اللّٰهُ لَاَغْلِبَنَّ اَنَا۬ وَرُسُل۪يۜ اِنَّ اللّٰهَ قَوِيٌّ عَز۪يزٌ</t>
  </si>
  <si>
    <t>58|21|Allah, "And olsun ki Ben ve peygamberlerim üstün geleceğiz" diye yazmıştır. Doğrusu Allah kuvvetlidir, güçlüdür.</t>
  </si>
  <si>
    <t>لَا تَجِدُ قَوْماً يُؤْمِنُونَ بِاللّٰهِ وَالْيَوْمِ الْاٰخِرِ يُوَٓادُّونَ مَنْ حَٓادَّ اللّٰهَ وَرَسُولَهُ وَلَوْ كَانُٓوا اٰبَٓاءَهُمْ اَوْ اَبْنَٓاءَهُمْ اَوْ اِخْوَانَهُمْ اَوْ عَش۪يرَتَهُمْۜ اُو۬لٰٓئِكَ كَتَبَ ف۪ي قُلُوبِهِمُ الْا۪يمَانَ وَاَيَّدَهُمْ بِرُوحٍ مِنْهُۜ وَيُدْخِلُهُمْ جَنَّاتٍ تَجْر۪ي مِنْ تَحْتِهَا الْاَنْهَارُ خَالِد۪ينَ ف۪يهَاۜ رَضِيَ اللّٰهُ عَنْهُمْ وَرَضُوا عَنْهُۜ اُو۬لٰٓئِكَ حِزْبُ اللّٰهِۜ اَلَٓا اِنَّ حِزْبَ اللّٰهِ هُمُ الْمُفْلِحُونَ</t>
  </si>
  <si>
    <t>58|22|Allah'a ve ahiret gününe inanan bir milletin, babaları veya oğulları veya kardeşleri ya da akrabaları olsa bile Allah'a ve Peygamberine karşı gelenlere, sevgi beslediklerini görmezsin. İşte Allah, imanı bunların kalblerine yazmış, katından bir nur ile onları desteklemiştir. Onları, içlerinden ırmaklar akan, içinde temelli kalacakları cennetlere koyar. Allah onlardan hoşnut olmuştur, onlar da Allah'tan hoşnut olmuştur. İşte bunlar, Allah'tan yana olanlardır. İyi bilin ki, saadete erecek olanlar, Allah'tan yana olanlardır.</t>
  </si>
  <si>
    <t>HAŞR SURESİ</t>
  </si>
  <si>
    <t>سَبَّحَ لِلّٰهِ مَا فِي السَّمٰوَاتِ وَمَا فِي الْاَرْضِۚ وَهُوَ الْعَز۪يزُ الْحَك۪يمُ</t>
  </si>
  <si>
    <t>59|1|Göklerde olanlar da yerde olanlar da Allah'ı tesbih ederler. O güçlüdür, Hakim'dir.</t>
  </si>
  <si>
    <t>هُوَ الَّـذ۪ٓي اَخْرَجَ الَّذ۪ينَ كَفَرُوا مِنْ اَهْلِ الْكِتَابِ مِنْ دِيَارِهِمْ لِاَوَّلِ الْحَشْرِۜ مَا ظَنَنْتُمْ اَنْ يَخْرُجُوا وَظَنُّٓوا اَنَّهُمْ مَانِعَتُهُمْ حُصُونُهُمْ مِنَ اللّٰهِ فَاَتٰيهُمُ اللّٰهُ مِنْ حَيْثُ لَمْ يَحْتَسِبُوا وَقَذَفَ ف۪ي قُلُوبِهِمُ الرُّعْبَ يُخْرِبُونَ بُيُوتَهُمْ بِاَيْد۪يهِمْ وَاَيْدِي الْمُؤْمِن۪ينَ فَاعْتَبِرُوا يَٓا اُو۬لِي الْاَبْصَارِ</t>
  </si>
  <si>
    <t>59|2|Kitap ehlinden inkarcı olanları ilk sürgünde yurtlarından çıkaran O'dur. Oysa ey inananlar! Çıkacaklarını sanmamıştınız, onlar da, kalelerinin kendilerini Allah'tan koruyacağını sanmışlardı. Ama Allah'ın azabı onlara beklemedikleri yerden geldi, kalblerine korku saldı; evlerini kendi elleriyle ve inananların elleriyle yıkıyorlardı. Ey akıl sahipleri! Ders alın.</t>
  </si>
  <si>
    <t>وَلَوْلَٓا اَنْ كَتَبَ اللّٰهُ عَلَيْهِمُ الْجَلَٓاءَ لَعَذَّبَهُمْ فِي الدُّنْيَاۜ وَلَهُمْ فِي الْاٰخِرَةِ عَذَابُ النَّارِ</t>
  </si>
  <si>
    <t>59|3|Allah onlara sürülmeyi yazmamış olsaydı, dünyada başka şekilde azap verecekti. Ahirette onlara ateş azabı vardır.</t>
  </si>
  <si>
    <t>ذٰلِكَ بِاَنَّهُمْ شَٓاقُّوا اللّٰهَ وَرَسُولَهُۚ وَمَنْ يُشَٓاقِّ اللّٰهَ فَاِنَّ اللّٰهَ شَد۪يدُ الْعِقَابِ</t>
  </si>
  <si>
    <t>59|4|Bu, Allah'a ve Peygamberine karşı gelmelerinden ötürüdür. Kim Allah'a karşı gelirse bilsin ki Allah'ın cezalandırması şüphesiz çetindir.</t>
  </si>
  <si>
    <t>مَا قَطَعْتُمْ مِنْ ل۪ينَةٍ اَوْ تَرَكْتُمُوهَا قَٓائِمَةً عَلٰٓى اُصُولِهَا فَبِاِذْنِ اللّٰهِ وَلِيُخْزِيَ الْفَاسِق۪ينَ</t>
  </si>
  <si>
    <t>59|5|İnkarcı kitap ehlinin yurtlarında hurma ağaçlarını kesmeniz veya onları kesmeyip gövdeleri üzerinde ayakta bırakmanız Allah'ın izniyledir. Allah yoldan çıkanları böylece rezilliğe uğratır.</t>
  </si>
  <si>
    <t>وَمَٓا اَفَٓاءَ اللّٰهُ عَلٰى رَسُولِه۪ مِنْهُمْ فَمَٓا اَوْجَفْتُمْ عَلَيْهِ مِنْ خَيْلٍ وَلَا رِكَابٍ وَلٰكِنَّ اللّٰهَ يُسَلِّطُ رُسُلَهُ عَلٰى مَنْ يَشَٓاءُۜ وَاللّٰهُ عَلٰى كُلِّ شَيْءٍ قَد۪يرٌ</t>
  </si>
  <si>
    <t>59|6|Ey inananlar! Onların mallarından, Allah'ın Peygamberine verdiği şeyler için siz ne at ve ne de deve sürdünüz; fakat Allah peygamberlerine, dilediği kimselere karşı üstünlük verir. Allah herşeye Kadir'dir.</t>
  </si>
  <si>
    <t>مَٓا اَفَٓاءَ اللّٰهُ عَلٰى رَسُولِه۪ مِنْ اَهْلِ الْقُرٰى فَلِلّٰهِ وَلِلرَّسُولِ وَلِذِي الْقُرْبٰى وَالْيَتَامٰى وَالْمَسَاك۪ينِ وَابْنِ السَّب۪يلِۙ كَيْ لَا يَكُونَ دُولَةً بَيْنَ الْاَغْنِيَٓاءِ مِنْكُمْۜ وَمَٓا اٰتٰيكُمُ الرَّسُولُ فَخُذُوهُ وَمَا نَهٰيكُمْ عَنْهُ فَانْتَهُواۚ وَاتَّقُوا اللّٰهَۜ اِنَّ اللّٰهَ شَد۪يدُ الْعِقَابِۢ</t>
  </si>
  <si>
    <t>59|7|Allah'ın, fethedilen memleketler halkının mallarından Peygamberine verdikleri; Allah, Peygamber, yakınlar, yetimler, yoksullar ve yolda kalmışlar içindir; ta ki içinizdeki zenginler arasında elden ele dolaşan bir devlet olmasın. Peygamber size ne verirse onu alın, sizi neden menederse ondan geri durun; Allah'tan sakının, doğrusu Allah'ın cezalandırması çetindir.</t>
  </si>
  <si>
    <t>لِلْفُقَـرَٓاءِ الْمُهَاجِر۪ينَ الَّذ۪ينَ اُخْرِجُوا مِنْ دِيَارِهِمْ وَاَمْوَالِهِمْ يَبْتَغُونَ فَضْلاً مِنَ اللّٰهِ وَرِضْوَاناً وَيَنْصُرُونَ اللّٰهَ وَرَسُولَهُۜ اُو۬لٰٓئِكَ هُمُ الصَّادِقُونَۚ</t>
  </si>
  <si>
    <t>59|8|Allah'ın verdiği bu ganimet malları bilhassa; yurtlarından ve mallarından edilmiş olan, Allah'tan bir lütuf ve rıza dileyen, Allah'ın dinine ve Peygamberine yardım eden muhacir fakirlerindir. İşte doğru olanlar bunlardır.</t>
  </si>
  <si>
    <t>وَالَّذ۪ينَ تَبَوَّؤُ الدَّارَ وَالْا۪يمَانَ مِنْ قَبْلِهِمْ يُحِبُّونَ مَنْ هَاجَرَ اِلَيْهِمْ وَلَا يَجِدُونَ ف۪ي صُدُورِهِمْ حَاجَةً مِمَّٓا اُو۫تُوا وَيُؤْثِرُونَ عَلٰٓى اَنْفُسِهِمْ وَلَوْ كَانَ بِهِمْ خَصَاصَةٌۜ وَمَنْ يُوقَ شُحَّ نَفْسِه۪ فَاُو۬لٰٓئِكَ هُمُ الْمُفْلِحُونَۚ</t>
  </si>
  <si>
    <t>59|9|Daha önceden Medine'yi yurt edinmiş ve gönüllerine imanı yerleştirmiş olan kimseler, kendilerine hicret edip gelenleri severler; onlara verilenler karşısında içlerinde bir çekememezlik hissetmezler; kendileri zaruret içinde bulunsalar bile onları kendilerinden önde tutarlar. Nefsinin tamahkarlığından korunabilmiş kimseler, işte onlar saadete erenlerdir.</t>
  </si>
  <si>
    <t>وَالَّذ۪ينَ جَٓاؤُ۫ مِنْ بَعْدِهِمْ يَقُولُونَ رَبَّـنَا اغْفِرْ لَنَا وَلِاِخْوَانِنَا الَّذ۪ينَ سَبَقُونَا بِالْا۪يمَانِ وَلَا تَجْعَلْ ف۪ي قُلُوبِنَا غِلاًّ لِلَّذ۪ينَ اٰمَنُوا رَبَّـنَٓا اِنَّكَ رَؤُ۫فٌ رَح۪يمٌ۟</t>
  </si>
  <si>
    <t>59|10|Onlardan sonra gelenler: "Rabbimiz! Bizi ve bizden önce inanmış olan kardeşlerimizi bağışla; kalbimizde müminlere karşı kin bırakma; Rabbimiz! Şüphesiz Sen şefkatlisin, merhametlisin" derler.</t>
  </si>
  <si>
    <t>اَلَمْ تَرَ اِلَى الَّذ۪ينَ نَافَقُوا يَقُولُونَ لِاِخْوَانِهِمُ الَّذ۪ينَ كَفَرُوا مِنْ اَهْلِ الْكِتَابِ لَئِنْ اُخْرِجْتُمْ لَنَخْرُجَنَّ مَعَكُمْ وَلَا نُط۪يعُ ف۪يكُمْ اَحَداً اَبَداًۚ وَاِنْ قُوتِلْتُمْ لَنَنْصُرَنَّكُمْۜ وَاللّٰهُ يَشْهَدُ اِنَّهُمْ لَكَاذِبُونَ</t>
  </si>
  <si>
    <t>59|11|Münafıkların, kitap ehlinin inkarcılarından olan kardeşlerine: "Eğer siz yurdunuzdan çıkarılırsanız and olsun ki, biz de sizinle beraber çıkarız; sizin aleyhinizde kimseye asla uymayız; eğer savaşa tutuşursanız mutlaka size yardım ederiz" dediklerini görmedin mi? Allah onların yalancı olduklarına şahidlik eder.</t>
  </si>
  <si>
    <t>لَئِنْ اُخْرِجُوا لَا يَخْرُجُونَ مَعَهُمْۚ وَلَئِنْ قُوتِلُوا لَا يَنْصُرُونَهُمْۚ وَلَئِنْ نَصَرُوهُمْ لَيُوَلُّنَّ الْاَدْبَارَ۠ ثُمَّ لَا يُنْصَرُونَ</t>
  </si>
  <si>
    <t>59|12|Onlar çıkarılmış olsalar, and olsun ki, onlarla beraber çıkmazlar; savaşa tutuşmuş olsalar, and olsun ki, onlara yardıma koşmazlar; onlara yardıma gitseler, mutlaka geri dönüp kaçarlar, sonra yardım da görmezler.</t>
  </si>
  <si>
    <t>لَاَنْتُمْ اَشَدُّ رَهْبَةً ف۪ي صُدُورِهِمْ مِنَ اللّٰهِۜ ذٰلِكَ بِاَنَّهُمْ قَوْمٌ لَا يَفْقَهُونَ</t>
  </si>
  <si>
    <t>59|13|Ey inananlar! Onların yüreklerine korku salan, Allah'tan çok sizlersiniz; çünkü onlar, anlamayan kimselerdir.</t>
  </si>
  <si>
    <t>لَا يُقَاتِلُونَكُمْ جَم۪يعاً اِلَّا ف۪ي قُرًى مُحَصَّنَةٍ اَوْ مِنْ وَرَٓاءِ جُدُرٍۜ بَأْسُهُمْ بَيْنَهُمْ شَد۪يدٌۜ تَحْسَبُهُمْ جَم۪يعاً وَقُلُوبُهُمْ شَتّٰىۜ ذٰلِكَ بِاَنَّهُمْ قَوْمٌ لَا يَعْقِلُونَۚ</t>
  </si>
  <si>
    <t>59|14|Onlar sizinle toplu olarak, ancak surla çevrilmiş kasabalar içinde veya duvarlar arkasından savaşı kabul edebilirler. Kendi aralarındaki çekişmeleri ise serttir; onları birlik sanırsın, oysa kalbleri birbirinden ayrıdır. Bu, akletmeyen bir topluluk olmalarındandır.</t>
  </si>
  <si>
    <t>كَمَثَلِ الَّذ۪ينَ مِنْ قَبْلِهِمْ قَر۪يباً ذَاقُوا وَبَالَ اَمْرِهِمْۚ وَلَهُمْ عَذَابٌ اَل۪يمٌۚ</t>
  </si>
  <si>
    <t>59|15|Onların durumu, kendilerinden az zaman önce geçmiş ve işlerinin karşılığını tatmış olanların durumu gibidir. Onlara can yakıcı azap vardır.</t>
  </si>
  <si>
    <t>كَمَثَلِ الشَّيْطَانِ اِذْ قَالَ لِلْاِنْسَانِ اكْفُرْۚ فَلَمَّا كَفَرَ قَالَ اِنّ۪ي بَر۪ٓيءٌ مِنْكَ اِنّ۪ٓي اَخَافُ اللّٰهَ رَبَّ الْعَالَم۪ينَ</t>
  </si>
  <si>
    <t>59|16|İkiyüzlülerin durumu insana: "İnkar et!" deyip, insan da inkar edince: "Doğrusu ben senden uzağım; Alemlerin Rabbi olan Allah'tan korkarım" diyen şeytanın durumu gibidir.</t>
  </si>
  <si>
    <t>فَكَانَ عَاقِبَتَهُمَٓا اَنَّهُمَا فِي النَّارِ خَالِدَيْنِ ف۪يهَاۜ وَذٰلِكَ جَزٰٓؤُا الظَّالِم۪ينَ۟</t>
  </si>
  <si>
    <t>59|17|İkisinin sonucu da, içinde temelli kalacakları ateş olacaktır. Zalimlerin cezası budur.</t>
  </si>
  <si>
    <t>يَٓا اَيُّهَا الَّذ۪ينَ اٰمَنُوا اتَّقُوا اللّٰهَ وَلْتَنْظُرْ نَفْسٌ مَا قَدَّمَتْ لِغَدٍۚ وَاتَّقُوا اللّٰهَۜ اِنَّ اللّٰهَ خَب۪يرٌ بِمَا تَعْمَلُونَ</t>
  </si>
  <si>
    <t>59|18|Ey inananlar! Allah'tan sakının; herkes yarına ne hazırladığına baksın; Allah'tan sakının, çünkü Allah işlediklerinizden haberdardır.</t>
  </si>
  <si>
    <t>وَلَا تَكُونُوا كَالَّذ۪ينَ نَسُوا اللّٰهَ فَاَنْسٰيهُمْ اَنْفُسَهُمْۜ اُو۬لٰٓئِكَ هُمُ الْفَاسِقُونَ</t>
  </si>
  <si>
    <t>59|19|Allah'ı unutup da, Allah'ın da kendilerini kendilerine unutturduğu kimseler gibi olmayın; onlar, yoldan çıkmış kimselerdir.</t>
  </si>
  <si>
    <t>لَا يَسْتَـو۪ٓي اَصْحَابُ النَّارِ وَاَصْحَابُ الْجَنَّةِۜ اَصْحَابُ الْجَنَّةِ هُمُ الْـفَٓائِزُونَ</t>
  </si>
  <si>
    <t>59|20|Cehennemliklerle cennetlikler bir değildir. Kurtuluşa ermiş kimseler cennetliklerdir.</t>
  </si>
  <si>
    <t>لَوْ اَنْزَلْنَا هٰذَا الْقُرْاٰنَ عَلٰى جَبَلٍ لَرَاَيْتَهُ خَاشِعاً مُتَصَدِّعاً مِنْ خَشْيَةِ اللّٰهِۜ وَتِلْكَ الْاَمْثَالُ نَضْرِبُهَا لِلنَّاسِ لَعَلَّهُمْ يَتَفَكَّرُونَ</t>
  </si>
  <si>
    <t>59|21|Eğer Biz Kuran'ı bir dağa indirmiş olsaydık, sen, onun, Allah korkusuyla başeğerek parça parça olduğunu görürdün. Bu misalleri, insanlar düşünsünler diye veriyoruz.</t>
  </si>
  <si>
    <t>هُوَ اللّٰهُ الَّذ۪ي لَٓا اِلٰهَ اِلَّا هُوَۚ عَالِمُ الْغَيْبِ وَالشَّهَادَةِۚ هُوَ الرَّحْمٰنُ الرَّح۪يمُ</t>
  </si>
  <si>
    <t>59|22|O, görüleni de görülmeyeni de bilen, kendisinden başka tanrı olmayan Allah'tır. O, acıyıcı olandır, acıyandır.</t>
  </si>
  <si>
    <t>هُوَ اللّٰهُ الَّذ۪ي لَٓا اِلٰهَ اِلَّا هُوَۚ اَلْمَلِكُ الْقُدُّوسُ السَّلَامُ الْمُؤْمِنُ الْمُهَيْمِنُ الْعَز۪يزُ الْجَبَّارُ الْمُتَكَبِّرُۜ سُبْحَانَ اللّٰهِ عَمَّا يُشْرِكُونَ</t>
  </si>
  <si>
    <t>59|23|O, kendisinden başka tanrı olmayan, hükümran, çok kutsal; esenlik veren, güvenlik veren, görüp gözeten, güçlü, buyruğunu herşeye geçiren, ulu olan, Allah'tır. Allah onların koştukları eşlerden (ortaklardan) münezzehtir.</t>
  </si>
  <si>
    <t>هُوَ اللّٰهُ الْخَالِقُ الْبَارِئُ الْمُصَوِّرُ لَهُ الْاَسْمَٓاءُ الْحُسْنٰىۜ يُسَبِّـحُ لَهُ مَا فِي السَّمٰوَاتِ وَالْاَرْضِۚ وَهُوَ الْعَز۪يزُ الْحَك۪يمُ</t>
  </si>
  <si>
    <t>59|24|O, vareden, güzel yaratan, yarattıklarına şekil veren, en güzel adlar kendisinin olan Allah'tır. Göklerde ve yerde olanlar O'nu tesbih ederler. O güçlüdür, Hakim'dir.</t>
  </si>
  <si>
    <t>MÜMTEHİNE SURESİ</t>
  </si>
  <si>
    <t>يَٓا اَيُّهَا الَّذ۪ينَ اٰمَنُوا لَا تَتَّخِذُوا عَدُوّ۪ي وَعَدُوَّكُمْ اَوْلِيَٓاءَ تُلْقُونَ اِلَيْهِمْ بِالْمَوَدَّةِ وَقَدْ كَفَرُوا بِمَا جَٓاءَكُمْ مِنَ الْحَقِّۚ يُخْرِجُونَ الرَّسُولَ وَاِيَّاكُمْ اَنْ تُؤْمِنُوا بِاللّٰهِ رَبِّكُمْۜ اِنْ كُنْتُمْ خَرَجْتُمْ جِهَاداً ف۪ي سَب۪يل۪ي وَابْتِغَٓاءَ مَرْضَات۪ي تُسِرُّونَ اِلَيْهِمْ بِالْمَوَدَّةِۗ وَاَنَا۬ اَعْلَمُ بِمَٓا اَخْفَيْتُمْ وَمَٓا اَعْلَنْتُمْۜ وَمَنْ يَفْعَلْهُ مِنْكُمْ فَقَدْ ضَلَّ سَوَٓاءَ السَّب۪يلِ</t>
  </si>
  <si>
    <t>60|1|Ey inananlar! Benim de düşmanım, sizin de düşmanınız olanları dost edinmeyin. Onlar, size gelen gerçeği inkar etmişken, onlara sevgi gösteriyorsunuz; oysa onlar, Rabbiniz olan Allah'a inandığınızdan ötürü sizi ve Peygamberi yurdunuzdan çıkarıyorlar. Eğer sizler Benim yolumda savaşmak ve rızamı kazanmak için çıkmışsanız onlara nasıl sevgi gösterirsiniz? Ben, sizin gizlediğinizi de, açığa vurduğunuzu da bilirim. İçinizden onlara sevgi gösteren kimse, şüphesiz doğru yoldan sapmıştır.</t>
  </si>
  <si>
    <t>اِنْ يَثْقَفُوكُمْ يَكُونُوا لَكُمْ اَعْدَٓاءً وَيَبْسُطُٓوا اِلَيْكُمْ اَيْدِيَهُمْ وَاَلْسِنَتَهُمْ بِالسُّٓوءِ وَوَدُّوا لَوْ تَكْفُرُونَۜ</t>
  </si>
  <si>
    <t>60|2|Eğer sizi elegeçirirlerse sizin onlara gösterdiğiniz sevgiyi göstermezler, size düşman olurlar, ellerini ve dillerini fenalık etmek için uzatırlar, keşke inkar etseniz isterler.</t>
  </si>
  <si>
    <t>لَنْ تَنْفَعَكُمْ اَرْحَامُكُمْ وَلَٓا اَوْلَادُكُمْۚۛ يَوْمَ الْقِيٰمَةِۚۛ يَفْصِلُ بَيْنَكُمْۜ وَاللّٰهُ بِمَا تَعْمَلُونَ بَص۪يرٌ</t>
  </si>
  <si>
    <t>60|3|Yakınlarınız ve çocuklarınız size kıyamet gününde bir fayda veremezler. Allah onlarla sizi ayırır. Allah işlediklerinizi görendir.</t>
  </si>
  <si>
    <t>قَدْ كَانَتْ لَكُمْ اُسْوَةٌ حَسَنَةٌ ف۪ٓي اِبْرٰه۪يمَ وَالَّذ۪ينَ مَعَهُۚ اِذْ قَالُوا لِقَوْمِهِمْ اِنَّا بُرَءٰٓؤُ۬ا مِنْكُمْ وَمِمَّا تَعْبُدُونَ مِنْ دُونِ اللّٰهِۘ كَفَرْنَا بِكُمْ وَبَدَا بَيْنَنَا وَبَيْنَكُمُ الْعَدَاوَةُ وَالْبَغْضَٓاءُ اَبَداً حَتّٰى تُؤْمِنُوا بِاللّٰهِ وَحْدَهُٓ اِلَّا قَوْلَ اِبْرٰه۪يمَ لِاَب۪يهِ لَاَسْتَغْفِرَنَّ لَكَ وَمَٓا اَمْلِكُ لَكَ مِنَ اللّٰهِ مِنْ شَيْءٍۜ رَبَّـنَا عَلَيْكَ تَوَكَّلْنَا وَاِلَيْكَ اَنَبْنَا وَاِلَيْكَ الْمَص۪يرُ</t>
  </si>
  <si>
    <t>60|4|İbrahim ve onunla beraber olanlarda, sizin için uyulacak güzel bir örnek vardır. Onlar milletlerine şöyle demişlerdi: "Biz sizden ve Allah'tan başka taptıklarınızdan uzağız; sizin dininizi inkar ediyoruz; bizimle sizin aranızda yalnız Allah'a inanmanıza kadar ebedi düşmanlık ve öfke başgöstermiştir." -Yalnız, İbrahim'in, babasına: "And olsun ki, senin için mağfiret dileyeceğim, fakat sana Allah'tan gelecek herhangi bir şeyi savmaya gücüm yetmez" sözü bu örneğin dışındadır- "Rabbimiz! Sana güvendik, Sana yöneldik; dönüş Sanadır."</t>
  </si>
  <si>
    <t>رَبَّنَا لَا تَجْعَلْنَا فِتْنَةً لِلَّذ۪ينَ كَفَرُوا وَاغْفِرْ لَنَا رَبَّنَاۚ اِنَّكَ اَنْتَ الْعَز۪يزُ الْحَك۪يمُ</t>
  </si>
  <si>
    <t>60|5|"Rabbimiz! Bizi, inkar edenlerle deneme; bizi bağışla, doğrusu Sen, güçlü olan, Hakim olansın."</t>
  </si>
  <si>
    <t>لَقَدْ كَانَ لَـكُمْ ف۪يهِمْ اُسْوَةٌ حَسَنَةٌ لِمَنْ كَانَ يَرْجُوا اللّٰهَ وَالْيَوْمَ الْاٰخِرَۜ وَمَنْ يَتَوَلَّ فَاِنَّ اللّٰهَ هُوَ الْغَنِيُّ الْحَم۪يدُ۟</t>
  </si>
  <si>
    <t>60|6|And olsun ki, sizlerden, Allah'ı ve ahiret gününü uman kimse için, bunlarda güzel örnekler vardır. Kim yüz çevirirse kendi aleyhine olur, doğrusu Allah müstağnidir, övülmeğe layıktır.</t>
  </si>
  <si>
    <t>عَسَى اللّٰهُ اَنْ يَجْعَلَ بَيْنَكُمْ وَبَيْنَ الَّذ۪ينَ عَادَيْتُمْ مِنْهُمْ مَوَدَّةًۜ وَاللّٰهُ قَد۪يرٌۜ وَاللّٰهُ غَفُورٌ رَح۪يمٌ</t>
  </si>
  <si>
    <t>60|7|Allah'ın sizinle, düşmanlık gösterdiğiniz kimseler arasında bir sevgi yaratması umulur; Allah Kadir'dir, Allah bağışlayandır, acıyandır.</t>
  </si>
  <si>
    <t>لَا يَنْهٰيكُمُ اللّٰهُ عَنِ الَّذ۪ينَ لَمْ يُقَاتِلُوكُمْ فِي الدّ۪ينِ وَلَمْ يُخْرِجُوكُمْ مِنْ دِيَارِكُمْ اَنْ تَـبَرُّوهُمْ وَتُقْسِطُٓوا اِلَيْهِمْۜ اِنَّ اللّٰهَ يُحِبُّ الْمُقْسِط۪ينَ</t>
  </si>
  <si>
    <t>60|8|Allah, din uğrunda sizinle savaşmayan, sizi yurdunuzdan çıkarmayan kimselere iyilik yapmanızı ve onlara karşı adil davranmanızı yasak kılmaz; doğrusu Allah adil olanları sever.</t>
  </si>
  <si>
    <t>اِنَّمَا يَنْهٰيكُمُ اللّٰهُ عَنِ الَّذ۪ينَ قَاتَلُوكُمْ فِي الدّ۪ينِ وَاَخْرَجُوكُمْ مِنْ دِيَارِكُمْ وَظَاهَرُوا عَلٰٓى اِخْرَاجِكُمْ اَنْ تَوَلَّوْهُمْۚ وَمَنْ يَتَوَلَّهُمْ فَاُو۬لٰٓئِكَ هُمُ الظَّالِمُونَ</t>
  </si>
  <si>
    <t>60|9|Allah, ancak sizinle din uğrunda savaşanları, sizi yurtlarınızdan çıkaranları ve çıkarılmanıza yardım edenleri dost edinmenizi yasak eder; kim onları dost edinirse, işte onlar zalimdir.</t>
  </si>
  <si>
    <t>يَٓا اَيُّهَا الَّذ۪ينَ اٰمَنُٓوا اِذَا جَٓاءَكُمُ الْمُؤْمِنَاتُ مُهَاجِرَاتٍ فَامْتَحِنُوهُنَّۜ اَللّٰهُ اَعْلَمُ بِا۪يمَانِهِنَّۚ فَاِنْ عَلِمْتُمُوهُنَّ مُؤْمِنَاتٍ فَلَا تَرْجِعُوهُنَّ اِلَى الْكُفَّارِۜ لَا هُنَّ حِلٌّ لَهُمْ وَلَا هُمْ يَحِلُّونَ لَهُنَّۜ وَاٰتُوهُمْ مَٓا اَنْفَقُواۜ وَلَا جُنَاحَ عَلَيْكُمْ اَنْ تَنْكِحُوهُنَّ اِذَٓا اٰتَيْتُمُوهُنَّ اُجُورَهُنَّۜ وَلَا تُمْسِكُوا بِعِصَمِ الْكَوَافِرِ وَسْـَٔلُوا مَٓا اَنْفَقْتُمْ وَلْيَسْـَٔلُوا مَٓا اَنْفَقُواۜ ذٰلِكُمْ حُكْمُ اللّٰهِۜ يَحْكُمُ بَيْنَكُمْۜ وَاللّٰهُ عَل۪يمٌ حَك۪يمٌ</t>
  </si>
  <si>
    <t>60|10|Ey inananlar! İnanmış kadınlar hicret ederek size gelirlerse onları deneyin, hicretlerinin sebebini inceleyin. Allah onların imanlarını çok iyi bilir. Onların mümin kadınlar olduklarını öğrenirseniz, inkarcılara geri çevirmeyin. Bu kadınlar, o inkarcılara helal değildir Onlar da bunlara helal olmazlar. İnkarcıların bu kadınlara verdikleri mehirleri iade edin: Bu kadınların mehirlerini kendilerine verdiğiniz zaman, onlarla evlenmenizde bir engel yoktur. İnkarcı kadınları nikahınızda tutmayın; onlara verdiğiniz mehri isteyin; inkarcı erkekler de hicret eden mümin kadınlara verdikleri mehirleri istesinler. Allah'ın hükmü budur; aranızda O hükmeder. Allah bilendir, Hakim'dir.</t>
  </si>
  <si>
    <t>وَاِنْ فَاتَكُمْ شَيْءٌ مِنْ اَزْوَاجِكُمْ اِلَى الْـكُفَّارِ فَعَاقَبْتُمْ فَاٰتُوا الَّذ۪ينَ ذَهَبَتْ اَزْوَاجُهُمْ مِثْلَ مَٓا اَنْفَقُواۜ وَاتَّقُوا اللّٰهَ الَّـذ۪ٓي اَنْتُمْ بِه۪ مُؤْمِنُونَ</t>
  </si>
  <si>
    <t>60|11|Ey mümin erkekler! Eğer inkar eden (kafir olan) eşlerinize sarfettiklerinizden inkarcılara bir şey geçecek olursa ganimetten, eşleri giden mümin erkeklere sarfettikleri miktar kadarını verin. İnandığınız Allah'a karşı gelmekten sakının.</t>
  </si>
  <si>
    <t>يَٓا اَيُّهَا النَّبِيُّ اِذَا جَٓاءَكَ الْمُؤْمِنَاتُ يُبَايِعْنَكَ عَلٰٓى اَنْ لَا يُشْرِكْنَ بِاللّٰهِ شَيْـٔاً وَلَا يَسْرِقْنَ وَلَا يَزْن۪ينَ وَلَا يَقْتُلْنَ اَوْلَادَهُنَّ وَلَا يَأْت۪ينَ بِبُهْتَانٍ يَفْتَر۪ينَهُ بَيْنَ اَيْد۪يهِنَّ وَاَرْجُلِهِنَّ وَلَا يَعْص۪ينَكَ ف۪ي مَعْرُوفٍ فَبَايِعْهُنَّ وَاسْتَغْفِرْ لَهُنَّ اللّٰهَۜ اِنَّ اللّٰهَ غَفُورٌ رَح۪يمٌ</t>
  </si>
  <si>
    <t>60|12|Ey Peygamber! İnanmış kadınlar, Allah'a hiçbir ortak koşmamak, hırsızlık yapmamak, zina etmemek, çocuklarını öldürmemek, başkasının çocuğunu sahiplenerek kocasına isnadda bulunmamak ve uygun olanı işlemekte sana karşı gelmemek şartıyla sana beyat etmek üzere geldikleri zaman, onları kabul et; onlara Allah'tan bağışlanma dile; doğrusu Allah, bağışlayandır, acıyandır.</t>
  </si>
  <si>
    <t>يَٓا اَيُّهَا الَّذ۪ينَ اٰمَنُوا لَا تَتَوَلَّوْا قَوْماً غَضِبَ اللّٰهُ عَلَيْهِمْ قَدْ يَـئِسُوا مِنَ الْاٰخِرَةِ كَمَا يَـئِسَ الْكُفَّارُ مِنْ اَصْحَابِ الْقُبُورِ</t>
  </si>
  <si>
    <t>60|13|Ey inananlar! Allah'ın gazabına uğramış milleti dost edinmeyin; inkarcıların kabirde bulunan kimselerden umutlarını kestikleri gibi, onlar da, ahiretten umutlarını kesmişlerdir.</t>
  </si>
  <si>
    <t>SAFF SURESİ</t>
  </si>
  <si>
    <t>61|1|Göklerde olanlar da yerde olanlar da Allah'ı tesbih ederler. O, güçlüdür, Hakim'dir.</t>
  </si>
  <si>
    <t>يَٓا اَيُّهَا الَّذ۪ينَ اٰمَنُوا لِمَ تَقُولُونَ مَا لَا تَفْعَلُونَ</t>
  </si>
  <si>
    <t>61|2|Ey inananlar! Yapmayacağınız şeyi niçin söylersiniz?</t>
  </si>
  <si>
    <t>كَبُرَ مَقْتاً عِنْدَ اللّٰهِ اَنْ تَقُولُوا مَا لَا تَفْعَلُونَ</t>
  </si>
  <si>
    <t>61|3|Yapmayacağınız şeyi söylemeniz, Allah katında büyük gazaba sebep olur.</t>
  </si>
  <si>
    <t>اِنَّ اللّٰهَ يُحِبُّ الَّذ۪ينَ يُقَاتِلُونَ ف۪ي سَب۪يلِه۪ صَفاًّ كَاَنَّهُمْ بُنْيَانٌ مَرْصُوصٌ</t>
  </si>
  <si>
    <t>61|4|Doğrusu Allah, kendi uğrunda, kenetlenmiş bir duvar gibi, saf halinde çarpışanları sever.</t>
  </si>
  <si>
    <t>وَاِذْ قَالَ مُوسٰى لِقَوْمِه۪ يَا قَوْمِ لِمَ تُؤْذُونَن۪ي وَقَدْ تَعْلَمُونَ اَنّ۪ي رَسُولُ اللّٰهِ اِلَيْكُمْۜ فَلَمَّا زَاغُٓوا اَزَاغَ اللّٰهُ قُلُوبَهُمْۜ وَاللّٰهُ لَا يَهْدِي الْقَوْمَ الْفَاسِق۪ينَ</t>
  </si>
  <si>
    <t>61|5|Musa milletine: "Ey milletim! Beni niçin incitirsiniz? Oysa, benim size gönderilmiş Allah'ın bir peygamberi olduğumu biliyorsunuz" demişti. Ama onlar yoldan sapınca, Allah da onların kalblerini saptırmıştı. Allah, yoldan çıkan milleti doğru yola eriştirmez.</t>
  </si>
  <si>
    <t>وَاِذْ قَالَ ع۪يسَى ابْنُ مَرْيَمَ يَا بَن۪ٓي اِسْرَٓائ۪لَ اِنّ۪ي رَسُولُ اللّٰهِ اِلَيْكُمْ مُصَدِّقاً لِمَا بَـيْنَ يَدَيَّ مِنَ التَّوْرٰيةِ وَمُبَشِّراً بِرَسُولٍ يَأْت۪ي مِنْ بَعْدِي اسْمُهُٓ اَحْمَدُۜ فَلَمَّا جَٓاءَهُمْ بِالْبَـيِّنَاتِ قَالُوا هٰذَا سِحْرٌ مُب۪ينٌ</t>
  </si>
  <si>
    <t>61|6|Meryem oğlu İsa: "Ey İsrailoğulları! Doğrusu ben, benden önce gelmiş olan Tevrat'ı doğrulayan, benden sonra gelecek ve adı Ahmet olacak bir peygamberi müjdeleyen, Allah'ın size gönderilmiş bir peygamberiyim" demişti. Ama o elçi, kendilerine belgelerle geldiği zaman: "Bu, apaçık bir sihirdir" demişlerdi.</t>
  </si>
  <si>
    <t>وَمَنْ اَظْلَمُ مِمَّنِ افْتَرٰى عَلَى اللّٰهِ الْـكَذِبَ وَهُوَ يُدْعٰٓى اِلَى الْاِسْلَامِۜ وَاللّٰهُ لَا يَهْدِي الْقَوْمَ الظَّالِم۪ينَ</t>
  </si>
  <si>
    <t>61|7|Müslüman olmağa çağırılmışken gelmeyip Allah'a karşı yalan uydurandan daha zalim kimdir? Allah, zalim olan milleti doğru yola eriştirmez.</t>
  </si>
  <si>
    <t>يُر۪يدُونَ لِيُطْفِؤُ۫ا نُورَ اللّٰهِ بِاَفْوَاهِهِمْ وَاللّٰهُ مُتِمُّ نُورِه۪ وَلَوْ كَرِهَ الْـكَافِرُونَ</t>
  </si>
  <si>
    <t>61|8|Ağızlarıyla Allah'ın nurunu söndürmek isterler. İnkarcılar ne kadar istemeseler de, Allah nurunu, dinini tamamlayacaktır.</t>
  </si>
  <si>
    <t>هُوَ الَّـذ۪ٓي اَرْسَلَ رَسُولَهُ بِالْهُدٰى وَد۪ينِ الْحَقِّ لِيُظْهِرَهُ عَلَى الدّ۪ينِ كُلِّه۪ وَلَوْ كَرِهَ الْمُشْرِكُونَ۟</t>
  </si>
  <si>
    <t>61|9|Ortak koşanlar istemese de, dinini bütün dinlerden üstün kılmak için, Peygamberini, doğruluk rehberi Kuran ve gerçek dinle gönderen O'dur.</t>
  </si>
  <si>
    <t>يَٓا اَيُّهَا الَّذ۪ينَ اٰمَنُوا هَلْ اَدُلُّكُمْ عَلٰى تِجَارَةٍ تُنْج۪يكُمْ مِنْ عَذَابٍ اَل۪يمٍ</t>
  </si>
  <si>
    <t>61|10|Ey inananlar! Sizi can yakıcı bir azabdan kurtaracak, kazançlı bir yolu size göstereyim mi?</t>
  </si>
  <si>
    <t>تُـؤْمِنُونَ بِاللّٰهِ وَرَسُولِه۪ وَتُجَاهِدُونَ ف۪ي سَب۪يلِ اللّٰهِ بِاَمْوَالِكُمْ وَاَنْفُسِكُمْۜ ذٰلِكُمْ خَيْرٌ لَـكُمْ اِنْ كُنْتُمْ تَعْلَمُونَۙ</t>
  </si>
  <si>
    <t>61|11|Allah'a ve Peygamberine inanırsınız; Allah yolunda canlarınızla, mallarınızla cihat edersiniz; bilseniz, bu sizin için en iyi yoldur.</t>
  </si>
  <si>
    <t>يَغْفِرْ لَـكُمْ ذُنُوبَكُمْ وَيُدْخِلْـكُمْ جَنَّاتٍ تَجْر۪ي مِنْ تَحْتِهَا الْاَنْهَارُ وَمَسَا‌كِنَ طَيِّبَةً ف۪ي جَنَّاتِ عَدْنٍۜ ذٰلِكَ الْفَوْزُ الْعَظ۪يمُۙ</t>
  </si>
  <si>
    <t>61|12|Böyle yaparsanız, Allah günahlarınızı size bağışlar, sizi, içlerinden ırmaklar akan cennetlere, Adn cennetlerinde hoş yerlere koyar. Büyük kurtuluş budur.</t>
  </si>
  <si>
    <t>وَاُخْرٰى تُحِبُّونَهَاۜ نَصْرٌ مِنَ اللّٰهِ وَفَتْحٌ قَر۪يبٌۜ وَبَشِّرِ الْمُؤْمِن۪ينَ</t>
  </si>
  <si>
    <t>61|13|Bundan başka, sevdiğiniz bir şey daha: Allah katından bir yardım ve yakın bir zafer vardır. İnananlara müjde ver.</t>
  </si>
  <si>
    <t>يَٓا اَيُّهَا الَّذ۪ينَ اٰمَنُوا كُونُٓوا اَنْصَارَ اللّٰهِ كَمَا قَالَ ع۪يسَى ابْنُ مَرْيَمَ لِلْحَوَارِيّ۪نَ مَنْ اَنْصَار۪ٓي اِلَى اللّٰهِۜ قَالَ الْحَوَارِيُّونَ نَحْنُ اَنْصَارُ اللّٰهِ فَاٰمَنَتْ طَٓائِفَةٌ مِنْ بَن۪ٓي اِسْرَٓائ۪لَ وَكَـفَرَتْ طَٓائِفَةٌۚ فَاَيَّدْنَا الَّذ۪ينَ اٰمَنُوا عَلٰى عَدُوِّهِمْ فَاَصْبَحُوا ظَاهِر۪ينَ</t>
  </si>
  <si>
    <t>61|14|Ey inananlar! Allah'ın dininin yardımcıları olun. Nitekim, Meryem oğlu İsa, Havarilere: "Allah'a giden yolda yardımcılarım kimlerdir?" deyince, Havariler: "Allah'ın dininin yardımcıları biziz" demişlerdi. İsrailoğullarının bir takımı böylece inanmış, bir takımı da inkar etmişti; ama Biz, inananları düşmanlarına karşı destekledik de üstün geldiler.</t>
  </si>
  <si>
    <t>CUM'A SURESİ</t>
  </si>
  <si>
    <t>يُسَبِّـحُ لِلّٰهِ مَا فِي السَّمٰوَاتِ وَمَا فِي الْاَرْضِ الْمَلِكِ الْقُدُّوسِ الْعَز۪يزِ الْحَك۪يمِ</t>
  </si>
  <si>
    <t>62|1|Göklerde olanlar ve yerde bulunanlar, hükümran, çok kutsal, güçlü ve Hakim olan Allah'ı tesbih ederler.</t>
  </si>
  <si>
    <t>هُوَ الَّذ۪ي بَعَثَ فِي الْاُمِّيّ۪نَ رَسُولاً مِنْهُمْ يَتْلُوا عَلَيْهِمْ اٰيَاتِه۪ وَيُزَكّ۪يهِمْ وَيُعَلِّمُهُمُ الْكِتَابَ وَالْحِكْمَةَۗ وَاِنْ كَانُوا مِنْ قَبْلُ لَف۪ي ضَلَالٍ مُب۪ينٍۙ</t>
  </si>
  <si>
    <t>62|2|Kitapsız (okuma-yazma bilmeyen) kimseler arasından, kendilerine ayetlerini okuyan, onları arıtan, onlara Kitabı ve hikmeti öğreten bir Peygamber gönderen O'dur. Onlar, daha önce, şüphesiz apaçık bir sapıklık içinde idiler.</t>
  </si>
  <si>
    <t>وَاٰخَر۪ينَ مِنْهُمْ لَمَّا يَلْحَقُوا بِهِمْۜ وَهُوَ الْعَز۪يزُ الْحَك۪يمُ</t>
  </si>
  <si>
    <t>62|3|Onlardan başkalarına da -ki henüz onlara katılmamışlardır- Kitap ve hikmeti öğretmek üzere, Peygamberi gönderen Allah'tır. O, güçlüdür, Hakim'dir.</t>
  </si>
  <si>
    <t>ذٰلِكَ فَضْلُ اللّٰهِ يُؤْت۪يهِ مَنْ يَشَٓاءُۜ وَاللّٰهُ ذُوالْفَضْلِ الْعَظ۪يمِ</t>
  </si>
  <si>
    <t>62|4|Bu, Allah'ın dilediğine verdiği lütfüdür. Allah, büyük lütuf sahibidir.</t>
  </si>
  <si>
    <t>مَثَلُ الَّذ۪ينَ حُمِّلُوا التَّوْرٰيةَ ثُمَّ لَمْ يَحْمِلُوهَا كَمَثَلِ الْحِمَارِ يَحْمِلُ اَسْفَاراًۜ بِئْسَ مَثَلُ الْقَوْمِ الَّذ۪ينَ كَذَّبُوا بِاٰيَاتِ اللّٰهِۜ وَاللّٰهُ لَا يَهْدِي الْقَوْمَ الظَّالِم۪ينَ</t>
  </si>
  <si>
    <t>62|5|Kendilerine Tevrat öğretildiği halde, onun gereğini yapmayanların durumu, sırtına kitap yüklenmiş merkebin durumu gibidir. Allah'ın ayetlerini yalanlayan kimselerin durumu ne kötüdür! Allah zalimleri doğru yola eriştirmez.</t>
  </si>
  <si>
    <t>قُلْ يَٓا اَيُّهَا الَّذ۪ينَ هَادُٓوا اِنْ زَعَمْتُمْ اَنَّكُمْ اَوْلِيَٓاءُ لِلّٰهِ مِنْ دُونِ النَّاسِ فَتَمَنَّوُا الْمَوْتَ اِنْ كُنْتُمْ صَادِق۪ينَ</t>
  </si>
  <si>
    <t>62|6|De ki: "Ey Yahudiler! Bütün insanlar bir yana, yalnız kendinizin Allah'ın dostları olduğunuzu iddia ediyorsanız ve bunda samimi iseniz, ölümü dilesenize!"</t>
  </si>
  <si>
    <t>وَلَا يَتَمَنَّوْنَهُٓ اَبَداً بِمَا قَدَّمَتْ اَيْد۪يهِمْۜ وَاللّٰهُ عَل۪يمٌ بِالظَّالِم۪ينَ</t>
  </si>
  <si>
    <t>62|7|Yaptıklarından ötürü, ölümü asla dileyemezler. Allah, zalimleri bilendir.</t>
  </si>
  <si>
    <t>قُلْ اِنَّ الْمَوْتَ الَّذ۪ي تَفِرُّونَ مِنْهُ فَاِنَّهُ مُلَاق۪يكُمْ ثُمَّ تُرَدُّونَ اِلٰى عَالِمِ الْغَيْبِ وَالشَّهَادَةِ فَيُنَبِّئُكُمْ بِمَا كُنْتُمْ تَعْمَلُونَ۟</t>
  </si>
  <si>
    <t>62|8|De ki: "Doğrusu kendisinden kaçtığınız ölüm mutlaka karşınıza çıkacaktır; sonra; görüleni de görülmeyeni de bilen Allah'a döndürüleceksiniz, O size işlediklerinizi haber verecektir."</t>
  </si>
  <si>
    <t>يَٓا اَيُّهَا الَّذ۪ينَ اٰمَنُٓوا اِذَا نُودِيَ لِلصَّلٰوةِ مِنْ يَوْمِ الْجُمُعَةِ فَاسْعَوْا اِلٰى ذِكْرِ اللّٰهِ وَذَرُوا الْبَيْعَۜ ذٰلِكُمْ خَيْرٌ لَكُمْ اِنْ كُنْتُمْ تَعْلَمُونَ</t>
  </si>
  <si>
    <t>62|9|Ey inananlar! Cuma günü namaz için ezan okunduğu zaman Allah'ı anmaya koşun; alım satımı bırakın; bilseniz, bu sizin için daha iyidir.</t>
  </si>
  <si>
    <t>فَاِذَا قُضِيَتِ الصَّلٰوةُ فَانْتَشِرُوا فِي الْاَرْضِ وَابْتَغُوا مِنْ فَضْلِ اللّٰهِ وَاذْكُرُوا اللّٰهَ كَث۪يراً لَعَلَّكُمْ تُفْلِحُونَ</t>
  </si>
  <si>
    <t>62|10|Namaz bitince yeryüzüne yayılın; Allah'ın lütfundan rızık isteyin; Allah'ı çok anın ki saadete erişesiniz.</t>
  </si>
  <si>
    <t>وَاِذَا رَاَوْا تِجَارَةً اَوْ لَهْواًۨ انْفَضُّٓوا اِلَيْهَا وَتَرَكُوكَ قَٓائِماًۜ قُلْ مَا عِنْدَ اللّٰهِ خَيْرٌ مِنَ اللَّهْوِ وَمِنَ التِّجَارَةِۜ وَاللّٰهُ خَيْرُ الرَّازِق۪ينَ</t>
  </si>
  <si>
    <t>62|11|Onlar bir kazanç veya bir eğlence gördüklerinde, seni ayakta bırakarak oraya yöneldiler. De ki: "Allah katında olan, eğlenceden de kazançtan da hayırlıdır. Allah, rızık verenlerin en iyisidir."</t>
  </si>
  <si>
    <t>MÜNAFİKUN SURESİ</t>
  </si>
  <si>
    <t>اِذَا جَٓاءَكَ الْمُنَافِقُونَ قَالُوا نَشْهَدُ اِنَّكَ لَرَسُولُ اللّٰهِۢ وَاللّٰهُ يَعْلَمُ اِنَّكَ لَرَسُولُهُۜ وَاللّٰهُ يَشْهَدُ اِنَّ الْمُنَافِق۪ينَ لَـكَاذِبُونَۚ</t>
  </si>
  <si>
    <t>63|1|İkiyüzlüler sana gelince: "Senin şüphesiz Allah'ın Peygamberi olduğuna şehadet ederiz" derler. Allah, senin kendisinin peygamberi olduğunu bilir; bunun yanında Allah, ikiyüzlülerin yalancı olduklarını da bilir.</t>
  </si>
  <si>
    <t>اِتَّخَذُٓوا اَيْمَانَهُمْ جُنَّةً فَصَدُّوا عَنْ سَب۪يلِ اللّٰهِۜ اِنَّهُمْ سَٓاءَ مَا كَانُوا يَعْمَلُونَ</t>
  </si>
  <si>
    <t>63|2|Onlar, yeminlerini kalkan edinerek Allah'ın yolundan alıkoyarlar. İşledikleri işler gerçekten ne kötüdür!</t>
  </si>
  <si>
    <t>ذٰلِكَ بِاَنَّهُمْ اٰمَنُوا ثُمَّ كَفَرُوا فَطُبِعَ عَلٰى قُلُوبِهِمْ فَهُمْ لَا يَفْقَهُونَ</t>
  </si>
  <si>
    <t>63|3|Bu, önce inanıp sonra inkar etmiş olmalarındandır. Bu yüzden kalbleri mühürlenmiştir; artık anlamazlar.</t>
  </si>
  <si>
    <t>وَاِذَا رَاَيْتَهُمْ تُعْجِبُكَ اَجْسَامُهُمْۜ وَاِنْ يَقُولُوا تَسْمَعْ لِقَوْلِهِمْۜ كَاَنَّهُمْ خُشُبٌ مُسَنَّدَةٌۜ يَحْسَبُونَ كُلَّ صَيْحَةٍ عَلَيْهِمْۜ هُمُ الْعَدُوُّ فَاحْذَرْهُمْۜ قَاتَلَهُمُ اللّٰهُۘ اَنّٰى يُؤْفَـكُونَ</t>
  </si>
  <si>
    <t>63|4|Onlara baktığın zaman cüsseleri hoşuna gider; konuşurlarsa sözlerini dinlersin; tıpkı, sıralanmış kof kütük gibidirler; her çığlığı kendi aleyhlerine sayarlar; onlar düşmandır, onlardan çekin; Allah canlarını alsın, nasıl da aldatılıp döndürülüyorlar.</t>
  </si>
  <si>
    <t>وَاِذَا ق۪يلَ لَهُمْ تَعَالَوْا يَسْتَغْفِرْ لَكُمْ رَسُولُ اللّٰهِ لَـوَّوْا رُؤُ۫سَهُمْ وَرَاَيْتَهُمْ يَصُدُّونَ وَهُمْ مُسْتَكْبِرُونَ</t>
  </si>
  <si>
    <t>63|5|Onlara: "Gelin de Allah'ın Peygamberi sizin için mağfiret dilesin" dendiği zaman, başlarını çevirirler; büyüklük taslayarak yüz çevirdiklerini görürsün.</t>
  </si>
  <si>
    <t>سَوَٓاءٌ عَلَيْهِمْ اَسْتَغْفَرْتَ لَهُمْ اَمْ لَمْ تَسْتَغْفِرْ لَهُمْۜ لَنْ يَغْفِرَ اللّٰهُ لَهُمْۜ اِنَّ اللّٰهَ لَا يَهْدِي الْقَوْمَ الْفَاسِق۪ينَ</t>
  </si>
  <si>
    <t>63|6|Onlar için, bağışlanma dilesen de dilemesen de birdir; Allah onları bağışlamayacaktır. Doğrusu Allah, yoldan çıkmış milleti doğru yola eriştirmez.</t>
  </si>
  <si>
    <t>هُمُ الَّذ۪ينَ يَقُولُونَ لَا تُنْفِقُوا عَلٰى مَنْ عِنْدَ رَسُولِ اللّٰهِ حَتّٰى يَنْفَضُّواۜ وَلِلّٰهِ خَزَٓائِنُ السَّمٰوَاتِ وَالْاَرْضِ وَلٰكِنَّ الْمُنَافِق۪ينَ لَا يَفْقَهُونَ</t>
  </si>
  <si>
    <t>63|7|Bunlar: "Allah'ın Peygamberinin yanında bulunanlara bir şey vermeyin de dağılıp gitsinler" diyen kimselerdir. Oysa göklerin ve yerin hazineleri Allah'ındır, ama ikiyüzlüler bu gerçeği anlamazlar.</t>
  </si>
  <si>
    <t>يَقُولُونَ لَئِنْ رَجَعْنَٓا اِلَى الْمَد۪ينَةِ لَيُخْرِجَنَّ الْاَعَزُّ مِنْهَا الْاَذَلَّۜ وَلِلّٰهِ الْعِزَّةُ وَلِرَسُولِه۪ وَلِلْمُؤْمِن۪ينَ وَلٰكِنَّ الْمُنَافِق۪ينَ لَا يَعْلَمُونَ۟</t>
  </si>
  <si>
    <t>63|8|"Eğer bu savaşdan Medine'ye dönersek, şerefli kimseler alçakları and olsun ki, oradan çıkaracaktır" diyorlardı. Oysa, şeref Allah'ın, Peygamberinin ve inananlarındır, ama ikiyüzlüler bu gerçeği bilmezler.</t>
  </si>
  <si>
    <t>يَٓا اَيُّهَا الَّذ۪ينَ اٰمَنُوا لَا تُلْهِكُمْ اَمْوَالُكُمْ وَلَٓا اَوْلَادُكُمْ عَنْ ذِكْرِ اللّٰهِۚ وَمَنْ يَفْعَلْ ذٰلِكَ فَاُو۬لٰٓئِكَ هُمُ الْخَاسِرُونَ</t>
  </si>
  <si>
    <t>63|9|Ey inananlar! Sizi, mallarınız ve çocuklarınız Allah'ı anmaktan alıkoymasın; böyle olanlar hüsrana uğrayanlardır.</t>
  </si>
  <si>
    <t>وَاَنْفِقُوا مِمَّا رَزَقْنَاكُمْ مِنْ قَبْلِ اَنْ يَأْتِيَ اَحَدَكُمُ الْمَوْتُ فَيَقُولَ رَبِّ لَوْلَٓا اَخَّرْتَـن۪ٓي اِلٰٓى اَجَلٍ قَر۪يبٍۙ فَاَصَّدَّقَ وَاَكُنْ مِنَ الصَّالِح۪ينَ</t>
  </si>
  <si>
    <t>63|10|Birine ölüm gelip de: "Rabbim! Beni yakın bir süreye kadar ertelesen de, sadaka versem, iyilerden olsam" diyeceği zaman gelmezden önce, size verdiğimiz rızıklardan sarfedin.</t>
  </si>
  <si>
    <t>وَلَنْ يُؤَخِّرَ اللّٰهُ نَفْساً اِذَا جَٓاءَ اَجَلُهَاۜ وَاللّٰهُ خَب۪يرٌ بِمَا تَعْمَلُونَ</t>
  </si>
  <si>
    <t>63|11|Bir canın eceli gelip çatınca, Allah onu asla geri bırakmaz; Allah, işlediklerinizden haberdardır.</t>
  </si>
  <si>
    <t>TEGABUN SURESİ</t>
  </si>
  <si>
    <t>يُسَبِّحُ لِلّٰهِ مَا فِي السَّمٰوَاتِ وَمَا فِي الْاَرْضِۚ لَهُ الْمُلْكُ وَلَهُ الْحَمْدُۘ وَهُوَ عَلٰى كُلِّ شَيْءٍ قَد۪يرٌ</t>
  </si>
  <si>
    <t>64|1|Göklerde olanlar ve yerde bulunanlar Allah'ı tesbih ederler. Hükümranlık O'nundur, Övülmek O'na mahsustur. O herşeye Kadir'dir.</t>
  </si>
  <si>
    <t>هُوَ الَّذ۪ي خَلَقَكُمْ فَمِنْكُمْ كَافِرٌ وَمِنْكُمْ مُؤْمِنٌۜ وَاللّٰهُ بِمَا تَعْمَلُونَ بَص۪يرٌ</t>
  </si>
  <si>
    <t>64|2|Sizi yaratan O'dur; kiminiz inkarcı kiminiz mümindir. Allah yaptıklarınızı gören'dir.</t>
  </si>
  <si>
    <t>خَلَقَ السَّمٰوَاتِ وَالْاَرْضَ بِالْحَقِّ وَصَوَّرَكُمْ فَاَحْسَنَ صُوَرَكُمْۚ وَاِلَيْهِ الْمَص۪يرُ</t>
  </si>
  <si>
    <t>64|3|Gökleri ve yeri gerektiği gibi yaratmıştır. Size şekil vermiş ve şeklinizi güzel yapmıştır. Dönüş O'nadır.</t>
  </si>
  <si>
    <t>يَعْلَمُ مَا فِي السَّمٰوَاتِ وَالْاَرْضِ وَيَعْلَمُ مَا تُسِرُّونَ وَمَا تُعْلِنُونَۜ وَاللّٰهُ عَل۪يمٌ بِذَاتِ الصُّدُورِ</t>
  </si>
  <si>
    <t>64|4|Göklerde ve yerde olanları bilir; gizlediklerinizi de açığa vurduklarınızı da bilir; Allah, kalblerde olanı da bilendir.</t>
  </si>
  <si>
    <t>اَلَمْ يَأْتِكُمْ نَبَؤُا الَّذ۪ينَ كَـفَرُوا مِنْ قَبْلُۘ فَذَاقُوا وَبَالَ اَمْرِهِمْ وَلَهُمْ عَذَابٌ اَل۪يمٌ</t>
  </si>
  <si>
    <t>64|5|Daha önce inkar edip de, inkarlarının karşılığını tadan kimselerin haberi size gelmedi mi? Onlara, can yakıcı azap vardır.</t>
  </si>
  <si>
    <t>ذٰلِكَ بِاَنَّهُ كَانَتْ تَأْت۪يهِمْ رُسُلُهُمْ بِالْبَيِّنَاتِ فَقَالُٓوا اَبَشَرٌ يَهْدُونَنَاۘ فَكَفَرُوا وَتَوَلَّوْا وَاسْتَغْنَى اللّٰهُۜ وَاللّٰهُ غَنِيٌّ حَم۪يدٌ</t>
  </si>
  <si>
    <t>64|6|Bu, kendilerine peygamberleri belgelerle geldiğinde: "Bizi doğru yola bir insan mı eriştirecek?" diyerek inkar edip gerçeğe yüz çevirmelerinden ötürüdür. Allah hiçbir şeye muhtaç olmadığını ortaya koymuştur. Allah müstağnidir, övülmeğe layık olandır.</t>
  </si>
  <si>
    <t>زَعَمَ الَّذ۪ينَ كَفَرُٓوا اَنْ لَنْ يُبْعَثُواۜ قُلْ بَلٰى وَرَبّ۪ي لَتُبْعَثُنَّ ثُمَّ لَتُنَبَّؤُنَّ بِمَا عَمِلْتُمْۜ وَذٰلِكَ عَلَى اللّٰهِ يَس۪يرٌ</t>
  </si>
  <si>
    <t>64|7|İnkar edenler, tekrar dirilmeyeceklerini ileri sürerler. De ki: "Evet; Rabbime and olsun ki, şüphesiz diriltileceksiniz ve sonra, yaptıklarınız size bildirilecektir. Bu, Allah'a kolaydır."</t>
  </si>
  <si>
    <t>فَاٰمِنُوا بِاللّٰهِ وَرَسُولِه۪ وَالنُّورِ الَّـذ۪ٓي اَنْزَلْنَاۜ وَاللّٰهُ بِمَا تَعْمَلُونَ خَب۪يرٌ</t>
  </si>
  <si>
    <t>64|8|Öyleyse Allah'a, Peygamberine ve indirdiğimiz nura, Kuran'a inanın; Allah işlediklerinizden haberdardır.</t>
  </si>
  <si>
    <t>يَوْمَ يَجْمَعُكُمْ لِيَوْمِ الْجَمْعِ ذٰلِكَ يَوْمُ التَّغَابُنِۜ وَمَنْ يُؤْمِنْ بِاللّٰهِ وَيَعْمَلْ صَالِحاً يُكَفِّرْ عَنْهُ سَيِّـَٔاتِه۪ وَيُدْخِلْهُ جَنَّاتٍ تَجْر۪ي مِنْ تَحْتِهَا الْاَنْهَارُ خَالِد۪ينَ ف۪يهَٓا اَبَداًۜ ذٰلِكَ الْفَوْزُ الْعَظ۪يمُ</t>
  </si>
  <si>
    <t>64|9|Toplanma günü için, sizi bir araya getirdiği zaman, işte o, kimin aldandığının ortaya çıkacağı gündür; Allah'a kim inanmış ve yararlı iş işlemişse, Allah onun kötülüklerini örter, onu içinde temelli ve sonsuz kalacağı, içlerinden ırmaklar akan cennetlere koyar; büyük kurtuluş işte budur.</t>
  </si>
  <si>
    <t>وَالَّذ۪ينَ كَفَرُوا وَكَذَّبُوا بِاٰيَاتِنَٓا اُو۬لٰٓئِكَ اَصْحَابُ النَّارِ خَالِد۪ينَ ف۪يهَاۜ وَبِئْسَ الْمَص۪يرُ۟</t>
  </si>
  <si>
    <t>64|10|İnkar edip, ayetlerimizi yalanlayanlar, işte onlar da ateşliklerdir, orada temellidirler. Ne kötü bir dönüştür!</t>
  </si>
  <si>
    <t>مَٓا اَصَابَ مِنْ مُص۪يبَةٍ اِلَّا بِاِذْنِ اللّٰهِۜ وَمَنْ يُؤْمِنْ بِاللّٰهِ يَهْدِ قَلْبَهُۜ وَاللّٰهُ بِكُلِّ شَيْءٍ عَل۪يمٌ</t>
  </si>
  <si>
    <t>64|11|Başa gelen hiçbir musibet Allah'ın izni olmaksızın olamaz; Allah'a kim inanırsa onun gönlünü doğruya yöneltir. Allah herşeyi bilendir.</t>
  </si>
  <si>
    <t>وَاَط۪يعُوا اللّٰهَ وَاَط۪يعُوا الرَّسُولَۚ فَاِنْ تَوَلَّيْتُمْ فَاِنَّمَا عَلٰى رَسُولِنَا الْبَلَاغُ الْمُب۪ينُ</t>
  </si>
  <si>
    <t>64|12|Allah'a itaat edin; eğer bundan yüz çevirirseniz bilin ki Peygamberimize düşen apaçık tebliğdir.</t>
  </si>
  <si>
    <t>اَللّٰهُ لَٓا اِلٰهَ اِلَّا هُوَۜ وَعَلَى اللّٰهِ فَلْيَتَوَكَّلِ الْمُؤْمِنُونَ</t>
  </si>
  <si>
    <t>64|13|Allah vardır, O'ndan başka tanrı yoktur. İnananlar yalnız Allah 'a güvensinler.</t>
  </si>
  <si>
    <t>يَٓا اَيُّهَا الَّذ۪ينَ اٰمَنُٓوا اِنَّ مِنْ اَزْوَاجِكُمْ وَاَوْلَادِكُمْ عَدُواًّ لَكُمْ فَاحْذَرُوهُمْۚ وَاِنْ تَعْفُوا وَتَصْفَحُوا وَتَغْفِرُوا فَاِنَّ اللّٰهَ غَفُورٌ رَح۪يمٌ</t>
  </si>
  <si>
    <t>64|14|Ey inananlar! Eşleriniz ve çocuklarınızdan size düşmanlık edenler olur, onlardan sakının; ama, siz affeder, suçlarını örter ve bağışlarsanız bilin ki Allah da bağışlar ve acır.</t>
  </si>
  <si>
    <t>اِنَّـمَٓا اَمْوَالُكُمْ وَاَوْلَادُكُمْ فِتْنَةٌۜ وَاللّٰهُ عِنْدَهُٓ اَجْرٌ عَظ۪يمٌ</t>
  </si>
  <si>
    <t>64|15|Doğrusu mallarınız ve çocuklarınız bir imtihandır. Büyük ecir ise Allah katındadır.</t>
  </si>
  <si>
    <t>فَاتَّقُوا اللّٰهَ مَا اسْتَطَعْتُمْ وَاسْمَعُوا وَاَط۪يعُوا وَاَنْفِقُوا خَيْراً لِاَنْفُسِكُمْۜ وَمَنْ يُوقَ شُحَّ نَفْسِه۪ فَاُو۬لٰٓئِكَ هُمُ الْمُفْلِحُونَ</t>
  </si>
  <si>
    <t>64|16|Allah'a karşı gelmekten gücünüzün yettiği kadar sakının, buyruklarını dinleyin, itaat edin; kendinizin iyiliğine olarak mallarınızdan sarfedin; nefsinin tamahkarlığından korunan kimseler, işte onlar saadete erenlerdir.</t>
  </si>
  <si>
    <t>اِنْ تُقْرِضُوا اللّٰهَ قَرْضاً حَسَناً يُضَاعِفْهُ لَكُمْ وَيَغْفِرْ لَكُمْۜ وَاللّٰهُ شَكُورٌ حَل۪يمٌۙ</t>
  </si>
  <si>
    <t>64|17|Eğer Allah'a güzel bir ödünç takdiminde bulunursanız, onu sizin için kat kat yapar ve sizi bağışlar; Allah, şükrün karşılığını verendir; Halim'dir.</t>
  </si>
  <si>
    <t>عَالِمُ الْغَيْبِ وَالشَّهَادَةِ الْعَز۪يزُ الْحَك۪يمُ</t>
  </si>
  <si>
    <t>64|18|Görüleni görülmeyeni bilendir, güçlüdür. Hakim'dir.</t>
  </si>
  <si>
    <t>TALAK SURESİ</t>
  </si>
  <si>
    <t>يَٓا اَيُّهَا النَّبِيُّ اِذَا طَلَّقْتُمُ النِّسَٓاءَ فَطَلِّقُوهُنَّ لِعِدَّتِهِنَّ وَاَحْصُوا الْعِدَّةَۚ وَاتَّقُوا اللّٰهَ رَبَّكُمْۚ لَا تُخْرِجُوهُنَّ مِنْ بُيُوتِهِنَّ وَلَا يَخْرُجْنَ اِلَّٓا اَنْ يَأْت۪ينَ بِفَاحِشَةٍ مُبَيِّنَةٍۜ وَتِلْكَ حُدُودُ اللّٰهِۜ وَمَنْ يَتَعَدَّ حُدُودَ اللّٰهِ فَقَدْ ظَلَمَ نَفْسَهُۜ لَا تَدْر۪ي لَعَلَّ اللّٰهَ يُحْدِثُ بَعْدَ ذٰلِكَ اَمْراً</t>
  </si>
  <si>
    <t>65|1|Ey Peygamber! Kadınları boşayacağınızda, onları, iddetlerini gözeterek boşayın ve iddeti sayın; Rabbiniz olan Allah'tan sakının; onları, apaçık bir hayasızlık yapmaları hali bir yana evlerinden çıkarmayın, onlar da çıkmasınlar. Bunlar, Allah'ın sınırlarıdır. Allah'ın sınırlarını kim aşarsa, şüphesiz, kendine yazık etmiş olur. Bilmezsin, olur ki, Allah bunun ardından bir hal meydana getirir.</t>
  </si>
  <si>
    <t>فَاِذَا بَلَغْنَ اَجَلَهُنَّ فَاَمْسِكُوهُنَّ بِمَعْرُوفٍ اَوْ فَارِقُوهُنَّ بِمَعْرُوفٍ وَاَشْهِدُوا ذَوَيْ عَدْلٍ مِنْكُمْ وَاَق۪يمُوا الشَّهَادَةَ لِلّٰهِۜ ذٰلِكُمْ يُوعَظُ بِه۪ مَنْ كَانَ يُؤْمِنُ بِاللّٰهِ وَالْيَوْمِ الْاٰخِرِۜ وَمَنْ يَتَّقِ اللّٰهَ يَجْعَلْ لَهُ مَخْرَجاًۙ</t>
  </si>
  <si>
    <t>65|2|Kadınların iddet süreleri biteceğinde, onları ya uygun bir şekilde alıkoyun, ya da onlardan ayrılın; içinizden de iki adil şahit getirin; şahidliği Allah için yapın; işte bu, Allah'a ve ahiret gününe inanan kimseye verilen öğüttür. Allah, kendisine karşı gelmekten sakınan kimseye kurtuluş yolu sağlar, ona beklemediği yerden rızık verir. Allah'a güvenen kimseye O yeter. Allah, buyruğunu yerine getirendir. Allah her şey için bir ölçü var etmiştir.</t>
  </si>
  <si>
    <t>وَيَرْزُقْهُ مِنْ حَيْثُ لَا يَحْتَسِبُۜ وَمَنْ يَتَوَكَّلْ عَلَى اللّٰهِ فَهُوَ حَسْبُهُۜ اِنَّ اللّٰهَ بَالِغُ اَمْرِه۪ۜ قَدْ جَعَلَ اللّٰهُ لِكُلِّ شَيْءٍ قَدْراً</t>
  </si>
  <si>
    <t>65|3|Kadınların iddet süreleri biteceğinde, onları ya uygun bir şekilde alıkoyun, ya da onlardan ayrılın; içinizden de iki adil şahit getirin; şahidliği Allah için yapın; işte bu, Allah'a ve ahiret gününe inanan kimseye verilen öğüttür. Allah, kendisine karşı gelmekten sakınan kimseye kurtuluş yolu sağlar, ona beklemediği yerden rızık verir. Allah'a güvenen kimseye O yeter. Allah, buyruğunu yerine getirendir. Allah her şey için bir ölçü var etmiştir.</t>
  </si>
  <si>
    <t>وَالّٰٓئ۪ يَـئِسْنَ مِنَ الْمَح۪يضِ مِنْ نِسَٓائِكُمْ اِنِ ارْتَبْتُمْ فَعِدَّتُهُنَّ ثَلٰثَةُ اَشْهُرٍۙ وَالّٰٓئ۪ لَمْ يَحِضْنَۜ وَاُو۬لَاتُ الْاَحْمَالِ اَجَلُهُنَّ اَنْ يَضَعْنَ حَمْلَهُنَّۜ وَمَنْ يَتَّقِ اللّٰهَ يَجْعَلْ لَهُ مِنْ اَمْرِه۪ يُسْراً</t>
  </si>
  <si>
    <t>65|4|Kadınlarınızdan ay hali görmekten kesilenler ile henüz ay hali görmemiş olanların iddetleri hususunda şüpheye düşerseniz, bilin ki, onların iddet beklemesi üç aydır; gebe olanların iddeti, doğurmaları ile tamamlanır. Allah, buyruğuna karşı gelmekten sakınan kimseye işinde kolaylık verir.</t>
  </si>
  <si>
    <t>ذٰلِكَ اَمْرُ اللّٰهِ اَنْزَلَهُٓ اِلَيْكُمْۜ وَمَنْ يَتَّقِ اللّٰهَ يُكَفِّرْ عَنْهُ سَيِّـَٔاتِه۪ وَيُعْظِمْ لَـهُٓ اَجْراً</t>
  </si>
  <si>
    <t>65|5|Bu, Allah'ın size indirmiş olduğu buyruğudur. Kim Allah'ın buyruğuna karşı gelmekten sakınırsa, O, onun kötülüklerini örter, ecrini büyültür.</t>
  </si>
  <si>
    <t>اَسْكِنُوهُنَّ مِنْ حَيْثُ سَكَنْتُمْ مِنْ وُجْدِكُمْ وَلَا تُضَٓارُّوهُنَّ لِتُضَيِّقُوا عَلَيْهِنَّۜ وَاِنْ كُنَّ اُو۬لَاتِ حَمْلٍ فَاَنْفِقُوا عَلَيْهِنَّ حَتّٰى يَضَعْنَ حَمْلَهُنَّۚ فَاِنْ اَرْضَعْنَ لَكُمْ فَاٰتُوهُنَّ اُجُورَهُنَّۚ وَأْتَمِرُوا بَيْنَكُمْ بِمَعْرُوفٍۚ وَاِنْ تَعَاسَرْتُمْ فَسَتُرْضِعُ لَهُٓ اُخْرٰىۜ</t>
  </si>
  <si>
    <t>65|6|Boşadığınız, fakat iddeti dolmamış kadınları gücünüz nispetinde, kendi oturduğunuz yerde oturtun. Onları sıkıntıya sokmak için zarar vermeye kalkışmayın. Eğer hamile iseler, doğurmalarına kadar nafakalarını verin. Çocuğu sizin için emzirirlerse, onlara ücretlerini ödeyin; aranızda uygun bir şekilde anlaşın; eğer güçlükle karşılaşırsanız çocuğu başka bir kadın emzirebilir.</t>
  </si>
  <si>
    <t>لِيُنْفِقْ ذُوسَعَةٍ مِنْ سَعَتِه۪ۜ وَمَنْ قُدِرَ عَلَيْهِ رِزْقُهُ فَلْيُنْفِقْ مِمَّٓا اٰتٰيهُ اللّٰهُۜ لَا يُكَلِّفُ اللّٰهُ نَفْساً اِلَّا مَٓا اٰتٰيهَاۜ سَيَجْعَلُ اللّٰهُ بَعْدَ عُسْرٍ يُسْراً۟</t>
  </si>
  <si>
    <t>65|7|Varlıklı olan kimse, nafakayı varlığına göre versin; rızkı ancak kendisine yetecek kadar verilmiş olan kimse, Allah'ın kendisine verdiğinden versin; Allah kimseye, verdiği rızkı aşan bir yük yüklemez. Allah, güçlükten sonra kolaylık verir.</t>
  </si>
  <si>
    <t>وَكَاَيِّنْ مِنْ قَرْيَةٍ عَتَتْ عَنْ اَمْرِ رَبِّهَا وَرُسُلِه۪ فَحَاسَبْنَاهَا حِسَاباً شَد۪يداً وَعَذَّبْنَاهَا عَذَاباً نُكْراً</t>
  </si>
  <si>
    <t>65|8|Rablerinin ve O'nun peygamberlerinin buyruğundan çıkan nice kasabalar halkını Biz, çetin bir hesaba çekmiş, onları, görülmedik bir azaba uğratmışızdır.</t>
  </si>
  <si>
    <t>فَذَاقَتْ وَبَالَ اَمْرِهَا وَكَانَ عَاقِبَةُ اَمْرِهَا خُسْراً</t>
  </si>
  <si>
    <t>65|9|Onlar, işlerinin karşılığını tattılar; işlerinin sonu hüsran oldu.</t>
  </si>
  <si>
    <t>اَعَدَّ اللّٰهُ لَهُمْ عَذَاباً شَد۪يداً فَاتَّقُوا اللّٰهَ يَٓا اُو۬لِي الْاَلْبَابِۚۛ اَلَّذ۪ينَ اٰمَنُواۚۛ قَدْ اَنْزَلَ اللّٰهُ اِلَيْكُمْ ذِكْراًۙ</t>
  </si>
  <si>
    <t>65|10|Allah onlara çetin bir azap hazırlamıştır. Ey inanmış olan akıl sahipleri! Allah'tan sakının; Allah size Kuran'ı indirmiştir.</t>
  </si>
  <si>
    <t>رَسُولاً يَتْلُوا عَلَيْكُمْ اٰيَاتِ اللّٰهِ مُبَيِّنَاتٍ لِيُخْرِجَ الَّذ۪ينَ اٰمَنُوا وَعَمِلُوا الصَّالِحَاتِ مِنَ الظُّلُمَاتِ اِلَى النُّورِۜ وَمَنْ يُؤْمِنْ بِاللّٰهِ وَيَعْمَلْ صَالِحاً يُدْخِلْهُ جَنَّاتٍ تَجْر۪ي مِنْ تَحْتِهَا الْاَنْهَارُ خَالِد۪ينَ ف۪يهَٓا اَبَداًۜ قَدْ اَحْسَنَ اللّٰهُ لَهُ رِزْقاً</t>
  </si>
  <si>
    <t>65|11|İnanıp yararlı işler işleyenleri karanlıklardan aydınlığa çıkarmak üzere, size Allah'ın apaçık ayetlerini okuyan bir Peygamber göndermiştir. Kim Allah'a inanır ve yararlı iş işlerse, Allah onu, içinde temelli ve sonsuz kalınacak, içlerinden ırmaklarakan cennetlere koyar. Allah ona gerçekten güzel rızık vermiştir.</t>
  </si>
  <si>
    <t>اَللّٰهُ الَّذ۪ي خَلَقَ سَبْعَ سَمٰوَاتٍ وَمِنَ الْاَرْضِ مِثْلَهُنَّۜ يَتَنَزَّلُ الْاَمْرُ بَيْنَهُنَّ لِتَعْلَمُٓوا اَنَّ اللّٰهَ عَلٰى كُلِّ شَيْءٍ قَد۪يرٌۙ وَاَنَّ اللّٰهَ قَدْ اَحَاطَ بِكُلِّ شَيْءٍ عِلْماً</t>
  </si>
  <si>
    <t>65|12|Yedi göğü ve yerden de bir o kadarını yaratan Allah'tır, Allah'ın herşeye Kadir olduğunu ve Allah'ın ilminin herşeyi kuşattığını bilmeniz için Allah'ın buyruğu bunlar arasında iner durur.</t>
  </si>
  <si>
    <t>TAHRİM SURESİ</t>
  </si>
  <si>
    <t>يَٓا اَيُّهَا النَّبِيُّ لِمَ تُحَرِّمُ مَٓا اَحَلَّ اللّٰهُ لَكَۚ تَبْتَغ۪ي مَرْضَاتَ اَزْوَاجِكَۜ وَاللّٰهُ غَفُورٌ رَح۪يمٌ</t>
  </si>
  <si>
    <t>66|1|Eşlerinin rızasını gözeterek, Allah'ın sana helal kıldığı şeyi niçin kendine yasak ediyorsun? Allah bağışlayandır, acıyandır.</t>
  </si>
  <si>
    <t>قَدْ فَرَضَ اللّٰهُ لَـكُمْ تَحِلَّةَ اَيْمَانِكُمْۚ وَاللّٰهُ مَوْلٰيكُمْۚ وَهُوَ الْعَل۪يمُ الْحَك۪يمُ</t>
  </si>
  <si>
    <t>66|2|Allah şüphesiz size, yeminlerinizi keffaretle geri almanızı meşru kılmıştır. Allah sizin dostunuzdur. O, bilendir, Hakim'dir.</t>
  </si>
  <si>
    <t>وَاِذْ اَسَرَّ النَّبِيُّ اِلٰى بَعْضِ اَزْوَاجِه۪ حَد۪يثاًۚ فَلَمَّا نَبَّاَتْ بِه۪ وَاَظْهَرَهُ اللّٰهُ عَلَيْهِ عَرَّفَ بَعْضَهُ وَاَعْرَضَ عَنْ بَعْضٍۚ فَلَمَّا نَبَّاَهَا بِه۪ قَالَتْ مَنْ اَنْبَاَكَ هٰذَاۜ قَالَ نَبَّاَنِيَ الْعَل۪يمُ الْخَب۪يرُ</t>
  </si>
  <si>
    <t>66|3|Peygamber, eşlerinden birine gizlice bir söz söylemişti. O, bunu Peygamberin diğer bir eşine haber verince, Allah da Peygambere durumu bildirmiş, o da bir kısmını yüzüne vurmuş bir kısmını yüzüne vurmaktan geri durmuştu. Eşine, gizlice söylediği şeyibaşkasına nakletmiş olduğunu bildirince, eşi: "Bunu sana kim haber verdi?" demiş, o da: "Bana, herşeyi bilen ve herşeyden haberdar olan Allah haber verdi" demişti.</t>
  </si>
  <si>
    <t>اِنْ تَتُوبَٓا اِلَى اللّٰهِ فَقَدْ صَغَتْ قُلُوبُكُمَاۚ وَاِنْ تَظَاهَرَا عَلَيْهِ فَاِنَّ اللّٰهَ هُوَ مَوْلٰيهُ وَجِبْر۪يلُ وَصَالِـحُ الْمُؤْمِن۪ينَۚ وَالْمَلٰٓئِكَةُ بَعْدَ ذٰلِكَ ظَه۪يرٌ</t>
  </si>
  <si>
    <t>66|4|Ey Peygamber'in eşleri! Eğer ikiniz de Allah'a tevbe ederseniz, kaymış olan kalpleriniz düzelmiş olur. Eğer eşinizin aleyhinde yardımlaşarak bir şey yapmağa kalkarsanız, bilin ki Allah onun dostu, bundan başka Cebrail, iyi müminler ve melekler de yardımcısıdır.</t>
  </si>
  <si>
    <t>عَسٰى رَبُّهُٓ اِنْ طَلَّقَكُنَّ اَنْ يُبْدِلَهُٓ اَزْوَاجاً خَيْراً مِنْكُنَّ مُسْلِمَاتٍ مُؤْمِنَاتٍ قَانِتَاتٍ تَٓائِبَاتٍ عَابِدَاتٍ سَٓائِحَاتٍ ثَيِّبَاتٍ وَاَبْكَاراً</t>
  </si>
  <si>
    <t>66|5|Ey Peygamber'in eşleri! Eğer o sizi boşarsa, Rabbi ona; sizden daha iyi olan, kendini Allah'a veren, inanan, boyun eğen, tevbe eden, kulluk eden, oruç tutan, dul ve bakire eşler verebilir.</t>
  </si>
  <si>
    <t>يَٓا اَيُّهَا الَّذ۪ينَ اٰمَنُوا قُٓوا اَنْفُسَكُمْ وَاَهْل۪يكُمْ نَاراً وَقُودُهَا النَّاسُ وَالْحِجَارَةُ عَلَيْهَا مَلٰٓئِكَةٌ غِلَاظٌ شِدَادٌ لَا يَعْصُونَ اللّٰهَ مَٓا اَمَرَهُمْ وَيَفْعَلُونَ مَا يُؤْمَرُونَ</t>
  </si>
  <si>
    <t>66|6|Ey inananlar! Kendinizi ve çoluk çocuğunuzu cehennem ateşinden koruyun; onun yakıtı, insanlar ve taşlardır; görevlileri, Allah'ın kendilerine verdiği emirlere baş kaldırmayan, kendilerine buyrulanları yerine getiren pek haşin meleklerdir.</t>
  </si>
  <si>
    <t>يَٓا اَيُّهَا الَّذ۪ينَ كَفَرُوا لَا تَعْتَذِرُوا الْيَوْمَۜ اِنَّمَا تُجْزَوْنَ مَا كُنْتُمْ تَعْمَلُونَ۟</t>
  </si>
  <si>
    <t>66|7|"Ey inkar edenler! Bugün özür beyan etmeyin, ancak işlediklerinizin karşılığını görmektesiniz" denir.</t>
  </si>
  <si>
    <t>يَٓا اَيُّهَا الَّذ۪ينَ اٰمَنُوا تُوبُٓوا اِلَى اللّٰهِ تَوْبَةً نَصُوحاًۜ عَسٰى رَبُّكُمْ اَنْ يُكَفِّرَ عَنْكُمْ سَيِّـَٔاتِكُمْ وَيُدْخِلَكُمْ جَنَّاتٍ تَجْر۪ي مِنْ تَحْتِهَا الْاَنْهَارُۙ يَوْمَ لَا يُخْزِي اللّٰهُ النَّبِيَّ وَالَّذ۪ينَ اٰمَنُوا مَعَهُۚ نُورُهُمْ يَسْعٰى بَيْنَ اَيْد۪يهِمْ وَبِاَيْمَانِهِمْ يَقُولُونَ رَبَّـنَٓا اَتْمِمْ لَنَا نُورَنَا وَاغْفِرْ لَنَاۚ اِنَّكَ عَلٰى كُلِّ شَيْءٍ قَد۪يرٌ</t>
  </si>
  <si>
    <t>66|8|Ey inananlar! Yürekten tevbe ederek Allah'a dönün ki, Rabbiniz kötülüklerinizi örtsün, sizi, içlerinden ırmaklar akan cennetlere koysun. Allah'ın Peygamberini ve onunla beraber olan müminleri utandırmayacağı o gün, ışıkları önlerinde ve defterleri sağlarından verilmiş olarak yürürler ve: "Rabbimiz! Işığımızı tamamla, bizi bağışla, doğrusu Sen herşeye Kadir'sin" derler.</t>
  </si>
  <si>
    <t>66|9|Ey Peygamber! İnkarcılarla ve ikiyüzlülerle savaş; onlara karşı sert davran. Onların varacakları yer cehennemdir, ne kötü dönüştür!...</t>
  </si>
  <si>
    <t>ضَرَبَ اللّٰهُ مَثَلاً لِلَّذ۪ينَ كَفَرُوا امْرَاَتَ نُوحٍ وَامْرَاَتَ لُوطٍۜ كَانَتَا تَحْتَ عَبْدَيْنِ مِنْ عِبَادِنَا صَالِحَيْنِ فَخَانَتَاهُمَا فَلَمْ يُغْنِيَا عَنْهُمَا مِنَ اللّٰهِ شَيْـٔاً وَق۪يلَ ادْخُلَا النَّارَ مَعَ الدَّاخِل۪ينَ</t>
  </si>
  <si>
    <t>66|10|Allah, inkar edenlere, Nuh'un karısıyla Lut'un karısını misal gösterir: Onlar, kullarımızdan iki iyi kulun nikahı altında iken onlara karşı hainlik edip inkarlarını gizlemişlerdi de iki peygamber Allah'tan gelen azabı onlardan savamamışlardı. O iki kadına: "Cehenneme girenlerle beraber siz de girin" dendi.</t>
  </si>
  <si>
    <t>وَضَرَبَ اللّٰهُ مَثَلاً لِلَّذ۪ينَ اٰمَنُوا امْرَاَتَ فِرْعَوْنَۢ اِذْ قَالَتْ رَبِّ ابْنِ ل۪ي عِنْدَكَ بَيْتاً فِي الْجَنَّةِ وَنَجِّن۪ي مِنْ فِرْعَوْنَ وَعَمَلِه۪ وَنَجِّن۪ي مِنَ الْقَوْمِ الظَّالِم۪ينَۙ</t>
  </si>
  <si>
    <t>66|11|Allah, inanlara Firavun'un karısını misal gösterir: O: "Rabbim! Katından bana cennette bir ev yap; beni Firavun'dan ve onun işlediklerinden kurtar; beni zalim milletten kurtar" demişti.</t>
  </si>
  <si>
    <t>وَمَرْيَمَ ابْنَتَ عِمْرٰنَ الَّت۪ٓي اَحْصَنَتْ فَرْجَهَا فَنَفَخْنَا ف۪يهِ مِنْ رُوحِنَا وَصَدَّقَتْ بِكَلِمَاتِ رَبِّهَا وَكُتُبِه۪ وَكَانَتْ مِنَ الْقَانِت۪ينَ</t>
  </si>
  <si>
    <t>66|12|Mahrem yerini korumuş olan İmran kızı Meryem de bir misaldir. Ona ruhumuzdan üflemiştik; Rabbinin sözlerini ve kitablarını tasdik etmişti; o, Bize gönülden itaat edenlerdendi.</t>
  </si>
  <si>
    <t>MÜLK SURESİ</t>
  </si>
  <si>
    <t>تَبَارَكَ الَّذ۪ي بِيَدِهِ الْمُلْكُۘ وَهُوَ عَلٰى كُلِّ شَيْءٍ قَد۪يرٌۙ</t>
  </si>
  <si>
    <t>67|1|Hükümranlık elinde olan Allah yücedir ve O herşeye Kadir'dir.</t>
  </si>
  <si>
    <t>اَلَّذ۪ي خَلَقَ الْمَوْتَ وَالْحَيٰوةَ لِيَبْلُوَكُمْ اَيُّكُمْ اَحْسَنُ عَمَلاًۜ وَهُوَ الْعَز۪يزُ الْغَفُورُۙ</t>
  </si>
  <si>
    <t>67|2|Hanginizin daha iyi iş işlediğini belirtmek için, ölümü ve dirimi (hayatı) yaratan O'dur. O, güçlüdür, bağışlayandır.</t>
  </si>
  <si>
    <t>اَلَّذ۪ي خَلَقَ سَبْعَ سَمٰوَاتٍ طِبَاقاًۜ مَا تَرٰى ف۪ي خَلْقِ الرَّحْمٰنِ مِنْ تَفَاوُتٍۜ فَارْجِعِ الْبَصَرَۙ هَلْ تَرٰى مِنْ فُطُورٍ</t>
  </si>
  <si>
    <t>67|3|Gökleri yedi kat üzerine yaratan O'dur. Rahman'ın bu yaratmasında bir düzensizlik bulamazsın. Gözünü bir çevir bak, bir çatlak görebilir misin?</t>
  </si>
  <si>
    <t>ثُمَّ ارْجِعِ الْبَصَرَ كَرَّتَيْنِ يَنْقَلِبْ اِلَيْكَ الْبَصَرُ خَاسِئاً وَهُوَ حَس۪يرٌ</t>
  </si>
  <si>
    <t>67|4|Bir aksaklık bulmak için gözünü tekrar tekrar çevir bak; ama göz umduğunu bulamayıp bitkin ve yorgun düşer.</t>
  </si>
  <si>
    <t>وَلَقَدْ زَيَّنَّا السَّمَٓاءَ الدُّنْيَا بِمَصَاب۪يحَ وَجَعَلْنَاهَا رُجُوماً لِلشَّيَاط۪ينِ وَاَعْتَدْنَا لَهُمْ عَذَابَ السَّع۪يرِ</t>
  </si>
  <si>
    <t>67|5|And olsun ki, yakın göğü kandillerle donattık, onları şeytanlar için taşlamalar yaptık ve şeytanlara çılgın alev azabını hazırladık.</t>
  </si>
  <si>
    <t>وَلِلَّذ۪ينَ كَفَرُوا بِرَبِّهِمْ عَذَابُ جَهَنَّمَۜ وَبِئْسَ الْمَص۪يرُ</t>
  </si>
  <si>
    <t>67|6|Rablerini inkar eden kimseler için cehennem azabı vardır. Ne kötü bir dönüştür!</t>
  </si>
  <si>
    <t>اِذَٓا اُلْقُوا ف۪يهَا سَمِعُوا لَهَا شَه۪يقاً وَهِيَ تَفُورُۙ</t>
  </si>
  <si>
    <t>67|7|Oraya atıldıkları zaman, onun kaynarken çıkardığı uğultuyu işitirler.</t>
  </si>
  <si>
    <t>تَكَادُ تَمَيَّزُ مِنَ الْغَيْظِۜ كُلَّمَٓا اُلْقِيَ ف۪يهَا فَوْجٌ سَاَلَهُمْ خَزَنَتُهَٓا اَلَمْ يَأْتِكُمْ نَذ۪يرٌ</t>
  </si>
  <si>
    <t>67|8|Nerede ise öfkesinden paralanacak! İçine her bir topluluğun atılmasında, bekçileri onlara: "Size bir uyarıcı gelmemiş miydi?" diye sorarlar.</t>
  </si>
  <si>
    <t>قَالُوا بَلٰى قَدْ جَٓاءَنَا نَذ۪يرٌ فَكَذَّبْنَا وَقُلْنَا مَا نَزَّلَ اللّٰهُ مِنْ شَيْءٍۚ اِنْ اَنْتُمْ اِلَّا ف۪ي ضَلَالٍ كَب۪يرٍ</t>
  </si>
  <si>
    <t>67|9|Onlar: "Evet; doğrusu bize bir uyarıcı geldi, fakat biz yalanladık ve Allah hiçbir şey indirmemiştir, siz büyük bir sapıklık içindesiniz demiştik" derler.</t>
  </si>
  <si>
    <t>وَقَالُوا لَوْ كُنَّا نَسْمَعُ اَوْ نَعْقِلُ مَا كُنَّا ف۪ٓي اَصْحَابِ السَّع۪يرِ</t>
  </si>
  <si>
    <t>67|10|"Eğer kulak vermiş veya akletmiş olsaydık, çılgın alevli cehennemlikler içinde olmazdık" derler.</t>
  </si>
  <si>
    <t>فَاعْتَرَفُوا بِذَنْبِهِمْۚ فَسُحْقاً لِاَصْحَابِ السَّع۪يرِ</t>
  </si>
  <si>
    <t>67|11|Böylece, günahlarını itiraf ederler. Çılgın alevli cehennemlikler yok olsunlar!</t>
  </si>
  <si>
    <t>اِنَّ الَّذ۪ينَ يَخْشَوْنَ رَبَّهُمْ بِالْغَيْبِ لَهُمْ مَغْفِرَةٌ وَاَجْرٌ كَب۪يرٌ</t>
  </si>
  <si>
    <t>67|12|Doğrusu, görünmediği halde Rablerinden korkanlara, onlara, bağışlanma ve büyük ecir vardır.</t>
  </si>
  <si>
    <t>وَاَسِرُّوا قَوْلَكُمْ اَوِ اجْهَرُوا بِه۪ۜ اِنَّهُ عَل۪يمٌ بِذَاتِ الصُّدُورِ</t>
  </si>
  <si>
    <t>67|13|Sizler, sözlerinizi gizleseniz de açıklasanız da birdir; O, kalblerde olanı bilir.</t>
  </si>
  <si>
    <t>اَلَا يَعْلَمُ مَنْ خَلَقَۜ وَهُوَ اللَّط۪يفُ الْخَب۪يرُ۟</t>
  </si>
  <si>
    <t>67|14|Yaratan bilmez olur mu? O, Latif'tir, haberdardır.</t>
  </si>
  <si>
    <t>هُوَ الَّذ۪ي جَعَلَ لَكُمُ الْاَرْضَ ذَلُولاً فَامْشُوا ف۪ي مَنَاكِبِهَا وَكُلُوا مِنْ رِزْقِه۪ۜ وَاِلَيْهِ النُّشُورُ</t>
  </si>
  <si>
    <t>67|15|Yeryüzünü, size boyun eğdiren O'dur; öyleyse yerin sırtlarında dolaşın, Allah'ın verdiği rızıktan yiyin; sonunda dönüş O'nadır.</t>
  </si>
  <si>
    <t>ءَاَمِنْتُمْ مَنْ فِي السَّمَٓاءِ اَنْ يَخْسِفَ بِكُمُ الْاَرْضَ فَاِذَا هِيَ تَمُورُۙ</t>
  </si>
  <si>
    <t>67|16|Gökte olanın sizi yerin dibine geçirmesinden güvende misiniz? O zaman, yer, sarsıldıkça sarsılır.</t>
  </si>
  <si>
    <t>اَمْ اَمِنْتُمْ مَنْ فِي السَّمَٓاءِ اَنْ يُرْسِلَ عَلَيْكُمْ حَاصِباًۜ فَسَتَعْلَمُونَ كَيْفَ نَذ۪يرِ</t>
  </si>
  <si>
    <t>67|17|Gökte olanın başınıza taş yağdırmasından güvende misiniz? Benim uyarmamın nasıl olduğunu yakında bileceksiniz.</t>
  </si>
  <si>
    <t>وَلَقَدْ كَذَّبَ الَّذ۪ينَ مِنْ قَبْلِهِمْ فَكَيْفَ كَانَ نَك۪يرِ</t>
  </si>
  <si>
    <t>67|18|And olsun ki, bunlardan öncekiler de yalanlamışlardı. Beni inkar etmek nasılmış?</t>
  </si>
  <si>
    <t>اَوَلَمْ يَرَوْا اِلَى الطَّيْرِ فَوْقَهُمْ صَٓافَّاتٍ وَيَقْبِضْنَۜ مَا يُمْسِكُهُنَّ اِلَّا الرَّحْمٰنُۜ اِنَّهُ بِكُلِّ شَيْءٍ بَص۪يرٌ</t>
  </si>
  <si>
    <t>67|19|Üzerlerinde kanat çırpan dizi dizi kuşları görmezler mi? Onları havada Rahman olan Allah'tan başkası tutmuyor; doğrusu, O, herşeyi görendir.</t>
  </si>
  <si>
    <t>اَمَّنْ هٰذَا الَّذ۪ي هُوَ جُنْدٌ لَكُمْ يَنْصُرُكُمْ مِنْ دُونِ الرَّحْمٰنِۜ اِنِ الْكَافِرُونَ اِلَّا ف۪ي غُرُورٍۚ</t>
  </si>
  <si>
    <t>67|20|Yahut, Rahman olan Allah'ın dışında size yardımda bulunabilecek taraftarlarınız kimdir? İnkarcılar sadece aldanmaktadırlar.</t>
  </si>
  <si>
    <t>اَمَّنْ هٰذَا الَّذ۪ي يَرْزُقُكُمْ اِنْ اَمْسَكَ رِزْقَهُۚ بَلْ لَجُّوا ف۪ي عُتُوٍّ وَنُفُورٍ</t>
  </si>
  <si>
    <t>67|21|Allah size verdiği rızkı kesiverirse, size rızık verecek başka kim vardır? Hayır; onlar, azgınlık ve nefrette direnmektedirler.</t>
  </si>
  <si>
    <t>اَفَمَنْ يَمْش۪ي مُكِباًّ عَلٰى وَجْهِه۪ٓ اَهْدٰٓى اَمَّنْ يَمْش۪ي سَوِياًّ عَلٰى صِرَاطٍ مُسْتَق۪يمٍ</t>
  </si>
  <si>
    <t>67|22|Yüzükoyun sürünen mi, yoksa doğru yolda düpedüz yürüyen mi daha doğru yoldadır?</t>
  </si>
  <si>
    <t>قُلْ هُوَ الَّـذ۪ٓي اَنْشَاَكُمْ وَجَعَلَ لَكُمُ السَّمْعَ وَالْاَبْصَارَ وَالْاَفْـِٔدَةَۜ قَل۪يلاً مَا تَشْكُرُونَ</t>
  </si>
  <si>
    <t>67|23|De ki: "Sizi yaratan sizin için kulaklar, gözler ve kalbler var eden O'dur. Ne az şükrediyorsunuz!"</t>
  </si>
  <si>
    <t>قُلْ هُوَ الَّذ۪ي ذَرَاَكُمْ فِي الْاَرْضِ وَاِلَيْهِ تُحْشَرُونَ</t>
  </si>
  <si>
    <t>67|24|Sizi yerde yaratıp yayan O'dur ve O'nun huzurunda toplanacaksınız.</t>
  </si>
  <si>
    <t>67|25|"Doğru sözlü iseniz bildirin bu azap sözü ne zamandır?" derler.</t>
  </si>
  <si>
    <t>قُلْ اِنَّمَا الْعِلْمُ عِنْدَ اللّٰهِۖ وَاِنَّمَٓا اَنَا۬ نَذ۪يرٌ مُب۪ينٌ</t>
  </si>
  <si>
    <t>67|26|De ki: "Onu bilmek ancak Allah'a mahsustur. Ben sadece apaçık bir uyarıcıyım."</t>
  </si>
  <si>
    <t>فَلَمَّا رَاَوْهُ زُلْفَةً س۪ٓيـَٔتْ وُجُوهُ الَّذ۪ينَ كَفَرُوا وَق۪يلَ هٰذَا الَّذ۪ي كُنْتُمْ بِه۪ تَدَّعُونَ</t>
  </si>
  <si>
    <t>67|27|Azabı yaklaşırken gördükleri zaman, inkar edenlerin yüzleri çirkinleşip kararır; onlara: "Sizin arayıp durduğunuz işte budur" denir.</t>
  </si>
  <si>
    <t>قُلْ اَرَاَيْتُمْ اِنْ اَهْلَكَنِيَ اللّٰهُ وَمَنْ مَعِيَ اَوْ رَحِمَنَاۙ فَمَنْ يُج۪يرُ الْكَافِر۪ينَ مِنْ عَذَابٍ اَل۪يمٍ</t>
  </si>
  <si>
    <t>67|28|De ki: "Allah, beni ve benimle beraber bulunanları isterse yok eder veya isterse merhamet eder; söyleyin, bu takdirde inkarcıları, can yakıcı azabdan kim alıkoyabilir?"</t>
  </si>
  <si>
    <t>قُلْ هُوَ الرَّحْمٰنُ اٰمَنَّا بِه۪ وَعَلَيْهِ تَوَكَّلْنَاۚ فَسَتَعْلَمُونَ مَنْ هُوَ ف۪ي ضَلَالٍ مُب۪ينٍ</t>
  </si>
  <si>
    <t>67|29|De ki: "Bizim inandığımız ve kendisine güvendiğimiz, Rahman olan Allah'tır. Kimin apaçık bir sapıklıkta olduğunu yakında bileceksiniz."</t>
  </si>
  <si>
    <t>قُلْ اَرَاَيْتُمْ اِنْ اَصْبَحَ مَٓاؤُ۬كُمْ غَوْراً فَمَنْ يَأْت۪يكُمْ بِمَٓاءٍ مَع۪ينٍ</t>
  </si>
  <si>
    <t>67|30|De ki: "Suyunuz yere batarsa, söyleyin, size kim temiz bir su kaynağı getirebilir?"</t>
  </si>
  <si>
    <t>KALEM SURESİ</t>
  </si>
  <si>
    <t>نٓ وَالْقَلَمِ وَمَا يَسْطُرُونَۙ</t>
  </si>
  <si>
    <t>68|1|Nun; kalem ve onunla yazılanlara and olsun ki, sen Rabbinin nimetine uğramış bir kimsesin, deli (cinlenmiş) değilsin.</t>
  </si>
  <si>
    <t>مَٓا اَنْتَ بِنِعْمَةِ رَبِّكَ بِمَجْنُونٍۚ</t>
  </si>
  <si>
    <t>68|2|Nun; kalem ve onunla yazılanlara and olsun ki, sen Rabbinin nimetine uğramış bir kimsesin, deli (cinlenmiş) değilsin.</t>
  </si>
  <si>
    <t>وَاِنَّ لَكَ لَاَجْراً غَيْرَ مَمْنُونٍۚ</t>
  </si>
  <si>
    <t>68|3|Doğrusu sana kesintisiz bir ecir vardır.</t>
  </si>
  <si>
    <t>وَاِنَّكَ لَعَلٰى خُلُقٍ عَظ۪يمٍ</t>
  </si>
  <si>
    <t>68|4|Şüphesiz sen büyük bir ahlaka sahipsindir.</t>
  </si>
  <si>
    <t>فَسَتُبْصِرُ وَيُبْصِرُونَۙ</t>
  </si>
  <si>
    <t>68|5|Hanginizin aklından zoru olduğunu yakında sen de göreceksin, onlar da görecekler.</t>
  </si>
  <si>
    <t>بِاَيِّكُمُ الْمَفْتُونُ</t>
  </si>
  <si>
    <t>68|6|Hanginizin aklından zoru olduğunu yakında sen de göreceksin, onlar da görecekler.</t>
  </si>
  <si>
    <t>اِنَّ رَبَّكَ هُوَ اَعْلَمُ بِمَنْ ضَلَّ عَنْ سَب۪يلِه۪ۖ وَهُوَ اَعْلَمُ بِالْمُهْتَد۪ينَ</t>
  </si>
  <si>
    <t>68|7|Doğrusu senin Rabbin, yolundan sapıtanları çok iyi bilir; O, doğru yolda olanları da çok iyi bilir.</t>
  </si>
  <si>
    <t>فَلَا تُطِعِ الْمُكَذِّب۪ينَ</t>
  </si>
  <si>
    <t>68|8|Bundan böyle, yalanlayanlara itaat etme;</t>
  </si>
  <si>
    <t>وَدُّوا لَوْ تُدْهِنُ فَيُدْهِنُونَ</t>
  </si>
  <si>
    <t>68|9|(Onlar sana indirilen ayetlerden beğenmediklerini bırakman suretiyle senin) kendilerine yumuşak davranmanı isterler; böyle yapsan, onlar da seni över, yumuşak davranırlar.</t>
  </si>
  <si>
    <t>وَلَا تُطِـعْ كُلَّ حَلَّافٍ مَه۪ينٍۙ</t>
  </si>
  <si>
    <t>68|10|Diliyle iğneleyen, kovuculuk eden, iyiliği daima önleyen, aşırı giden, suç işleyen, çok yemin eden alçak zorbaya, bütün bunlar dışında bir de soysuzlukla damgalanmış kimseye, mal ve oğulları vardır diye aldırış etmeyesin.</t>
  </si>
  <si>
    <t>هَمَّازٍ مَشَّٓاءٍ بِنَم۪يمٍۙ</t>
  </si>
  <si>
    <t>68|11|Diliyle iğneleyen, kovuculuk eden, iyiliği daima önleyen, aşırı giden, suç işleyen, çok yemin eden alçak zorbaya, bütün bunlar dışında bir de soysuzlukla damgalanmış kimseye, mal ve oğulları vardır diye aldırış etmeyesin.</t>
  </si>
  <si>
    <t>مَنَّاعٍ لِلْخَيْرِ مُعْتَدٍ اَث۪يمٍۙ</t>
  </si>
  <si>
    <t>68|12|Diliyle iğneleyen, kovuculuk eden, iyiliği daima önleyen, aşırı giden, suç işleyen, çok yemin eden alçak zorbaya, bütün bunlar dışında bir de soysuzlukla damgalanmış kimseye, mal ve oğulları vardır diye aldırış etmeyesin.</t>
  </si>
  <si>
    <t>عُتُلٍّ بَعْدَ ذٰلِكَ زَن۪يمٍۙ</t>
  </si>
  <si>
    <t>68|13|Diliyle iğneleyen, kovuculuk eden, iyiliği daima önleyen, aşırı giden, suç işleyen, çok yemin eden alçak zorbaya, bütün bunlar dışında bir de soysuzlukla damgalanmış kimseye, mal ve oğulları vardır diye aldırış etmeyesin.</t>
  </si>
  <si>
    <t>اَنْ كَانَ ذَا مَالٍ وَبَن۪ينَۜ</t>
  </si>
  <si>
    <t>68|14|Diliyle iğneleyen, kovuculuk eden, iyiliği daima önleyen, aşırı giden, suç işleyen, çok yemin eden alçak zorbaya, bütün bunlar dışında bir de soysuzlukla damgalanmış kimseye, mal ve oğulları vardır diye aldırış etmeyesin.</t>
  </si>
  <si>
    <t>اِذَا تُتْلٰى عَلَيْهِ اٰيَاتُنَا قَالَ اَسَاط۪يرُ الْاَوَّل۪ينَ</t>
  </si>
  <si>
    <t>68|15|Ayetlerimiz ona okunduğu zaman: "Öncekilerin masalları" der.</t>
  </si>
  <si>
    <t>سَنَسِمُهُ عَلَى الْخُرْطُومِ</t>
  </si>
  <si>
    <t>68|16|Onun havada olan burnunu yakında yere sürteceğiz.</t>
  </si>
  <si>
    <t>اِنَّا بَلَوْنَاهُمْ كَمَا بَلَوْنَٓا اَصْحَابَ الْجَنَّةِۚ اِذْ اَقْسَمُوا لَيَصْرِمُنَّهَا مُصْبِح۪ينَۙ</t>
  </si>
  <si>
    <t>68|17|Biz bunları, vaktiyle bahçe sahiplerini denediğimiz gibi denedik. Sahipleri daha sabah olmadan, bahçeyi devşireceklerine bir istisna payı bırakmaksızın yemin etmişlerdi.</t>
  </si>
  <si>
    <t>وَلَا يَسْتَثْنُونَ</t>
  </si>
  <si>
    <t>68|18|Biz bunları, vaktiyle bahçe sahiplerini denediğimiz gibi denedik. Sahipleri daha sabah olmadan, bahçeyi devşireceklerine bir istisna payı bırakmaksızın yemin etmişlerdi.</t>
  </si>
  <si>
    <t>فَطَافَ عَلَيْهَا طَٓائِفٌ مِنْ رَبِّكَ وَهُمْ نَٓائِمُونَ</t>
  </si>
  <si>
    <t>68|19|Ama onlar daha uykudayken Rabbinin katından gönderilen bir salgın o bahçeyi sarıvermişti de bahçe kapkara kesilmişti.</t>
  </si>
  <si>
    <t>فَاَصْبَحَتْ كَالصَّر۪يمِ</t>
  </si>
  <si>
    <t>68|20|Ama onlar daha uykudayken Rabbinin katından gönderilen bir salgın o bahçeyi sarıvermişti de bahçe kapkara kesilmişti.</t>
  </si>
  <si>
    <t>فَتَنَادَوْا مُصْبِح۪ينَۙ</t>
  </si>
  <si>
    <t>68|21|Sabah erken: "Ürünlerinizi devşirecekseniz erken çıkın" diye birbirlerine seslendiler.</t>
  </si>
  <si>
    <t>اَنِ اغْدُوا عَلٰى حَرْثِكُمْ اِنْ كُنْتُمْ صَارِم۪ينَ</t>
  </si>
  <si>
    <t>68|22|Sabah erken: "Ürünlerinizi devşirecekseniz erken çıkın" diye birbirlerine seslendiler.</t>
  </si>
  <si>
    <t>فَانْطَلَقُوا وَهُمْ يَتَخَافَتُونَۙ</t>
  </si>
  <si>
    <t>68|23|"Bugün orada, hiçbir düşkün kimse yanımıza sokulmasın" diye gizli gizli konuşarak yürüyorlardı.</t>
  </si>
  <si>
    <t>اَنْ لَا يَدْخُلَنَّهَا الْيَوْمَ عَلَيْكُمْ مِسْك۪ينٌ</t>
  </si>
  <si>
    <t>68|24|"Bugün orada, hiçbir düşkün kimse yanımıza sokulmasın" diye gizli gizli konuşarak yürüyorlardı.</t>
  </si>
  <si>
    <t>وَغَدَوْا عَلٰى حَرْدٍ قَادِر۪ينَ</t>
  </si>
  <si>
    <t>68|25|Yoksullara yardım etmeye güçleri yeterken böyle konuşarak erkenden gittiler.</t>
  </si>
  <si>
    <t>فَلَمَّا رَاَوْهَا قَالُٓوا اِنَّا لَضَٓالُّونَۙ</t>
  </si>
  <si>
    <t>68|26|Bahçeyi gördüklerinde: "Herhalde yolumuzu şaşırmış olacağız; belki de biz yoksun bırakıldık" dediler.</t>
  </si>
  <si>
    <t>68|27|Bahçeyi gördüklerinde: "Herhalde yolumuzu şaşırmış olacağız; belki de biz yoksun bırakıldık" dediler.</t>
  </si>
  <si>
    <t>قَالَ اَوْسَطُهُمْ اَلَمْ اَقُلْ لَـكُمْ لَوْلَا تُسَبِّحُونَ</t>
  </si>
  <si>
    <t>68|28|Ortancaları: "Ben size Allah'ı anmanız gerekmez mi, dememiş miydim?" dedi.</t>
  </si>
  <si>
    <t>قَالُوا سُبْحَانَ رَبِّنَٓا اِنَّا كُنَّا ظَالِم۪ينَ</t>
  </si>
  <si>
    <t>68|29|"Rabbimizi tenzih ederiz; doğrusu biz yazık etmiştik" dediler.</t>
  </si>
  <si>
    <t>فَاَقْبَلَ بَعْضُهُمْ عَلٰى بَعْضٍ يَتَلَاوَمُونَ</t>
  </si>
  <si>
    <t>68|30|Birbirlerini yermeye başladılar.</t>
  </si>
  <si>
    <t>قَالُوا يَا وَيْلَنَٓا اِنَّا كُنَّا طَاغ۪ينَ</t>
  </si>
  <si>
    <t>68|31|Sonra şöyle dediler: "Yazıklar olsun bize; doğrusu azgınlık edenlerdendik."</t>
  </si>
  <si>
    <t>عَسٰى رَبُّنَٓا اَنْ يُبْدِلَنَا خَيْراً مِنْهَٓا اِنَّٓا اِلٰى رَبِّنَا رَاغِبُونَ</t>
  </si>
  <si>
    <t>68|32|"Belki Rabbimiz bize bundan daha iyisini verir; doğrusu artık, Rabbimizden dilemekteyiz."</t>
  </si>
  <si>
    <t>كَذٰلِكَ الْعَذَابُۜ وَلَعَذَابُ الْاٰخِرَةِ اَكْبَرُۢ لَوْ كَانُوا يَعْلَمُونَ۟</t>
  </si>
  <si>
    <t>68|33|İşte azap böyledir; ama ahiret azabı daha büyüktür; keşke bilseler!</t>
  </si>
  <si>
    <t>اِنَّ لِلْمُتَّق۪ينَ عِنْدَ رَبِّهِمْ جَنَّاتِ النَّع۪يمِ</t>
  </si>
  <si>
    <t>68|34|Allah'a karşı gelmekten sakınanlara, Rableri katında nimet cennetleri vardır.</t>
  </si>
  <si>
    <t>اَفَنَجْعَلُ الْمُسْلِم۪ينَ كَالْمُجْرِم۪ينَۜ</t>
  </si>
  <si>
    <t>68|35|Kendilerini Allah'a vermiş olanları hiç suçlular gibi tutar mıyız?</t>
  </si>
  <si>
    <t>مَا لَـكُمْ۠ كَيْفَ تَحْكُمُونَۚ</t>
  </si>
  <si>
    <t>68|36|Ne oluyorsunuz? Ne biçim hükmediyorsunuz?</t>
  </si>
  <si>
    <t>اَمْ لَـكُمْ كِتَابٌ ف۪يهِ تَدْرُسُونَۙ</t>
  </si>
  <si>
    <t>68|37|Yoksa okuduğunuz bir kitabınız mı var?</t>
  </si>
  <si>
    <t>اِنَّ لَـكُمْ ف۪يهِ لَمَا تَخَيَّرُونَۚ</t>
  </si>
  <si>
    <t>68|38|Seçtikleriniz herhalde orada olacaktır.</t>
  </si>
  <si>
    <t>اَمْ لَـكُمْ اَيْمَانٌ عَلَيْنَا بَالِغَةٌ اِلٰى يَوْمِ الْقِيٰمَةِۙ اِنَّ لَـكُمْ لَمَا تَحْكُمُونَۚ</t>
  </si>
  <si>
    <t>68|39|Yoksa aleyhimizde, kıyamet gününe kadar süregidecek ahidleriniz mi var ki, kendinize hükmettikleriniz sizin olacaktır?</t>
  </si>
  <si>
    <t>سَلْهُمْ اَيُّهُمْ بِذٰلِكَ زَع۪يمٌۚۛ</t>
  </si>
  <si>
    <t>68|40|Sor onlara: "Bunu kim üzerine alır?"</t>
  </si>
  <si>
    <t>اَمْ لَهُمْ شُرَكَٓاءُۚۛ فَلْيَأْتُوا بِشُرَكَٓائِهِمْ اِنْ كَانُوا صَادِق۪ينَ</t>
  </si>
  <si>
    <t>68|41|Yoksa onların ortakları mı vardır? Doğru sözlü iseler ortaklarını getirsinler.</t>
  </si>
  <si>
    <t>يَوْمَ يُكْشَفُ عَنْ سَاقٍ وَيُدْعَوْنَ اِلَى السُّجُودِ فَلَا يَسْتَط۪يعُونَۙ</t>
  </si>
  <si>
    <t>68|42|O gün işin dehşetinden baldırlar açılır; gözleri dönmüş olarak yüzlerini zillet bürür; secdeye çağırılırlar ama buna güçleri yetmez. Oysa, kendileri sapasağlam oldukları zaman secdeye çağırılmışlardı.</t>
  </si>
  <si>
    <t>خَاشِعَةً اَبْصَارُهُمْ تَرْهَقُهُمْ ذِلَّةٌۜ وَقَدْ كَانُوا يُدْعَوْنَ اِلَى السُّجُودِ وَهُمْ سَالِمُونَ</t>
  </si>
  <si>
    <t>68|43|O gün işin dehşetinden baldırlar açılır; gözleri dönmüş olarak yüzlerini zillet bürür; secdeye çağırılırlar ama buna güçleri yetmez. Oysa, kendileri sapasağlam oldukları zaman secdeye çağırılmışlardı.</t>
  </si>
  <si>
    <t>فَذَرْن۪ي وَمَنْ يُكَذِّبُ بِهٰذَا الْحَد۪يثِۜ سَنَسْتَدْرِجُهُمْ مِنْ حَيْثُ لَا يَعْلَمُونَۙ</t>
  </si>
  <si>
    <t>68|44|Kuran'ı yalanlayanları Bana bırak; Biz onları bilmedikleri yerden yavaş yavaş azaba yaklaştıracağız.</t>
  </si>
  <si>
    <t>68|45|Onlara mehil veriyorum; doğrusu Benim tuzağım sağlamdır.</t>
  </si>
  <si>
    <t>اَمْ تَسْـَٔلُهُمْ اَجْراً فَهُمْ مِنْ مَغْرَمٍ مُثْقَلُونَۚ</t>
  </si>
  <si>
    <t>68|46|Yoksa, sen onlardan ücret istiyorsun da, ağır bir borç altında mı kalıyorlar? Elbette hayır.</t>
  </si>
  <si>
    <t>اَمْ عِنْدَهُمُ الْغَيْبُ فَهُمْ يَكْتُبُونَ</t>
  </si>
  <si>
    <t>68|47|Yoksa, gaybın bilgisi kendilerinin katında da onlar mı yazıyorlar?</t>
  </si>
  <si>
    <t>فَاصْبِرْ لِحُكْمِ رَبِّكَ وَلَا تَكُنْ كَصَاحِبِ الْحُوتِۢ اِذْ نَادٰى وَهُوَ مَكْظُومٌۜ</t>
  </si>
  <si>
    <t>68|48|Sen Rabbinin hükmüne kadar sabret; balık sahibi (Yunus) gibi olma, o, pek üzgün olarak Rabbine seslenmişti.</t>
  </si>
  <si>
    <t>لَوْلَٓا اَنْ تَدَارَكَهُ نِعْمَةٌ مِنْ رَبِّه۪ لَنُبِذَ بِالْعَرَٓاءِ وَهُوَ مَذْمُومٌ</t>
  </si>
  <si>
    <t>68|49|Rabbinin katından ona bir nimet ulaşmasaydı, kınanmış olarak sahile atılacaktı.</t>
  </si>
  <si>
    <t>فَاجْتَبٰيهُ رَبُّهُ فَجَعَلَهُ مِنَ الصَّالِح۪ينَ</t>
  </si>
  <si>
    <t>68|50|Rabbi onu seçip iyilerden kıldı. Doğrusu inkar edenler, Kuran'ı dinlediklerinde nerdeyse seni gözleriyle yıkıp devireceklerdi. "O delidir" diyorlardı.</t>
  </si>
  <si>
    <t>وَاِنْ يَكَادُ الَّذ۪ينَ كَفَرُوا لَيُزْلِقُونَكَ بِاَبْصَارِهِمْ لَمَّا سَمِعُوا الذِّكْرَ وَيَقُولُونَ اِنَّهُ لَمَجْنُونٌۢ</t>
  </si>
  <si>
    <t>68|51|Rabbi onu seçip iyilerden kıldı. Doğrusu inkar edenler, Kuran'ı dinlediklerinde nerdeyse seni gözleriyle yıkıp devireceklerdi. "O delidir" diyorlardı.</t>
  </si>
  <si>
    <t>وَمَا هُوَ اِلَّا ذِكْرٌ لِلْعَالَم۪ينَ</t>
  </si>
  <si>
    <t>68|52|Oysa Kuran, alemler için bir öğütten başka bir şey değildir.</t>
  </si>
  <si>
    <t>HAKKA SURESİ</t>
  </si>
  <si>
    <t>اَلْحَٓاقَّةُۙ</t>
  </si>
  <si>
    <t>69|1|Gerçekleşecek olan!</t>
  </si>
  <si>
    <t>مَا الْحَٓاقَّةُۚ</t>
  </si>
  <si>
    <t>69|2|Nedir o gerçekleşecek olan gün?</t>
  </si>
  <si>
    <t>وَمَٓا اَدْرٰيكَ مَا الْحَٓاقَّةُۜ</t>
  </si>
  <si>
    <t>69|3|Gerçekleşecek olanın ne olduğunu sana ne bildirir?</t>
  </si>
  <si>
    <t>كَذَّبَتْ ثَمُودُ وَعَادٌ بِالْقَارِعَةِ</t>
  </si>
  <si>
    <t>69|4|Semud ve Ad milletleri tepelerine inecek bu gerçeği yalanladılar.</t>
  </si>
  <si>
    <t>فَاَمَّا ثَمُودُ فَاُهْلِكُوا بِالطَّاغِيَةِ</t>
  </si>
  <si>
    <t>69|5|Bu yüzden Semud milleti zorlu bir sarsıntı ile yok edildi.</t>
  </si>
  <si>
    <t>وَاَمَّا عَادٌ فَاُهْلِكُوا بِر۪يحٍ صَرْصَرٍ عَاتِيَةٍۙ</t>
  </si>
  <si>
    <t>69|6|Ad milleti de bu yüzden önünde durulmaz, dondurucu bir rüzgarla yok edildi.</t>
  </si>
  <si>
    <t>سَخَّرَهَا عَلَيْهِمْ سَبْعَ لَيَالٍ وَثَمَانِيَةَ اَيَّامٍۙ حُسُوماً فَتَرَى الْقَوْمَ ف۪يهَا صَرْعٰىۙ كَاَنَّهُمْ اَعْجَازُ نَخْلٍ خَاوِيَةٍۚ</t>
  </si>
  <si>
    <t>69|7|Allah onların kökünü kesmek üzere, üzerlerine o rüzgarı yedi gece sekiz gün, estirdi. Halkın, kökünden çıkarılmış hurma kütükleri gibi yere yıkıldıklarını görürsün.</t>
  </si>
  <si>
    <t>فَهَلْ تَرٰى لَهُمْ مِنْ بَاقِيَةٍ</t>
  </si>
  <si>
    <t>69|8|Onlardan arda kalmış bir şey görür müsün?</t>
  </si>
  <si>
    <t>وَجَٓاءَ فِرْعَوْنُ وَمَنْ قَبْلَهُ وَالْمُؤْتَفِكَاتُ بِالْخَاطِئَةِۚ</t>
  </si>
  <si>
    <t>69|9|Firavun, ondan öncekiler ve alt üst olmuş kasabalarda oturanlar da suç işlemişlerdi.</t>
  </si>
  <si>
    <t>فَعَصَوْا رَسُولَ رَبِّهِمْ فَاَخَذَهُمْ اَخْذَةً رَابِيَةً</t>
  </si>
  <si>
    <t>69|10|Rabbinin peygamberine baş kaldırmışlardı. Bunun üzerine Rableri onları şiddeti arttıkça artan bir şekilde yakaladı.</t>
  </si>
  <si>
    <t>اِنَّا لَمَّا طَغَا الْمَٓاءُ حَمَلْنَاكُمْ فِي الْجَارِيَةِۙ</t>
  </si>
  <si>
    <t>69|11|Su taştığı vakit, size bir ibret olmak üzere, anlayışlı kulaklar anlasın diye süzülen gemide, sizi Biz taşımışızdır.</t>
  </si>
  <si>
    <t>لِنَجْعَلَهَا لَكُمْ تَذْكِرَةً وَتَعِيَهَٓا اُذُنٌ وَاعِيَةٌ</t>
  </si>
  <si>
    <t>69|12|Su taştığı vakit, size bir ibret olmak üzere, anlayışlı kulaklar anlasın diye süzülen gemide, sizi Biz taşımışızdır.</t>
  </si>
  <si>
    <t>فَاِذَا نُفِخَ فِي الصُّورِ نَفْخَةٌ وَاحِدَةٌۙ</t>
  </si>
  <si>
    <t>69|13|Sura bir üfürüş üfürüldüğü, yer ve dağlar kaldırılıp bir vuruşla birbirine çarpıldığı zaman, işte o gün olacak olur, kıyamet kopar.</t>
  </si>
  <si>
    <t>وَحُمِلَتِ الْاَرْضُ وَالْجِبَالُ فَدُكَّتَا دَكَّةً وَاحِدَةً</t>
  </si>
  <si>
    <t>69|14|Sura bir üfürüş üfürüldüğü, yer ve dağlar kaldırılıp bir vuruşla birbirine çarpıldığı zaman, işte o gün olacak olur, kıyamet kopar.</t>
  </si>
  <si>
    <t>فَيَوْمَئِذٍ وَقَعَتِ الْوَاقِعَةُۙ</t>
  </si>
  <si>
    <t>69|15|Sura bir üfürüş üfürüldüğü, yer ve dağlar kaldırılıp bir vuruşla birbirine çarpıldığı zaman, işte o gün olacak olur, kıyamet kopar.</t>
  </si>
  <si>
    <t>وَانْشَقَّتِ السَّمَٓاءُ فَهِيَ يَوْمَئِذٍ وَاهِيَةٌۙ</t>
  </si>
  <si>
    <t>69|16|Gök yarılır; o gün düzeni bozulur.</t>
  </si>
  <si>
    <t>وَالْمَلَكُ عَلٰٓى اَرْجَٓائِهَاۜ وَيَحْمِلُ عَرْشَ رَبِّكَ فَوْقَهُمْ يَوْمَئِذٍ ثَمَانِيَةٌۜ</t>
  </si>
  <si>
    <t>69|17|Melekler onun çevresindedirler; o gün Rabbinin arşını onlardan başka sekiz tanesi yüklenir.</t>
  </si>
  <si>
    <t>يَوْمَئِذٍ تُعْرَضُونَ لَا تَخْفٰى مِنْكُمْ خَافِيَةٌ</t>
  </si>
  <si>
    <t>69|18|O gün siz huzura alınırsınız, hiçbir şeyiniz gizli kalmaz.</t>
  </si>
  <si>
    <t>فَاَمَّا مَنْ اُو۫تِيَ كِتَابَهُ بِيَم۪ينِه۪ فَيَقُولُ هَٓاؤُ۬مُ اقْرَؤُ۫ا كِتَابِيَهْۚ</t>
  </si>
  <si>
    <t>69|19|Kitabı sağından verilen; "Alın, kitabımı okuyun, doğrusu bir hesaplaşma ile karşılaşacağımı umuyordum" der.</t>
  </si>
  <si>
    <t>اِنّ۪ي ظَنَنْتُ اَنّ۪ي مُلَاقٍ حِسَابِيَهْۚ</t>
  </si>
  <si>
    <t>69|20|Kitabı sağından verilen; "Alın, kitabımı okuyun, doğrusu bir hesaplaşma ile karşılaşacağımı umuyordum" der.</t>
  </si>
  <si>
    <t>فَهُوَ ف۪ي ع۪يشَةٍ رَاضِيَةٍۙ</t>
  </si>
  <si>
    <t>69|21|Artık o, meyveleri sarkmış, yüksek bir bahçede, hoş bir yaşayış içindedir.</t>
  </si>
  <si>
    <t>ف۪ي جَنَّةٍ عَالِيَةٍۙ</t>
  </si>
  <si>
    <t>69|22|Artık o, meyveleri sarkmış, yüksek bir bahçede, hoş bir yaşayış içindedir.</t>
  </si>
  <si>
    <t>قُطُوفُهَا دَانِيَةٌ</t>
  </si>
  <si>
    <t>69|23|Artık o, meyveleri sarkmış, yüksek bir bahçede, hoş bir yaşayış içindedir.</t>
  </si>
  <si>
    <t>كُلُوا وَاشْرَبُوا هَن۪ٓيـٔاً بِمَٓا اَسْلَفْتُمْ فِي الْاَيَّامِ الْخَالِيَةِ</t>
  </si>
  <si>
    <t>69|24|Onlara şöyle denir: "Geçmiş günlerde, peşinen işlediklerinize karşılık afiyetle yiyiniz içiniz."</t>
  </si>
  <si>
    <t>وَاَمَّا مَنْ اُو۫تِيَ كِتَابَهُ بِشِمَالِه۪ فَيَقُولُ يَا لَيْتَن۪ي لَمْ اُو۫تَ كِتَابِيَهْۚ</t>
  </si>
  <si>
    <t>69|25|Fakat kitabı kendisine solundan verilen kimse: "Kitabım keşke bana verilmeseydi; keşke hesabımın ne olduğunu bilmeseydim; bu iş keşke son bulmuş olsaydı; malım bana fayda vermedi; gücüm de kalmadı" der.</t>
  </si>
  <si>
    <t>وَلَمْ اَدْرِ مَا حِسَابِيَهْۚ</t>
  </si>
  <si>
    <t>69|26|Fakat kitabı kendisine solundan verilen kimse: "Kitabım keşke bana verilmeseydi; keşke hesabımın ne olduğunu bilmeseydim; bu iş keşke son bulmuş olsaydı; malım bana fayda vermedi; gücüm de kalmadı" der.</t>
  </si>
  <si>
    <t>يَا لَيْتَهَا كَانَتِ الْقَاضِيَةَۚ</t>
  </si>
  <si>
    <t>69|27|Fakat kitabı kendisine solundan verilen kimse: "Kitabım keşke bana verilmeseydi; keşke hesabımın ne olduğunu bilmeseydim; bu iş keşke son bulmuş olsaydı; malım bana fayda vermedi; gücüm de kalmadı" der.</t>
  </si>
  <si>
    <t>مَٓا اَغْنٰى عَنّ۪ي مَالِيَهْۚ</t>
  </si>
  <si>
    <t>69|28|Fakat kitabı kendisine solundan verilen kimse: "Kitabım keşke bana verilmeseydi; keşke hesabımın ne olduğunu bilmeseydim; bu iş keşke son bulmuş olsaydı; malım bana fayda vermedi; gücüm de kalmadı" der.</t>
  </si>
  <si>
    <t>هَلَكَ عَنّ۪ي سُلْطَانِيَهْۚ</t>
  </si>
  <si>
    <t>69|29|Fakat kitabı kendisine solundan verilen kimse: "Kitabım keşke bana verilmeseydi; keşke hesabımın ne olduğunu bilmeseydim; bu iş keşke son bulmuş olsaydı; malım bana fayda vermedi; gücüm de kalmadı" der.</t>
  </si>
  <si>
    <t>خُذُوهُ فَغُلُّوهُۙ</t>
  </si>
  <si>
    <t>69|30|İlgililere şöyle buyurulur: "O'nu alın, bağlayın."</t>
  </si>
  <si>
    <t>ثُمَّ الْجَح۪يمَ صَلُّوهُۙ</t>
  </si>
  <si>
    <t>69|31|"Sonra cehenneme yaslayın"</t>
  </si>
  <si>
    <t>ثُمَّ ف۪ي سِلْسِلَةٍ ذَرْعُهَا سَبْعُونَ ذِرَاعاً فَاسْلُكُوهُۜ</t>
  </si>
  <si>
    <t>69|32|"Sonra onu boyu yetmiş arşın olan zincire vurun";</t>
  </si>
  <si>
    <t>اِنَّهُ كَانَ لَا يُؤْمِنُ بِاللّٰهِ الْعَظ۪يمِۙ</t>
  </si>
  <si>
    <t>69|33|"Çünkü, o, yüce Allah'a inanmazdı."</t>
  </si>
  <si>
    <t>وَلَا يَحُضُّ عَلٰى طَعَامِ الْمِسْك۪ينِۜ</t>
  </si>
  <si>
    <t>69|34|"Yoksulun yiyeceği ile ilgilenmezdi."</t>
  </si>
  <si>
    <t>فَلَيْسَ لَهُ الْيَوْمَ هٰهُنَا حَم۪يمٌۙ</t>
  </si>
  <si>
    <t>69|35|"Bu sebeple burada bugün onun bir acıyanı yoktur."</t>
  </si>
  <si>
    <t>وَلَا طَعَامٌ اِلَّا مِنْ غِسْل۪ينٍۙ</t>
  </si>
  <si>
    <t>69|36|"Günahkarların yiyeceği olan kanlı irinden başka bir yiyeceği de yoktur."</t>
  </si>
  <si>
    <t>لَا يَأْكُلُهُٓ اِلَّا الْخَاطِؤُ۫نَ۟</t>
  </si>
  <si>
    <t>69|37|"Günahkarların yiyeceği olan kanlı irinden başka bir yiyeceği de yoktur."</t>
  </si>
  <si>
    <t>فَلَٓا اُقْسِمُ بِمَا تُبْصِرُونَۙ</t>
  </si>
  <si>
    <t>69|38|Görebildikleriniz ve göremedikleriniz üzerine yemin ederim ki, Kuran şerefli bir elçinin getirdiği sözdür.</t>
  </si>
  <si>
    <t>وَمَا لَا تُبْصِرُونَۙ</t>
  </si>
  <si>
    <t>69|39|Görebildikleriniz ve göremedikleriniz üzerine yemin ederim ki, Kuran şerefli bir elçinin getirdiği sözdür.</t>
  </si>
  <si>
    <t>اِنَّهُ لَقَوْلُ رَسُولٍ كَر۪يمٍۚ</t>
  </si>
  <si>
    <t>69|40|Görebildikleriniz ve göremedikleriniz üzerine yemin ederim ki, Kuran şerefli bir elçinin getirdiği sözdür.</t>
  </si>
  <si>
    <t>وَمَا هُوَ بِقَوْلِ شَاعِرٍۜ قَل۪يلاً مَا تُـؤْمِنُونَۙ</t>
  </si>
  <si>
    <t>69|41|O, şair sözü değildir; ne az inanıyorsunuz!</t>
  </si>
  <si>
    <t>وَلَا بِقَوْلِ كَاهِنٍۜ قَل۪يلاً مَا تَذَكَّرُونَۜ</t>
  </si>
  <si>
    <t>69|42|Kahin sözü de değildir; ne az düşünüyorsunuz!</t>
  </si>
  <si>
    <t>69|43|Kuran, Alemlerin Rabbinden indirilmedir.</t>
  </si>
  <si>
    <t>وَلَوْ تَقَوَّلَ عَلَيْنَا بَعْضَ الْاَقَاو۪يلِۙ</t>
  </si>
  <si>
    <t>69|44|Eğer o (Muhammed), Bize karşı, ona bazı sözler katmış olsaydı, Biz onu kuvvetle yakalardık, sonra onun şah damarını koparırdık.</t>
  </si>
  <si>
    <t>لَاَخَذْنَا مِنْهُ بِالْيَم۪ينِۙ</t>
  </si>
  <si>
    <t>69|45|Eğer o (Muhammed), Bize karşı, ona bazı sözler katmış olsaydı, Biz onu kuvvetle yakalardık, sonra onun şah damarını koparırdık.</t>
  </si>
  <si>
    <t>ثُمَّ لَقَطَعْنَا مِنْهُ الْوَت۪ينَۘ</t>
  </si>
  <si>
    <t>69|46|Eğer o (Muhammed), Bize karşı, ona bazı sözler katmış olsaydı, Biz onu kuvvetle yakalardık, sonra onun şah damarını koparırdık.</t>
  </si>
  <si>
    <t>فَمَا مِنْكُمْ مِنْ اَحَدٍ عَنْهُ حَاجِز۪ينَ</t>
  </si>
  <si>
    <t>69|47|Hiçbiriniz de onu koruyamazdınız.</t>
  </si>
  <si>
    <t>وَاِنَّهُ لَتَذْكِرَةٌ لِلْمُتَّق۪ينَ</t>
  </si>
  <si>
    <t>69|48|Doğrusu Kuran Allah'a karşı gelmekten sakınanlara bir öğüttür.</t>
  </si>
  <si>
    <t>وَاِنَّا لَنَعْلَمُ اَنَّ مِنْكُمْ مُكَذِّب۪ينَ</t>
  </si>
  <si>
    <t>69|49|İçinizde yalanlayanlar bulunduğunu şüphesiz bilmekteyiz.</t>
  </si>
  <si>
    <t>وَاِنَّهُ لَحَسْرَةٌ عَلَى الْـكَافِر۪ينَ</t>
  </si>
  <si>
    <t>69|50|Doğrusu Kuran, inkarcılar için bir üzüntüdür.</t>
  </si>
  <si>
    <t>وَاِنَّهُ لَحَقُّ الْيَق۪ينِ</t>
  </si>
  <si>
    <t>69|51|O, şüphesiz kesin gerçektir.</t>
  </si>
  <si>
    <t>فَسَبِّحْ بِاسْمِ رَبِّكَ الْعَظ۪يمِ</t>
  </si>
  <si>
    <t>69|52|Öyleyse çok büyük olan Rabbinin adını tesbih et.</t>
  </si>
  <si>
    <t>ME'ARİC SURESİ</t>
  </si>
  <si>
    <t>سَاَلَ سَٓائِلٌ بِعَذَابٍ وَاقِعٍۙ</t>
  </si>
  <si>
    <t>70|1|Birisi, yüksek derecelere sahip olan Allah katından, inkarcılara gelecek ve savunulması imkansız olacak azabı soruyor.</t>
  </si>
  <si>
    <t>لِلْـكَافِر۪ينَ لَيْسَ لَهُ دَافِعٌۙ</t>
  </si>
  <si>
    <t>70|2|Birisi, yüksek derecelere sahip olan Allah katından, inkarcılara gelecek ve savunulması imkansız olacak azabı soruyor.</t>
  </si>
  <si>
    <t>مِنَ اللّٰهِ ذِي الْمَعَارِجِۜ</t>
  </si>
  <si>
    <t>70|3|Birisi, yüksek derecelere sahip olan Allah katından, inkarcılara gelecek ve savunulması imkansız olacak azabı soruyor.</t>
  </si>
  <si>
    <t>تَعْرُجُ الْمَلٰٓئِكَةُ وَالرُّوحُ اِلَيْهِ ف۪ي يَوْمٍ كَانَ مِقْدَارُهُ خَمْس۪ينَ اَلْفَ سَنَةٍۚ</t>
  </si>
  <si>
    <t>70|4|Melekler ve Cebrail o derecelere, miktarı elli bin yıl olan bir günde yükselirler.</t>
  </si>
  <si>
    <t>فَاصْبِرْ صَبْراً جَم۪يلاً</t>
  </si>
  <si>
    <t>70|5|Güzel güzel sabret;</t>
  </si>
  <si>
    <t>اِنَّهُمْ يَرَوْنَهُ بَع۪يداًۙ</t>
  </si>
  <si>
    <t>70|6|Doğrusu inkarcılar azabı uzak görüyorlar.</t>
  </si>
  <si>
    <t>وَنَرٰيهُ قَر۪يباًۜ</t>
  </si>
  <si>
    <t>70|7|Ama biz onu yakın görmekteyiz.</t>
  </si>
  <si>
    <t>يَوْمَ تَكُونُ السَّمَٓاءُ كَالْمُهْلِۙ</t>
  </si>
  <si>
    <t>70|8|Gök, o gün, erimiş maden gibi olur.</t>
  </si>
  <si>
    <t>وَتَكُونُ الْجِبَالُ كَالْعِهْنِۙ</t>
  </si>
  <si>
    <t>70|9|Dağlar da atılmış pamuğa döner.</t>
  </si>
  <si>
    <t>وَلَا يَسْـَٔلُ حَم۪يمٌ حَم۪يماًۚ</t>
  </si>
  <si>
    <t>70|10|Hiç bir dost diğer bir dostunu sormaz.</t>
  </si>
  <si>
    <t>يُبَصَّرُونَهُمْۜ يَوَدُّ الْمُجْرِمُ لَوْ يَفْتَد۪ي مِنْ عَذَابِ يَوْمِئِذٍ بِبَن۪يهِۙ</t>
  </si>
  <si>
    <t>70|11|Onlar birbirlerine yalnız gösterilirler. Suçlu kimse o günün azabından kurtulmak için oğullarını, ailesini, kardeşini, kendisini barındırmış olan sülalesini ve yeryüzünde bulunan herkesi feda etmek ve böylece kendisini kurtarmak ister.</t>
  </si>
  <si>
    <t>وَصَاحِبَتِه۪ وَاَخ۪يهِۙ</t>
  </si>
  <si>
    <t>70|12|Onlar birbirlerine yalnız gösterilirler. Suçlu kimse o günün azabından kurtulmak için oğullarını, ailesini, kardeşini, kendisini barındırmış olan sülalesini ve yeryüzünde bulunan herkesi feda etmek ve böylece kendisini kurtarmak ister.</t>
  </si>
  <si>
    <t>وَفَص۪يلَتِهِ الَّت۪ي تُـْٔو۪يهِۙ</t>
  </si>
  <si>
    <t>70|13|Onlar birbirlerine yalnız gösterilirler. Suçlu kimse o günün azabından kurtulmak için oğullarını, ailesini, kardeşini, kendisini barındırmış olan sülalesini ve yeryüzünde bulunan herkesi feda etmek ve böylece kendisini kurtarmak ister.</t>
  </si>
  <si>
    <t>وَمَنْ فِي الْاَرْضِ جَم۪يعاًۙ ثُمَّ يُنْج۪يهِۙ</t>
  </si>
  <si>
    <t>70|14|Onlar birbirlerine yalnız gösterilirler. Suçlu kimse o günün azabından kurtulmak için oğullarını, ailesini, kardeşini, kendisini barındırmış olan sülalesini ve yeryüzünde bulunan herkesi feda etmek ve böylece kendisini kurtarmak ister.</t>
  </si>
  <si>
    <t>كَلَّاۜ اِنَّهَا لَظٰىۙ</t>
  </si>
  <si>
    <t>70|15|Hayır, olmaz... Orada sırtını çevirip yüzgeri edeni, malını toplayıp kimseye hakkını vermeden saklayanı çağıran, deriyi soyup kavuran, alevli ateş vardır.</t>
  </si>
  <si>
    <t>نَزَّاعَةً لِلشَّوٰىۚ</t>
  </si>
  <si>
    <t>70|16|Hayır, olmaz... Orada sırtını çevirip yüzgeri edeni, malını toplayıp kimseye hakkını vermeden saklayanı çağıran, deriyi soyup kavuran, alevli ateş vardır.</t>
  </si>
  <si>
    <t>تَدْعُوا مَنْ اَدْبَرَ وَتَوَلّٰىۙ</t>
  </si>
  <si>
    <t>70|17|Hayır, olmaz... Orada sırtını çevirip yüzgeri edeni, malını toplayıp kimseye hakkını vermeden saklayanı çağıran, deriyi soyup kavuran, alevli ateş vardır.</t>
  </si>
  <si>
    <t>وَجَمَعَ فَاَوْعٰى</t>
  </si>
  <si>
    <t>70|18|Hayır, olmaz... Orada sırtını çevirip yüzgeri edeni, malını toplayıp kimseye hakkını vermeden saklayanı çağıran, deriyi soyup kavuran, alevli ateş vardır.</t>
  </si>
  <si>
    <t>اِنَّ الْاِنْسَانَ خُلِقَ هَلُوعاًۙ</t>
  </si>
  <si>
    <t>70|19|İnsan gerçekten pek huysuz yaratılmıştır:</t>
  </si>
  <si>
    <t>اِذَا مَسَّهُ الشَّرُّ جَزُوعاًۙ</t>
  </si>
  <si>
    <t>70|20|Başına bir fenalık gelince feryat eder,</t>
  </si>
  <si>
    <t>وَاِذَا مَسَّهُ الْخَيْرُ مَنُوعاًۙ</t>
  </si>
  <si>
    <t>70|21|Bir iyiliğe uğrarsa onu herkesten meneder;</t>
  </si>
  <si>
    <t>اِلَّا الْمُصَلّ۪ينَۙ</t>
  </si>
  <si>
    <t>70|22|Ancak namaz kılıp namazlarında yoksul ve yoksuna belirli bir hak tanıyanlar, ceza gününü doğrulayanlar, Rablerinin azabından korkanlar böyle değildir.</t>
  </si>
  <si>
    <t>اَلَّذ۪ينَ هُمْ عَلٰى صَلَاتِهِمْ دَٓائِمُونَۖ</t>
  </si>
  <si>
    <t>70|23|Ancak namaz kılıp namazlarında yoksul ve yoksuna belirli bir hak tanıyanlar, ceza gününü doğrulayanlar, Rablerinin azabından korkanlar böyle değildir.</t>
  </si>
  <si>
    <t>وَالَّذ۪ينَ ف۪ٓي اَمْوَالِهِمْ حَقٌّ مَعْلُومٌۙ</t>
  </si>
  <si>
    <t>70|24|Ancak namaz kılıp namazlarında yoksul ve yoksuna belirli bir hak tanıyanlar, ceza gününü doğrulayanlar, Rablerinin azabından korkanlar böyle değildir.</t>
  </si>
  <si>
    <t>لِلسَّٓائِلِ وَالْمَحْرُومِۖ</t>
  </si>
  <si>
    <t>70|25|Ancak namaz kılıp namazlarında yoksul ve yoksuna belirli bir hak tanıyanlar, ceza gününü doğrulayanlar, Rablerinin azabından korkanlar böyle değildir.</t>
  </si>
  <si>
    <t>وَالَّذ۪ينَ يُصَدِّقُونَ بِيَوْمِ الدّ۪ينِۖ</t>
  </si>
  <si>
    <t>70|26|Ancak namaz kılıp namazlarında yoksul ve yoksuna belirli bir hak tanıyanlar, ceza gününü doğrulayanlar, Rablerinin azabından korkanlar böyle değildir.</t>
  </si>
  <si>
    <t>وَالَّذ۪ينَ هُمْ مِنْ عَذَابِ رَبِّهِمْ مُشْفِقُونَۚ</t>
  </si>
  <si>
    <t>70|27|Ancak namaz kılıp namazlarında yoksul ve yoksuna belirli bir hak tanıyanlar, ceza gününü doğrulayanlar, Rablerinin azabından korkanlar böyle değildir.</t>
  </si>
  <si>
    <t>اِنَّ عَذَابَ رَبِّهِمْ غَيْرُ مَأْمُونٍۚ</t>
  </si>
  <si>
    <t>70|28|Doğrusu Rablerinin azabından kimse güvende değildir.</t>
  </si>
  <si>
    <t>70|29|Eşleri ve cariyeleri dışında, mahrem yerlerini herkesten koruyanlar, doğrusu bunlar yerilmezler.</t>
  </si>
  <si>
    <t>70|30|Eşleri ve cariyeleri dışında, mahrem yerlerini herkesten koruyanlar, doğrusu bunlar yerilmezler.</t>
  </si>
  <si>
    <t>70|31|Bu sınırları aşmak isteyenler, işte onlar, aşırı gidenlerdir.</t>
  </si>
  <si>
    <t>وَالَّذ۪ينَ هُمْ لِاَمَانَاتِهِمْ وَعَهْدِهِمْ رَاعُونَۖ</t>
  </si>
  <si>
    <t>70|32|Emanetlerini ve sözlerini yerine getirenler,</t>
  </si>
  <si>
    <t>وَالَّذ۪ينَ هُمْ بِشَهَادَاتِهِمْ قَٓائِمُونَۖ</t>
  </si>
  <si>
    <t>70|33|Şahidliklerini gereği gibi yapanlar,</t>
  </si>
  <si>
    <t>وَالَّذ۪ينَ هُمْ عَلٰى صَلَاتِهِمْ يُحَافِظُونَۜ</t>
  </si>
  <si>
    <t>70|34|Namazlarına riayet edenler,</t>
  </si>
  <si>
    <t>اُو۬لٰٓئِكَ ف۪ي جَنَّاتٍ مُكْرَمُونَۜ ۟</t>
  </si>
  <si>
    <t>70|35|İşte onlar, cennetlerde ikram olunacak kimselerdir.</t>
  </si>
  <si>
    <t>فَمَالِ الَّذ۪ينَ كَفَرُوا قِبَلَكَ مُهْطِع۪ينَۙ</t>
  </si>
  <si>
    <t>70|36|İnkar edenlere ne oluyor, sana doğru sağdan soldan topluluklar halinde koşuşuyorlar?</t>
  </si>
  <si>
    <t>عَنِ الْيَم۪ينِۙ وَعَنِ الشِّمَالِ عِز۪ينَ</t>
  </si>
  <si>
    <t>70|37|İnkar edenlere ne oluyor, sana doğru sağdan soldan topluluklar halinde koşuşuyorlar?</t>
  </si>
  <si>
    <t>اَيَطْمَعُ كُلُّ امْرِئٍ مِنْهُمْ اَنْ يُدْخَلَ جَنَّةَ نَع۪يمٍۙ</t>
  </si>
  <si>
    <t>70|38|Onlardan herbiri nimet bahçesine konulacağını mı umuyor?</t>
  </si>
  <si>
    <t>كَلَّاۜ اِنَّا خَلَقْنَاهُمْ مِمَّا يَعْلَمُونَ</t>
  </si>
  <si>
    <t>70|39|Hayır; doğrusu onları kendilerinin de bildikleri şeyden yaratmışızdır.</t>
  </si>
  <si>
    <t>فَلَٓا اُقْسِمُ بِرَبِّ الْمَشَارِقِ وَالْمَغَارِبِ اِنَّا لَقَادِرُونَۙ</t>
  </si>
  <si>
    <t>70|40|Doğuların ve batıların Rabbine yemin ederim ki, onların yerine daha iyilerini getirmeğe Bizim gücümüz yeter ve kimse de önümüze geçemez.</t>
  </si>
  <si>
    <t>عَلٰٓى اَنْ نُبَدِّلَ خَيْراً مِنْهُمْۙ وَمَا نَحْنُ بِمَسْبُوق۪ينَ</t>
  </si>
  <si>
    <t>70|41|Doğuların ve batıların Rabbine yemin ederim ki, onların yerine daha iyilerini getirmeğe Bizim gücümüz yeter ve kimse de önümüze geçemez.</t>
  </si>
  <si>
    <t>فَذَرْهُمْ يَخُوضُوا وَيَلْعَبُوا حَتّٰى يُلَاقُوا يَوْمَهُمُ الَّذ۪ي يُوعَدُونَۙ</t>
  </si>
  <si>
    <t>70|42|Onları bırak; kendilerine söz verilen güne kavuşmalarına kadar dalıp oynasınlar.</t>
  </si>
  <si>
    <t>يَوْمَ يَخْرُجُونَ مِنَ الْاَجْدَاثِ سِرَاعاً كَاَنَّهُمْ اِلٰى نُصُبٍ يُوفِضُونَۙ</t>
  </si>
  <si>
    <t>70|43|Kabirlerden çabuk çabuk çıkacakları gün, gözleri dönmüş, yüzlerini zillet bürümüş olarak sanki dikili taşlara doğru koşarlar. İşte bu, onlara söz verilmiş olan gündür.</t>
  </si>
  <si>
    <t>خَاشِعَةً اَبْصَارُهُمْ تَرْهَقُهُمْ ذِلَّةٌۜ ذٰلِكَ الْيَوْمُ الَّذ۪ي كَانُوا يُوعَدُونَ</t>
  </si>
  <si>
    <t>70|44|Kabirlerden çabuk çabuk çıkacakları gün, gözleri dönmüş, yüzlerini zillet bürümüş olarak sanki dikili taşlara doğru koşarlar. İşte bu, onlara söz verilmiş olan gündür.</t>
  </si>
  <si>
    <t>NUH SURESİ</t>
  </si>
  <si>
    <t>اِنَّٓا اَرْسَلْنَا نُوحاً اِلٰى قَوْمِه۪ٓ اَنْ اَنْذِرْ قَوْمَكَ مِنْ قَبْلِ اَنْ يَأْتِيَهُمْ عَذَابٌ اَل۪يمٌ</t>
  </si>
  <si>
    <t>71|1|"Milletine can yakıcı bir azap gelmezden önce onları uyar" diye Nuh'u milletine gönderdik.</t>
  </si>
  <si>
    <t>قَالَ يَا قَوْمِ اِنّ۪ي لَـكُمْ نَذ۪يرٌ مُب۪ينٌۙ</t>
  </si>
  <si>
    <t>71|2|O da şöyle söyledi: "Ey Milletim! Şüphesiz ben, size gönderilmiş apaçık bir uyarıcıyım."</t>
  </si>
  <si>
    <t>اَنِ اعْبُدُوا اللّٰهَ وَاتَّقُوهُ وَاَط۪يعُونِۙ</t>
  </si>
  <si>
    <t>71|3|"Allah'a kulluk edin; O'ndan sakının ve bana itaat edin ki Allah günahlarınızı size bağışlasın ve sizi belli bir süreye kadar ertelesin; doğrusu Allah'ın belirttiği süre gelince geri bırakılamaz; keşke bilseniz!"</t>
  </si>
  <si>
    <t>يَغْفِرْ لَـكُمْ مِنْ ذُنُوبِكُمْ وَيُؤَخِّرْكُمْ اِلٰٓى اَجَلٍ مُسَمًّىۜ اِنَّ اَجَلَ اللّٰهِ اِذَا جَٓاءَ لَا يُؤَخَّرُۢ لَوْ كُنْتُمْ تَعْلَمُونَ</t>
  </si>
  <si>
    <t>71|4|"Allah'a kulluk edin; O'ndan sakının ve bana itaat edin ki Allah günahlarınızı size bağışlasın ve sizi belli bir süreye kadar ertelesin; doğrusu Allah'ın belirttiği süre gelince geri bırakılamaz; keşke bilseniz!"</t>
  </si>
  <si>
    <t>قَالَ رَبِّ اِنّ۪ي دَعَوْتُ قَوْم۪ي لَيْلاً وَنَهَاراًۙ</t>
  </si>
  <si>
    <t>71|5|Nuh dedi ki: "Rabbim! Doğrusu ben, milletimi gece gündüz çağırdım."</t>
  </si>
  <si>
    <t>فَلَمْ يَزِدْهُمْ دُعَٓاء۪ٓي اِلَّا فِرَاراً</t>
  </si>
  <si>
    <t>71|6|"Fakat benim çağırmam, sadece benden uzaklıklarını artırdı."</t>
  </si>
  <si>
    <t>وَاِنّ۪ي كُلَّمَا دَعَوْتُهُمْ لِتَغْفِرَ لَهُمْ جَعَلُٓوا اَصَابِعَهُمْ ف۪ٓي اٰذَانِهِمْ وَاسْتَغْشَوْا ثِيَابَهُمْ وَاَصَرُّوا وَاسْتَكْبَرُوا اسْتِكْبَاراًۚ</t>
  </si>
  <si>
    <t>71|7|"Doğrusu ben Senin onları bağışlaman için kendilerini her çağırışımda, parmaklarını kulaklarına tıkadılar, elbiselerine büründüler, direndiler, büyüklendikçe büyüklendiler."</t>
  </si>
  <si>
    <t>ثُمَّ اِنّ۪ي دَعَوْتُهُمْ جِهَاراًۙ</t>
  </si>
  <si>
    <t>71|8|"Sonra, doğrusu ben onları açıkça çağırdım."</t>
  </si>
  <si>
    <t>ثُمَّ اِنّ۪ٓي اَعْلَنْتُ لَهُمْ وَاَسْرَرْتُ لَهُمْ اِسْرَاراًۙ</t>
  </si>
  <si>
    <t>71|9|"Sonra onlara açıktan açığa, gizliden gizliye de söyledim."</t>
  </si>
  <si>
    <t>فَقُلْتُ اسْتَغْفِرُوا رَبَّكُمْ اِنَّهُ كَانَ غَفَّاراًۙ</t>
  </si>
  <si>
    <t>71|10|Dedim ki: "Rabbinizden bağışlanma dileyin; doğrusu O, çok bağışlayandır. Size gökten bol bol yağmur indirsin."</t>
  </si>
  <si>
    <t>يُرْسِلِ السَّمَٓاءَ عَلَيْكُمْ مِدْرَاراًۙ</t>
  </si>
  <si>
    <t>71|11|Dedim ki: "Rabbinizden bağışlanma dileyin; doğrusu O, çok bağışlayandır. Size gökten bol bol yağmur indirsin."</t>
  </si>
  <si>
    <t>وَيُمْدِدْكُمْ بِاَمْوَالٍ وَبَن۪ينَ وَيَجْعَلْ لَكُمْ جَنَّاتٍ وَيَجْعَلْ لَكُمْ اَنْهَاراًۜ</t>
  </si>
  <si>
    <t>71|12|"Sizi, mallar ve oğullarla desteklesin; sizin için bahçeler var etsin, ırmaklar akıtsın."</t>
  </si>
  <si>
    <t>مَا لَكُمْ لَا تَرْجُونَ لِلّٰهِ وَقَاراًۚ</t>
  </si>
  <si>
    <t>71|13|"Ne oluyorsunuz ki Allah'a büyüklüğü yakıştıramıyorsunuz."</t>
  </si>
  <si>
    <t>وَقَدْ خَلَقَكُمْ اَطْوَاراً</t>
  </si>
  <si>
    <t>71|14|"Oysa sizi merhalelerden geçirerek O yaratmıştır."</t>
  </si>
  <si>
    <t>اَلَمْ تَرَوْا كَيْفَ خَلَقَ اللّٰهُ سَبْعَ سَمٰوَاتٍ طِبَاقاًۙ</t>
  </si>
  <si>
    <t>71|15|"Allah'ın, göğü yedi kat üzerine nasıl yarattığını görmez misiniz?"</t>
  </si>
  <si>
    <t>وَجَعَلَ الْقَمَرَ ف۪يهِنَّ نُوراً وَجَعَلَ الشَّمْسَ سِرَاجاً</t>
  </si>
  <si>
    <t>71|16|"Aralarında aya aydınlık vermiş ve güneşin ışık saçmasını sağlamıştır."</t>
  </si>
  <si>
    <t>وَاللّٰهُ اَنْبَتَكُمْ مِنَ الْاَرْضِ نَبَاتاًۙ</t>
  </si>
  <si>
    <t>71|17|"Allah sizi yerden bitirir gibi yetiştirmiştir."</t>
  </si>
  <si>
    <t>ثُمَّ يُع۪يدُكُمْ ف۪يهَا وَيُخْرِجُكُمْ اِخْرَاجاً</t>
  </si>
  <si>
    <t>71|18|"Sonra sizi oraya döndürür ve yine oradan çıkarır."</t>
  </si>
  <si>
    <t>وَاللّٰهُ جَعَلَ لَـكُمُ الْاَرْضَ بِسَاطاًۙ</t>
  </si>
  <si>
    <t>71|19|"Yeryüzünde dolaşabilmeniz, orada yollar ve geniş geçitlerden geçebilmeniz için, onu size yayan O'dur."</t>
  </si>
  <si>
    <t>لِتَسْلُكُوا مِنْهَا سُبُلاً فِجَاجاً۟</t>
  </si>
  <si>
    <t>71|20|"Yeryüzünde dolaşabilmeniz, orada yollar ve geniş geçitlerden geçebilmeniz için, onu size yayan O'dur."</t>
  </si>
  <si>
    <t>قَالَ نُوحٌ رَبِّ اِنَّهُمْ عَصَوْن۪ي وَاتَّبَعُوا مَنْ لَمْ يَزِدْهُ مَالُهُ وَوَلَدُهُٓ اِلَّا خَسَاراًۚ</t>
  </si>
  <si>
    <t>71|21|Nuh: "Rabbim! Doğrusu bunlar bana baş kaldırdılar ve malı, çocuğu kendisine sadece zarar getiren kimseye uydular; birbirinden büyük düzenler kurdular" dedi.</t>
  </si>
  <si>
    <t>وَمَكَرُوا مَكْراً كُبَّاراًۚ</t>
  </si>
  <si>
    <t>71|22|Nuh: "Rabbim! Doğrusu bunlar bana baş kaldırdılar ve malı, çocuğu kendisine sadece zarar getiren kimseye uydular; birbirinden büyük düzenler kurdular" dedi.</t>
  </si>
  <si>
    <t>وَقَالُوا لَا تَذَرُنَّ اٰلِهَتَكُمْ وَلَا تَذَرُنَّ وَداًّ وَلَا سُوَاعاًۙ وَلَا يَغُوثَ وَيَعُوقَ وَنَسْراًۚ</t>
  </si>
  <si>
    <t>71|23|İnsanlara: "Sakın tanrılarınızı bırakmayın, Ved, Suva, Yağus, Yeuk ve Nesr putlarından asla vazgeçmeyin" dediler.</t>
  </si>
  <si>
    <t>وَقَدْ اَضَلُّوا كَث۪يراًۚ وَلَا تَزِدِ الظَّالِم۪ينَ اِلَّا ضَلَالاً</t>
  </si>
  <si>
    <t>71|24|"Böylece birçoğunu saptırdılar; Rabbim! Sen bu zalimlerin sadece şaşkınlığını artır."</t>
  </si>
  <si>
    <t>مِمَّا خَط۪ٓيـَٔاتِهِمْ اُغْرِقُوا فَاُدْخِلُوا نَاراً فَلَمْ يَجِدُوا لَهُمْ مِنْ دُونِ اللّٰهِ اَنْصَاراً</t>
  </si>
  <si>
    <t>71|25|Onlar, günahları yüzünden suda boğuldular; ateşe sokuldular, kendilerine Allah'tan başka yardımcı bulamadılar.</t>
  </si>
  <si>
    <t>وَقَالَ نُوحٌ رَبِّ لَا تَذَرْ عَلَى الْاَرْضِ مِنَ الْكَافِر۪ينَ دَيَّاراً</t>
  </si>
  <si>
    <t>71|26|Nuh dedi ki: "Rabbim! Yeryüzünde hiçbir inkarcı bırakma."</t>
  </si>
  <si>
    <t>اِنَّكَ اِنْ تَذَرْهُمْ يُضِلُّوا عِبَادَكَ وَلَا يَلِدُٓوا اِلَّا فَاجِراً كَفَّاراً</t>
  </si>
  <si>
    <t>71|27|"Doğrusu Sen onları bırakırsan kullarını saptırırlar; sadece ahlaksız ve çok inkarcıdan başkasını doğurup yetiştirmezler."</t>
  </si>
  <si>
    <t>رَبِّ اغْفِرْ ل۪ي وَلِوَالِدَيَّ وَلِمَنْ دَخَلَ بَيْتِيَ مُؤْمِناً وَلِلْمُؤْمِن۪ينَ وَالْمُؤْمِنَاتِۜ وَلَا تَزِدِ الظَّالِم۪ينَ اِلَّا تَبَاراً</t>
  </si>
  <si>
    <t>71|28|"Rabbim! Beni, anamı, babamı, evime inanmış olarak gireni, inanan erkek ve kadınları bağışla; zalimlerin de yalnız helakını artır."</t>
  </si>
  <si>
    <t>CİN SURESİ</t>
  </si>
  <si>
    <t>قُلْ اُو۫حِيَ اِلَيَّ اَنَّهُ اسْتَمَعَ نَفَرٌ مِنَ الْجِنِّ فَقَالُٓوا اِنَّا سَمِعْنَا قُرْاٰناً عَجَباًۙ</t>
  </si>
  <si>
    <t>72|1|De ki: "Cinlerden bir topluluğun Kuran'ı dinlediği bana vahyolundu; onlar şöyle demişlerdir;" "Doğrusu biz, doğru yola götüren, hayrete düşüren bir Kuran dinledik de ona inandık; biz, Rabbimize hiçbir şeyi ortak koşmayacağız."</t>
  </si>
  <si>
    <t>يَهْد۪ٓي اِلَى الرُّشْدِ فَاٰمَنَّا بِه۪ۜ وَلَنْ نُشْرِكَ بِرَبِّنَٓا اَحَداًۙ</t>
  </si>
  <si>
    <t>72|2|De ki: "Cinlerden bir topluluğun Kuran'ı dinlediği bana vahyolundu; onlar şöyle demişlerdir;" "Doğrusu biz, doğru yola götüren, hayrete düşüren bir Kuran dinledik de ona inandık; biz, Rabbimize hiçbir şeyi ortak koşmayacağız."</t>
  </si>
  <si>
    <t>وَاَنَّهُ تَعَالٰى جَدُّ رَبِّنَا مَا اتَّخَذَ صَاحِبَةً وَلَا وَلَداًۙ</t>
  </si>
  <si>
    <t>72|3|"Doğrusu Rabbimizin yüceliği her yücelikten üstündür. O, zevce ve çocuk edinmemiştir."</t>
  </si>
  <si>
    <t>وَاَنَّهُ كَانَ يَقُولُ سَف۪يهُنَا عَلَى اللّٰهِ شَطَطاًۙ</t>
  </si>
  <si>
    <t>72|4|"Doğrusu aramızdaki beyinsiz, Allah'a karşı yalanlar uyduruyordu."</t>
  </si>
  <si>
    <t>وَاَنَّا ظَنَنَّٓا اَنْ لَنْ تَقُولَ الْاِنْسُ وَالْجِنُّ عَلَى اللّٰهِ كَذِباًۙ</t>
  </si>
  <si>
    <t>72|5|"Doğrusu insanların ve cinlerin Allah'a karşı yalan uydurabileceklerini sanmazdık."</t>
  </si>
  <si>
    <t>وَاَنَّهُ كَانَ رِجَالٌ مِنَ الْاِنْسِ يَعُوذُونَ بِرِجَالٍ مِنَ الْجِنِّ فَزَادُوهُمْ رَهَقاًۙ</t>
  </si>
  <si>
    <t>72|6|"Gerçekten, bir takım insanlar, cinlerin bir takımına sığınırlardı da onların azgınlıklarını artırırlardı."</t>
  </si>
  <si>
    <t>وَاَنَّهُمْ ظَنُّوا كَمَا ظَنَنْتُمْ اَنْ لَنْ يَبْعَثَ اللّٰهُ اَحَداًۙ</t>
  </si>
  <si>
    <t>72|7|"Doğrusu, onlar da sizin, Allah'ın kimseyi yeniden diriltmeyeceğinizi sandığınız gibi sanıda bulunmuşlardı."</t>
  </si>
  <si>
    <t>وَاَنَّا لَمَسْنَا السَّمَٓاءَ فَوَجَدْنَاهَا مُلِئَتْ حَرَساً شَد۪يداً وَشُهُباًۙ</t>
  </si>
  <si>
    <t>72|8|"Doğrusu biz göğü yokladık; onu sert bekçiler ve kayan ateşlerle (ışınlarla) doldurulmuş bulduk."</t>
  </si>
  <si>
    <t>وَاَنَّا كُنَّا نَقْعُدُ مِنْهَا مَقَاعِدَ لِلسَّمْعِۜ فَمَنْ يَسْتَمِعِ الْاٰنَ يَجِدْ لَهُ شِهَاباً رَصَداًۙ</t>
  </si>
  <si>
    <t>72|9|"Doğrusu biz, göğün dinleyebileceğimiz bir yerinde otururduk; ama şimdi kim dinleyecek olsa, kendisini gözleyen bir ateş (ışın) buluyor."</t>
  </si>
  <si>
    <t>وَاَنَّا لَا نَدْر۪ٓي اَشَرٌّ اُر۪يدَ بِمَنْ فِي الْاَرْضِ اَمْ اَرَادَ بِهِمْ رَبُّهُمْ رَشَداًۙ</t>
  </si>
  <si>
    <t>72|10|"Yeryüzünde olanlara kötülük mü murad edildi, yahut Rableri onlara bir iyilik mi dilemiştir, doğrusu biz bilemeyiz."</t>
  </si>
  <si>
    <t>وَاَنَّا مِنَّا الصَّالِحُونَ وَمِنَّا دُونَ ذٰلِكَۜ كُنَّا طَرَٓائِقَ قِدَداًۙ</t>
  </si>
  <si>
    <t>72|11|"Doğrusu aramızda iyiler de vardır, bundan aşağı bulunanlar da vardır. Biz, türlü türlü yolda olan topluluklardık."</t>
  </si>
  <si>
    <t>وَاَنَّا ظَنَنَّٓا اَنْ لَنْ نُعْجِزَ اللّٰهَ فِي الْاَرْضِ وَلَنْ نُعْجِزَهُ هَرَباًۙ</t>
  </si>
  <si>
    <t>72|12|"Yeryüzünde kalsak da Allah'ı aciz bırakamayacağımız, başka yere kaçsak da, O'nu aciz kılamayacağımız gerçeğini şüphesiz anladık."</t>
  </si>
  <si>
    <t>وَاَنَّا لَمَّا سَمِعْنَا الْهُدٰٓى اٰمَنَّا بِه۪ۜ فَمَنْ يُؤْمِنْ بِرَبِّه۪ فَلَا يَخَافُ بَخْساً وَلَا رَهَقاًۙ</t>
  </si>
  <si>
    <t>72|13|"Şüphesiz, doğruluk rehberi olan Kuran'ı dinlediğimizde ona inandık; kim Rabbine inanırsa, o, ecrinin eksiltileceğinden ve kendisine haksızlık edileceğinden korkmaz."</t>
  </si>
  <si>
    <t>وَاَنَّا مِنَّا الْمُسْلِمُونَ وَمِنَّا الْقَاسِطُونَۜ فَمَنْ اَسْلَمَ فَاُو۬لٰٓئِكَ تَحَرَّوْا رَشَداً</t>
  </si>
  <si>
    <t>72|14|"İçimizde, kendini Allah'a vermiş olanlar da, yazık edenler de vardır. Kendini Allah'a veren kimseler, işte onlar, doğru yolu arayanlar, ona layık olanlardır."</t>
  </si>
  <si>
    <t>وَاَمَّا الْقَاسِطُونَ فَكَانُوا لِجَهَنَّمَ حَطَباًۙ</t>
  </si>
  <si>
    <t>72|15|"Kendilerine yazık edenlere gelince; onlar, cehennemin odunları oldular."</t>
  </si>
  <si>
    <t>وَاَنْ لَوِ اسْتَقَامُوا عَلَى الطَّر۪يقَةِ لَاَسْقَيْنَاهُمْ مَٓاءً غَدَقاًۙ</t>
  </si>
  <si>
    <t>72|16|Ama doğru yola girmiş olsalardı, onları bu hususta denememiz için onlara bol su içirirdik; kim Rabbini anmaktan yüz çevirirse, Rabbi onu gittikçe artan bir azaba uğratır.</t>
  </si>
  <si>
    <t>لِنَفْتِنَهُمْ ف۪يهِۚ وَمَنْ يُعْرِضْ عَنْ ذِكْرِ رَبِّه۪ يَسْلُكْهُ عَذَاباً صَعَداًۙ</t>
  </si>
  <si>
    <t>72|17|Ama doğru yola girmiş olsalardı, onları bu hususta denememiz için onlara bol su içirirdik; kim Rabbini anmaktan yüz çevirirse, Rabbi onu gittikçe artan bir azaba uğratır.</t>
  </si>
  <si>
    <t>وَاَنَّ الْمَسَاجِدَ لِلّٰهِ فَلَا تَدْعُوا مَعَ اللّٰهِ اَحَداًۙ</t>
  </si>
  <si>
    <t>72|18|Mescidler şüphesiz Allah'ındır, öyleyse oralarda Allah'a yalvarırken başkasını katmayın.</t>
  </si>
  <si>
    <t>وَاَنَّهُ لَمَّا قَامَ عَبْدُ اللّٰهِ يَدْعُوهُ كَادُوا يَكُونُونَ عَلَيْهِ لِبَداًۜ۟</t>
  </si>
  <si>
    <t>72|19|Allah'ın kulu Muhammed, O'na yalvarmak, namaz kılmak için kalkınca, nerdeyse, çevresinde keçeleşirler, birbirlerine girerlerdi.</t>
  </si>
  <si>
    <t>قُلْ اِنَّمَٓا اَدْعُوا رَبّ۪ي وَلَٓا اُشْرِكُ بِه۪ٓ اَحَداً</t>
  </si>
  <si>
    <t>72|20|De ki: "Ben sadece Rabbime yalvarırım ve O'na kimseyi ortak koşmam."</t>
  </si>
  <si>
    <t>قُلْ اِنّ۪ي لَٓا اَمْلِكُ لَكُمْ ضَراًّ وَلَا رَشَداً</t>
  </si>
  <si>
    <t>72|21|De ki: "Ben size zarar vermeye de iyilik yapmaya da kadir değilim."</t>
  </si>
  <si>
    <t>قُلْ اِنّ۪ي لَنْ يُج۪يرَن۪ي مِنَ اللّٰهِ اَحَدٌ وَلَنْ اَجِدَ مِنْ دُونِه۪ مُلْتَحَداًۙ</t>
  </si>
  <si>
    <t>72|22|De ki: "Beni kimse Allah'a karşı savunamaz ve ben O'ndan başka bir sığınak bulamam."</t>
  </si>
  <si>
    <t>اِلَّا بَلَاغاً مِنَ اللّٰهِ وَرِسَالَاتِه۪ۜ وَمَنْ يَعْصِ اللّٰهَ وَرَسُولَهُ فَاِنَّ لَهُ نَارَ جَهَنَّمَ خَالِد۪ينَ ف۪يهَٓا اَبَداًۜ</t>
  </si>
  <si>
    <t>72|23|"Benim yaptığım yalnız, Allah katından olanı, O'nun gönderdiklerini tebliğdir. Allah'a ve Peygamberine kim karşı gelirse ona, içinde sonsuz ve temelli kalınacak cehennem ateşi vardır."</t>
  </si>
  <si>
    <t>حَتّٰٓى اِذَا رَاَوْا مَا يُوعَدُونَ فَسَيَعْلَمُونَ مَنْ اَضْعَفُ نَاصِراً وَاَقَلُّ عَدَداً</t>
  </si>
  <si>
    <t>72|24|Sonunda, kendilerine söz verileni gördükleri zaman, kimin yardımcısının daha güçsüz ve sayısının daha az olduğunu bileceklerdir.</t>
  </si>
  <si>
    <t>قُلْ اِنْ اَدْر۪ٓي اَقَر۪يبٌ مَا تُوعَدُونَ اَمْ يَجْعَلُ لَهُ رَبّ۪ٓي اَمَداً</t>
  </si>
  <si>
    <t>72|25|De ki: Size söz verilen yakın mıdır, yoksa Rabbim onu uzun süreli mi kılmıştır ben bilmem."</t>
  </si>
  <si>
    <t>عَالِمُ الْغَيْبِ فَلَا يُظْهِرُ عَلٰى غَيْبِه۪ٓ اَحَداًۙ</t>
  </si>
  <si>
    <t>72|26|Görülmeyeni bilen Allah, görülmeyene kimseyi muttali kılmaz.</t>
  </si>
  <si>
    <t>اِلَّا مَنِ ارْتَضٰى مِنْ رَسُولٍ فَاِنَّهُ يَسْلُكُ مِنْ بَيْنِ يَدَيْهِ وَمِنْ خَلْفِه۪ رَصَداًۙ</t>
  </si>
  <si>
    <t>72|27|Ancak peygamberlerden, bildirmek istediği bunun dışındadır. Rablerinin bildirilerini tebliğ etmelerini ortaya koymak için her peygamberin önünden ve ardından gözcüler salar; onların yaptıklarını ilmiyle kuşatır ve herşeyi bir bir sayar.</t>
  </si>
  <si>
    <t>لِيَعْلَمَ اَنْ قَدْ اَبْلَغُوا رِسَالَاتِ رَبِّهِمْ وَاَحَاطَ بِمَا لَدَيْهِمْ وَاَحْصٰى كُلَّ شَيْءٍ عَدَداً</t>
  </si>
  <si>
    <t>72|28|Ancak peygamberlerden, bildirmek istediği bunun dışındadır. Rablerinin bildirilerini tebliğ etmelerini ortaya koymak için her peygamberin önünden ve ardından gözcüler salar; onların yaptıklarını ilmiyle kuşatır ve herşeyi bir bir sayar.</t>
  </si>
  <si>
    <t>MÜZEMMİL SURESİ</t>
  </si>
  <si>
    <t>يَٓا اَيُّهَا الْمُزَّمِّلُۙ</t>
  </si>
  <si>
    <t>73|1|Ey örtünüp bürünen! Gecenin yarısında, istersen biraz sonra, istersen biraz önce bir müddet için kalk ve ağır ağır Kuran oku.</t>
  </si>
  <si>
    <t>قُمِ الَّيْلَ اِلَّا قَل۪يلاًۙ</t>
  </si>
  <si>
    <t>73|2|Ey örtünüp bürünen! Gecenin yarısında, istersen biraz sonra, istersen biraz önce bir müddet için kalk ve ağır ağır Kuran oku.</t>
  </si>
  <si>
    <t>نِصْفَهُٓ اَوِ انْقُصْ مِنْهُ قَل۪يلاًۙ</t>
  </si>
  <si>
    <t>73|3|Ey örtünüp bürünen! Gecenin yarısında, istersen biraz sonra, istersen biraz önce bir müddet için kalk ve ağır ağır Kuran oku.</t>
  </si>
  <si>
    <t>اَوْ زِدْ عَلَيْهِ وَرَتِّلِ الْقُرْاٰنَ تَرْت۪يلاًۜ</t>
  </si>
  <si>
    <t>73|4|Ey örtünüp bürünen! Gecenin yarısında, istersen biraz sonra, istersen biraz önce bir müddet için kalk ve ağır ağır Kuran oku.</t>
  </si>
  <si>
    <t>اِنَّا سَنُلْق۪ي عَلَيْكَ قَوْلاً ثَق۪يلاًۜ</t>
  </si>
  <si>
    <t>73|5|Doğrusu Biz, sana, taşıması ağır bir söz vahyedeceğiz.</t>
  </si>
  <si>
    <t>اِنَّ نَاشِئَةَ الَّيْلِ هِيَ اَشَدُّ وَطْـٔاً وَاَقْوَمُ ق۪يلاًۜ</t>
  </si>
  <si>
    <t>73|6|şüphesiz, gece kalkışı daha tesirli ve o zaman okumak daha elverişlidir.</t>
  </si>
  <si>
    <t>اِنَّ لَكَ فِي النَّهَارِ سَبْحاً طَو۪يلاًۜ</t>
  </si>
  <si>
    <t>73|7|Çünkü gündüz, seni uzun uzun alıkoyacak işler vardır.</t>
  </si>
  <si>
    <t>وَاذْكُرِ اسْمَ رَبِّكَ وَتَبَتَّلْ اِلَيْهِ تَبْت۪يلاًۜ</t>
  </si>
  <si>
    <t>73|8|Rabbinin adını an; herşeyi bırakıp yalnız O'na yönel,</t>
  </si>
  <si>
    <t>رَبُّ الْمَشْرِقِ وَالْمَغْرِبِ لَٓا اِلٰهَ اِلَّا هُوَ فَاتَّخِذْهُ وَك۪يلاً</t>
  </si>
  <si>
    <t>73|9|O, doğunun ve batının Rabbidir; O'ndan başka tanrı yoktur. Öyleyse O'nu vekil tut.</t>
  </si>
  <si>
    <t>وَاصْبِرْ عَلٰى مَا يَقُولُونَ وَاهْجُرْهُمْ هَجْراً جَم۪يلاً</t>
  </si>
  <si>
    <t>73|10|Onların söylediklerine sabret, yanlarından güzellikle ayrıl.</t>
  </si>
  <si>
    <t>وَذَرْن۪ي وَالْمُكَذِّب۪ينَ اُو۬لِي النَّعْمَةِ وَمَهِّلْهُمْ قَل۪يلاً</t>
  </si>
  <si>
    <t>73|11|Varlık sahibi olup da seni yalanlayanları Bana bırak; onlara az bir mehil ver.</t>
  </si>
  <si>
    <t>اِنَّ لَدَيْنَٓا اَنْكَالاً وَجَح۪يماًۙ</t>
  </si>
  <si>
    <t>73|12|Şüphesiz katımızda onlar için ağır boyunduruklar, cehennem, boğazı tıkayan bir yiyecek ve can yakan azap vardır.</t>
  </si>
  <si>
    <t>وَطَعَاماً ذَا غُصَّةٍ وَعَذَاباً اَل۪يماً</t>
  </si>
  <si>
    <t>73|13|Şüphesiz katımızda onlar için ağır boyunduruklar, cehennem, boğazı tıkayan bir yiyecek ve can yakan azap vardır.</t>
  </si>
  <si>
    <t>يَوْمَ تَرْجُفُ الْاَرْضُ وَالْجِبَالُ وَكَانَتِ الْجِبَالُ كَث۪يباً مَه۪يلاً</t>
  </si>
  <si>
    <t>73|14|Kıyametin koptuğu gün, yeryüzü ve dağlar sarsılır; dağlar, yumuşak kum yığını haline gelir.</t>
  </si>
  <si>
    <t>اِنَّٓا اَرْسَلْنَٓا اِلَيْكُمْ رَسُولاً شَاهِداً عَلَيْكُمْ كَمَٓا اَرْسَلْنَٓا اِلٰى فِرْعَوْنَ رَسُولاًۜ</t>
  </si>
  <si>
    <t>73|15|Firavun'a bir peygamber gönderdiğimiz gibi, size de, hakkınızda şahidlik edecek bir peygamber gönderdik.</t>
  </si>
  <si>
    <t>فَعَصٰى فِرْعَوْنُ الرَّسُولَ فَاَخَذْنَاهُ اَخْذاً وَب۪يلاً</t>
  </si>
  <si>
    <t>73|16|Ama Firavun o peygambere karşı gelmişti de onu çok ağır bir şekilde tutup cezalandırmıştık.</t>
  </si>
  <si>
    <t>فَـكَيْفَ تَتَّقُونَ اِنْ كَفَرْتُمْ يَوْماً يَجْعَلُ الْوِلْدَانَ ش۪يباًۗ</t>
  </si>
  <si>
    <t>73|17|Eğer inkar ederseniz, gençleri ihtiyarlatan günden nasıl korunursunuz?</t>
  </si>
  <si>
    <t>اَلسَّمَٓاءُ مُنْفَطِرٌ بِه۪ۜ كَانَ وَعْدُهُ مَفْعُولاً</t>
  </si>
  <si>
    <t>73|18|O günün şiddetiyle gök bile parçalanır. O'nun sözü yerine gelir.</t>
  </si>
  <si>
    <t>اِنَّ هٰذِه۪ تَذْكِرَةٌۚ فَمَنْ شَٓاءَ اتَّخَذَ اِلٰى رَبِّه۪ سَب۪يلاً۟</t>
  </si>
  <si>
    <t>73|19|Doğrusu bu anlatılanlar birer öğüttür. Dileyen kimse, Rabbine doğru giden bir yol tutar.</t>
  </si>
  <si>
    <t>اِنَّ رَبَّكَ يَعْلَمُ اَنَّكَ تَقُومُ اَدْنٰى مِنْ ثُلُثَيِ الَّيْلِ وَنِصْفَهُ وَثُلُثَهُ وَطَٓائِفَةٌ مِنَ الَّذ۪ينَ مَعَكَۜ وَاللّٰهُ يُقَدِّرُ الَّيْلَ وَالنَّهَارَۜ عَلِمَ اَنْ لَنْ تُحْصُوهُ فَتَابَ عَلَيْكُمْ فَاقْرَؤُ۫ا مَا تَيَسَّرَ مِنَ الْقُرْاٰنِۜ عَلِمَ اَنْ سَيَكُونُ مِنْكُمْ مَرْضٰىۙ وَاٰخَرُونَ يَضْرِبُونَ فِي الْاَرْضِ يَبْتَغُونَ مِنْ فَضْلِ اللّٰهِۙ وَاٰخَرُونَ يُقَاتِلُونَ ف۪ي سَب۪يلِ اللّٰهِۘ فَاقْرَؤُ۫ا مَا تَيَسَّرَ مِنْهُۙ وَاَق۪يمُوا الصَّلٰوةَ وَاٰتُوا الزَّكٰوةَ وَاَقْرِضُوا اللّٰهَ قَرْضاً حَسَناًۜ وَمَا تُقَدِّمُوا لِاَنْفُسِكُمْ مِنْ خَيْرٍ تَجِدُوهُ عِنْدَ اللّٰهِ هُوَ خَيْراً وَاَعْظَمَ اَجْراًۜ وَاسْتَغْفِرُوا اللّٰهَۜ اِنَّ اللّٰهَ غَفُورٌ رَح۪يمٌ</t>
  </si>
  <si>
    <t>73|20|Şüphesiz Rabbin, senin ve beraberinde bulunanlardan bir topluluğun gecenin üçte ikisinden biraz az, yarısı ve üçte biri kadar vakit içinde kalktığını bilir. Gece ve gündüzü Allah ölçer; sizin bu vakitleri takdir edemeyeceğinizi bildiğinden tevbenizi kabul etmiştir. Artık, Kuran'dan kolayınıza geleni okuyun; Allah, içinizden, hasta olanları, Allah'ın lütfundan rızık aramak üzere yeryüzünde dolaşacak olan kimseleri ve Allah yolunda savaşacak olanları şüphesiz bilir. Kuran'dan kolayınıza geleni okuyun; namazı kılın; zekatı verin; Allah'a güzel ödünç takdiminde bulunun; kendiniz için yaptığınız iyiliği daha iyi ve daha büyük ecir olarak Allah katında bulursunuz. Allah'tan bağışlanma dileyin; Allah elbette bağışlar ve merhamet eder.</t>
  </si>
  <si>
    <t>MÜDDESSİR SURESİ</t>
  </si>
  <si>
    <t>يَٓا اَيُّهَا الْمُدَّثِّرُۙ</t>
  </si>
  <si>
    <t>74|1|Ey örtüye bürünen!</t>
  </si>
  <si>
    <t>قُمْ فَاَنْذِرْۙ</t>
  </si>
  <si>
    <t>74|2|Kalk da uyar.</t>
  </si>
  <si>
    <t>وَرَبَّكَ فَـكَبِّرْۙ</t>
  </si>
  <si>
    <t>74|3|Rabbini yücelt.</t>
  </si>
  <si>
    <t>وَثِيَابَكَ فَطَهِّرْۙ</t>
  </si>
  <si>
    <t>74|4|Giydiklerini temiz tut.</t>
  </si>
  <si>
    <t>وَالرُّجْزَ فَاهْجُرْۙ</t>
  </si>
  <si>
    <t>74|5|Kötü şeyleri terke devam et.</t>
  </si>
  <si>
    <t>وَلَا تَمْنُنْ تَسْتَكْثِرُۙ</t>
  </si>
  <si>
    <t>74|6|Yaptığın iyiliği çok görerek başa kakma.</t>
  </si>
  <si>
    <t>وَلِرَبِّكَ فَاصْبِرْۜ</t>
  </si>
  <si>
    <t>74|7|Rabbin için sabret.</t>
  </si>
  <si>
    <t>فَاِذَا نُقِرَ فِي النَّاقُورِۙ</t>
  </si>
  <si>
    <t>74|8|Sura üflendiği vakit, işte o gün, inkarcılara kolay olmayan zorlu bir gündür.</t>
  </si>
  <si>
    <t>فَذٰلِكَ يَوْمَئِذٍ يَوْمٌ عَس۪يرٌۙ</t>
  </si>
  <si>
    <t>74|9|Sura üflendiği vakit, işte o gün, inkarcılara kolay olmayan zorlu bir gündür.</t>
  </si>
  <si>
    <t>عَلَى الْـكَافِر۪ينَ غَيْرُ يَس۪يرٍ</t>
  </si>
  <si>
    <t>74|10|Sura üflendiği vakit, işte o gün, inkarcılara kolay olmayan zorlu bir gündür.</t>
  </si>
  <si>
    <t>ذَرْن۪ي وَمَنْ خَلَقْتُ وَح۪يداًۙ</t>
  </si>
  <si>
    <t>74|11|Tek olarak yaratıp kendisine bol bol mal, çevresinde bulunan oğullar verdiğim ve nimetleri yaydıkça yaydığım o kimseyi Bana bırak.</t>
  </si>
  <si>
    <t>وَجَعَلْتُ لَهُ مَالاً مَمْدُوداًۙ</t>
  </si>
  <si>
    <t>74|12|Tek olarak yaratıp kendisine bol bol mal, çevresinde bulunan oğullar verdiğim ve nimetleri yaydıkça yaydığım o kimseyi Bana bırak.</t>
  </si>
  <si>
    <t>وَبَن۪ينَ شُهُوداًۙ</t>
  </si>
  <si>
    <t>74|13|Tek olarak yaratıp kendisine bol bol mal, çevresinde bulunan oğullar verdiğim ve nimetleri yaydıkça yaydığım o kimseyi Bana bırak.</t>
  </si>
  <si>
    <t>وَمَهَّدْتُ لَهُ تَمْه۪يداًۙ</t>
  </si>
  <si>
    <t>74|14|Tek olarak yaratıp kendisine bol bol mal, çevresinde bulunan oğullar verdiğim ve nimetleri yaydıkça yaydığım o kimseyi Bana bırak.</t>
  </si>
  <si>
    <t>ثُمَّ يَطْمَعُ اَنْ اَز۪يدَۗ</t>
  </si>
  <si>
    <t>74|15|Bir de verdiğim nimetten artırmamı umar;</t>
  </si>
  <si>
    <t>كَلَّاۜ اِنَّهُ كَانَ لِاٰيَاتِنَا عَن۪يداًۜ</t>
  </si>
  <si>
    <t>74|16|Hayır; hayır; çünkü o, Bizim ayetlerimize karşı son derece inatçıdır.</t>
  </si>
  <si>
    <t>سَاُرْهِقُهُ صَعُوداًۜ</t>
  </si>
  <si>
    <t>74|17|Onu sarp bir yokuşa sardıracağım.</t>
  </si>
  <si>
    <t>اِنَّهُ فَـكَّرَ وَقَدَّرَۙ</t>
  </si>
  <si>
    <t>74|18|Çünkü o, düşündü, ölçtü biçti;</t>
  </si>
  <si>
    <t>فَقُتِلَ كَيْفَ قَدَّرَۙ</t>
  </si>
  <si>
    <t>74|19|Canı çıkası, ne biçim ölçüp biçti!</t>
  </si>
  <si>
    <t>ثُمَّ قُتِلَ كَيْفَ قَدَّرَۙ</t>
  </si>
  <si>
    <t>74|20|Canı çıkası; sonra yine ne biçim ölçüp biçti!</t>
  </si>
  <si>
    <t>ثُمَّ نَظَرَۙ</t>
  </si>
  <si>
    <t>74|21|Sonra baktı;</t>
  </si>
  <si>
    <t>ثُمَّ عَبَسَ وَبَسَرَۙ</t>
  </si>
  <si>
    <t>74|22|Sonra kaşlarını çattı, suratını aştı;</t>
  </si>
  <si>
    <t>ثُمَّ اَدْبَرَ وَاسْتَكْبَرَۙ</t>
  </si>
  <si>
    <t>74|23|Sonra da sırt çevirip büyüklük tasladı.</t>
  </si>
  <si>
    <t>فَقَالَ اِنْ هٰذَٓا اِلَّا سِحْرٌ يُؤْثَرُۙ</t>
  </si>
  <si>
    <t>74|24|"Bu sadece öğretilegelen bir sihirdir. Bu Kuran yalnızca bir insan sözüdür" dedi.</t>
  </si>
  <si>
    <t>اِنْ هٰذَٓا اِلَّا قَوْلُ الْبَشَرِۜ</t>
  </si>
  <si>
    <t>74|25|"Bu sadece öğretilegelen bir sihirdir. Bu Kuran yalnızca bir insan sözüdür" dedi.</t>
  </si>
  <si>
    <t>سَاُصْل۪يهِ سَقَرَ</t>
  </si>
  <si>
    <t>74|26|İşte bu adamı yakıcı bir ateşe yaslayacağım.</t>
  </si>
  <si>
    <t>وَمَٓا اَدْرٰيكَ مَا سَقَرُۜ</t>
  </si>
  <si>
    <t>74|27|Yakıcı ateşin ne olduğunu sen nerden bilirsin?</t>
  </si>
  <si>
    <t>لَا تُبْق۪ي وَلَا تَذَرُۚ</t>
  </si>
  <si>
    <t>74|28|O, ne geri bırakır ne de azabdan vazgeçer.</t>
  </si>
  <si>
    <t>لَـوَّاحَةٌ لِلْبَشَرِۚ</t>
  </si>
  <si>
    <t>74|29|İnsanın derisini kavurur;</t>
  </si>
  <si>
    <t>عَلَيْهَا تِسْعَةَ عَشَرَۜ</t>
  </si>
  <si>
    <t>74|30|Orada ondokuz bekçi vardır.</t>
  </si>
  <si>
    <t>وَمَا جَعَلْنَٓا اَصْحَابَ النَّارِ اِلَّا مَلٰٓئِكَةًۖ وَمَا جَعَلْنَا عِدَّتَهُمْ اِلَّا فِتْنَةً لِلَّذ۪ينَ كَـفَرُواۙ لِيَسْتَيْقِنَ الَّذ۪ينَ اُو۫تُوا الْـكِتَابَ وَيَزْدَادَ الَّذ۪ينَ اٰمَنُٓوا ا۪يمَاناً وَلَا يَرْتَابَ الَّذ۪ينَ اُو۫تُوا الْـكِتَابَ وَالْمُؤْمِنُونَۙ وَلِيَقُولَ الَّذ۪ينَ ف۪ي قُلُوبِهِمْ مَرَضٌ وَالْـكَافِرُونَ مَاذَٓا اَرَادَ اللّٰهُ بِهٰذَا مَثَلاًۜ كَذٰلِكَ يُضِلُّ اللّٰهُ مَنْ يَشَٓاءُ وَيَـهْد۪ي مَنْ يَشَٓاءُۜ وَمَا يَعْلَمُ جُنُودَ رَبِّكَ اِلَّا هُوَۜ وَمَا هِيَ اِلَّا ذِكْرٰى لِلْبَشَرِ۟</t>
  </si>
  <si>
    <t>74|31|Cehennemin bekçilerini yalnız meleklerden kılmışızdır. Sayılarını bildirmekle de, ancak inkar edenlerin denenmesini ve kendilerine kitap verilenlerin kesin bilgi edinmesini ve inananların da imanlarının artmasını sağladık. Kendilerine kitap verilenler ve inananlar şüpheye düşmesinler. Kalblerinde hastalık bulunanlar ve inkarcılar: "Allah bu misalle neyi muradetti?" desinler. İşte Allah, böylece, dilediğini saptırır, dilediğini de doğru yola eriştirir. Rabbinin ordularını kendisinden başkası bilmez. Bu, insanoğluna bir öğütten ibarettir.</t>
  </si>
  <si>
    <t>كَلَّا وَالْقَمَرِۙ</t>
  </si>
  <si>
    <t>74|32|Hayır, hayır öğüt almazlar. Aya, dönüp gelen geceye, ağarmakta olan sabaha and olsun ki, içinizden öne geçmek veya geri kalmak isteyen kimseye, insanoğlunu uyarıcı olarak anlatılan cehennem büyük olaylardan biridir.</t>
  </si>
  <si>
    <t>وَالَّيْلِ اِذْ اَدْبَرَۙ</t>
  </si>
  <si>
    <t>74|33|Hayır, hayır öğüt almazlar. Aya, dönüp gelen geceye, ağarmakta olan sabaha and olsun ki, içinizden öne geçmek veya geri kalmak isteyen kimseye, insanoğlunu uyarıcı olarak anlatılan cehennem büyük olaylardan biridir.</t>
  </si>
  <si>
    <t>وَالصُّبْحِ اِذَٓا اَسْفَرَۙ</t>
  </si>
  <si>
    <t>74|34|Hayır, hayır öğüt almazlar. Aya, dönüp gelen geceye, ağarmakta olan sabaha and olsun ki, içinizden öne geçmek veya geri kalmak isteyen kimseye, insanoğlunu uyarıcı olarak anlatılan cehennem büyük olaylardan biridir.</t>
  </si>
  <si>
    <t>اِنَّهَا لَاِحْدَى الْـكُبَرِۙ</t>
  </si>
  <si>
    <t>74|35|Hayır, hayır öğüt almazlar. Aya, dönüp gelen geceye, ağarmakta olan sabaha and olsun ki, içinizden öne geçmek veya geri kalmak isteyen kimseye, insanoğlunu uyarıcı olarak anlatılan cehennem büyük olaylardan biridir.</t>
  </si>
  <si>
    <t>نَذ۪يراً لِلْبَشَرِۙ</t>
  </si>
  <si>
    <t>74|36|Hayır, hayır öğüt almazlar. Aya, dönüp gelen geceye, ağarmakta olan sabaha and olsun ki, içinizden öne geçmek veya geri kalmak isteyen kimseye, insanoğlunu uyarıcı olarak anlatılan cehennem büyük olaylardan biridir.</t>
  </si>
  <si>
    <t>لِمَنْ شَٓاءَ مِنْكُمْ اَنْ يَتَقَدَّمَ اَوْ يَتَاَخَّرَۜ</t>
  </si>
  <si>
    <t>74|37|Hayır, hayır öğüt almazlar. Aya, dönüp gelen geceye, ağarmakta olan sabaha and olsun ki, içinizden öne geçmek veya geri kalmak isteyen kimseye, insanoğlunu uyarıcı olarak anlatılan cehennem büyük olaylardan biridir.</t>
  </si>
  <si>
    <t>كُلُّ نَفْسٍ بِمَا كَسَبَتْ رَه۪ينَةٌۙ</t>
  </si>
  <si>
    <t>74|38|Herkes kazancına bağlı bir rehindir;</t>
  </si>
  <si>
    <t>اِلَّٓا اَصْحَابَ الْيَم۪ينِۜۛ</t>
  </si>
  <si>
    <t>74|39|Ancak, defteri sağdan verilenler böyle değildir; onlar cennettedirler. Suçlulara: "Sizi bu yakıcı ateşe sürükleyen nedir?" diye sorarlar.</t>
  </si>
  <si>
    <t>ف۪ي جَنَّاتٍۜۛ يَتَسَٓاءَلُونَۙ</t>
  </si>
  <si>
    <t>74|40|Ancak, defteri sağdan verilenler böyle değildir; onlar cennettedirler. Suçlulara: "Sizi bu yakıcı ateşe sürükleyen nedir?" diye sorarlar.</t>
  </si>
  <si>
    <t>عَنِ الْمُجْرِم۪ينَۙ</t>
  </si>
  <si>
    <t>74|41|Ancak, defteri sağdan verilenler böyle değildir; onlar cennettedirler. Suçlulara: "Sizi bu yakıcı ateşe sürükleyen nedir?" diye sorarlar.</t>
  </si>
  <si>
    <t>مَا سَلَـكَكُمْ ف۪ي سَقَرَ</t>
  </si>
  <si>
    <t>74|42|Ancak, defteri sağdan verilenler böyle değildir; onlar cennettedirler. Suçlulara: "Sizi bu yakıcı ateşe sürükleyen nedir?" diye sorarlar.</t>
  </si>
  <si>
    <t>قَالُوا لَمْ نَكُ مِنَ الْمُصَلّ۪ينَۙ</t>
  </si>
  <si>
    <t>74|43|Onlar derler ki: "Namaz kılanlardan değildik."</t>
  </si>
  <si>
    <t>وَلَمْ نَكُ نُطْعِمُ الْمِسْك۪ينَۙ</t>
  </si>
  <si>
    <t>74|44|"Düşkün kimseyi doyurmuyorduk."</t>
  </si>
  <si>
    <t>وَكُنَّا نَخُوضُ مَعَ الْخَٓائِض۪ينَۙ</t>
  </si>
  <si>
    <t>74|45|"Batıla dalanlarla biz de dalardık."</t>
  </si>
  <si>
    <t>وَكُنَّا نُكَذِّبُ بِيَوْمِ الدّ۪ينِۙ</t>
  </si>
  <si>
    <t>74|46|"Ceza gününü yalanlardık."</t>
  </si>
  <si>
    <t>حَتّٰٓى اَتٰينَا الْيَق۪ينُۜ</t>
  </si>
  <si>
    <t>74|47|"Ölüm bize o haldeyken geldi."</t>
  </si>
  <si>
    <t>فَمَا تَنْفَعُهُمْ شَفَاعَةُ الشَّافِع۪ينَۜ</t>
  </si>
  <si>
    <t>74|48|Artık onlara, şefaatçilerin şefaati fayda vermez.</t>
  </si>
  <si>
    <t>فَمَا لَهُمْ عَنِ التَّذْكِرَةِ مُعْرِض۪ينَۙ</t>
  </si>
  <si>
    <t>74|49|Öyleyken, bunlara ne oluyor ki öğütten yüz çeviriyorlar?</t>
  </si>
  <si>
    <t>كَاَنَّهُمْ حُمُرٌ مُسْتَنْفِرَةٌۙ</t>
  </si>
  <si>
    <t>74|50|Aslandan ürkerek kaçan yabani merkeplere benzerler.</t>
  </si>
  <si>
    <t>فَرَّتْ مِنْ قَسْوَرَةٍۜ</t>
  </si>
  <si>
    <t>74|51|Aslandan ürkerek kaçan yabani merkeplere benzerler.</t>
  </si>
  <si>
    <t>بَلْ يُر۪يدُ كُلُّ امْرِئٍ مِنْهُمْ اَنْ يُؤْتٰى صُحُفاً مُنَشَّرَةًۙ</t>
  </si>
  <si>
    <t>74|52|Hayır; her biri önüne açılıvermiş sahifeler verilmesini ister.</t>
  </si>
  <si>
    <t>كَلَّاۜ بَلْ لَا يَخَافُونَ الْاٰخِرَةَۜ</t>
  </si>
  <si>
    <t>74|53|Hayır; daha doğrusu ahiretten korkmazlar.</t>
  </si>
  <si>
    <t>كَلَّٓا اِنَّهُ تَذْكِرَةٌۚ</t>
  </si>
  <si>
    <t>74|54|Hayır; şüphesiz bu Kuran bir öğüttür.</t>
  </si>
  <si>
    <t>فَمَنْ شَٓاءَ ذَكَرَهُۜ</t>
  </si>
  <si>
    <t>74|55|Dileyen kimse öğüt alır.</t>
  </si>
  <si>
    <t>وَمَا يَذْكُرُونَ اِلَّٓا اَنْ يَشَٓاءَ اللّٰهُۜ هُوَ اَهْلُ التَّقْوٰى وَاَهْلُ الْمَغْفِرَةِ</t>
  </si>
  <si>
    <t>74|56|Allah dilemeksizin öğüt alamazlar. O, kendisinden korkulmaya daha layıktır ve bağışlamaya daha ehildir.</t>
  </si>
  <si>
    <t>KIYAME SURESİ</t>
  </si>
  <si>
    <t>لَٓا اُقْسِمُ بِيَوْمِ الْقِيٰمَةِۙ</t>
  </si>
  <si>
    <t>75|1|Kıyamet gününe yemin ederim.</t>
  </si>
  <si>
    <t>وَلَٓا اُقْسِمُ بِالنَّفْسِ اللَّوَّامَةِ</t>
  </si>
  <si>
    <t>75|2|Ve nedamet çeken nefse yemin ederim.</t>
  </si>
  <si>
    <t>اَيَحْسَبُ الْاِنْسَانُ اَلَّنْ نَجْمَعَ عِظَامَهُۜ</t>
  </si>
  <si>
    <t>75|3|İnsan, kemiklerini bir araya toplayamayız mı sanıyor?</t>
  </si>
  <si>
    <t>بَلٰى قَادِر۪ينَ عَلٰٓى اَنْ نُسَوِّيَ بَنَانَهُ</t>
  </si>
  <si>
    <t>75|4|Evet, Biz onu, parmak uçlarına varıncaya kadar bütün incelikleriyle yeniden yapmaya kadiriz.</t>
  </si>
  <si>
    <t>بَلْ يُر۪يدُ الْاِنْسَانُ لِيَفْجُرَ اَمَامَهُۚ</t>
  </si>
  <si>
    <t>75|5|Ama, insanoğlu gelecekte de suç işlemek ister de: "Kıyamet günü ne zamanmış! " der.</t>
  </si>
  <si>
    <t>يَسْـَٔلُ اَيَّانَ يَوْمُ الْقِيٰمَةِۜ</t>
  </si>
  <si>
    <t>75|6|Ama, insanoğlu gelecekte de suç işlemek ister de: "Kıyamet günü ne zamanmış! " der.</t>
  </si>
  <si>
    <t>فَاِذَا بَرِقَ الْبَصَرُۙ</t>
  </si>
  <si>
    <t>75|7|Gözün kamaştığı, ayın tutulduğu, güneş ve ayın bir araya getirildiği zaman, işte o gün insan: "kaçacak yer nerede?" der.</t>
  </si>
  <si>
    <t>وَخَسَفَ الْقَمَرُۙ</t>
  </si>
  <si>
    <t>75|8|Gözün kamaştığı, ayın tutulduğu, güneş ve ayın bir araya getirildiği zaman, işte o gün insan: "kaçacak yer nerede?" der.</t>
  </si>
  <si>
    <t>وَجُمِعَ الشَّمْسُ وَالْقَمَرُۙ</t>
  </si>
  <si>
    <t>75|9|Gözün kamaştığı, ayın tutulduğu, güneş ve ayın bir araya getirildiği zaman, işte o gün insan: "kaçacak yer nerede?" der.</t>
  </si>
  <si>
    <t>يَقُولُ الْاِنْسَانُ يَوْمَئِذٍ اَيْنَ الْمَفَرُّۚ</t>
  </si>
  <si>
    <t>75|10|Gözün kamaştığı, ayın tutulduğu, güneş ve ayın bir araya getirildiği zaman, işte o gün insan: "kaçacak yer nerede?" der.</t>
  </si>
  <si>
    <t>كَلَّا لَا وَزَرَۚ</t>
  </si>
  <si>
    <t>75|11|Hayır; hayır; bir sığınak yoktur.</t>
  </si>
  <si>
    <t>اِلٰى رَبِّكَ يَوْمَئِذٍۨ الْمُسْتَقَرُّۜ</t>
  </si>
  <si>
    <t>75|12|O gün, sen, Rabbinin huzuruna varıp durursun.</t>
  </si>
  <si>
    <t>يُنَبَّؤُا الْاِنْسَانُ يَوْمَئِذٍ بِمَا قَدَّمَ وَاَخَّرَۜ</t>
  </si>
  <si>
    <t>75|13|O gün, insanoğluna önde ve sonda yaptığı ne varsa bildirilir.</t>
  </si>
  <si>
    <t>بَلِ الْاِنْسَانُ عَلٰى نَفْسِه۪ بَص۪يرَةٌۙ</t>
  </si>
  <si>
    <t>75|14|Özürlerini sayıp dökse de, insanoğlu, artık kendi kendinin şahididir.</t>
  </si>
  <si>
    <t>وَلَوْ اَلْقٰى مَعَاذ۪يرَهُۜ</t>
  </si>
  <si>
    <t>75|15|Özürlerini sayıp dökse de, insanoğlu, artık kendi kendinin şahididir.</t>
  </si>
  <si>
    <t>لَا تُحَرِّكْ بِه۪ لِسَانَكَ لِتَعْجَلَ بِه۪ۜ</t>
  </si>
  <si>
    <t>75|16|Cebrail sana Kuran okurken, unutmamak için acele edip onunla beraber söyleme, yalnız dinle.</t>
  </si>
  <si>
    <t>اِنَّ عَلَيْنَا جَمْعَهُ وَقُرْاٰنَهُۚ</t>
  </si>
  <si>
    <t>75|17|Doğrusu o vahyolunanı kalbine yerleştirmek ve onu sana okutturmak Bize düşer.</t>
  </si>
  <si>
    <t>فَاِذَا قَرَأْنَاهُ فَاتَّبِعْ قُرْاٰنَهُۚ</t>
  </si>
  <si>
    <t>75|18|Biz onu Cebrail'e okuttuğumuz zaman, onun okumasını dinle.</t>
  </si>
  <si>
    <t>ثُمَّ اِنَّ عَلَيْنَا بَيَانَهُۜ</t>
  </si>
  <si>
    <t>75|19|Sonra onu sana açıklamak Bize düşer.</t>
  </si>
  <si>
    <t>كَلَّا بَلْ تُحِبُّونَ الْعَاجِلَةَۙ</t>
  </si>
  <si>
    <t>75|20|Hayır, hayır! Sizler, çabuk elde edeceğiniz dünya nimetlerini seversiniz.</t>
  </si>
  <si>
    <t>وَتَذَرُونَ الْاٰخِرَةَۜ</t>
  </si>
  <si>
    <t>75|21|Ahireti bırakırsınız.</t>
  </si>
  <si>
    <t>وُجُوهٌ يَوْمَئِذٍ نَاضِرَةٌۙ</t>
  </si>
  <si>
    <t>75|22|O gün bir takım yüzler Rablerine bakıp parlayacaktır.</t>
  </si>
  <si>
    <t>اِلٰى رَبِّهَا نَاظِرَةٌۚ</t>
  </si>
  <si>
    <t>75|23|O gün bir takım yüzler Rablerine bakıp parlayacaktır.</t>
  </si>
  <si>
    <t>وَوُجُوهٌ يَوْمَئِذٍ بَاسِرَةٌۙ</t>
  </si>
  <si>
    <t>75|24|O gün bir takım yüzler de asıktır.</t>
  </si>
  <si>
    <t>تَظُنُّ اَنْ يُفْعَلَ بِهَا فَاقِرَةٌۜ</t>
  </si>
  <si>
    <t>75|25|Kendisinin belkemiğinin kırılacağını sanır.</t>
  </si>
  <si>
    <t>كَلَّٓا اِذَا بَلَغَتِ التَّرَاقِيَۙ</t>
  </si>
  <si>
    <t>75|26|Dikkat edin; can boğaza gelip köprücük kemiklerine dayandığı zaman: "Çare bulan yok mudur?" denir.</t>
  </si>
  <si>
    <t>وَق۪يلَ مَنْ۔ رَاقٍۙ</t>
  </si>
  <si>
    <t>75|27|Dikkat edin; can boğaza gelip köprücük kemiklerine dayandığı zaman: "Çare bulan yok mudur?" denir.</t>
  </si>
  <si>
    <t>وَظَنَّ اَنَّهُ الْفِرَاقُۙ</t>
  </si>
  <si>
    <t>75|28|Artık ayrılık vaktinin geldiğini sanır.</t>
  </si>
  <si>
    <t>وَالْتَفَّتِ السَّاقُ بِالسَّاقِۙ</t>
  </si>
  <si>
    <t>75|29|Bacaklar birbirine dolaşır.</t>
  </si>
  <si>
    <t>اِلٰى رَبِّكَ يَوْمَئِذٍۨ الْمَسَاقُۜ‌۟</t>
  </si>
  <si>
    <t>75|30|O gün sevk Rabbin huzurunadır.</t>
  </si>
  <si>
    <t>فَلَا صَدَّقَ وَلَا صَلّٰىۙ</t>
  </si>
  <si>
    <t>75|31|O, Peygamberi doğrulamamış, namaz kılmamış, ama yalanlayıp yüz çevirmiş, sonra da salına salına kendinden yana olanlara gitmişti.</t>
  </si>
  <si>
    <t>وَلٰـكِنْ كَذَّبَ وَتَوَلّٰىۙ</t>
  </si>
  <si>
    <t>75|32|O, Peygamberi doğrulamamış, namaz kılmamış, ama yalanlayıp yüz çevirmiş, sonra da salına salına kendinden yana olanlara gitmişti.</t>
  </si>
  <si>
    <t>ثُمَّ ذَهَبَ اِلٰٓى اَهْلِه۪ يَتَمَطّٰىۜ</t>
  </si>
  <si>
    <t>75|33|O, Peygamberi doğrulamamış, namaz kılmamış, ama yalanlayıp yüz çevirmiş, sonra da salına salına kendinden yana olanlara gitmişti.</t>
  </si>
  <si>
    <t>اَوْلٰى لَكَ فَاَوْلٰىۙ</t>
  </si>
  <si>
    <t>75|34|Sana yazıklar olsun, yazıklar!</t>
  </si>
  <si>
    <t>ثُمَّ اَوْلٰى لَكَ فَاَوْلٰىۜ</t>
  </si>
  <si>
    <t>75|35|Daha ne olsun, sana yazıklar olsun, yazıklar!</t>
  </si>
  <si>
    <t>اَيَحْسَبُ الْاِنْسَانُ اَنْ يُتْرَكَ سُدًىۜ</t>
  </si>
  <si>
    <t>75|36|İnsanoğlu kendisinin başıboş bırakılacağını mı sanır?</t>
  </si>
  <si>
    <t>اَلَمْ يَكُ نُطْفَةً مِنْ مَنِيٍّ يُمْنٰىۙ</t>
  </si>
  <si>
    <t>75|37|O, katılan bir meni damlası değil miydi?</t>
  </si>
  <si>
    <t>ثُمَّ كَانَ عَلَقَةً فَخَلَقَ فَسَوّٰىۙ</t>
  </si>
  <si>
    <t>75|38|Sonra kan pıhtısı olmuş, sonra Allah onu yaratıp şekil vermişti.</t>
  </si>
  <si>
    <t>فَجَعَلَ مِنْهُ الزَّوْجَيْنِ الذَّكَرَ وَالْاُنْثٰىۜ</t>
  </si>
  <si>
    <t>75|39|Ondan, erkek, dişi iki cins yaratmıştı.</t>
  </si>
  <si>
    <t>اَلَيْسَ ذٰلِكَ بِقَادِرٍ عَلٰٓى اَنْ يُحْيِيَ الْمَوْتٰى</t>
  </si>
  <si>
    <t>75|40|Bunları yapan Allah'ın ölüleri diriltmeye gücü yetmez mi? Elbette yeter.</t>
  </si>
  <si>
    <t>İNSAN SURESİ</t>
  </si>
  <si>
    <t>هَلْ اَتٰى عَلَى الْاِنْسَانِ ح۪ينٌ مِنَ الدَّهْرِ لَمْ يَكُنْ شَيْـٔاً مَذْكُوراً</t>
  </si>
  <si>
    <t>76|1|İnsanoğlu, var edilip bahse değer bir şey olana kadar, şüphesiz, uzun bir zaman geçmemiş midir?</t>
  </si>
  <si>
    <t>اِنَّا خَلَقْنَا الْاِنْسَانَ مِنْ نُطْفَةٍ اَمْشَاجٍۗ نَبْتَل۪يهِ فَجَعَلْنَاهُ سَم۪يعاً بَص۪يراً</t>
  </si>
  <si>
    <t>76|2|Biz insanı katışık bir nutfeden yaratmışızdır; onu deneriz; bu yüzden, onun işitmesini ve görmesini sağlamışızdır.</t>
  </si>
  <si>
    <t>اِنَّا هَدَيْنَاهُ السَّب۪يلَ اِمَّا شَا‌كِراً وَاِمَّا كَفُوراً</t>
  </si>
  <si>
    <t>76|3|Şüphesiz ona yol gösterdik; buna kimi şükreder, kimi de nankörlük.</t>
  </si>
  <si>
    <t>اِنَّٓا اَعْتَدْنَا لِلْـكَافِر۪ينَ سَلَاسِلَا۬ وَاَغْلَالاً وَسَع۪يراً</t>
  </si>
  <si>
    <t>76|4|Doğrusu, inkarcılar için zincirler, demir halkalar ve çılgın alevli cehennem hazırladık.</t>
  </si>
  <si>
    <t>اِنَّ الْاَبْرَارَ يَشْرَبُونَ مِنْ كَأْسٍ كَانَ مِزَاجُهَا كَافُوراًۚ</t>
  </si>
  <si>
    <t>76|5|Şüphesiz iyiler kafur katılmış bir tastan içerler.</t>
  </si>
  <si>
    <t>عَيْناً يَشْرَبُ بِهَا عِبَادُ اللّٰهِ يُفَجِّرُونَهَا تَفْج۪يراً</t>
  </si>
  <si>
    <t>76|6|Bu ancak Allah'ın kullarının taşıra taşıra içebileceği bir pınardır.</t>
  </si>
  <si>
    <t>يُوفُونَ بِالنَّذْرِ وَيَخَافُونَ يَوْماً كَانَ شَرُّهُ مُسْتَط۪يراً</t>
  </si>
  <si>
    <t>76|7|Onlar verdikleri sözleri yerine getirirler, fenalığı yaygın olan bir günden korkarlar.</t>
  </si>
  <si>
    <t>وَيُطْعِمُونَ الطَّعَامَ عَلٰى حُبِّه۪ مِسْك۪يناً وَيَت۪يماً وَاَس۪يراً</t>
  </si>
  <si>
    <t>76|8|Onlar içleri çektiği halde, yiyeceği yoksula, öksüze ve esire yedirirler.</t>
  </si>
  <si>
    <t>اِنَّمَا نُطْعِمُكُمْ لِوَجْهِ اللّٰهِ لَا نُر۪يدُ مِنْكُمْ جَزَٓاءً وَلَا شُكُوراً</t>
  </si>
  <si>
    <t>76|9|"Biz sizi ancak Allah rızası için doyuruyoruz, bir karşılık ve teşekkür beklemiyoruz. Doğrusu biz çok asık suratların bulunacağı bir günde Rabbimizden korkarız" derler.</t>
  </si>
  <si>
    <t>اِنَّا نَخَافُ مِنْ رَبِّنَا يَوْماً عَبُوساً قَمْطَر۪يراً</t>
  </si>
  <si>
    <t>76|10|"Biz sizi ancak Allah rızası için doyuruyoruz, bir karşılık ve teşekkür beklemiyoruz. Doğrusu biz çok asık suratların bulunacağı bir günde Rabbimizden korkarız" derler.</t>
  </si>
  <si>
    <t>فَوَقٰيهُمُ اللّٰهُ شَرَّ ذٰلِكَ الْيَوْمِ وَلَقّٰيهُمْ نَضْرَةً وَسُرُوراًۚ</t>
  </si>
  <si>
    <t>76|11|Allah da onları bu yüzden o günün fenalığından korur; onların yüzüne parlaklık ve neşe verir.</t>
  </si>
  <si>
    <t>وَجَزٰيهُمْ بِمَا صَبَرُوا جَنَّةً وَحَر۪يراًۙ</t>
  </si>
  <si>
    <t>76|12|Sabırlarının karşılığı, cennet ve oradaki ipeklerdir.</t>
  </si>
  <si>
    <t>مُتَّكِـ۪ٔينَ ف۪يهَا عَلَى الْاَرَٓائِكِۚ لَا يَرَوْنَ ف۪يهَا شَمْساً وَلَا زَمْهَر۪يراًۚ</t>
  </si>
  <si>
    <t>76|13|Orada tahtlara yaslanırlar; orada yakıcı sıcak ve dondurucu soğuk görmezler.</t>
  </si>
  <si>
    <t>وَدَانِيَةً عَلَيْهِمْ ظِلَالُهَا وَذُلِّلَتْ قُطُوفُهَا تَذْل۪يلاً</t>
  </si>
  <si>
    <t>76|14|Meyve ağaçlarının gölgeleri üzerlerine sarkmış ve onların koparılması kolaylaştırılmıştır.</t>
  </si>
  <si>
    <t>وَيُطَافُ عَلَيْهِمْ بِاٰنِيَةٍ مِنْ فِضَّةٍ وَاَكْوَابٍ كَانَتْ قَوَار۪يرَاۙ</t>
  </si>
  <si>
    <t>76|15|Çevrelerinde gümüş kaplar ve billur kaseler dolaştırılır.</t>
  </si>
  <si>
    <t>قَوَار۪يرَ مِنْ فِضَّةٍ قَدَّرُوهَا تَقْد۪يراً</t>
  </si>
  <si>
    <t>76|16|Billurları gümüş gibi parlaktır, onları ölçüp ölçüp dağıtırlar.</t>
  </si>
  <si>
    <t>وَيُسْقَوْنَ ف۪يهَا كَأْساً كَانَ مِزَاجُهَا زَنْجَب۪يلاًۚ</t>
  </si>
  <si>
    <t>76|17|Orada, zencefil karışık bir tasla içirilirler.</t>
  </si>
  <si>
    <t>عَيْناً ف۪يهَا تُسَمّٰى سَلْسَب۪يلاً</t>
  </si>
  <si>
    <t>76|18|O pınara "Selsebil" denir.</t>
  </si>
  <si>
    <t>وَيَطُوفُ عَلَيْهِمْ وِلْدَانٌ مُخَلَّدُونَۚ اِذَا رَاَيْتَهُمْ حَسِبْتَهُمْ لُؤْلُؤ۬اً مَنْثُوراً</t>
  </si>
  <si>
    <t>76|19|Yanlarında ölümsüz gençler dolaşır; onları gördüğünde saçılmış birer inci sanırsın.</t>
  </si>
  <si>
    <t>وَاِذَا رَاَيْتَ ثَمَّ رَاَيْتَ نَع۪يماً وَمُلْـكاً كَب۪يراً</t>
  </si>
  <si>
    <t>76|20|Oranın neresine baksan, nimet ve büyük bir saltanat görürsün.</t>
  </si>
  <si>
    <t>عَالِيَهُمْ ثِيَابُ سُنْدُسٍ خُضْرٌ وَاِسْتَبْرَقٌۘ وَحُلُّٓوا اَسَاوِرَ مِنْ فِضَّةٍۚ وَسَقٰيهُمْ رَبُّهُمْ شَرَاباً طَهُوراً</t>
  </si>
  <si>
    <t>76|21|Üzerlerinde ince yeşil ipekli, parlak atlastan elbiseler vardır; gümüş bileziklerle süslenmişlerdir Rableri onlara tertemiz içecekler içirir.</t>
  </si>
  <si>
    <t>اِنَّ هٰذَا كَانَ لَـكُمْ جَزَٓاءً وَكَانَ سَعْيُكُمْ مَشْكُوراً۟</t>
  </si>
  <si>
    <t>76|22|"İşte bu sizin işlediklerinizin karşılığıdır, çalışmalarınız şükre değer" denir.</t>
  </si>
  <si>
    <t>اِنَّا نَحْنُ نَزَّلْنَا عَلَيْكَ الْقُرْاٰنَ تَنْز۪يلاًۚ</t>
  </si>
  <si>
    <t>76|23|Kuran'ı sana indiren şüphesiz Biziz.</t>
  </si>
  <si>
    <t>فَاصْبِرْ لِحُكْمِ رَبِّكَ وَلَا تُطِعْ مِنْهُمْ اٰثِماً اَوْ كَفُوراًۚ</t>
  </si>
  <si>
    <t>76|24|Rabbinin hükmüne kadar sabret; onların günah işleyen ve inkarcı olanlarına uyma.</t>
  </si>
  <si>
    <t>وَاذْكُرِ اسْمَ رَبِّكَ بُكْرَةً وَاَص۪يلاًۚ</t>
  </si>
  <si>
    <t>76|25|Rabbinin adını sabah akşam an.</t>
  </si>
  <si>
    <t>وَمِنَ الَّيْلِ فَاسْجُدْ لَهُ وَسَبِّحْهُ لَيْلاً طَو۪يلاً</t>
  </si>
  <si>
    <t>76|26|Geceleyin O'na secde et; O'nu geceleri uzun uzun tesbih et.</t>
  </si>
  <si>
    <t>اِنَّ هٰٓؤُ۬لَٓاءِ يُحِبُّونَ الْعَاجِلَةَ وَيَذَرُونَ وَرَٓاءَهُمْ يَوْماً ثَق۪يلاً</t>
  </si>
  <si>
    <t>76|27|Doğrusu insanlar, çabuk elde edilen dünya nimetlerini severler de ağırlığı çekilmez günü arkalarında bırakırlar.</t>
  </si>
  <si>
    <t>نَحْنُ خَلَقْنَاهُمْ وَشَدَدْنَٓا اَسْرَهُمْۚ وَاِذَا شِئْنَا بَدَّلْـنَٓا اَمْثَالَهُمْ تَبْد۪يلاً</t>
  </si>
  <si>
    <t>76|28|Onları yaratan, mafsallarını pekiştiren Biziz; dilersek onları benzerleri ile değiştiriveririz.</t>
  </si>
  <si>
    <t>اِنَّ هٰذِه۪ تَذْكِرَةٌۚ فَمَنْ شَٓاءَ اتَّخَذَ اِلٰى رَبِّه۪ سَب۪يلاً</t>
  </si>
  <si>
    <t>76|29|Bu sadece bir öğüttür; dileyen, Rabbine giden yolu tutar.</t>
  </si>
  <si>
    <t>وَمَا تَشَٓاؤُ۫نَ اِلَّٓا اَنْ يَشَٓاءَ اللّٰهُۜ اِنَّ اللّٰهَ كَانَ عَل۪يماً حَك۪يماًۗ</t>
  </si>
  <si>
    <t>76|30|Allah dilemedikçe siz dileyemezsiniz. Doğrusu Allah, bilendir, Hakim'dir.</t>
  </si>
  <si>
    <t>يُدْخِلُ مَنْ يَشَٓاءُ ف۪ي رَحْمَتِه۪ۜ وَالظَّالِم۪ينَ اَعَدَّ لَهُمْ عَذَاباً اَل۪يماً</t>
  </si>
  <si>
    <t>76|31|Dilediğine rahmet eder. Zalimlere, işte onlara, can yakıcı bir azap hazırlamıştır.</t>
  </si>
  <si>
    <t>MÜRSELAT SURESİ</t>
  </si>
  <si>
    <t>وَالْمُرْسَلَاتِ عُرْفاًۙ</t>
  </si>
  <si>
    <t>77|1|Birbiri ardından gönderilenlere ve görevlerine koştukça koşanlara, Allah'ın buyruklarını yaydıkça yayanlara ve hak ile batılın arasını ayırdıkça ayıranlara, kötülüğü önlemek veya uyarmak için vahiy getiren meleklere and olsun ki, size söz verilen kıyamet şüphesiz kopacaktır.</t>
  </si>
  <si>
    <t>فَالْعَاصِفَاتِ عَصْفاًۙ</t>
  </si>
  <si>
    <t>77|2|Birbiri ardından gönderilenlere ve görevlerine koştukça koşanlara, Allah'ın buyruklarını yaydıkça yayanlara ve hak ile batılın arasını ayırdıkça ayıranlara, kötülüğü önlemek veya uyarmak için vahiy getiren meleklere and olsun ki, size söz verilen kıyamet şüphesiz kopacaktır.</t>
  </si>
  <si>
    <t>وَالنَّاشِرَاتِ نَشْراًۙ</t>
  </si>
  <si>
    <t>77|3|Birbiri ardından gönderilenlere ve görevlerine koştukça koşanlara, Allah'ın buyruklarını yaydıkça yayanlara ve hak ile batılın arasını ayırdıkça ayıranlara, kötülüğü önlemek veya uyarmak için vahiy getiren meleklere and olsun ki, size söz verilen kıyamet şüphesiz kopacaktır.</t>
  </si>
  <si>
    <t>فَالْفَارِقَاتِ فَرْقاًۙ</t>
  </si>
  <si>
    <t>77|4|Birbiri ardından gönderilenlere ve görevlerine koştukça koşanlara, Allah'ın buyruklarını yaydıkça yayanlara ve hak ile batılın arasını ayırdıkça ayıranlara, kötülüğü önlemek veya uyarmak için vahiy getiren meleklere and olsun ki, size söz verilen kıyamet şüphesiz kopacaktır.</t>
  </si>
  <si>
    <t>فَالْمُلْقِيَاتِ ذِكْراًۙ</t>
  </si>
  <si>
    <t>77|5|Birbiri ardından gönderilenlere ve görevlerine koştukça koşanlara, Allah'ın buyruklarını yaydıkça yayanlara ve hak ile batılın arasını ayırdıkça ayıranlara, kötülüğü önlemek veya uyarmak için vahiy getiren meleklere and olsun ki, size söz verilen kıyamet şüphesiz kopacaktır.</t>
  </si>
  <si>
    <t>عُذْراً اَوْ نُذْراًۙ</t>
  </si>
  <si>
    <t>77|6|Birbiri ardından gönderilenlere ve görevlerine koştukça koşanlara, Allah'ın buyruklarını yaydıkça yayanlara ve hak ile batılın arasını ayırdıkça ayıranlara, kötülüğü önlemek veya uyarmak için vahiy getiren meleklere and olsun ki, size söz verilen kıyamet şüphesiz kopacaktır.</t>
  </si>
  <si>
    <t>اِنَّمَا تُوعَدُونَ لَوَاقِعٌۜ</t>
  </si>
  <si>
    <t>77|7|Birbiri ardından gönderilenlere ve görevlerine koştukça koşanlara, Allah'ın buyruklarını yaydıkça yayanlara ve hak ile batılın arasını ayırdıkça ayıranlara, kötülüğü önlemek veya uyarmak için vahiy getiren meleklere and olsun ki, size söz verilen kıyamet şüphesiz kopacaktır.</t>
  </si>
  <si>
    <t>فَاِذَا النُّجُومُ طُمِسَتْۙ</t>
  </si>
  <si>
    <t>77|8|Yıldızların ışığı giderildiği zaman,</t>
  </si>
  <si>
    <t>وَاِذَا السَّمَٓاءُ فُرِجَتْۙ</t>
  </si>
  <si>
    <t>77|9|Gök yarıldığı zaman,</t>
  </si>
  <si>
    <t>وَاِذَا الْجِبَالُ نُسِفَتْۙ</t>
  </si>
  <si>
    <t>77|10|Dağlar pamuk gibi atıldığı zaman,</t>
  </si>
  <si>
    <t>وَاِذَا الرُّسُلُ اُقِّتَتْۜ</t>
  </si>
  <si>
    <t>77|11|Peygamberlere ümmetleri hakkında şahidlik vakitleri bildirildiği zaman;</t>
  </si>
  <si>
    <t>لِاَيِّ يَوْمٍ اُجِّلَتْۜ</t>
  </si>
  <si>
    <t>77|12|Bu, hangi güne bırakılmıştı?</t>
  </si>
  <si>
    <t>لِيَوْمِ الْفَصْلِۚ</t>
  </si>
  <si>
    <t>77|13|Hüküm gününe bırakılmıştı.</t>
  </si>
  <si>
    <t>وَمَٓا اَدْرٰيكَ مَا يَوْمُ الْفَصْلِۜ</t>
  </si>
  <si>
    <t>77|14|Hüküm gününün ne olduğunu sen nerden bilirsin?</t>
  </si>
  <si>
    <t>وَيْلٌ يَوْمَئِذٍ لِلْمُكَذِّب۪ينَ</t>
  </si>
  <si>
    <t>77|15|O gün yalanlamış olanların vay haline!</t>
  </si>
  <si>
    <t>اَلَمْ نُهْلِكِ الْاَوَّل۪ينَۜ</t>
  </si>
  <si>
    <t>77|16|Öncekileri yok etmedik mi? Ardından, sonrakileri de onlara katarız.</t>
  </si>
  <si>
    <t>ثُمَّ نُتْبِعُهُمُ الْاٰخِر۪ينَ</t>
  </si>
  <si>
    <t>77|17|Öncekileri yok etmedik mi? Ardından, sonrakileri de onlara katarız.</t>
  </si>
  <si>
    <t>كَذٰلِكَ نَفْعَلُ بِالْمُجْرِم۪ينَ</t>
  </si>
  <si>
    <t>77|18|Suçlulara böyle yaparız.</t>
  </si>
  <si>
    <t>77|19|O gün, yalanlamış olanların vay haline!.</t>
  </si>
  <si>
    <t>اَلَمْ نَخْلُقْكُمْ مِنْ مَٓاءٍ مَه۪ينٍۙ</t>
  </si>
  <si>
    <t>77|20|Sizi bayağı bir sudan yaratıp onu belli bir süreye kadar sağlam bir yere yerleştirmedik mi?</t>
  </si>
  <si>
    <t>فَجَعَلْنَاهُ ف۪ي قَرَارٍ مَك۪ينٍۙ</t>
  </si>
  <si>
    <t>77|21|Sizi bayağı bir sudan yaratıp onu belli bir süreye kadar sağlam bir yere yerleştirmedik mi?</t>
  </si>
  <si>
    <t>اِلٰى قَدَرٍ مَعْلُومٍۙ</t>
  </si>
  <si>
    <t>77|22|Sizi bayağı bir sudan yaratıp onu belli bir süreye kadar sağlam bir yere yerleştirmedik mi?</t>
  </si>
  <si>
    <t>فَقَدَرْنَاۗ فَنِعْمَ الْقَادِرُونَ</t>
  </si>
  <si>
    <t>77|23|Buna gücümüz yeter; Biz ne güzel güç yetireniz!</t>
  </si>
  <si>
    <t>77|24|O gün yalanlamış olanların vay haline!</t>
  </si>
  <si>
    <t>اَلَمْ نَجْعَلِ الْاَرْضَ كِفَاتاًۙ</t>
  </si>
  <si>
    <t>77|25|Biz yeryüzünü, dirilerin ve ölülerin toplantı yeri yapmadık mı?</t>
  </si>
  <si>
    <t>اَحْيَٓاءً وَاَمْوَاتاًۙ</t>
  </si>
  <si>
    <t>77|26|Biz yeryüzünü, dirilerin ve ölülerin toplantı yeri yapmadık mı?</t>
  </si>
  <si>
    <t>وَجَعَلْنَا ف۪يهَا رَوَاسِيَ شَامِخَاتٍ وَاَسْقَيْنَاكُمْ مَٓاءً فُرَاتاًۜ</t>
  </si>
  <si>
    <t>77|27|Orada yüksek yüksek sabit dağlar var edip size tatlı sular içirmedik mi?</t>
  </si>
  <si>
    <t>77|28|Yalanlamış olanların vay o gün haline!</t>
  </si>
  <si>
    <t>اِنْطَلِقُٓوا اِلٰى مَا كُنْتُمْ بِه۪ تُكَذِّبُونَۚ</t>
  </si>
  <si>
    <t>77|29|İnkarcılara o gün şöyle denir: "yalanlayıp durduğunuz şeye gidin;"</t>
  </si>
  <si>
    <t>اِنْطَلِقُٓوا اِلٰى ظِلٍّ ذ۪ي ثَلٰثِ شُعَبٍۙ</t>
  </si>
  <si>
    <t>77|30|"gölge yapmayan ve ateşten de korumayan cehennem dumanının üç kollu gölgesine gidin."</t>
  </si>
  <si>
    <t>لَا ظَل۪يلٍ وَلَا يُغْن۪ي مِنَ اللَّهَبِۜ</t>
  </si>
  <si>
    <t>77|31|"gölge yapmayan ve ateşten de korumayan cehennem dumanının üç kollu gölgesine gidin."</t>
  </si>
  <si>
    <t>اِنَّهَا تَرْم۪ي بِشَرَرٍ كَالْقَصْرِۚ</t>
  </si>
  <si>
    <t>77|32|O gölgenin saçtığı her bir kıvılcım sanki birer sarı devedir, konak gibi de büyüktür.</t>
  </si>
  <si>
    <t>كَاَنَّهُ جِمَالَتٌ صُفْرٌۜ</t>
  </si>
  <si>
    <t>77|33|O gölgenin saçtığı her bir kıvılcım sanki birer sarı devedir, konak gibi de büyüktür.</t>
  </si>
  <si>
    <t>77|34|Yalanlamış olanların o gün vay haline!</t>
  </si>
  <si>
    <t>هٰذَا يَوْمُ لَا يَنْطِقُونَۙ</t>
  </si>
  <si>
    <t>77|35|Bu, onların konuşamayacakları gündür.</t>
  </si>
  <si>
    <t>وَلَا يُؤْذَنُ لَهُمْ فَيَعْتَذِرُونَ</t>
  </si>
  <si>
    <t>77|36|Onlara izin de verilmez ki özür beyan etsinler.</t>
  </si>
  <si>
    <t>77|37|Yalanlamış olanların o gün vay haline!</t>
  </si>
  <si>
    <t>هٰذَا يَوْمُ الْفَصْلِۚ جَمَعْنَاكُمْ وَالْاَوَّل۪ينَ</t>
  </si>
  <si>
    <t>77|38|"Bu, sizleri ve öncekileri topladığımız hüküm günüdür."</t>
  </si>
  <si>
    <t>فَاِنْ كَانَ لَكُمْ كَيْدٌ فَك۪يدُونِ</t>
  </si>
  <si>
    <t>77|39|"Eğer bir düzeniniz varsa Bana kurun."</t>
  </si>
  <si>
    <t>وَيْلٌ يَوْمَئِذٍ لِلْمُكَذِّب۪ينَ۟</t>
  </si>
  <si>
    <t>77|40|Yalanlamış olanların o gün vay haline!.</t>
  </si>
  <si>
    <t>اِنَّ الْمُتَّق۪ينَ ف۪ي ظِلَالٍ وَعُيُونٍۙ</t>
  </si>
  <si>
    <t>77|41|Allah'a karşı gelmekten sakınmış olanlar, elbette gölgeliklerde ve pınar başlarındadırlar.</t>
  </si>
  <si>
    <t>وَفَوَاكِهَ مِمَّا يَشْتَهُونَۜ</t>
  </si>
  <si>
    <t>77|42|Canlarının istediği meyveler arasındadırlar.</t>
  </si>
  <si>
    <t>كُلُوا وَاشْرَبُوا هَن۪ٓيـٔاً بِمَا كُنْتُمْ تَعْمَلُونَ</t>
  </si>
  <si>
    <t>77|43|Onlara denir ki: "İşlediklerinize karşılık afiyetle yiyiniz, içiniz."</t>
  </si>
  <si>
    <t>77|44|Biz, iyi davrananlara işte böyle karşılık veririz.</t>
  </si>
  <si>
    <t>77|45|O gün yalanlamış olanların vay haline</t>
  </si>
  <si>
    <t>كُلُوا وَتَمَتَّعُوا قَل۪يلاً اِنَّكُمْ مُجْرِمُونَ</t>
  </si>
  <si>
    <t>77|46|Yiyiniz, biraz zevkleniniz bakalım, doğrusu sizler suçlularsınız.</t>
  </si>
  <si>
    <t>77|47|O gün yalanlamış olanların vay haline!</t>
  </si>
  <si>
    <t>وَاِذَا ق۪يلَ لَهُمُ ارْكَعُوا لَا يَرْكَعُونَ</t>
  </si>
  <si>
    <t>77|48|Onlara "Rüku edin" denildiğinde rükua varmazlar.</t>
  </si>
  <si>
    <t>77|49|O gün yalanlamış olanların vay haline!</t>
  </si>
  <si>
    <t>فَبِاَيِّ حَد۪يثٍ بَعْدَهُ يُؤْمِنُونَ</t>
  </si>
  <si>
    <t>77|50|Kuran'dan başka hangi söze inanacaklar?</t>
  </si>
  <si>
    <t>NEBE SURESİ</t>
  </si>
  <si>
    <t>عَمَّ يَتَسَٓاءَلُونَۚ</t>
  </si>
  <si>
    <t>78|1|Neyi soruşturuyorlar?</t>
  </si>
  <si>
    <t>عَنِ النَّبَأِ الْعَظ۪يمِۙ</t>
  </si>
  <si>
    <t>78|2|Üzerinde anlaşmazlığa düştükleri, büyük bir olay olan tekrar dirilme haberini mi?</t>
  </si>
  <si>
    <t>اَلَّذ۪ي هُمْ ف۪يهِ مُخْتَلِفُونَۜ</t>
  </si>
  <si>
    <t>78|3|Üzerinde anlaşmazlığa düştükleri, büyük bir olay olan tekrar dirilme haberini mi?</t>
  </si>
  <si>
    <t>كَلَّا سَيَعْلَمُونَۙ</t>
  </si>
  <si>
    <t>78|4|Hayır; şüphesiz görüp bileceklerdir.</t>
  </si>
  <si>
    <t>ثُمَّ كَلَّا سَيَعْلَمُونَ</t>
  </si>
  <si>
    <t>78|5|Yine hayır; elbette görüp bileceklerdir.</t>
  </si>
  <si>
    <t>اَلَمْ نَجْعَلِ الْاَرْضَ مِهَاداًۙ</t>
  </si>
  <si>
    <t>78|6|Biz yeryüzünü bir beşik, dağları da onun için birer direk kılmadık mı?</t>
  </si>
  <si>
    <t>وَالْجِبَالَ اَوْتَاداًۖ</t>
  </si>
  <si>
    <t>78|7|Biz yeryüzünü bir beşik, dağları da onun için birer direk kılmadık mı?</t>
  </si>
  <si>
    <t>وَخَلَقْنَاكُمْ اَزْوَاجاًۙ</t>
  </si>
  <si>
    <t>78|8|Sizi çift çift yarattık;</t>
  </si>
  <si>
    <t>وَجَعَلْنَا نَوْمَكُمْ سُبَاتاًۙ</t>
  </si>
  <si>
    <t>78|9|Uykunuzu dinlenme vakti kıldık;</t>
  </si>
  <si>
    <t>وَجَعَلْنَا الَّيْلَ لِبَاساًۙ</t>
  </si>
  <si>
    <t>78|10|Geceyi bir örtü yaptık;</t>
  </si>
  <si>
    <t>وَجَعَلْنَا النَّهَارَ مَعَاشاًۖ</t>
  </si>
  <si>
    <t>78|11|Gündüzü geçimi sağlama vakti kıldık;</t>
  </si>
  <si>
    <t>وَبَنَيْنَا فَوْقَـكُمْ سَبْعاً شِدَاداًۙ</t>
  </si>
  <si>
    <t>78|12|Üstünüze yedi kat sağlam gök bina ettik;</t>
  </si>
  <si>
    <t>وَجَعَلْنَا سِرَاجاً وَهَّاجاًۖ</t>
  </si>
  <si>
    <t>78|13|Parlak ışık veren güneşi varettik;</t>
  </si>
  <si>
    <t>وَاَنْزَلْنَا مِنَ الْمُعْصِرَاتِ مَٓاءً ثَجَّاجاًۙ</t>
  </si>
  <si>
    <t>78|14|Taneler, bitkiler, ağaçları sarmaş dolaş bahçeler yetiştirmek için, yoğunlaşmış bulutlardan bol yağmur yağdırdık.</t>
  </si>
  <si>
    <t>لِنُخْرِجَ بِه۪ حَباًّ وَنَبَاتاًۙ</t>
  </si>
  <si>
    <t>78|15|Taneler, bitkiler, ağaçları sarmaş dolaş bahçeler yetiştirmek için, yoğunlaşmış bulutlardan bol yağmur yağdırdık.</t>
  </si>
  <si>
    <t>وَجَنَّاتٍ اَلْفَافاًۜ</t>
  </si>
  <si>
    <t>78|16|Taneler, bitkiler, ağaçları sarmaş dolaş bahçeler yetiştirmek için, yoğunlaşmış bulutlardan bol yağmur yağdırdık.</t>
  </si>
  <si>
    <t>اِنَّ يَوْمَ الْفَصْلِ كَانَ م۪يقَاتاًۙ</t>
  </si>
  <si>
    <t>78|17|Doğrusu, hüküm gününün vakti elbette tesbit edilmiştir.</t>
  </si>
  <si>
    <t>يَوْمَ يُنْفَخُ فِي الصُّورِ فَتَأْتُونَ اَفْوَاجاًۙ</t>
  </si>
  <si>
    <t>78|18|Sura üfürüldüğü gün hepiniz bölük bölük gelirsiniz.</t>
  </si>
  <si>
    <t>وَفُتِحَتِ السَّمَٓاءُ فَـكَانَتْ اَبْوَاباًۙ</t>
  </si>
  <si>
    <t>78|19|Gökler kapı kapı açılacaktır.</t>
  </si>
  <si>
    <t>وَسُيِّرَتِ الْجِبَالُ فَـكَانَتْ سَرَاباًۜ</t>
  </si>
  <si>
    <t>78|20|Dağlar yürütülüp serap olacaktır.</t>
  </si>
  <si>
    <t>اِنَّ جَهَنَّمَ كَانَتْ مِرْصَاداًۙ</t>
  </si>
  <si>
    <t>78|21|Cehennem, yalnız azgınları bekleyen yerdir. Dönecekleri yer orasıdır.</t>
  </si>
  <si>
    <t>لِلطَّاغ۪ينَ مَاٰباًۙ</t>
  </si>
  <si>
    <t>78|22|Cehennem, yalnız azgınları bekleyen yerdir. Dönecekleri yer orasıdır.</t>
  </si>
  <si>
    <t>لَابِث۪ينَ ف۪يهَٓا اَحْقَاباًۚ</t>
  </si>
  <si>
    <t>78|23|Orada çağlar boyunca (nice devirler) kalacaklardır.</t>
  </si>
  <si>
    <t>لَا يَذُوقُونَ ف۪يهَا بَرْداً وَلَا شَرَاباًۙ</t>
  </si>
  <si>
    <t>78|24|Orada ne serinlik ne de içilecek bir şey tatmazlar; sadece kaynar su ve irin....</t>
  </si>
  <si>
    <t>اِلَّا حَم۪يماً وَغَسَّاقاًۙ</t>
  </si>
  <si>
    <t>78|25|Orada ne serinlik ne de içilecek bir şey tatmazlar; sadece kaynar su ve irin....</t>
  </si>
  <si>
    <t>جَزَٓاءً وِفَاقاً</t>
  </si>
  <si>
    <t>78|26|Orada ne serinlik ne de içilecek bir şey tatmazlar; sadece kaynar su ve irin....</t>
  </si>
  <si>
    <t>اِنَّهُمْ كَانُوا لَا يَرْجُونَ حِسَاباًۙ</t>
  </si>
  <si>
    <t>78|27|Çünkü onlar, hesaba çekileceklerini sanmazlardı.</t>
  </si>
  <si>
    <t>وَكَذَّبُوا بِاٰيَاتِنَا كِذَّاباًۜ</t>
  </si>
  <si>
    <t>78|28|Ayetlerimizi hep yalan sayıp dururlardı.</t>
  </si>
  <si>
    <t>وَكُلَّ شَيْءٍ اَحْصَيْنَاهُ كِتَاباً</t>
  </si>
  <si>
    <t>78|29|Biz de herşeyi yazıp saymışızdır.</t>
  </si>
  <si>
    <t>فَذُوقُوا فَلَنْ نَز۪يدَكُمْ اِلَّا عَذَاباً۟</t>
  </si>
  <si>
    <t>78|30|Şöyle deriz: "Artık tadınız, bundan böyle size azabdan başka bir şey artırmayız."</t>
  </si>
  <si>
    <t>اِنَّ لِلْمُتَّق۪ينَ مَفَازاًۙ</t>
  </si>
  <si>
    <t>78|31|Doğrusu, Allah'a karşı gelmekten sakınanlara kurtuluş, bahçeler, bağlar, yaşıtlar ve dolu kadehler vardır.</t>
  </si>
  <si>
    <t>حَدَٓائِقَ وَاَعْنَاباًۙ</t>
  </si>
  <si>
    <t>78|32|Doğrusu, Allah'a karşı gelmekten sakınanlara kurtuluş, bahçeler, bağlar, yaşıtlar ve dolu kadehler vardır.</t>
  </si>
  <si>
    <t>وَكَوَاعِبَ اَتْرَاباًۙ</t>
  </si>
  <si>
    <t>78|33|Doğrusu, Allah'a karşı gelmekten sakınanlara kurtuluş, bahçeler, bağlar, yaşıtlar ve dolu kadehler vardır.</t>
  </si>
  <si>
    <t>وَكَأْساً دِهَاقاًۜ</t>
  </si>
  <si>
    <t>78|34|Doğrusu, Allah'a karşı gelmekten sakınanlara kurtuluş, bahçeler, bağlar, yaşıtlar ve dolu kadehler vardır.</t>
  </si>
  <si>
    <t>لَا يَسْمَعُونَ ف۪يهَا لَغْواً وَلَا كِذَّاباًۚ</t>
  </si>
  <si>
    <t>78|35|Orada boş ve yalan söz işitmezler.</t>
  </si>
  <si>
    <t>جَزَٓاءً مِنْ رَبِّكَ عَطَٓاءً حِسَاباًۙ</t>
  </si>
  <si>
    <t>78|36|Bunlar Rabbinin katından, hesabları karşılığı verilenlerdir.</t>
  </si>
  <si>
    <t>رَبِّ السَّمٰوَاتِ وَالْاَرْضِ وَمَا بَيْنَهُمَاۙ الرَّحْمٰنِ لَا يَمْلِكُونَ مِنْهُ خِطَاباًۙ</t>
  </si>
  <si>
    <t>78|37|O, göklerin, yerin ve ikisi arasında olanların Rabbidir. O, önünde kimsenin konuşmayacağı Rahman olan Allah'tır.</t>
  </si>
  <si>
    <t>يَوْمَ يَقُومُ الرُّوحُ وَالْمَلٰٓئِكَةُ صَفاًّۜ لَا يَتَكَلَّمُونَ اِلَّا مَنْ اَذِنَ لَهُ الرَّحْمٰنُ وَقَالَ صَوَاباً</t>
  </si>
  <si>
    <t>78|38|Cebrail ve meleklerin dizi dizi durdukları gün, Rahman olan Allah'ın izni olmadan kimse konuşamayacaktır. Konuştuğu zaman da doğruyu söyleyecektir.</t>
  </si>
  <si>
    <t>ذٰلِكَ الْيَوْمُ الْحَقُّۚ فَمَنْ شَٓاءَ اتَّخَذَ اِلٰى رَبِّه۪ مَاٰباً</t>
  </si>
  <si>
    <t>78|39|İşte gerçek gün budur. Dileyen kimse, Rabbine götürecek bir yol benimser.</t>
  </si>
  <si>
    <t>اِنَّٓا اَنْذَرْنَا‌كُمْ عَذَاباً قَر۪يباًۚ يَوْمَ يَنْظُرُ الْمَرْءُ مَا قَدَّمَتْ يَدَاهُ وَيَقُولُ الْـكَافِرُ يَا لَيْتَن۪ي كُنْتُ تُرَاباً</t>
  </si>
  <si>
    <t>78|40|Sizi, yakın gelecekteki bir azabla uyardık; o gün kişi elleriyle sunduğuna bakar ve inkarcı da: "Keşke toprak olaydım" der.</t>
  </si>
  <si>
    <t>NAZİ'AT SURESİ</t>
  </si>
  <si>
    <t>وَالنَّازِعَاتِ غَرْقاًۙ</t>
  </si>
  <si>
    <t>79|1|Canları boğarcasına şiddetle çekip alanlara and olsun,</t>
  </si>
  <si>
    <t>وَالنَّاشِطَاتِ نَشْطاًۙ</t>
  </si>
  <si>
    <t>79|2|Canları kolaylıkla alanlara and olsun,</t>
  </si>
  <si>
    <t>وَالسَّابِحَاتِ سَبْحاًۙ</t>
  </si>
  <si>
    <t>79|3|Yüzüp yüzüp gidenlere and olsun,</t>
  </si>
  <si>
    <t>فَالسَّابِقَاتِ سَبْقاًۙ</t>
  </si>
  <si>
    <t>79|4|Yarıştıkça yarışan ve işleri yöneten meleklere and olsun</t>
  </si>
  <si>
    <t>فَالْمُدَبِّرَاتِ اَمْراًۢ</t>
  </si>
  <si>
    <t>79|5|Yarıştıkça yarışan ve işleri yöneten meleklere and olsun</t>
  </si>
  <si>
    <t>يَوْمَ تَرْجُفُ الرَّاجِفَةُۙ</t>
  </si>
  <si>
    <t>79|6|O gün bir sarsıntı sarsar.</t>
  </si>
  <si>
    <t>تَتْبَعُهَا الرَّادِفَةُۜ</t>
  </si>
  <si>
    <t>79|7|Peşinden bir diğeri gelir.</t>
  </si>
  <si>
    <t>قُلُوبٌ يَوْمَئِذٍ وَاجِفَةٌۙ</t>
  </si>
  <si>
    <t>79|8|O gün kalbler titrer.</t>
  </si>
  <si>
    <t>اَبْصَارُهَا خَاشِعَةٌۢ</t>
  </si>
  <si>
    <t>79|9|İnsanların gözleri yere döner.</t>
  </si>
  <si>
    <t>يَقُولُونَ ءَاِنَّا لَمَرْدُودُونَ فِي الْحَافِرَةِۜ</t>
  </si>
  <si>
    <t>79|10|Derler ki: "Biz eski halimize mi döndürüleceğiz?"</t>
  </si>
  <si>
    <t>ءَاِذَا كُنَّا عِظَاماً نَخِرَةًۜ</t>
  </si>
  <si>
    <t>79|11|"Ufalanmış kemik olduğumuz zaman mı?"</t>
  </si>
  <si>
    <t>قَالُوا تِلْكَ اِذاً كَرَّةٌ خَاسِرَةٌۢ</t>
  </si>
  <si>
    <t>79|12|Derler ki: "O takdirde bu zararına bir dönüştür."</t>
  </si>
  <si>
    <t>فَاِنَّمَا هِيَ زَجْرَةٌ وَاحِدَةٌۙ</t>
  </si>
  <si>
    <t>79|13|Doğrusu bir tek çığlık yetecektir.</t>
  </si>
  <si>
    <t>فَاِذَا هُمْ بِالسَّاهِرَةِۜ</t>
  </si>
  <si>
    <t>79|14|Hepsi hemen bir düzlüğe dökülecektir.</t>
  </si>
  <si>
    <t>هَلْ اَتٰيكَ حَد۪يثُ مُوسٰىۢ</t>
  </si>
  <si>
    <t>79|15|Musa'nın başından geçen olay sana geldi mi?</t>
  </si>
  <si>
    <t>اِذْ نَادٰيهُ رَبُّهُ بِالْوَادِ الْمُقَدَّسِ طُوًىۚ</t>
  </si>
  <si>
    <t>79|16|Tuva'da, kutsal bir vadide, Rabbi ona şöyle hitap etmişti:</t>
  </si>
  <si>
    <t>اِذْهَبْ اِلٰى فِرْعَوْنَ اِنَّهُ طَغٰىۘ</t>
  </si>
  <si>
    <t>79|17|"Firavun'a git; doğrusu o azmıştır."</t>
  </si>
  <si>
    <t>فَقُلْ هَلْ لَكَ اِلٰٓى اَنْ تَزَكّٰىۙ</t>
  </si>
  <si>
    <t>79|18|"Ona de ki: Arınmağa niyetin var mı?"</t>
  </si>
  <si>
    <t>وَاَهْدِيَكَ اِلٰى رَبِّكَ فَتَخْشٰىۚ</t>
  </si>
  <si>
    <t>79|19|"Rabbine giden yolu göstereyim ki O'na saygı duyup korkasın."</t>
  </si>
  <si>
    <t>فَاَرٰيهُ الْاٰيَةَ الْـكُبْرٰىۘ</t>
  </si>
  <si>
    <t>79|20|Bunun üzerine ona en büyük mucizeyi gösterdi.</t>
  </si>
  <si>
    <t>فَـكَذَّبَ وَعَصٰىۘ</t>
  </si>
  <si>
    <t>79|21|Ama Firavun yalanladı ve baş kaldırdı.</t>
  </si>
  <si>
    <t>ثُمَّ اَدْبَرَ يَسْعٰىۘ</t>
  </si>
  <si>
    <t>79|22|Geri dönüp yürüdü.</t>
  </si>
  <si>
    <t>فَحَشَرَ فَنَادٰىۘ</t>
  </si>
  <si>
    <t>79|23|Adamlarını toplayıp seslendi:</t>
  </si>
  <si>
    <t>فَقَالَ اَنَا۬ رَبُّكُمُ الْاَعْلٰىۘ</t>
  </si>
  <si>
    <t>79|24|"Sizin en yüce rabbiniz benim" dedi.</t>
  </si>
  <si>
    <t>فَاَخَذَهُ اللّٰهُ نَكَالَ الْاٰخِرَةِ وَالْاُو۫لٰىۜ</t>
  </si>
  <si>
    <t>79|25|Allah bunun üzerine onu dünya ve ahiret azabına uğrattı.</t>
  </si>
  <si>
    <t>اِنَّ ف۪ي ذٰلِكَ لَعِبْرَةً لِمَنْ يَخْشٰىۜ۟</t>
  </si>
  <si>
    <t>79|26|Doğrusu bunda Allah'tan korkan kimseye ders vardır.</t>
  </si>
  <si>
    <t>ءَاَنْتُمْ اَشَدُّ خَلْقاً اَمِ السَّمَٓاءُۜ بَنٰيهَا۠</t>
  </si>
  <si>
    <t>79|27|Sizi yaratmak mı daha zordur, yoksa göğü yaratmak mı? Ki onu Allah bina edip yükseltmiş ve ona şekil vermiştir.</t>
  </si>
  <si>
    <t>رَفَعَ سَمْكَهَا فَسَوّٰيهَاۙ</t>
  </si>
  <si>
    <t>79|28|Sizi yaratmak mı daha zordur, yoksa göğü yaratmak mı? Ki onu Allah bina edip yükseltmiş ve ona şekil vermiştir.</t>
  </si>
  <si>
    <t>وَاَغْطَشَ لَيْلَهَا وَاَخْرَجَ ضُحٰيهَاۖ</t>
  </si>
  <si>
    <t>79|29|Gecesini karanlık yapmış, gündüzünü aydınlatmıştır.</t>
  </si>
  <si>
    <t>وَالْاَرْضَ بَعْدَ ذٰلِكَ دَحٰيهَاۜ</t>
  </si>
  <si>
    <t>79|30|Ardından yeri düzenlemiştir.</t>
  </si>
  <si>
    <t>اَخْرَجَ مِنْهَا مَٓاءَهَا وَمَرْعٰيهَاۖ</t>
  </si>
  <si>
    <t>79|31|Suyunu ondan çıkarmış ve otlak yer meydana getirmiştir.</t>
  </si>
  <si>
    <t>وَالْجِبَالَ اَرْسٰيهَاۙ</t>
  </si>
  <si>
    <t>79|32|Dağları yerleştirmiştir.</t>
  </si>
  <si>
    <t>مَتَاعاً لَكُمْ وَلِاَنْعَامِكُمْۜ</t>
  </si>
  <si>
    <t>79|33|Bunları sizin ve hayvanlarınızın geçinmesi için yapmıştır.</t>
  </si>
  <si>
    <t>فَاِذَا جَٓاءَتِ الطَّٓامَّةُ الْكُبْرٰىۘ</t>
  </si>
  <si>
    <t>79|34|Güç yetirilemeyen en büyük baskın geldiği zaman, o gün, insan ne uğurda çalıştığını anlar.</t>
  </si>
  <si>
    <t>يَوْمَ يَتَذَكَّرُ الْاِنْسَانُ مَا سَعٰىۙ</t>
  </si>
  <si>
    <t>79|35|Güç yetirilemeyen en büyük baskın geldiği zaman, o gün, insan ne uğurda çalıştığını anlar.</t>
  </si>
  <si>
    <t>وَبُرِّزَتِ الْجَح۪يمُ لِمَنْ يَرٰى</t>
  </si>
  <si>
    <t>79|36|Cehennem her bakanın göreceği şekilde gösterilir.</t>
  </si>
  <si>
    <t>فَاَمَّا مَنْ طَغٰىۙ</t>
  </si>
  <si>
    <t>79|37|İşte, azıp da dünya hayatını tercih edenin varacağı yer şüphesiz cehennemdir.</t>
  </si>
  <si>
    <t>وَاٰثَرَ الْحَيٰوةَ الدُّنْيَاۙ</t>
  </si>
  <si>
    <t>79|38|İşte, azıp da dünya hayatını tercih edenin varacağı yer şüphesiz cehennemdir.</t>
  </si>
  <si>
    <t>فَاِنَّ الْجَح۪يمَ هِيَ الْمَأْوٰىۜ</t>
  </si>
  <si>
    <t>79|39|İşte, azıp da dünya hayatını tercih edenin varacağı yer şüphesiz cehennemdir.</t>
  </si>
  <si>
    <t>وَاَمَّا مَنْ خَافَ مَقَامَ رَبِّه۪ وَنَهَى النَّفْسَ عَنِ الْهَوٰىۙ</t>
  </si>
  <si>
    <t>79|40|Ama kim Rabbinin azametinden korkup da kendini kötülükten alıkoymuşsa, varacağı yer şüphesiz cennettir.</t>
  </si>
  <si>
    <t>فَاِنَّ الْجَنَّةَ هِيَ الْمَأْوٰىۜ</t>
  </si>
  <si>
    <t>79|41|Ama kim Rabbinin azametinden korkup da kendini kötülükten alıkoymuşsa, varacağı yer şüphesiz cennettir.</t>
  </si>
  <si>
    <t>يَسْـَٔلُونَكَ عَنِ السَّاعَةِ اَيَّانَ مُرْسٰيهَاۜ</t>
  </si>
  <si>
    <t>79|42|Senden kıyametin ne zaman gelip çatacağını sorarlar.</t>
  </si>
  <si>
    <t>ف۪يمَ اَنْتَ مِنْ ذِكْرٰيهَاۜ</t>
  </si>
  <si>
    <t>79|43|Nerde senden onu anlatması?</t>
  </si>
  <si>
    <t>اِلٰى رَبِّكَ مُنْتَهٰيهَاۜ</t>
  </si>
  <si>
    <t>79|44|Onun bilgisi Rabbine aittir.</t>
  </si>
  <si>
    <t>اِنَّمَٓا اَنْتَ مُنْذِرُ مَنْ يَخْشٰيهَاۜ</t>
  </si>
  <si>
    <t>79|45|Sen sadece kıyametten korkanı uyaransın.</t>
  </si>
  <si>
    <t>كَاَنَّهُمْ يَوْمَ يَرَوْنَهَا لَمْ يَلْبَثُٓوا اِلَّا عَشِيَّةً اَوْ ضُحٰيهَا</t>
  </si>
  <si>
    <t>79|46|Kıyameti gördükleri gün dünyada ancak bir akşam yahut bir kuşluk vakti kadar kalmış olduklarını sanırlar.</t>
  </si>
  <si>
    <t>ABESE SURESİ</t>
  </si>
  <si>
    <t>عَبَسَ وَتَوَلّٰىۙ</t>
  </si>
  <si>
    <t>80|1|Yanına kör bir kimse geldi diye (Peygamber) yüzünü asıp çevirdi.</t>
  </si>
  <si>
    <t>اَنْ جَٓاءَهُ الْاَعْمٰىۜ</t>
  </si>
  <si>
    <t>80|2|Yanına kör bir kimse geldi diye (Peygamber) yüzünü asıp çevirdi.</t>
  </si>
  <si>
    <t>وَمَا يُدْر۪يكَ لَعَلَّهُ يَزَّكّٰىۙ</t>
  </si>
  <si>
    <t>80|3|Ne bilirsin, belki de o arınacak;</t>
  </si>
  <si>
    <t>اَوْ يَذَّكَّرُ فَتَنْفَعَهُ الذِّكْرٰىۜ</t>
  </si>
  <si>
    <t>80|4|Yahut öğüt alacaktı da bu öğüt kendisine fayda verecekti.</t>
  </si>
  <si>
    <t>اَمَّا مَنِ اسْتَغْنٰىۙ</t>
  </si>
  <si>
    <t>80|5|Ama sen, kendisini öğütten müstağni gören kimseyi karşına alıp ilgileniyorsun.</t>
  </si>
  <si>
    <t>فَاَنْتَ لَهُ تَصَدّٰىۜ</t>
  </si>
  <si>
    <t>80|6|Ama sen, kendisini öğütten müstağni gören kimseyi karşına alıp ilgileniyorsun.</t>
  </si>
  <si>
    <t>وَمَا عَلَيْكَ اَلَّا يَزَّكّٰىۜ</t>
  </si>
  <si>
    <t>80|7|Arınmak istememesinden sana ne?</t>
  </si>
  <si>
    <t>وَاَمَّا مَنْ جَٓاءَكَ يَسْعٰىۙ</t>
  </si>
  <si>
    <t>80|8|Sen, Allah'tan korkup sana koşarak gelen kimseye aldırmıyorsun.</t>
  </si>
  <si>
    <t>وَهُوَ يَخْشٰىۙ</t>
  </si>
  <si>
    <t>80|9|Sen, Allah'tan korkup sana koşarak gelen kimseye aldırmıyorsun.</t>
  </si>
  <si>
    <t>فَاَنْتَ عَنْهُ تَلَهّٰىۚ</t>
  </si>
  <si>
    <t>80|10|Sen, Allah'tan korkup sana koşarak gelen kimseye aldırmıyorsun.</t>
  </si>
  <si>
    <t>كَلَّٓا اِنَّهَا تَذْكِرَةٌۚ</t>
  </si>
  <si>
    <t>80|11|Dikkat et; bu Kuran bir öğüttür.</t>
  </si>
  <si>
    <t>فَمَنْ شَٓاءَ ذَكَرَهُۢ</t>
  </si>
  <si>
    <t>80|12|Dileyen onu öğüt kabul eder.</t>
  </si>
  <si>
    <t>ف۪ي صُحُفٍ مُكَرَّمَةٍۙ</t>
  </si>
  <si>
    <t>80|13|O, kutsal kılınmış, yüceltilmiş, arınmış sahifeler üzerindedir.</t>
  </si>
  <si>
    <t>مَرْفُوعَةٍ مُطَهَّرَةٍۙ</t>
  </si>
  <si>
    <t>80|14|O, kutsal kılınmış, yüceltilmiş, arınmış sahifeler üzerindedir.</t>
  </si>
  <si>
    <t>بِاَيْد۪ي سَفَرَةٍۙ</t>
  </si>
  <si>
    <t>80|15|İyi kimseler, saygıdeğer elçilerin eliyle yazılmıştır.</t>
  </si>
  <si>
    <t>كِرَامٍ بَرَرَةٍۜ</t>
  </si>
  <si>
    <t>80|16|İyi kimseler, saygıdeğer elçilerin eliyle yazılmıştır.</t>
  </si>
  <si>
    <t>قُتِلَ الْاِنْسَانُ مَٓا اَكْفَرَهُۜ</t>
  </si>
  <si>
    <t>80|17|Canı çıksın o insanın, o ne nankördür!</t>
  </si>
  <si>
    <t>مِنْ اَيِّ شَيْءٍ خَلَقَهُۜ</t>
  </si>
  <si>
    <t>80|18|Allah onu hangi şeyden yaratmış?</t>
  </si>
  <si>
    <t>مِنْ نُطْفَةٍۜ خَلَقَهُ فَقَدَّرَهُۙ</t>
  </si>
  <si>
    <t>80|19|Onu meniden yaratıp merhalelerden geçirerek ona şekil vermiş;</t>
  </si>
  <si>
    <t>ثُمَّ السَّب۪يلَ يَسَّرَهُۙ</t>
  </si>
  <si>
    <t>80|20|Sonra, yolu ona kolaylaştırmıştır.</t>
  </si>
  <si>
    <t>ثُمَّ اَمَاتَهُ فَاَقْبَرَهُۙ</t>
  </si>
  <si>
    <t>80|21|Sonra onu öldürür ve kabre koyar.</t>
  </si>
  <si>
    <t>ثُمَّ اِذَا شَٓاءَ اَنْشَرَهُۜ</t>
  </si>
  <si>
    <t>80|22|Sonra, dilediği zaman onu tekrar diriltir.</t>
  </si>
  <si>
    <t>كَلَّا لَمَّا يَقْضِ مَٓا اَمَرَهُۜ</t>
  </si>
  <si>
    <t>80|23|Hayır; Allah'ın kendisine buyurduğunu hala yerine getirmemiştir.</t>
  </si>
  <si>
    <t>فَلْيَنْظُرِ الْاِنْسَانُ اِلٰى طَعَامِه۪ۙ</t>
  </si>
  <si>
    <t>80|24|İnsan, yiyeceğine bir baksın;</t>
  </si>
  <si>
    <t>اَنَّا صَبَبْنَا الْمَٓاءَ صَباًّۙ</t>
  </si>
  <si>
    <t>80|25|Doğrusu suyu bol bol indirmekteyiz.</t>
  </si>
  <si>
    <t>ثُمَّ شَقَقْنَا الْاَرْضَ شَقاًّۙ</t>
  </si>
  <si>
    <t>80|26|Sonra yeryüzünü iyice yarmakta ve orada taneli ekinler, üzümler, sebzeler, zeytin, hurma ağaçları ve bahçelerde koca koca ağaçlı meyveler ve çayırlar bitirmekteyiz.</t>
  </si>
  <si>
    <t>فَاَنْبَتْنَا ف۪يهَا حَباًّۙ</t>
  </si>
  <si>
    <t>80|27|Sonra yeryüzünü iyice yarmakta ve orada taneli ekinler, üzümler, sebzeler, zeytin, hurma ağaçları ve bahçelerde koca koca ağaçlı meyveler ve çayırlar bitirmekteyiz.</t>
  </si>
  <si>
    <t>وَعِنَباً وَقَضْباًۙ</t>
  </si>
  <si>
    <t>80|28|Sonra yeryüzünü iyice yarmakta ve orada taneli ekinler, üzümler, sebzeler, zeytin, hurma ağaçları ve bahçelerde koca koca ağaçlı meyveler ve çayırlar bitirmekteyiz.</t>
  </si>
  <si>
    <t>وَزَيْتُوناً وَنَخْلاًۙ</t>
  </si>
  <si>
    <t>80|29|Sonra yeryüzünü iyice yarmakta ve orada taneli ekinler, üzümler, sebzeler, zeytin, hurma ağaçları ve bahçelerde koca koca ağaçlı meyveler ve çayırlar bitirmekteyiz.</t>
  </si>
  <si>
    <t>وَحَدَٓائِقَ غُلْباًۙ</t>
  </si>
  <si>
    <t>80|30|Sonra yeryüzünü iyice yarmakta ve orada taneli ekinler, üzümler, sebzeler, zeytin, hurma ağaçları ve bahçelerde koca koca ağaçlı meyveler ve çayırlar bitirmekteyiz.</t>
  </si>
  <si>
    <t>وَفَاكِهَةً وَاَباًّۙ</t>
  </si>
  <si>
    <t>80|31|Sonra yeryüzünü iyice yarmakta ve orada taneli ekinler, üzümler, sebzeler, zeytin, hurma ağaçları ve bahçelerde koca koca ağaçlı meyveler ve çayırlar bitirmekteyiz.</t>
  </si>
  <si>
    <t>80|32|Bunlar sizin ve hayvanlarınız için geçimliktir.</t>
  </si>
  <si>
    <t>فَاِذَا جَٓاءَتِ الصَّٓاخَّةُۘ</t>
  </si>
  <si>
    <t>80|33|O muazzam gürültü, kıyamet kopup geldiği zaman;</t>
  </si>
  <si>
    <t>يَوْمَ يَفِرُّ الْمَرْءُ مِنْ اَخ۪يهِۙ</t>
  </si>
  <si>
    <t>80|34|O gün, kişi kardeşinden, annesinden, babasından, karısından ve oğullarından, kaçar.</t>
  </si>
  <si>
    <t>وَاُمِّه۪ وَاَب۪يهِۙ</t>
  </si>
  <si>
    <t>80|35|O gün, kişi kardeşinden, annesinden, babasından, karısından ve oğullarından, kaçar.</t>
  </si>
  <si>
    <t>وَصَاحِبَتِه۪ وَبَن۪يهِۜ</t>
  </si>
  <si>
    <t>80|36|O gün, kişi kardeşinden, annesinden, babasından, karısından ve oğullarından, kaçar.</t>
  </si>
  <si>
    <t>لِكُلِّ امْرِئٍ مِنْهُمْ يَوْمَئِذٍ شَأْنٌ يُغْن۪يهِۜ</t>
  </si>
  <si>
    <t>80|37|O gün, herkesin kendine yeter derdi vardır.</t>
  </si>
  <si>
    <t>وُجُوهٌ يَوْمَئِذٍ مُسْفِرَةٌۙ</t>
  </si>
  <si>
    <t>80|38|O gün bir takım yüzler aydınlıktır, gülmekte ve sevinmektedir.</t>
  </si>
  <si>
    <t>ضَاحِكَةٌ مُسْتَبْشِرَةٌۚ</t>
  </si>
  <si>
    <t>80|39|O gün bir takım yüzler aydınlıktır, gülmekte ve sevinmektedir.</t>
  </si>
  <si>
    <t>وَوُجُوهٌ يَوْمَئِذٍ عَلَيْهَا غَبَرَةٌۙ</t>
  </si>
  <si>
    <t>80|40|O gün birtakım yüzler de tozlanmış ve onları karanlık bürümüştür.</t>
  </si>
  <si>
    <t>تَرْهَقُهَا قَتَرَةٌۜ</t>
  </si>
  <si>
    <t>80|41|O gün birtakım yüzler de tozlanmış ve onları karanlık bürümüştür.</t>
  </si>
  <si>
    <t>اُو۬لٰٓئِكَ هُـمُ الْكَفَرَةُ الْفَجَرَةُ</t>
  </si>
  <si>
    <t>80|42|İşte bunlar inkarcı olanlar, Allah'ın buyruğundan çıkanlardır.</t>
  </si>
  <si>
    <t>TEKVİR SURESİ</t>
  </si>
  <si>
    <t>اِذَا الشَّمْسُ كُـوِّرَتْۙۖ</t>
  </si>
  <si>
    <t>81|1|Güneş dürülüp ışığı kalmadığı zaman;</t>
  </si>
  <si>
    <t>وَاِذَا النُّجُومُ انْكَدَرَتْۙۖ</t>
  </si>
  <si>
    <t>81|2|Yıldızlar düşüp, söndüğü zaman;</t>
  </si>
  <si>
    <t>وَاِذَا الْجِبَالُ سُيِّرَتْۙۖ</t>
  </si>
  <si>
    <t>81|3|Doğurması yaklaşmış develer başıboş bırakıldığı zaman;</t>
  </si>
  <si>
    <t>وَاِذَا الْعِشَارُ عُطِّلَتْۙۖ</t>
  </si>
  <si>
    <t>81|4|Doğurması yaklaşmış develer başıboş bırakıldığı zaman;</t>
  </si>
  <si>
    <t>وَاِذَا الْوُحُوشُ حُشِرَتْۙۖ</t>
  </si>
  <si>
    <t>81|5|Yabani hayvanlar bir araya toplatıldığı zaman;</t>
  </si>
  <si>
    <t>وَاِذَا الْبِحَارُ سُجِّرَتْۙۖ</t>
  </si>
  <si>
    <t>81|6|Denizler kaynaştırıldığı zaman;</t>
  </si>
  <si>
    <t>وَاِذَا النُّفُوسُ زُوِّجَتْۙۖ</t>
  </si>
  <si>
    <t>81|7|Canlar bedenlerle birleştirildiği zaman;</t>
  </si>
  <si>
    <t>وَاِذَا الْمَوْءُ۫دَةُ سُئِلَتْۙ</t>
  </si>
  <si>
    <t>81|8|Kız çocuğun hangi suçtan ötürü öldürüldüğü kendisine sorulduğu zaman;</t>
  </si>
  <si>
    <t>بِاَيِّ ذَنْبٍ قُتِلَتْۚ</t>
  </si>
  <si>
    <t>81|9|Kız çocuğun hangi suçtan ötürü öldürüldüğü kendisine sorulduğu zaman;</t>
  </si>
  <si>
    <t>وَاِذَا الصُّحُفُ نُشِرَتْۙۖ</t>
  </si>
  <si>
    <t>81|10|Amel defterleri açıldığı zaman;</t>
  </si>
  <si>
    <t>وَاِذَا السَّمَٓاءُ كُشِطَتْۙۖ</t>
  </si>
  <si>
    <t>81|11|Gök yerinden oynatıldığı zaman;</t>
  </si>
  <si>
    <t>وَاِذَا الْجَح۪يمُ سُعِّرَتْۙۖ</t>
  </si>
  <si>
    <t>81|12|Cehennem alevlendirildiği zaman;</t>
  </si>
  <si>
    <t>وَاِذَا الْجَنَّةُ اُزْلِفَتْۙۖ</t>
  </si>
  <si>
    <t>81|13|Cennet yaklaştırıldığı zaman;</t>
  </si>
  <si>
    <t>عَلِمَتْ نَفْسٌ مَٓا اَحْضَرَتْۜ</t>
  </si>
  <si>
    <t>81|14|İnsanoğlu önceden ne hazırladığını görecektir.</t>
  </si>
  <si>
    <t>فَلَٓا اُقْسِمُ بِالْخُنَّسِۙ</t>
  </si>
  <si>
    <t>81|15|Gündüz sinip geceleri gözüken gezegenlere and olsun;</t>
  </si>
  <si>
    <t>اَلْجَوَارِ الْكُنَّسِۙ</t>
  </si>
  <si>
    <t>81|16|Gündüz sinip geceleri gözüken gezegenlere and olsun;</t>
  </si>
  <si>
    <t>وَالَّيْلِ اِذَا عَسْعَسَۙ</t>
  </si>
  <si>
    <t>81|17|Kararmaya başlayan geceye and olsun;</t>
  </si>
  <si>
    <t>وَالصُّبْحِ اِذَا تَنَفَّسَۙ</t>
  </si>
  <si>
    <t>81|18|Ağarmaya başlayan sabaha and olsun ki,</t>
  </si>
  <si>
    <t>اِنَّهُ لَقَوْلُ رَسُولٍ كَر۪يمٍۙ</t>
  </si>
  <si>
    <t>81|19|Bu Kuran, arşın sahibi katında değerli, güçlü, sözü dinlenen ve güvenilen şerefli bir elçinin getirdiği sözdür.</t>
  </si>
  <si>
    <t>ذ۪ي قُوَّةٍ عِنْدَ ذِي الْعَرْشِ مَك۪ينٍۙ</t>
  </si>
  <si>
    <t>81|20|Bu Kuran, arşın sahibi katında değerli, güçlü, sözü dinlenen ve güvenilen şerefli bir elçinin getirdiği sözdür.</t>
  </si>
  <si>
    <t>مُطَاعٍ ثَمَّ اَم۪ينٍۜ</t>
  </si>
  <si>
    <t>81|21|Bu Kuran, arşın sahibi katında değerli, güçlü, sözü dinlenen ve güvenilen şerefli bir elçinin getirdiği sözdür.</t>
  </si>
  <si>
    <t>وَمَا صَاحِبُكُمْ بِمَجْنُونٍۚ</t>
  </si>
  <si>
    <t>81|22|Arkadaşınız (Muhammed) asla deli değildir.</t>
  </si>
  <si>
    <t>وَلَقَدْ رَاٰهُ بِالْاُفُقِ الْمُب۪ينِۚ</t>
  </si>
  <si>
    <t>81|23|And olsun ki, o, Cebrail'i apaçık ufukta görmüştür.</t>
  </si>
  <si>
    <t>وَمَا هُوَ عَلَى الْغَيْبِ بِضَن۪ينٍۚ</t>
  </si>
  <si>
    <t>81|24|Peygamber, görülmeyenler hakkında söylediklerinden ötürü töhmet altında tutulamaz.</t>
  </si>
  <si>
    <t>وَمَا هُوَ بِقَوْلِ شَيْطَانٍ رَج۪يمٍۚ</t>
  </si>
  <si>
    <t>81|25|Bu Kuran, kovulmuş şeytanın sözü olamaz.</t>
  </si>
  <si>
    <t>فَاَيْنَ تَذْهَبُونَۜ</t>
  </si>
  <si>
    <t>81|26|Nereye gidiyorsunuz?</t>
  </si>
  <si>
    <t>اِنْ هُوَ اِلَّا ذِكْرٌ لِلْعَالَم۪ينَۙ</t>
  </si>
  <si>
    <t>81|27|Kuran, ancak aranızda doğru yola girmeyi dileyene ve alemlere bir öğüttür.</t>
  </si>
  <si>
    <t>لِمَنْ شَٓاءَ مِنْكُمْ اَنْ يَسْتَق۪يمَ</t>
  </si>
  <si>
    <t>81|28|Kuran, ancak aranızda doğru yola girmeyi dileyene ve alemlere bir öğüttür.</t>
  </si>
  <si>
    <t>وَمَا تَشَٓاؤُ۫نَ اِلَّٓا اَنْ يَشَٓاءَ اللّٰهُ رَبُّ الْعَالَم۪ينَ</t>
  </si>
  <si>
    <t>81|29|Alemlerin Rabbi olan Allah dilemedikçe sizler bir şey dileyemezsiniz.</t>
  </si>
  <si>
    <t>İNFİTAR SURESİ</t>
  </si>
  <si>
    <t>اِذَا السَّمَٓاءُ انْفَطَرَتْۙ</t>
  </si>
  <si>
    <t>82|1|Gök yarıldığı zaman,</t>
  </si>
  <si>
    <t>وَاِذَا الْـكَوَاكِبُ انْتَثَرَتْۙ</t>
  </si>
  <si>
    <t>82|2|Yıldızlar dağılıp döküldüğü zaman,</t>
  </si>
  <si>
    <t>وَاِذَا الْبِحَارُ فُجِّرَتْۙ</t>
  </si>
  <si>
    <t>82|3|Denizler kaynaştığı zaman,</t>
  </si>
  <si>
    <t>وَاِذَا الْقُبُورُ بُعْثِرَتْۙ</t>
  </si>
  <si>
    <t>82|4|Kabirlerin içi dışa çıktığı zaman,</t>
  </si>
  <si>
    <t>عَلِمَتْ نَفْسٌ مَا قَدَّمَتْ وَاَخَّرَتْۜ</t>
  </si>
  <si>
    <t>82|5|İnsanoğlu, ne yaptığını ve ne yapmadığını görür.</t>
  </si>
  <si>
    <t>يَٓا اَيُّهَا الْاِنْسَانُ مَا غَرَّكَ بِرَبِّكَ الْـكَر۪يمِۙ</t>
  </si>
  <si>
    <t>82|6|Ey insanoğlu! Seni yaratıp sonra şekil veren, düzenleyen, mütenasip kılan, istediği şekilde seni terkip eden, çok cömert olan Rabbine karşı seni aldatan nedir?</t>
  </si>
  <si>
    <t>اَلَّذ۪ي خَلَقَكَ فَسَوّٰيكَ فَعَدَلَكَۙ</t>
  </si>
  <si>
    <t>82|7|Ey insanoğlu! Seni yaratıp sonra şekil veren, düzenleyen, mütenasip kılan, istediği şekilde seni terkip eden, çok cömert olan Rabbine karşı seni aldatan nedir?</t>
  </si>
  <si>
    <t>ف۪ٓي اَيِّ صُورَةٍ مَا شَٓاءَ رَكَّبَكَۜ</t>
  </si>
  <si>
    <t>82|8|Ey insanoğlu! Seni yaratıp sonra şekil veren, düzenleyen, mütenasip kılan, istediği şekilde seni terkip eden, çok cömert olan Rabbine karşı seni aldatan nedir?</t>
  </si>
  <si>
    <t>كَلَّا بَلْ تُكَذِّبُونَ بِالدّ۪ينِۙ</t>
  </si>
  <si>
    <t>82|9|Hayır, hayır; doğrusu siz dini yalanlıyorsunuz.</t>
  </si>
  <si>
    <t>وَاِنَّ عَلَيْكُمْ لَحَافِظ۪ينَۙ</t>
  </si>
  <si>
    <t>82|10|Oysa, yaptıklarınızı bilen değerli yazıcılar sizi gözetlemektedirler.</t>
  </si>
  <si>
    <t>كِرَاماً كَاتِب۪ينَۙ</t>
  </si>
  <si>
    <t>82|11|Oysa, yaptıklarınızı bilen değerli yazıcılar sizi gözetlemektedirler.</t>
  </si>
  <si>
    <t>يَعْلَمُونَ مَا تَفْعَلُونَ</t>
  </si>
  <si>
    <t>82|12|Oysa, yaptıklarınızı bilen değerli yazıcılar sizi gözetlemektedirler.</t>
  </si>
  <si>
    <t>اِنَّ الْاَبْرَارَ لَف۪ي نَع۪يمٍۚ</t>
  </si>
  <si>
    <t>82|13|İyiler şüphesiz nimet içindedirler.</t>
  </si>
  <si>
    <t>وَاِنَّ الْفُجَّارَ لَف۪ي جَح۪يمٍۚ</t>
  </si>
  <si>
    <t>82|14|Allah'ın buyruğundan çıkanlar cehennemdedirler.</t>
  </si>
  <si>
    <t>يَصْلَوْنَهَا يَوْمَ الدّ۪ينِ</t>
  </si>
  <si>
    <t>82|15|Din Günü oraya girerler.</t>
  </si>
  <si>
    <t>وَمَا هُمْ عَنْهَا بِغَٓائِب۪ينَۜ</t>
  </si>
  <si>
    <t>82|16|Oradan bir daha ayrılamazlar.</t>
  </si>
  <si>
    <t>وَمَٓا اَدْرٰيكَ مَا يَوْمُ الدّ۪ينِۙ</t>
  </si>
  <si>
    <t>82|17|Din gününün ne olduğunu sen nereden bilirsin?</t>
  </si>
  <si>
    <t>ثُمَّ مَٓا اَدْرٰيكَ مَا يَوْمُ الدّ۪ينِۜ</t>
  </si>
  <si>
    <t>82|18|Evet, din gününün ne olduğunu nereden bileceksin?</t>
  </si>
  <si>
    <t>يَوْمَ لَا تَمْلِكُ نَفْسٌ لِنَفْسٍ شَيْـٔاًۜ وَالْاَمْرُ يَوْمَئِذٍ لِلّٰهِ</t>
  </si>
  <si>
    <t>82|19|O gün, kimsenin kimseye hiçbir fayda sağlamayacağı bir gündür. O gün buyruk, yalnız Allah'ındır.</t>
  </si>
  <si>
    <t>MUTAFFİFİN SURESİ</t>
  </si>
  <si>
    <t>وَيْلٌ لِلْمُطَفِّف۪ينَۙ</t>
  </si>
  <si>
    <t>83|1|İnsanlardan, kendileri bir şeyi ölçerek aldıkları zaman tam alan; ama onlara bir şeyi ölçüp tartarak verdiklerinde eksik tutan kimselerin, vay haline!</t>
  </si>
  <si>
    <t>اَلَّذ۪ينَ اِذَا ا‌كْتَالُوا عَلَى النَّاسِ يَسْتَوْفُونَۘ</t>
  </si>
  <si>
    <t>83|2|İnsanlardan, kendileri bir şeyi ölçerek aldıkları zaman tam alan; ama onlara bir şeyi ölçüp tartarak verdiklerinde eksik tutan kimselerin, vay haline!</t>
  </si>
  <si>
    <t>وَاِذَا كَالُوهُمْ اَوْ وَزَنُوهُمْ يُخْسِرُونَۜ</t>
  </si>
  <si>
    <t>83|3|İnsanlardan, kendileri bir şeyi ölçerek aldıkları zaman tam alan; ama onlara bir şeyi ölçüp tartarak verdiklerinde eksik tutan kimselerin, vay haline!</t>
  </si>
  <si>
    <t>اَلَا يَظُنُّ اُو۬لٰٓئِكَ اَنَّهُمْ مَبْعُوثُونَۙ</t>
  </si>
  <si>
    <t>83|4|Bunlar, büyük bir günde tekrar dirileceklerini sanmıyorlar mı?</t>
  </si>
  <si>
    <t>لِيَوْمٍ عَظ۪يمٍۙ</t>
  </si>
  <si>
    <t>83|5|Bunlar, büyük bir günde tekrar dirileceklerini sanmıyorlar mı?</t>
  </si>
  <si>
    <t>يَوْمَ يَقُومُ النَّاسُ لِرَبِّ الْعَالَم۪ينَۜ</t>
  </si>
  <si>
    <t>83|6|O gün insanlar Alemlerin Rabbinin huzurunda dururlar.</t>
  </si>
  <si>
    <t>كَلَّٓا اِنَّ كِتَابَ الْفُجَّارِ لَف۪ي سِجّ۪ينٍۜ</t>
  </si>
  <si>
    <t>83|7|Sakının; Allah'ın buyruğundan dışarı çıkanlar, muhakkak "Siccin" adlı defterde yazılıdır.</t>
  </si>
  <si>
    <t>وَمَٓا اَدْرٰيكَ مَا سِجّ۪ينٌۜ</t>
  </si>
  <si>
    <t>83|8|Siccin'in ne olduğunu sen nerden bilirsin?</t>
  </si>
  <si>
    <t>كِتَابٌ مَرْقُومٌۜ</t>
  </si>
  <si>
    <t>83|9|O, yazılmış bir kitaptır.</t>
  </si>
  <si>
    <t>وَيْلٌ يَوْمَئِذٍ لِلْمُكَذِّب۪ينَۙ</t>
  </si>
  <si>
    <t>83|10|Yalanlayanların o gün vay haline!</t>
  </si>
  <si>
    <t>اَلَّذ۪ينَ يُكَذِّبُونَ بِيَوْمِ الدّ۪ينِۜ</t>
  </si>
  <si>
    <t>83|11|Onlar, kıyamet gününü yalanlamış olanlardır.</t>
  </si>
  <si>
    <t>وَمَا يُكَذِّبُ بِه۪ٓ اِلَّا كُلُّ مُعْتَدٍ اَث۪يمٍۙ</t>
  </si>
  <si>
    <t>83|12|Oysa onu mütecaviz günahkardan başka kimse yalanlamaz.</t>
  </si>
  <si>
    <t>اِذَا تُتْلٰى عَلَيْهِ اٰيَاتُنَا قَالَ اَسَاط۪يرُ الْاَوَّل۪ينَۜ</t>
  </si>
  <si>
    <t>83|13|Ona ayetlerimiz okunduğu zaman "Öncekilerin masalları" der.</t>
  </si>
  <si>
    <t>كَلَّا بَلْ۔ رَانَ عَلٰى قُلُوبِهِمْ مَا كَانُوا يَكْسِبُونَ</t>
  </si>
  <si>
    <t>83|14|Hayır, hayır; onların kazandıkları kalblerini paslandırıp körletmiştir.</t>
  </si>
  <si>
    <t>كَلَّٓا اِنَّهُمْ عَنْ رَبِّهِمْ يَوْمَئِذٍ لَمَحْجُوبُونَۜ</t>
  </si>
  <si>
    <t>83|15|Hayır; doğrusu onlar o gün, Rablerinden yoksun kalacaklardır.</t>
  </si>
  <si>
    <t>ثُمَّ اِنَّهُمْ لَصَالُوا الْجَح۪يمِۜ</t>
  </si>
  <si>
    <t>83|16|Sonra onlar, şüphesiz, cehenneme gireceklerdir.</t>
  </si>
  <si>
    <t>ثُمَّ يُقَالُ هٰذَا الَّذ۪ي كُنْتُمْ بِه۪ تُكَذِّبُونَۜ</t>
  </si>
  <si>
    <t>83|17|Sonra da: "yalanlayıp durduğunuz işte budur" denecektir.</t>
  </si>
  <si>
    <t>كَلَّٓا اِنَّ كِتَابَ الْاَبْرَارِ لَف۪ي عِلِّيّ۪ينَۜ</t>
  </si>
  <si>
    <t>83|18|Ama iyilerin defteri yüksek katlardadır.</t>
  </si>
  <si>
    <t>وَمَٓا اَدْرٰيكَ مَا عِلِّيُّونَۜ</t>
  </si>
  <si>
    <t>83|19|O yüksek katların ne olduğunu sen bilir misin?</t>
  </si>
  <si>
    <t>كِتَابٌ مَرْقُومٌۙ</t>
  </si>
  <si>
    <t>83|20|O, gözde meleklerin gördüğü, yazılı bir kitapdır.</t>
  </si>
  <si>
    <t>يَشْهَدُهُ الْمُقَرَّبُونَۜ</t>
  </si>
  <si>
    <t>83|21|O, gözde meleklerin gördüğü, yazılı bir kitapdır.</t>
  </si>
  <si>
    <t>اِنَّ الْاَبْرَارَ لَف۪ي نَع۪يمٍۙ</t>
  </si>
  <si>
    <t>83|22|İyiler, şüphesiz, nimet içinde ve tahtlar üzerinde etrafı seyrederler.</t>
  </si>
  <si>
    <t>عَلَى الْاَرَٓائِكِ يَنْظُرُونَۙ</t>
  </si>
  <si>
    <t>83|23|İyiler, şüphesiz, nimet içinde ve tahtlar üzerinde etrafı seyrederler.</t>
  </si>
  <si>
    <t>تَعْرِفُ ف۪ي وُجُوهِهِمْ نَضْرَةَ النَّع۪يمِۚ</t>
  </si>
  <si>
    <t>83|24|Onları, yüzlerindeki nimet pırıltısından tanırsın.</t>
  </si>
  <si>
    <t>يُسْقَوْنَ مِنْ رَح۪يقٍ مَخْتُومٍۙ</t>
  </si>
  <si>
    <t>83|25|Sonunda misk kokusu bırakan, ağzı kapalı saf bir içecekten içerler. İyi şeyler için yarışanlar, bunun için yarışsınlar.</t>
  </si>
  <si>
    <t>خِتَامُهُ مِسْكٌۜ وَف۪ي ذٰلِكَ فَلْيَتَنَافَسِ الْمُتَنَافِسُونَۜ</t>
  </si>
  <si>
    <t>83|26|Sonunda misk kokusu bırakan, ağzı kapalı saf bir içecekten içerler. İyi şeyler için yarışanlar, bunun için yarışsınlar.</t>
  </si>
  <si>
    <t>وَمِزَاجُهُ مِنْ تَسْن۪يمٍۙ</t>
  </si>
  <si>
    <t>83|27|Onun katkısı gözdelerin içtiği yüce kaynaktandır.</t>
  </si>
  <si>
    <t>عَيْناً يَشْرَبُ بِهَا الْمُقَرَّبُونَۜ</t>
  </si>
  <si>
    <t>83|28|Onun katkısı gözdelerin içtiği yüce kaynaktandır.</t>
  </si>
  <si>
    <t>اِنَّ الَّذ۪ينَ اَجْرَمُوا كَانُوا مِنَ الَّذ۪ينَ اٰمَنُوا يَضْحَكُونَۘ</t>
  </si>
  <si>
    <t>83|29|Suçlular, şüphesiz, inanmış olanlara gülerlerdi.</t>
  </si>
  <si>
    <t>وَاِذَا مَرُّوا بِهِمْ يَتَغَامَزُونَۘ</t>
  </si>
  <si>
    <t>83|30|Yanlarından geçtikleri zaman da birbirlerine göz kırparlardı.</t>
  </si>
  <si>
    <t>وَاِذَا انْقَلَـبُٓوا اِلٰٓى اَهْلِهِمُ انْقَلَبُوا فَكِه۪ينَۘ</t>
  </si>
  <si>
    <t>83|31|Taraftarlarına vardıklarında bununla eğlenirlerdi.</t>
  </si>
  <si>
    <t>وَاِذَا رَاَوْهُمْ قَالُٓوا اِنَّ هٰٓؤُ۬لَٓاءِ لَضَٓالُّونَۙ</t>
  </si>
  <si>
    <t>83|32|İnananları gördükleri zaman: "Doğrusu bunlar sapık olanlardır" derlerdi.</t>
  </si>
  <si>
    <t>وَمَٓا اُرْسِلُوا عَلَيْهِمْ حَافِظ۪ينَۜ</t>
  </si>
  <si>
    <t>83|33|Oysa kendileri, inananlara gözcü olarak gönderilmemişlerdi.</t>
  </si>
  <si>
    <t>فَالْيَوْمَ الَّذ۪ينَ اٰمَنُوا مِنَ الْكُفَّارِ يَضْحَكُونَۙ</t>
  </si>
  <si>
    <t>83|34|Bugün de, inananlar inkarcılara gülerler.</t>
  </si>
  <si>
    <t>عَلَى الْاَرَٓائِكِۙ يَنْظُرُونَۜ</t>
  </si>
  <si>
    <t>83|35|Tahtlar üzerinde, inkarcıların yaptıkları şeylerin karşılığının nasıl verildiğini seyrederler.</t>
  </si>
  <si>
    <t>هَلْ ثُوِّبَ الْكُفَّارُ مَا كَانُوا يَفْعَلُونَ</t>
  </si>
  <si>
    <t>83|36|Tahtlar üzerinde, inkarcıların yaptıkları şeylerin karşılığının nasıl verildiğini seyrederler.</t>
  </si>
  <si>
    <t>İNŞİKAK SURESİ</t>
  </si>
  <si>
    <t>اِذَا السَّمَٓاءُ انْشَقَّتْۙ</t>
  </si>
  <si>
    <t>84|1|Gök yarılıp Rabbine boyun eğdiği zaman, ki gök boyun eğecektir.</t>
  </si>
  <si>
    <t>وَاَذِنَتْ لِرَبِّهَا وَحُقَّتْۙ</t>
  </si>
  <si>
    <t>84|2|Gök yarılıp Rabbine boyun eğdiği zaman, ki gök boyun eğecektir.</t>
  </si>
  <si>
    <t>وَاِذَا الْاَرْضُ مُدَّتْۙ</t>
  </si>
  <si>
    <t>84|3|Yer düzeltilip, içinde olanları dışarı atarak boşaldığı zaman ve yer Rabbine boyun eğdiği zaman, ki yer boyun eğecektir</t>
  </si>
  <si>
    <t>وَاَلْقَتْ مَا ف۪يهَا وَتَخَلَّتْۙ</t>
  </si>
  <si>
    <t>84|4|Yer düzeltilip, içinde olanları dışarı atarak boşaldığı zaman ve yer Rabbine boyun eğdiği zaman, ki yer boyun eğecektir</t>
  </si>
  <si>
    <t>وَاَذِنَتْ لِرَبِّهَا وَحُقَّتْۜ</t>
  </si>
  <si>
    <t>84|5|Yer düzeltilip, içinde olanları dışarı atarak boşaldığı zaman ve yer Rabbine boyun eğdiği zaman, ki yer boyun eğecektir</t>
  </si>
  <si>
    <t>يَٓا اَيُّهَا الْاِنْسَانُ اِنَّكَ كَادِحٌ اِلٰى رَبِّكَ كَدْحاً فَمُلَاق۪يهِۚ</t>
  </si>
  <si>
    <t>84|6|Ey insanoğlu! Sen Rabbine kavuşuncaya kadar çalışıp çabalarsın, sonunda O'na kavuşacaksın.</t>
  </si>
  <si>
    <t>فَاَمَّا مَنْ اُو۫تِيَ كِتَابَهُ بِيَم۪ينِه۪ۙ</t>
  </si>
  <si>
    <t>84|7|Amel defteri kendisine sağından verilen kimse, kolay geçireceği bir hesaba çekilir ve arkadaşlarının yanına sevinçle döner.</t>
  </si>
  <si>
    <t>فَسَوْفَ يُحَاسَبُ حِسَاباً يَس۪يراًۙ</t>
  </si>
  <si>
    <t>84|8|Amel defteri kendisine sağından verilen kimse, kolay geçireceği bir hesaba çekilir ve arkadaşlarının yanına sevinçle döner.</t>
  </si>
  <si>
    <t>وَيَنْقَلِبُ اِلٰٓى اَهْلِه۪ مَسْرُوراًۜ</t>
  </si>
  <si>
    <t>84|9|Amel defteri kendisine sağından verilen kimse, kolay geçireceği bir hesaba çekilir ve arkadaşlarının yanına sevinçle döner.</t>
  </si>
  <si>
    <t>وَاَمَّا مَنْ اُو۫تِيَ كِتَابَهُ وَرَٓاءَ ظَهْرِه۪ۙ</t>
  </si>
  <si>
    <t>84|10|Ama amel defteri kendisine arkasından verilen kimse: "Mahvoldum" diye bağırır ve çılgın alevli cehenneme girer.</t>
  </si>
  <si>
    <t>فَسَوْفَ يَدْعُوا ثُبُوراًۙ</t>
  </si>
  <si>
    <t>84|11|Ama amel defteri kendisine arkasından verilen kimse: "Mahvoldum" diye bağırır ve çılgın alevli cehenneme girer.</t>
  </si>
  <si>
    <t>وَيَصْلٰى سَع۪يراًۜ</t>
  </si>
  <si>
    <t>84|12|Ama amel defteri kendisine arkasından verilen kimse: "Mahvoldum" diye bağırır ve çılgın alevli cehenneme girer.</t>
  </si>
  <si>
    <t>اِنَّهُ كَانَ ف۪ٓي اَهْلِه۪ مَسْرُوراً</t>
  </si>
  <si>
    <t>84|13|Çünkü o, dünyada, adamlarının yanında iken zevk içindeydi.</t>
  </si>
  <si>
    <t>اِنَّهُ ظَنَّ اَنْ لَنْ يَحُورَۚۛ</t>
  </si>
  <si>
    <t>84|14|Zira; o, bir daha dirilip dönmeyeceğini sanmıştı.</t>
  </si>
  <si>
    <t>بَلٰىۚۛ اِنَّ رَبَّهُ كَانَ بِه۪ بَص۪يراًۜ</t>
  </si>
  <si>
    <t>84|15|Bilin ki, Rabbi onu şüphesiz görmekteydi.</t>
  </si>
  <si>
    <t>فَلَٓا اُقْسِمُ بِالشَّفَقِۙ</t>
  </si>
  <si>
    <t>84|16|Akşamın alaca karanlığına and olsun;</t>
  </si>
  <si>
    <t>وَالَّيْلِ وَمَا وَسَقَۙ</t>
  </si>
  <si>
    <t>84|17|Geceye ve gecenin içinde olan şeylere and olsun;</t>
  </si>
  <si>
    <t>وَالْقَمَرِ اِذَا اتَّسَقَۙ</t>
  </si>
  <si>
    <t>84|18|Dolunay halindeki aya and olsun ki:</t>
  </si>
  <si>
    <t>لَتَرْكَبُنَّ طَبَقاً عَنْ طَبَقٍۜ</t>
  </si>
  <si>
    <t>84|19|Şüphesiz siz bir durumdan diğerine uğratılacaksınız. (tabakadan tabakaya bineceksiniz)</t>
  </si>
  <si>
    <t>فَمَا لَهُمْ لَا يُؤْمِنُونَۙ</t>
  </si>
  <si>
    <t>84|20|Onlara ne oluyor da inanmıyorlar?</t>
  </si>
  <si>
    <t>وَاِذَا قُرِئَ عَلَيْهِمُ الْقُرْاٰنُ لَا يَسْجُدُونَۜ ۩</t>
  </si>
  <si>
    <t>84|21|Onlara Kuran okunduğu zaman neden secde etmiyorlar?</t>
  </si>
  <si>
    <t>بَلِ الَّذ۪ينَ كَفَرُوا يُكَذِّبُونَۘ</t>
  </si>
  <si>
    <t>84|22|Aksine, inkarcılar yalanlıyorlar.</t>
  </si>
  <si>
    <t>وَاللّٰهُ اَعْلَمُ بِمَا يُوعُونَۘ</t>
  </si>
  <si>
    <t>84|23|Oysa, Allah, onların sakladıklarını çok iyi bilir.</t>
  </si>
  <si>
    <t>فَبَشِّرْهُمْ بِعَذَابٍ اَل۪يمٍۙ</t>
  </si>
  <si>
    <t>84|24|Onlara can yakıcı azabı müjde et.</t>
  </si>
  <si>
    <t>اِلَّا الَّذ۪ينَ اٰمَنُوا وَعَمِلُوا الصَّالِحَاتِ لَهُمْ اَجْرٌ غَيْرُ مَمْنُونٍ</t>
  </si>
  <si>
    <t>84|25|Yalnız, inanıp yararlı işler işleyenlere, onlara, kesintisiz ecir vardır.</t>
  </si>
  <si>
    <t>BÜRUC SURESİ</t>
  </si>
  <si>
    <t>وَالسَّمَٓاءِ ذَاتِ الْبُرُوجِۙ</t>
  </si>
  <si>
    <t>85|1|İçinde burçları bulunan göğe and olsun;</t>
  </si>
  <si>
    <t>وَالْيَوْمِ الْمَوْعُودِۙ</t>
  </si>
  <si>
    <t>85|2|Söz verilen kıyamet gününe and olsun;</t>
  </si>
  <si>
    <t>وَشَاهِدٍ وَمَشْهُودٍۜ</t>
  </si>
  <si>
    <t>85|3|Şahitlik edene ve edilene and olsun ki, insanlar öldükten sonra diriltileceklerdir.</t>
  </si>
  <si>
    <t>قُتِلَ اَصْحَابُ الْاُخْدُودِۙ</t>
  </si>
  <si>
    <t>85|4|Hazırladıkları hendekleri, tutuşturulmuş ateşle doldurarak onun çevresinde oturup, inanmış kimselere dinlerinden dönmeleri için yaptıkları işkenceleri seyredenler kahrolmuştur!</t>
  </si>
  <si>
    <t>اَلنَّارِ ذَاتِ الْوَقُودِۙ</t>
  </si>
  <si>
    <t>85|5|Hazırladıkları hendekleri, tutuşturulmuş ateşle doldurarak onun çevresinde oturup, inanmış kimselere dinlerinden dönmeleri için yaptıkları işkenceleri seyredenler kahrolmuştur!</t>
  </si>
  <si>
    <t>اِذْ هُمْ عَلَيْهَا قُعُودٌۙ</t>
  </si>
  <si>
    <t>85|6|Hazırladıkları hendekleri, tutuşturulmuş ateşle doldurarak onun çevresinde oturup, inanmış kimselere dinlerinden dönmeleri için yaptıkları işkenceleri seyredenler kahrolmuştur!</t>
  </si>
  <si>
    <t>وَهُمْ عَلٰى مَا يَفْعَلُونَ بِالْمُؤْمِن۪ينَ شُهُودٌۜ</t>
  </si>
  <si>
    <t>85|7|Hazırladıkları hendekleri, tutuşturulmuş ateşle doldurarak onun çevresinde oturup, inanmış kimselere dinlerinden dönmeleri için yaptıkları işkenceleri seyredenler kahrolmuştur!</t>
  </si>
  <si>
    <t>وَمَا نَقَمُوا مِنْهُمْ اِلَّٓا اَنْ يُؤْمِنُوا بِاللّٰهِ الْعَز۪يزِ الْحَم۪يدِۙ</t>
  </si>
  <si>
    <t>85|8|Bu inkarcıların, inananlara kızmaları; onların sadece, göklerin ve yerin hükümranlığı kendisinin bulunan ve övülmeğe layık ve güçlü olan Allah'a inanmış olmalarındandı. Allah her şeye şahiddir.</t>
  </si>
  <si>
    <t>اَلَّذ۪ي لَهُ مُلْكُ السَّمٰوَاتِ وَالْاَرْضِۜ وَاللّٰهُ عَلٰى كُلِّ شَيْءٍ شَه۪يدٌۜ</t>
  </si>
  <si>
    <t>85|9|Bu inkarcıların, inananlara kızmaları; onların sadece, göklerin ve yerin hükümranlığı kendisinin bulunan ve övülmeğe layık ve güçlü olan Allah'a inanmış olmalarındandı. Allah her şeye şahiddir.</t>
  </si>
  <si>
    <t>اِنَّ الَّذ۪ينَ فَتَنُوا الْمُؤْمِن۪ينَ وَالْمُؤْمِنَاتِ ثُمَّ لَمْ يَتُوبُوا فَلَهُمْ عَذَابُ جَهَنَّمَ وَلَهُمْ عَذَابُ الْحَر۪يقِۜ</t>
  </si>
  <si>
    <t>85|10|Ama inanmış erkek ve kadınlara işkence ederek onları dinlerinden çevirmeğe uğraşanlar, eğer tevbe etmezlerse, onlara cehennem azabı vardır. Yakıcı azap da onlaradır.</t>
  </si>
  <si>
    <t>اِنَّ الَّذ۪ينَ اٰمَنُوا وَعَمِلُوا الصَّالِحَاتِ لَهُمْ جَنَّاتٌ تَجْر۪ي مِنْ تَحْتِهَا الْاَنْهَارُۜ ذٰلِكَ الْفَوْزُ الْـكَب۪يرُۜ</t>
  </si>
  <si>
    <t>85|11|Şüphesiz inanıp yararlı işler işleyenlere, onlara, içlerinden ırmaklar akan cennetler vardır. Bu, büyük kurtuluştur.</t>
  </si>
  <si>
    <t>اِنَّ بَطْشَ رَبِّكَ لَشَد۪يدٌۜ</t>
  </si>
  <si>
    <t>85|12|Doğrusu Rabbinin yakalaması amansızdır.</t>
  </si>
  <si>
    <t>اِنَّهُ هُوَ يُبْدِئُ وَيُع۪يدُۚ</t>
  </si>
  <si>
    <t>85|13|Önce yaratıp sonra bunu tekrar eden O'dur.</t>
  </si>
  <si>
    <t>وَهُوَ الْغَفُورُ الْوَدُودُۙ</t>
  </si>
  <si>
    <t>85|14|Yüce arşın sahibi, çok seven, bağışlayan O'dur.</t>
  </si>
  <si>
    <t>ذُوالْعَرْشِ الْمَج۪يدُۙ</t>
  </si>
  <si>
    <t>85|15|Yüce arşın sahibi, çok seven, bağışlayan O'dur.</t>
  </si>
  <si>
    <t>فَعَّالٌ لِمَا يُر۪يدُۜ</t>
  </si>
  <si>
    <t>85|16|Her dilediğini mutlaka yapandır.</t>
  </si>
  <si>
    <t>هَلْ اَتٰيكَ حَد۪يثُ الْجُنُودِۙ</t>
  </si>
  <si>
    <t>85|17|Firavun ve Semud ordularının haberi sana geldi mi?</t>
  </si>
  <si>
    <t>فِرْعَوْنَ وَثَمُودَۜ</t>
  </si>
  <si>
    <t>85|18|Firavun ve Semud ordularının haberi sana geldi mi?</t>
  </si>
  <si>
    <t>بَلِ الَّذ۪ينَ كَفَرُوا ف۪ي تَكْذ۪يبٍۙ</t>
  </si>
  <si>
    <t>85|19|Doğrusu inkar edenler, hep yalanlayagelmişlerdir.</t>
  </si>
  <si>
    <t>وَاللّٰهُ مِنْ وَرَٓائِهِمْ مُح۪يطٌۚ</t>
  </si>
  <si>
    <t>85|20|Oysa Allah onları ardlarından çevirmiştir.</t>
  </si>
  <si>
    <t>بَلْ هُوَ قُرْاٰنٌ مَج۪يدٌۙ</t>
  </si>
  <si>
    <t>85|21|Doğrusu sana vahyedilen bu Kitap, Levhi Mahfuz'da bulunan şanlı bir Kuran'dır.</t>
  </si>
  <si>
    <t>ف۪ي لَوْحٍ مَحْفُوظٍ</t>
  </si>
  <si>
    <t>85|22|Doğrusu sana vahyedilen bu Kitap, Levhi Mahfuz'da bulunan şanlı bir Kuran'dır.</t>
  </si>
  <si>
    <t>TARIK SURESİ</t>
  </si>
  <si>
    <t>وَالسَّمَٓاءِ وَالطَّارِقِۙ</t>
  </si>
  <si>
    <t>86|1|Göğe ve Tarık'a and olsun;</t>
  </si>
  <si>
    <t>وَمَٓا اَدْرٰيكَ مَا الطَّارِقُۙ</t>
  </si>
  <si>
    <t>86|2|Tarık'ın ne olduğunu sen bilir misin?</t>
  </si>
  <si>
    <t>اَلنَّجْمُ الثَّاقِبُۙ</t>
  </si>
  <si>
    <t>86|3|O, (ışığıyla karanlığı) delen yıldızdır.</t>
  </si>
  <si>
    <t>اِنْ كُلُّ نَفْسٍ لَمَّا عَلَيْهَا حَافِظٌۜ</t>
  </si>
  <si>
    <t>86|4|Üzerinde gözetici olmayan kimse yoktur.</t>
  </si>
  <si>
    <t>فَلْيَنْظُرِ الْاِنْسَانُ مِمَّ خُلِقَۜ</t>
  </si>
  <si>
    <t>86|5|Öyleyse insan neden yaratıldığına bir baksın.</t>
  </si>
  <si>
    <t>خُلِقَ مِنْ مَٓاءٍ دَافِقٍۙ</t>
  </si>
  <si>
    <t>86|6|O, erkek ve kadının beli ile kaburga kemikleri arasından atılagelen bir sudan yaratılmıştır.</t>
  </si>
  <si>
    <t>يَخْرُجُ مِنْ بَيْنِ الصُّلْبِ وَالتَّرَٓائِبِۜ</t>
  </si>
  <si>
    <t>86|7|O, erkek ve kadının beli ile kaburga kemikleri arasından atılagelen bir sudan yaratılmıştır.</t>
  </si>
  <si>
    <t>اِنَّهُ عَلٰى رَجْعِه۪ لَقَادِرٌۜ</t>
  </si>
  <si>
    <t>86|8|Şüphesiz Allah, gizliliklerin ortaya çıkacağı gün, insanı tekrar yaratmaya Kadir'dir.</t>
  </si>
  <si>
    <t>يَوْمَ تُبْلَى السَّرَٓائِرُۙ</t>
  </si>
  <si>
    <t>86|9|Şüphesiz Allah, gizliliklerin ortaya çıkacağı gün, insanı tekrar yaratmaya Kadir'dir.</t>
  </si>
  <si>
    <t>فَمَا لَهُ مِنْ قُوَّةٍ وَلَا نَاصِرٍۜ</t>
  </si>
  <si>
    <t>86|10|O gün, insanın gücü de, yardımcısı da olmaz.</t>
  </si>
  <si>
    <t>وَالسَّمَٓاءِ ذَاتِ الرَّجْعِۙ</t>
  </si>
  <si>
    <t>86|11|Dönüşlü göğe ve yarılan yeryüzüne and olsun ki,</t>
  </si>
  <si>
    <t>وَالْاَرْضِ ذَاتِ الصَّدْعِۙ</t>
  </si>
  <si>
    <t>86|12|Dönüşlü göğe ve yarılan yeryüzüne and olsun ki,</t>
  </si>
  <si>
    <t>اِنَّهُ لَقَوْلٌ فَصْلٌۙ</t>
  </si>
  <si>
    <t>86|13|Doğrusu bu Kuran kesin bir sözdür.</t>
  </si>
  <si>
    <t>وَمَا هُوَ بِالْهَزْلِۜ</t>
  </si>
  <si>
    <t>86|14|O, eğlence için değildir.</t>
  </si>
  <si>
    <t>اِنَّهُمْ يَك۪يدُونَ كَيْداًۙ</t>
  </si>
  <si>
    <t>86|15|Gerçekten onlar düzen kuruyorlar.</t>
  </si>
  <si>
    <t>وَاَ‌ك۪يدُ كَيْداًۚ</t>
  </si>
  <si>
    <t>86|16|Ben de bir düzen kurmaktayım.</t>
  </si>
  <si>
    <t>فَمَهِّلِ الْـكَافِر۪ينَ اَمْهِلْهُمْ رُوَيْداً</t>
  </si>
  <si>
    <t>86|17|Sen inkarcılara mehil ver; onlara mukabeleyi biraz geri bırak.</t>
  </si>
  <si>
    <t>A'LA SURESİ</t>
  </si>
  <si>
    <t>سَبِّحِ اسْمَ رَبِّكَ الْاَعْلٰىۙ</t>
  </si>
  <si>
    <t>87|1|Yüce Rabbinin adını tesbih et.</t>
  </si>
  <si>
    <t>اَلَّذ۪ي خَلَقَ فَسَوّٰىۙۖ</t>
  </si>
  <si>
    <t>87|2|O, yaratıp şekil vermiştir.</t>
  </si>
  <si>
    <t>وَالَّذ۪ي قَدَّرَ فَهَدٰىۙۖ</t>
  </si>
  <si>
    <t>87|3|O, her şeyi ölçüyle yapıp doğru yolu göstermiştir.</t>
  </si>
  <si>
    <t>وَالَّـذ۪ٓي اَخْرَجَ الْمَرْعٰىۙۖ</t>
  </si>
  <si>
    <t>87|4|O, yeşillikler bitirmiştir.</t>
  </si>
  <si>
    <t>فَجَعَلَهُ غُثَٓاءً اَحْوٰىۜ</t>
  </si>
  <si>
    <t>87|5|Sonra da onları siyah çerçöpe çevirmiştir.</t>
  </si>
  <si>
    <t>سَنُقْرِئُكَ فَلَا تَنْسٰىۙ</t>
  </si>
  <si>
    <t>87|6|Sana Kuran'ı Biz okutacağız ve asla unutmayacaksın;</t>
  </si>
  <si>
    <t>اِلَّا مَا شَٓاءَ اللّٰهُۜ اِنَّهُ يَعْلَمُ الْجَهْرَ وَمَا يَخْفٰىۜ</t>
  </si>
  <si>
    <t>87|7|Allah'ın dilediği bundan müstesnadır. Doğrusu açığı da, gizliyi de bilen O'dur.</t>
  </si>
  <si>
    <t>وَنُيَسِّرُكَ لِلْيُسْرٰىۚ</t>
  </si>
  <si>
    <t>87|8|Kolay olanı yapmayı sana kolaylaştırırız.</t>
  </si>
  <si>
    <t>فَذَكِّرْ اِنْ نَفَعَتِ الذِّكْرٰىۜ</t>
  </si>
  <si>
    <t>87|9|Faydalı olacaksa insanlara öğüt ver.</t>
  </si>
  <si>
    <t>سَيَذَّكَّرُ مَنْ يَخْشٰىۙ</t>
  </si>
  <si>
    <t>87|10|Allah'tan korkan öğüt alacaktır.</t>
  </si>
  <si>
    <t>وَيَتَجَنَّبُهَا الْاَشْقٰىۙ</t>
  </si>
  <si>
    <t>87|11|Bedbaht olan ondan kaçınacaktır.</t>
  </si>
  <si>
    <t>اَلَّذ۪ي يَصْلَى النَّارَ الْـكُبْرٰىۚ</t>
  </si>
  <si>
    <t>87|12|O, en büyük ateşe yaslanacaktır.</t>
  </si>
  <si>
    <t>ثُمَّ لَا يَمُوتُ ف۪يهَا وَلَا يَحْيٰىۜ</t>
  </si>
  <si>
    <t>87|13|O, orada ne ölecektir ne de dirilecektir.</t>
  </si>
  <si>
    <t>قَدْ اَفْلَحَ مَنْ تَزَكّٰىۙ</t>
  </si>
  <si>
    <t>87|14|Arınmış olan, Rabbinin adını anıp namaz kılan, saadete erişecektir.</t>
  </si>
  <si>
    <t>وَذَكَرَ اسْمَ رَبِّه۪ فَصَلّٰىۜ</t>
  </si>
  <si>
    <t>87|15|Arınmış olan, Rabbinin adını anıp namaz kılan, saadete erişecektir.</t>
  </si>
  <si>
    <t>بَلْ تُؤْثِرُونَ الْحَيٰوةَ الدُّنْيَاۘ</t>
  </si>
  <si>
    <t>87|16|Ama sizler dünya hayatını tercih ediyorsunuz.</t>
  </si>
  <si>
    <t>وَالْاٰخِرَةُ خَيْرٌ وَاَبْـقٰىۜ</t>
  </si>
  <si>
    <t>87|17|Oysa ahiret daha iyi ve daha bakidir.</t>
  </si>
  <si>
    <t>اِنَّ هٰذَا لَفِي الصُّحُفِ الْاُو۫لٰىۙ</t>
  </si>
  <si>
    <t>87|18|Doğrusu bu hükümler ilk sahifelerde, İbrahim ve Musa'nın sahifelerinde de vardır.</t>
  </si>
  <si>
    <t>صُحُفِ اِبْرٰه۪يمَ وَمُوسٰى</t>
  </si>
  <si>
    <t>87|19|Doğrusu bu hükümler ilk sahifelerde, İbrahim ve Musa'nın sahifelerinde de vardır.</t>
  </si>
  <si>
    <t>GAŞİYE SURESİ</t>
  </si>
  <si>
    <t>هَلْ اَتٰيكَ حَد۪يثُ الْغَاشِيَةِۜ</t>
  </si>
  <si>
    <t>88|1|Her şeyi kaplayacak kıyametin haberi sana gelmedi mi?</t>
  </si>
  <si>
    <t>وُجُوهٌ يَوْمَئِذٍ خَاشِعَةٌۙ</t>
  </si>
  <si>
    <t>88|2|O gün bir takım yüzler zillete bürünmüştür.</t>
  </si>
  <si>
    <t>عَامِلَةٌ نَاصِبَةٌۙ</t>
  </si>
  <si>
    <t>88|3|Zor işler altında bitkin düşmüştür.</t>
  </si>
  <si>
    <t>تَصْلٰى نَاراً حَامِيَةًۙ</t>
  </si>
  <si>
    <t>88|4|Yakıcı ateşe yaslanırlar.</t>
  </si>
  <si>
    <t>تُسْقٰى مِنْ عَيْنٍ اٰنِيَةٍۜ</t>
  </si>
  <si>
    <t>88|5|Kızgın bir kaynaktan içirilirler.</t>
  </si>
  <si>
    <t>لَيْسَ لَهُمْ طَعَامٌ اِلَّا مِنْ ضَر۪يعٍۙ</t>
  </si>
  <si>
    <t>88|6|Semirtmeyen, açlığı gidermeyen kötü kokulu (kuru) bir dikenden başka yiyecekleri yoktur.</t>
  </si>
  <si>
    <t>لَا يُسْمِنُ وَلَا يُغْن۪ي مِنْ جُوعٍۜ</t>
  </si>
  <si>
    <t>88|7|Semirtmeyen, açlığı gidermeyen kötü kokulu (kuru) bir dikenden başka yiyecekleri yoktur.</t>
  </si>
  <si>
    <t>وُجُوهٌ يَوْمَئِذٍ نَاعِمَةٌۙ</t>
  </si>
  <si>
    <t>88|8|İnanmış olanların yüzleri, o gün, pırıl pırıldır.</t>
  </si>
  <si>
    <t>لِسَعْيِهَا رَاضِيَةٌۙ</t>
  </si>
  <si>
    <t>88|9|Yaptıklarından hoşnuddurlar.</t>
  </si>
  <si>
    <t>88|10|Yüksek bir cennettedirler.</t>
  </si>
  <si>
    <t>لَا تَسْمَعُ ف۪يهَا لَاغِيَةًۜ</t>
  </si>
  <si>
    <t>88|11|Orada boş söz işitmezler.</t>
  </si>
  <si>
    <t>ف۪يهَا عَيْنٌ جَارِيَةٌۢ</t>
  </si>
  <si>
    <t>88|12|Orada akan kaynak vardır.</t>
  </si>
  <si>
    <t>ف۪يهَا سُرُرٌ مَرْفُوعَةٌۙ</t>
  </si>
  <si>
    <t>88|13|Orada, yükseltilmiş tahtlar vardır.</t>
  </si>
  <si>
    <t>وَاَكْوَابٌ مَوْضُوعَةٌۙ</t>
  </si>
  <si>
    <t>88|14|Yerleştirilmiş kaseler,</t>
  </si>
  <si>
    <t>وَنَمَارِقُ مَصْفُوفَةٌۙ</t>
  </si>
  <si>
    <t>88|15|Sıra sıra yastıklar,</t>
  </si>
  <si>
    <t>وَزَرَابِيُّ مَبْثُوثَةٌۜ</t>
  </si>
  <si>
    <t>88|16|Serilmiş, yumuşak tüylü halılar vardır.</t>
  </si>
  <si>
    <t>اَفَلَا يَنْظُرُونَ اِلَى الْاِبِلِ كَيْفَ خُلِقَتْ۠</t>
  </si>
  <si>
    <t>88|17|Bu insanlar, devenin nasıl yaratıldığına, göğün nasıl yükseltildiğine, dağların nasıl dikildiğine, yerin nasıl yayıldığına bir bakmazlar mı?</t>
  </si>
  <si>
    <t>وَاِلَى السَّمَٓاءِ كَيْفَ رُفِعَتْ۠</t>
  </si>
  <si>
    <t>88|18|Bu insanlar, devenin nasıl yaratıldığına, göğün nasıl yükseltildiğine, dağların nasıl dikildiğine, yerin nasıl yayıldığına bir bakmazlar mı?</t>
  </si>
  <si>
    <t>وَاِلَى الْجِبَالِ كَيْفَ نُصِبَتْ۠</t>
  </si>
  <si>
    <t>88|19|Bu insanlar, devenin nasıl yaratıldığına, göğün nasıl yükseltildiğine, dağların nasıl dikildiğine, yerin nasıl yayıldığına bir bakmazlar mı?</t>
  </si>
  <si>
    <t>وَاِلَى الْاَرْضِ كَيْفَ سُطِحَتْ۠</t>
  </si>
  <si>
    <t>88|20|Bu insanlar, devenin nasıl yaratıldığına, göğün nasıl yükseltildiğine, dağların nasıl dikildiğine, yerin nasıl yayıldığına bir bakmazlar mı?</t>
  </si>
  <si>
    <t>فَذَكِّرْ اِنَّـمَٓا اَنْتَ مُذَكِّرٌۜ</t>
  </si>
  <si>
    <t>88|21|Sen öğüt ver! Esasen sen sadece bir öğütçüsün.</t>
  </si>
  <si>
    <t>لَسْتَ عَلَيْهِمْ بِمُصَيْطِرٍۙ</t>
  </si>
  <si>
    <t>88|22|Sen, onlara zor kullanacak değilsin.</t>
  </si>
  <si>
    <t>اِلَّا مَنْ تَوَلّٰى وَكَفَرَۙ</t>
  </si>
  <si>
    <t>88|23|Ama kim yüz çevirir, inkar ederse, Allah onu en büyük azaba uğratır.</t>
  </si>
  <si>
    <t>فَيُعَذِّبُهُ اللّٰهُ الْعَذَابَ الْاَكْبَرَۜ</t>
  </si>
  <si>
    <t>88|24|Ama kim yüz çevirir, inkar ederse, Allah onu en büyük azaba uğratır.</t>
  </si>
  <si>
    <t>اِنَّ اِلَيْنَٓا اِيَابَهُمْۙ</t>
  </si>
  <si>
    <t>88|25|Doğrusu onların dönüşü Bize'dir.</t>
  </si>
  <si>
    <t>ثُمَّ اِنَّ عَلَيْنَا حِسَابَهُمْ</t>
  </si>
  <si>
    <t>88|26|Şüphesiz sonra hesaplarını görmek de Bize düşmektedir.</t>
  </si>
  <si>
    <t>FECR SURESİ</t>
  </si>
  <si>
    <t>وَالْفَجْرِۙ</t>
  </si>
  <si>
    <t>89|1|Tanyerinin ağarmasına and olsun;</t>
  </si>
  <si>
    <t>وَلَيَالٍ عَشْرٍۙ</t>
  </si>
  <si>
    <t>89|2|Zilhicce ayının ilk on gecesine and olsun;</t>
  </si>
  <si>
    <t>وَالشَّفْعِ وَالْوَتْرِۙ</t>
  </si>
  <si>
    <t>89|3|Herşeyin çiftine de, tekine de and olsun;</t>
  </si>
  <si>
    <t>وَالَّيْلِ اِذَا يَسْرِۚ</t>
  </si>
  <si>
    <t>89|4|Gelip geçen geceye and olsun ki, bunların her biri akıl sahibi için birer yemine değmez mi?</t>
  </si>
  <si>
    <t>هَلْ ف۪ي ذٰلِكَ قَسَمٌ لِذ۪ي حِجْرٍۜ</t>
  </si>
  <si>
    <t>89|5|Gelip geçen geceye and olsun ki, bunların her biri akıl sahibi için birer yemine değmez mi?</t>
  </si>
  <si>
    <t>اَلَمْ تَرَ كَيْفَ فَعَلَ رَبُّكَ بِعَادٍۙۖ</t>
  </si>
  <si>
    <t>89|6|Rabbinin, hiçbir memlekette benzeri ortaya konmayan sütunlara sahip İrem şehrinde oturan Ad milletine ne ettiğini görmedin mi?</t>
  </si>
  <si>
    <t>اِرَمَ ذَاتِ الْعِمَادِۙۖ</t>
  </si>
  <si>
    <t>89|7|Rabbinin, hiçbir memlekette benzeri ortaya konmayan sütunlara sahip İrem şehrinde oturan Ad milletine ne ettiğini görmedin mi?</t>
  </si>
  <si>
    <t>اَلَّت۪ي لَمْ يُخْلَقْ مِثْلُهَا فِي الْبِلَادِۙۖ</t>
  </si>
  <si>
    <t>89|8|Rabbinin, hiçbir memlekette benzeri ortaya konmayan sütunlara sahip İrem şehrinde oturan Ad milletine ne ettiğini görmedin mi?</t>
  </si>
  <si>
    <t>وَثَمُودَ الَّذ۪ينَ جَابُوا الصَّخْرَ بِالْوَادِۙۖ</t>
  </si>
  <si>
    <t>89|9|Vadide kayaları kesip yontan Semud milletine, memleketlerde aşırı giden, oralarda bozgunculuğu artıran, sarsılmaz bir saltanat sahibi Firavun'a Rabbinin ne ettiğini görmedin mi?</t>
  </si>
  <si>
    <t>وَفِرْعَوْنَ ذِي الْاَوْتَادِۙۖ</t>
  </si>
  <si>
    <t>89|10|Vadide kayaları kesip yontan Semud milletine, memleketlerde aşırı giden, oralarda bozgunculuğu artıran, sarsılmaz bir saltanat sahibi Firavun'a Rabbinin ne ettiğini görmedin mi?</t>
  </si>
  <si>
    <t>اَلَّذ۪ينَ طَغَوْا فِي الْبِلَادِۙۖ</t>
  </si>
  <si>
    <t>89|11|Vadide kayaları kesip yontan Semud milletine, memleketlerde aşırı giden, oralarda bozgunculuğu artıran, sarsılmaz bir saltanat sahibi Firavun'a Rabbinin ne ettiğini görmedin mi?</t>
  </si>
  <si>
    <t>فَاَكْثَرُوا ف۪يهَا الْفَسَادَۙۖ</t>
  </si>
  <si>
    <t>89|12|Vadide kayaları kesip yontan Semud milletine, memleketlerde aşırı giden, oralarda bozgunculuğu artıran, sarsılmaz bir saltanat sahibi Firavun'a Rabbinin ne ettiğini görmedin mi?</t>
  </si>
  <si>
    <t>فَصَبَّ عَلَيْهِمْ رَبُّكَ سَوْطَ عَذَابٍۙۖ</t>
  </si>
  <si>
    <t>89|13|Rabbin onları azap kırbacından geçirmiştir.</t>
  </si>
  <si>
    <t>اِنَّ رَبَّكَ لَبِالْمِرْصَادِۜ</t>
  </si>
  <si>
    <t>89|14|Doğrusu Rabbin hep gözetlemektedir.</t>
  </si>
  <si>
    <t>فَاَمَّا الْاِنْسَانُ اِذَا مَا ابْتَلٰيهُ رَبُّهُ فَاَكْرَمَهُ وَنَعَّمَهُ فَيَقُولُ رَبّ۪ٓي اَكْرَمَنِۜ</t>
  </si>
  <si>
    <t>89|15|Rabbin denemek için bir insana iyilik edip, nimet verdiği zaman, o: "Rabbim beni şerefli kıldı" der.</t>
  </si>
  <si>
    <t>وَاَمَّٓا اِذَا مَا ابْتَلٰيهُ فَقَدَرَ عَلَيْهِ رِزْقَهُ فَيَقُولُ رَبّ۪ٓي اَهَانَنِۚ</t>
  </si>
  <si>
    <t>89|16|Ama onu sınamak için rızkını daraltıp bir ölçüye göre verdiği zaman: "Rabbim bana hor baktı" der.</t>
  </si>
  <si>
    <t>كَلَّا بَلْ لَا تُكْرِمُونَ الْيَت۪يمَۙ</t>
  </si>
  <si>
    <t>89|17|Hayır; yetime karşı cömert davranmıyorsunuz.</t>
  </si>
  <si>
    <t>وَلَا تَحَٓاضُّونَ عَلٰى طَعَامِ الْمِسْك۪ينِۙ</t>
  </si>
  <si>
    <t>89|18|Yoksulu yedirmek konusunda birbirinize özenmiyorsunuz.</t>
  </si>
  <si>
    <t>وَتَأْكُلُونَ التُّرَاثَ اَكْلاً لَماًّۙ</t>
  </si>
  <si>
    <t>89|19|Size kalan mirası hak gözetmeden yiyorsunuz.</t>
  </si>
  <si>
    <t>وَتُحِبُّونَ الْمَالَ حُباًّ جَماًّۜ</t>
  </si>
  <si>
    <t>89|20|Malı pek çok seviyorsunuz.</t>
  </si>
  <si>
    <t>كَلَّٓا اِذَا دُكَّتِ الْاَرْضُ دَكاًّ دَكاًّۙ</t>
  </si>
  <si>
    <t>89|21|Ama yer, çarpılıp paralandığı zaman;</t>
  </si>
  <si>
    <t>وَجَٓاءَ رَبُّكَ وَالْمَلَكُ صَفاًّ صَفاًّۚ</t>
  </si>
  <si>
    <t>89|22|Melekler sıra sıra dizilip, Rabbinin buyruğu gelince,</t>
  </si>
  <si>
    <t>وَج۪ٓيءَ يَوْمَئِذٍ بِجَهَنَّمَ يَوْمَئِذٍ يَتَذَكَّرُ الْاِنْسَانُ وَاَنّٰى لَهُ الذِّكْرٰىۜ</t>
  </si>
  <si>
    <t>89|23|O gün, cehennem ortaya konur. O gün insan öğüt almaya çalışır ama artık öğütten ona ne?</t>
  </si>
  <si>
    <t>يَقُولُ يَا لَيْتَن۪ي قَدَّمْتُ لِحَيَات۪يۚ</t>
  </si>
  <si>
    <t>89|24|"Keşke bu hayatım için önceden bir şey yapsaymışım" der.</t>
  </si>
  <si>
    <t>فَيَوْمَئِذٍ لَا يُعَذِّبُ عَذَابَهُٓ اَحَدٌۙ</t>
  </si>
  <si>
    <t>89|25|O gün, hiç kimse, Allah'ın azabettiği gibi azabedemez.</t>
  </si>
  <si>
    <t>وَلَا يُوثِقُ وَثَاقَهُٓ اَحَدٌۜ</t>
  </si>
  <si>
    <t>89|26|Hiç kimse O'nun vurduğu bağ gibisini bağlayamaz.</t>
  </si>
  <si>
    <t>يَٓا اَيَّتُهَا النَّفْسُ الْمُطْمَئِنَّةُۗ</t>
  </si>
  <si>
    <t>89|27|Ey huzur içinde olan can!</t>
  </si>
  <si>
    <t>اِرْجِع۪ٓي اِلٰى رَبِّكِ رَاضِيَةً مَرْضِيَّةًۚ</t>
  </si>
  <si>
    <t>89|28|O, senden, sen de O'ndan hoşnut olarak Rabbine dön!</t>
  </si>
  <si>
    <t>فَادْخُل۪ي ف۪ي عِبَاد۪يۙ</t>
  </si>
  <si>
    <t>89|29|Ey can! İyi kullarımın arasına gir.</t>
  </si>
  <si>
    <t>وَادْخُل۪ي جَنَّت۪ي</t>
  </si>
  <si>
    <t>89|30|Cennetime gir.</t>
  </si>
  <si>
    <t>BELED SURESİ</t>
  </si>
  <si>
    <t>لَٓا اُقْسِمُ بِهٰذَا الْبَلَدِۙ</t>
  </si>
  <si>
    <t>90|1|Bu şehre (Mekke'ye) yemin ederim; ki sen bu şehirde oturmuşsun.</t>
  </si>
  <si>
    <t>وَاَنْتَ حِلٌّ بِهٰذَا الْبَلَدِۙ</t>
  </si>
  <si>
    <t>90|2|Bu şehre (Mekke'ye) yemin ederim; ki sen bu şehirde oturmuşsun.</t>
  </si>
  <si>
    <t>وَوَالِدٍ وَمَا وَلَدَۙ</t>
  </si>
  <si>
    <t>90|3|Doğurana ve doğurduğuna and olsun ki;</t>
  </si>
  <si>
    <t>لَقَدْ خَلَقْنَا الْاِنْسَانَ ف۪ي كَبَدٍۜ</t>
  </si>
  <si>
    <t>90|4|İnsanoğlunu, zorluklara katlanacak şekilde yarattık.</t>
  </si>
  <si>
    <t>اَيَحْسَبُ اَنْ لَنْ يَقْدِرَ عَلَيْهِ اَحَدٌۢ</t>
  </si>
  <si>
    <t>90|5|İnsanoğlu, kendisine kimsenin güç yetiremeyeceğini mi sanıyor?</t>
  </si>
  <si>
    <t>يَقُولُ اَهْلَكْتُ مَالاً لُبَداًۜ</t>
  </si>
  <si>
    <t>90|6|"Yığın yığın mal tüketmişimdir" diyor.</t>
  </si>
  <si>
    <t>اَيَحْسَبُ اَنْ لَمْ يَرَهُٓ اَحَدٌۜ</t>
  </si>
  <si>
    <t>90|7|O, kimsenin kendisini görmediğini mi zannediyor?</t>
  </si>
  <si>
    <t>اَلَمْ نَجْعَلْ لَهُ عَيْنَيْنِۙ</t>
  </si>
  <si>
    <t>90|8|Biz onun için iki göz, bir dil ve iki dudak var etmedik mi?</t>
  </si>
  <si>
    <t>وَلِسَاناً وَشَفَتَيْنِۙ</t>
  </si>
  <si>
    <t>90|9|Biz onun için iki göz, bir dil ve iki dudak var etmedik mi?</t>
  </si>
  <si>
    <t>وَهَدَيْنَاهُ النَّجْدَيْنِۚ</t>
  </si>
  <si>
    <t>90|10|Biz ona eğri ve doğru iki yolu da göstermedik mi?</t>
  </si>
  <si>
    <t>فَلَا اقْتَحَمَ الْعَقَبَةَۘ</t>
  </si>
  <si>
    <t>90|11|Ama o, zor geçidi aşmaya girişemedi.</t>
  </si>
  <si>
    <t>وَمَٓا اَدْرٰيكَ مَا الْعَقَبَةُۜ</t>
  </si>
  <si>
    <t>90|12|O zor geçidin ne olduğunu sen bilir misin?</t>
  </si>
  <si>
    <t>فَكُّ رَقَبَةٍۙ</t>
  </si>
  <si>
    <t>90|13|O geçit, bir köle ve esir azadetmek,</t>
  </si>
  <si>
    <t>اَوْ اِطْعَامٌ ف۪ي يَوْمٍ ذ۪ي مَسْغَبَةٍۙ</t>
  </si>
  <si>
    <t>90|14|Yahut, açlık gününde, yakını olan bir öksüzü, yahut toprağa serilmiş bir yoksulu doyurmaktır.</t>
  </si>
  <si>
    <t>يَت۪يماً ذَا مَقْرَبَةٍۙ</t>
  </si>
  <si>
    <t>90|15|Yahut, açlık gününde, yakını olan bir öksüzü, yahut toprağa serilmiş bir yoksulu doyurmaktır.</t>
  </si>
  <si>
    <t>اَوْ مِسْك۪يناً ذَا مَتْرَبَةٍۜ</t>
  </si>
  <si>
    <t>90|16|Yahut, açlık gününde, yakını olan bir öksüzü, yahut toprağa serilmiş bir yoksulu doyurmaktır.</t>
  </si>
  <si>
    <t>ثُمَّ كَانَ مِنَ الَّذ۪ينَ اٰمَنُوا وَتَوَاصَوْا بِالصَّبْرِ وَتَوَاصَوْا بِالْمَرْحَمَةِۜ</t>
  </si>
  <si>
    <t>90|17|Sonra, inanıp birbirlerine sabır tavsiye edenlerden, merhametlilerden olmayı tavsiye edenlerden olmaktır.</t>
  </si>
  <si>
    <t>اُو۬لٰٓئِكَ اَصْحَابُ الْمَيْمَنَةِۜ</t>
  </si>
  <si>
    <t>90|18|İşte bunlar amel defterleri sağdan verilenlerdir.</t>
  </si>
  <si>
    <t>وَالَّذ۪ينَ كَفَرُوا بِاٰيَاتِنَا هُمْ اَصْحَابُ الْمَشْـَٔمَةِۜ</t>
  </si>
  <si>
    <t>90|19|Ayetlerimizi inkar edenler, işte onlar amel defterleri sollarından verilenlerdir.</t>
  </si>
  <si>
    <t>عَلَيْهِمْ نَارٌ مُؤْصَدَةٌ</t>
  </si>
  <si>
    <t>90|20|Onlar her yönden ateşle kapatılacaklardır.</t>
  </si>
  <si>
    <t>ŞEMS SURESİ</t>
  </si>
  <si>
    <t>وَالشَّمْسِ وَضُحٰيهَاۙۖ</t>
  </si>
  <si>
    <t>91|1|Güneşe ve onun ışığına,</t>
  </si>
  <si>
    <t>وَالْقَمَرِ اِذَا تَلٰيهَاۙۖ</t>
  </si>
  <si>
    <t>91|2|Ardından gelmekte olan aya,</t>
  </si>
  <si>
    <t>وَالنَّهَارِ اِذَا جَلّٰيهَاۙۖ</t>
  </si>
  <si>
    <t>91|3|Onu ortaya koyan gündüze,</t>
  </si>
  <si>
    <t>وَالَّيْلِ اِذَا يَغْشٰيهَاۙۖ</t>
  </si>
  <si>
    <t>91|4|Onu bürüyen geceye,</t>
  </si>
  <si>
    <t>وَالسَّمَٓاءِ وَمَا بَنٰيهَاۙۖ</t>
  </si>
  <si>
    <t>91|5|Göğe ve onu yapana,</t>
  </si>
  <si>
    <t>وَالْاَرْضِ وَمَا طَحٰيهَاۙۖ</t>
  </si>
  <si>
    <t>91|6|Yere ve onu yayana,</t>
  </si>
  <si>
    <t>وَنَفْسٍ وَمَا سَوّٰيهَاۙۖ</t>
  </si>
  <si>
    <t>91|7|Kişiye ve onu şekillendirene,</t>
  </si>
  <si>
    <t>فَاَلْهَمَهَا فُجُورَهَا وَتَقْوٰيهَاۙۖ</t>
  </si>
  <si>
    <t>91|8|Sonra da ona iyilik ve kötülük kabiliyeti verene and olsun ki:</t>
  </si>
  <si>
    <t>قَدْ اَفْلَحَ مَنْ زَكّٰيهَاۙۖ</t>
  </si>
  <si>
    <t>91|9|Kendini arıtan saadete ermiştir.</t>
  </si>
  <si>
    <t>وَقَدْ خَابَ مَنْ دَسّٰيهَاۜ</t>
  </si>
  <si>
    <t>91|10|Kendini fenalıklara gömen kimse de ziyana uğramıştır.</t>
  </si>
  <si>
    <t>كَذَّبَتْ ثَمُودُ بِطَغْوٰيهَاۙۖ</t>
  </si>
  <si>
    <t>91|11|Semud milleti, içlerinden en azgını ileri atılınca, azgınlığı yüzünden peygamberleri yalanladı.</t>
  </si>
  <si>
    <t>اِذِ انْبَعَثَ اَشْقٰيهَاۙۖ</t>
  </si>
  <si>
    <t>91|12|Semud milleti, içlerinden en azgını ileri atılınca, azgınlığı yüzünden peygamberleri yalanladı.</t>
  </si>
  <si>
    <t>فَقَالَ لَهُمْ رَسُولُ اللّٰهِ نَاقَةَ اللّٰهِ وَسُقْيٰيهَا۠</t>
  </si>
  <si>
    <t>91|13|Allah'ın peygamberi onlara, Allah'ın devesini göstermiş ve: "Allah'ın bu devesine ve onun su hakkına dokunmayın" demişti.</t>
  </si>
  <si>
    <t>فَكَذَّبُوهُ فَعَقَرُوهَاۙۖ فَدَمْدَمَ عَلَيْهِمْ رَبُّهُمْ بِذَنْبِهِمْ فَسَوّٰيهَاۙۖ</t>
  </si>
  <si>
    <t>91|14|Onu yalanladılar ve deveyi boğazladılar. Bunun üzerine Rableri, suçlarından dolayı onların üzerine katmerli azap indirdi; yerle bir etti onları.</t>
  </si>
  <si>
    <t>وَلَا يَخَافُ عُقْبٰيهَا</t>
  </si>
  <si>
    <t>91|15|Bu işin sonundan O'nun korkusu yoktur.</t>
  </si>
  <si>
    <t>LEYL SURESİ</t>
  </si>
  <si>
    <t>وَالَّيْلِ اِذَا يَغْشٰىۙ</t>
  </si>
  <si>
    <t>92|1|Kararıp ortalığı bürüdüğü zaman geceye and olsun.</t>
  </si>
  <si>
    <t>وَالنَّهَارِ اِذَا تَجَلّٰىۙ</t>
  </si>
  <si>
    <t>92|2|Açılıp aydınlattığı zaman gündüze and olsun.</t>
  </si>
  <si>
    <t>وَمَا خَلَقَ الذَّكَرَ وَالْاُنْثٰىۙ</t>
  </si>
  <si>
    <t>92|3|Erkeği ve dişiyi yaratana and olsun ki:</t>
  </si>
  <si>
    <t>اِنَّ سَعْيَكُمْ لَشَتّٰىۜ</t>
  </si>
  <si>
    <t>92|4|Doğrusu sizin çalışmalarınız çeşitlidir.</t>
  </si>
  <si>
    <t>فَاَمَّا مَنْ اَعْطٰى وَاتَّقٰىۙ</t>
  </si>
  <si>
    <t>92|5|Elinde bulunandan verenin, Allah'a karşı gelmekten sakınanın, en güzel söz olan Allah'ın birliğini doğrulayanın işlerini kolaylaştırırız.</t>
  </si>
  <si>
    <t>وَصَدَّقَ بِالْحُسْنٰىۙ</t>
  </si>
  <si>
    <t>92|6|Elinde bulunandan verenin, Allah'a karşı gelmekten sakınanın, en güzel söz olan Allah'ın birliğini doğrulayanın işlerini kolaylaştırırız.</t>
  </si>
  <si>
    <t>فَسَنُيَسِّرُهُ لِلْيُسْرٰىۜ</t>
  </si>
  <si>
    <t>92|7|Elinde bulunandan verenin, Allah'a karşı gelmekten sakınanın, en güzel söz olan Allah'ın birliğini doğrulayanın işlerini kolaylaştırırız.</t>
  </si>
  <si>
    <t>وَاَمَّا مَنْ بَخِلَ وَاسْتَغْنٰىۙ</t>
  </si>
  <si>
    <t>92|8|Ama, cimrilik eden, kendini Allah'tan müstağni sayan, en güzel sözü yalanlayan kimsenin güçlüğe uğramasını kolaylaştırırız.</t>
  </si>
  <si>
    <t>وَكَذَّبَ بِالْحُسْنٰىۙ</t>
  </si>
  <si>
    <t>92|9|Ama, cimrilik eden, kendini Allah'tan müstağni sayan, en güzel sözü yalanlayan kimsenin güçlüğe uğramasını kolaylaştırırız.</t>
  </si>
  <si>
    <t>فَسَنُيَسِّرُهُ لِلْعُسْرٰىۜ</t>
  </si>
  <si>
    <t>92|10|Ama, cimrilik eden, kendini Allah'tan müstağni sayan, en güzel sözü yalanlayan kimsenin güçlüğe uğramasını kolaylaştırırız.</t>
  </si>
  <si>
    <t>وَمَا يُغْن۪ي عَنْهُ مَالُـهُٓ اِذَا تَرَدّٰىۜ</t>
  </si>
  <si>
    <t>92|11|O kimse ölüp ateşe yuvarlandığı zaman, malı ona fayda vermez.</t>
  </si>
  <si>
    <t>اِنَّ عَلَيْنَا لَلْهُدٰىۘ</t>
  </si>
  <si>
    <t>92|12|Bize düşen sadece doğru yolu göstermektir.</t>
  </si>
  <si>
    <t>وَاِنَّ لَنَا لَلْاٰخِرَةَ وَالْاُو۫لٰى</t>
  </si>
  <si>
    <t>92|13|Şüphesiz ahiret de, dünya da Bizimdir.</t>
  </si>
  <si>
    <t>فَاَنْذَرْتُكُمْ نَاراً تَلَظّٰىۚ</t>
  </si>
  <si>
    <t>92|14|Sizi alevler saçan ateşle uyardım;</t>
  </si>
  <si>
    <t>لَا يَصْلٰيهَٓا اِلَّا الْاَشْقٰىۙ</t>
  </si>
  <si>
    <t>92|15|Oraya, yalanlayıp yüz çevirmiş olan o en azgından başkası yaslanmaz.</t>
  </si>
  <si>
    <t>اَلَّذ۪ي كَذَّبَ وَتَوَلّٰىۜ</t>
  </si>
  <si>
    <t>92|16|Oraya, yalanlayıp yüz çevirmiş olan o en azgından başkası yaslanmaz.</t>
  </si>
  <si>
    <t>وَسَيُجَنَّبُهَا الْاَتْقٰىۙ</t>
  </si>
  <si>
    <t>92|17|Arınmak için malını veren, en çok sakınan kimse ise ondan uzak tutulur.</t>
  </si>
  <si>
    <t>اَلَّذ۪ي يُؤْت۪ي مَالَهُ يَتَزَكّٰىۚ</t>
  </si>
  <si>
    <t>92|18|Arınmak için malını veren, en çok sakınan kimse ise ondan uzak tutulur.</t>
  </si>
  <si>
    <t>وَمَا لِاَحَدٍ عِنْدَهُ مِنْ نِعْمَةٍ تُجْزٰىۙ</t>
  </si>
  <si>
    <t>92|19|O yaptığı iyiliği birinden karşılık görmek için değil, ancak yüce Rabbinin hoşnudluğunu (rızasını) gözeterek yapmıştır.</t>
  </si>
  <si>
    <t>اِلَّا ابْتِغَٓاءَ وَجْهِ رَبِّهِ الْاَعْلٰىۚ</t>
  </si>
  <si>
    <t>92|20|O yaptığı iyiliği birinden karşılık görmek için değil, ancak yüce Rabbinin hoşnudluğunu (rızasını) gözeterek yapmıştır.</t>
  </si>
  <si>
    <t>وَلَسَوْفَ يَرْضٰى</t>
  </si>
  <si>
    <t>92|21|Elbette kendisi de hoşnut (razı) olacaktır.</t>
  </si>
  <si>
    <t>DUHA SURESİ</t>
  </si>
  <si>
    <t>وَالضُّحٰىۙ</t>
  </si>
  <si>
    <t>93|1|Kuşluk vaktine and olsun;</t>
  </si>
  <si>
    <t>وَالَّيْلِ اِذَا سَجٰىۙ</t>
  </si>
  <si>
    <t>93|2|Sükun erdiği zaman geceye and olsun ki,</t>
  </si>
  <si>
    <t>مَا وَدَّعَكَ رَبُّكَ وَمَا قَلٰىۜ</t>
  </si>
  <si>
    <t>93|3|Rabbin seni ne bıraktı ve ne de sana darıldı.</t>
  </si>
  <si>
    <t>وَلَلْاٰخِرَةُ خَيْرٌ لَكَ مِنَ الْاُو۫لٰىۜ</t>
  </si>
  <si>
    <t>93|4|Doğrusu ahiret senin için dünyadan daha hayırlıdır.</t>
  </si>
  <si>
    <t>وَلَسَوْفَ يُعْط۪يكَ رَبُّكَ فَتَـرْضٰىۜ</t>
  </si>
  <si>
    <t>93|5|Rabbin şüphesiz sana verecek ve sen de hoşnut olacaksın.</t>
  </si>
  <si>
    <t>اَلَمْ يَجِدْكَ يَت۪ـيـماً فَاٰوٰىۖ</t>
  </si>
  <si>
    <t>93|6|Seni öksüz bulup da barındırmadı mı?</t>
  </si>
  <si>
    <t>وَوَجَدَكَ ضَٓالاًّ فَهَدٰىۖ</t>
  </si>
  <si>
    <t>93|7|Seni şaşırmış bulup, doğru yola eriştirmedi mi?</t>
  </si>
  <si>
    <t>وَوَجَدَكَ عَٓائِلاً فَاَغْنٰىۜ</t>
  </si>
  <si>
    <t>93|8|Seni fakir bulup zenginleştirmedi mi?</t>
  </si>
  <si>
    <t>فَاَمَّا الْيَت۪يمَ فَلَا تَقْهَرْۜ</t>
  </si>
  <si>
    <t>93|9|Öyleyse sakın öksüze kötü muamele etme;</t>
  </si>
  <si>
    <t>وَاَمَّا السَّٓائِلَ فَلَا تَنْهَرْۜ</t>
  </si>
  <si>
    <t>93|10|Ve sakın bir şey isteyeni azarlama;</t>
  </si>
  <si>
    <t>وَاَمَّا بِنِعْمَةِ رَبِّكَ فَحَدِّثْ</t>
  </si>
  <si>
    <t>93|11|Yalnızca Rabbinin nimetini anlat.</t>
  </si>
  <si>
    <t>İNŞİRAH SURESİ</t>
  </si>
  <si>
    <t>اَلَمْ نَشْرَحْ لَكَ صَدْرَكَۙ</t>
  </si>
  <si>
    <t>94|1|Senin gönlünü açmadık mı?</t>
  </si>
  <si>
    <t>وَوَضَعْنَا عَنْكَ وِزْرَكَۙ</t>
  </si>
  <si>
    <t>94|2|Belini büken yükünü üzerinden almadık mı?</t>
  </si>
  <si>
    <t>اَلَّـذ۪ٓي اَنْقَضَ ظَهْرَكَۙ</t>
  </si>
  <si>
    <t>94|3|Belini büken yükünü üzerinden almadık mı?</t>
  </si>
  <si>
    <t>وَرَفَعْنَا لَكَ ذِكْرَكَۜ</t>
  </si>
  <si>
    <t>94|4|Senin şanını yükseltmedik mi?</t>
  </si>
  <si>
    <t>فَاِنَّ مَعَ الْعُسْرِ يُسْراًۙ</t>
  </si>
  <si>
    <t>94|5|Elbette güçlükle beraber şüphesiz bir kolaylık vardır.</t>
  </si>
  <si>
    <t>اِنَّ مَعَ الْعُسْرِ يُسْراًۜ</t>
  </si>
  <si>
    <t>94|6|Gerçekten, güçlükle beraber bir kolaylık vardır.</t>
  </si>
  <si>
    <t>فَاِذَا فَرَغْتَ فَانْصَبْۙ</t>
  </si>
  <si>
    <t>94|7|Öyleyse, bir işi bitirince diğerine giriş;</t>
  </si>
  <si>
    <t>وَاِلٰى رَبِّكَ فَارْغَبْ</t>
  </si>
  <si>
    <t>94|8|Ve ümit edeceğini yalnız Rabbinden iste.</t>
  </si>
  <si>
    <t>TİN SURESİ</t>
  </si>
  <si>
    <t>وَالتّ۪ينِ وَالزَّيْتُونِۙ</t>
  </si>
  <si>
    <t>95|1|İncir ve zeytine and olsun,</t>
  </si>
  <si>
    <t>وَطُورِ س۪ين۪ينَۙ</t>
  </si>
  <si>
    <t>95|2|And olsun Sina dağına,</t>
  </si>
  <si>
    <t>وَهٰذَا الْبَلَدِ الْاَم۪ينِۙ</t>
  </si>
  <si>
    <t>95|3|And olsun bu güvenli Mekke şehrine ki:</t>
  </si>
  <si>
    <t>لَقَدْ خَلَقْنَا الْاِنْسَانَ ف۪ٓي اَحْسَنِ تَقْو۪يمٍۘ</t>
  </si>
  <si>
    <t>95|4|Biz insanı en güzel şekilde yarattık,</t>
  </si>
  <si>
    <t>ثُمَّ رَدَدْنَاهُ اَسْفَلَ سَافِل۪ينَۙ</t>
  </si>
  <si>
    <t>95|5|Sonra onu aşağıların en aşağısı kıldık.</t>
  </si>
  <si>
    <t>اِلَّا الَّذ۪ينَ اٰمَنُوا وَعَمِلُوا الصَّالِحَاتِ فَلَهُمْ اَجْرٌ غَيْرُ مَمْنُونٍۜ</t>
  </si>
  <si>
    <t>95|6|Yalnız, inanıp yararlı iş işleyenler bunun dışındadır. Onlara kesintisiz ecir vardır.</t>
  </si>
  <si>
    <t>فَمَا يُكَذِّبُكَ بَعْدُ بِالدّ۪ينِۜ</t>
  </si>
  <si>
    <t>95|7|Öyleyken, sana dini yalan saydırtan nedir?</t>
  </si>
  <si>
    <t>اَلَيْسَ اللّٰهُ بِاَحْكَمِ الْحَاكِم۪ينَ</t>
  </si>
  <si>
    <t>95|8|Allah, hükmedenlerin en iyi hükmedeni değil midir?</t>
  </si>
  <si>
    <t>ALAK SURESİ</t>
  </si>
  <si>
    <t>اِقْرَأْ بِاسْمِ رَبِّكَ الَّذ۪ي خَلَقَۚ</t>
  </si>
  <si>
    <t>96|1|Yaratan Rabbinin adıyla oku!</t>
  </si>
  <si>
    <t>خَلَقَ الْاِنْسَانَ مِنْ عَلَقٍۚ</t>
  </si>
  <si>
    <t>96|2|O, insanı pıhtılaşmış kandan (alak'tan) yarattı.</t>
  </si>
  <si>
    <t>اِقْرَأْ وَرَبُّكَ الْاَكْرَمُۙ</t>
  </si>
  <si>
    <t>96|3|Oku! Kalemle öğreten, insana bilmediğini bildiren Rabbin, en büyük kerem sahibidir.</t>
  </si>
  <si>
    <t>اَلَّذ۪ي عَلَّمَ بِالْقَلَمِۙ</t>
  </si>
  <si>
    <t>96|4|Oku! Kalemle öğreten, insana bilmediğini bildiren Rabbin, en büyük kerem sahibidir.</t>
  </si>
  <si>
    <t>عَلَّمَ الْاِنْسَانَ مَا لَمْ يَعْلَمْۜ</t>
  </si>
  <si>
    <t>96|5|Oku! Kalemle öğreten, insana bilmediğini bildiren Rabbin, en büyük kerem sahibidir.</t>
  </si>
  <si>
    <t>كَلَّٓا اِنَّ الْاِنْسَانَ لَيَطْغٰىۙ</t>
  </si>
  <si>
    <t>96|6|Ama, insanoğlu kendini müstağni sayarak azgınlık eder.</t>
  </si>
  <si>
    <t>اَنْ رَاٰهُ اسْتَغْنٰىۜ</t>
  </si>
  <si>
    <t>96|7|Ama, insanoğlu kendini müstağni sayarak azgınlık eder.</t>
  </si>
  <si>
    <t>اِنَّ اِلٰى رَبِّكَ الرُّجْعٰىۜ</t>
  </si>
  <si>
    <t>96|8|Dönüş şüphesiz Rabbinedir.</t>
  </si>
  <si>
    <t>اَرَاَيْتَ الَّذ۪ي يَنْهٰىۙ</t>
  </si>
  <si>
    <t>96|9|Sen, namaz kılan kulu bundan menedeni gördün mü?</t>
  </si>
  <si>
    <t>عَبْداً اِذَا صَلّٰىۜ</t>
  </si>
  <si>
    <t>96|10|Sen, namaz kılan kulu bundan menedeni gördün mü?</t>
  </si>
  <si>
    <t>اَرَاَيْتَ اِنْ كَانَ عَلَى الْهُدٰىۙ</t>
  </si>
  <si>
    <t>96|11|Söyle bakalım, o kul doğru yolda giden veya Allah'a karşı gelmekten sakınmayı buyuran bir kimse olsun; veya söyle, yalanlayıp yüz çeviren birisi olsun</t>
  </si>
  <si>
    <t>اَوْ اَمَرَ بِالتَّقْوٰىۜ</t>
  </si>
  <si>
    <t>96|12|Söyle bakalım, o kul doğru yolda giden veya Allah'a karşı gelmekten sakınmayı buyuran bir kimse olsun; veya söyle, yalanlayıp yüz çeviren birisi olsun</t>
  </si>
  <si>
    <t>اَرَاَيْتَ اِنْ كَذَّبَ وَتَوَلّٰىۜ</t>
  </si>
  <si>
    <t>96|13|Söyle bakalım, o kul doğru yolda giden veya Allah'a karşı gelmekten sakınmayı buyuran bir kimse olsun; veya söyle, yalanlayıp yüz çeviren birisi olsun</t>
  </si>
  <si>
    <t>اَلَمْ يَعْلَمْ بِاَنَّ اللّٰهَ يَرٰىۜ</t>
  </si>
  <si>
    <t>96|14|Allah'ın her şeyi görmekte olduğunu bilmez mi?</t>
  </si>
  <si>
    <t>كَلَّا لَئِنْ لَمْ يَنْتَهِ۬ لَنَسْفَعاً بِالنَّاصِيَةِۙ</t>
  </si>
  <si>
    <t>96|15|Ama bundan vazgeçmezse, and olsun ki, onu perçeminden,</t>
  </si>
  <si>
    <t>نَاصِيَةٍ كَاذِبَةٍ خَاطِئَةٍۚ</t>
  </si>
  <si>
    <t>96|16|Yalancı ve günahkar perçeminden cehenneme sürükleriz.</t>
  </si>
  <si>
    <t>فَلْيَدْعُ نَادِيَهُۙ</t>
  </si>
  <si>
    <t>96|17|O zaman, kafadarlarını çağırsın,</t>
  </si>
  <si>
    <t>سَنَدْعُ الزَّبَانِيَةَۙ</t>
  </si>
  <si>
    <t>96|18|Biz de zebanileri çağıracağız.</t>
  </si>
  <si>
    <t>كَلَّاۜ لَا تُطِعْهُ وَاسْجُدْ وَاقْتَرِبْ ۩</t>
  </si>
  <si>
    <t>96|19|Sakın ona uyma; sen secde et, Rabbine yaklaş.</t>
  </si>
  <si>
    <t>KADR SURESİ</t>
  </si>
  <si>
    <t>اِنَّٓا اَنْزَلْنَاهُ ف۪ي لَيْلَةِ الْقَدْرِۚ</t>
  </si>
  <si>
    <t>97|1|Doğrusu, Biz, Kuran'ı kadir gecesinde indirmişizdir.</t>
  </si>
  <si>
    <t>وَمَٓا اَدْرٰيكَ مَا لَيْلَةُ الْقَدْرِۜ</t>
  </si>
  <si>
    <t>97|2|Kadir gecesinin ne olduğunu sen bilir misin?</t>
  </si>
  <si>
    <t>لَيْلَةُ الْقَدْرِ خَيْرٌ مِنْ اَلْفِ شَهْرٍۜ</t>
  </si>
  <si>
    <t>97|3|Kadir gecesi bin aydan hayırlıdır.</t>
  </si>
  <si>
    <t>تَنَزَّلُ الْمَلٰٓئِكَةُ وَالرُّوحُ ف۪يهَا بِاِذْنِ رَبِّهِمْۚ مِنْ كُلِّ اَمْرٍۙۛ</t>
  </si>
  <si>
    <t>97|4|Melekler ve Cebrail o gecede Rablerinin izniyle her türlü iş için inerler.</t>
  </si>
  <si>
    <t>سَلَامٌ۠ۛ هِيَ حَتّٰى مَطْلَعِ الْفَجْرِ</t>
  </si>
  <si>
    <t>97|5|O gece, tan yerinin ağarmasına kadar bir esenliktir.</t>
  </si>
  <si>
    <t>BEYYİNE SURESİ</t>
  </si>
  <si>
    <t>لَمْ يَكُنِ الَّذ۪ينَ كَفَرُوا مِنْ اَهْلِ الْـكِتَابِ وَالْمُشْرِك۪ينَ مُنْفَكّ۪ينَ حَتّٰى تَأْتِيَهُمُ الْبَيِّنَةُۙ</t>
  </si>
  <si>
    <t>98|1|Kitap ehlinden ve ortak koşanlardan inkarcılar, kendilerine apaçık bir belge, içinde kesin ve en doğru hükümlerin bulunduğu arınmış sahifeleri okuyan, Allah katından bir Peygamber gelene kadar dinlerinden vazgeçecek değillerdi.</t>
  </si>
  <si>
    <t>رَسُولٌ مِنَ اللّٰهِ يَتْلُوا صُحُفاً مُطَهَّرَةًۙ</t>
  </si>
  <si>
    <t>98|2|Kitap ehlinden ve ortak koşanlardan inkarcılar, kendilerine apaçık bir belge, içinde kesin ve en doğru hükümlerin bulunduğu arınmış sahifeleri okuyan, Allah katından bir Peygamber gelene kadar dinlerinden vazgeçecek değillerdi.</t>
  </si>
  <si>
    <t>ف۪يهَا كُتُبٌ قَيِّمَةٌۜ</t>
  </si>
  <si>
    <t>98|3|Kitap ehlinden ve ortak koşanlardan inkarcılar, kendilerine apaçık bir belge, içinde kesin ve en doğru hükümlerin bulunduğu arınmış sahifeleri okuyan, Allah katından bir Peygamber gelene kadar dinlerinden vazgeçecek değillerdi.</t>
  </si>
  <si>
    <t>وَمَا تَفَرَّقَ الَّذ۪ينَ اُو۫تُوا الْـكِتَابَ اِلَّا مِنْ بَعْدِ مَا جَٓاءَتْهُمُ الْبَيِّنَةُۜ</t>
  </si>
  <si>
    <t>98|4|Ama, kendilerine kitap verilenler, onlara apaçık belge geldikten sonra ayrılığa düştüler.</t>
  </si>
  <si>
    <t>وَمَٓا اُمِرُٓوا اِلَّا لِيَعْبُدُوا اللّٰهَ مُخْلِص۪ينَ لَهُ الدّ۪ينَ حُنَفَٓاءَ وَيُق۪يمُوا الصَّلٰوةَ وَيُؤْتُوا الزَّكٰوةَ وَذٰلِكَ د۪ينُ الْقَيِّمَةِۜ</t>
  </si>
  <si>
    <t>98|5|Oysa onlar, doğruya yönelerek, dini yalnız Allah'a has kılarak O'na kulluk etmek, namazı kılmak ve zekatı vermekle emrolunmuşlardı. Dosdoğru olan din de budur.</t>
  </si>
  <si>
    <t>اِنَّ الَّذ۪ينَ كَفَرُوا مِنْ اَهْلِ الْـكِتَابِ وَالْمُشْرِك۪ينَ ف۪ي نَارِ جَهَنَّمَ خَالِد۪ينَ ف۪يهَاۜ اُو۬لٰٓئِكَ هُمْ شَرُّ الْبَرِيَّةِۜ</t>
  </si>
  <si>
    <t>98|6|Kitap ehlinden ve ortak koşanlardan inkar edenler, şüphesiz içinde temelli kalacakları cehennem ateşindedirler. İşte bunlar, yaratıkların en kötüsüdürler.</t>
  </si>
  <si>
    <t>اِنَّ الَّذ۪ينَ اٰمَنُوا وَعَمِلُوا الصَّالِحَاتِۙ اُو۬لٰٓئِكَ هُمْ خَيْرُ الْبَرِيَّةِۜ</t>
  </si>
  <si>
    <t>98|7|Fakat, inanıp yararlı iş işleyenler, işte onlar da, yaratıkların en iyileridirler.</t>
  </si>
  <si>
    <t>جَزَٓاؤُ۬هُمْ عِنْدَ رَبِّهِمْ جَنَّاتُ عَدْنٍ تَجْر۪ي مِنْ تَحْتِهَا الْاَنْهَارُ خَالِد۪ينَ ف۪يهَٓا اَبَداًۜ رَضِيَ اللّٰهُ عَنْهُمْ وَرَضُوا عَنْهُۜ ذٰلِكَ لِمَنْ خَشِيَ رَبَّهُ</t>
  </si>
  <si>
    <t>98|8|Onların Rableri katındaki mükafatı, içinde temelli ve sonsuz kalacakları, içlerinden ırmaklar akan Adn cennetleridir. Allah onlardan razıdır. Onlar da Allah'tan razıdır. Bu, Rabbinden korkan kimseyedir.</t>
  </si>
  <si>
    <t>ZİLZAL SURESİ</t>
  </si>
  <si>
    <t>اِذَا زُلْزِلَتِ الْاَرْضُ زِلْزَالَهَاۙ</t>
  </si>
  <si>
    <t>99|1|Yer dehşetle sarsıldıkça sarsıldığı, yeryüzü ağırlıklarını dışarıya çıkardığı ve insanın: "Buna ne oluyor?" dediği zaman;</t>
  </si>
  <si>
    <t>وَاَخْرَجَتِ الْاَرْضُ اَثْقَالَهَاۙ</t>
  </si>
  <si>
    <t>99|2|Yer dehşetle sarsıldıkça sarsıldığı, yeryüzü ağırlıklarını dışarıya çıkardığı ve insanın: "Buna ne oluyor?" dediği zaman;</t>
  </si>
  <si>
    <t>وَقَالَ الْاِنْسَانُ مَا لَهَاۚ</t>
  </si>
  <si>
    <t>99|3|Yer dehşetle sarsıldıkça sarsıldığı, yeryüzü ağırlıklarını dışarıya çıkardığı ve insanın: "Buna ne oluyor?" dediği zaman;</t>
  </si>
  <si>
    <t>يَوْمَئِذٍ تُحَدِّثُ اَخْبَارَهَاۙ</t>
  </si>
  <si>
    <t>99|4|İşte o gün, yer, Rabbinin ona vahyetmesiyle kendi haberlerini anlatır.</t>
  </si>
  <si>
    <t>بِاَنَّ رَبَّكَ اَوْحٰى لَهَاۜ</t>
  </si>
  <si>
    <t>99|5|İşte o gün, yer, Rabbinin ona vahyetmesiyle kendi haberlerini anlatır.</t>
  </si>
  <si>
    <t>يَوْمَئِذٍ يَصْدُرُ النَّاسُ اَشْتَاتاً لِيُرَوْا اَعْمَالَهُمْۜ</t>
  </si>
  <si>
    <t>99|6|O gün insanlar işlerinin kendilerine gösterilmesi için bölük bölük dönerler.</t>
  </si>
  <si>
    <t>فَمَنْ يَعْمَلْ مِثْقَالَ ذَرَّةٍ خَيْراً يَرَهُۜ</t>
  </si>
  <si>
    <t>99|7|Kim zerre kadar iyilik yapmışsa onu görür.</t>
  </si>
  <si>
    <t>وَمَنْ يَعْمَلْ مِثْقَالَ ذَرَّةٍ شَراًّ يَرَهُ</t>
  </si>
  <si>
    <t>99|8|Kim de zerre kadar kötülük yapmışsa onu görür.</t>
  </si>
  <si>
    <t>ADİYAT SURESİ</t>
  </si>
  <si>
    <t>وَالْعَـادِيَاتِ ضَبْـحاًۙ</t>
  </si>
  <si>
    <t>100|1|And olsun Allah yolunda koştukça koşanlara;</t>
  </si>
  <si>
    <t>فَالْمُـورِيَاتِ قَـدْحاًۙ</t>
  </si>
  <si>
    <t>100|2|And olsun kıvılcımlar saçanlara;</t>
  </si>
  <si>
    <t>فَالْمُغ۪يرَاتِ صُبْحاًۙ</t>
  </si>
  <si>
    <t>100|3|Sabah sabah akına çıkanlara;</t>
  </si>
  <si>
    <t>فَاَثَرْنَ بِه۪ نَقْعاًۙ</t>
  </si>
  <si>
    <t>100|4|Ve tozu dumana katanlara;</t>
  </si>
  <si>
    <t>فَوَسَطْنَ بِه۪ جَمْعاًۙ</t>
  </si>
  <si>
    <t>100|5|Düşman topluluğunun içine dalanlara ki:</t>
  </si>
  <si>
    <t>اِنَّ الْاِنْسَانَ لِرَبِّه۪ لَكَنُودٌۚ</t>
  </si>
  <si>
    <t>100|6|İnsan gerçekten Rabbine karşı pek nankördür.</t>
  </si>
  <si>
    <t>وَاِنَّهُ عَلٰى ذٰلِكَ لَشَه۪يدٌۚ</t>
  </si>
  <si>
    <t>100|7|Doğrusu kendisi de bunların hepsine şahittir.</t>
  </si>
  <si>
    <t>وَاِنَّهُ لِحُبِّ الْخَيْرِ لَشَد۪يدٌۜ</t>
  </si>
  <si>
    <t>100|8|Gerçekten mala da pek düşkündür.</t>
  </si>
  <si>
    <t>اَفَلَا يَعْلَمُ اِذَا بُعْثِرَ مَا فِي الْقُبُورِۙ</t>
  </si>
  <si>
    <t>100|9|İnsan, kabirlerde bulunanların çıkarılacağı ve kalblerde olanların ortaya konulacağı bir zamanın geleceğini bilmez mi?</t>
  </si>
  <si>
    <t>وَحُصِّلَ مَا فِي الصُّدُورِۙ</t>
  </si>
  <si>
    <t>100|10|İnsan, kabirlerde bulunanların çıkarılacağı ve kalblerde olanların ortaya konulacağı bir zamanın geleceğini bilmez mi?</t>
  </si>
  <si>
    <t>اِنَّ رَبَّهُمْ بِهِمْ يَوْمَئِذٍ لَخَب۪يرٌ</t>
  </si>
  <si>
    <t>100|11|Doğrusu Rableri o gün onların her şeyinden haberdardır.</t>
  </si>
  <si>
    <t>KARİ'A SURESİ</t>
  </si>
  <si>
    <t>اَلْقَارِعَةُۙ</t>
  </si>
  <si>
    <t>101|1|Gürültü koparacak olan</t>
  </si>
  <si>
    <t>مَا الْقَارِعَةُۚ</t>
  </si>
  <si>
    <t>101|2|Nedir o gürültü koparacak olan?</t>
  </si>
  <si>
    <t>وَمَٓا اَدْرٰيكَ مَا الْقَارِعَةُۜ</t>
  </si>
  <si>
    <t>101|3|O gürültü koparacak olanın ne olduğunu sen bilir misin?</t>
  </si>
  <si>
    <t>يَوْمَ يَكُونُ النَّاسُ كَالْفَرَاشِ الْمَبْثُوثِۙ</t>
  </si>
  <si>
    <t>101|4|O gün insanlar, ateş etrafında çırpınıp dökülen pervaneye dönecekler.</t>
  </si>
  <si>
    <t>وَتَكُونُ الْجِبَالُ كَالْعِهْنِ الْمَنْفُوشِۜ</t>
  </si>
  <si>
    <t>101|5|Dağlar, atılmış renkli yüne benzeyecekler.</t>
  </si>
  <si>
    <t>فَاَمَّا مَنْ ثَقُلَتْ مَوَاز۪ينُهُۙ</t>
  </si>
  <si>
    <t>101|6|Ama tartıları ağır gelen kimse hoş bir hayat içinde olacaktır.</t>
  </si>
  <si>
    <t>فَهُوَ ف۪ي ع۪يشَةٍ رَاضِيَةٍۜ</t>
  </si>
  <si>
    <t>101|7|Ama tartıları ağır gelen kimse hoş bir hayat içinde olacaktır.</t>
  </si>
  <si>
    <t>وَاَمَّا مَنْ خَفَّتْ مَوَاز۪ينُهُۙ</t>
  </si>
  <si>
    <t>101|8|Tartıları hafif gelenler ise,</t>
  </si>
  <si>
    <t>فَاُمُّهُ هَاوِيَةٌۜ</t>
  </si>
  <si>
    <t>101|9|Onların yeri bir çukurdur.</t>
  </si>
  <si>
    <t>وَمَٓا اَدْرٰيكَ مَا هِيَهْۜ</t>
  </si>
  <si>
    <t>101|10|O çukurun ne olduğunu sen bilir misin?</t>
  </si>
  <si>
    <t>نَارٌ حَامِيَةٌ</t>
  </si>
  <si>
    <t>101|11|O, kızgın bir ateştir.</t>
  </si>
  <si>
    <t>TEKASÜR SURESİ</t>
  </si>
  <si>
    <t>اَلْهٰيكُمُ التَّكَاثُرُۙ</t>
  </si>
  <si>
    <t>102|1|Çoğunluk olmak iddianız sizi o kadar meşgul etti ki, mezarları ziyaretle oradakileri de sayacak kadar oldunuz.</t>
  </si>
  <si>
    <t>حَتّٰى زُرْتُمُ الْمَقَابِرَۜ</t>
  </si>
  <si>
    <t>102|2|Çoğunluk olmak iddianız sizi o kadar meşgul etti ki, mezarları ziyaretle oradakileri de sayacak kadar oldunuz.</t>
  </si>
  <si>
    <t>كَلَّا سَوْفَ تَعْلَمُونَۙ</t>
  </si>
  <si>
    <t>102|3|Hayır; öyle olmayın; yakında bileceksiniz.</t>
  </si>
  <si>
    <t>ثُمَّ كَلَّا سَوْفَ تَعْلَمُونَۜ</t>
  </si>
  <si>
    <t>102|4|Hayır; gözünüzü açın; yakında bileceksiniz.</t>
  </si>
  <si>
    <t>كَلَّا لَوْ تَعْلَمُونَ عِلْمَ الْيَق۪ينِۜ</t>
  </si>
  <si>
    <t>102|5|Dikkat edin, şayet yaptığınızın sonucunu kesin olarak bir bilseniz!</t>
  </si>
  <si>
    <t>لَتَرَوُنَّ الْجَح۪يمَۙ</t>
  </si>
  <si>
    <t>102|6|And olsun ki, cehennemi göreceksiniz.</t>
  </si>
  <si>
    <t>ثُمَّ لَتَرَوُنَّهَا عَيْنَ الْيَق۪ينِۙ</t>
  </si>
  <si>
    <t>102|7|And olsun ki, onu gözünüzle kesin olarak göreceksiniz.</t>
  </si>
  <si>
    <t>ثُمَّ لَتُسْـَٔلُنَّ يَوْمَئِذٍ عَنِ النَّع۪يمِ</t>
  </si>
  <si>
    <t>102|8|Sonra o gün, size verilmiş olan her nimetten sorguya çekileceksiniz.</t>
  </si>
  <si>
    <t>ASR SURESİ</t>
  </si>
  <si>
    <t>وَالْعَصْرِۙ</t>
  </si>
  <si>
    <t>103|1|İkindi vaktine (Asra; çağa) and olsun ki,</t>
  </si>
  <si>
    <t>اِنَّ الْاِنْسَانَ لَف۪ي خُسْرٍۙ</t>
  </si>
  <si>
    <t>103|2|İnsan hiç şüphesiz hüsran içindedir.</t>
  </si>
  <si>
    <t>اِلَّا الَّذ۪ينَ اٰمَنُوا وَعَمِلُوا الصَّالِحَاتِ وَتَوَاصَوْا بِالْحَقِّ وَتَوَاصَوْا بِالصَّبْرِ</t>
  </si>
  <si>
    <t>103|3|Ancak inanıp yararlı iş işleyenler, birbirlerine gerçeği tavsiye edenler ve sabırlı olmayı tavsiye edenler bunun dışındadır.</t>
  </si>
  <si>
    <t>HÜMEZE SURESİ</t>
  </si>
  <si>
    <t>وَيْلٌ لِكُلِّ هُمَزَةٍ لُمَزَةٍۨۙ</t>
  </si>
  <si>
    <t>104|1|Mal toplayarak onu tekrar tekrar sayan, diliyle çekiştirip alay eden kimsenin vay haline!</t>
  </si>
  <si>
    <t>اَلَّذ۪ي جَمَعَ مَالاً وَعَدَّدَهُۙ</t>
  </si>
  <si>
    <t>104|2|Mal toplayarak onu tekrar tekrar sayan, diliyle çekiştirip alay eden kimsenin vay haline!</t>
  </si>
  <si>
    <t>يَحْسَبُ اَنَّ مَالَهُٓ اَخْلَدَهُۚ</t>
  </si>
  <si>
    <t>104|3|Malının kendisini ölümsüz kılacağını sanır.</t>
  </si>
  <si>
    <t>كَلَّا لَيُنْبَذَنَّ فِي الْحُطَمَةِۘ</t>
  </si>
  <si>
    <t>104|4|Hayır; o, and olsun ki, Hutame'ye atılacaktır.</t>
  </si>
  <si>
    <t>وَمَٓا اَدْرٰيكَ مَا الْحُطَمَةُۜ</t>
  </si>
  <si>
    <t>104|5|Hutame'nin ne olduğunu sen bilir misin?</t>
  </si>
  <si>
    <t>نَارُ اللّٰهِ الْمُوقَدَةُۙ</t>
  </si>
  <si>
    <t>104|6|O, yüreklere çökecek olan, Allah'ın tutuşturulmuş ateşidir.</t>
  </si>
  <si>
    <t>اَلَّت۪ي تَطَّلِعُ عَلَى الْاَفْـِٔدَةِۜ</t>
  </si>
  <si>
    <t>104|7|O, yüreklere çökecek olan, Allah'ın tutuşturulmuş ateşidir.</t>
  </si>
  <si>
    <t>اِنَّهَا عَلَيْهِمْ مُؤْصَدَةٌۙ</t>
  </si>
  <si>
    <t>104|8|Onlar, uzun sütunlar arasında, her yönden o ateşle kapatılmışlardır.</t>
  </si>
  <si>
    <t>ف۪ي عَمَدٍ مُمَدَّدَةٍ</t>
  </si>
  <si>
    <t>104|9|Onlar, uzun sütunlar arasında, her yönden o ateşle kapatılmışlardır.</t>
  </si>
  <si>
    <t>FİL SURESİ</t>
  </si>
  <si>
    <t>اَلَمْ تَرَ كَيْفَ فَعَلَ رَبُّكَ بِاَصْحَابِ الْف۪يلِۜ</t>
  </si>
  <si>
    <t>105|1|Fil sahiplerine Rabbinin ne ettiğini görmedin mi?</t>
  </si>
  <si>
    <t>اَلَمْ يَجْعَلْ كَيْدَهُمْ ف۪ي تَضْل۪يلٍۙ</t>
  </si>
  <si>
    <t>105|2|Onların düzenlerini boşa çıkarmadı mı?</t>
  </si>
  <si>
    <t>وَاَرْسَلَ عَلَيْهِمْ طَيْراً اَبَاب۪يلَۙ</t>
  </si>
  <si>
    <t>105|3|Onların üzerine, sert taşlar atan sürülerle kuşlar gönderdi.</t>
  </si>
  <si>
    <t>تَرْم۪يهِمْ بِحِجَارَةٍ مِنْ سِجّ۪يلٍۖۙ</t>
  </si>
  <si>
    <t>105|4|Onların üzerine, sert taşlar atan sürülerle kuşlar gönderdi.</t>
  </si>
  <si>
    <t>فَجَعَلَهُمْ كَعَصْفٍ مَأْكُولٍ</t>
  </si>
  <si>
    <t>105|5|Sonunda onları, yenilmiş ekin gibi yaptı.</t>
  </si>
  <si>
    <t>KUREYŞ SURESİ</t>
  </si>
  <si>
    <t>لِا۪يلَافِ قُرَيْشٍۙ</t>
  </si>
  <si>
    <t>106|1|Kureyş kabilesinin yaz ve kış yolculuklarında uzlaşması ve anlaşması sağlanmıştır.</t>
  </si>
  <si>
    <t>ا۪يلَافِهِمْ رِحْلَةَ الشِّتَٓاءِ وَالصَّيْفِۚ</t>
  </si>
  <si>
    <t>106|2|Kureyş kabilesinin yaz ve kış yolculuklarında uzlaşması ve anlaşması sağlanmıştır.</t>
  </si>
  <si>
    <t>فَلْيَعْبُدُوا رَبَّ هٰذَا الْبَيْتِۙ</t>
  </si>
  <si>
    <t>106|3|Öyleyse kendilerini açken doyuran ve korku içindeyken güven veren bu Ev'in (Kabe'nin) Rabbine kulluk etsinler.</t>
  </si>
  <si>
    <t>اَلَّذ۪ٓي اَطْعَمَهُمْ مِنْ جُوعٍ وَاٰمَنَهُمْ مِنْ خَوْفٍ</t>
  </si>
  <si>
    <t>106|4|Öyleyse kendilerini açken doyuran ve korku içindeyken güven veren bu Ev'in (Kabe'nin) Rabbine kulluk etsinler.</t>
  </si>
  <si>
    <t>MA'UN SURESİ</t>
  </si>
  <si>
    <t>اَرَاَيْتَ الَّذ۪ي يُكَذِّبُ بِالدّ۪ينِۜ</t>
  </si>
  <si>
    <t>107|1|Dini yalan sayanı gördün mü?</t>
  </si>
  <si>
    <t>فَذٰلِكَ الَّذ۪ي يَدُعُّ الْيَت۪يمَۙ</t>
  </si>
  <si>
    <t>107|2|Öksüzü kakıştıran, yoksulu doyurmaya yanaşmayan kimse işte odur.</t>
  </si>
  <si>
    <t>107|3|Öksüzü kakıştıran, yoksulu doyurmaya yanaşmayan kimse işte odur.</t>
  </si>
  <si>
    <t>فَوَيْلٌ لِلْمُصَلّ۪ينَۙ</t>
  </si>
  <si>
    <t>107|4|Vay o namaz kılanların haline ki:</t>
  </si>
  <si>
    <t>اَلَّذ۪ينَ هُمْ عَنْ صَلَاتِهِمْ سَاهُونَۙ</t>
  </si>
  <si>
    <t>107|5|Onlar kıldıkları namazdan gafildirler.</t>
  </si>
  <si>
    <t>اَلَّذ۪ينَ هُمْ يُرَٓاؤُ۫نَۙ</t>
  </si>
  <si>
    <t>107|6|Onlar gösteriş yaparlar.</t>
  </si>
  <si>
    <t>وَيَمْنَعُونَ الْمَاعُونَ</t>
  </si>
  <si>
    <t>107|7|Onlar basit şeyleri dahi vermezler.</t>
  </si>
  <si>
    <t>KEVSER SURESİ</t>
  </si>
  <si>
    <t>اِنَّٓا اَعْطَيْنَاكَ الْـكَوْثَرَۜ</t>
  </si>
  <si>
    <t>108|1|Doğrusu sana pek çok nimet vermişizdir.</t>
  </si>
  <si>
    <t>فَصَلِّ لِرَبِّكَ وَانْحَرْۜ</t>
  </si>
  <si>
    <t>108|2|Öyleyse Rabbin için namaz kıl, kurban kes.</t>
  </si>
  <si>
    <t>اِنَّ شَانِئَكَ هُوَ الْاَبْتَرُ</t>
  </si>
  <si>
    <t>108|3|Doğrusu adı sanı ortadan kalkacak olan, sana kin tutan kimsedir.</t>
  </si>
  <si>
    <t>KAFİRUN SURESİ</t>
  </si>
  <si>
    <t>قُلْ يَٓا اَيُّهَا الْـكَافِرُونَۙ</t>
  </si>
  <si>
    <t>109|1|De ki: "Ey inkarcılar!"</t>
  </si>
  <si>
    <t>لَٓا اَعْبُدُ مَا تَعْبُدُونَۙ</t>
  </si>
  <si>
    <t>109|2|"Ben sizin taptıklarınıza tapmam."</t>
  </si>
  <si>
    <t>وَلَٓا اَنْتُمْ عَابِدُونَ مَٓا اَعْبُدُۚ</t>
  </si>
  <si>
    <t>109|3|"Benim taptığıma da sizler tapmazsınız."</t>
  </si>
  <si>
    <t>وَلَٓا اَنَا۬ عَابِدٌ مَا عَبَدْتُمْۙ</t>
  </si>
  <si>
    <t>109|4|"Ben de sizin taptığınıza tapacak değilim."</t>
  </si>
  <si>
    <t>وَلَٓا اَنْتُمْ عَابِدُونَ مَٓا اَعْبُدُۜ</t>
  </si>
  <si>
    <t>109|5|"Benim taptığıma da sizler tapmıyorsunuz."</t>
  </si>
  <si>
    <t>لَـكُمْ د۪ينُكُمْ وَلِيَ د۪ينِ</t>
  </si>
  <si>
    <t>109|6|"Sizin dininiz size, benim dinim banadır."</t>
  </si>
  <si>
    <t>NASR SURESİ</t>
  </si>
  <si>
    <t>اِذَا جَٓاءَ نَصْرُ اللّٰهِ وَالْفَتْحُۙ</t>
  </si>
  <si>
    <t>110|1|Allah'ın yardımı ve zafer günü gelip, insanların Allah'ın dinine akın akın girdiklerini görünce, Rabbini överek tesbih et; O'ndan bağışlama dile, çünkü O, tevbeleri daima kabul edendir.</t>
  </si>
  <si>
    <t>وَرَاَيْتَ النَّاسَ يَدْخُلُونَ ف۪ي د۪ينِ اللّٰهِ اَفْوَاجاًۙ</t>
  </si>
  <si>
    <t>110|2|Allah'ın yardımı ve zafer günü gelip, insanların Allah'ın dinine akın akın girdiklerini görünce, Rabbini överek tesbih et; O'ndan bağışlama dile, çünkü O, tevbeleri daima kabul edendir.</t>
  </si>
  <si>
    <t>فَسَبِّحْ بِحَمْدِ رَبِّكَ وَاسْتَغْفِرْهُۜ اِنَّهُ كَانَ تَوَّاباً</t>
  </si>
  <si>
    <t>110|3|Allah'ın yardımı ve zafer günü gelip, insanların Allah'ın dinine akın akın girdiklerini görünce, Rabbini överek tesbih et; O'ndan bağışlama dile, çünkü O, tevbeleri daima kabul edendir.</t>
  </si>
  <si>
    <t>TEBBET SURESİ</t>
  </si>
  <si>
    <t>تَبَّتْ يَدَٓا اَب۪ي لَهَبٍ وَتَبَّۜ</t>
  </si>
  <si>
    <t>111|1|Ebu Leheb'in elleri kurusun; kurudu da!</t>
  </si>
  <si>
    <t>مَٓا اَغْنٰى عَنْهُ مَالُهُ وَمَا كَسَبَۜ</t>
  </si>
  <si>
    <t>111|2|Malı ve kazandığı kendisine fayda vermedi.</t>
  </si>
  <si>
    <t>سَيَصْلٰى نَاراً ذَاتَ لَهَبٍۚ</t>
  </si>
  <si>
    <t>111|3|Alevli ateşe yaslanacaktır.</t>
  </si>
  <si>
    <t>وَامْرَاَتُهُۜ حَمَّالَةَ الْحَطَبِۚ</t>
  </si>
  <si>
    <t>111|4|Karısı da, boynunda bir ip olduğu halde ona odun taşıyacaktır.</t>
  </si>
  <si>
    <t>ف۪ي ج۪يدِهَا حَبْلٌ مِنْ مَسَدٍ</t>
  </si>
  <si>
    <t>111|5|Karısı da, boynunda bir ip olduğu halde ona odun taşıyacaktır.</t>
  </si>
  <si>
    <t>İHLAS SURESİ</t>
  </si>
  <si>
    <t>قُلْ هُوَ اللّٰهُ اَحَدٌۚ</t>
  </si>
  <si>
    <t>112|1|De ki: O Allah bir tektir.</t>
  </si>
  <si>
    <t>اَللّٰهُ الصَّمَدُۚ</t>
  </si>
  <si>
    <t>112|2|Allah her şeyden müstağni ve her şey O'na muhtaçtır.</t>
  </si>
  <si>
    <t>لَمْ يَلِدْ وَلَمْ يُولَدْۙ</t>
  </si>
  <si>
    <t>112|3|O doğurmamış ve doğmamıştır.</t>
  </si>
  <si>
    <t>وَلَمْ يَكُنْ لَهُ كُفُواً اَحَدٌ</t>
  </si>
  <si>
    <t>112|4|Hiçbir şey O'na denk değildir.</t>
  </si>
  <si>
    <t>FELAK SURESİ</t>
  </si>
  <si>
    <t>قُلْ اَعُوذُ بِرَبِّ الْفَلَقِۙ</t>
  </si>
  <si>
    <t>113|1|De ki: "Yaratıkların şerrinden, bastırdığı zaman karanlığın şerrinden, düğümlere nefes eden büyücülerin şerrinden, hased ettiği zaman hasedcilerin şerrinden, tan yerini ağartan Rabbe sığınırım."</t>
  </si>
  <si>
    <t>مِنْ شَرِّ مَا خَلَقَۙ</t>
  </si>
  <si>
    <t>113|2|De ki: "Yaratıkların şerrinden, bastırdığı zaman karanlığın şerrinden, düğümlere nefes eden büyücülerin şerrinden, hased ettiği zaman hasedcilerin şerrinden, tan yerini ağartan Rabbe sığınırım."</t>
  </si>
  <si>
    <t>وَمِنْ شَرِّ غَاسِقٍ اِذَا وَقَبَۙ</t>
  </si>
  <si>
    <t>113|3|De ki: "Yaratıkların şerrinden, bastırdığı zaman karanlığın şerrinden, düğümlere nefes eden büyücülerin şerrinden, hased ettiği zaman hasedcilerin şerrinden, tan yerini ağartan Rabbe sığınırım."</t>
  </si>
  <si>
    <t>وَمِنْ شَرِّ النَّفَّاثَاتِ فِي الْعُقَدِۙ</t>
  </si>
  <si>
    <t>113|4|De ki: "Yaratıkların şerrinden, bastırdığı zaman karanlığın şerrinden, düğümlere nefes eden büyücülerin şerrinden, hased ettiği zaman hasedcilerin şerrinden, tan yerini ağartan Rabbe sığınırım."</t>
  </si>
  <si>
    <t>وَمِنْ شَرِّ حَاسِدٍ اِذَا حَسَدَ</t>
  </si>
  <si>
    <t>113|5|De ki: "Yaratıkların şerrinden, bastırdığı zaman karanlığın şerrinden, düğümlere nefes eden büyücülerin şerrinden, hased ettiği zaman hasedcilerin şerrinden, tan yerini ağartan Rabbe sığınırım."</t>
  </si>
  <si>
    <t>NAS SURESİ</t>
  </si>
  <si>
    <t>قُلْ اَعُوذُ بِرَبِّ النَّاسِۙ</t>
  </si>
  <si>
    <t>114|1|De ki: "İnsanlardan ve cinlerden ve insanların gönüllerine vesvese veren o sinsi vesvesecinin şerrinden, insanların Tanrısı, insanların Hükümranı ve insanların Rabbi olan Allah'a sığınırım."</t>
  </si>
  <si>
    <t>مَلِكِ النَّاسِۙ</t>
  </si>
  <si>
    <t>114|2|De ki: "İnsanlardan ve cinlerden ve insanların gönüllerine vesvese veren o sinsi vesvesecinin şerrinden, insanların Tanrısı, insanların Hükümranı ve insanların Rabbi olan Allah'a sığınırım."</t>
  </si>
  <si>
    <t>اِلٰهِ النَّاسِۙ</t>
  </si>
  <si>
    <t>114|3|De ki: "İnsanlardan ve cinlerden ve insanların gönüllerine vesvese veren o sinsi vesvesecinin şerrinden, insanların Tanrısı, insanların Hükümranı ve insanların Rabbi olan Allah'a sığınırım."</t>
  </si>
  <si>
    <t>مِنْ شَرِّ الْوَسْوَاسِ الْخَنَّاسِۙ</t>
  </si>
  <si>
    <t>114|4|De ki: "İnsanlardan ve cinlerden ve insanların gönüllerine vesvese veren o sinsi vesvesecinin şerrinden, insanların Tanrısı, insanların Hükümranı ve insanların Rabbi olan Allah'a sığınırım."</t>
  </si>
  <si>
    <t>اَلَّذ۪ي يُوَسْوِسُ ف۪ي صُدُورِ النَّاسِۙ</t>
  </si>
  <si>
    <t>114|5|De ki: "İnsanlardan ve cinlerden ve insanların gönüllerine vesvese veren o sinsi vesvesecinin şerrinden, insanların Tanrısı, insanların Hükümranı ve insanların Rabbi olan Allah'a sığınırım."</t>
  </si>
  <si>
    <t>مِنَ الْجِنَّةِ وَالنَّاسِ</t>
  </si>
  <si>
    <t>114|6|De ki: "İnsanlardan ve cinlerden ve insanların gönüllerine vesvese veren o sinsi vesvesecinin şerrinden, insanların Tanrısı, insanların Hükümranı ve insanların Rabbi olan Allah'a sığınırım."</t>
  </si>
  <si>
    <t>SONUÇ TABLOSU</t>
  </si>
  <si>
    <t>KİŞİNİN ANNE ADI</t>
  </si>
  <si>
    <t>KİŞİNİN YÖNETİCİ ESMASI</t>
  </si>
  <si>
    <t>YÖNETİCİ ESMA EBCEDİ</t>
  </si>
  <si>
    <t>KİŞİNİN 1.YÖNETİCİ SURESİ</t>
  </si>
  <si>
    <t>KİŞİNİN 1.YÖNETİCİ AYET NUMARASI</t>
  </si>
  <si>
    <t>KİŞİNİN 2.YÖNETİCİ SURESİ</t>
  </si>
  <si>
    <t>KİŞİNİN 2.YÖNETİCİ AYET NUMARASI</t>
  </si>
  <si>
    <r>
      <t/>
    </r>
    <r>
      <rPr>
        <b/>
        <sz val="18"/>
        <color rgb="FF000000"/>
        <rFont val="Calibri"/>
        <family val="2"/>
        <scheme val="minor"/>
      </rPr>
      <t>1</t>
    </r>
    <r>
      <rPr>
        <b/>
        <sz val="14"/>
        <color rgb="FF000000"/>
        <rFont val="Calibri"/>
        <family val="2"/>
        <scheme val="minor"/>
      </rPr>
      <t xml:space="preserve">
KİŞİYE ÖZEL HASTALIK ELEMENTİ SURE</t>
    </r>
  </si>
  <si>
    <r>
      <t/>
    </r>
    <r>
      <rPr>
        <b/>
        <sz val="18"/>
        <color rgb="FF000000"/>
        <rFont val="Calibri"/>
        <family val="2"/>
        <scheme val="minor"/>
      </rPr>
      <t>1</t>
    </r>
    <r>
      <rPr>
        <b/>
        <sz val="14"/>
        <color rgb="FF000000"/>
        <rFont val="Calibri"/>
        <family val="2"/>
        <scheme val="minor"/>
      </rPr>
      <t xml:space="preserve">
KİŞİYE ÖZEL HASTALIK
ELEMENT AYET NUMARASI</t>
    </r>
  </si>
  <si>
    <r>
      <t/>
    </r>
    <r>
      <rPr>
        <b/>
        <sz val="18"/>
        <color rgb="FF000000"/>
        <rFont val="Calibri"/>
        <family val="2"/>
        <scheme val="minor"/>
      </rPr>
      <t>2</t>
    </r>
    <r>
      <rPr>
        <b/>
        <sz val="14"/>
        <color rgb="FF000000"/>
        <rFont val="Calibri"/>
        <family val="2"/>
        <scheme val="minor"/>
      </rPr>
      <t xml:space="preserve">
KİŞİYE ÖZEL HASTALIK ELEMENTİ SURE</t>
    </r>
  </si>
  <si>
    <r>
      <t/>
    </r>
    <r>
      <rPr>
        <b/>
        <sz val="18"/>
        <color rgb="FF000000"/>
        <rFont val="Calibri"/>
        <family val="2"/>
        <scheme val="minor"/>
      </rPr>
      <t>2</t>
    </r>
    <r>
      <rPr>
        <b/>
        <sz val="14"/>
        <color rgb="FF000000"/>
        <rFont val="Calibri"/>
        <family val="2"/>
        <scheme val="minor"/>
      </rPr>
      <t xml:space="preserve">
KİŞİYE ÖZEL HASTALIK ELEMENTİ AYET NUMARASI</t>
    </r>
  </si>
  <si>
    <r>
      <t/>
    </r>
    <r>
      <rPr>
        <b/>
        <sz val="18"/>
        <color rgb="FF000000"/>
        <rFont val="Calibri"/>
        <family val="2"/>
        <scheme val="minor"/>
      </rPr>
      <t>1</t>
    </r>
    <r>
      <rPr>
        <b/>
        <sz val="14"/>
        <color rgb="FF000000"/>
        <rFont val="Calibri"/>
        <family val="2"/>
        <scheme val="minor"/>
      </rPr>
      <t xml:space="preserve">
KİŞİYE ÖZEL HASTALIK
NURANİ SURE</t>
    </r>
  </si>
  <si>
    <r>
      <t/>
    </r>
    <r>
      <rPr>
        <b/>
        <sz val="18"/>
        <color rgb="FF000000"/>
        <rFont val="Calibri"/>
        <family val="2"/>
        <scheme val="minor"/>
      </rPr>
      <t>1</t>
    </r>
    <r>
      <rPr>
        <b/>
        <sz val="14"/>
        <color rgb="FF000000"/>
        <rFont val="Calibri"/>
        <family val="2"/>
        <scheme val="minor"/>
      </rPr>
      <t xml:space="preserve">
KİŞİYE ÖZEL HASTALIK
NURANİ AYET</t>
    </r>
  </si>
  <si>
    <r>
      <t/>
    </r>
    <r>
      <rPr>
        <b/>
        <sz val="18"/>
        <color rgb="FF000000"/>
        <rFont val="Calibri"/>
        <family val="2"/>
        <scheme val="minor"/>
      </rPr>
      <t>2</t>
    </r>
    <r>
      <rPr>
        <b/>
        <sz val="14"/>
        <color rgb="FF000000"/>
        <rFont val="Calibri"/>
        <family val="2"/>
        <scheme val="minor"/>
      </rPr>
      <t xml:space="preserve">
KİŞİYE ÖZEL HASTALIK
NURANİ SURE</t>
    </r>
  </si>
  <si>
    <r>
      <t/>
    </r>
    <r>
      <rPr>
        <b/>
        <sz val="18"/>
        <color rgb="FF000000"/>
        <rFont val="Calibri"/>
        <family val="2"/>
        <scheme val="minor"/>
      </rPr>
      <t>2</t>
    </r>
    <r>
      <rPr>
        <b/>
        <sz val="14"/>
        <color rgb="FF000000"/>
        <rFont val="Calibri"/>
        <family val="2"/>
        <scheme val="minor"/>
      </rPr>
      <t xml:space="preserve">
KİŞİYE ÖZEL HASTALIK
NURANİ AYET</t>
    </r>
  </si>
  <si>
    <t>HERKES İÇİN (GENEL)
HASTALIK İSMİ</t>
  </si>
  <si>
    <t>HERKES İÇİN (GENEL)
HASTALIK ESMASI</t>
  </si>
  <si>
    <r>
      <t/>
    </r>
    <r>
      <rPr>
        <b/>
        <sz val="18"/>
        <color rgb="FF000000"/>
        <rFont val="Calibri"/>
        <family val="2"/>
        <scheme val="minor"/>
      </rPr>
      <t>1</t>
    </r>
    <r>
      <rPr>
        <b/>
        <sz val="14"/>
        <color rgb="FF000000"/>
        <rFont val="Calibri"/>
        <family val="2"/>
        <scheme val="minor"/>
      </rPr>
      <t xml:space="preserve">
RIZIK İÇİN SURE</t>
    </r>
  </si>
  <si>
    <r>
      <t/>
    </r>
    <r>
      <rPr>
        <b/>
        <sz val="18"/>
        <color rgb="FF000000"/>
        <rFont val="Calibri"/>
        <family val="2"/>
        <scheme val="minor"/>
      </rPr>
      <t>1</t>
    </r>
    <r>
      <rPr>
        <b/>
        <sz val="14"/>
        <color rgb="FF000000"/>
        <rFont val="Calibri"/>
        <family val="2"/>
        <scheme val="minor"/>
      </rPr>
      <t xml:space="preserve">
RIZIK İÇİN AYET NO</t>
    </r>
  </si>
  <si>
    <r>
      <t/>
    </r>
    <r>
      <rPr>
        <b/>
        <sz val="18"/>
        <color rgb="FF000000"/>
        <rFont val="Calibri"/>
        <family val="2"/>
        <scheme val="minor"/>
      </rPr>
      <t>2</t>
    </r>
    <r>
      <rPr>
        <b/>
        <sz val="14"/>
        <color rgb="FF000000"/>
        <rFont val="Calibri"/>
        <family val="2"/>
        <scheme val="minor"/>
      </rPr>
      <t xml:space="preserve">
RIZIK İÇİN SURE</t>
    </r>
  </si>
  <si>
    <r>
      <t/>
    </r>
    <r>
      <rPr>
        <b/>
        <sz val="18"/>
        <color rgb="FF000000"/>
        <rFont val="Calibri"/>
        <family val="2"/>
        <scheme val="minor"/>
      </rPr>
      <t>2</t>
    </r>
    <r>
      <rPr>
        <b/>
        <sz val="14"/>
        <color rgb="FF000000"/>
        <rFont val="Calibri"/>
        <family val="2"/>
        <scheme val="minor"/>
      </rPr>
      <t xml:space="preserve">
RIZIK İÇİN AYET NO</t>
    </r>
  </si>
  <si>
    <t>ÇİFTLER ARASI UYUM ANALİZİ</t>
  </si>
  <si>
    <t>Hastalık İçin Herkesin Okuyabileceği Esmayı, Baskın  Elemente Göre Bulup ve Ebced Değerine Göre 3 Tane Esma Seçip Aşağıya Girin.</t>
  </si>
  <si>
    <t>HASTALIĞIN ADI</t>
  </si>
  <si>
    <t>ELEMENT SAYISI</t>
  </si>
  <si>
    <t>EBCED DEĞERİ</t>
  </si>
  <si>
    <t>ELEMENTE GÖRE 1. ESMANIN ADINI BURAYA GİRİN</t>
  </si>
  <si>
    <t>ESMANIN EBCED DEĞERİ</t>
  </si>
  <si>
    <t>ELEMENTE GÖRE 2. ESMANIN ADINI BURAYA GİRİN</t>
  </si>
  <si>
    <t>ELEMENTE GÖRE 3. ESMANIN ADINI BURAYA GİRİN</t>
  </si>
  <si>
    <t>YUKARIDAKİ 3 ESMANIN İÇİNDEN HASTALIĞIN BASKIN ELEMENTİNE GÖRE, BASKIN OLAN ESMAYA AİT İSMİ AŞAĞIYA GİRİNİZ.</t>
  </si>
  <si>
    <t>İSİM KOÇLUĞU VERİ GİRİŞİ</t>
  </si>
  <si>
    <t>İsim Koçluğu İçin Anne Adı</t>
  </si>
  <si>
    <t>İsim Koçluğu İçin 
1. Çocuk Adı</t>
  </si>
  <si>
    <t>İsim Koçluğu İçin 
2. Çocuk Adı</t>
  </si>
  <si>
    <t>İsim Koçluğu İçin 
3. Çocuk Adı</t>
  </si>
  <si>
    <t>İSİM KOÇLUĞUNDA TAVSİYE EDİLEN ÇOCUK İSMİ</t>
  </si>
  <si>
    <r>
      <t xml:space="preserve">Kişinin Hastalığı İçin </t>
    </r>
    <r>
      <rPr>
        <b/>
        <sz val="12"/>
        <color rgb="FF000000"/>
        <rFont val="Calibri"/>
        <family val="2"/>
        <scheme val="minor"/>
      </rPr>
      <t>(Anne + Çocuk + Hastalık Element)</t>
    </r>
    <r>
      <rPr>
        <b/>
        <sz val="16"/>
        <color rgb="FF000000"/>
        <rFont val="Calibri"/>
        <family val="2"/>
        <scheme val="minor"/>
      </rPr>
      <t xml:space="preserve"> Toplamından Baskın Olanının Değerine Göre 3 Esma Bulunuz ve Aşağıdaki Mavi Alanlara Giriniz.</t>
    </r>
  </si>
  <si>
    <t>XXXXXXXXXXXXXXXXX</t>
  </si>
  <si>
    <t>NURANİ EBCED TOPLAMI</t>
  </si>
  <si>
    <t>EBCED DEĞERİNE GÖRE 3 ESMA BULUNUZ.</t>
  </si>
  <si>
    <t>YUKARIDAKİ EBCEDE GÖRE BULDUĞUNUZ ESMANIN ADINI AŞAĞIYA GİRİNİZ.</t>
  </si>
  <si>
    <t>ÜSTTEKİ ESMANIN EBCED DEĞERİ</t>
  </si>
  <si>
    <t>Adı</t>
  </si>
  <si>
    <t>Arapçası</t>
  </si>
  <si>
    <t>Abbas</t>
  </si>
  <si>
    <t>عباس</t>
  </si>
  <si>
    <t>Abdi</t>
  </si>
  <si>
    <t>عبدى</t>
  </si>
  <si>
    <t>Abdimenaf</t>
  </si>
  <si>
    <t>عبدى مناف</t>
  </si>
  <si>
    <t>Abdülfettah</t>
  </si>
  <si>
    <t>عبد الفتّاح</t>
  </si>
  <si>
    <t>Abdülgaffar</t>
  </si>
  <si>
    <t>عبد‌الغفار</t>
  </si>
  <si>
    <t>Abdülgafûr</t>
  </si>
  <si>
    <t>عبد الغفور</t>
  </si>
  <si>
    <t>Abdülhakim</t>
  </si>
  <si>
    <t>عبدالحكيم</t>
  </si>
  <si>
    <t>Abdülkadir</t>
  </si>
  <si>
    <t>عبد القادير</t>
  </si>
  <si>
    <t>Abdülkerim</t>
  </si>
  <si>
    <t>عبدالكريم</t>
  </si>
  <si>
    <t>Abdullah</t>
  </si>
  <si>
    <t>عبدالله</t>
  </si>
  <si>
    <t>Abdüllatif</t>
  </si>
  <si>
    <t>عبد اللطيف</t>
  </si>
  <si>
    <t>Abdülmelik</t>
  </si>
  <si>
    <t>عبدالملك</t>
  </si>
  <si>
    <t>Abdürrahim</t>
  </si>
  <si>
    <t>عبد الرحیم</t>
  </si>
  <si>
    <t>Abdurrahman</t>
  </si>
  <si>
    <t>عبد الرحمن</t>
  </si>
  <si>
    <t>Abdürrezzak</t>
  </si>
  <si>
    <t>عبد الرزاق</t>
  </si>
  <si>
    <t>Abdüssamed</t>
  </si>
  <si>
    <t>عبد الصمد</t>
  </si>
  <si>
    <t>Abdülaziz</t>
  </si>
  <si>
    <t>عبد العزيز</t>
  </si>
  <si>
    <t>Abdülbaki</t>
  </si>
  <si>
    <t>عبد الباقي</t>
  </si>
  <si>
    <t>Abdülcabbar</t>
  </si>
  <si>
    <t>عبد‌الجبار</t>
  </si>
  <si>
    <t>Abid</t>
  </si>
  <si>
    <t>عابد</t>
  </si>
  <si>
    <t>Abide</t>
  </si>
  <si>
    <t>آبده</t>
  </si>
  <si>
    <t>Abidin</t>
  </si>
  <si>
    <t>عابدين</t>
  </si>
  <si>
    <t>Acar</t>
  </si>
  <si>
    <t>آجار</t>
  </si>
  <si>
    <t>Acun</t>
  </si>
  <si>
    <t>آجون</t>
  </si>
  <si>
    <t>Açelya</t>
  </si>
  <si>
    <t>آچلیا</t>
  </si>
  <si>
    <t>Ada</t>
  </si>
  <si>
    <t>آدا</t>
  </si>
  <si>
    <t>Adahan</t>
  </si>
  <si>
    <t>آداخان</t>
  </si>
  <si>
    <t>Adak</t>
  </si>
  <si>
    <t xml:space="preserve">آداق </t>
  </si>
  <si>
    <t>Adalet</t>
  </si>
  <si>
    <t>عدالت</t>
  </si>
  <si>
    <t>Adem</t>
  </si>
  <si>
    <t>آدم</t>
  </si>
  <si>
    <t>Adeviye</t>
  </si>
  <si>
    <t>عدويه</t>
  </si>
  <si>
    <t>Adıgüzel</t>
  </si>
  <si>
    <t>آدی گوزل</t>
  </si>
  <si>
    <t>Adil</t>
  </si>
  <si>
    <t xml:space="preserve">عدل </t>
  </si>
  <si>
    <t>Adile</t>
  </si>
  <si>
    <t xml:space="preserve"> عديله</t>
  </si>
  <si>
    <t>Adnan</t>
  </si>
  <si>
    <t>عدنان</t>
  </si>
  <si>
    <t>Afet</t>
  </si>
  <si>
    <t>آفت</t>
  </si>
  <si>
    <t>Afife</t>
  </si>
  <si>
    <t>عفيفه</t>
  </si>
  <si>
    <t>Afitap</t>
  </si>
  <si>
    <t>آفتاب</t>
  </si>
  <si>
    <t>Afra</t>
  </si>
  <si>
    <t>عفرا</t>
  </si>
  <si>
    <t>Afranur</t>
  </si>
  <si>
    <t>عفرا نور</t>
  </si>
  <si>
    <t>Afşar</t>
  </si>
  <si>
    <t>آفشار</t>
  </si>
  <si>
    <t>Ahmet</t>
  </si>
  <si>
    <t>احمد</t>
  </si>
  <si>
    <t>Ahsen</t>
  </si>
  <si>
    <t>احسن</t>
  </si>
  <si>
    <t>Ahu</t>
  </si>
  <si>
    <t>آهو</t>
  </si>
  <si>
    <t>Ahu Meryem</t>
  </si>
  <si>
    <t>آهو مريم</t>
  </si>
  <si>
    <t>Ajda</t>
  </si>
  <si>
    <t>آژده</t>
  </si>
  <si>
    <t>Akın</t>
  </si>
  <si>
    <t>آقين</t>
  </si>
  <si>
    <t>Akif</t>
  </si>
  <si>
    <t>عاكف</t>
  </si>
  <si>
    <t>Akil</t>
  </si>
  <si>
    <t>عاقل</t>
  </si>
  <si>
    <t>Akile</t>
  </si>
  <si>
    <t>عاقله</t>
  </si>
  <si>
    <t>Aknur</t>
  </si>
  <si>
    <t>آقنور</t>
  </si>
  <si>
    <t>Alaattin</t>
  </si>
  <si>
    <t>علاءالّدين</t>
  </si>
  <si>
    <t>Alara</t>
  </si>
  <si>
    <t xml:space="preserve"> آلارا</t>
  </si>
  <si>
    <t>Alev</t>
  </si>
  <si>
    <t>آلو</t>
  </si>
  <si>
    <t>Aleyna</t>
  </si>
  <si>
    <t>علينا</t>
  </si>
  <si>
    <t>Ali</t>
  </si>
  <si>
    <t>على</t>
  </si>
  <si>
    <t>Ali Can</t>
  </si>
  <si>
    <t>علی‌جان</t>
  </si>
  <si>
    <t>Ali Eymen</t>
  </si>
  <si>
    <t>على ايمن</t>
  </si>
  <si>
    <t>Ali Osman</t>
  </si>
  <si>
    <t>على عثمان</t>
  </si>
  <si>
    <t>Ali Han</t>
  </si>
  <si>
    <t>علی‌خان</t>
  </si>
  <si>
    <t>Alime</t>
  </si>
  <si>
    <t>عالمه</t>
  </si>
  <si>
    <t>Alise</t>
  </si>
  <si>
    <t>آليس</t>
  </si>
  <si>
    <t>Alisa</t>
  </si>
  <si>
    <t>علیسا</t>
  </si>
  <si>
    <t>Aliye</t>
  </si>
  <si>
    <t>عاليه</t>
  </si>
  <si>
    <t>Alkan</t>
  </si>
  <si>
    <t>آلقان</t>
  </si>
  <si>
    <t>Almira</t>
  </si>
  <si>
    <t>ألميرا</t>
  </si>
  <si>
    <t>Alp</t>
  </si>
  <si>
    <t>آلپ</t>
  </si>
  <si>
    <t>Alparslan</t>
  </si>
  <si>
    <t>آلپ آرصلان</t>
  </si>
  <si>
    <t>Alpaslan</t>
  </si>
  <si>
    <t>آلپ آصلان</t>
  </si>
  <si>
    <t>Alpay</t>
  </si>
  <si>
    <t>آلپاى</t>
  </si>
  <si>
    <t>Alpcan</t>
  </si>
  <si>
    <t>آلپ جان</t>
  </si>
  <si>
    <t>Alper</t>
  </si>
  <si>
    <t>آلپر</t>
  </si>
  <si>
    <t>Alperen</t>
  </si>
  <si>
    <t>آلپ ارن</t>
  </si>
  <si>
    <t>Alptuğ</t>
  </si>
  <si>
    <t>آلپطوغ</t>
  </si>
  <si>
    <t>Altan</t>
  </si>
  <si>
    <t>آلتان</t>
  </si>
  <si>
    <t>Altay</t>
  </si>
  <si>
    <t>التاى</t>
  </si>
  <si>
    <t>Altuğ</t>
  </si>
  <si>
    <t>آلطوغ</t>
  </si>
  <si>
    <t>Amber</t>
  </si>
  <si>
    <t>عنبر</t>
  </si>
  <si>
    <t>Amine</t>
  </si>
  <si>
    <t>آمنه</t>
  </si>
  <si>
    <t>Anıl</t>
  </si>
  <si>
    <t>آڭیل</t>
  </si>
  <si>
    <t>Apaydın</t>
  </si>
  <si>
    <t>آپ آيدين</t>
  </si>
  <si>
    <t>Aras</t>
  </si>
  <si>
    <t>آراس</t>
  </si>
  <si>
    <t>Arda</t>
  </si>
  <si>
    <t>آردا</t>
  </si>
  <si>
    <t>Arif</t>
  </si>
  <si>
    <t>عارف</t>
  </si>
  <si>
    <t>Arife</t>
  </si>
  <si>
    <t>عارفه</t>
  </si>
  <si>
    <t>Arkın</t>
  </si>
  <si>
    <t>آرقین</t>
  </si>
  <si>
    <t>Armağan</t>
  </si>
  <si>
    <t>آرمغان</t>
  </si>
  <si>
    <t>Arslan</t>
  </si>
  <si>
    <t>آرسلان</t>
  </si>
  <si>
    <t>Arzu</t>
  </si>
  <si>
    <t>آرزو</t>
  </si>
  <si>
    <t>Arzuhan</t>
  </si>
  <si>
    <t>آرزو خان</t>
  </si>
  <si>
    <t>Asaf</t>
  </si>
  <si>
    <t>آصف</t>
  </si>
  <si>
    <t>Asel</t>
  </si>
  <si>
    <t>عسل</t>
  </si>
  <si>
    <t>Asena</t>
  </si>
  <si>
    <t>آثنه</t>
  </si>
  <si>
    <t>Asıf</t>
  </si>
  <si>
    <t>عاصف</t>
  </si>
  <si>
    <t>Asım</t>
  </si>
  <si>
    <t>عاصم</t>
  </si>
  <si>
    <t>Asil</t>
  </si>
  <si>
    <t>اصيل</t>
  </si>
  <si>
    <t>Asime</t>
  </si>
  <si>
    <t>اسمه</t>
  </si>
  <si>
    <t>Asiye</t>
  </si>
  <si>
    <t>آسيه</t>
  </si>
  <si>
    <t>Aslan</t>
  </si>
  <si>
    <t>آصلان</t>
  </si>
  <si>
    <t>Aslı</t>
  </si>
  <si>
    <t>اصلي</t>
  </si>
  <si>
    <t>Aslıhan</t>
  </si>
  <si>
    <t>اصليخان</t>
  </si>
  <si>
    <t>Aslınur</t>
  </si>
  <si>
    <t>آصلى نور</t>
  </si>
  <si>
    <t>Asrın</t>
  </si>
  <si>
    <t xml:space="preserve"> عصر</t>
  </si>
  <si>
    <t>Asu</t>
  </si>
  <si>
    <t>آسو</t>
  </si>
  <si>
    <t>Asude</t>
  </si>
  <si>
    <t>آسوده</t>
  </si>
  <si>
    <t>Asuhan</t>
  </si>
  <si>
    <t>آسوخان</t>
  </si>
  <si>
    <t>Asuman</t>
  </si>
  <si>
    <t>آسمان</t>
  </si>
  <si>
    <t>Asya</t>
  </si>
  <si>
    <t>آسيا</t>
  </si>
  <si>
    <t>Aşkın</t>
  </si>
  <si>
    <t>آشقين</t>
  </si>
  <si>
    <t>Ata</t>
  </si>
  <si>
    <t>آتا</t>
  </si>
  <si>
    <t>Ataberk</t>
  </si>
  <si>
    <t>آتابرق</t>
  </si>
  <si>
    <t>Atahan</t>
  </si>
  <si>
    <t>آتاخان</t>
  </si>
  <si>
    <t>Atıf</t>
  </si>
  <si>
    <t>عاطف</t>
  </si>
  <si>
    <t>Atik</t>
  </si>
  <si>
    <t>عتيك</t>
  </si>
  <si>
    <t>Atike</t>
  </si>
  <si>
    <t>عتيقه</t>
  </si>
  <si>
    <t>Atilla</t>
  </si>
  <si>
    <t>آتیللا</t>
  </si>
  <si>
    <t>Atiye</t>
  </si>
  <si>
    <t>آتيه</t>
  </si>
  <si>
    <t>Atlas</t>
  </si>
  <si>
    <t>آطلاس</t>
  </si>
  <si>
    <t>Atmaca</t>
  </si>
  <si>
    <t>آتماجه</t>
  </si>
  <si>
    <t>Avni</t>
  </si>
  <si>
    <t>عونى</t>
  </si>
  <si>
    <t>Ayaz</t>
  </si>
  <si>
    <t>آياز</t>
  </si>
  <si>
    <t>Aybala</t>
  </si>
  <si>
    <t>آيبالا</t>
  </si>
  <si>
    <t>Aybars</t>
  </si>
  <si>
    <t>آيبارس</t>
  </si>
  <si>
    <t>Aybüke</t>
  </si>
  <si>
    <t>ايبوكه</t>
  </si>
  <si>
    <t>Aycan</t>
  </si>
  <si>
    <t>آيجان</t>
  </si>
  <si>
    <t>Ayça</t>
  </si>
  <si>
    <t>آيچه</t>
  </si>
  <si>
    <t>Aydan</t>
  </si>
  <si>
    <t>آيدان</t>
  </si>
  <si>
    <t>Aydeniz</t>
  </si>
  <si>
    <t>آيدڭیزز</t>
  </si>
  <si>
    <t>Aydın</t>
  </si>
  <si>
    <t>آيدين</t>
  </si>
  <si>
    <t>Aydilge</t>
  </si>
  <si>
    <t>آيديلكه</t>
  </si>
  <si>
    <t>Aydoğan</t>
  </si>
  <si>
    <t>آيدوغان</t>
  </si>
  <si>
    <t>Ayfer</t>
  </si>
  <si>
    <t>آيفر</t>
  </si>
  <si>
    <t>Aygül</t>
  </si>
  <si>
    <t>آيكل</t>
  </si>
  <si>
    <t>Ayhan</t>
  </si>
  <si>
    <t>آيخان</t>
  </si>
  <si>
    <t>Aykan</t>
  </si>
  <si>
    <t>آيقان</t>
  </si>
  <si>
    <t>Aykut</t>
  </si>
  <si>
    <t>آيقوت</t>
  </si>
  <si>
    <t>Aykutalp</t>
  </si>
  <si>
    <t>آيقوت آلپ</t>
  </si>
  <si>
    <t>Ayla</t>
  </si>
  <si>
    <t>آیلا</t>
  </si>
  <si>
    <t>Aylin</t>
  </si>
  <si>
    <t>آيلين</t>
  </si>
  <si>
    <t>Aynur</t>
  </si>
  <si>
    <t>آينور</t>
  </si>
  <si>
    <t>Aysel</t>
  </si>
  <si>
    <t>آيسل</t>
  </si>
  <si>
    <t>Ayselin</t>
  </si>
  <si>
    <t>آيسلين</t>
  </si>
  <si>
    <t>Ayser</t>
  </si>
  <si>
    <t>آيسر</t>
  </si>
  <si>
    <t>Aysu</t>
  </si>
  <si>
    <t>آيصو</t>
  </si>
  <si>
    <t>Aysun</t>
  </si>
  <si>
    <t>آيسون</t>
  </si>
  <si>
    <t>Ayşe</t>
  </si>
  <si>
    <t>عاﺌشه</t>
  </si>
  <si>
    <t>Ayşegül</t>
  </si>
  <si>
    <t>عاءشه كل</t>
  </si>
  <si>
    <t>Ayşen</t>
  </si>
  <si>
    <t>آیشن</t>
  </si>
  <si>
    <t>Ayşenur</t>
  </si>
  <si>
    <t>عائشة نور</t>
  </si>
  <si>
    <t>Aytaç</t>
  </si>
  <si>
    <t>آيتاج</t>
  </si>
  <si>
    <t>Aytekin</t>
  </si>
  <si>
    <t>آيتكين</t>
  </si>
  <si>
    <t>Ayten</t>
  </si>
  <si>
    <t>آيتن</t>
  </si>
  <si>
    <t>Aytunç</t>
  </si>
  <si>
    <t>آيتونچ</t>
  </si>
  <si>
    <t>Aytül</t>
  </si>
  <si>
    <t>آيتول</t>
  </si>
  <si>
    <t>عظیم</t>
  </si>
  <si>
    <t>Azime</t>
  </si>
  <si>
    <t>عظيمه</t>
  </si>
  <si>
    <t>Azize</t>
  </si>
  <si>
    <t>عزيزه</t>
  </si>
  <si>
    <t>Azmi</t>
  </si>
  <si>
    <t>عزمی</t>
  </si>
  <si>
    <t>Azra</t>
  </si>
  <si>
    <t>عذرا</t>
  </si>
  <si>
    <t>Babür</t>
  </si>
  <si>
    <t>بابور</t>
  </si>
  <si>
    <t>Bade</t>
  </si>
  <si>
    <t>باده</t>
  </si>
  <si>
    <t>Baha</t>
  </si>
  <si>
    <t>بها</t>
  </si>
  <si>
    <t>Bahadır</t>
  </si>
  <si>
    <t>بهادر</t>
  </si>
  <si>
    <t>Bahar</t>
  </si>
  <si>
    <t>بهار</t>
  </si>
  <si>
    <t>Bahattin</t>
  </si>
  <si>
    <t>بهاءالدين</t>
  </si>
  <si>
    <t>Bahir</t>
  </si>
  <si>
    <t>باحر</t>
  </si>
  <si>
    <t>Bahri</t>
  </si>
  <si>
    <t>بحرى</t>
  </si>
  <si>
    <t>Bahriye</t>
  </si>
  <si>
    <t>بحريه</t>
  </si>
  <si>
    <t>Bahtiyar</t>
  </si>
  <si>
    <t>بختيار</t>
  </si>
  <si>
    <t>باقي</t>
  </si>
  <si>
    <t>Bakiye</t>
  </si>
  <si>
    <t>باقيه</t>
  </si>
  <si>
    <t>Banu</t>
  </si>
  <si>
    <t>بانو</t>
  </si>
  <si>
    <t>Baran</t>
  </si>
  <si>
    <t>باران</t>
  </si>
  <si>
    <t>Barbaros</t>
  </si>
  <si>
    <t>بارباروس</t>
  </si>
  <si>
    <t>Barış</t>
  </si>
  <si>
    <t>باريش</t>
  </si>
  <si>
    <t>Barlas</t>
  </si>
  <si>
    <t>بارلاس</t>
  </si>
  <si>
    <t>Bartu</t>
  </si>
  <si>
    <t>بارتو</t>
  </si>
  <si>
    <t>Başak</t>
  </si>
  <si>
    <t>باشاق</t>
  </si>
  <si>
    <t>Başar</t>
  </si>
  <si>
    <t>باشار</t>
  </si>
  <si>
    <t>Battal</t>
  </si>
  <si>
    <t>بطالل</t>
  </si>
  <si>
    <t>Batuhan</t>
  </si>
  <si>
    <t>باتوخان</t>
  </si>
  <si>
    <t>Baturalp</t>
  </si>
  <si>
    <t>باتور آلپ</t>
  </si>
  <si>
    <t>Bayezid</t>
  </si>
  <si>
    <t>بايزيد</t>
  </si>
  <si>
    <t>Bayram</t>
  </si>
  <si>
    <t>بايرام</t>
  </si>
  <si>
    <t>Bedia</t>
  </si>
  <si>
    <t>بديعه</t>
  </si>
  <si>
    <t>Bedih</t>
  </si>
  <si>
    <t>بديخ</t>
  </si>
  <si>
    <t>Bediha</t>
  </si>
  <si>
    <t>بديخا</t>
  </si>
  <si>
    <t>Bedihe</t>
  </si>
  <si>
    <t>بدیهه</t>
  </si>
  <si>
    <t>Bedir</t>
  </si>
  <si>
    <t>بدر</t>
  </si>
  <si>
    <t>Bedirhan</t>
  </si>
  <si>
    <t>بدرخان</t>
  </si>
  <si>
    <t>Bedri</t>
  </si>
  <si>
    <t>بدري</t>
  </si>
  <si>
    <t>Bedriye</t>
  </si>
  <si>
    <t>بدريه</t>
  </si>
  <si>
    <t>Begüm</t>
  </si>
  <si>
    <t>بكوم</t>
  </si>
  <si>
    <t>Behçet</t>
  </si>
  <si>
    <t>بهجت</t>
  </si>
  <si>
    <t>Behiye</t>
  </si>
  <si>
    <t>بهيه</t>
  </si>
  <si>
    <t>Behram</t>
  </si>
  <si>
    <t>بهرام</t>
  </si>
  <si>
    <t>Bekir</t>
  </si>
  <si>
    <t>بكر</t>
  </si>
  <si>
    <t>Belgin</t>
  </si>
  <si>
    <t>بلكين</t>
  </si>
  <si>
    <t>Belgüzar</t>
  </si>
  <si>
    <t>بلكوزار</t>
  </si>
  <si>
    <t>Beliz</t>
  </si>
  <si>
    <t>بليز</t>
  </si>
  <si>
    <t>Belkıs</t>
  </si>
  <si>
    <t>بلقيس</t>
  </si>
  <si>
    <t>Belma</t>
  </si>
  <si>
    <t>بلما</t>
  </si>
  <si>
    <t>Benan</t>
  </si>
  <si>
    <t>بنان</t>
  </si>
  <si>
    <t>Bengisu</t>
  </si>
  <si>
    <t>بنكيصو</t>
  </si>
  <si>
    <t>Bengü</t>
  </si>
  <si>
    <t>بنكو</t>
  </si>
  <si>
    <t>Bera</t>
  </si>
  <si>
    <t>برا</t>
  </si>
  <si>
    <t>Berat</t>
  </si>
  <si>
    <t>برات</t>
  </si>
  <si>
    <t>Beray</t>
  </si>
  <si>
    <t>براى</t>
  </si>
  <si>
    <t>Beren</t>
  </si>
  <si>
    <t>برن</t>
  </si>
  <si>
    <t>Berfin</t>
  </si>
  <si>
    <t>برفين</t>
  </si>
  <si>
    <t>Bergüzar</t>
  </si>
  <si>
    <t>برگزار</t>
  </si>
  <si>
    <t>Beril</t>
  </si>
  <si>
    <t>بريل</t>
  </si>
  <si>
    <t>Berivan</t>
  </si>
  <si>
    <t>بريوان</t>
  </si>
  <si>
    <t>Berk</t>
  </si>
  <si>
    <t>برق</t>
  </si>
  <si>
    <t>Berkant</t>
  </si>
  <si>
    <t>برقانت</t>
  </si>
  <si>
    <t>Berkay</t>
  </si>
  <si>
    <t>برقای</t>
  </si>
  <si>
    <t>Berke</t>
  </si>
  <si>
    <t>بركه</t>
  </si>
  <si>
    <t>Berna</t>
  </si>
  <si>
    <t>برنا</t>
  </si>
  <si>
    <t>Berra</t>
  </si>
  <si>
    <t>Berrak</t>
  </si>
  <si>
    <t>براق</t>
  </si>
  <si>
    <t xml:space="preserve">Berre </t>
  </si>
  <si>
    <t>بره</t>
  </si>
  <si>
    <t>Berrin</t>
  </si>
  <si>
    <t xml:space="preserve"> برین</t>
  </si>
  <si>
    <t>Bertan</t>
  </si>
  <si>
    <t>برتان</t>
  </si>
  <si>
    <t>Besim</t>
  </si>
  <si>
    <t>بسيم</t>
  </si>
  <si>
    <t>Besime</t>
  </si>
  <si>
    <t>بسيمه</t>
  </si>
  <si>
    <t>Bestami</t>
  </si>
  <si>
    <t>بسطه می</t>
  </si>
  <si>
    <t>Beste</t>
  </si>
  <si>
    <t>بسته</t>
  </si>
  <si>
    <t>Beşer</t>
  </si>
  <si>
    <t>بشر</t>
  </si>
  <si>
    <t>Beşir</t>
  </si>
  <si>
    <t>بشير</t>
  </si>
  <si>
    <t>Beşire</t>
  </si>
  <si>
    <t>بشيره</t>
  </si>
  <si>
    <t>Betil</t>
  </si>
  <si>
    <t>بتيل</t>
  </si>
  <si>
    <t>Betilgül</t>
  </si>
  <si>
    <t>بتيل كل</t>
  </si>
  <si>
    <t>Betül</t>
  </si>
  <si>
    <t>بتول</t>
  </si>
  <si>
    <t>Beyaz</t>
  </si>
  <si>
    <t>بياز</t>
  </si>
  <si>
    <t>Beyda</t>
  </si>
  <si>
    <t>بيدا</t>
  </si>
  <si>
    <t>Beyhan</t>
  </si>
  <si>
    <t>بيخان</t>
  </si>
  <si>
    <t>Beytullah</t>
  </si>
  <si>
    <t>بيت الله</t>
  </si>
  <si>
    <t>Beyza</t>
  </si>
  <si>
    <t>بيضا</t>
  </si>
  <si>
    <t>Beyzanur</t>
  </si>
  <si>
    <t>بيضانور</t>
  </si>
  <si>
    <t>Bezen</t>
  </si>
  <si>
    <t>بزن</t>
  </si>
  <si>
    <t>Bilal</t>
  </si>
  <si>
    <t>بلال</t>
  </si>
  <si>
    <t>Bilge</t>
  </si>
  <si>
    <t>بيلكه</t>
  </si>
  <si>
    <t>Bilgehan</t>
  </si>
  <si>
    <t>بيلكه خان</t>
  </si>
  <si>
    <t>Bilgen</t>
  </si>
  <si>
    <t>بيلكن</t>
  </si>
  <si>
    <t>Bilgin</t>
  </si>
  <si>
    <t>بيلكين</t>
  </si>
  <si>
    <t>Billur</t>
  </si>
  <si>
    <t>بیللور</t>
  </si>
  <si>
    <t>Binali</t>
  </si>
  <si>
    <t>بن على</t>
  </si>
  <si>
    <t>Bingüzel</t>
  </si>
  <si>
    <t>بيڭ گوزل</t>
  </si>
  <si>
    <t>Binnaz</t>
  </si>
  <si>
    <t>بيگناز</t>
  </si>
  <si>
    <t>Binnur</t>
  </si>
  <si>
    <t xml:space="preserve">بننور </t>
  </si>
  <si>
    <t>Bircan</t>
  </si>
  <si>
    <t>برجان</t>
  </si>
  <si>
    <t>Birgül</t>
  </si>
  <si>
    <t>بيركل</t>
  </si>
  <si>
    <t>Birhan</t>
  </si>
  <si>
    <t>برخان</t>
  </si>
  <si>
    <t>Birnur</t>
  </si>
  <si>
    <t>برنور</t>
  </si>
  <si>
    <t>Birol</t>
  </si>
  <si>
    <t>بیرول</t>
  </si>
  <si>
    <t>Birsel</t>
  </si>
  <si>
    <t>بيرسل</t>
  </si>
  <si>
    <t>Birsen</t>
  </si>
  <si>
    <t>بیرسن</t>
  </si>
  <si>
    <t>Bora</t>
  </si>
  <si>
    <t>بورا</t>
  </si>
  <si>
    <t>Bostan</t>
  </si>
  <si>
    <t>بوستان</t>
  </si>
  <si>
    <t>Buğçe</t>
  </si>
  <si>
    <t>بوغچه</t>
  </si>
  <si>
    <t>Buğlem</t>
  </si>
  <si>
    <t>بوغلم</t>
  </si>
  <si>
    <t>Buğra</t>
  </si>
  <si>
    <t>بغرا</t>
  </si>
  <si>
    <t>Buket</t>
  </si>
  <si>
    <t>بوكت</t>
  </si>
  <si>
    <t>Bulut</t>
  </si>
  <si>
    <t>بولوت</t>
  </si>
  <si>
    <t>Burak</t>
  </si>
  <si>
    <t>بوراق</t>
  </si>
  <si>
    <t>Burcu</t>
  </si>
  <si>
    <t>بورجو</t>
  </si>
  <si>
    <t>Burçin</t>
  </si>
  <si>
    <t>بورچين</t>
  </si>
  <si>
    <t>Burhan</t>
  </si>
  <si>
    <t>برهان</t>
  </si>
  <si>
    <t>Buse</t>
  </si>
  <si>
    <t>بوسه</t>
  </si>
  <si>
    <t>Bülbül</t>
  </si>
  <si>
    <t>بلبل</t>
  </si>
  <si>
    <t>Bülent</t>
  </si>
  <si>
    <t>بلند</t>
  </si>
  <si>
    <t>Bünyamin</t>
  </si>
  <si>
    <t>بنيامين</t>
  </si>
  <si>
    <t>Büşra</t>
  </si>
  <si>
    <t>بشرا</t>
  </si>
  <si>
    <t>Cafer</t>
  </si>
  <si>
    <t>جعفر</t>
  </si>
  <si>
    <t>Cağatay</t>
  </si>
  <si>
    <t>چاغاتای</t>
  </si>
  <si>
    <t>Cahide</t>
  </si>
  <si>
    <t>جاهده</t>
  </si>
  <si>
    <t>Cahit</t>
  </si>
  <si>
    <t>جاهد</t>
  </si>
  <si>
    <t>Can</t>
  </si>
  <si>
    <t>جان</t>
  </si>
  <si>
    <t>Canan</t>
  </si>
  <si>
    <t>جانان</t>
  </si>
  <si>
    <t>Canberk</t>
  </si>
  <si>
    <t>جانبرق</t>
  </si>
  <si>
    <t>Candan</t>
  </si>
  <si>
    <t>جاندان</t>
  </si>
  <si>
    <t>Caner</t>
  </si>
  <si>
    <t>جانر</t>
  </si>
  <si>
    <t>Cansu</t>
  </si>
  <si>
    <t>جانصو</t>
  </si>
  <si>
    <t>Cantekin</t>
  </si>
  <si>
    <t>جان تكين</t>
  </si>
  <si>
    <t>Cavide</t>
  </si>
  <si>
    <t>جاوده</t>
  </si>
  <si>
    <t>Cavit</t>
  </si>
  <si>
    <t>جاود</t>
  </si>
  <si>
    <t>Cebel</t>
  </si>
  <si>
    <t>جبل</t>
  </si>
  <si>
    <t>Cebrail</t>
  </si>
  <si>
    <t>جبرائیل</t>
  </si>
  <si>
    <t>Cem</t>
  </si>
  <si>
    <t>جم</t>
  </si>
  <si>
    <t>Cemal</t>
  </si>
  <si>
    <t>جمال</t>
  </si>
  <si>
    <t>Cemalettin</t>
  </si>
  <si>
    <t>جمال‌الدین</t>
  </si>
  <si>
    <t>Cemil</t>
  </si>
  <si>
    <t>جميل</t>
  </si>
  <si>
    <t>Cemile</t>
  </si>
  <si>
    <t>جميله</t>
  </si>
  <si>
    <t>Cemre</t>
  </si>
  <si>
    <t>جمره</t>
  </si>
  <si>
    <t>Cengiz</t>
  </si>
  <si>
    <t>جنكيز</t>
  </si>
  <si>
    <t>Cenk</t>
  </si>
  <si>
    <t>جنك</t>
  </si>
  <si>
    <t>Cenker</t>
  </si>
  <si>
    <t>جنكر</t>
  </si>
  <si>
    <t>Cennet</t>
  </si>
  <si>
    <t>جنت</t>
  </si>
  <si>
    <t>Ceren</t>
  </si>
  <si>
    <t>جرن</t>
  </si>
  <si>
    <t>Cevahir</t>
  </si>
  <si>
    <t>جواهر</t>
  </si>
  <si>
    <t>Cevat</t>
  </si>
  <si>
    <t>جواد</t>
  </si>
  <si>
    <t>Cevdet</t>
  </si>
  <si>
    <t>جودت</t>
  </si>
  <si>
    <t>Cevriye</t>
  </si>
  <si>
    <t>جوريه</t>
  </si>
  <si>
    <t>Ceyda</t>
  </si>
  <si>
    <t>جيدا</t>
  </si>
  <si>
    <t>Ceyhan</t>
  </si>
  <si>
    <t>جيحان</t>
  </si>
  <si>
    <t>Ceyhun</t>
  </si>
  <si>
    <t>جيحون</t>
  </si>
  <si>
    <t>Ceylan</t>
  </si>
  <si>
    <t>جيلان</t>
  </si>
  <si>
    <t>Ceylin</t>
  </si>
  <si>
    <t>جيلين</t>
  </si>
  <si>
    <t>Ceyran</t>
  </si>
  <si>
    <t>جيران</t>
  </si>
  <si>
    <t>Cihan</t>
  </si>
  <si>
    <t>جهان</t>
  </si>
  <si>
    <t>Cihangir</t>
  </si>
  <si>
    <t>جهانگير</t>
  </si>
  <si>
    <t>Cihat</t>
  </si>
  <si>
    <t>جهاد</t>
  </si>
  <si>
    <t>Civan</t>
  </si>
  <si>
    <t>جوان</t>
  </si>
  <si>
    <t>Coşkun</t>
  </si>
  <si>
    <t>جوشقون</t>
  </si>
  <si>
    <t>Cüneyt</t>
  </si>
  <si>
    <t>جنيد</t>
  </si>
  <si>
    <t>Çağan</t>
  </si>
  <si>
    <t>چاغان</t>
  </si>
  <si>
    <t>Çağatay</t>
  </si>
  <si>
    <t>Çağla</t>
  </si>
  <si>
    <t>چاغله</t>
  </si>
  <si>
    <t>Çağla Gül</t>
  </si>
  <si>
    <t>چاغله كل</t>
  </si>
  <si>
    <t>Çağlagül</t>
  </si>
  <si>
    <t>چاغلا كل</t>
  </si>
  <si>
    <t>Çağrı</t>
  </si>
  <si>
    <t>چاغرى</t>
  </si>
  <si>
    <t>Çakır</t>
  </si>
  <si>
    <t>چاقر</t>
  </si>
  <si>
    <t>Çelebi</t>
  </si>
  <si>
    <t>چلبى</t>
  </si>
  <si>
    <t>Çelik</t>
  </si>
  <si>
    <t>چلك</t>
  </si>
  <si>
    <t>Çerağ</t>
  </si>
  <si>
    <t>چراغ</t>
  </si>
  <si>
    <t>Çeşminaz</t>
  </si>
  <si>
    <t>چشمی‌ناز</t>
  </si>
  <si>
    <t>Çetin</t>
  </si>
  <si>
    <t>چتين</t>
  </si>
  <si>
    <t>Çetinkaya</t>
  </si>
  <si>
    <t>چتين قيا</t>
  </si>
  <si>
    <t>Çınar</t>
  </si>
  <si>
    <t>چينار</t>
  </si>
  <si>
    <t>Çiçek</t>
  </si>
  <si>
    <t>چيچك</t>
  </si>
  <si>
    <t>Çiğdem</t>
  </si>
  <si>
    <t>چيكدم</t>
  </si>
  <si>
    <t>Çilem</t>
  </si>
  <si>
    <t>چيلم</t>
  </si>
  <si>
    <t>Çimen</t>
  </si>
  <si>
    <t>چمن</t>
  </si>
  <si>
    <t>Çinuçin</t>
  </si>
  <si>
    <t xml:space="preserve"> چينوچين</t>
  </si>
  <si>
    <t>Çisem</t>
  </si>
  <si>
    <t>چيسم</t>
  </si>
  <si>
    <t>Damla</t>
  </si>
  <si>
    <t xml:space="preserve"> دامله</t>
  </si>
  <si>
    <t>Davut</t>
  </si>
  <si>
    <t>داود</t>
  </si>
  <si>
    <t>Defne</t>
  </si>
  <si>
    <t>دفنه</t>
  </si>
  <si>
    <t>Demet</t>
  </si>
  <si>
    <t>دمت</t>
  </si>
  <si>
    <t>Demir</t>
  </si>
  <si>
    <t>دمير</t>
  </si>
  <si>
    <t>Demirhan</t>
  </si>
  <si>
    <t>دميرخان</t>
  </si>
  <si>
    <t>Demirtaş</t>
  </si>
  <si>
    <t>دميرطاش</t>
  </si>
  <si>
    <t>Deniz</t>
  </si>
  <si>
    <t>دگیز</t>
  </si>
  <si>
    <t>Deren</t>
  </si>
  <si>
    <t>درن</t>
  </si>
  <si>
    <t>Derin</t>
  </si>
  <si>
    <t>درين</t>
  </si>
  <si>
    <t>Derviş</t>
  </si>
  <si>
    <t>درويش</t>
  </si>
  <si>
    <t>Derya</t>
  </si>
  <si>
    <t>دريا</t>
  </si>
  <si>
    <t>Devlet</t>
  </si>
  <si>
    <t>دولت</t>
  </si>
  <si>
    <t>Devrim</t>
  </si>
  <si>
    <t>دوريم</t>
  </si>
  <si>
    <t>Dicle</t>
  </si>
  <si>
    <t>دجله</t>
  </si>
  <si>
    <t>Didar</t>
  </si>
  <si>
    <t>ديدار</t>
  </si>
  <si>
    <t>Didem</t>
  </si>
  <si>
    <t>ديدم</t>
  </si>
  <si>
    <t>Dila</t>
  </si>
  <si>
    <t>ديلا</t>
  </si>
  <si>
    <t>Dilan</t>
  </si>
  <si>
    <t>ديلان</t>
  </si>
  <si>
    <t>Dilanur</t>
  </si>
  <si>
    <t>دلانور</t>
  </si>
  <si>
    <t>Dilara</t>
  </si>
  <si>
    <t>دلآرا</t>
  </si>
  <si>
    <t>Dilaver</t>
  </si>
  <si>
    <t>دلآور</t>
  </si>
  <si>
    <t>Dilay</t>
  </si>
  <si>
    <t>ديلای</t>
  </si>
  <si>
    <t>Dilber</t>
  </si>
  <si>
    <t>دلبر</t>
  </si>
  <si>
    <t>Dilek</t>
  </si>
  <si>
    <t>ديلك</t>
  </si>
  <si>
    <t>Dilşad</t>
  </si>
  <si>
    <t>دلشاد</t>
  </si>
  <si>
    <t>Diyar</t>
  </si>
  <si>
    <t>ديار</t>
  </si>
  <si>
    <t>Dizdar</t>
  </si>
  <si>
    <t>دزدار</t>
  </si>
  <si>
    <t>Doğan</t>
  </si>
  <si>
    <t>طوغان</t>
  </si>
  <si>
    <t>Doğanay</t>
  </si>
  <si>
    <t>دوغان</t>
  </si>
  <si>
    <t>Doğukan</t>
  </si>
  <si>
    <t>دوغوقان</t>
  </si>
  <si>
    <t>Dorukhan</t>
  </si>
  <si>
    <t>دوروق‌خان</t>
  </si>
  <si>
    <t>Döndü</t>
  </si>
  <si>
    <t>دوندو</t>
  </si>
  <si>
    <t>Döne</t>
  </si>
  <si>
    <t>دونه</t>
  </si>
  <si>
    <t>Dönüş</t>
  </si>
  <si>
    <t>دونوش</t>
  </si>
  <si>
    <t>Dudu</t>
  </si>
  <si>
    <t>دودو</t>
  </si>
  <si>
    <t>Duran</t>
  </si>
  <si>
    <t>دوران</t>
  </si>
  <si>
    <t>Durdu</t>
  </si>
  <si>
    <t>دوردو</t>
  </si>
  <si>
    <t>Durmuş</t>
  </si>
  <si>
    <t>دورموش</t>
  </si>
  <si>
    <t>Dursun</t>
  </si>
  <si>
    <t>دورسون</t>
  </si>
  <si>
    <t>Dursune</t>
  </si>
  <si>
    <t>دورسونه</t>
  </si>
  <si>
    <t>Duru</t>
  </si>
  <si>
    <t>دورو</t>
  </si>
  <si>
    <t>Durukan</t>
  </si>
  <si>
    <t>دوروقان</t>
  </si>
  <si>
    <t>Duygu</t>
  </si>
  <si>
    <t>دويغو</t>
  </si>
  <si>
    <t>Dürdane</t>
  </si>
  <si>
    <t xml:space="preserve"> دوردانه</t>
  </si>
  <si>
    <t>Düriye</t>
  </si>
  <si>
    <t>دريه</t>
  </si>
  <si>
    <t>Ebrar</t>
  </si>
  <si>
    <t>ابرار</t>
  </si>
  <si>
    <t>Ebru</t>
  </si>
  <si>
    <t>ابرو</t>
  </si>
  <si>
    <t>Ebu bekir</t>
  </si>
  <si>
    <t>ابوبكر</t>
  </si>
  <si>
    <t>Ebu Huzeyfe</t>
  </si>
  <si>
    <t>ابوحذيفه</t>
  </si>
  <si>
    <t>Ebubekir</t>
  </si>
  <si>
    <t>Ece</t>
  </si>
  <si>
    <t>اجه</t>
  </si>
  <si>
    <t>Ecehan</t>
  </si>
  <si>
    <t>اجه خان</t>
  </si>
  <si>
    <t>Ecem</t>
  </si>
  <si>
    <t>اجم</t>
  </si>
  <si>
    <t>Ecmel</t>
  </si>
  <si>
    <t>اجمل</t>
  </si>
  <si>
    <t>Ecrin</t>
  </si>
  <si>
    <t>اجرين</t>
  </si>
  <si>
    <t>Ecrin Nisa</t>
  </si>
  <si>
    <t>اجرين نسا</t>
  </si>
  <si>
    <t>Eda</t>
  </si>
  <si>
    <t>ادا</t>
  </si>
  <si>
    <t>Edanur</t>
  </si>
  <si>
    <t>ادانور</t>
  </si>
  <si>
    <t>Edibe</t>
  </si>
  <si>
    <t>اديبه</t>
  </si>
  <si>
    <t>Edip</t>
  </si>
  <si>
    <t>اديب</t>
  </si>
  <si>
    <t>Ediz</t>
  </si>
  <si>
    <t>اديز</t>
  </si>
  <si>
    <t>Efdal</t>
  </si>
  <si>
    <t>افضل</t>
  </si>
  <si>
    <t>Efe</t>
  </si>
  <si>
    <t>أفه</t>
  </si>
  <si>
    <t>Efehan</t>
  </si>
  <si>
    <t>أفه خان</t>
  </si>
  <si>
    <t>Efsane</t>
  </si>
  <si>
    <t>افسانه</t>
  </si>
  <si>
    <t>Ege</t>
  </si>
  <si>
    <t>اكه</t>
  </si>
  <si>
    <t>Egehan</t>
  </si>
  <si>
    <t>اكه خان</t>
  </si>
  <si>
    <t>Egemen</t>
  </si>
  <si>
    <t>اكه من</t>
  </si>
  <si>
    <t>Ejder</t>
  </si>
  <si>
    <t>اژدر</t>
  </si>
  <si>
    <t>Ekin</t>
  </si>
  <si>
    <t>اكين</t>
  </si>
  <si>
    <t>Ekmel</t>
  </si>
  <si>
    <t>اكمل</t>
  </si>
  <si>
    <t>Ekmeleddin</t>
  </si>
  <si>
    <t>اكمل الدين</t>
  </si>
  <si>
    <t>Ekrem</t>
  </si>
  <si>
    <t>اكرم</t>
  </si>
  <si>
    <t>Ela</t>
  </si>
  <si>
    <t>الا</t>
  </si>
  <si>
    <t>Elanur</t>
  </si>
  <si>
    <t>الانور</t>
  </si>
  <si>
    <t>Elçin</t>
  </si>
  <si>
    <t>الچين</t>
  </si>
  <si>
    <t>Elida</t>
  </si>
  <si>
    <t>اليدا</t>
  </si>
  <si>
    <t>Elif</t>
  </si>
  <si>
    <t>الف</t>
  </si>
  <si>
    <t>Elisa</t>
  </si>
  <si>
    <t>اليسا</t>
  </si>
  <si>
    <t>Elizan</t>
  </si>
  <si>
    <t>اليزان</t>
  </si>
  <si>
    <t>Elmas</t>
  </si>
  <si>
    <t>الماس</t>
  </si>
  <si>
    <t>Elvan</t>
  </si>
  <si>
    <t>الوان</t>
  </si>
  <si>
    <t>Elveda</t>
  </si>
  <si>
    <t>الوداع</t>
  </si>
  <si>
    <t>Emek</t>
  </si>
  <si>
    <t>أمك</t>
  </si>
  <si>
    <t>Emel</t>
  </si>
  <si>
    <t>أمل</t>
  </si>
  <si>
    <t>Emetullah</t>
  </si>
  <si>
    <t>امد الله</t>
  </si>
  <si>
    <t>Emil</t>
  </si>
  <si>
    <t>اميل</t>
  </si>
  <si>
    <t>Emin</t>
  </si>
  <si>
    <t>امين</t>
  </si>
  <si>
    <t>Emine</t>
  </si>
  <si>
    <t>امينه</t>
  </si>
  <si>
    <t>Emir</t>
  </si>
  <si>
    <t>امير</t>
  </si>
  <si>
    <t>Emircan</t>
  </si>
  <si>
    <t>اميرجان</t>
  </si>
  <si>
    <t>Emirhan</t>
  </si>
  <si>
    <t>اميرخان</t>
  </si>
  <si>
    <t>Emrah</t>
  </si>
  <si>
    <t>امراح</t>
  </si>
  <si>
    <t>Emral</t>
  </si>
  <si>
    <t>أمرال</t>
  </si>
  <si>
    <t>Emre</t>
  </si>
  <si>
    <t>أمره</t>
  </si>
  <si>
    <t>Emriye</t>
  </si>
  <si>
    <t>امريه</t>
  </si>
  <si>
    <t>Emrullah</t>
  </si>
  <si>
    <t>امرالله</t>
  </si>
  <si>
    <t>Emsal</t>
  </si>
  <si>
    <t>امثال</t>
  </si>
  <si>
    <t>Ender</t>
  </si>
  <si>
    <t>اندر</t>
  </si>
  <si>
    <t>Enes</t>
  </si>
  <si>
    <t>انس</t>
  </si>
  <si>
    <t>Engin</t>
  </si>
  <si>
    <t>انكين</t>
  </si>
  <si>
    <t>Enis</t>
  </si>
  <si>
    <t>انيس</t>
  </si>
  <si>
    <t>Enise</t>
  </si>
  <si>
    <t>انيسه</t>
  </si>
  <si>
    <t>Enver</t>
  </si>
  <si>
    <t>انور</t>
  </si>
  <si>
    <t>Eralp</t>
  </si>
  <si>
    <t>ارآلپ</t>
  </si>
  <si>
    <t>Eray</t>
  </si>
  <si>
    <t>ارآی</t>
  </si>
  <si>
    <t>Ercan</t>
  </si>
  <si>
    <t>ارجان</t>
  </si>
  <si>
    <t>Ercüment</t>
  </si>
  <si>
    <t>ارجمند</t>
  </si>
  <si>
    <t>Erdal</t>
  </si>
  <si>
    <t>اردال</t>
  </si>
  <si>
    <t>Erdem</t>
  </si>
  <si>
    <t>اردم</t>
  </si>
  <si>
    <t>Erdenalp</t>
  </si>
  <si>
    <t>اردنالپ</t>
  </si>
  <si>
    <t>Erdenay</t>
  </si>
  <si>
    <t>اردناى</t>
  </si>
  <si>
    <t>Erdi</t>
  </si>
  <si>
    <t>اردى</t>
  </si>
  <si>
    <t>Erdinç</t>
  </si>
  <si>
    <t>اردينچ</t>
  </si>
  <si>
    <t>Erdoğan</t>
  </si>
  <si>
    <t>أردوغان</t>
  </si>
  <si>
    <t>Eren</t>
  </si>
  <si>
    <t>ارن</t>
  </si>
  <si>
    <t>Ergin</t>
  </si>
  <si>
    <t>اركين</t>
  </si>
  <si>
    <t>Ergül</t>
  </si>
  <si>
    <t>ارگل</t>
  </si>
  <si>
    <t>Ergün</t>
  </si>
  <si>
    <t>اركون</t>
  </si>
  <si>
    <t>Erhan</t>
  </si>
  <si>
    <t>أرخان</t>
  </si>
  <si>
    <t>Erim</t>
  </si>
  <si>
    <t>اريم</t>
  </si>
  <si>
    <t>Erin</t>
  </si>
  <si>
    <t>ارين</t>
  </si>
  <si>
    <t>Erkan</t>
  </si>
  <si>
    <t>اركان</t>
  </si>
  <si>
    <t>Erkin</t>
  </si>
  <si>
    <t>Erkut</t>
  </si>
  <si>
    <t>أرقوت</t>
  </si>
  <si>
    <t>Erman</t>
  </si>
  <si>
    <t>أرمان</t>
  </si>
  <si>
    <t>Erol</t>
  </si>
  <si>
    <t>أرول</t>
  </si>
  <si>
    <t>Ersan</t>
  </si>
  <si>
    <t>ارسان</t>
  </si>
  <si>
    <t>Ersel</t>
  </si>
  <si>
    <t>ارسل</t>
  </si>
  <si>
    <t>Ersen</t>
  </si>
  <si>
    <t>ارسن</t>
  </si>
  <si>
    <t>Ersin</t>
  </si>
  <si>
    <t>ارسين</t>
  </si>
  <si>
    <t>Ersoy</t>
  </si>
  <si>
    <t>ارصوى</t>
  </si>
  <si>
    <t>Ertan</t>
  </si>
  <si>
    <t>ارتان</t>
  </si>
  <si>
    <t>Ertuğrul</t>
  </si>
  <si>
    <t>ارتوغرول</t>
  </si>
  <si>
    <t>Ertürk</t>
  </si>
  <si>
    <t>ارتورك</t>
  </si>
  <si>
    <t>Erva</t>
  </si>
  <si>
    <t>اروع</t>
  </si>
  <si>
    <t>Erva Derin</t>
  </si>
  <si>
    <t>اروع  درين</t>
  </si>
  <si>
    <t>Esat</t>
  </si>
  <si>
    <t>أسعد</t>
  </si>
  <si>
    <t>Eser</t>
  </si>
  <si>
    <t>اثر</t>
  </si>
  <si>
    <t>Esen</t>
  </si>
  <si>
    <t>اسن</t>
  </si>
  <si>
    <t>Esengül</t>
  </si>
  <si>
    <t>اسنكل</t>
  </si>
  <si>
    <t>Esin</t>
  </si>
  <si>
    <t>اسين</t>
  </si>
  <si>
    <t>Eslem</t>
  </si>
  <si>
    <t>اسلم</t>
  </si>
  <si>
    <t>Esma</t>
  </si>
  <si>
    <t>اسما</t>
  </si>
  <si>
    <t>Esra</t>
  </si>
  <si>
    <t>اسرا</t>
  </si>
  <si>
    <t>Eşref</t>
  </si>
  <si>
    <t>اشرف</t>
  </si>
  <si>
    <t>Ethem</t>
  </si>
  <si>
    <t>ادهم</t>
  </si>
  <si>
    <t>Evdegül</t>
  </si>
  <si>
    <t>أوده كل</t>
  </si>
  <si>
    <t>Evren</t>
  </si>
  <si>
    <t>اورن</t>
  </si>
  <si>
    <t>Evrim</t>
  </si>
  <si>
    <t>اوريم</t>
  </si>
  <si>
    <t>Eylem</t>
  </si>
  <si>
    <t>ايلم</t>
  </si>
  <si>
    <t>Elisha</t>
  </si>
  <si>
    <t>اليسها</t>
  </si>
  <si>
    <t>Eylül</t>
  </si>
  <si>
    <t>ايلول</t>
  </si>
  <si>
    <t>Eymen</t>
  </si>
  <si>
    <t>ايمن</t>
  </si>
  <si>
    <t>Eyüp</t>
  </si>
  <si>
    <t>ايوب</t>
  </si>
  <si>
    <t>Ezdeşir</t>
  </si>
  <si>
    <t>ازدشير</t>
  </si>
  <si>
    <t>Ben böyle yazdım ama daha farklı yazımlarda olabilir.</t>
  </si>
  <si>
    <t>Ezgi</t>
  </si>
  <si>
    <t>ازكى</t>
  </si>
  <si>
    <t>Faden</t>
  </si>
  <si>
    <t>فادن</t>
  </si>
  <si>
    <t>Fadime</t>
  </si>
  <si>
    <t>فاطمه</t>
  </si>
  <si>
    <t>Fahrettin</t>
  </si>
  <si>
    <t>فخرالدين</t>
  </si>
  <si>
    <t>Fahri</t>
  </si>
  <si>
    <t>فخرى</t>
  </si>
  <si>
    <t>Fahrican</t>
  </si>
  <si>
    <t>فخرى جان</t>
  </si>
  <si>
    <t>Fahriye</t>
  </si>
  <si>
    <t>فخريه</t>
  </si>
  <si>
    <t>Faik</t>
  </si>
  <si>
    <t>فاﺌق</t>
  </si>
  <si>
    <t>Faika</t>
  </si>
  <si>
    <t>فائقه</t>
  </si>
  <si>
    <t>Faruk</t>
  </si>
  <si>
    <t>فارق</t>
  </si>
  <si>
    <t>Fatih</t>
  </si>
  <si>
    <t>فاتح</t>
  </si>
  <si>
    <t>Fatma</t>
  </si>
  <si>
    <t>Fatmana</t>
  </si>
  <si>
    <t>فاطمه انا</t>
  </si>
  <si>
    <t>Fatmanur</t>
  </si>
  <si>
    <t>فاطمه نور</t>
  </si>
  <si>
    <t>Fatoş</t>
  </si>
  <si>
    <t>فاتوش</t>
  </si>
  <si>
    <t>Faysal</t>
  </si>
  <si>
    <t>فيصل</t>
  </si>
  <si>
    <t>Fazıl</t>
  </si>
  <si>
    <t>فاضل</t>
  </si>
  <si>
    <t>Fazilet</t>
  </si>
  <si>
    <t>فضيلت</t>
  </si>
  <si>
    <t>Fedakar</t>
  </si>
  <si>
    <t>فداكار</t>
  </si>
  <si>
    <t>Fehime</t>
  </si>
  <si>
    <t>فهيمه</t>
  </si>
  <si>
    <t>Fehmi</t>
  </si>
  <si>
    <t>فهمى</t>
  </si>
  <si>
    <t>Feramuz</t>
  </si>
  <si>
    <t>فراموز</t>
  </si>
  <si>
    <t>Ferda</t>
  </si>
  <si>
    <t>فردا</t>
  </si>
  <si>
    <t>Ferdaniye</t>
  </si>
  <si>
    <t>فردانیه</t>
  </si>
  <si>
    <t>Ferdi</t>
  </si>
  <si>
    <t>فردی</t>
  </si>
  <si>
    <t>Ferhan</t>
  </si>
  <si>
    <t>فرحان</t>
  </si>
  <si>
    <t>Ferhat</t>
  </si>
  <si>
    <t>فرحت</t>
  </si>
  <si>
    <t>Ferhad</t>
  </si>
  <si>
    <t>فرخاد</t>
  </si>
  <si>
    <t>Ferhunde</t>
  </si>
  <si>
    <t>فرخنده</t>
  </si>
  <si>
    <t>Feride</t>
  </si>
  <si>
    <t>فريده</t>
  </si>
  <si>
    <t>Feridun</t>
  </si>
  <si>
    <t>فريدون</t>
  </si>
  <si>
    <t>Feriha</t>
  </si>
  <si>
    <t>فرحا</t>
  </si>
  <si>
    <t>Ferişte</t>
  </si>
  <si>
    <t>فرشته</t>
  </si>
  <si>
    <t>Ferit</t>
  </si>
  <si>
    <t>فريد</t>
  </si>
  <si>
    <t>Ferruh</t>
  </si>
  <si>
    <t xml:space="preserve"> فروح</t>
  </si>
  <si>
    <t>Feryal</t>
  </si>
  <si>
    <t>فريال</t>
  </si>
  <si>
    <t>Fesih</t>
  </si>
  <si>
    <t>فسيح</t>
  </si>
  <si>
    <t>Fethi</t>
  </si>
  <si>
    <t>فتحي</t>
  </si>
  <si>
    <t>Fethiye</t>
  </si>
  <si>
    <t>فتحيه</t>
  </si>
  <si>
    <t>Fethullah</t>
  </si>
  <si>
    <t xml:space="preserve"> ًفتح‌الله</t>
  </si>
  <si>
    <t>Fevzi</t>
  </si>
  <si>
    <t>فوزى</t>
  </si>
  <si>
    <t>Fevziye</t>
  </si>
  <si>
    <t>فوزيه</t>
  </si>
  <si>
    <t>Feyyaz</t>
  </si>
  <si>
    <t>فياض</t>
  </si>
  <si>
    <t>Feyza</t>
  </si>
  <si>
    <t>فيضا</t>
  </si>
  <si>
    <t>Feza</t>
  </si>
  <si>
    <t xml:space="preserve"> فزا</t>
  </si>
  <si>
    <t>Fındık</t>
  </si>
  <si>
    <t>فندق</t>
  </si>
  <si>
    <t>Fırat</t>
  </si>
  <si>
    <t>فرات</t>
  </si>
  <si>
    <t>Fidan</t>
  </si>
  <si>
    <t>فيدان</t>
  </si>
  <si>
    <t>Fidaye</t>
  </si>
  <si>
    <t>فدايه</t>
  </si>
  <si>
    <t>Figen</t>
  </si>
  <si>
    <t xml:space="preserve"> فيكن</t>
  </si>
  <si>
    <t>Fikret</t>
  </si>
  <si>
    <t>فكرت</t>
  </si>
  <si>
    <t>Fikri</t>
  </si>
  <si>
    <t>فكري</t>
  </si>
  <si>
    <t>Fikriye</t>
  </si>
  <si>
    <t>فكريه</t>
  </si>
  <si>
    <t>Filiz</t>
  </si>
  <si>
    <t>فيليز</t>
  </si>
  <si>
    <t>Fincan</t>
  </si>
  <si>
    <t>فنجان</t>
  </si>
  <si>
    <t>Firdevs</t>
  </si>
  <si>
    <t>فردوس</t>
  </si>
  <si>
    <t>Firkat</t>
  </si>
  <si>
    <t>فرقت</t>
  </si>
  <si>
    <t>Fuat</t>
  </si>
  <si>
    <t>فؤاد</t>
  </si>
  <si>
    <t>Fulya</t>
  </si>
  <si>
    <t>فوليه</t>
  </si>
  <si>
    <t>Funda</t>
  </si>
  <si>
    <t>فونده</t>
  </si>
  <si>
    <t>Furkan</t>
  </si>
  <si>
    <t>فرقان</t>
  </si>
  <si>
    <t>Füsun</t>
  </si>
  <si>
    <t>فسون</t>
  </si>
  <si>
    <t>Galip</t>
  </si>
  <si>
    <t>غالب</t>
  </si>
  <si>
    <t>Gamze</t>
  </si>
  <si>
    <t>غمزه</t>
  </si>
  <si>
    <t>غنی</t>
  </si>
  <si>
    <t>Gaye</t>
  </si>
  <si>
    <t>غايه</t>
  </si>
  <si>
    <t>Gazali</t>
  </si>
  <si>
    <t>غزالى</t>
  </si>
  <si>
    <t>Gazi</t>
  </si>
  <si>
    <t>غازى</t>
  </si>
  <si>
    <t>Gizem</t>
  </si>
  <si>
    <t>كيزم</t>
  </si>
  <si>
    <t>Gonca</t>
  </si>
  <si>
    <t>غنجه</t>
  </si>
  <si>
    <t>Gökalp</t>
  </si>
  <si>
    <t>گوك‌آلپ</t>
  </si>
  <si>
    <t>Gökçe</t>
  </si>
  <si>
    <t>گوكجه</t>
  </si>
  <si>
    <t>Gökçen</t>
  </si>
  <si>
    <t>گوكجن</t>
  </si>
  <si>
    <t>Gökhan</t>
  </si>
  <si>
    <t>گوك خان</t>
  </si>
  <si>
    <t>Gökmen</t>
  </si>
  <si>
    <t>گوكمن</t>
  </si>
  <si>
    <t>Göksel</t>
  </si>
  <si>
    <t>كوكسل</t>
  </si>
  <si>
    <t>Gökşen</t>
  </si>
  <si>
    <t>كوكشن</t>
  </si>
  <si>
    <t>Gökşin</t>
  </si>
  <si>
    <t>گوك شين</t>
  </si>
  <si>
    <t>Göktay</t>
  </si>
  <si>
    <t>گوكتای</t>
  </si>
  <si>
    <t>Göktuğ</t>
  </si>
  <si>
    <t>گوكتوغ</t>
  </si>
  <si>
    <t>Gönül</t>
  </si>
  <si>
    <t>گونول</t>
  </si>
  <si>
    <t>Görkem</t>
  </si>
  <si>
    <t>كوركم</t>
  </si>
  <si>
    <t>Gözde</t>
  </si>
  <si>
    <t>كوزده</t>
  </si>
  <si>
    <t>Gurbet</t>
  </si>
  <si>
    <t>غربت</t>
  </si>
  <si>
    <t>Gücer</t>
  </si>
  <si>
    <t>گوجر</t>
  </si>
  <si>
    <t>Güçlü</t>
  </si>
  <si>
    <t>گوچلو</t>
  </si>
  <si>
    <t>Güher</t>
  </si>
  <si>
    <t>گوهر</t>
  </si>
  <si>
    <t>Gül</t>
  </si>
  <si>
    <t>كل</t>
  </si>
  <si>
    <t>Gül Çiçek</t>
  </si>
  <si>
    <t>كل چيچك</t>
  </si>
  <si>
    <t>Gülal</t>
  </si>
  <si>
    <t>گلآل</t>
  </si>
  <si>
    <t>Gülay</t>
  </si>
  <si>
    <t>كلای</t>
  </si>
  <si>
    <t>Gülbin</t>
  </si>
  <si>
    <t>كلبين</t>
  </si>
  <si>
    <t>Gülcan</t>
  </si>
  <si>
    <t>كلجان</t>
  </si>
  <si>
    <t>Gülce</t>
  </si>
  <si>
    <t>كلجه</t>
  </si>
  <si>
    <t>Gülçehre</t>
  </si>
  <si>
    <t>كل چهره</t>
  </si>
  <si>
    <t>Gülçimen</t>
  </si>
  <si>
    <t>كلچيمن</t>
  </si>
  <si>
    <t>Gülçin</t>
  </si>
  <si>
    <t>كلچين</t>
  </si>
  <si>
    <t>Gülden</t>
  </si>
  <si>
    <t>كلدن</t>
  </si>
  <si>
    <t>Gülderen</t>
  </si>
  <si>
    <t>گولدرن</t>
  </si>
  <si>
    <t>Güldeste</t>
  </si>
  <si>
    <t>كل دسته</t>
  </si>
  <si>
    <t>Gülen</t>
  </si>
  <si>
    <t>كولن</t>
  </si>
  <si>
    <t>Gülendam</t>
  </si>
  <si>
    <t>كل اندام</t>
  </si>
  <si>
    <t>Güler</t>
  </si>
  <si>
    <t>كولر</t>
  </si>
  <si>
    <t>Güleser</t>
  </si>
  <si>
    <t>گولسر</t>
  </si>
  <si>
    <t>Gülfer</t>
  </si>
  <si>
    <t>گلفر</t>
  </si>
  <si>
    <t>Gülfidan</t>
  </si>
  <si>
    <t>كل فيدان</t>
  </si>
  <si>
    <t>Gülfiye</t>
  </si>
  <si>
    <t>كلفيه</t>
  </si>
  <si>
    <t>Gülhan</t>
  </si>
  <si>
    <t>گلخان</t>
  </si>
  <si>
    <t>Gülhatun</t>
  </si>
  <si>
    <t>كل خاتون</t>
  </si>
  <si>
    <t>Gülistan</t>
  </si>
  <si>
    <t>گليستان</t>
  </si>
  <si>
    <t>Gülizar</t>
  </si>
  <si>
    <t>گلعذار</t>
  </si>
  <si>
    <t>Güllü</t>
  </si>
  <si>
    <t>كللو</t>
  </si>
  <si>
    <t>Gülmisal</t>
  </si>
  <si>
    <t>گولميسال</t>
  </si>
  <si>
    <t>Gülnaz</t>
  </si>
  <si>
    <t>كلناز</t>
  </si>
  <si>
    <t>Gülnazik</t>
  </si>
  <si>
    <t>كلنازك</t>
  </si>
  <si>
    <t>Gülnur</t>
  </si>
  <si>
    <t>كلنور</t>
  </si>
  <si>
    <t>Gülperi</t>
  </si>
  <si>
    <t>كل پرى</t>
  </si>
  <si>
    <t>Gülsefa</t>
  </si>
  <si>
    <t>گولصفا</t>
  </si>
  <si>
    <t>Gülsemin</t>
  </si>
  <si>
    <t>كل سمين</t>
  </si>
  <si>
    <t>Gülsen</t>
  </si>
  <si>
    <t>كولسن</t>
  </si>
  <si>
    <t>Gülser</t>
  </si>
  <si>
    <t>گلسر</t>
  </si>
  <si>
    <t>Gülseren</t>
  </si>
  <si>
    <t>گل سرن</t>
  </si>
  <si>
    <t>Gülsever</t>
  </si>
  <si>
    <t>كلسور</t>
  </si>
  <si>
    <t>Gülsevim</t>
  </si>
  <si>
    <t>كل سويم</t>
  </si>
  <si>
    <t>Gülsüm</t>
  </si>
  <si>
    <t>كلسوم</t>
  </si>
  <si>
    <t>Gülşah</t>
  </si>
  <si>
    <t>كلشاه</t>
  </si>
  <si>
    <t>Gülşen</t>
  </si>
  <si>
    <t>گولشن</t>
  </si>
  <si>
    <t>Gültekin</t>
  </si>
  <si>
    <t>گلتكین</t>
  </si>
  <si>
    <t>Gülten</t>
  </si>
  <si>
    <t>گلتن</t>
  </si>
  <si>
    <t>Gülümser</t>
  </si>
  <si>
    <t>كولومسر</t>
  </si>
  <si>
    <t>Gülüşan</t>
  </si>
  <si>
    <t>كلوشان</t>
  </si>
  <si>
    <t>Gülzade</t>
  </si>
  <si>
    <t>كل زاده</t>
  </si>
  <si>
    <t>Gümüş</t>
  </si>
  <si>
    <t>كوموش</t>
  </si>
  <si>
    <t>Günay</t>
  </si>
  <si>
    <t>كنای</t>
  </si>
  <si>
    <t>Gündüz</t>
  </si>
  <si>
    <t>كوندوز</t>
  </si>
  <si>
    <t>Güner</t>
  </si>
  <si>
    <t>كونر</t>
  </si>
  <si>
    <t>Güneş</t>
  </si>
  <si>
    <t>كونش</t>
  </si>
  <si>
    <t>Güngör</t>
  </si>
  <si>
    <t>كونكور</t>
  </si>
  <si>
    <t>Günseli</t>
  </si>
  <si>
    <t>كونسلى</t>
  </si>
  <si>
    <t>Güray</t>
  </si>
  <si>
    <t>گورآی</t>
  </si>
  <si>
    <t>Gürbüz</t>
  </si>
  <si>
    <t>گوربوز</t>
  </si>
  <si>
    <t>Gürcan</t>
  </si>
  <si>
    <t>كورجان</t>
  </si>
  <si>
    <t>Gürdal</t>
  </si>
  <si>
    <t>كوردال</t>
  </si>
  <si>
    <t>Gürhan</t>
  </si>
  <si>
    <t>كورخان</t>
  </si>
  <si>
    <t>Gürkan</t>
  </si>
  <si>
    <t>گورقان</t>
  </si>
  <si>
    <t>Gürsel</t>
  </si>
  <si>
    <t>كورسل</t>
  </si>
  <si>
    <t>Gürsoy</t>
  </si>
  <si>
    <t>كورصوى</t>
  </si>
  <si>
    <t>Gürsu</t>
  </si>
  <si>
    <t>گورسه</t>
  </si>
  <si>
    <t>Güven</t>
  </si>
  <si>
    <t>كوون</t>
  </si>
  <si>
    <t>Güvenç</t>
  </si>
  <si>
    <t>گوونچ</t>
  </si>
  <si>
    <t>Güzide</t>
  </si>
  <si>
    <t>گزيده</t>
  </si>
  <si>
    <t>Habib</t>
  </si>
  <si>
    <t>حبيب</t>
  </si>
  <si>
    <t>Habibe</t>
  </si>
  <si>
    <t>حبيبه</t>
  </si>
  <si>
    <t>Habil</t>
  </si>
  <si>
    <t>حابل</t>
  </si>
  <si>
    <t>Hacer</t>
  </si>
  <si>
    <t>حجر</t>
  </si>
  <si>
    <t>Hacı</t>
  </si>
  <si>
    <t>حاجى</t>
  </si>
  <si>
    <t>حادی</t>
  </si>
  <si>
    <t>Hafız</t>
  </si>
  <si>
    <t>حافظ</t>
  </si>
  <si>
    <t>Hafize</t>
  </si>
  <si>
    <t>حفيظه</t>
  </si>
  <si>
    <t>Hafsa</t>
  </si>
  <si>
    <t>حفصه</t>
  </si>
  <si>
    <t>Hakan</t>
  </si>
  <si>
    <t>خقان</t>
  </si>
  <si>
    <t>Hakime</t>
  </si>
  <si>
    <t>حاكمه</t>
  </si>
  <si>
    <t>Hakkı</t>
  </si>
  <si>
    <t>حقی</t>
  </si>
  <si>
    <t>Hale</t>
  </si>
  <si>
    <t>حاله</t>
  </si>
  <si>
    <t>Halid</t>
  </si>
  <si>
    <t>خالد</t>
  </si>
  <si>
    <t>Halide</t>
  </si>
  <si>
    <t>خالده</t>
  </si>
  <si>
    <t>Halil</t>
  </si>
  <si>
    <t>خليل</t>
  </si>
  <si>
    <t xml:space="preserve"> حالم</t>
  </si>
  <si>
    <t>Halime</t>
  </si>
  <si>
    <t>حليمه</t>
  </si>
  <si>
    <t>Halis</t>
  </si>
  <si>
    <t>خالس</t>
  </si>
  <si>
    <t>Halise</t>
  </si>
  <si>
    <t>خالصه</t>
  </si>
  <si>
    <t>Halit</t>
  </si>
  <si>
    <t>Haluk</t>
  </si>
  <si>
    <t>خلوق</t>
  </si>
  <si>
    <t>Hamdi</t>
  </si>
  <si>
    <t>حمدي</t>
  </si>
  <si>
    <t>Hamdiye</t>
  </si>
  <si>
    <t>حمديه</t>
  </si>
  <si>
    <t>Hamide</t>
  </si>
  <si>
    <t>حمیده</t>
  </si>
  <si>
    <t>Hamit</t>
  </si>
  <si>
    <t>حمید</t>
  </si>
  <si>
    <t xml:space="preserve"> حامد</t>
  </si>
  <si>
    <t>Hamiyet</t>
  </si>
  <si>
    <t>حميت</t>
  </si>
  <si>
    <t>Hamza</t>
  </si>
  <si>
    <t>حمزه</t>
  </si>
  <si>
    <t>Han</t>
  </si>
  <si>
    <t>خان</t>
  </si>
  <si>
    <t>Handan</t>
  </si>
  <si>
    <t>خندان</t>
  </si>
  <si>
    <t>Hande</t>
  </si>
  <si>
    <t>خوانده</t>
  </si>
  <si>
    <t>Handenur</t>
  </si>
  <si>
    <t>خوانده نور</t>
  </si>
  <si>
    <t>Hanım</t>
  </si>
  <si>
    <t>خانم</t>
  </si>
  <si>
    <t>Hanife</t>
  </si>
  <si>
    <t>حنيفه</t>
  </si>
  <si>
    <t>Hanifi</t>
  </si>
  <si>
    <t>حنيفى</t>
  </si>
  <si>
    <t>Hansa</t>
  </si>
  <si>
    <t>خنسا</t>
  </si>
  <si>
    <t>Harika</t>
  </si>
  <si>
    <t>حریقه</t>
  </si>
  <si>
    <t>Haris</t>
  </si>
  <si>
    <t>حارث</t>
  </si>
  <si>
    <t>Harun</t>
  </si>
  <si>
    <t>هارون</t>
  </si>
  <si>
    <t>Hasan</t>
  </si>
  <si>
    <t>حسن</t>
  </si>
  <si>
    <t>Hasbi</t>
  </si>
  <si>
    <t>حسبي</t>
  </si>
  <si>
    <t>Hasbiye</t>
  </si>
  <si>
    <t>حسبيه</t>
  </si>
  <si>
    <t>Hasene</t>
  </si>
  <si>
    <t>حسنه</t>
  </si>
  <si>
    <t>Hasibe</t>
  </si>
  <si>
    <t>حسيبه</t>
  </si>
  <si>
    <t>Hasip</t>
  </si>
  <si>
    <t>Hasret</t>
  </si>
  <si>
    <t>حسرت</t>
  </si>
  <si>
    <t>Haşim</t>
  </si>
  <si>
    <t>حاشيم</t>
  </si>
  <si>
    <t>Hatem</t>
  </si>
  <si>
    <t>خاتم</t>
  </si>
  <si>
    <t>Hatice</t>
  </si>
  <si>
    <t>خديجه</t>
  </si>
  <si>
    <t>Hatmiye</t>
  </si>
  <si>
    <t>خطمى</t>
  </si>
  <si>
    <t>Hatun</t>
  </si>
  <si>
    <t>خاتون</t>
  </si>
  <si>
    <t>Havva</t>
  </si>
  <si>
    <t>حوا</t>
  </si>
  <si>
    <t>Havvagül</t>
  </si>
  <si>
    <t>حوا كل</t>
  </si>
  <si>
    <t>Havvanur</t>
  </si>
  <si>
    <t>حوا نور</t>
  </si>
  <si>
    <t>Hayal</t>
  </si>
  <si>
    <t>خيال</t>
  </si>
  <si>
    <t>Hayat</t>
  </si>
  <si>
    <t>حيات</t>
  </si>
  <si>
    <t>Hayati</t>
  </si>
  <si>
    <t>حياتى</t>
  </si>
  <si>
    <t>Haydar</t>
  </si>
  <si>
    <t>حيدر</t>
  </si>
  <si>
    <t>Hayrettin</t>
  </si>
  <si>
    <t>خيرالدين</t>
  </si>
  <si>
    <t>Hayri</t>
  </si>
  <si>
    <t>خيري</t>
  </si>
  <si>
    <t>Hayriye</t>
  </si>
  <si>
    <t>خيريه</t>
  </si>
  <si>
    <t>Hayrullah</t>
  </si>
  <si>
    <t>خيرالله</t>
  </si>
  <si>
    <t>Hayrunnisa</t>
  </si>
  <si>
    <t>خير النسا</t>
  </si>
  <si>
    <t>Hazal</t>
  </si>
  <si>
    <t>حزال</t>
  </si>
  <si>
    <t>Hazim</t>
  </si>
  <si>
    <t>حازم</t>
  </si>
  <si>
    <t>Hediye</t>
  </si>
  <si>
    <t>هديه</t>
  </si>
  <si>
    <t>Helin</t>
  </si>
  <si>
    <t>هلين</t>
  </si>
  <si>
    <t>Hicran</t>
  </si>
  <si>
    <t>حجران</t>
  </si>
  <si>
    <t>Hidayet</t>
  </si>
  <si>
    <t>هدايت</t>
  </si>
  <si>
    <t>Hikmet</t>
  </si>
  <si>
    <t>حكمت</t>
  </si>
  <si>
    <t>Hilal</t>
  </si>
  <si>
    <t>خلال</t>
  </si>
  <si>
    <t>Hilmi</t>
  </si>
  <si>
    <t>حلمى</t>
  </si>
  <si>
    <t>Hilmiye</t>
  </si>
  <si>
    <t>حلميه</t>
  </si>
  <si>
    <t>Hira</t>
  </si>
  <si>
    <t>خرا</t>
  </si>
  <si>
    <t>Hulusi</t>
  </si>
  <si>
    <t>خلوصى</t>
  </si>
  <si>
    <t>Hunalp</t>
  </si>
  <si>
    <t>حون‌آلپ</t>
  </si>
  <si>
    <t>Huri</t>
  </si>
  <si>
    <t>حورى</t>
  </si>
  <si>
    <t>Huriye</t>
  </si>
  <si>
    <t>حیريه</t>
  </si>
  <si>
    <t>Huzeyfe</t>
  </si>
  <si>
    <t>حذيفه</t>
  </si>
  <si>
    <t>Hülya</t>
  </si>
  <si>
    <t>خليا</t>
  </si>
  <si>
    <t>Hüma</t>
  </si>
  <si>
    <t>هما</t>
  </si>
  <si>
    <t>Hümeyra</t>
  </si>
  <si>
    <t>حميرا</t>
  </si>
  <si>
    <t>Hürcan</t>
  </si>
  <si>
    <t>حرجان</t>
  </si>
  <si>
    <t>Hürrem</t>
  </si>
  <si>
    <t>خرم</t>
  </si>
  <si>
    <t>Hürü</t>
  </si>
  <si>
    <t>حرو</t>
  </si>
  <si>
    <t>Hürüşan</t>
  </si>
  <si>
    <t>خروشان</t>
  </si>
  <si>
    <t>Hüsamettin</t>
  </si>
  <si>
    <t>حسام الدين</t>
  </si>
  <si>
    <t>Hüseyin</t>
  </si>
  <si>
    <t>حسين</t>
  </si>
  <si>
    <t>Hüsna</t>
  </si>
  <si>
    <t>حسنی</t>
  </si>
  <si>
    <t>Hüsne</t>
  </si>
  <si>
    <t>Hüsniye</t>
  </si>
  <si>
    <t>حسنيه</t>
  </si>
  <si>
    <t>Hüsnü</t>
  </si>
  <si>
    <t>حسنى</t>
  </si>
  <si>
    <t>Hüsrev</t>
  </si>
  <si>
    <t>خسرو</t>
  </si>
  <si>
    <t>Iraz</t>
  </si>
  <si>
    <t>ايراز</t>
  </si>
  <si>
    <t>Irmak</t>
  </si>
  <si>
    <t>ایرماق</t>
  </si>
  <si>
    <t>Işıl</t>
  </si>
  <si>
    <t>ايشيل</t>
  </si>
  <si>
    <t>Itır</t>
  </si>
  <si>
    <t>عطر</t>
  </si>
  <si>
    <t>İbrahim</t>
  </si>
  <si>
    <t>ابراهیم</t>
  </si>
  <si>
    <t>İhsan</t>
  </si>
  <si>
    <t>احسان</t>
  </si>
  <si>
    <t>İlyas</t>
  </si>
  <si>
    <t>الياس</t>
  </si>
  <si>
    <t>İmran</t>
  </si>
  <si>
    <t>عمران</t>
  </si>
  <si>
    <t>İrfan</t>
  </si>
  <si>
    <t>عرفان</t>
  </si>
  <si>
    <t>İsa</t>
  </si>
  <si>
    <t>عیسی</t>
  </si>
  <si>
    <t>İsabel</t>
  </si>
  <si>
    <t>اسابل</t>
  </si>
  <si>
    <t>İsmail</t>
  </si>
  <si>
    <t>اسماعيل</t>
  </si>
  <si>
    <t>İsmet</t>
  </si>
  <si>
    <t>عصمت</t>
  </si>
  <si>
    <t>İsmihan</t>
  </si>
  <si>
    <t>اسم خان</t>
  </si>
  <si>
    <t>İzzet</t>
  </si>
  <si>
    <t>عزت</t>
  </si>
  <si>
    <t>İzzettin</t>
  </si>
  <si>
    <t>عزالدين</t>
  </si>
  <si>
    <t>Jale</t>
  </si>
  <si>
    <t>ژاله</t>
  </si>
  <si>
    <t>Kaan</t>
  </si>
  <si>
    <t>قاآن</t>
  </si>
  <si>
    <t>Kadem</t>
  </si>
  <si>
    <t>قدم</t>
  </si>
  <si>
    <t>Kader</t>
  </si>
  <si>
    <t>قدر</t>
  </si>
  <si>
    <t>Kadri</t>
  </si>
  <si>
    <t>قدري</t>
  </si>
  <si>
    <t>Kadriye</t>
  </si>
  <si>
    <t>قدريه</t>
  </si>
  <si>
    <t>Kağan</t>
  </si>
  <si>
    <t>قاغان</t>
  </si>
  <si>
    <t>Kahraman</t>
  </si>
  <si>
    <t>قهرمان</t>
  </si>
  <si>
    <t>Kalender</t>
  </si>
  <si>
    <t>قلندر</t>
  </si>
  <si>
    <t>Kamber</t>
  </si>
  <si>
    <t>قنبر</t>
  </si>
  <si>
    <t>Kamer</t>
  </si>
  <si>
    <t>قمر</t>
  </si>
  <si>
    <t>Kamil</t>
  </si>
  <si>
    <t>كامل</t>
  </si>
  <si>
    <t>Kamile</t>
  </si>
  <si>
    <t>كامله</t>
  </si>
  <si>
    <t>Kamuran</t>
  </si>
  <si>
    <t>كاموران</t>
  </si>
  <si>
    <t>Kani</t>
  </si>
  <si>
    <t>قانی</t>
  </si>
  <si>
    <t>Kaniye</t>
  </si>
  <si>
    <t>كانيه</t>
  </si>
  <si>
    <t>Kardelen</t>
  </si>
  <si>
    <t>قاردلن</t>
  </si>
  <si>
    <t>Kasım</t>
  </si>
  <si>
    <t>قاسم</t>
  </si>
  <si>
    <t>Kaya</t>
  </si>
  <si>
    <t>قايا</t>
  </si>
  <si>
    <t>Kayra</t>
  </si>
  <si>
    <t>قايرا</t>
  </si>
  <si>
    <t>Kazım</t>
  </si>
  <si>
    <t>كاظم</t>
  </si>
  <si>
    <t>Kemal</t>
  </si>
  <si>
    <t>كمال</t>
  </si>
  <si>
    <t>Kenan</t>
  </si>
  <si>
    <t>كنعان</t>
  </si>
  <si>
    <t>Kerem</t>
  </si>
  <si>
    <t>كرم</t>
  </si>
  <si>
    <t>كريم</t>
  </si>
  <si>
    <t>Kerime</t>
  </si>
  <si>
    <t>كريمه</t>
  </si>
  <si>
    <t>Keskinkılıç</t>
  </si>
  <si>
    <t>كسكين قيليچ</t>
  </si>
  <si>
    <t>Kevser</t>
  </si>
  <si>
    <t>كوثر</t>
  </si>
  <si>
    <t>Kevser Rüveyda</t>
  </si>
  <si>
    <t>كوثررويدا</t>
  </si>
  <si>
    <t>Kezban</t>
  </si>
  <si>
    <t>كذبان</t>
  </si>
  <si>
    <t>Kezik</t>
  </si>
  <si>
    <t>كزيك</t>
  </si>
  <si>
    <t>Kısmet</t>
  </si>
  <si>
    <t>قسمت</t>
  </si>
  <si>
    <t>Kıvanç</t>
  </si>
  <si>
    <t>قيوانچ</t>
  </si>
  <si>
    <t>Kıymet</t>
  </si>
  <si>
    <t>قيمة</t>
  </si>
  <si>
    <t>Kibar</t>
  </si>
  <si>
    <t>كبار</t>
  </si>
  <si>
    <t>Kibariye</t>
  </si>
  <si>
    <t>كباريه</t>
  </si>
  <si>
    <t>Kiraz</t>
  </si>
  <si>
    <t>كيراز</t>
  </si>
  <si>
    <t>Koray</t>
  </si>
  <si>
    <t>قورای</t>
  </si>
  <si>
    <t>Kubilay</t>
  </si>
  <si>
    <t>قوبيلاى</t>
  </si>
  <si>
    <t>Kudret</t>
  </si>
  <si>
    <t>قدرت</t>
  </si>
  <si>
    <t>Kuğu</t>
  </si>
  <si>
    <t>قوغی</t>
  </si>
  <si>
    <t>Kutay</t>
  </si>
  <si>
    <t>قوتای</t>
  </si>
  <si>
    <t>Kutluhan</t>
  </si>
  <si>
    <t>قوتلی خان</t>
  </si>
  <si>
    <t>Kübra</t>
  </si>
  <si>
    <t>كبرا</t>
  </si>
  <si>
    <t>Kürşad</t>
  </si>
  <si>
    <t>كورشاد</t>
  </si>
  <si>
    <t>Kürşat</t>
  </si>
  <si>
    <t>Lale</t>
  </si>
  <si>
    <t>لاله</t>
  </si>
  <si>
    <t>Lalehan</t>
  </si>
  <si>
    <t>لاله خان</t>
  </si>
  <si>
    <t>Lami</t>
  </si>
  <si>
    <t>لامی</t>
  </si>
  <si>
    <t>Lamia</t>
  </si>
  <si>
    <t>لامعه</t>
  </si>
  <si>
    <t>Latife</t>
  </si>
  <si>
    <t>لطيفه</t>
  </si>
  <si>
    <t>Lavin</t>
  </si>
  <si>
    <t>لاوين</t>
  </si>
  <si>
    <t>Lavin nur</t>
  </si>
  <si>
    <t>لاوين نور</t>
  </si>
  <si>
    <t>lavinya</t>
  </si>
  <si>
    <t>لاوينيا</t>
  </si>
  <si>
    <t>Leman</t>
  </si>
  <si>
    <t>لمان</t>
  </si>
  <si>
    <t>Lemi</t>
  </si>
  <si>
    <t>لمی</t>
  </si>
  <si>
    <t>Lemiye</t>
  </si>
  <si>
    <t>لميي</t>
  </si>
  <si>
    <t>Levent</t>
  </si>
  <si>
    <t>لوند</t>
  </si>
  <si>
    <t>Leyla</t>
  </si>
  <si>
    <t>ليلا</t>
  </si>
  <si>
    <t>Lina</t>
  </si>
  <si>
    <t>لينا</t>
  </si>
  <si>
    <t>Liva</t>
  </si>
  <si>
    <t xml:space="preserve"> لوا</t>
  </si>
  <si>
    <t>Liva Nur</t>
  </si>
  <si>
    <t>لوا نور</t>
  </si>
  <si>
    <t>Lokman</t>
  </si>
  <si>
    <t>لقمان</t>
  </si>
  <si>
    <t>Lütfi</t>
  </si>
  <si>
    <t>لطفي</t>
  </si>
  <si>
    <t>Lütfiye</t>
  </si>
  <si>
    <t>لطفيه</t>
  </si>
  <si>
    <t>Lütfü</t>
  </si>
  <si>
    <t>لطفى</t>
  </si>
  <si>
    <t>Macide</t>
  </si>
  <si>
    <t>ماجده</t>
  </si>
  <si>
    <t>Macit</t>
  </si>
  <si>
    <t>Mahbub</t>
  </si>
  <si>
    <t>محبوب</t>
  </si>
  <si>
    <t>Mahbube</t>
  </si>
  <si>
    <t>محبوبه</t>
  </si>
  <si>
    <t>Mahidevran</t>
  </si>
  <si>
    <t>ماهيدوران</t>
  </si>
  <si>
    <t>Mahinur</t>
  </si>
  <si>
    <t>ماه نور</t>
  </si>
  <si>
    <t>Mahir</t>
  </si>
  <si>
    <t>ماهر</t>
  </si>
  <si>
    <t>Mahire</t>
  </si>
  <si>
    <t>ماهره</t>
  </si>
  <si>
    <t>Mahmut</t>
  </si>
  <si>
    <t>محمود</t>
  </si>
  <si>
    <t>Mahperi</t>
  </si>
  <si>
    <t>ماهپرى</t>
  </si>
  <si>
    <t>Mahsun</t>
  </si>
  <si>
    <t>محسون</t>
  </si>
  <si>
    <t>Mahzun</t>
  </si>
  <si>
    <t>محزون</t>
  </si>
  <si>
    <t>Maide</t>
  </si>
  <si>
    <t>ماءده</t>
  </si>
  <si>
    <t>Makbule</t>
  </si>
  <si>
    <t>مقبوله</t>
  </si>
  <si>
    <t>Maksut</t>
  </si>
  <si>
    <t>مقصود</t>
  </si>
  <si>
    <t>Mansur</t>
  </si>
  <si>
    <t>منصور</t>
  </si>
  <si>
    <t>Maya</t>
  </si>
  <si>
    <t>مايا</t>
  </si>
  <si>
    <t>Mazlum</t>
  </si>
  <si>
    <t>مظلوم</t>
  </si>
  <si>
    <t>Mebrure</t>
  </si>
  <si>
    <t>مبروره</t>
  </si>
  <si>
    <t>Mecit</t>
  </si>
  <si>
    <t>Mediha</t>
  </si>
  <si>
    <t>مديحه</t>
  </si>
  <si>
    <t>Medine</t>
  </si>
  <si>
    <t>مدينه</t>
  </si>
  <si>
    <t>Mefharet</t>
  </si>
  <si>
    <t>مفخرت</t>
  </si>
  <si>
    <t>Mefkure</t>
  </si>
  <si>
    <t>مفكوره</t>
  </si>
  <si>
    <t>Mehdi</t>
  </si>
  <si>
    <t>مهدى</t>
  </si>
  <si>
    <t>Mehmet</t>
  </si>
  <si>
    <t>محمد</t>
  </si>
  <si>
    <t>Mehpare</t>
  </si>
  <si>
    <t>مهپاره</t>
  </si>
  <si>
    <t>Mehtap</t>
  </si>
  <si>
    <t>مهتاب</t>
  </si>
  <si>
    <t>Melahat</t>
  </si>
  <si>
    <t>ملاحت</t>
  </si>
  <si>
    <t>Melda</t>
  </si>
  <si>
    <t>ملدا</t>
  </si>
  <si>
    <t>Melek</t>
  </si>
  <si>
    <t>Melih</t>
  </si>
  <si>
    <t>مليح</t>
  </si>
  <si>
    <t>Meliha</t>
  </si>
  <si>
    <t>مليحه</t>
  </si>
  <si>
    <t>Melike</t>
  </si>
  <si>
    <t>مليكه</t>
  </si>
  <si>
    <t>Melis</t>
  </si>
  <si>
    <t>مليس</t>
  </si>
  <si>
    <t>Melisa</t>
  </si>
  <si>
    <t>مليسا</t>
  </si>
  <si>
    <t>Meltem</t>
  </si>
  <si>
    <t>ملتم</t>
  </si>
  <si>
    <t>Menekşe</t>
  </si>
  <si>
    <t>منكشه</t>
  </si>
  <si>
    <t>Mennan</t>
  </si>
  <si>
    <t>منان</t>
  </si>
  <si>
    <t>Menşur</t>
  </si>
  <si>
    <t>منشور</t>
  </si>
  <si>
    <t>Menşure</t>
  </si>
  <si>
    <t>منشوره</t>
  </si>
  <si>
    <t>Meral</t>
  </si>
  <si>
    <t>مرال</t>
  </si>
  <si>
    <t>Mercan</t>
  </si>
  <si>
    <t>مرجان</t>
  </si>
  <si>
    <t>Meriç</t>
  </si>
  <si>
    <t>مريچ</t>
  </si>
  <si>
    <t>Merih</t>
  </si>
  <si>
    <t>مريخ</t>
  </si>
  <si>
    <t>Mersiye</t>
  </si>
  <si>
    <t>مرثيه</t>
  </si>
  <si>
    <t>Mert</t>
  </si>
  <si>
    <t>مرد</t>
  </si>
  <si>
    <t>Mertcan</t>
  </si>
  <si>
    <t>مردجان</t>
  </si>
  <si>
    <t>Merve</t>
  </si>
  <si>
    <t>مروه</t>
  </si>
  <si>
    <t>Meryem</t>
  </si>
  <si>
    <t>مريم</t>
  </si>
  <si>
    <t>Meserret</t>
  </si>
  <si>
    <t>مسرت</t>
  </si>
  <si>
    <t>Mesnet</t>
  </si>
  <si>
    <t>مسند</t>
  </si>
  <si>
    <t>Mesude</t>
  </si>
  <si>
    <t>مسعوده</t>
  </si>
  <si>
    <t>Mesure</t>
  </si>
  <si>
    <t>مسعوره</t>
  </si>
  <si>
    <t>Mesut</t>
  </si>
  <si>
    <t>مسعود</t>
  </si>
  <si>
    <t>Mete</t>
  </si>
  <si>
    <t>مته</t>
  </si>
  <si>
    <t>Metehan</t>
  </si>
  <si>
    <t>مته خان</t>
  </si>
  <si>
    <t>Meva</t>
  </si>
  <si>
    <t>مأوی</t>
  </si>
  <si>
    <t>Mevlüde</t>
  </si>
  <si>
    <t>مولوده</t>
  </si>
  <si>
    <t>Mevlüt</t>
  </si>
  <si>
    <t>مولود</t>
  </si>
  <si>
    <t>Meyra</t>
  </si>
  <si>
    <t>ميرا</t>
  </si>
  <si>
    <t>Mihriban</t>
  </si>
  <si>
    <t>مهربان</t>
  </si>
  <si>
    <t>Mihrimah</t>
  </si>
  <si>
    <t>مهرماه</t>
  </si>
  <si>
    <t>Mikail</t>
  </si>
  <si>
    <t>ميكائل</t>
  </si>
  <si>
    <t>Mikdat</t>
  </si>
  <si>
    <t>مقداد</t>
  </si>
  <si>
    <t>Mila</t>
  </si>
  <si>
    <t>ملا</t>
  </si>
  <si>
    <t>Milay</t>
  </si>
  <si>
    <t>ملاى</t>
  </si>
  <si>
    <t>Mina</t>
  </si>
  <si>
    <t>منا</t>
  </si>
  <si>
    <t>Mine</t>
  </si>
  <si>
    <t>مینه</t>
  </si>
  <si>
    <t>Minnet</t>
  </si>
  <si>
    <t>مّنت</t>
  </si>
  <si>
    <t>Miraç</t>
  </si>
  <si>
    <t>معراج</t>
  </si>
  <si>
    <t>Miray</t>
  </si>
  <si>
    <t>میرای</t>
  </si>
  <si>
    <t>Mirza</t>
  </si>
  <si>
    <t>مرزا</t>
  </si>
  <si>
    <t>Miyase</t>
  </si>
  <si>
    <t>ميياس</t>
  </si>
  <si>
    <t>Meyase</t>
  </si>
  <si>
    <t>مياس</t>
  </si>
  <si>
    <t>Mualla</t>
  </si>
  <si>
    <t>معلی</t>
  </si>
  <si>
    <t>Muammer</t>
  </si>
  <si>
    <t>معمر</t>
  </si>
  <si>
    <t>Muaz</t>
  </si>
  <si>
    <t>مؤاض</t>
  </si>
  <si>
    <t>Muazzez</t>
  </si>
  <si>
    <t>معزز</t>
  </si>
  <si>
    <t>Muhammet</t>
  </si>
  <si>
    <t>Muhammed</t>
  </si>
  <si>
    <t>Muharrem</t>
  </si>
  <si>
    <t>محرم</t>
  </si>
  <si>
    <t>Muhittin</t>
  </si>
  <si>
    <t>محيی الدين</t>
  </si>
  <si>
    <t>Muhlis</t>
  </si>
  <si>
    <t>محلص</t>
  </si>
  <si>
    <t>Muhlise</t>
  </si>
  <si>
    <t>مخلسه</t>
  </si>
  <si>
    <t>Muhsin</t>
  </si>
  <si>
    <t>محسن</t>
  </si>
  <si>
    <t>Muhterem</t>
  </si>
  <si>
    <t>محترم</t>
  </si>
  <si>
    <t>Mukaddes</t>
  </si>
  <si>
    <t>مقدس</t>
  </si>
  <si>
    <t>Munise</t>
  </si>
  <si>
    <t>مونسه</t>
  </si>
  <si>
    <t>Muradiye</t>
  </si>
  <si>
    <t>مراديه</t>
  </si>
  <si>
    <t>Murat</t>
  </si>
  <si>
    <t>مراد</t>
  </si>
  <si>
    <t>Musa</t>
  </si>
  <si>
    <t>موسى</t>
  </si>
  <si>
    <t>Musab</t>
  </si>
  <si>
    <t>مصعب</t>
  </si>
  <si>
    <t>Mustafa</t>
  </si>
  <si>
    <t>مصطفى</t>
  </si>
  <si>
    <t>Muteber</t>
  </si>
  <si>
    <t>معتبر</t>
  </si>
  <si>
    <t>Mutlu</t>
  </si>
  <si>
    <t>موتلو</t>
  </si>
  <si>
    <t>Muttalip</t>
  </si>
  <si>
    <t>مطلب</t>
  </si>
  <si>
    <t>Muzaffer</t>
  </si>
  <si>
    <t>مظفر</t>
  </si>
  <si>
    <t>Mübeccel</t>
  </si>
  <si>
    <t>مبجل</t>
  </si>
  <si>
    <t>Müberra</t>
  </si>
  <si>
    <t>مبرا</t>
  </si>
  <si>
    <t>Mücahit</t>
  </si>
  <si>
    <t>مجاهد</t>
  </si>
  <si>
    <t>Mücella</t>
  </si>
  <si>
    <t>مجلی</t>
  </si>
  <si>
    <t>Mücevher</t>
  </si>
  <si>
    <t>مجوهر</t>
  </si>
  <si>
    <t>Mücteba</t>
  </si>
  <si>
    <t>مجتبا</t>
  </si>
  <si>
    <t>Müfide</t>
  </si>
  <si>
    <t>مفيده</t>
  </si>
  <si>
    <t>Müfit</t>
  </si>
  <si>
    <t>مفيد</t>
  </si>
  <si>
    <t>Müge</t>
  </si>
  <si>
    <t>موكه</t>
  </si>
  <si>
    <t>Müjdat</t>
  </si>
  <si>
    <t>مژداد</t>
  </si>
  <si>
    <t>Müjgan</t>
  </si>
  <si>
    <t>مژگان</t>
  </si>
  <si>
    <t>Mükerrem</t>
  </si>
  <si>
    <t>مكرم</t>
  </si>
  <si>
    <t>Mülhime</t>
  </si>
  <si>
    <t>ملهمه</t>
  </si>
  <si>
    <t>Mümine</t>
  </si>
  <si>
    <t>مئومنه</t>
  </si>
  <si>
    <t>Mümtaz</t>
  </si>
  <si>
    <t>ممتاز</t>
  </si>
  <si>
    <t>Münevver</t>
  </si>
  <si>
    <t>منور</t>
  </si>
  <si>
    <t>Münir</t>
  </si>
  <si>
    <t>منير</t>
  </si>
  <si>
    <t>Münire</t>
  </si>
  <si>
    <t>منيره</t>
  </si>
  <si>
    <t>Mürsel</t>
  </si>
  <si>
    <t>مرسل</t>
  </si>
  <si>
    <t>Mürşide</t>
  </si>
  <si>
    <t>مرشده</t>
  </si>
  <si>
    <t>Mürüvvet</t>
  </si>
  <si>
    <t xml:space="preserve">مروت </t>
  </si>
  <si>
    <t>Müslim</t>
  </si>
  <si>
    <t>مسلم</t>
  </si>
  <si>
    <t>Müslime</t>
  </si>
  <si>
    <t>مسلمه</t>
  </si>
  <si>
    <t>Müslüm</t>
  </si>
  <si>
    <t>Müşerref</t>
  </si>
  <si>
    <t>مشرف</t>
  </si>
  <si>
    <t>Müyesser</t>
  </si>
  <si>
    <t>ميسر</t>
  </si>
  <si>
    <t>Müzeyyen</t>
  </si>
  <si>
    <t>مزين</t>
  </si>
  <si>
    <t>Naci</t>
  </si>
  <si>
    <t>ناجي</t>
  </si>
  <si>
    <t>Naciye</t>
  </si>
  <si>
    <t>ناجيه</t>
  </si>
  <si>
    <t>Nadi</t>
  </si>
  <si>
    <t>نادی</t>
  </si>
  <si>
    <t>Nadide</t>
  </si>
  <si>
    <t>ناديده</t>
  </si>
  <si>
    <t>Nadir</t>
  </si>
  <si>
    <t>نادر</t>
  </si>
  <si>
    <t>Nadire</t>
  </si>
  <si>
    <t>نادره</t>
  </si>
  <si>
    <t>Nadiye</t>
  </si>
  <si>
    <t>ناديه</t>
  </si>
  <si>
    <t>Nafia</t>
  </si>
  <si>
    <t>نافعه</t>
  </si>
  <si>
    <t>Nafiye</t>
  </si>
  <si>
    <t>نافيه</t>
  </si>
  <si>
    <t>Nafiz</t>
  </si>
  <si>
    <t>نافذ</t>
  </si>
  <si>
    <t>Nafize</t>
  </si>
  <si>
    <t>نافذه</t>
  </si>
  <si>
    <t>Nagehan</t>
  </si>
  <si>
    <t>ناگخان</t>
  </si>
  <si>
    <t>Nagihan</t>
  </si>
  <si>
    <t>ناگهان</t>
  </si>
  <si>
    <t>Nağme</t>
  </si>
  <si>
    <t>نغمه</t>
  </si>
  <si>
    <t>Nahide</t>
  </si>
  <si>
    <t>ناحیده</t>
  </si>
  <si>
    <t>Nail</t>
  </si>
  <si>
    <t>ناﺌل</t>
  </si>
  <si>
    <t>Naile</t>
  </si>
  <si>
    <t>نائله</t>
  </si>
  <si>
    <t>Naim</t>
  </si>
  <si>
    <t>نائم</t>
  </si>
  <si>
    <t>Naime</t>
  </si>
  <si>
    <t>نائمه</t>
  </si>
  <si>
    <t>Nalan</t>
  </si>
  <si>
    <t>نالان</t>
  </si>
  <si>
    <t>Namık</t>
  </si>
  <si>
    <t>نامق</t>
  </si>
  <si>
    <t>Narin</t>
  </si>
  <si>
    <t>نارن</t>
  </si>
  <si>
    <t>Nasuh</t>
  </si>
  <si>
    <t>نصوح</t>
  </si>
  <si>
    <t>Naz</t>
  </si>
  <si>
    <t>ناز</t>
  </si>
  <si>
    <t>Nazan</t>
  </si>
  <si>
    <t>نازان</t>
  </si>
  <si>
    <t>Nazende</t>
  </si>
  <si>
    <t>نازنده</t>
  </si>
  <si>
    <t>Nazif</t>
  </si>
  <si>
    <t>نظيف</t>
  </si>
  <si>
    <t>Nazife</t>
  </si>
  <si>
    <t>نظيفه</t>
  </si>
  <si>
    <t>Nazik</t>
  </si>
  <si>
    <t>نازك</t>
  </si>
  <si>
    <t>Nazike</t>
  </si>
  <si>
    <t>نازيكه</t>
  </si>
  <si>
    <t>Nazile</t>
  </si>
  <si>
    <t>نازله</t>
  </si>
  <si>
    <t>Nazire</t>
  </si>
  <si>
    <t>نظيره</t>
  </si>
  <si>
    <t>Nazlı</t>
  </si>
  <si>
    <t>نازلى</t>
  </si>
  <si>
    <t>Nazlıcan</t>
  </si>
  <si>
    <t>نازلى جان</t>
  </si>
  <si>
    <t>Nazmi</t>
  </si>
  <si>
    <t>نظمي</t>
  </si>
  <si>
    <t>Nazmiye</t>
  </si>
  <si>
    <t>نظمیه</t>
  </si>
  <si>
    <t>Nebahat</t>
  </si>
  <si>
    <t>نباهت</t>
  </si>
  <si>
    <t>Nebile</t>
  </si>
  <si>
    <t>نبيله</t>
  </si>
  <si>
    <t>Necat</t>
  </si>
  <si>
    <t>نجات</t>
  </si>
  <si>
    <t>Necati</t>
  </si>
  <si>
    <t>نجاتى</t>
  </si>
  <si>
    <t>Necdet</t>
  </si>
  <si>
    <t>نجدت</t>
  </si>
  <si>
    <t>Necibe</t>
  </si>
  <si>
    <t>نجيبه</t>
  </si>
  <si>
    <t>Necip</t>
  </si>
  <si>
    <t>نجيب</t>
  </si>
  <si>
    <t>Necla</t>
  </si>
  <si>
    <t>نجلا</t>
  </si>
  <si>
    <t>Necmettin</t>
  </si>
  <si>
    <t>نجم الدين</t>
  </si>
  <si>
    <t>Necmi</t>
  </si>
  <si>
    <t>نجمي</t>
  </si>
  <si>
    <t>Necmiye</t>
  </si>
  <si>
    <t>نجميه</t>
  </si>
  <si>
    <t>Nedim</t>
  </si>
  <si>
    <t>نديم</t>
  </si>
  <si>
    <t>Nedime</t>
  </si>
  <si>
    <t>نديمه</t>
  </si>
  <si>
    <t>Nedret</t>
  </si>
  <si>
    <t>ندرت</t>
  </si>
  <si>
    <t>Nehir</t>
  </si>
  <si>
    <t>نهر</t>
  </si>
  <si>
    <t>Nejat</t>
  </si>
  <si>
    <t>نژات</t>
  </si>
  <si>
    <t>Nejla</t>
  </si>
  <si>
    <t>نژلی</t>
  </si>
  <si>
    <t>Nergis</t>
  </si>
  <si>
    <t>نركس</t>
  </si>
  <si>
    <t>Neriman</t>
  </si>
  <si>
    <t>نريمان</t>
  </si>
  <si>
    <t>Nermin</t>
  </si>
  <si>
    <t>نرمين</t>
  </si>
  <si>
    <t>Nesibe</t>
  </si>
  <si>
    <t>نسيبه</t>
  </si>
  <si>
    <t>Nesim</t>
  </si>
  <si>
    <t>نسيم</t>
  </si>
  <si>
    <t>Nesime</t>
  </si>
  <si>
    <t>نسيمه</t>
  </si>
  <si>
    <t>Nesimi</t>
  </si>
  <si>
    <t>نسيمي</t>
  </si>
  <si>
    <t>Nesip</t>
  </si>
  <si>
    <t>نسيب</t>
  </si>
  <si>
    <t>Nesligül</t>
  </si>
  <si>
    <t>نسلیگل</t>
  </si>
  <si>
    <t>Neslihan</t>
  </si>
  <si>
    <t>نسليخان</t>
  </si>
  <si>
    <t>Neslişah</t>
  </si>
  <si>
    <t>نسل شاه</t>
  </si>
  <si>
    <t>Nesrin</t>
  </si>
  <si>
    <t>نسرين</t>
  </si>
  <si>
    <t>Neşe</t>
  </si>
  <si>
    <t>نشئه</t>
  </si>
  <si>
    <t>Neva</t>
  </si>
  <si>
    <t>نوا</t>
  </si>
  <si>
    <t>Nevanur</t>
  </si>
  <si>
    <t>نوانور</t>
  </si>
  <si>
    <t>Nevil</t>
  </si>
  <si>
    <t>نويل</t>
  </si>
  <si>
    <t>Nevin</t>
  </si>
  <si>
    <t>نوين</t>
  </si>
  <si>
    <t>Nevriye</t>
  </si>
  <si>
    <t>نوريه</t>
  </si>
  <si>
    <t>Nevzat</t>
  </si>
  <si>
    <t>نوزاد</t>
  </si>
  <si>
    <t>Nezahat</t>
  </si>
  <si>
    <t>نزاهت</t>
  </si>
  <si>
    <t>Nezaket</t>
  </si>
  <si>
    <t>نزاكت</t>
  </si>
  <si>
    <t>Nezih</t>
  </si>
  <si>
    <t>نزيه</t>
  </si>
  <si>
    <t>Neziha</t>
  </si>
  <si>
    <t>نزيهه</t>
  </si>
  <si>
    <t>Nezihe</t>
  </si>
  <si>
    <t>Nezir</t>
  </si>
  <si>
    <t>نزیر</t>
  </si>
  <si>
    <t>Nida</t>
  </si>
  <si>
    <t>ندا</t>
  </si>
  <si>
    <t>Nigar</t>
  </si>
  <si>
    <t>نیگار</t>
  </si>
  <si>
    <t>Nihal</t>
  </si>
  <si>
    <t>نهال</t>
  </si>
  <si>
    <t>Nihan</t>
  </si>
  <si>
    <t>نهان</t>
  </si>
  <si>
    <t>Nihat</t>
  </si>
  <si>
    <t>نهاد</t>
  </si>
  <si>
    <t>Nil</t>
  </si>
  <si>
    <t>نيل</t>
  </si>
  <si>
    <t>Nilay</t>
  </si>
  <si>
    <t>نیلای</t>
  </si>
  <si>
    <t>Nilgün</t>
  </si>
  <si>
    <t>نيلگون</t>
  </si>
  <si>
    <t>Nilüfer</t>
  </si>
  <si>
    <t>نيلوفر</t>
  </si>
  <si>
    <t>Nilva</t>
  </si>
  <si>
    <t>نيلوا</t>
  </si>
  <si>
    <t>Nimet</t>
  </si>
  <si>
    <t>نعمت</t>
  </si>
  <si>
    <t>Nisa</t>
  </si>
  <si>
    <t>نسا</t>
  </si>
  <si>
    <t>Nisanur</t>
  </si>
  <si>
    <t>نسانور</t>
  </si>
  <si>
    <t>Niyazi</t>
  </si>
  <si>
    <t>نيازى</t>
  </si>
  <si>
    <t>Nuh</t>
  </si>
  <si>
    <t>نوح</t>
  </si>
  <si>
    <t>Numan</t>
  </si>
  <si>
    <t>نعمان</t>
  </si>
  <si>
    <t>Nuran</t>
  </si>
  <si>
    <t>نوران</t>
  </si>
  <si>
    <t>Nuray</t>
  </si>
  <si>
    <t>نوراي</t>
  </si>
  <si>
    <t>Nurbanu</t>
  </si>
  <si>
    <t>نوربانو</t>
  </si>
  <si>
    <t>Nurcan</t>
  </si>
  <si>
    <t>نورجان</t>
  </si>
  <si>
    <t>Nurcihan</t>
  </si>
  <si>
    <t>نورجهان</t>
  </si>
  <si>
    <t>Nurçin</t>
  </si>
  <si>
    <t>نورچين</t>
  </si>
  <si>
    <t>Nurdan</t>
  </si>
  <si>
    <t>نوردان</t>
  </si>
  <si>
    <t>Nurdane</t>
  </si>
  <si>
    <t>نوردنه</t>
  </si>
  <si>
    <t>Nurettin</t>
  </si>
  <si>
    <t>نورالدين</t>
  </si>
  <si>
    <t>Nurgül</t>
  </si>
  <si>
    <t>نوركل</t>
  </si>
  <si>
    <t>Nurgün</t>
  </si>
  <si>
    <t>نوركون</t>
  </si>
  <si>
    <t>Nurhan</t>
  </si>
  <si>
    <t>نورخان</t>
  </si>
  <si>
    <t>Nurhayat</t>
  </si>
  <si>
    <t>نورحيات</t>
  </si>
  <si>
    <t>Nuri</t>
  </si>
  <si>
    <t>نورى</t>
  </si>
  <si>
    <t>Nuriye</t>
  </si>
  <si>
    <t>Nurmelek</t>
  </si>
  <si>
    <t>نورملك</t>
  </si>
  <si>
    <t>Nursal</t>
  </si>
  <si>
    <t>نورسال</t>
  </si>
  <si>
    <t>Nursel</t>
  </si>
  <si>
    <t>نورسل</t>
  </si>
  <si>
    <t>Nurseli</t>
  </si>
  <si>
    <t>نورسلى</t>
  </si>
  <si>
    <t>Nursen</t>
  </si>
  <si>
    <t>نورسن</t>
  </si>
  <si>
    <t>Nurseven</t>
  </si>
  <si>
    <t>نورسون</t>
  </si>
  <si>
    <t>Nurşah</t>
  </si>
  <si>
    <t>نورشاه</t>
  </si>
  <si>
    <t>Nurşen</t>
  </si>
  <si>
    <t>نورشن</t>
  </si>
  <si>
    <t>Nurten</t>
  </si>
  <si>
    <t>نورتن</t>
  </si>
  <si>
    <t>Nurulhüda</t>
  </si>
  <si>
    <t>نورالهدا</t>
  </si>
  <si>
    <t>Nurullah</t>
  </si>
  <si>
    <t>نورالله</t>
  </si>
  <si>
    <t>Nusret</t>
  </si>
  <si>
    <t>نصرت</t>
  </si>
  <si>
    <t>Oğulcan</t>
  </si>
  <si>
    <t>اوغول جان</t>
  </si>
  <si>
    <t>Oğuz</t>
  </si>
  <si>
    <t>اوغوز</t>
  </si>
  <si>
    <t>Oğuzhan</t>
  </si>
  <si>
    <t>اوغوزخان</t>
  </si>
  <si>
    <t>Okan</t>
  </si>
  <si>
    <t>اوقان</t>
  </si>
  <si>
    <t>Oktay</t>
  </si>
  <si>
    <t>اوقتاى</t>
  </si>
  <si>
    <t>Olcay</t>
  </si>
  <si>
    <t>اولجاى</t>
  </si>
  <si>
    <t>Olgun</t>
  </si>
  <si>
    <t>اولغون</t>
  </si>
  <si>
    <t>Onur</t>
  </si>
  <si>
    <t>اونور</t>
  </si>
  <si>
    <t>Orçun</t>
  </si>
  <si>
    <t>اورچون</t>
  </si>
  <si>
    <t>Orhan</t>
  </si>
  <si>
    <t>اورخان</t>
  </si>
  <si>
    <t>Orhanalp</t>
  </si>
  <si>
    <t>اورخان آلپ</t>
  </si>
  <si>
    <t>Orhun</t>
  </si>
  <si>
    <t>اورخون</t>
  </si>
  <si>
    <t>Oruç</t>
  </si>
  <si>
    <t>اوروچ</t>
  </si>
  <si>
    <t>Osman</t>
  </si>
  <si>
    <t>عثمان</t>
  </si>
  <si>
    <t>Oya</t>
  </si>
  <si>
    <t>اويا</t>
  </si>
  <si>
    <t>Ozan</t>
  </si>
  <si>
    <t>اوزان</t>
  </si>
  <si>
    <t>Ökkeş</t>
  </si>
  <si>
    <t>اوككش</t>
  </si>
  <si>
    <t>Ölmez</t>
  </si>
  <si>
    <t>اولمز</t>
  </si>
  <si>
    <t>Ömer</t>
  </si>
  <si>
    <t>عمر</t>
  </si>
  <si>
    <t>Ömür</t>
  </si>
  <si>
    <t>Ömürlü</t>
  </si>
  <si>
    <t>عمرلی</t>
  </si>
  <si>
    <t>Önder</t>
  </si>
  <si>
    <t>اوگدر</t>
  </si>
  <si>
    <t>Öykü</t>
  </si>
  <si>
    <t>اويكو</t>
  </si>
  <si>
    <t>Öyküm</t>
  </si>
  <si>
    <t>أويكوم</t>
  </si>
  <si>
    <t>Özay</t>
  </si>
  <si>
    <t>اوزای</t>
  </si>
  <si>
    <t>Özcan</t>
  </si>
  <si>
    <t>اوزجان</t>
  </si>
  <si>
    <t>Özden</t>
  </si>
  <si>
    <t>اوزدن</t>
  </si>
  <si>
    <t>Özdil</t>
  </si>
  <si>
    <t>اوزدل</t>
  </si>
  <si>
    <t>Özen</t>
  </si>
  <si>
    <t>اوزن</t>
  </si>
  <si>
    <t>Özer</t>
  </si>
  <si>
    <t>اوزر</t>
  </si>
  <si>
    <t>Özge</t>
  </si>
  <si>
    <t>اوزكه</t>
  </si>
  <si>
    <t>Özgül</t>
  </si>
  <si>
    <t>اوزكل</t>
  </si>
  <si>
    <t>Özgünay</t>
  </si>
  <si>
    <t>اوزگونای</t>
  </si>
  <si>
    <t>Özgür</t>
  </si>
  <si>
    <t>اوزگور</t>
  </si>
  <si>
    <t>Özgürhan</t>
  </si>
  <si>
    <t>اوزكورخان</t>
  </si>
  <si>
    <t>Özhan</t>
  </si>
  <si>
    <t>اوزخان</t>
  </si>
  <si>
    <t>Özkan</t>
  </si>
  <si>
    <t>اوزقان</t>
  </si>
  <si>
    <t>Özlem</t>
  </si>
  <si>
    <t>اوزلم</t>
  </si>
  <si>
    <t>Özmen</t>
  </si>
  <si>
    <t>اوزمن</t>
  </si>
  <si>
    <t>Öznur</t>
  </si>
  <si>
    <t>اوزنور</t>
  </si>
  <si>
    <t>Özsu</t>
  </si>
  <si>
    <t>اوزصو</t>
  </si>
  <si>
    <t>Öztürk</t>
  </si>
  <si>
    <t>اوزتورك</t>
  </si>
  <si>
    <t>Özüberk</t>
  </si>
  <si>
    <t>أوزىبرك</t>
  </si>
  <si>
    <t>Pakize</t>
  </si>
  <si>
    <t>پاكيزه</t>
  </si>
  <si>
    <t>Paşa</t>
  </si>
  <si>
    <t>پاشا</t>
  </si>
  <si>
    <t>Pelin</t>
  </si>
  <si>
    <t>پلين</t>
  </si>
  <si>
    <t>Pembe</t>
  </si>
  <si>
    <t>پمبه</t>
  </si>
  <si>
    <t>Pembegül</t>
  </si>
  <si>
    <t>پمبه كل</t>
  </si>
  <si>
    <t>Peri</t>
  </si>
  <si>
    <t>پرى</t>
  </si>
  <si>
    <t>Perihan</t>
  </si>
  <si>
    <t>پريخان</t>
  </si>
  <si>
    <t>Perim</t>
  </si>
  <si>
    <t>پريم</t>
  </si>
  <si>
    <t>Perisu</t>
  </si>
  <si>
    <t>پريصو</t>
  </si>
  <si>
    <t>Pervin</t>
  </si>
  <si>
    <t>پروين</t>
  </si>
  <si>
    <t>Pınar</t>
  </si>
  <si>
    <t>پيگار</t>
  </si>
  <si>
    <t>Polat</t>
  </si>
  <si>
    <t>پولات</t>
  </si>
  <si>
    <t>Poyraz</t>
  </si>
  <si>
    <t>پويراز</t>
  </si>
  <si>
    <t>Rabia</t>
  </si>
  <si>
    <t>رابعه</t>
  </si>
  <si>
    <t>Rabiatül Adeviye</t>
  </si>
  <si>
    <t>رابعة العدويه</t>
  </si>
  <si>
    <t>Radiye</t>
  </si>
  <si>
    <t>راضيه</t>
  </si>
  <si>
    <t>Ragıp</t>
  </si>
  <si>
    <t>راغب</t>
  </si>
  <si>
    <t>Rahime</t>
  </si>
  <si>
    <t>رحيمه</t>
  </si>
  <si>
    <t>Rahmet</t>
  </si>
  <si>
    <t>رحمة</t>
  </si>
  <si>
    <t>Rahmi</t>
  </si>
  <si>
    <t>رحمى</t>
  </si>
  <si>
    <t>Rahmiye</t>
  </si>
  <si>
    <t>رحمىه</t>
  </si>
  <si>
    <t>Raif</t>
  </si>
  <si>
    <t>راءف</t>
  </si>
  <si>
    <t>Ramazan</t>
  </si>
  <si>
    <t>رمضان</t>
  </si>
  <si>
    <t>Ramiz</t>
  </si>
  <si>
    <t>رامز</t>
  </si>
  <si>
    <t>Rana</t>
  </si>
  <si>
    <t>رعنا</t>
  </si>
  <si>
    <t>Rasim</t>
  </si>
  <si>
    <t>راسم</t>
  </si>
  <si>
    <t>Rasime</t>
  </si>
  <si>
    <t>راسمه</t>
  </si>
  <si>
    <t>Raşide</t>
  </si>
  <si>
    <t>راشده</t>
  </si>
  <si>
    <t>Raşit</t>
  </si>
  <si>
    <t>راشد</t>
  </si>
  <si>
    <t>Raziye</t>
  </si>
  <si>
    <t>راضیه</t>
  </si>
  <si>
    <t>Recebiye</t>
  </si>
  <si>
    <t>رجبييه</t>
  </si>
  <si>
    <t>Recep</t>
  </si>
  <si>
    <t>رجب</t>
  </si>
  <si>
    <t>Refik</t>
  </si>
  <si>
    <t>رفيق</t>
  </si>
  <si>
    <t>Refika</t>
  </si>
  <si>
    <t>رفيقه</t>
  </si>
  <si>
    <t>Regaip</t>
  </si>
  <si>
    <t>رغاءب</t>
  </si>
  <si>
    <t>Reha</t>
  </si>
  <si>
    <t>رخا</t>
  </si>
  <si>
    <t>Remzi</t>
  </si>
  <si>
    <t>رمزى</t>
  </si>
  <si>
    <t>Remziye</t>
  </si>
  <si>
    <t>رمزيه</t>
  </si>
  <si>
    <t>Rengin</t>
  </si>
  <si>
    <t>رنكين</t>
  </si>
  <si>
    <t>Resmiye</t>
  </si>
  <si>
    <t>رسميه</t>
  </si>
  <si>
    <t>Resul</t>
  </si>
  <si>
    <t>رسول</t>
  </si>
  <si>
    <t>Reşat</t>
  </si>
  <si>
    <t>رشاد</t>
  </si>
  <si>
    <t>Reşit</t>
  </si>
  <si>
    <t>Reyhan</t>
  </si>
  <si>
    <t>ريخان</t>
  </si>
  <si>
    <t>Reyyan</t>
  </si>
  <si>
    <t>ريان</t>
  </si>
  <si>
    <t>Rıdvan</t>
  </si>
  <si>
    <t>رضوان</t>
  </si>
  <si>
    <t>Rıfat</t>
  </si>
  <si>
    <t>رفعت</t>
  </si>
  <si>
    <t>Rıza</t>
  </si>
  <si>
    <t>رضا</t>
  </si>
  <si>
    <t>Rojin</t>
  </si>
  <si>
    <t>روژين</t>
  </si>
  <si>
    <t>Ruhi</t>
  </si>
  <si>
    <t>روحي</t>
  </si>
  <si>
    <t>Ruhiye</t>
  </si>
  <si>
    <t>روحيه</t>
  </si>
  <si>
    <t>Rukiye</t>
  </si>
  <si>
    <t>رقيه</t>
  </si>
  <si>
    <t>Ruşen</t>
  </si>
  <si>
    <t>روشن</t>
  </si>
  <si>
    <t>Rümeysa</t>
  </si>
  <si>
    <t>رمیسا</t>
  </si>
  <si>
    <t>Rüştiye</t>
  </si>
  <si>
    <t>رشديه</t>
  </si>
  <si>
    <t>Rüştü</t>
  </si>
  <si>
    <t>رشدى</t>
  </si>
  <si>
    <t>Rüveyda</t>
  </si>
  <si>
    <t>رويدا</t>
  </si>
  <si>
    <t>Rüveyde</t>
  </si>
  <si>
    <t>رويده</t>
  </si>
  <si>
    <t>Rüzgar</t>
  </si>
  <si>
    <t>روزگار</t>
  </si>
  <si>
    <t>Saadet</t>
  </si>
  <si>
    <t>سعادت</t>
  </si>
  <si>
    <t>Saadettin</t>
  </si>
  <si>
    <t>سعدالدین</t>
  </si>
  <si>
    <t>Saba</t>
  </si>
  <si>
    <t>سبا</t>
  </si>
  <si>
    <t>Sabahat</t>
  </si>
  <si>
    <t>صباحت</t>
  </si>
  <si>
    <t>Sabahattin</t>
  </si>
  <si>
    <t>صباح الدین</t>
  </si>
  <si>
    <t>Sabiha</t>
  </si>
  <si>
    <t>سابحه</t>
  </si>
  <si>
    <t>Sabire</t>
  </si>
  <si>
    <t>صابره</t>
  </si>
  <si>
    <t>Sabri</t>
  </si>
  <si>
    <t>صبري</t>
  </si>
  <si>
    <t>Sabriye</t>
  </si>
  <si>
    <t>صبريه</t>
  </si>
  <si>
    <t>Sacide</t>
  </si>
  <si>
    <t>ساجده</t>
  </si>
  <si>
    <t>Sacit</t>
  </si>
  <si>
    <t>ساجد</t>
  </si>
  <si>
    <t>Sadegül</t>
  </si>
  <si>
    <t>ساده كل</t>
  </si>
  <si>
    <t>Sadık</t>
  </si>
  <si>
    <t>صادق</t>
  </si>
  <si>
    <t>Sadıka</t>
  </si>
  <si>
    <t>صادقه</t>
  </si>
  <si>
    <t>Sadi</t>
  </si>
  <si>
    <t>سعدى</t>
  </si>
  <si>
    <t>Sadiye</t>
  </si>
  <si>
    <t>صاديه</t>
  </si>
  <si>
    <t>Sadrettin</t>
  </si>
  <si>
    <t>صدر الدين</t>
  </si>
  <si>
    <t>Sadri</t>
  </si>
  <si>
    <t>صدری</t>
  </si>
  <si>
    <t>Sadullah</t>
  </si>
  <si>
    <t>سعدالله</t>
  </si>
  <si>
    <t>Safa</t>
  </si>
  <si>
    <t>صفا</t>
  </si>
  <si>
    <t>Saffet</t>
  </si>
  <si>
    <t>صفت</t>
  </si>
  <si>
    <t>Safinaz</t>
  </si>
  <si>
    <t>صافی ناز</t>
  </si>
  <si>
    <t>Safiye</t>
  </si>
  <si>
    <t>صفيه</t>
  </si>
  <si>
    <t>Safura</t>
  </si>
  <si>
    <t>صافورا</t>
  </si>
  <si>
    <t>Sahavet</t>
  </si>
  <si>
    <t>سخاوت</t>
  </si>
  <si>
    <t>Sahra</t>
  </si>
  <si>
    <t>صحرا</t>
  </si>
  <si>
    <t>Saide</t>
  </si>
  <si>
    <t>سعيده</t>
  </si>
  <si>
    <t>Saim</t>
  </si>
  <si>
    <t>صاﺌم</t>
  </si>
  <si>
    <t>Saime</t>
  </si>
  <si>
    <t>صاﺌمه</t>
  </si>
  <si>
    <t>Sait</t>
  </si>
  <si>
    <t>سعيد</t>
  </si>
  <si>
    <t>Sakine</t>
  </si>
  <si>
    <t>ساكنه</t>
  </si>
  <si>
    <t>Salih</t>
  </si>
  <si>
    <t>صالح</t>
  </si>
  <si>
    <t>Saliha</t>
  </si>
  <si>
    <t>صالحه</t>
  </si>
  <si>
    <t>Salim</t>
  </si>
  <si>
    <t>سالم</t>
  </si>
  <si>
    <t>Salime</t>
  </si>
  <si>
    <t>سالمه</t>
  </si>
  <si>
    <t>Samet</t>
  </si>
  <si>
    <t>Sami</t>
  </si>
  <si>
    <t>سامع</t>
  </si>
  <si>
    <t>Samiye</t>
  </si>
  <si>
    <t>ساميه</t>
  </si>
  <si>
    <t>Sancak</t>
  </si>
  <si>
    <t>سانجاق</t>
  </si>
  <si>
    <t>Sanem</t>
  </si>
  <si>
    <t>صنم</t>
  </si>
  <si>
    <t>Saniye</t>
  </si>
  <si>
    <t>ثانيه</t>
  </si>
  <si>
    <t>Sara</t>
  </si>
  <si>
    <t>سارا</t>
  </si>
  <si>
    <t>Sariye</t>
  </si>
  <si>
    <t>سارئه</t>
  </si>
  <si>
    <t>Sarp</t>
  </si>
  <si>
    <t>صارپ</t>
  </si>
  <si>
    <t>Satı</t>
  </si>
  <si>
    <t>صتی</t>
  </si>
  <si>
    <t>Satılmış</t>
  </si>
  <si>
    <t>صاتيلمش</t>
  </si>
  <si>
    <t>Satiye</t>
  </si>
  <si>
    <t>ساطيه</t>
  </si>
  <si>
    <t>Sebiha</t>
  </si>
  <si>
    <t>سبيحه</t>
  </si>
  <si>
    <t>Seçil</t>
  </si>
  <si>
    <t>سچيل</t>
  </si>
  <si>
    <t>Seçkin</t>
  </si>
  <si>
    <t>سچكين</t>
  </si>
  <si>
    <t>Seda</t>
  </si>
  <si>
    <t>سدا</t>
  </si>
  <si>
    <t>Sedanur</t>
  </si>
  <si>
    <t xml:space="preserve"> سدا نور</t>
  </si>
  <si>
    <t>Sedat</t>
  </si>
  <si>
    <t>سداد</t>
  </si>
  <si>
    <t>Sedef</t>
  </si>
  <si>
    <t>سدف</t>
  </si>
  <si>
    <t>Seden</t>
  </si>
  <si>
    <t>سدن</t>
  </si>
  <si>
    <t>Sefa</t>
  </si>
  <si>
    <t>سفا</t>
  </si>
  <si>
    <t>Sefer</t>
  </si>
  <si>
    <t>سفر</t>
  </si>
  <si>
    <t>Seher</t>
  </si>
  <si>
    <t>سحر</t>
  </si>
  <si>
    <t>Sehernaz</t>
  </si>
  <si>
    <t>سحرناز</t>
  </si>
  <si>
    <t>Selahattin</t>
  </si>
  <si>
    <t>صلاح الدين</t>
  </si>
  <si>
    <t>Selami</t>
  </si>
  <si>
    <t>سلامی</t>
  </si>
  <si>
    <t>Selay</t>
  </si>
  <si>
    <t>سل آی</t>
  </si>
  <si>
    <t>Selcan</t>
  </si>
  <si>
    <t>سلجان</t>
  </si>
  <si>
    <t>Selçuk</t>
  </si>
  <si>
    <t>سلچوق</t>
  </si>
  <si>
    <t>Selda</t>
  </si>
  <si>
    <t>سلدا</t>
  </si>
  <si>
    <t>Selim</t>
  </si>
  <si>
    <t>سليم</t>
  </si>
  <si>
    <t>Selime</t>
  </si>
  <si>
    <t>سليمه</t>
  </si>
  <si>
    <t>Selin</t>
  </si>
  <si>
    <t>سلين</t>
  </si>
  <si>
    <t>Selina</t>
  </si>
  <si>
    <t>سلينه</t>
  </si>
  <si>
    <t>Selinay</t>
  </si>
  <si>
    <t>سلين آی</t>
  </si>
  <si>
    <t>Selma</t>
  </si>
  <si>
    <t>سلما</t>
  </si>
  <si>
    <t>Selman</t>
  </si>
  <si>
    <t>سلمان</t>
  </si>
  <si>
    <t>Selva</t>
  </si>
  <si>
    <t>سلوا</t>
  </si>
  <si>
    <t>Selver</t>
  </si>
  <si>
    <t>سلویر</t>
  </si>
  <si>
    <t>Selvi</t>
  </si>
  <si>
    <t>سلوى</t>
  </si>
  <si>
    <t>Selviye</t>
  </si>
  <si>
    <t>سلويه</t>
  </si>
  <si>
    <t>Sema</t>
  </si>
  <si>
    <t>سما</t>
  </si>
  <si>
    <t>Semahat</t>
  </si>
  <si>
    <t>سماحت</t>
  </si>
  <si>
    <t>Semanur</t>
  </si>
  <si>
    <t>سمانور</t>
  </si>
  <si>
    <t>سمی</t>
  </si>
  <si>
    <t>Semih</t>
  </si>
  <si>
    <t>سميح</t>
  </si>
  <si>
    <t>Semiha</t>
  </si>
  <si>
    <t>سميحه</t>
  </si>
  <si>
    <t>Semira</t>
  </si>
  <si>
    <t>سميرآ</t>
  </si>
  <si>
    <t>Semire</t>
  </si>
  <si>
    <t>سميره</t>
  </si>
  <si>
    <t>Semra</t>
  </si>
  <si>
    <t>سمرا</t>
  </si>
  <si>
    <t>Sena</t>
  </si>
  <si>
    <t>ثنا</t>
  </si>
  <si>
    <t>Senanur</t>
  </si>
  <si>
    <t>ثنانور</t>
  </si>
  <si>
    <t>Senem</t>
  </si>
  <si>
    <t>سنم</t>
  </si>
  <si>
    <t>Seniha</t>
  </si>
  <si>
    <t>سنيحه</t>
  </si>
  <si>
    <t>Senihe</t>
  </si>
  <si>
    <t>Serap</t>
  </si>
  <si>
    <t>سراپ</t>
  </si>
  <si>
    <t>Serbülent</t>
  </si>
  <si>
    <t>سربلند</t>
  </si>
  <si>
    <t>Sercan</t>
  </si>
  <si>
    <t>سرجان</t>
  </si>
  <si>
    <t>Sercihan</t>
  </si>
  <si>
    <t>صرجيهان</t>
  </si>
  <si>
    <t>Serdar</t>
  </si>
  <si>
    <t>سردار</t>
  </si>
  <si>
    <t>Serdem</t>
  </si>
  <si>
    <t>سردم</t>
  </si>
  <si>
    <t>Seren</t>
  </si>
  <si>
    <t>سرن</t>
  </si>
  <si>
    <t>Serenay</t>
  </si>
  <si>
    <t>سرناى</t>
  </si>
  <si>
    <t>Sergen</t>
  </si>
  <si>
    <t>سرگن</t>
  </si>
  <si>
    <t>Serhad</t>
  </si>
  <si>
    <t>سرخد</t>
  </si>
  <si>
    <t>Serhat</t>
  </si>
  <si>
    <t>Serkan</t>
  </si>
  <si>
    <t>سرقان</t>
  </si>
  <si>
    <t>Sermet</t>
  </si>
  <si>
    <t>سرمد</t>
  </si>
  <si>
    <t>Sermin</t>
  </si>
  <si>
    <t>سرمين</t>
  </si>
  <si>
    <t>Serpil</t>
  </si>
  <si>
    <t>سرپيل</t>
  </si>
  <si>
    <t>Serra</t>
  </si>
  <si>
    <t>سرا</t>
  </si>
  <si>
    <t>Sertaç</t>
  </si>
  <si>
    <t>سرتاج</t>
  </si>
  <si>
    <t>Sertan</t>
  </si>
  <si>
    <t>صرطاڭ</t>
  </si>
  <si>
    <t>Server</t>
  </si>
  <si>
    <t>سرور</t>
  </si>
  <si>
    <t>Servet</t>
  </si>
  <si>
    <t>ثرود</t>
  </si>
  <si>
    <t>Serya</t>
  </si>
  <si>
    <t>سريا</t>
  </si>
  <si>
    <t>Seval</t>
  </si>
  <si>
    <t>سوال</t>
  </si>
  <si>
    <t>Sevban</t>
  </si>
  <si>
    <t>ثوبان</t>
  </si>
  <si>
    <t>Sevcan</t>
  </si>
  <si>
    <t>سوجان</t>
  </si>
  <si>
    <t>Sevda</t>
  </si>
  <si>
    <t>سودا</t>
  </si>
  <si>
    <t>Sevdanur</t>
  </si>
  <si>
    <t>سودانور</t>
  </si>
  <si>
    <t>Sevde</t>
  </si>
  <si>
    <t>سوده</t>
  </si>
  <si>
    <t>Sevdegül</t>
  </si>
  <si>
    <t>سوده كل</t>
  </si>
  <si>
    <t>Sevdiye</t>
  </si>
  <si>
    <t>سوديه</t>
  </si>
  <si>
    <t>Sevgi</t>
  </si>
  <si>
    <t>سوگی</t>
  </si>
  <si>
    <t>Sevgican</t>
  </si>
  <si>
    <t>سوگی جان</t>
  </si>
  <si>
    <t>Sevil</t>
  </si>
  <si>
    <t>سويل</t>
  </si>
  <si>
    <t>Sevilay</t>
  </si>
  <si>
    <t>سویلای</t>
  </si>
  <si>
    <t>Sevim</t>
  </si>
  <si>
    <t>سويم</t>
  </si>
  <si>
    <t>Sevinç</t>
  </si>
  <si>
    <t>سوينچ</t>
  </si>
  <si>
    <t>Sevkan</t>
  </si>
  <si>
    <t>سوقان</t>
  </si>
  <si>
    <t>Sevtap</t>
  </si>
  <si>
    <t>سوطاپ</t>
  </si>
  <si>
    <t>Seyfeddin</t>
  </si>
  <si>
    <t>سيف الدین</t>
  </si>
  <si>
    <t>Seyfinaz</t>
  </si>
  <si>
    <t>سيفى ناز</t>
  </si>
  <si>
    <t>Seyfullah</t>
  </si>
  <si>
    <t>سيف الله</t>
  </si>
  <si>
    <t>Seyhan</t>
  </si>
  <si>
    <t>سيخان</t>
  </si>
  <si>
    <t>Seyit</t>
  </si>
  <si>
    <t>سيد</t>
  </si>
  <si>
    <t>Seyithan</t>
  </si>
  <si>
    <t>سيدخان</t>
  </si>
  <si>
    <t>Seyra</t>
  </si>
  <si>
    <t>سيرا</t>
  </si>
  <si>
    <t>Seyran</t>
  </si>
  <si>
    <t>سيران</t>
  </si>
  <si>
    <t>Seyyid</t>
  </si>
  <si>
    <t>Seyyide</t>
  </si>
  <si>
    <t>سيده</t>
  </si>
  <si>
    <t>Sezen</t>
  </si>
  <si>
    <t>سزن</t>
  </si>
  <si>
    <t>Sezer</t>
  </si>
  <si>
    <t>سزر</t>
  </si>
  <si>
    <t>Sezgi</t>
  </si>
  <si>
    <t>سزكى</t>
  </si>
  <si>
    <t>Sezgin</t>
  </si>
  <si>
    <t>سزكين</t>
  </si>
  <si>
    <t>Sıddık</t>
  </si>
  <si>
    <t>صدیق</t>
  </si>
  <si>
    <t>Sıdıka</t>
  </si>
  <si>
    <t>صديقه</t>
  </si>
  <si>
    <t>Sıla</t>
  </si>
  <si>
    <t>صله</t>
  </si>
  <si>
    <t>Sırma</t>
  </si>
  <si>
    <t>صئرمه</t>
  </si>
  <si>
    <t>Sıtkı</t>
  </si>
  <si>
    <t>صدقى</t>
  </si>
  <si>
    <t>Sibel</t>
  </si>
  <si>
    <t>سيبل</t>
  </si>
  <si>
    <t>Sima</t>
  </si>
  <si>
    <t>Simge</t>
  </si>
  <si>
    <t>سيمگه</t>
  </si>
  <si>
    <t>Sinan</t>
  </si>
  <si>
    <t>سنان</t>
  </si>
  <si>
    <t>Sinem</t>
  </si>
  <si>
    <t>سئنم</t>
  </si>
  <si>
    <t>Solmaz</t>
  </si>
  <si>
    <t>صولماز</t>
  </si>
  <si>
    <t>Sonay</t>
  </si>
  <si>
    <t>صوڭآی</t>
  </si>
  <si>
    <t>Soner</t>
  </si>
  <si>
    <t>صوڭر</t>
  </si>
  <si>
    <t>Songül</t>
  </si>
  <si>
    <t>صوڭكل</t>
  </si>
  <si>
    <t>Sonnur</t>
  </si>
  <si>
    <t>صوننور</t>
  </si>
  <si>
    <t>Su</t>
  </si>
  <si>
    <t>صو</t>
  </si>
  <si>
    <t>Su Eda</t>
  </si>
  <si>
    <t>صوأدا</t>
  </si>
  <si>
    <t>Suat</t>
  </si>
  <si>
    <t>سعاد</t>
  </si>
  <si>
    <t>Sude</t>
  </si>
  <si>
    <t>Sudenur</t>
  </si>
  <si>
    <t>سوده نور</t>
  </si>
  <si>
    <t>Sueda</t>
  </si>
  <si>
    <t>سعدا</t>
  </si>
  <si>
    <t>Sultan</t>
  </si>
  <si>
    <t>سلطان</t>
  </si>
  <si>
    <t>Suna</t>
  </si>
  <si>
    <t>سونه</t>
  </si>
  <si>
    <t>Suzan</t>
  </si>
  <si>
    <t>سوزان</t>
  </si>
  <si>
    <t>Sühan</t>
  </si>
  <si>
    <t>سهان</t>
  </si>
  <si>
    <t>Süheyl</t>
  </si>
  <si>
    <t>سهيل</t>
  </si>
  <si>
    <t>Süheyla</t>
  </si>
  <si>
    <t>سهيلا</t>
  </si>
  <si>
    <t>Süleyman</t>
  </si>
  <si>
    <t>سليمان</t>
  </si>
  <si>
    <t>Sümbül</t>
  </si>
  <si>
    <t>سمبل</t>
  </si>
  <si>
    <t>Sümeyra</t>
  </si>
  <si>
    <t>Sümeyye</t>
  </si>
  <si>
    <t>سميه</t>
  </si>
  <si>
    <t>Sündüs</t>
  </si>
  <si>
    <t>سندس</t>
  </si>
  <si>
    <t>Sündüz</t>
  </si>
  <si>
    <t>سندز</t>
  </si>
  <si>
    <t>Süreyya</t>
  </si>
  <si>
    <t>ثریا</t>
  </si>
  <si>
    <t>Süveyda</t>
  </si>
  <si>
    <t>سويدا</t>
  </si>
  <si>
    <t>Şaban</t>
  </si>
  <si>
    <t>شعبان</t>
  </si>
  <si>
    <t>Şadiye</t>
  </si>
  <si>
    <t>شاديه</t>
  </si>
  <si>
    <t>Şafak</t>
  </si>
  <si>
    <t>شافاق</t>
  </si>
  <si>
    <t>Şehriban</t>
  </si>
  <si>
    <t>شهربان</t>
  </si>
  <si>
    <t>Şeref</t>
  </si>
  <si>
    <t>شرف</t>
  </si>
  <si>
    <t>Şerif</t>
  </si>
  <si>
    <t>شريف</t>
  </si>
  <si>
    <t>Şerife</t>
  </si>
  <si>
    <t>شريفة</t>
  </si>
  <si>
    <t>Tacettin</t>
  </si>
  <si>
    <t>تاج الدين</t>
  </si>
  <si>
    <t>Taha</t>
  </si>
  <si>
    <t>طاها</t>
  </si>
  <si>
    <t>Tahir</t>
  </si>
  <si>
    <t>طاهر</t>
  </si>
  <si>
    <t>Tahsin</t>
  </si>
  <si>
    <t>تحسين</t>
  </si>
  <si>
    <t>Talat</t>
  </si>
  <si>
    <t>طلعت</t>
  </si>
  <si>
    <t>Talha</t>
  </si>
  <si>
    <t>طلحه</t>
  </si>
  <si>
    <t>Talia</t>
  </si>
  <si>
    <t>طالعه</t>
  </si>
  <si>
    <t>Talip</t>
  </si>
  <si>
    <t>طالب</t>
  </si>
  <si>
    <t>Tamam</t>
  </si>
  <si>
    <t>تمام</t>
  </si>
  <si>
    <t>Tan</t>
  </si>
  <si>
    <t>طاك</t>
  </si>
  <si>
    <t>Tanem</t>
  </si>
  <si>
    <t>دانه م</t>
  </si>
  <si>
    <t>Taner</t>
  </si>
  <si>
    <t>تانر</t>
  </si>
  <si>
    <t>Tansel</t>
  </si>
  <si>
    <t>تانسل</t>
  </si>
  <si>
    <t>Tansu</t>
  </si>
  <si>
    <t>طانصو</t>
  </si>
  <si>
    <t>Tarık</t>
  </si>
  <si>
    <t>تارق</t>
  </si>
  <si>
    <t>Tarkan</t>
  </si>
  <si>
    <t>تارقان</t>
  </si>
  <si>
    <t>Taybars</t>
  </si>
  <si>
    <t>تايبارس</t>
  </si>
  <si>
    <t>Tayfun</t>
  </si>
  <si>
    <t>طيفون</t>
  </si>
  <si>
    <t>Taylan</t>
  </si>
  <si>
    <t>تايلان</t>
  </si>
  <si>
    <t>Tayyip</t>
  </si>
  <si>
    <t>طيب</t>
  </si>
  <si>
    <t>Tazegül</t>
  </si>
  <si>
    <t>تازه كل</t>
  </si>
  <si>
    <t>Tekin</t>
  </si>
  <si>
    <t>تكين</t>
  </si>
  <si>
    <t>Telli</t>
  </si>
  <si>
    <t>تّلى</t>
  </si>
  <si>
    <t>Temel</t>
  </si>
  <si>
    <t>تمل</t>
  </si>
  <si>
    <t>Temren</t>
  </si>
  <si>
    <t>تمرن</t>
  </si>
  <si>
    <t>Tenay</t>
  </si>
  <si>
    <t>تن‌آی</t>
  </si>
  <si>
    <t>Tenzile</t>
  </si>
  <si>
    <t>تنزيله</t>
  </si>
  <si>
    <t>Teoman</t>
  </si>
  <si>
    <t>تءومان</t>
  </si>
  <si>
    <t>Teslime</t>
  </si>
  <si>
    <t>تسليمه</t>
  </si>
  <si>
    <t>Tevfik</t>
  </si>
  <si>
    <t>توفيق</t>
  </si>
  <si>
    <t>Tevhide</t>
  </si>
  <si>
    <t>توحيده</t>
  </si>
  <si>
    <t>Timuçin</t>
  </si>
  <si>
    <t>تيموچين</t>
  </si>
  <si>
    <t>Timur</t>
  </si>
  <si>
    <t>تيمور</t>
  </si>
  <si>
    <t>Timurhan</t>
  </si>
  <si>
    <t>تيمورخان</t>
  </si>
  <si>
    <t>Tolga</t>
  </si>
  <si>
    <t>طولغه</t>
  </si>
  <si>
    <t>Tolgahan</t>
  </si>
  <si>
    <t>طولغه خان</t>
  </si>
  <si>
    <t>Toprak</t>
  </si>
  <si>
    <t>توپراق</t>
  </si>
  <si>
    <t>Tuana</t>
  </si>
  <si>
    <t>طوانا</t>
  </si>
  <si>
    <t>Tuba</t>
  </si>
  <si>
    <t>طوبا</t>
  </si>
  <si>
    <t>Tufan</t>
  </si>
  <si>
    <t>طوفان</t>
  </si>
  <si>
    <t>Tuğba</t>
  </si>
  <si>
    <t>طوغبا</t>
  </si>
  <si>
    <t>Tuğberk</t>
  </si>
  <si>
    <t>طوغبرق</t>
  </si>
  <si>
    <t>Tuğçe</t>
  </si>
  <si>
    <t>طوغچه</t>
  </si>
  <si>
    <t>Tuğçenur</t>
  </si>
  <si>
    <t>طوغچه نور</t>
  </si>
  <si>
    <t>Tuğra</t>
  </si>
  <si>
    <t>طوغرا</t>
  </si>
  <si>
    <t>Tuğrul</t>
  </si>
  <si>
    <t>طوغرول</t>
  </si>
  <si>
    <t>Tulga</t>
  </si>
  <si>
    <t xml:space="preserve">طولغه </t>
  </si>
  <si>
    <t>Tuna</t>
  </si>
  <si>
    <t>طونه</t>
  </si>
  <si>
    <t>Tunahan</t>
  </si>
  <si>
    <t>طونه خان</t>
  </si>
  <si>
    <t>Tunay</t>
  </si>
  <si>
    <t>تونای</t>
  </si>
  <si>
    <t>Tuncay</t>
  </si>
  <si>
    <t>تونجای</t>
  </si>
  <si>
    <t>Tuncer</t>
  </si>
  <si>
    <t>تونجر</t>
  </si>
  <si>
    <t>Turaç</t>
  </si>
  <si>
    <t>طوراچ</t>
  </si>
  <si>
    <t>Turan</t>
  </si>
  <si>
    <t>توران</t>
  </si>
  <si>
    <t>Turgay</t>
  </si>
  <si>
    <t>طورغاى</t>
  </si>
  <si>
    <t>Turgut</t>
  </si>
  <si>
    <t>طورغوت</t>
  </si>
  <si>
    <t>Turhan</t>
  </si>
  <si>
    <t>طورخان</t>
  </si>
  <si>
    <t>Tutku</t>
  </si>
  <si>
    <t>طوتقو</t>
  </si>
  <si>
    <t>Tuvana</t>
  </si>
  <si>
    <t>Tükel</t>
  </si>
  <si>
    <t>توكل</t>
  </si>
  <si>
    <t>Tülay</t>
  </si>
  <si>
    <t>تولاى</t>
  </si>
  <si>
    <t>Tülin</t>
  </si>
  <si>
    <t>تولين</t>
  </si>
  <si>
    <t>Tümay</t>
  </si>
  <si>
    <t>تومای</t>
  </si>
  <si>
    <t>Türk</t>
  </si>
  <si>
    <t>تورك</t>
  </si>
  <si>
    <t>Türkan</t>
  </si>
  <si>
    <t>توركان</t>
  </si>
  <si>
    <t>Ufuk</t>
  </si>
  <si>
    <t>اوقق</t>
  </si>
  <si>
    <t>Uğur</t>
  </si>
  <si>
    <t>اوغور</t>
  </si>
  <si>
    <t>Ukba</t>
  </si>
  <si>
    <t>عقبى</t>
  </si>
  <si>
    <t>Ulaş</t>
  </si>
  <si>
    <t>اولاش</t>
  </si>
  <si>
    <t>Ulviye</t>
  </si>
  <si>
    <t>علويه</t>
  </si>
  <si>
    <t>Umay</t>
  </si>
  <si>
    <t>اومای</t>
  </si>
  <si>
    <t>Umeyr</t>
  </si>
  <si>
    <t>Umut</t>
  </si>
  <si>
    <t>اموت</t>
  </si>
  <si>
    <t>Umutcan</t>
  </si>
  <si>
    <t>اموت جان</t>
  </si>
  <si>
    <t>Uyan</t>
  </si>
  <si>
    <t>اويان</t>
  </si>
  <si>
    <t>Uzel</t>
  </si>
  <si>
    <t>اوزل</t>
  </si>
  <si>
    <t>Ülfet</t>
  </si>
  <si>
    <t>الفت</t>
  </si>
  <si>
    <t>Ülgen</t>
  </si>
  <si>
    <t>اولگن</t>
  </si>
  <si>
    <t>Ülker</t>
  </si>
  <si>
    <t>أولكرر</t>
  </si>
  <si>
    <t>Ülkü</t>
  </si>
  <si>
    <t>اولكو</t>
  </si>
  <si>
    <t>Ümit</t>
  </si>
  <si>
    <t>اومیت</t>
  </si>
  <si>
    <t>Ümitcan</t>
  </si>
  <si>
    <t>اوميد‌جان</t>
  </si>
  <si>
    <t>Ümmiye</t>
  </si>
  <si>
    <t>اميه</t>
  </si>
  <si>
    <t>Ümmü</t>
  </si>
  <si>
    <t>ام</t>
  </si>
  <si>
    <t>Ümmügülsüm</t>
  </si>
  <si>
    <t>ام گلثوم</t>
  </si>
  <si>
    <t>Ümmühan</t>
  </si>
  <si>
    <t>ام خان</t>
  </si>
  <si>
    <t>Ümran</t>
  </si>
  <si>
    <t>Ünal</t>
  </si>
  <si>
    <t>اونال</t>
  </si>
  <si>
    <t>Ünzile</t>
  </si>
  <si>
    <t>انزله</t>
  </si>
  <si>
    <t>Üsame</t>
  </si>
  <si>
    <t>اسامه</t>
  </si>
  <si>
    <t>Üzeyir</t>
  </si>
  <si>
    <t>عزير</t>
  </si>
  <si>
    <t>Vahide</t>
  </si>
  <si>
    <t>واحده</t>
  </si>
  <si>
    <t>Vahit</t>
  </si>
  <si>
    <t>Valide</t>
  </si>
  <si>
    <t>والده</t>
  </si>
  <si>
    <t>Vasfi</t>
  </si>
  <si>
    <t>وصفي</t>
  </si>
  <si>
    <t>Vasfiye</t>
  </si>
  <si>
    <t>وصفيه</t>
  </si>
  <si>
    <t>Vatan</t>
  </si>
  <si>
    <t>وطن</t>
  </si>
  <si>
    <t>Vedat</t>
  </si>
  <si>
    <t>وداد</t>
  </si>
  <si>
    <t>Vehbi</t>
  </si>
  <si>
    <t>وهبی</t>
  </si>
  <si>
    <t>Vera</t>
  </si>
  <si>
    <t>ورا</t>
  </si>
  <si>
    <t>Verda</t>
  </si>
  <si>
    <t>وردا</t>
  </si>
  <si>
    <t>Vesile</t>
  </si>
  <si>
    <t>وسيله</t>
  </si>
  <si>
    <t>Veysel</t>
  </si>
  <si>
    <t>ويسل</t>
  </si>
  <si>
    <t>Veysi</t>
  </si>
  <si>
    <t>ويسى</t>
  </si>
  <si>
    <t>Vicdan</t>
  </si>
  <si>
    <t>وجدان</t>
  </si>
  <si>
    <t>Vildan</t>
  </si>
  <si>
    <t>ولدان</t>
  </si>
  <si>
    <t>Volkan</t>
  </si>
  <si>
    <t>وولقان</t>
  </si>
  <si>
    <t>Vuslat</t>
  </si>
  <si>
    <t>وصلت</t>
  </si>
  <si>
    <t>Yadigar</t>
  </si>
  <si>
    <t>يادیگار</t>
  </si>
  <si>
    <t>Yağız</t>
  </si>
  <si>
    <t>ياغيز</t>
  </si>
  <si>
    <t>Yağmur</t>
  </si>
  <si>
    <t>ياغمور</t>
  </si>
  <si>
    <t>Yahya</t>
  </si>
  <si>
    <t>يحيا</t>
  </si>
  <si>
    <t>Yakup</t>
  </si>
  <si>
    <t>يعقوب</t>
  </si>
  <si>
    <t>Yalçın</t>
  </si>
  <si>
    <t>يالچين</t>
  </si>
  <si>
    <t>Yaman</t>
  </si>
  <si>
    <t>يامان</t>
  </si>
  <si>
    <t>Yaprak</t>
  </si>
  <si>
    <t>ياپراق</t>
  </si>
  <si>
    <t>Yaren</t>
  </si>
  <si>
    <t>يارن</t>
  </si>
  <si>
    <t>Yasemin</t>
  </si>
  <si>
    <t>ياسمين</t>
  </si>
  <si>
    <t>Yaser</t>
  </si>
  <si>
    <t>ياسر</t>
  </si>
  <si>
    <t>Yasin</t>
  </si>
  <si>
    <t>ياسين</t>
  </si>
  <si>
    <t>Yasir</t>
  </si>
  <si>
    <t>Yaşar</t>
  </si>
  <si>
    <t>ياشار</t>
  </si>
  <si>
    <t>Yavuz</t>
  </si>
  <si>
    <t>ياوز</t>
  </si>
  <si>
    <t>Yekta</t>
  </si>
  <si>
    <t>يكتی</t>
  </si>
  <si>
    <t>Yelda</t>
  </si>
  <si>
    <t>يلدا</t>
  </si>
  <si>
    <t>Yeliz</t>
  </si>
  <si>
    <t>يليز</t>
  </si>
  <si>
    <t>Yeşim</t>
  </si>
  <si>
    <t>يشيم</t>
  </si>
  <si>
    <t>Yeter</t>
  </si>
  <si>
    <t>يتر</t>
  </si>
  <si>
    <t>Yıldıray</t>
  </si>
  <si>
    <t>ييلديرای</t>
  </si>
  <si>
    <t>Yıldırım</t>
  </si>
  <si>
    <t xml:space="preserve">ييلديريم </t>
  </si>
  <si>
    <t>Yıldız</t>
  </si>
  <si>
    <t>ييلديز</t>
  </si>
  <si>
    <t>Yılmaz</t>
  </si>
  <si>
    <t>ييلماز</t>
  </si>
  <si>
    <t>Yiğit</t>
  </si>
  <si>
    <t>ييغيت</t>
  </si>
  <si>
    <t>Yonca</t>
  </si>
  <si>
    <t>يونجه</t>
  </si>
  <si>
    <t>Yunus</t>
  </si>
  <si>
    <t>ينوس</t>
  </si>
  <si>
    <t>Yurda</t>
  </si>
  <si>
    <t>يورده</t>
  </si>
  <si>
    <t>Yurdaer</t>
  </si>
  <si>
    <t>يورده‌ار</t>
  </si>
  <si>
    <t>Yurdagül</t>
  </si>
  <si>
    <t>يورده كل</t>
  </si>
  <si>
    <t>Yurdanur</t>
  </si>
  <si>
    <t>يورده نور</t>
  </si>
  <si>
    <t>Yusuf</t>
  </si>
  <si>
    <t>يوسف</t>
  </si>
  <si>
    <t>Yuşa</t>
  </si>
  <si>
    <t>يوشع</t>
  </si>
  <si>
    <t>Yücel</t>
  </si>
  <si>
    <t>يوجل</t>
  </si>
  <si>
    <t>Yüksan</t>
  </si>
  <si>
    <t>يوكصن</t>
  </si>
  <si>
    <t>Yüksel</t>
  </si>
  <si>
    <t>يوكسل</t>
  </si>
  <si>
    <t>Zafer</t>
  </si>
  <si>
    <t>ظافر</t>
  </si>
  <si>
    <t>Zahide</t>
  </si>
  <si>
    <t>زاهده</t>
  </si>
  <si>
    <t>Zahit</t>
  </si>
  <si>
    <t>زاهد</t>
  </si>
  <si>
    <t>Zarif</t>
  </si>
  <si>
    <t>ظريف</t>
  </si>
  <si>
    <t>Zarife</t>
  </si>
  <si>
    <t>ظريفه</t>
  </si>
  <si>
    <t>Zehra</t>
  </si>
  <si>
    <t>زهرا</t>
  </si>
  <si>
    <t>Zekeriya</t>
  </si>
  <si>
    <t>زكريا</t>
  </si>
  <si>
    <t>Zekeriyya</t>
  </si>
  <si>
    <t>زكرّيا</t>
  </si>
  <si>
    <t>Zeki</t>
  </si>
  <si>
    <t>ذكي</t>
  </si>
  <si>
    <t>Zekiye</t>
  </si>
  <si>
    <t>ذكيه</t>
  </si>
  <si>
    <t>Zeliha</t>
  </si>
  <si>
    <t>زلیخه</t>
  </si>
  <si>
    <t>Zennuriye</t>
  </si>
  <si>
    <t>ذی النوریه</t>
  </si>
  <si>
    <t>Zerrin</t>
  </si>
  <si>
    <t>زرین</t>
  </si>
  <si>
    <t>Zeyd</t>
  </si>
  <si>
    <t>زيد</t>
  </si>
  <si>
    <t>Zeynel</t>
  </si>
  <si>
    <t>زينل</t>
  </si>
  <si>
    <t>Zeynelabidin</t>
  </si>
  <si>
    <t>زینل‌العابدین</t>
  </si>
  <si>
    <t>Zeynep</t>
  </si>
  <si>
    <t>زينب</t>
  </si>
  <si>
    <t>Zeynullah</t>
  </si>
  <si>
    <t>زين الله</t>
  </si>
  <si>
    <t>Zeytin</t>
  </si>
  <si>
    <t>زيتون</t>
  </si>
  <si>
    <t>Zilan</t>
  </si>
  <si>
    <t>ذلان</t>
  </si>
  <si>
    <t>Zinet</t>
  </si>
  <si>
    <t>زينت</t>
  </si>
  <si>
    <t>Zişan</t>
  </si>
  <si>
    <t>ذيشان</t>
  </si>
  <si>
    <t>Ziya</t>
  </si>
  <si>
    <t>ضيا</t>
  </si>
  <si>
    <t>Ziyad</t>
  </si>
  <si>
    <t>زياد</t>
  </si>
  <si>
    <t>Ziyaeddin</t>
  </si>
  <si>
    <t>ضیاءالدین</t>
  </si>
  <si>
    <t>Ziynet</t>
  </si>
  <si>
    <t>Zöhre</t>
  </si>
  <si>
    <t>زهره</t>
  </si>
  <si>
    <t>Zübeyde</t>
  </si>
  <si>
    <t>زبيده</t>
  </si>
  <si>
    <t>Zübeyir</t>
  </si>
  <si>
    <t>زبير</t>
  </si>
  <si>
    <t>Zübeyr</t>
  </si>
  <si>
    <t>Zühal- Zuhal</t>
  </si>
  <si>
    <t>زحل</t>
  </si>
  <si>
    <t>Zühriye</t>
  </si>
  <si>
    <t>زهريه</t>
  </si>
  <si>
    <t>Zülal</t>
  </si>
  <si>
    <t>ذلال</t>
  </si>
  <si>
    <t>Zülbiye</t>
  </si>
  <si>
    <t>زلبيه</t>
  </si>
  <si>
    <t>Züleyha</t>
  </si>
  <si>
    <t>زليحا</t>
  </si>
  <si>
    <t>Zülfikar</t>
  </si>
  <si>
    <t>ذوالفقار</t>
  </si>
  <si>
    <t>Zülfiye</t>
  </si>
  <si>
    <t>زلفيه</t>
  </si>
  <si>
    <t>Zülfü- Zülfi</t>
  </si>
  <si>
    <t>زلفی</t>
  </si>
  <si>
    <t>Zümra</t>
  </si>
  <si>
    <t>زمرا</t>
  </si>
  <si>
    <t>Zümral</t>
  </si>
  <si>
    <t>ذمرال</t>
  </si>
  <si>
    <t>Zümrüt</t>
  </si>
  <si>
    <t>زمرد</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</si>
</sst>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85" x14ac:knownFonts="1">
    <font>
      <sz val="11"/>
      <color theme="1"/>
      <name val="Calibri"/>
      <family val="2"/>
      <scheme val="minor"/>
    </font>
    <font>
      <b/>
      <sz val="11"/>
      <color rgb="FF000000"/>
      <name val="Calibri"/>
      <family val="2"/>
    </font>
    <font>
      <sz val="11"/>
      <color theme="1"/>
      <name val="Calibri"/>
      <family val="2"/>
    </font>
    <font>
      <b/>
      <sz val="48"/>
      <color rgb="FF000000"/>
      <name val="Calibri"/>
      <family val="2"/>
    </font>
    <font>
      <sz val="11"/>
      <color rgb="FF000000"/>
      <name val="Calibri"/>
      <family val="2"/>
    </font>
    <font>
      <sz val="15"/>
      <color rgb="FF040c28"/>
      <name val="Arial"/>
      <family val="2"/>
    </font>
    <font>
      <b/>
      <sz val="28"/>
      <color rgb="FFc00000"/>
      <name val="Calibri"/>
      <family val="2"/>
    </font>
    <font>
      <b/>
      <sz val="20"/>
      <color rgb="FFc00000"/>
      <name val="Calibri"/>
      <family val="2"/>
    </font>
    <font>
      <b/>
      <sz val="18"/>
      <color rgb="FF000000"/>
      <name val="Calibri"/>
      <family val="2"/>
    </font>
    <font>
      <b/>
      <sz val="25"/>
      <color rgb="FF000000"/>
      <name val="Calibri"/>
      <family val="2"/>
    </font>
    <font>
      <b/>
      <sz val="36"/>
      <color rgb="FFc00000"/>
      <name val="Calibri"/>
      <family val="2"/>
    </font>
    <font>
      <b/>
      <sz val="16"/>
      <color rgb="FFc00000"/>
      <name val="Calibri"/>
      <family val="2"/>
    </font>
    <font>
      <b/>
      <sz val="16"/>
      <color rgb="FF000000"/>
      <name val="Calibri"/>
      <family val="2"/>
    </font>
    <font>
      <b/>
      <sz val="48"/>
      <color rgb="FFffffff"/>
      <name val="Calibri"/>
      <family val="2"/>
    </font>
    <font>
      <b/>
      <sz val="20"/>
      <color rgb="FF000000"/>
      <name val="Calibri"/>
      <family val="2"/>
    </font>
    <font>
      <b/>
      <sz val="16"/>
      <color rgb="FFe7e6e6"/>
      <name val="Calibri"/>
      <family val="2"/>
    </font>
    <font>
      <b/>
      <sz val="15"/>
      <color rgb="FFe7e6e6"/>
      <name val="Calibri"/>
      <family val="2"/>
    </font>
    <font>
      <b/>
      <sz val="15"/>
      <color rgb="FF000000"/>
      <name val="Calibri"/>
      <family val="2"/>
    </font>
    <font>
      <b/>
      <sz val="18"/>
      <color rgb="FFc00000"/>
      <name val="Calibri"/>
      <family val="2"/>
    </font>
    <font>
      <b/>
      <sz val="12"/>
      <color rgb="FF000000"/>
      <name val="Calibri"/>
      <family val="2"/>
    </font>
    <font>
      <b/>
      <sz val="30"/>
      <color rgb="FF000000"/>
      <name val="Arial"/>
      <family val="2"/>
    </font>
    <font>
      <b/>
      <sz val="20"/>
      <color rgb="FF000000"/>
      <name val="Arial"/>
      <family val="2"/>
    </font>
    <font>
      <b/>
      <sz val="24"/>
      <color rgb="FF000000"/>
      <name val="Calibri"/>
      <family val="2"/>
    </font>
    <font>
      <b/>
      <sz val="22"/>
      <color rgb="FF000000"/>
      <name val="Calibri"/>
      <family val="2"/>
    </font>
    <font>
      <sz val="25"/>
      <color rgb="FF000000"/>
      <name val="Calibri"/>
      <family val="2"/>
    </font>
    <font>
      <b/>
      <sz val="36"/>
      <color rgb="FFff0000"/>
      <name val="Calibri"/>
      <family val="2"/>
    </font>
    <font>
      <b/>
      <sz val="36"/>
      <color rgb="FF000000"/>
      <name val="Arial"/>
      <family val="2"/>
    </font>
    <font>
      <sz val="14"/>
      <color rgb="FF000000"/>
      <name val="Calibri"/>
      <family val="2"/>
    </font>
    <font>
      <b/>
      <sz val="14"/>
      <color rgb="FF000000"/>
      <name val="Calibri"/>
      <family val="2"/>
    </font>
    <font>
      <sz val="20"/>
      <color rgb="FF000000"/>
      <name val="Calibri"/>
      <family val="2"/>
    </font>
    <font>
      <sz val="22"/>
      <color rgb="FF000000"/>
      <name val="Calibri"/>
      <family val="2"/>
    </font>
    <font>
      <sz val="18"/>
      <color rgb="FF202124"/>
      <name val="Arial"/>
      <family val="2"/>
    </font>
    <font>
      <sz val="18"/>
      <color rgb="FF363636"/>
      <name val="Arial"/>
      <family val="2"/>
    </font>
    <font>
      <b/>
      <sz val="28"/>
      <color rgb="FF000000"/>
      <name val="Calibri"/>
      <family val="2"/>
    </font>
    <font>
      <b/>
      <sz val="22"/>
      <color rgb="FFc00000"/>
      <name val="Calibri"/>
      <family val="2"/>
    </font>
    <font>
      <b/>
      <sz val="36"/>
      <color rgb="FF000000"/>
      <name val="Calibri"/>
      <family val="2"/>
    </font>
    <font>
      <b/>
      <sz val="28"/>
      <color rgb="FFffffff"/>
      <name val="Calibri"/>
      <family val="2"/>
    </font>
    <font>
      <b/>
      <sz val="24"/>
      <color rgb="FFc00000"/>
      <name val="Calibri"/>
      <family val="2"/>
    </font>
    <font>
      <b/>
      <sz val="20"/>
      <color rgb="FF3a3a3a"/>
      <name val="Arial"/>
      <family val="2"/>
    </font>
    <font>
      <b/>
      <sz val="20"/>
      <color rgb="FF363636"/>
      <name val="Arial"/>
      <family val="2"/>
    </font>
    <font>
      <sz val="18"/>
      <color rgb="FF000000"/>
      <name val="Arial"/>
      <family val="2"/>
    </font>
    <font>
      <b/>
      <sz val="18"/>
      <color rgb="FFc00000"/>
      <name val="Arial"/>
      <family val="2"/>
    </font>
    <font>
      <b/>
      <sz val="48"/>
      <color rgb="FFc00000"/>
      <name val="Calibri"/>
      <family val="2"/>
    </font>
    <font>
      <sz val="26"/>
      <color rgb="FF000000"/>
      <name val="Calibri"/>
      <family val="2"/>
    </font>
    <font>
      <b/>
      <sz val="22"/>
      <color rgb="FFff0000"/>
      <name val="Calibri"/>
      <family val="2"/>
    </font>
    <font>
      <sz val="30"/>
      <color rgb="FF777777"/>
      <name val="Arial"/>
      <family val="2"/>
    </font>
    <font>
      <b/>
      <sz val="24"/>
      <color rgb="FFffffff"/>
      <name val="Calibri"/>
      <family val="2"/>
    </font>
    <font>
      <b/>
      <sz val="26"/>
      <color rgb="FF000000"/>
      <name val="Calibri"/>
      <family val="2"/>
    </font>
    <font>
      <b/>
      <sz val="20"/>
      <color rgb="FFff0000"/>
      <name val="Calibri"/>
      <family val="2"/>
    </font>
    <font>
      <b/>
      <sz val="22"/>
      <color rgb="FF000000"/>
      <name val="Arial"/>
      <family val="2"/>
    </font>
    <font>
      <b/>
      <sz val="72"/>
      <color rgb="FF000000"/>
      <name val="Calibri"/>
      <family val="2"/>
    </font>
    <font>
      <b/>
      <sz val="30"/>
      <color rgb="FF000000"/>
      <name val="Calibri"/>
      <family val="2"/>
    </font>
    <font>
      <b/>
      <sz val="40"/>
      <color rgb="FF000000"/>
      <name val="Calibri"/>
      <family val="2"/>
    </font>
    <font>
      <b/>
      <sz val="16"/>
      <color rgb="FFff0000"/>
      <name val="Calibri"/>
      <family val="2"/>
    </font>
    <font>
      <sz val="16"/>
      <color rgb="FF000000"/>
      <name val="Calibri"/>
      <family val="2"/>
    </font>
    <font>
      <b/>
      <sz val="28"/>
      <color rgb="FFff0000"/>
      <name val="Arial"/>
      <family val="2"/>
    </font>
    <font>
      <b/>
      <sz val="19"/>
      <color rgb="FF000000"/>
      <name val="Calibri"/>
      <family val="2"/>
    </font>
    <font>
      <sz val="14"/>
      <color rgb="FF0070c0"/>
      <name val="Calibri"/>
      <family val="2"/>
    </font>
    <font>
      <b/>
      <sz val="22"/>
      <color rgb="FFffffff"/>
      <name val="Calibri"/>
      <family val="2"/>
    </font>
    <font>
      <b/>
      <sz val="20"/>
      <color rgb="FFffffff"/>
      <name val="Calibri"/>
      <family val="2"/>
    </font>
    <font>
      <sz val="12"/>
      <color rgb="FF000000"/>
      <name val="Calibri"/>
      <family val="2"/>
    </font>
    <font>
      <b/>
      <sz val="18"/>
      <color rgb="FFffffff"/>
      <name val="Calibri"/>
      <family val="2"/>
    </font>
    <font>
      <sz val="28"/>
      <color rgb="FF000000"/>
      <name val="Calibri"/>
      <family val="2"/>
    </font>
    <font>
      <sz val="36"/>
      <color rgb="FF000000"/>
      <name val="Calibri"/>
      <family val="2"/>
    </font>
    <font>
      <b/>
      <sz val="30"/>
      <color rgb="FFc00000"/>
      <name val="Calibri"/>
      <family val="2"/>
    </font>
    <font>
      <b/>
      <sz val="36"/>
      <color rgb="FFffffff"/>
      <name val="Calibri"/>
      <family val="2"/>
    </font>
    <font>
      <b/>
      <sz val="14"/>
      <color rgb="FFff0000"/>
      <name val="Calibri"/>
      <family val="2"/>
    </font>
    <font>
      <b/>
      <sz val="12"/>
      <color rgb="FFffffff"/>
      <name val="Calibri"/>
      <family val="2"/>
    </font>
    <font>
      <b/>
      <sz val="11"/>
      <color rgb="FFffffff"/>
      <name val="Calibri"/>
      <family val="2"/>
    </font>
    <font>
      <sz val="12"/>
      <color rgb="FFffffff"/>
      <name val="Calibri"/>
      <family val="2"/>
    </font>
    <font>
      <b/>
      <sz val="72"/>
      <color rgb="FFffffff"/>
      <name val="Calibri"/>
      <family val="2"/>
    </font>
    <font>
      <b/>
      <sz val="28"/>
      <color rgb="FF000000"/>
      <name val="Arial"/>
      <family val="2"/>
    </font>
    <font>
      <b/>
      <sz val="14"/>
      <color rgb="FFc00000"/>
      <name val="Calibri"/>
      <family val="2"/>
    </font>
    <font>
      <sz val="7"/>
      <color rgb="FF000000"/>
      <name val="Calibri"/>
      <family val="2"/>
    </font>
    <font>
      <sz val="20"/>
      <color rgb="FFffffff"/>
      <name val="Calibri"/>
      <family val="2"/>
    </font>
    <font>
      <b/>
      <sz val="13"/>
      <color rgb="FF000000"/>
      <name val="Calibri"/>
      <family val="2"/>
    </font>
    <font>
      <sz val="20"/>
      <color rgb="FF000000"/>
      <name val="Tahoma"/>
      <family val="2"/>
    </font>
    <font>
      <sz val="13"/>
      <color rgb="FF000000"/>
      <name val="Tahoma"/>
      <family val="2"/>
    </font>
    <font>
      <b/>
      <sz val="21"/>
      <color rgb="FF000000"/>
      <name val="Times New Roman"/>
      <family val="2"/>
    </font>
    <font>
      <sz val="16"/>
      <color rgb="FF000000"/>
      <name val="Tahoma"/>
      <family val="2"/>
    </font>
    <font>
      <sz val="26"/>
      <color rgb="FF000000"/>
      <name val="Arial"/>
      <family val="2"/>
    </font>
    <font>
      <b/>
      <sz val="21"/>
      <color rgb="FF333333"/>
      <name val="Times New Roman"/>
      <family val="2"/>
    </font>
    <font>
      <sz val="26"/>
      <color rgb="FF000000"/>
      <name val="Times New Roman"/>
      <family val="2"/>
    </font>
    <font>
      <sz val="10"/>
      <color rgb="FF000000"/>
      <name val="Times New Roman"/>
      <family val="2"/>
    </font>
    <font>
      <u/>
      <sz val="26"/>
      <color rgb="FF000000"/>
      <name val="Times New Roman"/>
      <family val="2"/>
    </font>
  </fonts>
  <fills count="44">
    <fill>
      <patternFill patternType="none"/>
    </fill>
    <fill>
      <patternFill patternType="gray125"/>
    </fill>
    <fill>
      <patternFill patternType="solid">
        <fgColor rgb="FFffff00"/>
      </patternFill>
    </fill>
    <fill>
      <patternFill patternType="solid">
        <fgColor rgb="FF66ffcc"/>
      </patternFill>
    </fill>
    <fill>
      <patternFill patternType="solid">
        <fgColor rgb="FF00b0f0"/>
      </patternFill>
    </fill>
    <fill>
      <patternFill patternType="solid">
        <fgColor rgb="FFafabab"/>
      </patternFill>
    </fill>
    <fill>
      <patternFill patternType="solid">
        <fgColor rgb="FF92d050"/>
      </patternFill>
    </fill>
    <fill>
      <patternFill patternType="solid">
        <fgColor rgb="FFffccff"/>
      </patternFill>
    </fill>
    <fill>
      <patternFill patternType="solid">
        <fgColor rgb="FFffe699"/>
      </patternFill>
    </fill>
    <fill>
      <patternFill patternType="solid">
        <fgColor rgb="FF66ff99"/>
      </patternFill>
    </fill>
    <fill>
      <patternFill patternType="solid">
        <fgColor rgb="FF9dc3e6"/>
      </patternFill>
    </fill>
    <fill>
      <patternFill patternType="solid">
        <fgColor rgb="FFa6a6a6"/>
      </patternFill>
    </fill>
    <fill>
      <patternFill patternType="solid">
        <fgColor rgb="FF954eca"/>
      </patternFill>
    </fill>
    <fill>
      <patternFill patternType="solid">
        <fgColor rgb="FF7f7f7f"/>
      </patternFill>
    </fill>
    <fill>
      <patternFill patternType="solid">
        <fgColor rgb="FFbfbfbf"/>
      </patternFill>
    </fill>
    <fill>
      <patternFill patternType="solid">
        <fgColor rgb="FFbdd7ee"/>
      </patternFill>
    </fill>
    <fill>
      <patternFill patternType="solid">
        <fgColor rgb="FFffc000"/>
      </patternFill>
    </fill>
    <fill>
      <patternFill patternType="solid">
        <fgColor rgb="FFc5e0b4"/>
      </patternFill>
    </fill>
    <fill>
      <patternFill patternType="solid">
        <fgColor rgb="FFffffff"/>
      </patternFill>
    </fill>
    <fill>
      <patternFill patternType="solid">
        <fgColor rgb="FF66ffff"/>
      </patternFill>
    </fill>
    <fill>
      <patternFill patternType="solid">
        <fgColor rgb="FFff33cc"/>
      </patternFill>
    </fill>
    <fill>
      <patternFill patternType="solid">
        <fgColor rgb="FFf2f2f2"/>
      </patternFill>
    </fill>
    <fill>
      <patternFill patternType="solid">
        <fgColor rgb="FFff0000"/>
      </patternFill>
    </fill>
    <fill>
      <patternFill patternType="solid">
        <fgColor rgb="FFd0cece"/>
      </patternFill>
    </fill>
    <fill>
      <patternFill patternType="solid">
        <fgColor rgb="FFa32aa6"/>
      </patternFill>
    </fill>
    <fill>
      <patternFill patternType="solid">
        <fgColor rgb="FFc55a11"/>
      </patternFill>
    </fill>
    <fill>
      <patternFill patternType="solid">
        <fgColor rgb="FFc9c9c9"/>
      </patternFill>
    </fill>
    <fill>
      <patternFill patternType="solid">
        <fgColor rgb="FFff6699"/>
      </patternFill>
    </fill>
    <fill>
      <patternFill patternType="solid">
        <fgColor rgb="FFae229d"/>
      </patternFill>
    </fill>
    <fill>
      <patternFill patternType="solid">
        <fgColor rgb="FFd9d9d9"/>
      </patternFill>
    </fill>
    <fill>
      <patternFill patternType="solid">
        <fgColor rgb="FF990099"/>
      </patternFill>
    </fill>
    <fill>
      <patternFill patternType="solid">
        <fgColor rgb="FFccff99"/>
      </patternFill>
    </fill>
    <fill>
      <patternFill patternType="solid">
        <fgColor rgb="FFcc3300"/>
      </patternFill>
    </fill>
    <fill>
      <patternFill patternType="solid">
        <fgColor rgb="FF000000"/>
      </patternFill>
    </fill>
    <fill>
      <patternFill patternType="solid">
        <fgColor rgb="FF7030a0"/>
      </patternFill>
    </fill>
    <fill>
      <patternFill patternType="solid">
        <fgColor rgb="FFff5050"/>
      </patternFill>
    </fill>
    <fill>
      <patternFill patternType="solid">
        <fgColor rgb="FF9923ad"/>
      </patternFill>
    </fill>
    <fill>
      <patternFill patternType="solid">
        <fgColor rgb="FFc00000"/>
      </patternFill>
    </fill>
    <fill>
      <patternFill patternType="solid">
        <fgColor rgb="FFffcc99"/>
      </patternFill>
    </fill>
    <fill>
      <patternFill patternType="solid">
        <fgColor rgb="FFccecff"/>
      </patternFill>
    </fill>
    <fill>
      <patternFill patternType="solid">
        <fgColor rgb="FFa9d18e"/>
      </patternFill>
    </fill>
    <fill>
      <patternFill patternType="solid">
        <fgColor rgb="FFdeebf7"/>
      </patternFill>
    </fill>
    <fill>
      <patternFill patternType="solid">
        <fgColor rgb="FF8faadc"/>
      </patternFill>
    </fill>
    <fill>
      <patternFill patternType="solid">
        <fgColor rgb="FFf4b183"/>
      </patternFill>
    </fill>
  </fills>
  <borders count="105">
    <border>
      <left/>
      <right/>
      <top/>
      <bottom/>
      <diagonal/>
    </border>
    <border>
      <left/>
      <right/>
      <top/>
      <bottom/>
      <diagonal/>
    </border>
    <border>
      <left style="medium">
        <color rgb="FF000000"/>
      </left>
      <right style="thin">
        <color rgb="FFc6c6c6"/>
      </right>
      <top style="medium">
        <color rgb="FF000000"/>
      </top>
      <bottom style="thin">
        <color rgb="FFc6c6c6"/>
      </bottom>
      <diagonal/>
    </border>
    <border>
      <left style="thin">
        <color rgb="FFc6c6c6"/>
      </left>
      <right style="thin">
        <color rgb="FFc6c6c6"/>
      </right>
      <top style="medium">
        <color rgb="FF000000"/>
      </top>
      <bottom style="thin">
        <color rgb="FFc6c6c6"/>
      </bottom>
      <diagonal/>
    </border>
    <border>
      <left style="thin">
        <color rgb="FFc6c6c6"/>
      </left>
      <right style="medium">
        <color rgb="FF000000"/>
      </right>
      <top style="medium">
        <color rgb="FF000000"/>
      </top>
      <bottom style="thin">
        <color rgb="FFc6c6c6"/>
      </bottom>
      <diagonal/>
    </border>
    <border>
      <left style="medium">
        <color rgb="FF000000"/>
      </left>
      <right style="thin">
        <color rgb="FFc6c6c6"/>
      </right>
      <top style="thin">
        <color rgb="FFc6c6c6"/>
      </top>
      <bottom style="medium">
        <color rgb="FF000000"/>
      </bottom>
      <diagonal/>
    </border>
    <border>
      <left style="thin">
        <color rgb="FFc6c6c6"/>
      </left>
      <right style="thin">
        <color rgb="FFc6c6c6"/>
      </right>
      <top style="thin">
        <color rgb="FFc6c6c6"/>
      </top>
      <bottom style="medium">
        <color rgb="FF000000"/>
      </bottom>
      <diagonal/>
    </border>
    <border>
      <left style="thin">
        <color rgb="FFc6c6c6"/>
      </left>
      <right style="medium">
        <color rgb="FF000000"/>
      </right>
      <top style="thin">
        <color rgb="FFc6c6c6"/>
      </top>
      <bottom style="medium">
        <color rgb="FF000000"/>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thin">
        <color rgb="FF000000"/>
      </left>
      <right style="thin">
        <color rgb="FFc6c6c6"/>
      </right>
      <top style="thin">
        <color rgb="FF000000"/>
      </top>
      <bottom style="thin">
        <color rgb="FF000000"/>
      </bottom>
      <diagonal/>
    </border>
    <border>
      <left style="thin">
        <color rgb="FFc6c6c6"/>
      </left>
      <right style="thin">
        <color rgb="FF000000"/>
      </right>
      <top style="thin">
        <color rgb="FF000000"/>
      </top>
      <bottom style="thin">
        <color rgb="FF000000"/>
      </bottom>
      <diagonal/>
    </border>
    <border>
      <left style="thin">
        <color rgb="FF000000"/>
      </left>
      <right/>
      <top/>
      <bottom/>
      <diagonal/>
    </border>
    <border>
      <left style="thin">
        <color rgb="FF000000"/>
      </left>
      <right style="medium">
        <color rgb="FF000000"/>
      </right>
      <top style="thin">
        <color rgb="FF000000"/>
      </top>
      <bottom style="thin">
        <color rgb="FF000000"/>
      </bottom>
      <diagonal/>
    </border>
    <border>
      <left style="thin">
        <color rgb="FFc6c6c6"/>
      </left>
      <right style="medium">
        <color rgb="FF000000"/>
      </right>
      <top style="thin">
        <color rgb="FFc6c6c6"/>
      </top>
      <bottom style="thin">
        <color rgb="FFc6c6c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top/>
      <bottom style="medium">
        <color rgb="FF000000"/>
      </bottom>
      <diagonal/>
    </border>
    <border>
      <left style="thin">
        <color rgb="FF000000"/>
      </left>
      <right style="thin">
        <color rgb="FF000000"/>
      </right>
      <top style="thin">
        <color rgb="FF000000"/>
      </top>
      <bottom style="thin">
        <color rgb="FFc6c6c6"/>
      </bottom>
      <diagonal/>
    </border>
    <border>
      <left style="medium">
        <color rgb="FF000000"/>
      </left>
      <right style="thin">
        <color rgb="FFc6c6c6"/>
      </right>
      <top style="thin">
        <color rgb="FFc6c6c6"/>
      </top>
      <bottom style="thin">
        <color rgb="FFc6c6c6"/>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c6c6c6"/>
      </right>
      <top style="medium">
        <color rgb="FF000000"/>
      </top>
      <bottom style="medium">
        <color rgb="FF000000"/>
      </bottom>
      <diagonal/>
    </border>
    <border>
      <left style="thin">
        <color rgb="FFc6c6c6"/>
      </left>
      <right style="thin">
        <color rgb="FFc6c6c6"/>
      </right>
      <top style="medium">
        <color rgb="FF000000"/>
      </top>
      <bottom style="medium">
        <color rgb="FF000000"/>
      </bottom>
      <diagonal/>
    </border>
    <border>
      <left style="thin">
        <color rgb="FFc6c6c6"/>
      </left>
      <right style="medium">
        <color rgb="FF000000"/>
      </right>
      <top style="medium">
        <color rgb="FF000000"/>
      </top>
      <bottom style="medium">
        <color rgb="FF000000"/>
      </bottom>
      <diagonal/>
    </border>
    <border>
      <left style="thin">
        <color rgb="FF000000"/>
      </left>
      <right style="thin">
        <color rgb="FF000000"/>
      </right>
      <top style="thin">
        <color rgb="FFc6c6c6"/>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bottom style="thin">
        <color rgb="FF000000"/>
      </bottom>
      <diagonal/>
    </border>
    <border>
      <left style="thin">
        <color rgb="FFc6c6c6"/>
      </left>
      <right style="thin">
        <color rgb="FFc6c6c6"/>
      </right>
      <top style="thin">
        <color rgb="FF000000"/>
      </top>
      <bottom style="thin">
        <color rgb="FF000000"/>
      </bottom>
      <diagonal/>
    </border>
    <border>
      <left style="thin">
        <color rgb="FF000000"/>
      </left>
      <right style="thin">
        <color rgb="FFc6c6c6"/>
      </right>
      <top style="medium">
        <color rgb="FF000000"/>
      </top>
      <bottom style="thin">
        <color rgb="FF000000"/>
      </bottom>
      <diagonal/>
    </border>
    <border>
      <left style="thin">
        <color rgb="FFc6c6c6"/>
      </left>
      <right style="thin">
        <color rgb="FFc6c6c6"/>
      </right>
      <top style="medium">
        <color rgb="FF000000"/>
      </top>
      <bottom style="thin">
        <color rgb="FF000000"/>
      </bottom>
      <diagonal/>
    </border>
    <border>
      <left style="thin">
        <color rgb="FFc6c6c6"/>
      </left>
      <right style="thin">
        <color rgb="FF000000"/>
      </right>
      <top style="medium">
        <color rgb="FF000000"/>
      </top>
      <bottom style="thin">
        <color rgb="FF000000"/>
      </bottom>
      <diagonal/>
    </border>
    <border>
      <left style="thin">
        <color rgb="FFc6c6c6"/>
      </left>
      <right style="medium">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c6c6c6"/>
      </right>
      <top style="thin">
        <color rgb="FF000000"/>
      </top>
      <bottom style="thin">
        <color rgb="FFc6c6c6"/>
      </bottom>
      <diagonal/>
    </border>
    <border>
      <left style="thin">
        <color rgb="FFc6c6c6"/>
      </left>
      <right style="thin">
        <color rgb="FF000000"/>
      </right>
      <top style="thin">
        <color rgb="FF000000"/>
      </top>
      <bottom style="thin">
        <color rgb="FFc6c6c6"/>
      </bottom>
      <diagonal/>
    </border>
    <border>
      <left style="thin">
        <color rgb="FF000000"/>
      </left>
      <right style="thin">
        <color rgb="FFc6c6c6"/>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000000"/>
      </left>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c6c6c6"/>
      </right>
      <top style="thin">
        <color rgb="FFc6c6c6"/>
      </top>
      <bottom style="thin">
        <color rgb="FFc6c6c6"/>
      </bottom>
      <diagonal/>
    </border>
    <border>
      <left style="thin">
        <color rgb="FFc6c6c6"/>
      </left>
      <right style="thin">
        <color rgb="FF000000"/>
      </right>
      <top style="thin">
        <color rgb="FFc6c6c6"/>
      </top>
      <bottom style="thin">
        <color rgb="FFc6c6c6"/>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c6c6c6"/>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top style="thin">
        <color rgb="FF000000"/>
      </top>
      <bottom/>
      <diagonal/>
    </border>
    <border>
      <left style="medium">
        <color rgb="FF548235"/>
      </left>
      <right style="thin">
        <color rgb="FFc6c6c6"/>
      </right>
      <top style="medium">
        <color rgb="FF548235"/>
      </top>
      <bottom style="thin">
        <color rgb="FFc6c6c6"/>
      </bottom>
      <diagonal/>
    </border>
    <border>
      <left style="thin">
        <color rgb="FFc6c6c6"/>
      </left>
      <right style="thin">
        <color rgb="FFc6c6c6"/>
      </right>
      <top style="medium">
        <color rgb="FF548235"/>
      </top>
      <bottom style="thin">
        <color rgb="FFc6c6c6"/>
      </bottom>
      <diagonal/>
    </border>
    <border>
      <left style="thin">
        <color rgb="FFc6c6c6"/>
      </left>
      <right style="medium">
        <color rgb="FF548235"/>
      </right>
      <top style="medium">
        <color rgb="FF548235"/>
      </top>
      <bottom style="thin">
        <color rgb="FFc6c6c6"/>
      </bottom>
      <diagonal/>
    </border>
    <border>
      <left style="medium">
        <color rgb="FF548235"/>
      </left>
      <right style="thin">
        <color rgb="FFc6c6c6"/>
      </right>
      <top style="thin">
        <color rgb="FFc6c6c6"/>
      </top>
      <bottom style="medium">
        <color rgb="FF548235"/>
      </bottom>
      <diagonal/>
    </border>
    <border>
      <left style="thin">
        <color rgb="FFc6c6c6"/>
      </left>
      <right style="thin">
        <color rgb="FFc6c6c6"/>
      </right>
      <top style="thin">
        <color rgb="FFc6c6c6"/>
      </top>
      <bottom style="medium">
        <color rgb="FF548235"/>
      </bottom>
      <diagonal/>
    </border>
    <border>
      <left style="thin">
        <color rgb="FFc6c6c6"/>
      </left>
      <right style="medium">
        <color rgb="FF548235"/>
      </right>
      <top style="thin">
        <color rgb="FFc6c6c6"/>
      </top>
      <bottom style="medium">
        <color rgb="FF548235"/>
      </bottom>
      <diagonal/>
    </border>
    <border>
      <left/>
      <right/>
      <top style="medium">
        <color rgb="FF548235"/>
      </top>
      <bottom style="thin">
        <color rgb="FF548235"/>
      </bottom>
      <diagonal/>
    </border>
    <border>
      <left style="thin">
        <color rgb="FF548235"/>
      </left>
      <right style="thin">
        <color rgb="FF548235"/>
      </right>
      <top style="thin">
        <color rgb="FF548235"/>
      </top>
      <bottom style="thin">
        <color rgb="FF548235"/>
      </bottom>
      <diagonal/>
    </border>
    <border>
      <left/>
      <right/>
      <top style="thin">
        <color rgb="FF548235"/>
      </top>
      <bottom style="thin">
        <color rgb="FF548235"/>
      </bottom>
      <diagonal/>
    </border>
    <border>
      <left style="thin">
        <color rgb="FFc6c6c6"/>
      </left>
      <right style="thin">
        <color rgb="FFc6c6c6"/>
      </right>
      <top style="thin">
        <color rgb="FF548235"/>
      </top>
      <bottom style="thin">
        <color rgb="FF548235"/>
      </bottom>
      <diagonal/>
    </border>
    <border>
      <left style="thin">
        <color rgb="FFc6c6c6"/>
      </left>
      <right style="thin">
        <color rgb="FFc6c6c6"/>
      </right>
      <top style="thin">
        <color rgb="FF548235"/>
      </top>
      <bottom style="thin">
        <color rgb="FFc6c6c6"/>
      </bottom>
      <diagonal/>
    </border>
    <border>
      <left style="thin">
        <color rgb="FF548235"/>
      </left>
      <right style="thin">
        <color rgb="FFc6c6c6"/>
      </right>
      <top style="thin">
        <color rgb="FF548235"/>
      </top>
      <bottom style="thin">
        <color rgb="FF548235"/>
      </bottom>
      <diagonal/>
    </border>
    <border>
      <left style="thin">
        <color rgb="FFc6c6c6"/>
      </left>
      <right style="thin">
        <color rgb="FF548235"/>
      </right>
      <top style="thin">
        <color rgb="FF548235"/>
      </top>
      <bottom style="thin">
        <color rgb="FF548235"/>
      </bottom>
      <diagonal/>
    </border>
    <border>
      <left/>
      <right/>
      <top style="medium">
        <color rgb="FF548235"/>
      </top>
      <bottom/>
      <diagonal/>
    </border>
    <border>
      <left style="thin">
        <color rgb="FF548235"/>
      </left>
      <right style="thin">
        <color rgb="FF548235"/>
      </right>
      <top style="thin">
        <color rgb="FFc6c6c6"/>
      </top>
      <bottom style="thin">
        <color rgb="FFc6c6c6"/>
      </bottom>
      <diagonal/>
    </border>
    <border>
      <left style="thin">
        <color rgb="FFc6c6c6"/>
      </left>
      <right style="thin">
        <color rgb="FFc6c6c6"/>
      </right>
      <top style="thin">
        <color rgb="FFc6c6c6"/>
      </top>
      <bottom style="thin">
        <color rgb="FF548235"/>
      </bottom>
      <diagonal/>
    </border>
    <border>
      <left/>
      <right/>
      <top style="thin">
        <color rgb="FF548235"/>
      </top>
      <bottom/>
      <diagonal/>
    </border>
    <border>
      <left style="thin">
        <color rgb="FF548235"/>
      </left>
      <right style="thin">
        <color rgb="FF548235"/>
      </right>
      <top style="thin">
        <color rgb="FF548235"/>
      </top>
      <bottom style="thin">
        <color rgb="FFc6c6c6"/>
      </bottom>
      <diagonal/>
    </border>
    <border>
      <left style="thin">
        <color rgb="FF548235"/>
      </left>
      <right style="thin">
        <color rgb="FF548235"/>
      </right>
      <top style="thin">
        <color rgb="FF548235"/>
      </top>
      <bottom/>
      <diagonal/>
    </border>
    <border>
      <left style="thin">
        <color rgb="FFc6c6c6"/>
      </left>
      <right style="thin">
        <color rgb="FFc6c6c6"/>
      </right>
      <top style="thin">
        <color rgb="FF000000"/>
      </top>
      <bottom style="thin">
        <color rgb="FF548235"/>
      </bottom>
      <diagonal/>
    </border>
    <border>
      <left style="thin">
        <color rgb="FFc6c6c6"/>
      </left>
      <right style="thin">
        <color rgb="FFc6c6c6"/>
      </right>
      <top style="thin">
        <color rgb="FFc6c6c6"/>
      </top>
      <bottom style="thin">
        <color rgb="FF000000"/>
      </bottom>
      <diagonal/>
    </border>
    <border>
      <left style="medium">
        <color rgb="FF548235"/>
      </left>
      <right style="thin">
        <color rgb="FFc6c6c6"/>
      </right>
      <top style="thin">
        <color rgb="FFc6c6c6"/>
      </top>
      <bottom style="thin">
        <color rgb="FFc6c6c6"/>
      </bottom>
      <diagonal/>
    </border>
    <border>
      <left style="thin">
        <color rgb="FFc6c6c6"/>
      </left>
      <right style="medium">
        <color rgb="FF548235"/>
      </right>
      <top style="thin">
        <color rgb="FFc6c6c6"/>
      </top>
      <bottom style="thin">
        <color rgb="FFc6c6c6"/>
      </bottom>
      <diagonal/>
    </border>
    <border>
      <left style="thin">
        <color rgb="FF548235"/>
      </left>
      <right style="thin">
        <color rgb="FF548235"/>
      </right>
      <top style="thin">
        <color rgb="FFc6c6c6"/>
      </top>
      <bottom style="thin">
        <color rgb="FF548235"/>
      </bottom>
      <diagonal/>
    </border>
    <border>
      <left style="thin">
        <color rgb="FF548235"/>
      </left>
      <right style="thin">
        <color rgb="FFc6c6c6"/>
      </right>
      <top style="thin">
        <color rgb="FFc6c6c6"/>
      </top>
      <bottom style="thin">
        <color rgb="FF548235"/>
      </bottom>
      <diagonal/>
    </border>
    <border>
      <left style="thin">
        <color rgb="FF548235"/>
      </left>
      <right style="thin">
        <color rgb="FF548235"/>
      </right>
      <top/>
      <bottom style="thin">
        <color rgb="FF548235"/>
      </bottom>
      <diagonal/>
    </border>
  </borders>
  <cellStyleXfs count="1">
    <xf numFmtId="0" fontId="0" fillId="0" borderId="0"/>
  </cellStyleXfs>
  <cellXfs count="1268">
    <xf xfId="0" numFmtId="0" borderId="0" fontId="0" fillId="0"/>
    <xf xfId="0" numFmtId="0" borderId="0" fontId="0" fillId="0" applyAlignment="1">
      <alignment horizontal="general"/>
    </xf>
    <xf xfId="0" numFmtId="0" borderId="1" applyBorder="1" fontId="1" applyFont="1" fillId="0" applyAlignment="1">
      <alignment horizontal="center"/>
    </xf>
    <xf xfId="0" numFmtId="3" applyNumberFormat="1" borderId="1" applyBorder="1" fontId="2" applyFont="1" fillId="0" applyAlignment="1">
      <alignment horizontal="right"/>
    </xf>
    <xf xfId="0" numFmtId="1" applyNumberFormat="1" borderId="1" applyBorder="1" fontId="2" applyFont="1" fillId="0" applyAlignment="1">
      <alignment horizontal="left"/>
    </xf>
    <xf xfId="0" numFmtId="1" applyNumberFormat="1" borderId="2" applyBorder="1" fontId="3" applyFont="1" fillId="2" applyFill="1" applyAlignment="1">
      <alignment horizontal="center" vertical="top"/>
    </xf>
    <xf xfId="0" numFmtId="1" applyNumberFormat="1" borderId="3" applyBorder="1" fontId="3" applyFont="1" fillId="2" applyFill="1" applyAlignment="1">
      <alignment horizontal="center"/>
    </xf>
    <xf xfId="0" numFmtId="3" applyNumberFormat="1" borderId="3" applyBorder="1" fontId="3" applyFont="1" fillId="2" applyFill="1" applyAlignment="1">
      <alignment horizontal="center"/>
    </xf>
    <xf xfId="0" numFmtId="0" borderId="3" applyBorder="1" fontId="3" applyFont="1" fillId="2" applyFill="1" applyAlignment="1">
      <alignment horizontal="center"/>
    </xf>
    <xf xfId="0" numFmtId="0" borderId="4" applyBorder="1" fontId="3" applyFont="1" fillId="2" applyFill="1" applyAlignment="1">
      <alignment horizontal="center"/>
    </xf>
    <xf xfId="0" numFmtId="3" applyNumberFormat="1" borderId="5" applyBorder="1" fontId="3" applyFont="1" fillId="2" applyFill="1" applyAlignment="1">
      <alignment horizontal="center"/>
    </xf>
    <xf xfId="0" numFmtId="1" applyNumberFormat="1" borderId="6" applyBorder="1" fontId="3" applyFont="1" fillId="2" applyFill="1" applyAlignment="1">
      <alignment horizontal="center"/>
    </xf>
    <xf xfId="0" numFmtId="3" applyNumberFormat="1" borderId="6" applyBorder="1" fontId="3" applyFont="1" fillId="2" applyFill="1" applyAlignment="1">
      <alignment horizontal="center"/>
    </xf>
    <xf xfId="0" numFmtId="0" borderId="6" applyBorder="1" fontId="3" applyFont="1" fillId="2" applyFill="1" applyAlignment="1">
      <alignment horizontal="center"/>
    </xf>
    <xf xfId="0" numFmtId="0" borderId="7" applyBorder="1" fontId="3" applyFont="1" fillId="2" applyFill="1" applyAlignment="1">
      <alignment horizontal="center"/>
    </xf>
    <xf xfId="0" numFmtId="0" borderId="8" applyBorder="1" fontId="4" applyFont="1" fillId="3" applyFill="1" applyAlignment="1">
      <alignment horizontal="left"/>
    </xf>
    <xf xfId="0" numFmtId="3" applyNumberFormat="1" borderId="8" applyBorder="1" fontId="4" applyFont="1" fillId="3" applyFill="1" applyAlignment="1">
      <alignment horizontal="left"/>
    </xf>
    <xf xfId="0" numFmtId="1" applyNumberFormat="1" borderId="8" applyBorder="1" fontId="4" applyFont="1" fillId="3" applyFill="1" applyAlignment="1">
      <alignment horizontal="left"/>
    </xf>
    <xf xfId="0" numFmtId="3" applyNumberFormat="1" borderId="8" applyBorder="1" fontId="5" applyFont="1" fillId="3" applyFill="1" applyAlignment="1">
      <alignment horizontal="left"/>
    </xf>
    <xf xfId="0" numFmtId="0" borderId="1" applyBorder="1" fontId="6" applyFont="1" fillId="0" applyAlignment="1">
      <alignment horizontal="center"/>
    </xf>
    <xf xfId="0" numFmtId="3" applyNumberFormat="1" borderId="1" applyBorder="1" fontId="6" applyFont="1" fillId="0" applyAlignment="1">
      <alignment horizontal="center"/>
    </xf>
    <xf xfId="0" numFmtId="1" applyNumberFormat="1" borderId="1" applyBorder="1" fontId="6" applyFont="1" fillId="0" applyAlignment="1">
      <alignment horizontal="center"/>
    </xf>
    <xf xfId="0" numFmtId="0" borderId="1" applyBorder="1" fontId="7" applyFont="1" fillId="0" applyAlignment="1">
      <alignment horizontal="center"/>
    </xf>
    <xf xfId="0" numFmtId="1" applyNumberFormat="1" borderId="1" applyBorder="1" fontId="7" applyFont="1" fillId="0" applyAlignment="1">
      <alignment horizontal="center"/>
    </xf>
    <xf xfId="0" numFmtId="0" borderId="9" applyBorder="1" fontId="8" applyFont="1" fillId="0" applyAlignment="1">
      <alignment horizontal="center" wrapText="1"/>
    </xf>
    <xf xfId="0" numFmtId="1" applyNumberFormat="1" borderId="1" applyBorder="1" fontId="9" applyFont="1" fillId="0" applyAlignment="1">
      <alignment horizontal="center"/>
    </xf>
    <xf xfId="0" numFmtId="3" applyNumberFormat="1" borderId="1" applyBorder="1" fontId="1" applyFont="1" fillId="0" applyAlignment="1">
      <alignment horizontal="center" wrapText="1"/>
    </xf>
    <xf xfId="0" numFmtId="1" applyNumberFormat="1" borderId="8" applyBorder="1" fontId="9" applyFont="1" fillId="4" applyFill="1" applyAlignment="1">
      <alignment horizontal="center"/>
    </xf>
    <xf xfId="0" numFmtId="1" applyNumberFormat="1" borderId="1" applyBorder="1" fontId="8" applyFont="1" fillId="0" applyAlignment="1">
      <alignment horizontal="center"/>
    </xf>
    <xf xfId="0" numFmtId="3" applyNumberFormat="1" borderId="1" applyBorder="1" fontId="1" applyFont="1" fillId="0" applyAlignment="1">
      <alignment horizontal="center"/>
    </xf>
    <xf xfId="0" numFmtId="0" borderId="9" applyBorder="1" fontId="8" applyFont="1" fillId="0" applyAlignment="1">
      <alignment horizontal="center"/>
    </xf>
    <xf xfId="0" numFmtId="0" borderId="10" applyBorder="1" fontId="10" applyFont="1" fillId="0" applyAlignment="1">
      <alignment horizontal="center"/>
    </xf>
    <xf xfId="0" numFmtId="3" applyNumberFormat="1" borderId="11" applyBorder="1" fontId="10" applyFont="1" fillId="0" applyAlignment="1">
      <alignment horizontal="center"/>
    </xf>
    <xf xfId="0" numFmtId="1" applyNumberFormat="1" borderId="11" applyBorder="1" fontId="10" applyFont="1" fillId="0" applyAlignment="1">
      <alignment horizontal="center"/>
    </xf>
    <xf xfId="0" numFmtId="0" borderId="11" applyBorder="1" fontId="10" applyFont="1" fillId="0" applyAlignment="1">
      <alignment horizontal="center"/>
    </xf>
    <xf xfId="0" numFmtId="0" borderId="12" applyBorder="1" fontId="10" applyFont="1" fillId="0" applyAlignment="1">
      <alignment horizontal="center"/>
    </xf>
    <xf xfId="0" numFmtId="0" borderId="13" applyBorder="1" fontId="11" applyFont="1" fillId="0" applyAlignment="1">
      <alignment horizontal="center"/>
    </xf>
    <xf xfId="0" numFmtId="3" applyNumberFormat="1" borderId="1" applyBorder="1" fontId="11" applyFont="1" fillId="0" applyAlignment="1">
      <alignment horizontal="center"/>
    </xf>
    <xf xfId="0" numFmtId="1" applyNumberFormat="1" borderId="1" applyBorder="1" fontId="11" applyFont="1" fillId="0" applyAlignment="1">
      <alignment horizontal="center"/>
    </xf>
    <xf xfId="0" numFmtId="1" applyNumberFormat="1" borderId="1" applyBorder="1" fontId="12" applyFont="1" fillId="0" applyAlignment="1">
      <alignment horizontal="left"/>
    </xf>
    <xf xfId="0" numFmtId="1" applyNumberFormat="1" borderId="1" applyBorder="1" fontId="11" applyFont="1" fillId="0" applyAlignment="1">
      <alignment horizontal="left"/>
    </xf>
    <xf xfId="0" numFmtId="3" applyNumberFormat="1" borderId="1" applyBorder="1" fontId="11" applyFont="1" fillId="0" applyAlignment="1">
      <alignment horizontal="left"/>
    </xf>
    <xf xfId="0" numFmtId="0" borderId="14" applyBorder="1" fontId="4" applyFont="1" fillId="0" applyAlignment="1">
      <alignment horizontal="left"/>
    </xf>
    <xf xfId="0" numFmtId="3" applyNumberFormat="1" borderId="1" applyBorder="1" fontId="13" applyFont="1" fillId="0" applyAlignment="1">
      <alignment horizontal="center"/>
    </xf>
    <xf xfId="0" numFmtId="0" borderId="1" applyBorder="1" fontId="13" applyFont="1" fillId="0" applyAlignment="1">
      <alignment horizontal="center"/>
    </xf>
    <xf xfId="0" numFmtId="1" applyNumberFormat="1" borderId="15" applyBorder="1" fontId="14" applyFont="1" fillId="5" applyFill="1" applyAlignment="1">
      <alignment horizontal="center"/>
    </xf>
    <xf xfId="0" numFmtId="1" applyNumberFormat="1" borderId="16" applyBorder="1" fontId="14" applyFont="1" fillId="5" applyFill="1" applyAlignment="1">
      <alignment horizontal="center"/>
    </xf>
    <xf xfId="0" numFmtId="1" applyNumberFormat="1" borderId="1" applyBorder="1" fontId="15" applyFont="1" fillId="0" applyAlignment="1">
      <alignment horizontal="center"/>
    </xf>
    <xf xfId="0" numFmtId="3" applyNumberFormat="1" borderId="1" applyBorder="1" fontId="15" applyFont="1" fillId="0" applyAlignment="1">
      <alignment horizontal="center"/>
    </xf>
    <xf xfId="0" numFmtId="3" applyNumberFormat="1" borderId="1" applyBorder="1" fontId="16" applyFont="1" fillId="0" applyAlignment="1">
      <alignment horizontal="center"/>
    </xf>
    <xf xfId="0" numFmtId="1" applyNumberFormat="1" borderId="1" applyBorder="1" fontId="17" applyFont="1" fillId="0" applyAlignment="1">
      <alignment horizontal="center"/>
    </xf>
    <xf xfId="0" numFmtId="3" applyNumberFormat="1" borderId="8" applyBorder="1" fontId="14" applyFont="1" fillId="6" applyFill="1" applyAlignment="1">
      <alignment horizontal="center"/>
    </xf>
    <xf xfId="0" numFmtId="0" borderId="1" applyBorder="1" fontId="17" applyFont="1" fillId="0" applyAlignment="1">
      <alignment horizontal="left"/>
    </xf>
    <xf xfId="0" numFmtId="0" borderId="13" applyBorder="1" fontId="1" applyFont="1" fillId="0" applyAlignment="1">
      <alignment horizontal="center"/>
    </xf>
    <xf xfId="0" numFmtId="1" applyNumberFormat="1" borderId="1" applyBorder="1" fontId="4" applyFont="1" fillId="0" applyAlignment="1">
      <alignment horizontal="left"/>
    </xf>
    <xf xfId="0" numFmtId="1" applyNumberFormat="1" borderId="1" applyBorder="1" fontId="18" applyFont="1" fillId="0" applyAlignment="1">
      <alignment horizontal="center"/>
    </xf>
    <xf xfId="0" numFmtId="3" applyNumberFormat="1" borderId="1" applyBorder="1" fontId="18" applyFont="1" fillId="0" applyAlignment="1">
      <alignment horizontal="center"/>
    </xf>
    <xf xfId="0" numFmtId="1" applyNumberFormat="1" borderId="1" applyBorder="1" fontId="19" applyFont="1" fillId="0" applyAlignment="1">
      <alignment horizontal="center"/>
    </xf>
    <xf xfId="0" numFmtId="3" applyNumberFormat="1" borderId="9" applyBorder="1" fontId="14" applyFont="1" fillId="7" applyFill="1" applyAlignment="1">
      <alignment horizontal="right"/>
    </xf>
    <xf xfId="0" numFmtId="1" applyNumberFormat="1" borderId="9" applyBorder="1" fontId="14" applyFont="1" fillId="7" applyFill="1" applyAlignment="1">
      <alignment horizontal="right"/>
    </xf>
    <xf xfId="0" numFmtId="3" applyNumberFormat="1" borderId="17" applyBorder="1" fontId="20" applyFont="1" fillId="0" applyAlignment="1">
      <alignment horizontal="left"/>
    </xf>
    <xf xfId="0" numFmtId="1" applyNumberFormat="1" borderId="1" applyBorder="1" fontId="20" applyFont="1" fillId="0" applyAlignment="1">
      <alignment horizontal="left"/>
    </xf>
    <xf xfId="0" numFmtId="0" borderId="1" applyBorder="1" fontId="19" applyFont="1" fillId="0" applyAlignment="1">
      <alignment horizontal="center"/>
    </xf>
    <xf xfId="0" numFmtId="1" applyNumberFormat="1" borderId="1" applyBorder="1" fontId="14" applyFont="1" fillId="0" applyAlignment="1">
      <alignment horizontal="center"/>
    </xf>
    <xf xfId="0" numFmtId="3" applyNumberFormat="1" borderId="9" applyBorder="1" fontId="21" applyFont="1" fillId="8" applyFill="1" applyAlignment="1">
      <alignment horizontal="right"/>
    </xf>
    <xf xfId="0" numFmtId="0" borderId="9" applyBorder="1" fontId="21" applyFont="1" fillId="8" applyFill="1" applyAlignment="1">
      <alignment horizontal="right"/>
    </xf>
    <xf xfId="0" numFmtId="0" borderId="18" applyBorder="1" fontId="21" applyFont="1" fillId="8" applyFill="1" applyAlignment="1">
      <alignment horizontal="right"/>
    </xf>
    <xf xfId="0" numFmtId="0" borderId="8" applyBorder="1" fontId="4" applyFont="1" fillId="9" applyFill="1" applyAlignment="1">
      <alignment horizontal="left"/>
    </xf>
    <xf xfId="0" numFmtId="3" applyNumberFormat="1" borderId="8" applyBorder="1" fontId="4" applyFont="1" fillId="9" applyFill="1" applyAlignment="1">
      <alignment horizontal="left"/>
    </xf>
    <xf xfId="0" numFmtId="1" applyNumberFormat="1" borderId="1" applyBorder="1" fontId="1" applyFont="1" fillId="0" applyAlignment="1">
      <alignment horizontal="center"/>
    </xf>
    <xf xfId="0" numFmtId="3" applyNumberFormat="1" borderId="1" applyBorder="1" fontId="14" applyFont="1" fillId="0" applyAlignment="1">
      <alignment horizontal="center"/>
    </xf>
    <xf xfId="0" numFmtId="1" applyNumberFormat="1" borderId="1" applyBorder="1" fontId="14" applyFont="1" fillId="0" applyAlignment="1">
      <alignment horizontal="left"/>
    </xf>
    <xf xfId="0" numFmtId="3" applyNumberFormat="1" borderId="1" applyBorder="1" fontId="14" applyFont="1" fillId="0" applyAlignment="1">
      <alignment horizontal="left"/>
    </xf>
    <xf xfId="0" numFmtId="3" applyNumberFormat="1" borderId="9" applyBorder="1" fontId="14" applyFont="1" fillId="2" applyFill="1" applyAlignment="1">
      <alignment horizontal="center"/>
    </xf>
    <xf xfId="0" numFmtId="3" applyNumberFormat="1" borderId="9" applyBorder="1" fontId="22" applyFont="1" fillId="0" applyAlignment="1">
      <alignment horizontal="right"/>
    </xf>
    <xf xfId="0" numFmtId="1" applyNumberFormat="1" borderId="9" applyBorder="1" fontId="22" applyFont="1" fillId="0" applyAlignment="1">
      <alignment horizontal="right"/>
    </xf>
    <xf xfId="0" numFmtId="3" applyNumberFormat="1" borderId="1" applyBorder="1" fontId="1" applyFont="1" fillId="0" applyAlignment="1">
      <alignment horizontal="left"/>
    </xf>
    <xf xfId="0" numFmtId="1" applyNumberFormat="1" borderId="1" applyBorder="1" fontId="1" applyFont="1" fillId="0" applyAlignment="1">
      <alignment horizontal="left"/>
    </xf>
    <xf xfId="0" numFmtId="1" applyNumberFormat="1" borderId="9" applyBorder="1" fontId="14" applyFont="1" fillId="8" applyFill="1" applyAlignment="1">
      <alignment horizontal="center"/>
    </xf>
    <xf xfId="0" numFmtId="0" borderId="9" applyBorder="1" fontId="22" applyFont="1" fillId="0" applyAlignment="1">
      <alignment horizontal="right"/>
    </xf>
    <xf xfId="0" numFmtId="0" borderId="18" applyBorder="1" fontId="22" applyFont="1" fillId="0" applyAlignment="1">
      <alignment horizontal="right"/>
    </xf>
    <xf xfId="0" numFmtId="0" borderId="8" applyBorder="1" fontId="1" applyFont="1" fillId="3" applyFill="1" applyAlignment="1">
      <alignment horizontal="left"/>
    </xf>
    <xf xfId="0" numFmtId="3" applyNumberFormat="1" borderId="1" applyBorder="1" fontId="23" applyFont="1" fillId="0" applyAlignment="1">
      <alignment horizontal="center"/>
    </xf>
    <xf xfId="0" numFmtId="0" borderId="9" applyBorder="1" fontId="1" applyFont="1" fillId="10" applyFill="1" applyAlignment="1">
      <alignment horizontal="center"/>
    </xf>
    <xf xfId="0" numFmtId="3" applyNumberFormat="1" borderId="8" applyBorder="1" fontId="9" applyFont="1" fillId="7" applyFill="1" applyAlignment="1">
      <alignment horizontal="center"/>
    </xf>
    <xf xfId="0" numFmtId="1" applyNumberFormat="1" borderId="8" applyBorder="1" fontId="9" applyFont="1" fillId="7" applyFill="1" applyAlignment="1">
      <alignment horizontal="center"/>
    </xf>
    <xf xfId="0" numFmtId="3" applyNumberFormat="1" borderId="8" applyBorder="1" fontId="9" applyFont="1" fillId="8" applyFill="1" applyAlignment="1">
      <alignment horizontal="center"/>
    </xf>
    <xf xfId="0" numFmtId="1" applyNumberFormat="1" borderId="8" applyBorder="1" fontId="9" applyFont="1" fillId="8" applyFill="1" applyAlignment="1">
      <alignment horizontal="center"/>
    </xf>
    <xf xfId="0" numFmtId="0" borderId="8" applyBorder="1" fontId="9" applyFont="1" fillId="8" applyFill="1" applyAlignment="1">
      <alignment horizontal="center"/>
    </xf>
    <xf xfId="0" numFmtId="0" borderId="19" applyBorder="1" fontId="9" applyFont="1" fillId="8" applyFill="1" applyAlignment="1">
      <alignment horizontal="center"/>
    </xf>
    <xf xfId="0" numFmtId="0" borderId="8" applyBorder="1" fontId="24" applyFont="1" fillId="3" applyFill="1" applyAlignment="1">
      <alignment horizontal="center"/>
    </xf>
    <xf xfId="0" numFmtId="1" applyNumberFormat="1" borderId="8" applyBorder="1" fontId="19" applyFont="1" fillId="3" applyFill="1" applyAlignment="1">
      <alignment horizontal="center"/>
    </xf>
    <xf xfId="0" numFmtId="0" borderId="1" applyBorder="1" fontId="25" applyFont="1" fillId="0" applyAlignment="1">
      <alignment horizontal="center"/>
    </xf>
    <xf xfId="0" numFmtId="0" borderId="20" applyBorder="1" fontId="26" applyFont="1" fillId="0" applyAlignment="1">
      <alignment horizontal="center"/>
    </xf>
    <xf xfId="0" numFmtId="0" borderId="21" applyBorder="1" fontId="26" applyFont="1" fillId="0" applyAlignment="1">
      <alignment horizontal="center"/>
    </xf>
    <xf xfId="0" numFmtId="0" borderId="22" applyBorder="1" fontId="26" applyFont="1" fillId="0" applyAlignment="1">
      <alignment horizontal="center"/>
    </xf>
    <xf xfId="0" numFmtId="3" applyNumberFormat="1" borderId="8" applyBorder="1" fontId="23" applyFont="1" fillId="6" applyFill="1" applyAlignment="1">
      <alignment horizontal="center"/>
    </xf>
    <xf xfId="0" numFmtId="3" applyNumberFormat="1" borderId="1" applyBorder="1" fontId="8" applyFont="1" fillId="0" applyAlignment="1">
      <alignment horizontal="center"/>
    </xf>
    <xf xfId="0" numFmtId="0" borderId="1" applyBorder="1" fontId="8" applyFont="1" fillId="0" applyAlignment="1">
      <alignment horizontal="center"/>
    </xf>
    <xf xfId="0" numFmtId="0" borderId="10" applyBorder="1" fontId="4" applyFont="1" fillId="0" applyAlignment="1">
      <alignment horizontal="left"/>
    </xf>
    <xf xfId="0" numFmtId="0" borderId="11" applyBorder="1" fontId="14" applyFont="1" fillId="0" applyAlignment="1">
      <alignment horizontal="left"/>
    </xf>
    <xf xfId="0" numFmtId="3" applyNumberFormat="1" borderId="11" applyBorder="1" fontId="4" applyFont="1" fillId="0" applyAlignment="1">
      <alignment horizontal="left"/>
    </xf>
    <xf xfId="0" numFmtId="0" borderId="11" applyBorder="1" fontId="4" applyFont="1" fillId="0" applyAlignment="1">
      <alignment horizontal="left"/>
    </xf>
    <xf xfId="0" numFmtId="0" borderId="12" applyBorder="1" fontId="4" applyFont="1" fillId="0" applyAlignment="1">
      <alignment horizontal="left"/>
    </xf>
    <xf xfId="0" numFmtId="0" borderId="13" applyBorder="1" fontId="8" applyFont="1" fillId="0" applyAlignment="1">
      <alignment horizontal="center"/>
    </xf>
    <xf xfId="0" numFmtId="0" borderId="1" applyBorder="1" fontId="9" applyFont="1" fillId="0" applyAlignment="1">
      <alignment horizontal="center"/>
    </xf>
    <xf xfId="0" numFmtId="0" borderId="14" applyBorder="1" fontId="9" applyFont="1" fillId="0" applyAlignment="1">
      <alignment horizontal="center"/>
    </xf>
    <xf xfId="0" numFmtId="3" applyNumberFormat="1" borderId="23" applyBorder="1" fontId="8" applyFont="1" fillId="0" applyAlignment="1">
      <alignment horizontal="center"/>
    </xf>
    <xf xfId="0" numFmtId="1" applyNumberFormat="1" borderId="23" applyBorder="1" fontId="8" applyFont="1" fillId="0" applyAlignment="1">
      <alignment horizontal="center"/>
    </xf>
    <xf xfId="0" numFmtId="0" borderId="23" applyBorder="1" fontId="8" applyFont="1" fillId="0" applyAlignment="1">
      <alignment horizontal="center"/>
    </xf>
    <xf xfId="0" numFmtId="0" borderId="13" applyBorder="1" fontId="4" applyFont="1" fillId="0" applyAlignment="1">
      <alignment horizontal="left"/>
    </xf>
    <xf xfId="0" numFmtId="0" borderId="1" applyBorder="1" fontId="8" applyFont="1" fillId="0" applyAlignment="1">
      <alignment horizontal="center"/>
    </xf>
    <xf xfId="0" numFmtId="0" borderId="24" applyBorder="1" fontId="8" applyFont="1" fillId="0" applyAlignment="1">
      <alignment horizontal="center"/>
    </xf>
    <xf xfId="0" numFmtId="0" borderId="23" applyBorder="1" fontId="8" applyFont="1" fillId="0" applyAlignment="1">
      <alignment horizontal="center"/>
    </xf>
    <xf xfId="0" numFmtId="0" borderId="1" applyBorder="1" fontId="27" applyFont="1" fillId="0" applyAlignment="1">
      <alignment horizontal="center"/>
    </xf>
    <xf xfId="0" numFmtId="3" applyNumberFormat="1" borderId="1" applyBorder="1" fontId="27" applyFont="1" fillId="0" applyAlignment="1">
      <alignment horizontal="center"/>
    </xf>
    <xf xfId="0" numFmtId="3" applyNumberFormat="1" borderId="1" applyBorder="1" fontId="28" applyFont="1" fillId="0" applyAlignment="1">
      <alignment horizontal="center"/>
    </xf>
    <xf xfId="0" numFmtId="1" applyNumberFormat="1" borderId="9" applyBorder="1" fontId="14" applyFont="1" fillId="11" applyFill="1" applyAlignment="1">
      <alignment horizontal="center"/>
    </xf>
    <xf xfId="0" numFmtId="1" applyNumberFormat="1" borderId="1" applyBorder="1" fontId="4" applyFont="1" fillId="0" applyAlignment="1">
      <alignment horizontal="center"/>
    </xf>
    <xf xfId="0" numFmtId="3" applyNumberFormat="1" borderId="9" applyBorder="1" fontId="14" applyFont="1" fillId="6" applyFill="1" applyAlignment="1">
      <alignment horizontal="center"/>
    </xf>
    <xf xfId="0" numFmtId="3" applyNumberFormat="1" borderId="9" applyBorder="1" fontId="14" applyFont="1" fillId="12" applyFill="1" applyAlignment="1">
      <alignment horizontal="center"/>
    </xf>
    <xf xfId="0" numFmtId="1" applyNumberFormat="1" borderId="9" applyBorder="1" fontId="14" applyFont="1" fillId="13" applyFill="1" applyAlignment="1">
      <alignment horizontal="center"/>
    </xf>
    <xf xfId="0" numFmtId="3" applyNumberFormat="1" borderId="1" applyBorder="1" fontId="4" applyFont="1" fillId="0" applyAlignment="1">
      <alignment horizontal="center"/>
    </xf>
    <xf xfId="0" numFmtId="1" applyNumberFormat="1" borderId="1" applyBorder="1" fontId="29" applyFont="1" fillId="0" applyAlignment="1">
      <alignment horizontal="center"/>
    </xf>
    <xf xfId="0" numFmtId="3" applyNumberFormat="1" borderId="1" applyBorder="1" fontId="29" applyFont="1" fillId="0" applyAlignment="1">
      <alignment horizontal="center"/>
    </xf>
    <xf xfId="0" numFmtId="0" borderId="9" applyBorder="1" fontId="14" applyFont="1" fillId="2" applyFill="1" applyAlignment="1">
      <alignment horizontal="left"/>
    </xf>
    <xf xfId="0" numFmtId="3" applyNumberFormat="1" borderId="9" applyBorder="1" fontId="23" applyFont="1" fillId="2" applyFill="1" applyAlignment="1">
      <alignment horizontal="center"/>
    </xf>
    <xf xfId="0" numFmtId="3" applyNumberFormat="1" borderId="9" applyBorder="1" fontId="14" applyFont="1" fillId="2" applyFill="1" applyAlignment="1">
      <alignment horizontal="left"/>
    </xf>
    <xf xfId="0" numFmtId="1" applyNumberFormat="1" borderId="9" applyBorder="1" fontId="14" applyFont="1" fillId="2" applyFill="1" applyAlignment="1">
      <alignment horizontal="left"/>
    </xf>
    <xf xfId="0" numFmtId="1" applyNumberFormat="1" borderId="9" applyBorder="1" fontId="14" applyFont="1" fillId="14" applyFill="1" applyAlignment="1">
      <alignment horizontal="center"/>
    </xf>
    <xf xfId="0" numFmtId="1" applyNumberFormat="1" borderId="9" applyBorder="1" fontId="23" applyFont="1" fillId="14" applyFill="1" applyAlignment="1">
      <alignment horizontal="center"/>
    </xf>
    <xf xfId="0" numFmtId="3" applyNumberFormat="1" borderId="9" applyBorder="1" fontId="23" applyFont="1" fillId="14" applyFill="1" applyAlignment="1">
      <alignment horizontal="center"/>
    </xf>
    <xf xfId="0" numFmtId="1" applyNumberFormat="1" borderId="9" applyBorder="1" fontId="14" applyFont="1" fillId="14" applyFill="1" applyAlignment="1">
      <alignment horizontal="left"/>
    </xf>
    <xf xfId="0" numFmtId="3" applyNumberFormat="1" borderId="9" applyBorder="1" fontId="14" applyFont="1" fillId="14" applyFill="1" applyAlignment="1">
      <alignment horizontal="left"/>
    </xf>
    <xf xfId="0" numFmtId="1" applyNumberFormat="1" borderId="9" applyBorder="1" fontId="14" applyFont="1" fillId="2" applyFill="1" applyAlignment="1">
      <alignment horizontal="center"/>
    </xf>
    <xf xfId="0" numFmtId="0" borderId="9" applyBorder="1" fontId="23" applyFont="1" fillId="2" applyFill="1" applyAlignment="1">
      <alignment horizontal="center"/>
    </xf>
    <xf xfId="0" numFmtId="1" applyNumberFormat="1" borderId="1" applyBorder="1" fontId="30" applyFont="1" fillId="0" applyAlignment="1">
      <alignment horizontal="center"/>
    </xf>
    <xf xfId="0" numFmtId="3" applyNumberFormat="1" borderId="1" applyBorder="1" fontId="30" applyFont="1" fillId="0" applyAlignment="1">
      <alignment horizontal="center"/>
    </xf>
    <xf xfId="0" numFmtId="1" applyNumberFormat="1" borderId="1" applyBorder="1" fontId="12" applyFont="1" fillId="0" applyAlignment="1">
      <alignment horizontal="center"/>
    </xf>
    <xf xfId="0" numFmtId="0" borderId="1" applyBorder="1" fontId="12" applyFont="1" fillId="0" applyAlignment="1">
      <alignment horizontal="center"/>
    </xf>
    <xf xfId="0" numFmtId="0" borderId="1" applyBorder="1" fontId="29" applyFont="1" fillId="0" applyAlignment="1">
      <alignment horizontal="left"/>
    </xf>
    <xf xfId="0" numFmtId="0" borderId="8" applyBorder="1" fontId="29" applyFont="1" fillId="3" applyFill="1" applyAlignment="1">
      <alignment horizontal="left"/>
    </xf>
    <xf xfId="0" numFmtId="0" borderId="13" applyBorder="1" fontId="29" applyFont="1" fillId="0" applyAlignment="1">
      <alignment horizontal="left"/>
    </xf>
    <xf xfId="0" numFmtId="3" applyNumberFormat="1" borderId="8" applyBorder="1" fontId="22" applyFont="1" fillId="6" applyFill="1" applyAlignment="1">
      <alignment horizontal="right"/>
    </xf>
    <xf xfId="0" numFmtId="1" applyNumberFormat="1" borderId="8" applyBorder="1" fontId="22" applyFont="1" fillId="6" applyFill="1" applyAlignment="1">
      <alignment horizontal="right"/>
    </xf>
    <xf xfId="0" numFmtId="0" borderId="8" applyBorder="1" fontId="22" applyFont="1" fillId="6" applyFill="1" applyAlignment="1">
      <alignment horizontal="right"/>
    </xf>
    <xf xfId="0" numFmtId="3" applyNumberFormat="1" borderId="1" applyBorder="1" fontId="22" applyFont="1" fillId="0" applyAlignment="1">
      <alignment horizontal="right"/>
    </xf>
    <xf xfId="0" numFmtId="1" applyNumberFormat="1" borderId="1" applyBorder="1" fontId="22" applyFont="1" fillId="0" applyAlignment="1">
      <alignment horizontal="right"/>
    </xf>
    <xf xfId="0" numFmtId="3" applyNumberFormat="1" borderId="1" applyBorder="1" fontId="23" applyFont="1" fillId="0" applyAlignment="1">
      <alignment horizontal="right"/>
    </xf>
    <xf xfId="0" numFmtId="1" applyNumberFormat="1" borderId="1" applyBorder="1" fontId="23" applyFont="1" fillId="0" applyAlignment="1">
      <alignment horizontal="right"/>
    </xf>
    <xf xfId="0" numFmtId="0" borderId="1" applyBorder="1" fontId="23" applyFont="1" fillId="0" applyAlignment="1">
      <alignment horizontal="right"/>
    </xf>
    <xf xfId="0" numFmtId="0" borderId="8" applyBorder="1" fontId="31" applyFont="1" fillId="3" applyFill="1" applyAlignment="1">
      <alignment horizontal="left" wrapText="1"/>
    </xf>
    <xf xfId="0" numFmtId="3" applyNumberFormat="1" borderId="8" applyBorder="1" fontId="31" applyFont="1" fillId="3" applyFill="1" applyAlignment="1">
      <alignment horizontal="left" wrapText="1"/>
    </xf>
    <xf xfId="0" numFmtId="1" applyNumberFormat="1" borderId="8" applyBorder="1" fontId="31" applyFont="1" fillId="3" applyFill="1" applyAlignment="1">
      <alignment horizontal="left" wrapText="1"/>
    </xf>
    <xf xfId="0" numFmtId="3" applyNumberFormat="1" borderId="8" applyBorder="1" fontId="32" applyFont="1" fillId="3" applyFill="1" applyAlignment="1">
      <alignment horizontal="left" wrapText="1"/>
    </xf>
    <xf xfId="0" numFmtId="1" applyNumberFormat="1" borderId="8" applyBorder="1" fontId="32" applyFont="1" fillId="3" applyFill="1" applyAlignment="1">
      <alignment horizontal="left" wrapText="1"/>
    </xf>
    <xf xfId="0" numFmtId="0" borderId="8" applyBorder="1" fontId="32" applyFont="1" fillId="3" applyFill="1" applyAlignment="1">
      <alignment horizontal="left" wrapText="1"/>
    </xf>
    <xf xfId="0" numFmtId="0" borderId="0" fontId="0" fillId="0" applyAlignment="1">
      <alignment horizontal="general"/>
    </xf>
    <xf xfId="0" numFmtId="1" applyNumberFormat="1" borderId="0" fontId="0" fillId="0" applyAlignment="1">
      <alignment horizontal="general"/>
    </xf>
    <xf xfId="0" numFmtId="3" applyNumberFormat="1" borderId="0" fontId="0" fillId="0" applyAlignment="1">
      <alignment horizontal="general"/>
    </xf>
    <xf xfId="0" numFmtId="3" applyNumberFormat="1" borderId="1" applyBorder="1" fontId="2" applyFont="1" fillId="0" applyAlignment="1">
      <alignment horizontal="center"/>
    </xf>
    <xf xfId="0" numFmtId="0" borderId="1" applyBorder="1" fontId="2" applyFont="1" fillId="0" applyAlignment="1">
      <alignment horizontal="left"/>
    </xf>
    <xf xfId="0" numFmtId="0" borderId="1" applyBorder="1" fontId="2" applyFont="1" fillId="0" applyAlignment="1">
      <alignment horizontal="center"/>
    </xf>
    <xf xfId="0" numFmtId="3" applyNumberFormat="1" borderId="9" applyBorder="1" fontId="14" applyFont="1" fillId="15" applyFill="1" applyAlignment="1">
      <alignment horizontal="center"/>
    </xf>
    <xf xfId="0" numFmtId="0" borderId="9" applyBorder="1" fontId="14" applyFont="1" fillId="8" applyFill="1" applyAlignment="1">
      <alignment horizontal="center"/>
    </xf>
    <xf xfId="0" numFmtId="0" borderId="9" applyBorder="1" fontId="14" applyFont="1" fillId="16" applyFill="1" applyAlignment="1">
      <alignment horizontal="center"/>
    </xf>
    <xf xfId="0" numFmtId="0" borderId="9" applyBorder="1" fontId="14" applyFont="1" fillId="17" applyFill="1" applyAlignment="1">
      <alignment horizontal="left"/>
    </xf>
    <xf xfId="0" numFmtId="0" borderId="1" applyBorder="1" fontId="14" applyFont="1" fillId="0" applyAlignment="1">
      <alignment horizontal="left"/>
    </xf>
    <xf xfId="0" numFmtId="3" applyNumberFormat="1" borderId="9" applyBorder="1" fontId="12" applyFont="1" fillId="15" applyFill="1" applyAlignment="1">
      <alignment horizontal="center"/>
    </xf>
    <xf xfId="0" numFmtId="0" borderId="9" applyBorder="1" fontId="12" applyFont="1" fillId="8" applyFill="1" applyAlignment="1">
      <alignment horizontal="left"/>
    </xf>
    <xf xfId="0" numFmtId="0" borderId="9" applyBorder="1" fontId="29" applyFont="1" fillId="17" applyFill="1" applyAlignment="1">
      <alignment horizontal="left"/>
    </xf>
    <xf xfId="0" numFmtId="0" borderId="8" applyBorder="1" fontId="29" applyFont="1" fillId="17" applyFill="1" applyAlignment="1">
      <alignment horizontal="left"/>
    </xf>
    <xf xfId="0" numFmtId="0" borderId="25" applyBorder="1" fontId="29" applyFont="1" fillId="17" applyFill="1" applyAlignment="1">
      <alignment horizontal="left"/>
    </xf>
    <xf xfId="0" numFmtId="0" borderId="15" applyBorder="1" fontId="21" applyFont="1" fillId="16" applyFill="1" applyAlignment="1">
      <alignment horizontal="center"/>
    </xf>
    <xf xfId="0" numFmtId="0" borderId="9" applyBorder="1" fontId="14" applyFont="1" fillId="16" applyFill="1" applyAlignment="1">
      <alignment horizontal="right"/>
    </xf>
    <xf xfId="0" numFmtId="3" applyNumberFormat="1" borderId="0" fontId="0" fillId="0" applyAlignment="1">
      <alignment horizontal="center"/>
    </xf>
    <xf xfId="0" numFmtId="0" borderId="0" fontId="0" fillId="0" applyAlignment="1">
      <alignment horizontal="left"/>
    </xf>
    <xf xfId="0" numFmtId="0" borderId="0" fontId="0" fillId="0" applyAlignment="1">
      <alignment horizontal="center"/>
    </xf>
    <xf xfId="0" numFmtId="0" borderId="1" applyBorder="1" fontId="4" applyFont="1" fillId="0" applyAlignment="1">
      <alignment horizontal="left"/>
    </xf>
    <xf xfId="0" numFmtId="1" applyNumberFormat="1" borderId="2" applyBorder="1" fontId="33" applyFont="1" fillId="2" applyFill="1" applyAlignment="1">
      <alignment horizontal="center" vertical="top"/>
    </xf>
    <xf xfId="0" numFmtId="1" applyNumberFormat="1" borderId="3" applyBorder="1" fontId="33" applyFont="1" fillId="2" applyFill="1" applyAlignment="1">
      <alignment horizontal="center"/>
    </xf>
    <xf xfId="0" numFmtId="3" applyNumberFormat="1" borderId="3" applyBorder="1" fontId="33" applyFont="1" fillId="2" applyFill="1" applyAlignment="1">
      <alignment horizontal="center"/>
    </xf>
    <xf xfId="0" numFmtId="1" applyNumberFormat="1" borderId="4" applyBorder="1" fontId="33" applyFont="1" fillId="2" applyFill="1" applyAlignment="1">
      <alignment horizontal="center"/>
    </xf>
    <xf xfId="0" numFmtId="1" applyNumberFormat="1" borderId="26" applyBorder="1" fontId="33" applyFont="1" fillId="2" applyFill="1" applyAlignment="1">
      <alignment horizontal="center"/>
    </xf>
    <xf xfId="0" numFmtId="1" applyNumberFormat="1" borderId="8" applyBorder="1" fontId="33" applyFont="1" fillId="2" applyFill="1" applyAlignment="1">
      <alignment horizontal="center"/>
    </xf>
    <xf xfId="0" numFmtId="3" applyNumberFormat="1" borderId="8" applyBorder="1" fontId="33" applyFont="1" fillId="2" applyFill="1" applyAlignment="1">
      <alignment horizontal="center"/>
    </xf>
    <xf xfId="0" numFmtId="1" applyNumberFormat="1" borderId="19" applyBorder="1" fontId="33" applyFont="1" fillId="2" applyFill="1" applyAlignment="1">
      <alignment horizontal="center"/>
    </xf>
    <xf xfId="0" numFmtId="1" applyNumberFormat="1" borderId="5" applyBorder="1" fontId="33" applyFont="1" fillId="2" applyFill="1" applyAlignment="1">
      <alignment horizontal="center"/>
    </xf>
    <xf xfId="0" numFmtId="1" applyNumberFormat="1" borderId="6" applyBorder="1" fontId="33" applyFont="1" fillId="2" applyFill="1" applyAlignment="1">
      <alignment horizontal="center"/>
    </xf>
    <xf xfId="0" numFmtId="3" applyNumberFormat="1" borderId="6" applyBorder="1" fontId="33" applyFont="1" fillId="2" applyFill="1" applyAlignment="1">
      <alignment horizontal="center"/>
    </xf>
    <xf xfId="0" numFmtId="1" applyNumberFormat="1" borderId="7" applyBorder="1" fontId="33" applyFont="1" fillId="2" applyFill="1" applyAlignment="1">
      <alignment horizontal="center"/>
    </xf>
    <xf xfId="0" numFmtId="1" applyNumberFormat="1" borderId="11" applyBorder="1" fontId="4" applyFont="1" fillId="0" applyAlignment="1">
      <alignment horizontal="left"/>
    </xf>
    <xf xfId="0" numFmtId="1" applyNumberFormat="1" borderId="20" applyBorder="1" fontId="6" applyFont="1" fillId="0" applyAlignment="1">
      <alignment horizontal="center"/>
    </xf>
    <xf xfId="0" numFmtId="1" applyNumberFormat="1" borderId="21" applyBorder="1" fontId="6" applyFont="1" fillId="0" applyAlignment="1">
      <alignment horizontal="center"/>
    </xf>
    <xf xfId="0" numFmtId="3" applyNumberFormat="1" borderId="21" applyBorder="1" fontId="6" applyFont="1" fillId="0" applyAlignment="1">
      <alignment horizontal="center"/>
    </xf>
    <xf xfId="0" numFmtId="1" applyNumberFormat="1" borderId="22" applyBorder="1" fontId="6" applyFont="1" fillId="0" applyAlignment="1">
      <alignment horizontal="center"/>
    </xf>
    <xf xfId="0" numFmtId="1" applyNumberFormat="1" borderId="12" applyBorder="1" fontId="4" applyFont="1" fillId="0" applyAlignment="1">
      <alignment horizontal="left"/>
    </xf>
    <xf xfId="0" numFmtId="0" borderId="13" applyBorder="1" fontId="17" applyFont="1" fillId="0" applyAlignment="1">
      <alignment horizontal="center" wrapText="1"/>
    </xf>
    <xf xfId="0" numFmtId="1" applyNumberFormat="1" borderId="1" applyBorder="1" fontId="34" applyFont="1" fillId="0" applyAlignment="1">
      <alignment horizontal="center"/>
    </xf>
    <xf xfId="0" numFmtId="1" applyNumberFormat="1" borderId="14" applyBorder="1" fontId="7" applyFont="1" fillId="0" applyAlignment="1">
      <alignment horizontal="center"/>
    </xf>
    <xf xfId="0" numFmtId="1" applyNumberFormat="1" borderId="8" applyBorder="1" fontId="9" applyFont="1" fillId="2" applyFill="1" applyAlignment="1">
      <alignment horizontal="center"/>
    </xf>
    <xf xfId="0" numFmtId="1" applyNumberFormat="1" borderId="14" applyBorder="1" fontId="35" applyFont="1" fillId="0" applyAlignment="1">
      <alignment horizontal="center"/>
    </xf>
    <xf xfId="0" numFmtId="1" applyNumberFormat="1" borderId="14" applyBorder="1" fontId="8" applyFont="1" fillId="0" applyAlignment="1">
      <alignment horizontal="center"/>
    </xf>
    <xf xfId="0" numFmtId="0" borderId="24" applyBorder="1" fontId="17" applyFont="1" fillId="0" applyAlignment="1">
      <alignment horizontal="center" wrapText="1"/>
    </xf>
    <xf xfId="0" numFmtId="1" applyNumberFormat="1" borderId="27" applyBorder="1" fontId="8" applyFont="1" fillId="0" applyAlignment="1">
      <alignment horizontal="center"/>
    </xf>
    <xf xfId="0" numFmtId="0" borderId="28" applyBorder="1" fontId="10" applyFont="1" fillId="0" applyAlignment="1">
      <alignment horizontal="center"/>
    </xf>
    <xf xfId="0" numFmtId="3" applyNumberFormat="1" borderId="28" applyBorder="1" fontId="10" applyFont="1" fillId="0" applyAlignment="1">
      <alignment horizontal="center"/>
    </xf>
    <xf xfId="0" numFmtId="1" applyNumberFormat="1" borderId="28" applyBorder="1" fontId="10" applyFont="1" fillId="0" applyAlignment="1">
      <alignment horizontal="center"/>
    </xf>
    <xf xfId="0" numFmtId="1" applyNumberFormat="1" borderId="14" applyBorder="1" fontId="4" applyFont="1" fillId="0" applyAlignment="1">
      <alignment horizontal="left"/>
    </xf>
    <xf xfId="0" numFmtId="1" applyNumberFormat="1" borderId="1" applyBorder="1" fontId="6" applyFont="1" fillId="0" applyAlignment="1">
      <alignment horizontal="right"/>
    </xf>
    <xf xfId="0" numFmtId="3" applyNumberFormat="1" borderId="1" applyBorder="1" fontId="6" applyFont="1" fillId="0" applyAlignment="1">
      <alignment horizontal="right"/>
    </xf>
    <xf xfId="0" numFmtId="1" applyNumberFormat="1" borderId="1" applyBorder="1" fontId="17" applyFont="1" fillId="0" applyAlignment="1">
      <alignment horizontal="left"/>
    </xf>
    <xf xfId="0" numFmtId="1" applyNumberFormat="1" borderId="1" applyBorder="1" fontId="10" applyFont="1" fillId="0" applyAlignment="1">
      <alignment horizontal="right"/>
    </xf>
    <xf xfId="0" numFmtId="3" applyNumberFormat="1" borderId="1" applyBorder="1" fontId="10" applyFont="1" fillId="0" applyAlignment="1">
      <alignment horizontal="right"/>
    </xf>
    <xf xfId="0" numFmtId="1" applyNumberFormat="1" borderId="14" applyBorder="1" fontId="10" applyFont="1" fillId="0" applyAlignment="1">
      <alignment horizontal="right"/>
    </xf>
    <xf xfId="0" numFmtId="1" applyNumberFormat="1" borderId="20" applyBorder="1" fontId="33" applyFont="1" fillId="0" applyAlignment="1">
      <alignment horizontal="center"/>
    </xf>
    <xf xfId="0" numFmtId="1" applyNumberFormat="1" borderId="21" applyBorder="1" fontId="33" applyFont="1" fillId="0" applyAlignment="1">
      <alignment horizontal="center"/>
    </xf>
    <xf xfId="0" numFmtId="3" applyNumberFormat="1" borderId="21" applyBorder="1" fontId="33" applyFont="1" fillId="0" applyAlignment="1">
      <alignment horizontal="center"/>
    </xf>
    <xf xfId="0" numFmtId="1" applyNumberFormat="1" borderId="22" applyBorder="1" fontId="33" applyFont="1" fillId="0" applyAlignment="1">
      <alignment horizontal="center"/>
    </xf>
    <xf xfId="0" numFmtId="1" applyNumberFormat="1" borderId="1" applyBorder="1" fontId="35" applyFont="1" fillId="0" applyAlignment="1">
      <alignment horizontal="left"/>
    </xf>
    <xf xfId="0" numFmtId="3" applyNumberFormat="1" borderId="29" applyBorder="1" fontId="36" applyFont="1" fillId="18" applyFill="1" applyAlignment="1">
      <alignment horizontal="center"/>
    </xf>
    <xf xfId="0" numFmtId="1" applyNumberFormat="1" borderId="30" applyBorder="1" fontId="36" applyFont="1" fillId="18" applyFill="1" applyAlignment="1">
      <alignment horizontal="center"/>
    </xf>
    <xf xfId="0" numFmtId="3" applyNumberFormat="1" borderId="30" applyBorder="1" fontId="36" applyFont="1" fillId="18" applyFill="1" applyAlignment="1">
      <alignment horizontal="center"/>
    </xf>
    <xf xfId="0" numFmtId="3" applyNumberFormat="1" borderId="31" applyBorder="1" fontId="36" applyFont="1" fillId="18" applyFill="1" applyAlignment="1">
      <alignment horizontal="center"/>
    </xf>
    <xf xfId="0" numFmtId="1" applyNumberFormat="1" borderId="1" applyBorder="1" fontId="33" applyFont="1" fillId="0" applyAlignment="1">
      <alignment horizontal="left"/>
    </xf>
    <xf xfId="0" numFmtId="1" applyNumberFormat="1" borderId="29" applyBorder="1" fontId="36" applyFont="1" fillId="18" applyFill="1" applyAlignment="1">
      <alignment horizontal="center"/>
    </xf>
    <xf xfId="0" numFmtId="1" applyNumberFormat="1" borderId="31" applyBorder="1" fontId="36" applyFont="1" fillId="18" applyFill="1" applyAlignment="1">
      <alignment horizontal="center"/>
    </xf>
    <xf xfId="0" numFmtId="3" applyNumberFormat="1" borderId="1" applyBorder="1" fontId="19" applyFont="1" fillId="0" applyAlignment="1">
      <alignment horizontal="center"/>
    </xf>
    <xf xfId="0" numFmtId="3" applyNumberFormat="1" borderId="32" applyBorder="1" fontId="14" applyFont="1" fillId="7" applyFill="1" applyAlignment="1">
      <alignment horizontal="right"/>
    </xf>
    <xf xfId="0" numFmtId="1" applyNumberFormat="1" borderId="32" applyBorder="1" fontId="14" applyFont="1" fillId="7" applyFill="1" applyAlignment="1">
      <alignment horizontal="right"/>
    </xf>
    <xf xfId="0" numFmtId="3" applyNumberFormat="1" borderId="32" applyBorder="1" fontId="21" applyFont="1" fillId="8" applyFill="1" applyAlignment="1">
      <alignment horizontal="right"/>
    </xf>
    <xf xfId="0" numFmtId="1" applyNumberFormat="1" borderId="32" applyBorder="1" fontId="21" applyFont="1" fillId="8" applyFill="1" applyAlignment="1">
      <alignment horizontal="right"/>
    </xf>
    <xf xfId="0" numFmtId="1" applyNumberFormat="1" borderId="8" applyBorder="1" fontId="1" applyFont="1" fillId="3" applyFill="1" applyAlignment="1">
      <alignment horizontal="left"/>
    </xf>
    <xf xfId="0" numFmtId="1" applyNumberFormat="1" borderId="8" applyBorder="1" fontId="24" applyFont="1" fillId="3" applyFill="1" applyAlignment="1">
      <alignment horizontal="center"/>
    </xf>
    <xf xfId="0" numFmtId="1" applyNumberFormat="1" borderId="1" applyBorder="1" fontId="24" applyFont="1" fillId="0" applyAlignment="1">
      <alignment horizontal="center"/>
    </xf>
    <xf xfId="0" numFmtId="1" applyNumberFormat="1" borderId="1" applyBorder="1" fontId="37" applyFont="1" fillId="0" applyAlignment="1">
      <alignment horizontal="center" vertical="top"/>
    </xf>
    <xf xfId="0" numFmtId="3" applyNumberFormat="1" borderId="1" applyBorder="1" fontId="37" applyFont="1" fillId="0" applyAlignment="1">
      <alignment horizontal="center"/>
    </xf>
    <xf xfId="0" numFmtId="1" applyNumberFormat="1" borderId="1" applyBorder="1" fontId="37" applyFont="1" fillId="0" applyAlignment="1">
      <alignment horizontal="center"/>
    </xf>
    <xf xfId="0" numFmtId="1" applyNumberFormat="1" borderId="10" applyBorder="1" fontId="4" applyFont="1" fillId="0" applyAlignment="1">
      <alignment horizontal="left"/>
    </xf>
    <xf xfId="0" numFmtId="1" applyNumberFormat="1" borderId="13" applyBorder="1" fontId="4" applyFont="1" fillId="0" applyAlignment="1">
      <alignment horizontal="left"/>
    </xf>
    <xf xfId="0" numFmtId="1" applyNumberFormat="1" borderId="14" applyBorder="1" fontId="4" applyFont="1" fillId="0" applyAlignment="1">
      <alignment horizontal="center"/>
    </xf>
    <xf xfId="0" numFmtId="1" applyNumberFormat="1" borderId="13" applyBorder="1" fontId="4" applyFont="1" fillId="0" applyAlignment="1">
      <alignment horizontal="center"/>
    </xf>
    <xf xfId="0" numFmtId="1" applyNumberFormat="1" borderId="9" applyBorder="1" fontId="14" applyFont="1" fillId="14" applyFill="1" applyAlignment="1">
      <alignment horizontal="right"/>
    </xf>
    <xf xfId="0" numFmtId="1" applyNumberFormat="1" borderId="9" applyBorder="1" fontId="22" applyFont="1" fillId="14" applyFill="1" applyAlignment="1">
      <alignment horizontal="center"/>
    </xf>
    <xf xfId="0" numFmtId="1" applyNumberFormat="1" borderId="33" applyBorder="1" fontId="14" applyFont="1" fillId="14" applyFill="1" applyAlignment="1">
      <alignment horizontal="left"/>
    </xf>
    <xf xfId="0" numFmtId="1" applyNumberFormat="1" borderId="9" applyBorder="1" fontId="14" applyFont="1" fillId="2" applyFill="1" applyAlignment="1">
      <alignment horizontal="right"/>
    </xf>
    <xf xfId="0" numFmtId="1" applyNumberFormat="1" borderId="9" applyBorder="1" fontId="22" applyFont="1" fillId="2" applyFill="1" applyAlignment="1">
      <alignment horizontal="center"/>
    </xf>
    <xf xfId="0" numFmtId="3" applyNumberFormat="1" borderId="8" applyBorder="1" fontId="33" applyFont="1" fillId="6" applyFill="1" applyAlignment="1">
      <alignment horizontal="right"/>
    </xf>
    <xf xfId="0" numFmtId="1" applyNumberFormat="1" borderId="8" applyBorder="1" fontId="33" applyFont="1" fillId="6" applyFill="1" applyAlignment="1">
      <alignment horizontal="right"/>
    </xf>
    <xf xfId="0" numFmtId="1" applyNumberFormat="1" borderId="19" applyBorder="1" fontId="33" applyFont="1" fillId="6" applyFill="1" applyAlignment="1">
      <alignment horizontal="right"/>
    </xf>
    <xf xfId="0" numFmtId="3" applyNumberFormat="1" borderId="6" applyBorder="1" fontId="33" applyFont="1" fillId="6" applyFill="1" applyAlignment="1">
      <alignment horizontal="right"/>
    </xf>
    <xf xfId="0" numFmtId="1" applyNumberFormat="1" borderId="6" applyBorder="1" fontId="33" applyFont="1" fillId="6" applyFill="1" applyAlignment="1">
      <alignment horizontal="right"/>
    </xf>
    <xf xfId="0" numFmtId="1" applyNumberFormat="1" borderId="7" applyBorder="1" fontId="33" applyFont="1" fillId="6" applyFill="1" applyAlignment="1">
      <alignment horizontal="right"/>
    </xf>
    <xf xfId="0" numFmtId="0" borderId="13" applyBorder="1" fontId="14" applyFont="1" fillId="0" applyAlignment="1">
      <alignment horizontal="left"/>
    </xf>
    <xf xfId="0" numFmtId="1" applyNumberFormat="1" borderId="2" applyBorder="1" fontId="38" applyFont="1" fillId="19" applyFill="1" applyAlignment="1">
      <alignment horizontal="center" vertical="top"/>
    </xf>
    <xf xfId="0" numFmtId="1" applyNumberFormat="1" borderId="3" applyBorder="1" fontId="38" applyFont="1" fillId="19" applyFill="1" applyAlignment="1">
      <alignment horizontal="center"/>
    </xf>
    <xf xfId="0" numFmtId="3" applyNumberFormat="1" borderId="3" applyBorder="1" fontId="38" applyFont="1" fillId="19" applyFill="1" applyAlignment="1">
      <alignment horizontal="center"/>
    </xf>
    <xf xfId="0" numFmtId="1" applyNumberFormat="1" borderId="4" applyBorder="1" fontId="38" applyFont="1" fillId="19" applyFill="1" applyAlignment="1">
      <alignment horizontal="center"/>
    </xf>
    <xf xfId="0" numFmtId="1" applyNumberFormat="1" borderId="13" applyBorder="1" fontId="14" applyFont="1" fillId="0" applyAlignment="1">
      <alignment horizontal="left"/>
    </xf>
    <xf xfId="0" numFmtId="1" applyNumberFormat="1" borderId="34" applyBorder="1" fontId="39" applyFont="1" fillId="19" applyFill="1" applyAlignment="1">
      <alignment horizontal="center" vertical="top" wrapText="1"/>
    </xf>
    <xf xfId="0" numFmtId="3" applyNumberFormat="1" borderId="35" applyBorder="1" fontId="39" applyFont="1" fillId="19" applyFill="1" applyAlignment="1">
      <alignment horizontal="center" wrapText="1"/>
    </xf>
    <xf xfId="0" numFmtId="1" applyNumberFormat="1" borderId="35" applyBorder="1" fontId="39" applyFont="1" fillId="19" applyFill="1" applyAlignment="1">
      <alignment horizontal="center" wrapText="1"/>
    </xf>
    <xf xfId="0" numFmtId="1" applyNumberFormat="1" borderId="36" applyBorder="1" fontId="39" applyFont="1" fillId="19" applyFill="1" applyAlignment="1">
      <alignment horizontal="center" wrapText="1"/>
    </xf>
    <xf xfId="0" numFmtId="3" applyNumberFormat="1" borderId="26" applyBorder="1" fontId="38" applyFont="1" fillId="19" applyFill="1" applyAlignment="1">
      <alignment horizontal="center"/>
    </xf>
    <xf xfId="0" numFmtId="1" applyNumberFormat="1" borderId="8" applyBorder="1" fontId="38" applyFont="1" fillId="19" applyFill="1" applyAlignment="1">
      <alignment horizontal="center"/>
    </xf>
    <xf xfId="0" numFmtId="3" applyNumberFormat="1" borderId="8" applyBorder="1" fontId="38" applyFont="1" fillId="19" applyFill="1" applyAlignment="1">
      <alignment horizontal="center"/>
    </xf>
    <xf xfId="0" numFmtId="1" applyNumberFormat="1" borderId="19" applyBorder="1" fontId="38" applyFont="1" fillId="19" applyFill="1" applyAlignment="1">
      <alignment horizontal="center"/>
    </xf>
    <xf xfId="0" numFmtId="3" applyNumberFormat="1" borderId="33" applyBorder="1" fontId="39" applyFont="1" fillId="19" applyFill="1" applyAlignment="1">
      <alignment horizontal="center" wrapText="1"/>
    </xf>
    <xf xfId="0" numFmtId="3" applyNumberFormat="1" borderId="9" applyBorder="1" fontId="39" applyFont="1" fillId="19" applyFill="1" applyAlignment="1">
      <alignment horizontal="center" wrapText="1"/>
    </xf>
    <xf xfId="0" numFmtId="1" applyNumberFormat="1" borderId="9" applyBorder="1" fontId="39" applyFont="1" fillId="19" applyFill="1" applyAlignment="1">
      <alignment horizontal="center" wrapText="1"/>
    </xf>
    <xf xfId="0" numFmtId="1" applyNumberFormat="1" borderId="18" applyBorder="1" fontId="39" applyFont="1" fillId="19" applyFill="1" applyAlignment="1">
      <alignment horizontal="center" wrapText="1"/>
    </xf>
    <xf xfId="0" numFmtId="3" applyNumberFormat="1" borderId="5" applyBorder="1" fontId="38" applyFont="1" fillId="19" applyFill="1" applyAlignment="1">
      <alignment horizontal="center"/>
    </xf>
    <xf xfId="0" numFmtId="1" applyNumberFormat="1" borderId="6" applyBorder="1" fontId="38" applyFont="1" fillId="19" applyFill="1" applyAlignment="1">
      <alignment horizontal="center"/>
    </xf>
    <xf xfId="0" numFmtId="3" applyNumberFormat="1" borderId="6" applyBorder="1" fontId="38" applyFont="1" fillId="19" applyFill="1" applyAlignment="1">
      <alignment horizontal="center"/>
    </xf>
    <xf xfId="0" numFmtId="1" applyNumberFormat="1" borderId="7" applyBorder="1" fontId="38" applyFont="1" fillId="19" applyFill="1" applyAlignment="1">
      <alignment horizontal="center"/>
    </xf>
    <xf xfId="0" numFmtId="3" applyNumberFormat="1" borderId="37" applyBorder="1" fontId="39" applyFont="1" fillId="19" applyFill="1" applyAlignment="1">
      <alignment horizontal="center" wrapText="1"/>
    </xf>
    <xf xfId="0" numFmtId="3" applyNumberFormat="1" borderId="38" applyBorder="1" fontId="39" applyFont="1" fillId="19" applyFill="1" applyAlignment="1">
      <alignment horizontal="center" wrapText="1"/>
    </xf>
    <xf xfId="0" numFmtId="1" applyNumberFormat="1" borderId="38" applyBorder="1" fontId="39" applyFont="1" fillId="19" applyFill="1" applyAlignment="1">
      <alignment horizontal="center" wrapText="1"/>
    </xf>
    <xf xfId="0" numFmtId="1" applyNumberFormat="1" borderId="39" applyBorder="1" fontId="39" applyFont="1" fillId="19" applyFill="1" applyAlignment="1">
      <alignment horizontal="center" wrapText="1"/>
    </xf>
    <xf xfId="0" numFmtId="0" borderId="13" applyBorder="1" fontId="40" applyFont="1" fillId="0" applyAlignment="1">
      <alignment horizontal="left" wrapText="1"/>
    </xf>
    <xf xfId="0" numFmtId="3" applyNumberFormat="1" borderId="1" applyBorder="1" fontId="40" applyFont="1" fillId="0" applyAlignment="1">
      <alignment horizontal="left" wrapText="1"/>
    </xf>
    <xf xfId="0" numFmtId="1" applyNumberFormat="1" borderId="1" applyBorder="1" fontId="40" applyFont="1" fillId="0" applyAlignment="1">
      <alignment horizontal="left" wrapText="1"/>
    </xf>
    <xf xfId="0" numFmtId="1" applyNumberFormat="1" borderId="14" applyBorder="1" fontId="40" applyFont="1" fillId="0" applyAlignment="1">
      <alignment horizontal="left" wrapText="1"/>
    </xf>
    <xf xfId="0" numFmtId="0" borderId="24" applyBorder="1" fontId="40" applyFont="1" fillId="0" applyAlignment="1">
      <alignment horizontal="left" wrapText="1"/>
    </xf>
    <xf xfId="0" numFmtId="3" applyNumberFormat="1" borderId="23" applyBorder="1" fontId="40" applyFont="1" fillId="0" applyAlignment="1">
      <alignment horizontal="left" wrapText="1"/>
    </xf>
    <xf xfId="0" numFmtId="1" applyNumberFormat="1" borderId="23" applyBorder="1" fontId="40" applyFont="1" fillId="0" applyAlignment="1">
      <alignment horizontal="left" wrapText="1"/>
    </xf>
    <xf xfId="0" numFmtId="1" applyNumberFormat="1" borderId="27" applyBorder="1" fontId="40" applyFont="1" fillId="0" applyAlignment="1">
      <alignment horizontal="left" wrapText="1"/>
    </xf>
    <xf xfId="0" numFmtId="1" applyNumberFormat="1" borderId="24" applyBorder="1" fontId="4" applyFont="1" fillId="0" applyAlignment="1">
      <alignment horizontal="left"/>
    </xf>
    <xf xfId="0" numFmtId="1" applyNumberFormat="1" borderId="10" applyBorder="1" fontId="41" applyFont="1" fillId="0" applyAlignment="1">
      <alignment horizontal="center" vertical="top" wrapText="1"/>
    </xf>
    <xf xfId="0" numFmtId="1" applyNumberFormat="1" borderId="11" applyBorder="1" fontId="41" applyFont="1" fillId="0" applyAlignment="1">
      <alignment horizontal="center" wrapText="1"/>
    </xf>
    <xf xfId="0" numFmtId="3" applyNumberFormat="1" borderId="11" applyBorder="1" fontId="41" applyFont="1" fillId="0" applyAlignment="1">
      <alignment horizontal="center" wrapText="1"/>
    </xf>
    <xf xfId="0" numFmtId="1" applyNumberFormat="1" borderId="12" applyBorder="1" fontId="41" applyFont="1" fillId="0" applyAlignment="1">
      <alignment horizontal="center" wrapText="1"/>
    </xf>
    <xf xfId="0" numFmtId="1" applyNumberFormat="1" borderId="10" applyBorder="1" fontId="34" applyFont="1" fillId="0" applyAlignment="1">
      <alignment horizontal="center" vertical="top"/>
    </xf>
    <xf xfId="0" numFmtId="3" applyNumberFormat="1" borderId="11" applyBorder="1" fontId="34" applyFont="1" fillId="0" applyAlignment="1">
      <alignment horizontal="center"/>
    </xf>
    <xf xfId="0" numFmtId="1" applyNumberFormat="1" borderId="11" applyBorder="1" fontId="34" applyFont="1" fillId="0" applyAlignment="1">
      <alignment horizontal="center"/>
    </xf>
    <xf xfId="0" numFmtId="1" applyNumberFormat="1" borderId="12" applyBorder="1" fontId="34" applyFont="1" fillId="0" applyAlignment="1">
      <alignment horizontal="center"/>
    </xf>
    <xf xfId="0" numFmtId="3" applyNumberFormat="1" borderId="24" applyBorder="1" fontId="41" applyFont="1" fillId="0" applyAlignment="1">
      <alignment horizontal="center" wrapText="1"/>
    </xf>
    <xf xfId="0" numFmtId="1" applyNumberFormat="1" borderId="23" applyBorder="1" fontId="41" applyFont="1" fillId="0" applyAlignment="1">
      <alignment horizontal="center" wrapText="1"/>
    </xf>
    <xf xfId="0" numFmtId="3" applyNumberFormat="1" borderId="23" applyBorder="1" fontId="41" applyFont="1" fillId="0" applyAlignment="1">
      <alignment horizontal="center" wrapText="1"/>
    </xf>
    <xf xfId="0" numFmtId="1" applyNumberFormat="1" borderId="27" applyBorder="1" fontId="41" applyFont="1" fillId="0" applyAlignment="1">
      <alignment horizontal="center" wrapText="1"/>
    </xf>
    <xf xfId="0" numFmtId="1" applyNumberFormat="1" borderId="24" applyBorder="1" fontId="34" applyFont="1" fillId="0" applyAlignment="1">
      <alignment horizontal="center"/>
    </xf>
    <xf xfId="0" numFmtId="3" applyNumberFormat="1" borderId="23" applyBorder="1" fontId="34" applyFont="1" fillId="0" applyAlignment="1">
      <alignment horizontal="center"/>
    </xf>
    <xf xfId="0" numFmtId="1" applyNumberFormat="1" borderId="23" applyBorder="1" fontId="34" applyFont="1" fillId="0" applyAlignment="1">
      <alignment horizontal="center"/>
    </xf>
    <xf xfId="0" numFmtId="1" applyNumberFormat="1" borderId="27" applyBorder="1" fontId="34" applyFont="1" fillId="0" applyAlignment="1">
      <alignment horizontal="center"/>
    </xf>
    <xf xfId="0" numFmtId="1" applyNumberFormat="1" borderId="23" applyBorder="1" fontId="4" applyFont="1" fillId="0" applyAlignment="1">
      <alignment horizontal="left"/>
    </xf>
    <xf xfId="0" numFmtId="3" applyNumberFormat="1" borderId="23" applyBorder="1" fontId="4" applyFont="1" fillId="0" applyAlignment="1">
      <alignment horizontal="left"/>
    </xf>
    <xf xfId="0" numFmtId="1" applyNumberFormat="1" borderId="27" applyBorder="1" fontId="4" applyFont="1" fillId="0" applyAlignment="1">
      <alignment horizontal="left"/>
    </xf>
    <xf xfId="0" numFmtId="0" borderId="8" applyBorder="1" fontId="4" applyFont="1" fillId="20" applyFill="1" applyAlignment="1">
      <alignment horizontal="left"/>
    </xf>
    <xf xfId="0" numFmtId="1" applyNumberFormat="1" borderId="8" applyBorder="1" fontId="4" applyFont="1" fillId="20" applyFill="1" applyAlignment="1">
      <alignment horizontal="left"/>
    </xf>
    <xf xfId="0" numFmtId="3" applyNumberFormat="1" borderId="8" applyBorder="1" fontId="4" applyFont="1" fillId="20" applyFill="1" applyAlignment="1">
      <alignment horizontal="left"/>
    </xf>
    <xf xfId="0" numFmtId="0" borderId="1" applyBorder="1" fontId="42" applyFont="1" fillId="0" applyAlignment="1">
      <alignment horizontal="center"/>
    </xf>
    <xf xfId="0" numFmtId="1" applyNumberFormat="1" borderId="1" applyBorder="1" fontId="42" applyFont="1" fillId="0" applyAlignment="1">
      <alignment horizontal="center"/>
    </xf>
    <xf xfId="0" numFmtId="3" applyNumberFormat="1" borderId="1" applyBorder="1" fontId="42" applyFont="1" fillId="0" applyAlignment="1">
      <alignment horizontal="center"/>
    </xf>
    <xf xfId="0" numFmtId="1" applyNumberFormat="1" borderId="8" applyBorder="1" fontId="4" applyFont="1" fillId="2" applyFill="1" applyAlignment="1">
      <alignment horizontal="left"/>
    </xf>
    <xf xfId="0" numFmtId="1" applyNumberFormat="1" borderId="12" applyBorder="1" fontId="10" applyFont="1" fillId="0" applyAlignment="1">
      <alignment horizontal="center"/>
    </xf>
    <xf xfId="0" numFmtId="0" borderId="13" applyBorder="1" fontId="10" applyFont="1" fillId="0" applyAlignment="1">
      <alignment horizontal="center"/>
    </xf>
    <xf xfId="0" numFmtId="1" applyNumberFormat="1" borderId="1" applyBorder="1" fontId="10" applyFont="1" fillId="0" applyAlignment="1">
      <alignment horizontal="center"/>
    </xf>
    <xf xfId="0" numFmtId="3" applyNumberFormat="1" borderId="1" applyBorder="1" fontId="10" applyFont="1" fillId="0" applyAlignment="1">
      <alignment horizontal="center"/>
    </xf>
    <xf xfId="0" numFmtId="1" applyNumberFormat="1" borderId="14" applyBorder="1" fontId="10" applyFont="1" fillId="0" applyAlignment="1">
      <alignment horizontal="center"/>
    </xf>
    <xf xfId="0" numFmtId="1" applyNumberFormat="1" borderId="1" applyBorder="1" fontId="22" applyFont="1" fillId="0" applyAlignment="1">
      <alignment horizontal="center"/>
    </xf>
    <xf xfId="0" numFmtId="1" applyNumberFormat="1" borderId="1" applyBorder="1" fontId="43" applyFont="1" fillId="0" applyAlignment="1">
      <alignment horizontal="center"/>
    </xf>
    <xf xfId="0" numFmtId="1" applyNumberFormat="1" borderId="1" applyBorder="1" fontId="22" applyFont="1" fillId="0" applyAlignment="1">
      <alignment horizontal="left"/>
    </xf>
    <xf xfId="0" numFmtId="1" applyNumberFormat="1" borderId="28" applyBorder="1" fontId="44" applyFont="1" fillId="0" applyAlignment="1">
      <alignment horizontal="center"/>
    </xf>
    <xf xfId="0" numFmtId="3" applyNumberFormat="1" borderId="28" applyBorder="1" fontId="14" applyFont="1" fillId="7" applyFill="1" applyAlignment="1">
      <alignment horizontal="right"/>
    </xf>
    <xf xfId="0" numFmtId="1" applyNumberFormat="1" borderId="28" applyBorder="1" fontId="14" applyFont="1" fillId="7" applyFill="1" applyAlignment="1">
      <alignment horizontal="right"/>
    </xf>
    <xf xfId="0" numFmtId="1" applyNumberFormat="1" borderId="28" applyBorder="1" fontId="14" applyFont="1" fillId="8" applyFill="1" applyAlignment="1">
      <alignment horizontal="right"/>
    </xf>
    <xf xfId="0" numFmtId="1" applyNumberFormat="1" borderId="28" applyBorder="1" fontId="33" applyFont="1" fillId="0" applyAlignment="1">
      <alignment horizontal="center"/>
    </xf>
    <xf xfId="0" numFmtId="3" applyNumberFormat="1" borderId="28" applyBorder="1" fontId="33" applyFont="1" fillId="0" applyAlignment="1">
      <alignment horizontal="center"/>
    </xf>
    <xf xfId="0" numFmtId="3" applyNumberFormat="1" borderId="1" applyBorder="1" fontId="22" applyFont="1" fillId="0" applyAlignment="1">
      <alignment horizontal="left"/>
    </xf>
    <xf xfId="0" numFmtId="1" applyNumberFormat="1" borderId="28" applyBorder="1" fontId="22" applyFont="1" fillId="0" applyAlignment="1">
      <alignment horizontal="center"/>
    </xf>
    <xf xfId="0" numFmtId="1" applyNumberFormat="1" borderId="40" applyBorder="1" fontId="22" applyFont="1" fillId="0" applyAlignment="1">
      <alignment horizontal="center"/>
    </xf>
    <xf xfId="0" numFmtId="3" applyNumberFormat="1" borderId="41" applyBorder="1" fontId="22" applyFont="1" fillId="19" applyFill="1" applyAlignment="1">
      <alignment horizontal="right"/>
    </xf>
    <xf xfId="0" numFmtId="1" applyNumberFormat="1" borderId="42" applyBorder="1" fontId="22" applyFont="1" fillId="19" applyFill="1" applyAlignment="1">
      <alignment horizontal="right"/>
    </xf>
    <xf xfId="0" numFmtId="1" applyNumberFormat="1" borderId="43" applyBorder="1" fontId="22" applyFont="1" fillId="19" applyFill="1" applyAlignment="1">
      <alignment horizontal="right"/>
    </xf>
    <xf xfId="0" numFmtId="1" applyNumberFormat="1" borderId="1" applyBorder="1" fontId="45" applyFont="1" fillId="0" applyAlignment="1">
      <alignment horizontal="left"/>
    </xf>
    <xf xfId="0" numFmtId="1" applyNumberFormat="1" borderId="28" applyBorder="1" fontId="46" applyFont="1" fillId="18" applyFill="1" applyAlignment="1">
      <alignment horizontal="center"/>
    </xf>
    <xf xfId="0" numFmtId="3" applyNumberFormat="1" borderId="29" applyBorder="1" fontId="22" applyFont="1" fillId="19" applyFill="1" applyAlignment="1">
      <alignment horizontal="right"/>
    </xf>
    <xf xfId="0" numFmtId="1" applyNumberFormat="1" borderId="30" applyBorder="1" fontId="22" applyFont="1" fillId="19" applyFill="1" applyAlignment="1">
      <alignment horizontal="right"/>
    </xf>
    <xf xfId="0" numFmtId="1" applyNumberFormat="1" borderId="31" applyBorder="1" fontId="22" applyFont="1" fillId="19" applyFill="1" applyAlignment="1">
      <alignment horizontal="right"/>
    </xf>
    <xf xfId="0" numFmtId="0" borderId="33" applyBorder="1" fontId="1" applyFont="1" fillId="10" applyFill="1" applyAlignment="1">
      <alignment horizontal="center"/>
    </xf>
    <xf xfId="0" numFmtId="1" applyNumberFormat="1" borderId="8" applyBorder="1" fontId="47" applyFont="1" fillId="7" applyFill="1" applyAlignment="1">
      <alignment horizontal="center"/>
    </xf>
    <xf xfId="0" numFmtId="3" applyNumberFormat="1" borderId="8" applyBorder="1" fontId="47" applyFont="1" fillId="7" applyFill="1" applyAlignment="1">
      <alignment horizontal="center"/>
    </xf>
    <xf xfId="0" numFmtId="1" applyNumberFormat="1" borderId="8" applyBorder="1" fontId="47" applyFont="1" fillId="8" applyFill="1" applyAlignment="1">
      <alignment horizontal="center"/>
    </xf>
    <xf xfId="0" numFmtId="3" applyNumberFormat="1" borderId="8" applyBorder="1" fontId="47" applyFont="1" fillId="8" applyFill="1" applyAlignment="1">
      <alignment horizontal="center"/>
    </xf>
    <xf xfId="0" numFmtId="0" borderId="33" applyBorder="1" fontId="17" applyFont="1" fillId="0" applyAlignment="1">
      <alignment horizontal="center" wrapText="1"/>
    </xf>
    <xf xfId="0" numFmtId="0" borderId="33" applyBorder="1" fontId="17" applyFont="1" fillId="0" applyAlignment="1">
      <alignment horizontal="center"/>
    </xf>
    <xf xfId="0" numFmtId="1" applyNumberFormat="1" borderId="1" applyBorder="1" fontId="48" applyFont="1" fillId="0" applyAlignment="1">
      <alignment horizontal="left"/>
    </xf>
    <xf xfId="0" numFmtId="1" applyNumberFormat="1" borderId="1" applyBorder="1" fontId="29" applyFont="1" fillId="0" applyAlignment="1">
      <alignment horizontal="left"/>
    </xf>
    <xf xfId="0" numFmtId="1" applyNumberFormat="1" borderId="9" applyBorder="1" fontId="23" applyFont="1" fillId="0" applyAlignment="1">
      <alignment horizontal="center"/>
    </xf>
    <xf xfId="0" numFmtId="1" applyNumberFormat="1" borderId="44" applyBorder="1" fontId="23" applyFont="1" fillId="0" applyAlignment="1">
      <alignment horizontal="left"/>
    </xf>
    <xf xfId="0" numFmtId="1" applyNumberFormat="1" borderId="9" applyBorder="1" fontId="14" applyFont="1" fillId="2" applyFill="1" applyAlignment="1">
      <alignment horizontal="center" vertical="top"/>
    </xf>
    <xf xfId="0" numFmtId="1" applyNumberFormat="1" borderId="9" applyBorder="1" fontId="14" applyFont="1" fillId="0" applyAlignment="1">
      <alignment horizontal="center"/>
    </xf>
    <xf xfId="0" numFmtId="1" applyNumberFormat="1" borderId="9" applyBorder="1" fontId="7" applyFont="1" fillId="2" applyFill="1" applyAlignment="1">
      <alignment horizontal="center"/>
    </xf>
    <xf xfId="0" numFmtId="3" applyNumberFormat="1" borderId="9" applyBorder="1" fontId="44" applyFont="1" fillId="21" applyFill="1" applyAlignment="1">
      <alignment horizontal="center"/>
    </xf>
    <xf xfId="0" numFmtId="3" applyNumberFormat="1" borderId="9" applyBorder="1" fontId="44" applyFont="1" fillId="19" applyFill="1" applyAlignment="1">
      <alignment horizontal="center"/>
    </xf>
    <xf xfId="0" numFmtId="1" applyNumberFormat="1" borderId="9" applyBorder="1" fontId="44" applyFont="1" fillId="19" applyFill="1" applyAlignment="1">
      <alignment horizontal="center"/>
    </xf>
    <xf xfId="0" numFmtId="3" applyNumberFormat="1" borderId="9" applyBorder="1" fontId="49" applyFont="1" fillId="21" applyFill="1" applyAlignment="1">
      <alignment horizontal="center"/>
    </xf>
    <xf xfId="0" numFmtId="1" applyNumberFormat="1" borderId="15" applyBorder="1" fontId="29" applyFont="1" fillId="21" applyFill="1" applyAlignment="1">
      <alignment horizontal="left"/>
    </xf>
    <xf xfId="0" numFmtId="1" applyNumberFormat="1" borderId="45" applyBorder="1" fontId="29" applyFont="1" fillId="21" applyFill="1" applyAlignment="1">
      <alignment horizontal="left"/>
    </xf>
    <xf xfId="0" numFmtId="3" applyNumberFormat="1" borderId="45" applyBorder="1" fontId="29" applyFont="1" fillId="21" applyFill="1" applyAlignment="1">
      <alignment horizontal="left"/>
    </xf>
    <xf xfId="0" numFmtId="1" applyNumberFormat="1" borderId="16" applyBorder="1" fontId="29" applyFont="1" fillId="21" applyFill="1" applyAlignment="1">
      <alignment horizontal="left"/>
    </xf>
    <xf xfId="0" numFmtId="0" borderId="24" applyBorder="1" fontId="1" applyFont="1" fillId="0" applyAlignment="1">
      <alignment horizontal="center"/>
    </xf>
    <xf xfId="0" numFmtId="1" applyNumberFormat="1" borderId="23" applyBorder="1" fontId="19" applyFont="1" fillId="0" applyAlignment="1">
      <alignment horizontal="center"/>
    </xf>
    <xf xfId="0" numFmtId="1" applyNumberFormat="1" borderId="23" applyBorder="1" fontId="11" applyFont="1" fillId="0" applyAlignment="1">
      <alignment horizontal="center"/>
    </xf>
    <xf xfId="0" numFmtId="0" borderId="8" applyBorder="1" fontId="1" applyFont="1" fillId="20" applyFill="1" applyAlignment="1">
      <alignment horizontal="center"/>
    </xf>
    <xf xfId="0" numFmtId="0" borderId="8" applyBorder="1" fontId="1" applyFont="1" fillId="22" applyFill="1" applyAlignment="1">
      <alignment horizontal="center"/>
    </xf>
    <xf xfId="0" numFmtId="1" applyNumberFormat="1" borderId="0" fontId="0" fillId="0" applyAlignment="1">
      <alignment horizontal="left"/>
    </xf>
    <xf xfId="0" numFmtId="0" borderId="0" fontId="0" fillId="0" applyAlignment="1">
      <alignment horizontal="general" wrapText="1"/>
    </xf>
    <xf xfId="0" numFmtId="3" applyNumberFormat="1" borderId="1" applyBorder="1" fontId="2" applyFont="1" fillId="0" applyAlignment="1">
      <alignment horizontal="left"/>
    </xf>
    <xf xfId="0" numFmtId="3" applyNumberFormat="1" borderId="22" applyBorder="1" fontId="6" applyFont="1" fillId="0" applyAlignment="1">
      <alignment horizontal="center"/>
    </xf>
    <xf xfId="0" numFmtId="3" applyNumberFormat="1" borderId="1" applyBorder="1" fontId="34" applyFont="1" fillId="0" applyAlignment="1">
      <alignment horizontal="center"/>
    </xf>
    <xf xfId="0" numFmtId="3" applyNumberFormat="1" borderId="8" applyBorder="1" fontId="9" applyFont="1" fillId="2" applyFill="1" applyAlignment="1">
      <alignment horizontal="center"/>
    </xf>
    <xf xfId="0" numFmtId="3" applyNumberFormat="1" borderId="1" applyBorder="1" fontId="9" applyFont="1" fillId="0" applyAlignment="1">
      <alignment horizontal="center"/>
    </xf>
    <xf xfId="0" numFmtId="0" borderId="0" fontId="0" fillId="0" applyAlignment="1">
      <alignment wrapText="1"/>
    </xf>
    <xf xfId="0" numFmtId="0" borderId="1" applyBorder="1" fontId="2" applyFont="1" fillId="0" applyAlignment="1">
      <alignment horizontal="left" wrapText="1"/>
    </xf>
    <xf xfId="0" numFmtId="0" borderId="1" applyBorder="1" fontId="31" applyFont="1" fillId="0" applyAlignment="1">
      <alignment horizontal="left" wrapText="1"/>
    </xf>
    <xf xfId="0" numFmtId="1" applyNumberFormat="1" borderId="1" applyBorder="1" fontId="31" applyFont="1" fillId="0" applyAlignment="1">
      <alignment horizontal="left" wrapText="1"/>
    </xf>
    <xf xfId="0" numFmtId="3" applyNumberFormat="1" borderId="1" applyBorder="1" fontId="31" applyFont="1" fillId="0" applyAlignment="1">
      <alignment horizontal="left" wrapText="1"/>
    </xf>
    <xf xfId="0" numFmtId="1" applyNumberFormat="1" borderId="1" applyBorder="1" fontId="2" applyFont="1" fillId="0" applyAlignment="1">
      <alignment horizontal="left" wrapText="1"/>
    </xf>
    <xf xfId="0" numFmtId="3" applyNumberFormat="1" borderId="1" applyBorder="1" fontId="2" applyFont="1" fillId="0" applyAlignment="1">
      <alignment horizontal="left" wrapText="1"/>
    </xf>
    <xf xfId="0" numFmtId="3" applyNumberFormat="1" borderId="1" applyBorder="1" fontId="32" applyFont="1" fillId="0" applyAlignment="1">
      <alignment horizontal="left" wrapText="1"/>
    </xf>
    <xf xfId="0" numFmtId="1" applyNumberFormat="1" borderId="1" applyBorder="1" fontId="32" applyFont="1" fillId="0" applyAlignment="1">
      <alignment horizontal="left" wrapText="1"/>
    </xf>
    <xf xfId="0" numFmtId="3" applyNumberFormat="1" borderId="1" applyBorder="1" fontId="2" applyFont="1" fillId="0" applyAlignment="1">
      <alignment horizontal="right" wrapText="1"/>
    </xf>
    <xf xfId="0" numFmtId="0" borderId="8" applyBorder="1" fontId="4" applyFont="1" fillId="16" applyFill="1" applyAlignment="1">
      <alignment horizontal="left"/>
    </xf>
    <xf xfId="0" numFmtId="0" borderId="8" applyBorder="1" fontId="50" applyFont="1" fillId="16" applyFill="1" applyAlignment="1">
      <alignment horizontal="center"/>
    </xf>
    <xf xfId="0" numFmtId="1" applyNumberFormat="1" borderId="8" applyBorder="1" fontId="50" applyFont="1" fillId="16" applyFill="1" applyAlignment="1">
      <alignment horizontal="center"/>
    </xf>
    <xf xfId="0" numFmtId="3" applyNumberFormat="1" borderId="8" applyBorder="1" fontId="50" applyFont="1" fillId="16" applyFill="1" applyAlignment="1">
      <alignment horizontal="center"/>
    </xf>
    <xf xfId="0" numFmtId="1" applyNumberFormat="1" borderId="8" applyBorder="1" fontId="13" applyFont="1" fillId="16" applyFill="1" applyAlignment="1">
      <alignment horizontal="left"/>
    </xf>
    <xf xfId="0" numFmtId="3" applyNumberFormat="1" borderId="8" applyBorder="1" fontId="13" applyFont="1" fillId="16" applyFill="1" applyAlignment="1">
      <alignment horizontal="left"/>
    </xf>
    <xf xfId="0" numFmtId="0" borderId="1" applyBorder="1" fontId="13" applyFont="1" fillId="0" applyAlignment="1">
      <alignment horizontal="left"/>
    </xf>
    <xf xfId="0" numFmtId="0" borderId="1" applyBorder="1" fontId="3" applyFont="1" fillId="0" applyAlignment="1">
      <alignment horizontal="center"/>
    </xf>
    <xf xfId="0" numFmtId="1" applyNumberFormat="1" borderId="1" applyBorder="1" fontId="3" applyFont="1" fillId="0" applyAlignment="1">
      <alignment horizontal="center"/>
    </xf>
    <xf xfId="0" numFmtId="3" applyNumberFormat="1" borderId="1" applyBorder="1" fontId="3" applyFont="1" fillId="0" applyAlignment="1">
      <alignment horizontal="center"/>
    </xf>
    <xf xfId="0" numFmtId="1" applyNumberFormat="1" borderId="1" applyBorder="1" fontId="13" applyFont="1" fillId="0" applyAlignment="1">
      <alignment horizontal="left"/>
    </xf>
    <xf xfId="0" numFmtId="3" applyNumberFormat="1" borderId="1" applyBorder="1" fontId="13" applyFont="1" fillId="0" applyAlignment="1">
      <alignment horizontal="left"/>
    </xf>
    <xf xfId="0" numFmtId="1" applyNumberFormat="1" borderId="1" applyBorder="1" fontId="13" applyFont="1" fillId="0" applyAlignment="1">
      <alignment horizontal="center"/>
    </xf>
    <xf xfId="0" numFmtId="1" applyNumberFormat="1" borderId="29" applyBorder="1" fontId="51" applyFont="1" fillId="19" applyFill="1" applyAlignment="1">
      <alignment horizontal="left"/>
    </xf>
    <xf xfId="0" numFmtId="3" applyNumberFormat="1" borderId="30" applyBorder="1" fontId="51" applyFont="1" fillId="19" applyFill="1" applyAlignment="1">
      <alignment horizontal="left"/>
    </xf>
    <xf xfId="0" numFmtId="1" applyNumberFormat="1" borderId="30" applyBorder="1" fontId="51" applyFont="1" fillId="19" applyFill="1" applyAlignment="1">
      <alignment horizontal="left"/>
    </xf>
    <xf xfId="0" numFmtId="1" applyNumberFormat="1" borderId="31" applyBorder="1" fontId="51" applyFont="1" fillId="19" applyFill="1" applyAlignment="1">
      <alignment horizontal="left"/>
    </xf>
    <xf xfId="0" numFmtId="3" applyNumberFormat="1" borderId="29" applyBorder="1" fontId="52" applyFont="1" fillId="19" applyFill="1" applyAlignment="1">
      <alignment horizontal="center"/>
    </xf>
    <xf xfId="0" numFmtId="1" applyNumberFormat="1" borderId="30" applyBorder="1" fontId="52" applyFont="1" fillId="19" applyFill="1" applyAlignment="1">
      <alignment horizontal="center"/>
    </xf>
    <xf xfId="0" numFmtId="3" applyNumberFormat="1" borderId="31" applyBorder="1" fontId="52" applyFont="1" fillId="19" applyFill="1" applyAlignment="1">
      <alignment horizontal="center"/>
    </xf>
    <xf xfId="0" numFmtId="3" applyNumberFormat="1" borderId="1" applyBorder="1" fontId="51" applyFont="1" fillId="0" applyAlignment="1">
      <alignment horizontal="left"/>
    </xf>
    <xf xfId="0" numFmtId="1" applyNumberFormat="1" borderId="1" applyBorder="1" fontId="51" applyFont="1" fillId="0" applyAlignment="1">
      <alignment horizontal="left"/>
    </xf>
    <xf xfId="0" numFmtId="3" applyNumberFormat="1" borderId="1" applyBorder="1" fontId="52" applyFont="1" fillId="0" applyAlignment="1">
      <alignment horizontal="center"/>
    </xf>
    <xf xfId="0" numFmtId="1" applyNumberFormat="1" borderId="1" applyBorder="1" fontId="52" applyFont="1" fillId="0" applyAlignment="1">
      <alignment horizontal="center"/>
    </xf>
    <xf xfId="0" numFmtId="0" borderId="8" applyBorder="1" fontId="4" applyFont="1" fillId="2" applyFill="1" applyAlignment="1">
      <alignment horizontal="left"/>
    </xf>
    <xf xfId="0" numFmtId="0" borderId="8" applyBorder="1" fontId="13" applyFont="1" fillId="2" applyFill="1" applyAlignment="1">
      <alignment horizontal="center"/>
    </xf>
    <xf xfId="0" numFmtId="1" applyNumberFormat="1" borderId="8" applyBorder="1" fontId="13" applyFont="1" fillId="2" applyFill="1" applyAlignment="1">
      <alignment horizontal="center"/>
    </xf>
    <xf xfId="0" numFmtId="3" applyNumberFormat="1" borderId="8" applyBorder="1" fontId="13" applyFont="1" fillId="2" applyFill="1" applyAlignment="1">
      <alignment horizontal="center"/>
    </xf>
    <xf xfId="0" numFmtId="0" borderId="13" applyBorder="1" fontId="25" applyFont="1" fillId="0" applyAlignment="1">
      <alignment horizontal="center"/>
    </xf>
    <xf xfId="0" numFmtId="1" applyNumberFormat="1" borderId="10" applyBorder="1" fontId="53" applyFont="1" fillId="0" applyAlignment="1">
      <alignment horizontal="center"/>
    </xf>
    <xf xfId="0" numFmtId="3" applyNumberFormat="1" borderId="11" applyBorder="1" fontId="11" applyFont="1" fillId="0" applyAlignment="1">
      <alignment horizontal="center"/>
    </xf>
    <xf xfId="0" numFmtId="1" applyNumberFormat="1" borderId="11" applyBorder="1" fontId="11" applyFont="1" fillId="0" applyAlignment="1">
      <alignment horizontal="center"/>
    </xf>
    <xf xfId="0" numFmtId="1" applyNumberFormat="1" borderId="12" applyBorder="1" fontId="11" applyFont="1" fillId="0" applyAlignment="1">
      <alignment horizontal="center"/>
    </xf>
    <xf xfId="0" numFmtId="3" applyNumberFormat="1" borderId="1" applyBorder="1" fontId="53" applyFont="1" fillId="0" applyAlignment="1">
      <alignment horizontal="center"/>
    </xf>
    <xf xfId="0" numFmtId="1" applyNumberFormat="1" borderId="1" applyBorder="1" fontId="53" applyFont="1" fillId="0" applyAlignment="1">
      <alignment horizontal="center"/>
    </xf>
    <xf xfId="0" numFmtId="1" applyNumberFormat="1" borderId="8" applyBorder="1" fontId="53" applyFont="1" fillId="2" applyFill="1" applyAlignment="1">
      <alignment horizontal="center"/>
    </xf>
    <xf xfId="0" numFmtId="1" applyNumberFormat="1" borderId="8" applyBorder="1" fontId="25" applyFont="1" fillId="2" applyFill="1" applyAlignment="1">
      <alignment horizontal="center"/>
    </xf>
    <xf xfId="0" numFmtId="1" applyNumberFormat="1" borderId="1" applyBorder="1" fontId="25" applyFont="1" fillId="0" applyAlignment="1">
      <alignment horizontal="center"/>
    </xf>
    <xf xfId="0" numFmtId="3" applyNumberFormat="1" borderId="1" applyBorder="1" fontId="25" applyFont="1" fillId="0" applyAlignment="1">
      <alignment horizontal="center" vertical="top"/>
    </xf>
    <xf xfId="0" numFmtId="3" applyNumberFormat="1" borderId="1" applyBorder="1" fontId="25" applyFont="1" fillId="0" applyAlignment="1">
      <alignment horizontal="center"/>
    </xf>
    <xf xfId="0" numFmtId="1" applyNumberFormat="1" borderId="26" applyBorder="1" fontId="12" applyFont="1" fillId="17" applyFill="1" applyAlignment="1">
      <alignment horizontal="left"/>
    </xf>
    <xf xfId="0" numFmtId="3" applyNumberFormat="1" borderId="8" applyBorder="1" fontId="12" applyFont="1" fillId="17" applyFill="1" applyAlignment="1">
      <alignment horizontal="center"/>
    </xf>
    <xf xfId="0" numFmtId="1" applyNumberFormat="1" borderId="8" applyBorder="1" fontId="12" applyFont="1" fillId="22" applyFill="1" applyAlignment="1">
      <alignment horizontal="left"/>
    </xf>
    <xf xfId="0" numFmtId="3" applyNumberFormat="1" borderId="8" applyBorder="1" fontId="12" applyFont="1" fillId="22" applyFill="1" applyAlignment="1">
      <alignment horizontal="left"/>
    </xf>
    <xf xfId="0" numFmtId="3" applyNumberFormat="1" borderId="8" applyBorder="1" fontId="12" applyFont="1" fillId="22" applyFill="1" applyAlignment="1">
      <alignment horizontal="center"/>
    </xf>
    <xf xfId="0" numFmtId="3" applyNumberFormat="1" borderId="8" applyBorder="1" fontId="12" applyFont="1" fillId="7" applyFill="1" applyAlignment="1">
      <alignment horizontal="left"/>
    </xf>
    <xf xfId="0" numFmtId="3" applyNumberFormat="1" borderId="8" applyBorder="1" fontId="12" applyFont="1" fillId="7" applyFill="1" applyAlignment="1">
      <alignment horizontal="center"/>
    </xf>
    <xf xfId="0" numFmtId="1" applyNumberFormat="1" borderId="8" applyBorder="1" fontId="12" applyFont="1" fillId="15" applyFill="1" applyAlignment="1">
      <alignment horizontal="left"/>
    </xf>
    <xf xfId="0" numFmtId="3" applyNumberFormat="1" borderId="8" applyBorder="1" fontId="12" applyFont="1" fillId="15" applyFill="1" applyAlignment="1">
      <alignment horizontal="center"/>
    </xf>
    <xf xfId="0" numFmtId="1" applyNumberFormat="1" borderId="19" applyBorder="1" fontId="12" applyFont="1" fillId="17" applyFill="1" applyAlignment="1">
      <alignment horizontal="center"/>
    </xf>
    <xf xfId="0" numFmtId="1" applyNumberFormat="1" borderId="13" applyBorder="1" fontId="53" applyFont="1" fillId="0" applyAlignment="1">
      <alignment horizontal="left"/>
    </xf>
    <xf xfId="0" numFmtId="3" applyNumberFormat="1" borderId="1" applyBorder="1" fontId="12" applyFont="1" fillId="0" applyAlignment="1">
      <alignment horizontal="left"/>
    </xf>
    <xf xfId="0" numFmtId="3" applyNumberFormat="1" borderId="1" applyBorder="1" fontId="12" applyFont="1" fillId="0" applyAlignment="1">
      <alignment horizontal="center"/>
    </xf>
    <xf xfId="0" numFmtId="1" applyNumberFormat="1" borderId="14" applyBorder="1" fontId="12" applyFont="1" fillId="0" applyAlignment="1">
      <alignment horizontal="left"/>
    </xf>
    <xf xfId="0" numFmtId="1" applyNumberFormat="1" borderId="8" applyBorder="1" fontId="12" applyFont="1" fillId="7" applyFill="1" applyAlignment="1">
      <alignment horizontal="left"/>
    </xf>
    <xf xfId="0" numFmtId="3" applyNumberFormat="1" borderId="8" applyBorder="1" fontId="12" applyFont="1" fillId="15" applyFill="1" applyAlignment="1">
      <alignment horizontal="right"/>
    </xf>
    <xf xfId="0" numFmtId="1" applyNumberFormat="1" borderId="26" applyBorder="1" fontId="12" applyFont="1" fillId="23" applyFill="1" applyAlignment="1">
      <alignment horizontal="left"/>
    </xf>
    <xf xfId="0" numFmtId="3" applyNumberFormat="1" borderId="8" applyBorder="1" fontId="12" applyFont="1" fillId="23" applyFill="1" applyAlignment="1">
      <alignment horizontal="center"/>
    </xf>
    <xf xfId="0" numFmtId="1" applyNumberFormat="1" borderId="8" applyBorder="1" fontId="12" applyFont="1" fillId="24" applyFill="1" applyAlignment="1">
      <alignment horizontal="center"/>
    </xf>
    <xf xfId="0" numFmtId="3" applyNumberFormat="1" borderId="8" applyBorder="1" fontId="12" applyFont="1" fillId="24" applyFill="1" applyAlignment="1">
      <alignment horizontal="center"/>
    </xf>
    <xf xfId="0" numFmtId="1" applyNumberFormat="1" borderId="8" applyBorder="1" fontId="12" applyFont="1" fillId="4" applyFill="1" applyAlignment="1">
      <alignment horizontal="left"/>
    </xf>
    <xf xfId="0" numFmtId="3" applyNumberFormat="1" borderId="8" applyBorder="1" fontId="12" applyFont="1" fillId="4" applyFill="1" applyAlignment="1">
      <alignment horizontal="center"/>
    </xf>
    <xf xfId="0" numFmtId="3" applyNumberFormat="1" borderId="8" applyBorder="1" fontId="12" applyFont="1" fillId="25" applyFill="1" applyAlignment="1">
      <alignment horizontal="left"/>
    </xf>
    <xf xfId="0" numFmtId="3" applyNumberFormat="1" borderId="8" applyBorder="1" fontId="12" applyFont="1" fillId="25" applyFill="1" applyAlignment="1">
      <alignment horizontal="center"/>
    </xf>
    <xf xfId="0" numFmtId="1" applyNumberFormat="1" borderId="24" applyBorder="1" fontId="54" applyFont="1" fillId="0" applyAlignment="1">
      <alignment horizontal="left"/>
    </xf>
    <xf xfId="0" numFmtId="3" applyNumberFormat="1" borderId="23" applyBorder="1" fontId="54" applyFont="1" fillId="0" applyAlignment="1">
      <alignment horizontal="left"/>
    </xf>
    <xf xfId="0" numFmtId="1" applyNumberFormat="1" borderId="23" applyBorder="1" fontId="53" applyFont="1" fillId="0" applyAlignment="1">
      <alignment horizontal="center"/>
    </xf>
    <xf xfId="0" numFmtId="3" applyNumberFormat="1" borderId="23" applyBorder="1" fontId="53" applyFont="1" fillId="0" applyAlignment="1">
      <alignment horizontal="center"/>
    </xf>
    <xf xfId="0" numFmtId="1" applyNumberFormat="1" borderId="27" applyBorder="1" fontId="54" applyFont="1" fillId="0" applyAlignment="1">
      <alignment horizontal="left"/>
    </xf>
    <xf xfId="0" numFmtId="1" applyNumberFormat="1" borderId="5" applyBorder="1" fontId="12" applyFont="1" fillId="23" applyFill="1" applyAlignment="1">
      <alignment horizontal="left"/>
    </xf>
    <xf xfId="0" numFmtId="3" applyNumberFormat="1" borderId="6" applyBorder="1" fontId="12" applyFont="1" fillId="23" applyFill="1" applyAlignment="1">
      <alignment horizontal="center"/>
    </xf>
    <xf xfId="0" numFmtId="1" applyNumberFormat="1" borderId="6" applyBorder="1" fontId="12" applyFont="1" fillId="24" applyFill="1" applyAlignment="1">
      <alignment horizontal="center"/>
    </xf>
    <xf xfId="0" numFmtId="3" applyNumberFormat="1" borderId="6" applyBorder="1" fontId="12" applyFont="1" fillId="24" applyFill="1" applyAlignment="1">
      <alignment horizontal="center"/>
    </xf>
    <xf xfId="0" numFmtId="1" applyNumberFormat="1" borderId="6" applyBorder="1" fontId="12" applyFont="1" fillId="4" applyFill="1" applyAlignment="1">
      <alignment horizontal="left"/>
    </xf>
    <xf xfId="0" numFmtId="3" applyNumberFormat="1" borderId="6" applyBorder="1" fontId="12" applyFont="1" fillId="4" applyFill="1" applyAlignment="1">
      <alignment horizontal="center"/>
    </xf>
    <xf xfId="0" numFmtId="1" applyNumberFormat="1" borderId="6" applyBorder="1" fontId="12" applyFont="1" fillId="25" applyFill="1" applyAlignment="1">
      <alignment horizontal="left"/>
    </xf>
    <xf xfId="0" numFmtId="3" applyNumberFormat="1" borderId="6" applyBorder="1" fontId="12" applyFont="1" fillId="25" applyFill="1" applyAlignment="1">
      <alignment horizontal="center"/>
    </xf>
    <xf xfId="0" numFmtId="3" applyNumberFormat="1" borderId="23" applyBorder="1" fontId="12" applyFont="1" fillId="0" applyAlignment="1">
      <alignment horizontal="left"/>
    </xf>
    <xf xfId="0" numFmtId="1" applyNumberFormat="1" borderId="27" applyBorder="1" fontId="12" applyFont="1" fillId="0" applyAlignment="1">
      <alignment horizontal="left"/>
    </xf>
    <xf xfId="0" numFmtId="1" applyNumberFormat="1" borderId="6" applyBorder="1" fontId="12" applyFont="1" fillId="24" applyFill="1" applyAlignment="1">
      <alignment horizontal="left"/>
    </xf>
    <xf xfId="0" numFmtId="1" applyNumberFormat="1" borderId="23" applyBorder="1" fontId="12" applyFont="1" fillId="0" applyAlignment="1">
      <alignment horizontal="left"/>
    </xf>
    <xf xfId="0" numFmtId="3" applyNumberFormat="1" borderId="8" applyBorder="1" fontId="25" applyFont="1" fillId="2" applyFill="1" applyAlignment="1">
      <alignment horizontal="center"/>
    </xf>
    <xf xfId="0" numFmtId="3" applyNumberFormat="1" borderId="8" applyBorder="1" fontId="4" applyFont="1" fillId="2" applyFill="1" applyAlignment="1">
      <alignment horizontal="left"/>
    </xf>
    <xf xfId="0" numFmtId="1" applyNumberFormat="1" borderId="21" applyBorder="1" fontId="25" applyFont="1" fillId="0" applyAlignment="1">
      <alignment horizontal="center"/>
    </xf>
    <xf xfId="0" numFmtId="3" applyNumberFormat="1" borderId="23" applyBorder="1" fontId="25" applyFont="1" fillId="0" applyAlignment="1">
      <alignment horizontal="center"/>
    </xf>
    <xf xfId="0" numFmtId="1" applyNumberFormat="1" borderId="1" applyBorder="1" fontId="21" applyFont="1" fillId="0" applyAlignment="1">
      <alignment horizontal="left"/>
    </xf>
    <xf xfId="0" numFmtId="3" applyNumberFormat="1" borderId="23" applyBorder="1" fontId="55" applyFont="1" fillId="0" applyAlignment="1">
      <alignment horizontal="center"/>
    </xf>
    <xf xfId="0" numFmtId="1" applyNumberFormat="1" borderId="23" applyBorder="1" fontId="55" applyFont="1" fillId="0" applyAlignment="1">
      <alignment horizontal="center"/>
    </xf>
    <xf xfId="0" numFmtId="1" applyNumberFormat="1" borderId="1" applyBorder="1" fontId="49" applyFont="1" fillId="0" applyAlignment="1">
      <alignment horizontal="right"/>
    </xf>
    <xf xfId="0" numFmtId="3" applyNumberFormat="1" borderId="23" applyBorder="1" fontId="35" applyFont="1" fillId="0" applyAlignment="1">
      <alignment horizontal="center"/>
    </xf>
    <xf xfId="0" numFmtId="1" applyNumberFormat="1" borderId="23" applyBorder="1" fontId="35" applyFont="1" fillId="0" applyAlignment="1">
      <alignment horizontal="center"/>
    </xf>
    <xf xfId="0" numFmtId="1" applyNumberFormat="1" borderId="1" applyBorder="1" fontId="35" applyFont="1" fillId="0" applyAlignment="1">
      <alignment horizontal="center"/>
    </xf>
    <xf xfId="0" numFmtId="3" applyNumberFormat="1" borderId="1" applyBorder="1" fontId="35" applyFont="1" fillId="0" applyAlignment="1">
      <alignment horizontal="center"/>
    </xf>
    <xf xfId="0" numFmtId="0" borderId="25" applyBorder="1" fontId="3" applyFont="1" fillId="22" applyFill="1" applyAlignment="1">
      <alignment horizontal="center"/>
    </xf>
    <xf xfId="0" numFmtId="0" borderId="25" applyBorder="1" fontId="3" applyFont="1" fillId="22" applyFill="1" applyAlignment="1">
      <alignment horizontal="center"/>
    </xf>
    <xf xfId="0" numFmtId="3" applyNumberFormat="1" borderId="46" applyBorder="1" fontId="23" applyFont="1" fillId="26" applyFill="1" applyAlignment="1">
      <alignment horizontal="right"/>
    </xf>
    <xf xfId="0" numFmtId="1" applyNumberFormat="1" borderId="47" applyBorder="1" fontId="23" applyFont="1" fillId="26" applyFill="1" applyAlignment="1">
      <alignment horizontal="right"/>
    </xf>
    <xf xfId="0" numFmtId="1" applyNumberFormat="1" borderId="48" applyBorder="1" fontId="23" applyFont="1" fillId="26" applyFill="1" applyAlignment="1">
      <alignment horizontal="right"/>
    </xf>
    <xf xfId="0" numFmtId="3" applyNumberFormat="1" borderId="46" applyBorder="1" fontId="22" applyFont="1" fillId="27" applyFill="1" applyAlignment="1">
      <alignment horizontal="center"/>
    </xf>
    <xf xfId="0" numFmtId="1" applyNumberFormat="1" borderId="47" applyBorder="1" fontId="22" applyFont="1" fillId="27" applyFill="1" applyAlignment="1">
      <alignment horizontal="center"/>
    </xf>
    <xf xfId="0" numFmtId="3" applyNumberFormat="1" borderId="49" applyBorder="1" fontId="22" applyFont="1" fillId="27" applyFill="1" applyAlignment="1">
      <alignment horizontal="center"/>
    </xf>
    <xf xfId="0" numFmtId="3" applyNumberFormat="1" borderId="35" applyBorder="1" fontId="23" applyFont="1" fillId="26" applyFill="1" applyAlignment="1">
      <alignment horizontal="right"/>
    </xf>
    <xf xfId="0" numFmtId="3" applyNumberFormat="1" borderId="3" applyBorder="1" fontId="22" applyFont="1" fillId="27" applyFill="1" applyAlignment="1">
      <alignment horizontal="center"/>
    </xf>
    <xf xfId="0" numFmtId="1" applyNumberFormat="1" borderId="3" applyBorder="1" fontId="22" applyFont="1" fillId="27" applyFill="1" applyAlignment="1">
      <alignment horizontal="center"/>
    </xf>
    <xf xfId="0" numFmtId="1" applyNumberFormat="1" borderId="4" applyBorder="1" fontId="22" applyFont="1" fillId="27" applyFill="1" applyAlignment="1">
      <alignment horizontal="center"/>
    </xf>
    <xf xfId="0" numFmtId="1" applyNumberFormat="1" borderId="8" applyBorder="1" fontId="28" applyFont="1" fillId="2" applyFill="1" applyAlignment="1">
      <alignment horizontal="center"/>
    </xf>
    <xf xfId="0" numFmtId="1" applyNumberFormat="1" borderId="1" applyBorder="1" fontId="28" applyFont="1" fillId="0" applyAlignment="1">
      <alignment horizontal="center"/>
    </xf>
    <xf xfId="0" numFmtId="3" applyNumberFormat="1" borderId="10" applyBorder="1" fontId="4" applyFont="1" fillId="0" applyAlignment="1">
      <alignment horizontal="left"/>
    </xf>
    <xf xfId="0" numFmtId="3" applyNumberFormat="1" borderId="11" applyBorder="1" fontId="14" applyFont="1" fillId="0" applyAlignment="1">
      <alignment horizontal="left"/>
    </xf>
    <xf xfId="0" numFmtId="1" applyNumberFormat="1" borderId="11" applyBorder="1" fontId="14" applyFont="1" fillId="0" applyAlignment="1">
      <alignment horizontal="left"/>
    </xf>
    <xf xfId="0" numFmtId="1" applyNumberFormat="1" borderId="33" applyBorder="1" fontId="9" applyFont="1" fillId="0" applyAlignment="1">
      <alignment horizontal="center"/>
    </xf>
    <xf xfId="0" numFmtId="3" applyNumberFormat="1" borderId="9" applyBorder="1" fontId="9" applyFont="1" fillId="0" applyAlignment="1">
      <alignment horizontal="center"/>
    </xf>
    <xf xfId="0" numFmtId="1" applyNumberFormat="1" borderId="9" applyBorder="1" fontId="9" applyFont="1" fillId="0" applyAlignment="1">
      <alignment horizontal="center"/>
    </xf>
    <xf xfId="0" numFmtId="3" applyNumberFormat="1" borderId="18" applyBorder="1" fontId="9" applyFont="1" fillId="0" applyAlignment="1">
      <alignment horizontal="center"/>
    </xf>
    <xf xfId="0" numFmtId="1" applyNumberFormat="1" borderId="50" applyBorder="1" fontId="8" applyFont="1" fillId="0" applyAlignment="1">
      <alignment horizontal="center"/>
    </xf>
    <xf xfId="0" numFmtId="3" applyNumberFormat="1" borderId="51" applyBorder="1" fontId="8" applyFont="1" fillId="0" applyAlignment="1">
      <alignment horizontal="center"/>
    </xf>
    <xf xfId="0" numFmtId="1" applyNumberFormat="1" borderId="8" applyBorder="1" fontId="30" applyFont="1" fillId="2" applyFill="1" applyAlignment="1">
      <alignment horizontal="center"/>
    </xf>
    <xf xfId="0" numFmtId="3" applyNumberFormat="1" borderId="1" applyBorder="1" fontId="24" applyFont="1" fillId="0" applyAlignment="1">
      <alignment horizontal="center"/>
    </xf>
    <xf xfId="0" numFmtId="1" applyNumberFormat="1" borderId="13" applyBorder="1" fontId="56" applyFont="1" fillId="0" applyAlignment="1">
      <alignment horizontal="center"/>
    </xf>
    <xf xfId="0" numFmtId="3" applyNumberFormat="1" borderId="1" applyBorder="1" fontId="56" applyFont="1" fillId="0" applyAlignment="1">
      <alignment horizontal="center"/>
    </xf>
    <xf xfId="0" numFmtId="0" borderId="8" applyBorder="1" fontId="9" applyFont="1" fillId="7" applyFill="1" applyAlignment="1">
      <alignment horizontal="center"/>
    </xf>
    <xf xfId="0" numFmtId="1" applyNumberFormat="1" borderId="52" applyBorder="1" fontId="8" applyFont="1" fillId="0" applyAlignment="1">
      <alignment horizontal="center"/>
    </xf>
    <xf xfId="0" numFmtId="3" applyNumberFormat="1" borderId="53" applyBorder="1" fontId="8" applyFont="1" fillId="0" applyAlignment="1">
      <alignment horizontal="center"/>
    </xf>
    <xf xfId="0" numFmtId="1" applyNumberFormat="1" borderId="8" applyBorder="1" fontId="27" applyFont="1" fillId="2" applyFill="1" applyAlignment="1">
      <alignment horizontal="center"/>
    </xf>
    <xf xfId="0" numFmtId="1" applyNumberFormat="1" borderId="1" applyBorder="1" fontId="27" applyFont="1" fillId="0" applyAlignment="1">
      <alignment horizontal="center"/>
    </xf>
    <xf xfId="0" numFmtId="1" applyNumberFormat="1" borderId="14" applyBorder="1" fontId="14" applyFont="1" fillId="0" applyAlignment="1">
      <alignment horizontal="center"/>
    </xf>
    <xf xfId="0" numFmtId="1" applyNumberFormat="1" borderId="33" applyBorder="1" fontId="14" applyFont="1" fillId="0" applyAlignment="1">
      <alignment horizontal="center"/>
    </xf>
    <xf xfId="0" numFmtId="3" applyNumberFormat="1" borderId="9" applyBorder="1" fontId="14" applyFont="1" fillId="0" applyAlignment="1">
      <alignment horizontal="center"/>
    </xf>
    <xf xfId="0" numFmtId="1" applyNumberFormat="1" borderId="54" applyBorder="1" fontId="9" applyFont="1" fillId="0" applyAlignment="1">
      <alignment horizontal="center"/>
    </xf>
    <xf xfId="0" numFmtId="3" applyNumberFormat="1" borderId="54" applyBorder="1" fontId="9" applyFont="1" fillId="0" applyAlignment="1">
      <alignment horizontal="center"/>
    </xf>
    <xf xfId="0" numFmtId="1" applyNumberFormat="1" borderId="55" applyBorder="1" fontId="8" applyFont="1" fillId="0" applyAlignment="1">
      <alignment horizontal="center"/>
    </xf>
    <xf xfId="0" numFmtId="3" applyNumberFormat="1" borderId="56" applyBorder="1" fontId="8" applyFont="1" fillId="0" applyAlignment="1">
      <alignment horizontal="center"/>
    </xf>
    <xf xfId="0" numFmtId="1" applyNumberFormat="1" borderId="18" applyBorder="1" fontId="9" applyFont="1" fillId="0" applyAlignment="1">
      <alignment horizontal="center"/>
    </xf>
    <xf xfId="0" numFmtId="1" applyNumberFormat="1" borderId="24" applyBorder="1" fontId="56" applyFont="1" fillId="0" applyAlignment="1">
      <alignment horizontal="center"/>
    </xf>
    <xf xfId="0" numFmtId="3" applyNumberFormat="1" borderId="23" applyBorder="1" fontId="56" applyFont="1" fillId="0" applyAlignment="1">
      <alignment horizontal="center"/>
    </xf>
    <xf xfId="0" numFmtId="1" applyNumberFormat="1" borderId="23" applyBorder="1" fontId="14" applyFont="1" fillId="0" applyAlignment="1">
      <alignment horizontal="center"/>
    </xf>
    <xf xfId="0" numFmtId="1" applyNumberFormat="1" borderId="27" applyBorder="1" fontId="14" applyFont="1" fillId="0" applyAlignment="1">
      <alignment horizontal="center"/>
    </xf>
    <xf xfId="0" numFmtId="0" borderId="9" applyBorder="1" fontId="14" applyFont="1" fillId="28" applyFill="1" applyAlignment="1">
      <alignment horizontal="center"/>
    </xf>
    <xf xfId="0" numFmtId="1" applyNumberFormat="1" borderId="9" applyBorder="1" fontId="14" applyFont="1" fillId="28" applyFill="1" applyAlignment="1">
      <alignment horizontal="center"/>
    </xf>
    <xf xfId="0" numFmtId="0" borderId="1" applyBorder="1" fontId="14" applyFont="1" fillId="0" applyAlignment="1">
      <alignment horizontal="center"/>
    </xf>
    <xf xfId="0" numFmtId="0" borderId="9" applyBorder="1" fontId="14" applyFont="1" fillId="25" applyFill="1" applyAlignment="1">
      <alignment horizontal="center"/>
    </xf>
    <xf xfId="0" numFmtId="1" applyNumberFormat="1" borderId="9" applyBorder="1" fontId="14" applyFont="1" fillId="25" applyFill="1" applyAlignment="1">
      <alignment horizontal="center"/>
    </xf>
    <xf xfId="0" numFmtId="0" borderId="9" applyBorder="1" fontId="14" applyFont="1" fillId="4" applyFill="1" applyAlignment="1">
      <alignment horizontal="center"/>
    </xf>
    <xf xfId="0" numFmtId="1" applyNumberFormat="1" borderId="9" applyBorder="1" fontId="14" applyFont="1" fillId="4" applyFill="1" applyAlignment="1">
      <alignment horizontal="center"/>
    </xf>
    <xf xfId="0" numFmtId="0" borderId="9" applyBorder="1" fontId="14" applyFont="1" fillId="29" applyFill="1" applyAlignment="1">
      <alignment horizontal="center"/>
    </xf>
    <xf xfId="0" numFmtId="1" applyNumberFormat="1" borderId="9" applyBorder="1" fontId="14" applyFont="1" fillId="29" applyFill="1" applyAlignment="1">
      <alignment horizontal="center"/>
    </xf>
    <xf xfId="0" numFmtId="3" applyNumberFormat="1" borderId="8" applyBorder="1" fontId="27" applyFont="1" fillId="2" applyFill="1" applyAlignment="1">
      <alignment horizontal="center"/>
    </xf>
    <xf xfId="0" numFmtId="1" applyNumberFormat="1" borderId="8" applyBorder="1" fontId="57" applyFont="1" fillId="2" applyFill="1" applyAlignment="1">
      <alignment horizontal="center"/>
    </xf>
    <xf xfId="0" numFmtId="3" applyNumberFormat="1" borderId="1" applyBorder="1" fontId="4" applyFont="1" fillId="0" applyAlignment="1">
      <alignment horizontal="left"/>
    </xf>
    <xf xfId="0" numFmtId="1" applyNumberFormat="1" borderId="1" applyBorder="1" fontId="8" applyFont="1" fillId="0" applyAlignment="1">
      <alignment horizontal="center" wrapText="1"/>
    </xf>
    <xf xfId="0" numFmtId="3" applyNumberFormat="1" borderId="1" applyBorder="1" fontId="8" applyFont="1" fillId="0" applyAlignment="1">
      <alignment horizontal="center" wrapText="1"/>
    </xf>
    <xf xfId="0" numFmtId="0" borderId="1" applyBorder="1" fontId="12" applyFont="1" fillId="0" applyAlignment="1">
      <alignment horizontal="center" wrapText="1"/>
    </xf>
    <xf xfId="0" numFmtId="1" applyNumberFormat="1" borderId="1" applyBorder="1" fontId="12" applyFont="1" fillId="0" applyAlignment="1">
      <alignment horizontal="center" wrapText="1"/>
    </xf>
    <xf xfId="0" numFmtId="3" applyNumberFormat="1" borderId="1" applyBorder="1" fontId="12" applyFont="1" fillId="0" applyAlignment="1">
      <alignment horizontal="center" wrapText="1"/>
    </xf>
    <xf xfId="0" numFmtId="1" applyNumberFormat="1" borderId="1" applyBorder="1" fontId="23" applyFont="1" fillId="0" applyAlignment="1">
      <alignment horizontal="center"/>
    </xf>
    <xf xfId="0" numFmtId="1" applyNumberFormat="1" borderId="8" applyBorder="1" fontId="4" applyFont="1" fillId="16" applyFill="1" applyAlignment="1">
      <alignment horizontal="left"/>
    </xf>
    <xf xfId="0" numFmtId="3" applyNumberFormat="1" borderId="8" applyBorder="1" fontId="4" applyFont="1" fillId="16" applyFill="1" applyAlignment="1">
      <alignment horizontal="left"/>
    </xf>
    <xf xfId="0" numFmtId="1" applyNumberFormat="1" borderId="6" applyBorder="1" fontId="4" applyFont="1" fillId="16" applyFill="1" applyAlignment="1">
      <alignment horizontal="left"/>
    </xf>
    <xf xfId="0" numFmtId="1" applyNumberFormat="1" borderId="6" applyBorder="1" fontId="22" applyFont="1" fillId="16" applyFill="1" applyAlignment="1">
      <alignment horizontal="center"/>
    </xf>
    <xf xfId="0" numFmtId="3" applyNumberFormat="1" borderId="6" applyBorder="1" fontId="22" applyFont="1" fillId="16" applyFill="1" applyAlignment="1">
      <alignment horizontal="center"/>
    </xf>
    <xf xfId="0" numFmtId="3" applyNumberFormat="1" borderId="6" applyBorder="1" fontId="4" applyFont="1" fillId="16" applyFill="1" applyAlignment="1">
      <alignment horizontal="left"/>
    </xf>
    <xf xfId="0" numFmtId="1" applyNumberFormat="1" borderId="8" applyBorder="1" fontId="14" applyFont="1" fillId="16" applyFill="1" applyAlignment="1">
      <alignment horizontal="left"/>
    </xf>
    <xf xfId="0" numFmtId="1" applyNumberFormat="1" borderId="6" applyBorder="1" fontId="47" applyFont="1" fillId="16" applyFill="1" applyAlignment="1">
      <alignment horizontal="center"/>
    </xf>
    <xf xfId="0" numFmtId="3" applyNumberFormat="1" borderId="6" applyBorder="1" fontId="47" applyFont="1" fillId="16" applyFill="1" applyAlignment="1">
      <alignment horizontal="center"/>
    </xf>
    <xf xfId="0" numFmtId="1" applyNumberFormat="1" borderId="1" applyBorder="1" fontId="23" applyFont="1" fillId="0" applyAlignment="1">
      <alignment horizontal="left"/>
    </xf>
    <xf xfId="0" numFmtId="3" applyNumberFormat="1" borderId="57" applyBorder="1" fontId="28" applyFont="1" fillId="0" applyAlignment="1">
      <alignment horizontal="left"/>
    </xf>
    <xf xfId="0" numFmtId="1" applyNumberFormat="1" borderId="46" applyBorder="1" fontId="23" applyFont="1" fillId="30" applyFill="1" applyAlignment="1">
      <alignment horizontal="center"/>
    </xf>
    <xf xfId="0" numFmtId="3" applyNumberFormat="1" borderId="58" applyBorder="1" fontId="23" applyFont="1" fillId="0" applyAlignment="1">
      <alignment horizontal="center"/>
    </xf>
    <xf xfId="0" numFmtId="3" applyNumberFormat="1" borderId="9" applyBorder="1" fontId="23" applyFont="1" fillId="0" applyAlignment="1">
      <alignment horizontal="center"/>
    </xf>
    <xf xfId="0" numFmtId="3" applyNumberFormat="1" borderId="11" applyBorder="1" fontId="27" applyFont="1" fillId="0" applyAlignment="1">
      <alignment horizontal="center"/>
    </xf>
    <xf xfId="0" numFmtId="3" applyNumberFormat="1" borderId="11" applyBorder="1" fontId="27" applyFont="1" fillId="0" applyAlignment="1">
      <alignment horizontal="left"/>
    </xf>
    <xf xfId="0" numFmtId="3" applyNumberFormat="1" borderId="11" applyBorder="1" fontId="30" applyFont="1" fillId="0" applyAlignment="1">
      <alignment horizontal="left"/>
    </xf>
    <xf xfId="0" numFmtId="3" applyNumberFormat="1" borderId="11" applyBorder="1" fontId="23" applyFont="1" fillId="0" applyAlignment="1">
      <alignment horizontal="left"/>
    </xf>
    <xf xfId="0" numFmtId="1" applyNumberFormat="1" borderId="11" applyBorder="1" fontId="23" applyFont="1" fillId="0" applyAlignment="1">
      <alignment horizontal="left"/>
    </xf>
    <xf xfId="0" numFmtId="1" applyNumberFormat="1" borderId="11" applyBorder="1" fontId="30" applyFont="1" fillId="0" applyAlignment="1">
      <alignment horizontal="left"/>
    </xf>
    <xf xfId="0" numFmtId="3" applyNumberFormat="1" borderId="3" applyBorder="1" fontId="58" applyFont="1" fillId="30" applyFill="1" applyAlignment="1">
      <alignment horizontal="center"/>
    </xf>
    <xf xfId="0" numFmtId="1" applyNumberFormat="1" borderId="8" applyBorder="1" fontId="59" applyFont="1" fillId="30" applyFill="1" applyAlignment="1">
      <alignment horizontal="center"/>
    </xf>
    <xf xfId="0" numFmtId="3" applyNumberFormat="1" borderId="8" applyBorder="1" fontId="59" applyFont="1" fillId="30" applyFill="1" applyAlignment="1">
      <alignment horizontal="center"/>
    </xf>
    <xf xfId="0" numFmtId="3" applyNumberFormat="1" borderId="3" applyBorder="1" fontId="22" applyFont="1" fillId="7" applyFill="1" applyAlignment="1">
      <alignment horizontal="center"/>
    </xf>
    <xf xfId="0" numFmtId="1" applyNumberFormat="1" borderId="3" applyBorder="1" fontId="22" applyFont="1" fillId="7" applyFill="1" applyAlignment="1">
      <alignment horizontal="center"/>
    </xf>
    <xf xfId="0" numFmtId="3" applyNumberFormat="1" borderId="11" applyBorder="1" fontId="46" applyFont="1" fillId="0" applyAlignment="1">
      <alignment horizontal="center"/>
    </xf>
    <xf xfId="0" numFmtId="3" applyNumberFormat="1" borderId="3" applyBorder="1" fontId="22" applyFont="1" fillId="31" applyFill="1" applyAlignment="1">
      <alignment horizontal="center"/>
    </xf>
    <xf xfId="0" numFmtId="1" applyNumberFormat="1" borderId="3" applyBorder="1" fontId="22" applyFont="1" fillId="31" applyFill="1" applyAlignment="1">
      <alignment horizontal="center"/>
    </xf>
    <xf xfId="0" numFmtId="1" applyNumberFormat="1" borderId="11" applyBorder="1" fontId="46" applyFont="1" fillId="0" applyAlignment="1">
      <alignment horizontal="center"/>
    </xf>
    <xf xfId="0" numFmtId="0" borderId="12" applyBorder="1" fontId="46" applyFont="1" fillId="0" applyAlignment="1">
      <alignment horizontal="center"/>
    </xf>
    <xf xfId="0" numFmtId="0" borderId="26" applyBorder="1" fontId="14" applyFont="1" fillId="31" applyFill="1" applyAlignment="1">
      <alignment horizontal="center"/>
    </xf>
    <xf xfId="0" numFmtId="0" borderId="8" applyBorder="1" fontId="14" applyFont="1" fillId="31" applyFill="1" applyAlignment="1">
      <alignment horizontal="center"/>
    </xf>
    <xf xfId="0" numFmtId="3" applyNumberFormat="1" borderId="13" applyBorder="1" fontId="60" applyFont="1" fillId="0" applyAlignment="1">
      <alignment horizontal="center"/>
    </xf>
    <xf xfId="0" numFmtId="1" applyNumberFormat="1" borderId="15" applyBorder="1" fontId="23" applyFont="1" fillId="32" applyFill="1" applyAlignment="1">
      <alignment horizontal="center"/>
    </xf>
    <xf xfId="0" numFmtId="3" applyNumberFormat="1" borderId="53" applyBorder="1" fontId="23" applyFont="1" fillId="0" applyAlignment="1">
      <alignment horizontal="center"/>
    </xf>
    <xf xfId="0" numFmtId="1" applyNumberFormat="1" borderId="8" applyBorder="1" fontId="46" applyFont="1" fillId="30" applyFill="1" applyAlignment="1">
      <alignment horizontal="center"/>
    </xf>
    <xf xfId="0" numFmtId="3" applyNumberFormat="1" borderId="1" applyBorder="1" fontId="58" applyFont="1" fillId="0" applyAlignment="1">
      <alignment horizontal="center"/>
    </xf>
    <xf xfId="0" numFmtId="1" applyNumberFormat="1" borderId="8" applyBorder="1" fontId="58" applyFont="1" fillId="30" applyFill="1" applyAlignment="1">
      <alignment horizontal="center"/>
    </xf>
    <xf xfId="0" numFmtId="1" applyNumberFormat="1" borderId="1" applyBorder="1" fontId="58" applyFont="1" fillId="0" applyAlignment="1">
      <alignment horizontal="center"/>
    </xf>
    <xf xfId="0" numFmtId="1" applyNumberFormat="1" borderId="8" applyBorder="1" fontId="61" applyFont="1" fillId="33" applyFill="1" applyAlignment="1">
      <alignment horizontal="center"/>
    </xf>
    <xf xfId="0" numFmtId="3" applyNumberFormat="1" borderId="8" applyBorder="1" fontId="61" applyFont="1" fillId="33" applyFill="1" applyAlignment="1">
      <alignment horizontal="center"/>
    </xf>
    <xf xfId="0" numFmtId="3" applyNumberFormat="1" borderId="26" applyBorder="1" fontId="22" applyFont="1" fillId="19" applyFill="1" applyAlignment="1">
      <alignment horizontal="center"/>
    </xf>
    <xf xfId="0" numFmtId="1" applyNumberFormat="1" borderId="8" applyBorder="1" fontId="22" applyFont="1" fillId="19" applyFill="1" applyAlignment="1">
      <alignment horizontal="center"/>
    </xf>
    <xf xfId="0" numFmtId="3" applyNumberFormat="1" borderId="8" applyBorder="1" fontId="22" applyFont="1" fillId="19" applyFill="1" applyAlignment="1">
      <alignment horizontal="center"/>
    </xf>
    <xf xfId="0" numFmtId="3" applyNumberFormat="1" borderId="1" applyBorder="1" fontId="22" applyFont="1" fillId="0" applyAlignment="1">
      <alignment horizontal="center"/>
    </xf>
    <xf xfId="0" numFmtId="1" applyNumberFormat="1" borderId="1" applyBorder="1" fontId="62" applyFont="1" fillId="0" applyAlignment="1">
      <alignment horizontal="left"/>
    </xf>
    <xf xfId="0" numFmtId="3" applyNumberFormat="1" borderId="1" applyBorder="1" fontId="62" applyFont="1" fillId="0" applyAlignment="1">
      <alignment horizontal="left"/>
    </xf>
    <xf xfId="0" numFmtId="0" borderId="14" applyBorder="1" fontId="22" applyFont="1" fillId="0" applyAlignment="1">
      <alignment horizontal="center"/>
    </xf>
    <xf xfId="0" numFmtId="0" borderId="26" applyBorder="1" fontId="61" applyFont="1" fillId="33" applyFill="1" applyAlignment="1">
      <alignment horizontal="center"/>
    </xf>
    <xf xfId="0" numFmtId="0" borderId="8" applyBorder="1" fontId="61" applyFont="1" fillId="33" applyFill="1" applyAlignment="1">
      <alignment horizontal="center"/>
    </xf>
    <xf xfId="0" numFmtId="3" applyNumberFormat="1" borderId="13" applyBorder="1" fontId="4" applyFont="1" fillId="0" applyAlignment="1">
      <alignment horizontal="center"/>
    </xf>
    <xf xfId="0" numFmtId="1" applyNumberFormat="1" borderId="15" applyBorder="1" fontId="23" applyFont="1" fillId="4" applyFill="1" applyAlignment="1">
      <alignment horizontal="center"/>
    </xf>
    <xf xfId="0" numFmtId="3" applyNumberFormat="1" borderId="8" applyBorder="1" fontId="58" applyFont="1" fillId="30" applyFill="1" applyAlignment="1">
      <alignment horizontal="center"/>
    </xf>
    <xf xfId="0" numFmtId="3" applyNumberFormat="1" borderId="13" applyBorder="1" fontId="35" applyFont="1" fillId="0" applyAlignment="1">
      <alignment horizontal="center"/>
    </xf>
    <xf xfId="0" numFmtId="0" borderId="14" applyBorder="1" fontId="35" applyFont="1" fillId="0" applyAlignment="1">
      <alignment horizontal="center"/>
    </xf>
    <xf xfId="0" numFmtId="3" applyNumberFormat="1" borderId="13" applyBorder="1" fontId="1" applyFont="1" fillId="0" applyAlignment="1">
      <alignment horizontal="center"/>
    </xf>
    <xf xfId="0" numFmtId="1" applyNumberFormat="1" borderId="15" applyBorder="1" fontId="23" applyFont="1" fillId="29" applyFill="1" applyAlignment="1">
      <alignment horizontal="center"/>
    </xf>
    <xf xfId="0" numFmtId="3" applyNumberFormat="1" borderId="33" applyBorder="1" fontId="63" applyFont="1" fillId="7" applyFill="1" applyAlignment="1">
      <alignment horizontal="center"/>
    </xf>
    <xf xfId="0" numFmtId="1" applyNumberFormat="1" borderId="9" applyBorder="1" fontId="63" applyFont="1" fillId="7" applyFill="1" applyAlignment="1">
      <alignment horizontal="center"/>
    </xf>
    <xf xfId="0" numFmtId="3" applyNumberFormat="1" borderId="9" applyBorder="1" fontId="63" applyFont="1" fillId="7" applyFill="1" applyAlignment="1">
      <alignment horizontal="center"/>
    </xf>
    <xf xfId="0" numFmtId="1" applyNumberFormat="1" borderId="33" applyBorder="1" fontId="63" applyFont="1" fillId="31" applyFill="1" applyAlignment="1">
      <alignment horizontal="center"/>
    </xf>
    <xf xfId="0" numFmtId="1" applyNumberFormat="1" borderId="9" applyBorder="1" fontId="63" applyFont="1" fillId="31" applyFill="1" applyAlignment="1">
      <alignment horizontal="center"/>
    </xf>
    <xf xfId="0" numFmtId="3" applyNumberFormat="1" borderId="9" applyBorder="1" fontId="63" applyFont="1" fillId="31" applyFill="1" applyAlignment="1">
      <alignment horizontal="center"/>
    </xf>
    <xf xfId="0" numFmtId="0" borderId="9" applyBorder="1" fontId="63" applyFont="1" fillId="31" applyFill="1" applyAlignment="1">
      <alignment horizontal="center"/>
    </xf>
    <xf xfId="0" numFmtId="3" applyNumberFormat="1" borderId="8" applyBorder="1" fontId="23" applyFont="1" fillId="25" applyFill="1" applyAlignment="1">
      <alignment horizontal="center"/>
    </xf>
    <xf xfId="0" numFmtId="1" applyNumberFormat="1" borderId="33" applyBorder="1" fontId="8" applyFont="1" fillId="0" applyAlignment="1">
      <alignment horizontal="center"/>
    </xf>
    <xf xfId="0" numFmtId="1" applyNumberFormat="1" borderId="9" applyBorder="1" fontId="8" applyFont="1" fillId="0" applyAlignment="1">
      <alignment horizontal="center"/>
    </xf>
    <xf xfId="0" numFmtId="1" applyNumberFormat="1" borderId="18" applyBorder="1" fontId="8" applyFont="1" fillId="0" applyAlignment="1">
      <alignment horizontal="center"/>
    </xf>
    <xf xfId="0" numFmtId="3" applyNumberFormat="1" borderId="1" applyBorder="1" fontId="23" applyFont="1" fillId="0" applyAlignment="1">
      <alignment horizontal="left"/>
    </xf>
    <xf xfId="0" numFmtId="3" applyNumberFormat="1" borderId="13" applyBorder="1" fontId="4" applyFont="1" fillId="0" applyAlignment="1">
      <alignment horizontal="left"/>
    </xf>
    <xf xfId="0" numFmtId="1" applyNumberFormat="1" borderId="15" applyBorder="1" fontId="23" applyFont="1" fillId="31" applyFill="1" applyAlignment="1">
      <alignment horizontal="center"/>
    </xf>
    <xf xfId="0" numFmtId="1" applyNumberFormat="1" borderId="8" applyBorder="1" fontId="22" applyFont="1" fillId="25" applyFill="1" applyAlignment="1">
      <alignment horizontal="center"/>
    </xf>
    <xf xfId="0" numFmtId="1" applyNumberFormat="1" borderId="8" applyBorder="1" fontId="23" applyFont="1" fillId="25" applyFill="1" applyAlignment="1">
      <alignment horizontal="center"/>
    </xf>
    <xf xfId="0" numFmtId="3" applyNumberFormat="1" borderId="33" applyBorder="1" fontId="14" applyFont="1" fillId="0" applyAlignment="1">
      <alignment horizontal="center"/>
    </xf>
    <xf xfId="0" numFmtId="0" borderId="18" applyBorder="1" fontId="14" applyFont="1" fillId="0" applyAlignment="1">
      <alignment horizontal="center"/>
    </xf>
    <xf xfId="0" numFmtId="3" applyNumberFormat="1" borderId="1" applyBorder="1" fontId="30" applyFont="1" fillId="0" applyAlignment="1">
      <alignment horizontal="left"/>
    </xf>
    <xf xfId="0" numFmtId="3" applyNumberFormat="1" borderId="33" applyBorder="1" fontId="9" applyFont="1" fillId="0" applyAlignment="1">
      <alignment horizontal="center"/>
    </xf>
    <xf xfId="0" numFmtId="0" borderId="18" applyBorder="1" fontId="9" applyFont="1" fillId="0" applyAlignment="1">
      <alignment horizontal="center"/>
    </xf>
    <xf xfId="0" numFmtId="3" applyNumberFormat="1" borderId="8" applyBorder="1" fontId="23" applyFont="1" fillId="4" applyFill="1" applyAlignment="1">
      <alignment horizontal="center"/>
    </xf>
    <xf xfId="0" numFmtId="3" applyNumberFormat="1" borderId="24" applyBorder="1" fontId="28" applyFont="1" fillId="0" applyAlignment="1">
      <alignment horizontal="center"/>
    </xf>
    <xf xfId="0" numFmtId="1" applyNumberFormat="1" borderId="23" applyBorder="1" fontId="28" applyFont="1" fillId="0" applyAlignment="1">
      <alignment horizontal="center"/>
    </xf>
    <xf xfId="0" numFmtId="3" applyNumberFormat="1" borderId="23" applyBorder="1" fontId="27" applyFont="1" fillId="0" applyAlignment="1">
      <alignment horizontal="center"/>
    </xf>
    <xf xfId="0" numFmtId="1" applyNumberFormat="1" borderId="8" applyBorder="1" fontId="27" applyFont="1" fillId="16" applyFill="1" applyAlignment="1">
      <alignment horizontal="left"/>
    </xf>
    <xf xfId="0" numFmtId="3" applyNumberFormat="1" borderId="13" applyBorder="1" fontId="27" applyFont="1" fillId="0" applyAlignment="1">
      <alignment horizontal="left"/>
    </xf>
    <xf xfId="0" numFmtId="1" applyNumberFormat="1" borderId="8" applyBorder="1" fontId="22" applyFont="1" fillId="4" applyFill="1" applyAlignment="1">
      <alignment horizontal="center"/>
    </xf>
    <xf xfId="0" numFmtId="1" applyNumberFormat="1" borderId="8" applyBorder="1" fontId="23" applyFont="1" fillId="4" applyFill="1" applyAlignment="1">
      <alignment horizontal="center"/>
    </xf>
    <xf xfId="0" numFmtId="3" applyNumberFormat="1" borderId="2" applyBorder="1" fontId="22" applyFont="1" fillId="7" applyFill="1" applyAlignment="1">
      <alignment horizontal="center"/>
    </xf>
    <xf xfId="0" numFmtId="1" applyNumberFormat="1" borderId="8" applyBorder="1" fontId="14" applyFont="1" fillId="16" applyFill="1" applyAlignment="1">
      <alignment horizontal="center"/>
    </xf>
    <xf xfId="0" numFmtId="3" applyNumberFormat="1" borderId="1" applyBorder="1" fontId="28" applyFont="1" fillId="0" applyAlignment="1">
      <alignment horizontal="left"/>
    </xf>
    <xf xfId="0" numFmtId="1" applyNumberFormat="1" borderId="8" applyBorder="1" fontId="8" applyFont="1" fillId="16" applyFill="1" applyAlignment="1">
      <alignment horizontal="center"/>
    </xf>
    <xf xfId="0" numFmtId="3" applyNumberFormat="1" borderId="13" applyBorder="1" fontId="8" applyFont="1" fillId="0" applyAlignment="1">
      <alignment horizontal="center"/>
    </xf>
    <xf xfId="0" numFmtId="1" applyNumberFormat="1" borderId="1" applyBorder="1" fontId="8" applyFont="1" fillId="0" applyAlignment="1">
      <alignment horizontal="left"/>
    </xf>
    <xf xfId="0" numFmtId="3" applyNumberFormat="1" borderId="1" applyBorder="1" fontId="8" applyFont="1" fillId="0" applyAlignment="1">
      <alignment horizontal="left"/>
    </xf>
    <xf xfId="0" numFmtId="3" applyNumberFormat="1" borderId="8" applyBorder="1" fontId="23" applyFont="1" fillId="29" applyFill="1" applyAlignment="1">
      <alignment horizontal="center"/>
    </xf>
    <xf xfId="0" numFmtId="1" applyNumberFormat="1" borderId="8" applyBorder="1" fontId="27" applyFont="1" fillId="16" applyFill="1" applyAlignment="1">
      <alignment horizontal="center"/>
    </xf>
    <xf xfId="0" numFmtId="3" applyNumberFormat="1" borderId="13" applyBorder="1" fontId="27" applyFont="1" fillId="0" applyAlignment="1">
      <alignment horizontal="center"/>
    </xf>
    <xf xfId="0" numFmtId="1" applyNumberFormat="1" borderId="8" applyBorder="1" fontId="22" applyFont="1" fillId="29" applyFill="1" applyAlignment="1">
      <alignment horizontal="center"/>
    </xf>
    <xf xfId="0" numFmtId="1" applyNumberFormat="1" borderId="8" applyBorder="1" fontId="23" applyFont="1" fillId="29" applyFill="1" applyAlignment="1">
      <alignment horizontal="center"/>
    </xf>
    <xf xfId="0" numFmtId="1" applyNumberFormat="1" borderId="1" applyBorder="1" fontId="30" applyFont="1" fillId="0" applyAlignment="1">
      <alignment horizontal="left"/>
    </xf>
    <xf xfId="0" numFmtId="1" applyNumberFormat="1" borderId="1" applyBorder="1" fontId="12" applyFont="1" fillId="0" applyAlignment="1">
      <alignment horizontal="left" wrapText="1"/>
    </xf>
    <xf xfId="0" numFmtId="3" applyNumberFormat="1" borderId="1" applyBorder="1" fontId="12" applyFont="1" fillId="0" applyAlignment="1">
      <alignment horizontal="left" wrapText="1"/>
    </xf>
    <xf xfId="0" numFmtId="1" applyNumberFormat="1" borderId="8" applyBorder="1" fontId="12" applyFont="1" fillId="16" applyFill="1" applyAlignment="1">
      <alignment horizontal="left" wrapText="1"/>
    </xf>
    <xf xfId="0" numFmtId="3" applyNumberFormat="1" borderId="24" applyBorder="1" fontId="12" applyFont="1" fillId="0" applyAlignment="1">
      <alignment horizontal="left" wrapText="1"/>
    </xf>
    <xf xfId="0" numFmtId="1" applyNumberFormat="1" borderId="23" applyBorder="1" fontId="12" applyFont="1" fillId="0" applyAlignment="1">
      <alignment horizontal="left" wrapText="1"/>
    </xf>
    <xf xfId="0" numFmtId="3" applyNumberFormat="1" borderId="23" applyBorder="1" fontId="12" applyFont="1" fillId="0" applyAlignment="1">
      <alignment horizontal="left" wrapText="1"/>
    </xf>
    <xf xfId="0" numFmtId="3" applyNumberFormat="1" borderId="23" applyBorder="1" fontId="22" applyFont="1" fillId="0" applyAlignment="1">
      <alignment horizontal="left"/>
    </xf>
    <xf xfId="0" numFmtId="3" applyNumberFormat="1" borderId="23" applyBorder="1" fontId="23" applyFont="1" fillId="0" applyAlignment="1">
      <alignment horizontal="left"/>
    </xf>
    <xf xfId="0" numFmtId="1" applyNumberFormat="1" borderId="23" applyBorder="1" fontId="23" applyFont="1" fillId="0" applyAlignment="1">
      <alignment horizontal="left"/>
    </xf>
    <xf xfId="0" numFmtId="3" applyNumberFormat="1" borderId="23" applyBorder="1" fontId="30" applyFont="1" fillId="0" applyAlignment="1">
      <alignment horizontal="left"/>
    </xf>
    <xf xfId="0" numFmtId="1" applyNumberFormat="1" borderId="1" applyBorder="1" fontId="28" applyFont="1" fillId="0" applyAlignment="1">
      <alignment horizontal="left"/>
    </xf>
    <xf xfId="0" numFmtId="3" applyNumberFormat="1" borderId="13" applyBorder="1" fontId="12" applyFont="1" fillId="0" applyAlignment="1">
      <alignment horizontal="left" wrapText="1"/>
    </xf>
    <xf xfId="0" numFmtId="1" applyNumberFormat="1" borderId="3" applyBorder="1" fontId="23" applyFont="1" fillId="19" applyFill="1" applyAlignment="1">
      <alignment horizontal="center" vertical="top" wrapText="1"/>
    </xf>
    <xf xfId="0" numFmtId="3" applyNumberFormat="1" borderId="3" applyBorder="1" fontId="23" applyFont="1" fillId="19" applyFill="1" applyAlignment="1">
      <alignment horizontal="center" wrapText="1"/>
    </xf>
    <xf xfId="0" numFmtId="3" applyNumberFormat="1" borderId="8" applyBorder="1" fontId="23" applyFont="1" fillId="31" applyFill="1" applyAlignment="1">
      <alignment horizontal="center"/>
    </xf>
    <xf xfId="0" numFmtId="1" applyNumberFormat="1" borderId="8" applyBorder="1" fontId="23" applyFont="1" fillId="19" applyFill="1" applyAlignment="1">
      <alignment horizontal="center" wrapText="1"/>
    </xf>
    <xf xfId="0" numFmtId="3" applyNumberFormat="1" borderId="8" applyBorder="1" fontId="23" applyFont="1" fillId="19" applyFill="1" applyAlignment="1">
      <alignment horizontal="center" wrapText="1"/>
    </xf>
    <xf xfId="0" numFmtId="1" applyNumberFormat="1" borderId="8" applyBorder="1" fontId="22" applyFont="1" fillId="31" applyFill="1" applyAlignment="1">
      <alignment horizontal="center"/>
    </xf>
    <xf xfId="0" numFmtId="1" applyNumberFormat="1" borderId="8" applyBorder="1" fontId="23" applyFont="1" fillId="31" applyFill="1" applyAlignment="1">
      <alignment horizontal="center"/>
    </xf>
    <xf xfId="0" numFmtId="3" applyNumberFormat="1" borderId="23" applyBorder="1" fontId="27" applyFont="1" fillId="0" applyAlignment="1">
      <alignment horizontal="left"/>
    </xf>
    <xf xfId="0" numFmtId="1" applyNumberFormat="1" borderId="23" applyBorder="1" fontId="28" applyFont="1" fillId="0" applyAlignment="1">
      <alignment horizontal="left"/>
    </xf>
    <xf xfId="0" numFmtId="1" applyNumberFormat="1" borderId="23" applyBorder="1" fontId="23" applyFont="1" fillId="0" applyAlignment="1">
      <alignment horizontal="left" wrapText="1"/>
    </xf>
    <xf xfId="0" numFmtId="3" applyNumberFormat="1" borderId="23" applyBorder="1" fontId="23" applyFont="1" fillId="0" applyAlignment="1">
      <alignment horizontal="left" wrapText="1"/>
    </xf>
    <xf xfId="0" numFmtId="3" applyNumberFormat="1" borderId="59" applyBorder="1" fontId="35" applyFont="1" fillId="0" applyAlignment="1">
      <alignment horizontal="center"/>
    </xf>
    <xf xfId="0" numFmtId="1" applyNumberFormat="1" borderId="44" applyBorder="1" fontId="35" applyFont="1" fillId="0" applyAlignment="1">
      <alignment horizontal="center"/>
    </xf>
    <xf xfId="0" numFmtId="3" applyNumberFormat="1" borderId="44" applyBorder="1" fontId="35" applyFont="1" fillId="0" applyAlignment="1">
      <alignment horizontal="center"/>
    </xf>
    <xf xfId="0" numFmtId="0" borderId="18" applyBorder="1" fontId="63" applyFont="1" fillId="31" applyFill="1" applyAlignment="1">
      <alignment horizontal="center"/>
    </xf>
    <xf xfId="0" numFmtId="1" applyNumberFormat="1" borderId="8" applyBorder="1" fontId="3" applyFont="1" fillId="7" applyFill="1" applyAlignment="1">
      <alignment horizontal="center" vertical="top" wrapText="1"/>
    </xf>
    <xf xfId="0" numFmtId="3" applyNumberFormat="1" borderId="8" applyBorder="1" fontId="3" applyFont="1" fillId="7" applyFill="1" applyAlignment="1">
      <alignment horizontal="center" wrapText="1"/>
    </xf>
    <xf xfId="0" numFmtId="1" applyNumberFormat="1" borderId="8" applyBorder="1" fontId="3" applyFont="1" fillId="7" applyFill="1" applyAlignment="1">
      <alignment horizontal="center" wrapText="1"/>
    </xf>
    <xf xfId="0" numFmtId="1" applyNumberFormat="1" borderId="60" applyBorder="1" fontId="28" applyFont="1" fillId="0" applyAlignment="1">
      <alignment horizontal="center"/>
    </xf>
    <xf xfId="0" numFmtId="1" applyNumberFormat="1" borderId="61" applyBorder="1" fontId="4" applyFont="1" fillId="0" applyAlignment="1">
      <alignment horizontal="left"/>
    </xf>
    <xf xfId="0" numFmtId="3" applyNumberFormat="1" borderId="61" applyBorder="1" fontId="4" applyFont="1" fillId="0" applyAlignment="1">
      <alignment horizontal="left"/>
    </xf>
    <xf xfId="0" numFmtId="0" borderId="62" applyBorder="1" fontId="4" applyFont="1" fillId="0" applyAlignment="1">
      <alignment horizontal="left"/>
    </xf>
    <xf xfId="0" numFmtId="1" applyNumberFormat="1" borderId="20" applyBorder="1" fontId="64" applyFont="1" fillId="0" applyAlignment="1">
      <alignment horizontal="center" wrapText="1"/>
    </xf>
    <xf xfId="0" numFmtId="3" applyNumberFormat="1" borderId="21" applyBorder="1" fontId="64" applyFont="1" fillId="0" applyAlignment="1">
      <alignment horizontal="center" wrapText="1"/>
    </xf>
    <xf xfId="0" numFmtId="1" applyNumberFormat="1" borderId="21" applyBorder="1" fontId="64" applyFont="1" fillId="0" applyAlignment="1">
      <alignment horizontal="center" wrapText="1"/>
    </xf>
    <xf xfId="0" numFmtId="1" applyNumberFormat="1" borderId="22" applyBorder="1" fontId="64" applyFont="1" fillId="0" applyAlignment="1">
      <alignment horizontal="center" wrapText="1"/>
    </xf>
    <xf xfId="0" numFmtId="3" applyNumberFormat="1" borderId="29" applyBorder="1" fontId="35" applyFont="1" fillId="19" applyFill="1" applyAlignment="1">
      <alignment horizontal="center"/>
    </xf>
    <xf xfId="0" numFmtId="3" applyNumberFormat="1" borderId="30" applyBorder="1" fontId="35" applyFont="1" fillId="19" applyFill="1" applyAlignment="1">
      <alignment horizontal="center"/>
    </xf>
    <xf xfId="0" numFmtId="1" applyNumberFormat="1" borderId="30" applyBorder="1" fontId="35" applyFont="1" fillId="19" applyFill="1" applyAlignment="1">
      <alignment horizontal="center"/>
    </xf>
    <xf xfId="0" numFmtId="3" applyNumberFormat="1" borderId="31" applyBorder="1" fontId="35" applyFont="1" fillId="19" applyFill="1" applyAlignment="1">
      <alignment horizontal="center"/>
    </xf>
    <xf xfId="0" numFmtId="1" applyNumberFormat="1" borderId="31" applyBorder="1" fontId="35" applyFont="1" fillId="19" applyFill="1" applyAlignment="1">
      <alignment horizontal="center"/>
    </xf>
    <xf xfId="0" numFmtId="3" applyNumberFormat="1" borderId="8" applyBorder="1" fontId="12" applyFont="1" fillId="16" applyFill="1" applyAlignment="1">
      <alignment horizontal="left" wrapText="1"/>
    </xf>
    <xf xfId="0" numFmtId="1" applyNumberFormat="1" borderId="8" applyBorder="1" fontId="5" applyFont="1" fillId="16" applyFill="1" applyAlignment="1">
      <alignment horizontal="left"/>
    </xf>
    <xf xfId="0" numFmtId="1" applyNumberFormat="1" borderId="2" applyBorder="1" fontId="65" applyFont="1" fillId="34" applyFill="1" applyAlignment="1">
      <alignment horizontal="center"/>
    </xf>
    <xf xfId="0" numFmtId="1" applyNumberFormat="1" borderId="3" applyBorder="1" fontId="65" applyFont="1" fillId="34" applyFill="1" applyAlignment="1">
      <alignment horizontal="center"/>
    </xf>
    <xf xfId="0" numFmtId="3" applyNumberFormat="1" borderId="3" applyBorder="1" fontId="65" applyFont="1" fillId="34" applyFill="1" applyAlignment="1">
      <alignment horizontal="center"/>
    </xf>
    <xf xfId="0" numFmtId="1" applyNumberFormat="1" borderId="4" applyBorder="1" fontId="65" applyFont="1" fillId="34" applyFill="1" applyAlignment="1">
      <alignment horizontal="center"/>
    </xf>
    <xf xfId="0" numFmtId="3" applyNumberFormat="1" borderId="13" applyBorder="1" fontId="11" applyFont="1" fillId="0" applyAlignment="1">
      <alignment horizontal="center"/>
    </xf>
    <xf xfId="0" numFmtId="1" applyNumberFormat="1" borderId="15" applyBorder="1" fontId="12" applyFont="1" fillId="5" applyFill="1" applyAlignment="1">
      <alignment horizontal="center"/>
    </xf>
    <xf xfId="0" numFmtId="1" applyNumberFormat="1" borderId="16" applyBorder="1" fontId="12" applyFont="1" fillId="5" applyFill="1" applyAlignment="1">
      <alignment horizontal="center"/>
    </xf>
    <xf xfId="0" numFmtId="3" applyNumberFormat="1" borderId="9" applyBorder="1" fontId="17" applyFont="1" fillId="6" applyFill="1" applyAlignment="1">
      <alignment horizontal="center"/>
    </xf>
    <xf xfId="0" numFmtId="3" applyNumberFormat="1" borderId="1" applyBorder="1" fontId="17" applyFont="1" fillId="0" applyAlignment="1">
      <alignment horizontal="center"/>
    </xf>
    <xf xfId="0" numFmtId="3" applyNumberFormat="1" borderId="1" applyBorder="1" fontId="17" applyFont="1" fillId="0" applyAlignment="1">
      <alignment horizontal="left"/>
    </xf>
    <xf xfId="0" numFmtId="3" applyNumberFormat="1" borderId="1" applyBorder="1" fontId="20" applyFont="1" fillId="0" applyAlignment="1">
      <alignment horizontal="left"/>
    </xf>
    <xf xfId="0" numFmtId="1" applyNumberFormat="1" borderId="9" applyBorder="1" fontId="12" applyFont="1" fillId="2" applyFill="1" applyAlignment="1">
      <alignment horizontal="center"/>
    </xf>
    <xf xfId="0" numFmtId="1" applyNumberFormat="1" borderId="8" applyBorder="1" fontId="1" applyFont="1" fillId="16" applyFill="1" applyAlignment="1">
      <alignment horizontal="left"/>
    </xf>
    <xf xfId="0" numFmtId="3" applyNumberFormat="1" borderId="26" applyBorder="1" fontId="4" applyFont="1" fillId="34" applyFill="1" applyAlignment="1">
      <alignment horizontal="left"/>
    </xf>
    <xf xfId="0" numFmtId="1" applyNumberFormat="1" borderId="8" applyBorder="1" fontId="4" applyFont="1" fillId="34" applyFill="1" applyAlignment="1">
      <alignment horizontal="left"/>
    </xf>
    <xf xfId="0" numFmtId="3" applyNumberFormat="1" borderId="8" applyBorder="1" fontId="4" applyFont="1" fillId="34" applyFill="1" applyAlignment="1">
      <alignment horizontal="left"/>
    </xf>
    <xf xfId="0" numFmtId="1" applyNumberFormat="1" borderId="19" applyBorder="1" fontId="4" applyFont="1" fillId="34" applyFill="1" applyAlignment="1">
      <alignment horizontal="left"/>
    </xf>
    <xf xfId="0" numFmtId="3" applyNumberFormat="1" borderId="9" applyBorder="1" fontId="12" applyFont="1" fillId="11" applyFill="1" applyAlignment="1">
      <alignment horizontal="center"/>
    </xf>
    <xf xfId="0" numFmtId="3" applyNumberFormat="1" borderId="9" applyBorder="1" fontId="12" applyFont="1" fillId="6" applyFill="1" applyAlignment="1">
      <alignment horizontal="center"/>
    </xf>
    <xf xfId="0" numFmtId="3" applyNumberFormat="1" borderId="9" applyBorder="1" fontId="12" applyFont="1" fillId="2" applyFill="1" applyAlignment="1">
      <alignment horizontal="center"/>
    </xf>
    <xf xfId="0" numFmtId="1" applyNumberFormat="1" borderId="9" applyBorder="1" fontId="23" applyFont="1" fillId="2" applyFill="1" applyAlignment="1">
      <alignment horizontal="center"/>
    </xf>
    <xf xfId="0" numFmtId="1" applyNumberFormat="1" borderId="8" applyBorder="1" fontId="23" applyFont="1" fillId="2" applyFill="1" applyAlignment="1">
      <alignment horizontal="center"/>
    </xf>
    <xf xfId="0" numFmtId="3" applyNumberFormat="1" borderId="8" applyBorder="1" fontId="23" applyFont="1" fillId="2" applyFill="1" applyAlignment="1">
      <alignment horizontal="center"/>
    </xf>
    <xf xfId="0" numFmtId="1" applyNumberFormat="1" borderId="9" applyBorder="1" fontId="33" applyFont="1" fillId="19" applyFill="1" applyAlignment="1">
      <alignment horizontal="center" vertical="top" wrapText="1"/>
    </xf>
    <xf xfId="0" numFmtId="3" applyNumberFormat="1" borderId="9" applyBorder="1" fontId="33" applyFont="1" fillId="19" applyFill="1" applyAlignment="1">
      <alignment horizontal="center" wrapText="1"/>
    </xf>
    <xf xfId="0" numFmtId="1" applyNumberFormat="1" borderId="8" applyBorder="1" fontId="29" applyFont="1" fillId="16" applyFill="1" applyAlignment="1">
      <alignment horizontal="left"/>
    </xf>
    <xf xfId="0" numFmtId="3" applyNumberFormat="1" borderId="13" applyBorder="1" fontId="29" applyFont="1" fillId="0" applyAlignment="1">
      <alignment horizontal="left"/>
    </xf>
    <xf xfId="0" numFmtId="1" applyNumberFormat="1" borderId="8" applyBorder="1" fontId="29" applyFont="1" fillId="6" applyFill="1" applyAlignment="1">
      <alignment horizontal="left"/>
    </xf>
    <xf xfId="0" numFmtId="3" applyNumberFormat="1" borderId="8" applyBorder="1" fontId="29" applyFont="1" fillId="6" applyFill="1" applyAlignment="1">
      <alignment horizontal="left"/>
    </xf>
    <xf xfId="0" numFmtId="3" applyNumberFormat="1" borderId="8" applyBorder="1" fontId="14" applyFont="1" fillId="6" applyFill="1" applyAlignment="1">
      <alignment horizontal="left"/>
    </xf>
    <xf xfId="0" numFmtId="1" applyNumberFormat="1" borderId="8" applyBorder="1" fontId="23" applyFont="1" fillId="6" applyFill="1" applyAlignment="1">
      <alignment horizontal="left"/>
    </xf>
    <xf xfId="0" numFmtId="3" applyNumberFormat="1" borderId="8" applyBorder="1" fontId="23" applyFont="1" fillId="6" applyFill="1" applyAlignment="1">
      <alignment horizontal="left"/>
    </xf>
    <xf xfId="0" numFmtId="3" applyNumberFormat="1" borderId="8" applyBorder="1" fontId="23" applyFont="1" fillId="6" applyFill="1" applyAlignment="1">
      <alignment horizontal="right"/>
    </xf>
    <xf xfId="0" numFmtId="3" applyNumberFormat="1" borderId="8" applyBorder="1" fontId="31" applyFont="1" fillId="16" applyFill="1" applyAlignment="1">
      <alignment horizontal="left" wrapText="1"/>
    </xf>
    <xf xfId="0" numFmtId="1" applyNumberFormat="1" borderId="8" applyBorder="1" fontId="31" applyFont="1" fillId="16" applyFill="1" applyAlignment="1">
      <alignment horizontal="left" wrapText="1"/>
    </xf>
    <xf xfId="0" numFmtId="1" applyNumberFormat="1" borderId="8" applyBorder="1" fontId="32" applyFont="1" fillId="16" applyFill="1" applyAlignment="1">
      <alignment horizontal="left" wrapText="1"/>
    </xf>
    <xf xfId="0" numFmtId="3" applyNumberFormat="1" borderId="8" applyBorder="1" fontId="32" applyFont="1" fillId="16" applyFill="1" applyAlignment="1">
      <alignment horizontal="left" wrapText="1"/>
    </xf>
    <xf xfId="0" numFmtId="1" applyNumberFormat="1" borderId="2" applyBorder="1" fontId="10" applyFont="1" fillId="31" applyFill="1" applyAlignment="1">
      <alignment horizontal="center"/>
    </xf>
    <xf xfId="0" numFmtId="1" applyNumberFormat="1" borderId="3" applyBorder="1" fontId="10" applyFont="1" fillId="31" applyFill="1" applyAlignment="1">
      <alignment horizontal="center"/>
    </xf>
    <xf xfId="0" numFmtId="3" applyNumberFormat="1" borderId="3" applyBorder="1" fontId="10" applyFont="1" fillId="31" applyFill="1" applyAlignment="1">
      <alignment horizontal="center"/>
    </xf>
    <xf xfId="0" numFmtId="1" applyNumberFormat="1" borderId="4" applyBorder="1" fontId="10" applyFont="1" fillId="31" applyFill="1" applyAlignment="1">
      <alignment horizontal="center"/>
    </xf>
    <xf xfId="0" numFmtId="3" applyNumberFormat="1" borderId="26" applyBorder="1" fontId="4" applyFont="1" fillId="31" applyFill="1" applyAlignment="1">
      <alignment horizontal="left"/>
    </xf>
    <xf xfId="0" numFmtId="1" applyNumberFormat="1" borderId="8" applyBorder="1" fontId="4" applyFont="1" fillId="31" applyFill="1" applyAlignment="1">
      <alignment horizontal="left"/>
    </xf>
    <xf xfId="0" numFmtId="3" applyNumberFormat="1" borderId="8" applyBorder="1" fontId="4" applyFont="1" fillId="31" applyFill="1" applyAlignment="1">
      <alignment horizontal="left"/>
    </xf>
    <xf xfId="0" numFmtId="1" applyNumberFormat="1" borderId="19" applyBorder="1" fontId="4" applyFont="1" fillId="31" applyFill="1" applyAlignment="1">
      <alignment horizontal="left"/>
    </xf>
    <xf xfId="0" numFmtId="3" applyNumberFormat="1" borderId="8" applyBorder="1" fontId="14" applyFont="1" fillId="12" applyFill="1" applyAlignment="1">
      <alignment horizontal="center"/>
    </xf>
    <xf xfId="0" numFmtId="1" applyNumberFormat="1" borderId="8" applyBorder="1" fontId="12" applyFont="1" fillId="2" applyFill="1" applyAlignment="1">
      <alignment horizontal="center"/>
    </xf>
    <xf xfId="0" numFmtId="3" applyNumberFormat="1" borderId="8" applyBorder="1" fontId="12" applyFont="1" fillId="2" applyFill="1" applyAlignment="1">
      <alignment horizontal="center"/>
    </xf>
    <xf xfId="0" numFmtId="1" applyNumberFormat="1" borderId="1" applyBorder="1" fontId="38" applyFont="1" fillId="0" applyAlignment="1">
      <alignment horizontal="left"/>
    </xf>
    <xf xfId="0" numFmtId="3" applyNumberFormat="1" borderId="1" applyBorder="1" fontId="29" applyFont="1" fillId="0" applyAlignment="1">
      <alignment horizontal="left"/>
    </xf>
    <xf xfId="0" numFmtId="1" applyNumberFormat="1" borderId="1" applyBorder="1" fontId="39" applyFont="1" fillId="0" applyAlignment="1">
      <alignment horizontal="left" wrapText="1"/>
    </xf>
    <xf xfId="0" numFmtId="3" applyNumberFormat="1" borderId="1" applyBorder="1" fontId="39" applyFont="1" fillId="0" applyAlignment="1">
      <alignment horizontal="left" wrapText="1"/>
    </xf>
    <xf xfId="0" numFmtId="3" applyNumberFormat="1" borderId="24" applyBorder="1" fontId="31" applyFont="1" fillId="0" applyAlignment="1">
      <alignment horizontal="left" wrapText="1"/>
    </xf>
    <xf xfId="0" numFmtId="1" applyNumberFormat="1" borderId="23" applyBorder="1" fontId="31" applyFont="1" fillId="0" applyAlignment="1">
      <alignment horizontal="left" wrapText="1"/>
    </xf>
    <xf xfId="0" numFmtId="3" applyNumberFormat="1" borderId="23" applyBorder="1" fontId="31" applyFont="1" fillId="0" applyAlignment="1">
      <alignment horizontal="left" wrapText="1"/>
    </xf>
    <xf xfId="0" numFmtId="1" applyNumberFormat="1" borderId="23" applyBorder="1" fontId="32" applyFont="1" fillId="0" applyAlignment="1">
      <alignment horizontal="left" wrapText="1"/>
    </xf>
    <xf xfId="0" numFmtId="3" applyNumberFormat="1" borderId="23" applyBorder="1" fontId="32" applyFont="1" fillId="0" applyAlignment="1">
      <alignment horizontal="left" wrapText="1"/>
    </xf>
    <xf xfId="0" numFmtId="0" borderId="0" fontId="0" fillId="0" applyAlignment="1">
      <alignment horizontal="general" wrapText="1"/>
    </xf>
    <xf xfId="0" numFmtId="3" applyNumberFormat="1" borderId="0" fontId="0" fillId="0" applyAlignment="1">
      <alignment horizontal="left"/>
    </xf>
    <xf xfId="0" numFmtId="0" borderId="0" fontId="0" fillId="0" applyAlignment="1">
      <alignment horizontal="left"/>
    </xf>
    <xf xfId="0" numFmtId="0" borderId="8" applyBorder="1" fontId="33" applyFont="1" fillId="19" applyFill="1" applyAlignment="1">
      <alignment horizontal="center" vertical="top" wrapText="1"/>
    </xf>
    <xf xfId="0" numFmtId="0" borderId="8" applyBorder="1" fontId="33" applyFont="1" fillId="19" applyFill="1" applyAlignment="1">
      <alignment horizontal="center" wrapText="1"/>
    </xf>
    <xf xfId="0" numFmtId="3" applyNumberFormat="1" borderId="8" applyBorder="1" fontId="33" applyFont="1" fillId="19" applyFill="1" applyAlignment="1">
      <alignment horizontal="center" wrapText="1"/>
    </xf>
    <xf xfId="0" numFmtId="0" borderId="29" applyBorder="1" fontId="23" applyFont="1" fillId="19" applyFill="1" applyAlignment="1">
      <alignment horizontal="center"/>
    </xf>
    <xf xfId="0" numFmtId="3" applyNumberFormat="1" borderId="30" applyBorder="1" fontId="23" applyFont="1" fillId="19" applyFill="1" applyAlignment="1">
      <alignment horizontal="center"/>
    </xf>
    <xf xfId="0" numFmtId="0" borderId="30" applyBorder="1" fontId="23" applyFont="1" fillId="19" applyFill="1" applyAlignment="1">
      <alignment horizontal="center"/>
    </xf>
    <xf xfId="0" numFmtId="3" applyNumberFormat="1" borderId="31" applyBorder="1" fontId="23" applyFont="1" fillId="19" applyFill="1" applyAlignment="1">
      <alignment horizontal="center"/>
    </xf>
    <xf xfId="0" numFmtId="3" applyNumberFormat="1" borderId="34" applyBorder="1" fontId="23" applyFont="1" fillId="19" applyFill="1" applyAlignment="1">
      <alignment horizontal="center" vertical="top"/>
    </xf>
    <xf xfId="0" numFmtId="0" borderId="35" applyBorder="1" fontId="23" applyFont="1" fillId="19" applyFill="1" applyAlignment="1">
      <alignment horizontal="center"/>
    </xf>
    <xf xfId="0" numFmtId="3" applyNumberFormat="1" borderId="35" applyBorder="1" fontId="23" applyFont="1" fillId="19" applyFill="1" applyAlignment="1">
      <alignment horizontal="center"/>
    </xf>
    <xf xfId="0" numFmtId="3" applyNumberFormat="1" borderId="36" applyBorder="1" fontId="23" applyFont="1" fillId="19" applyFill="1" applyAlignment="1">
      <alignment horizontal="center"/>
    </xf>
    <xf xfId="0" numFmtId="3" applyNumberFormat="1" borderId="33" applyBorder="1" fontId="23" applyFont="1" fillId="19" applyFill="1" applyAlignment="1">
      <alignment horizontal="center"/>
    </xf>
    <xf xfId="0" numFmtId="0" borderId="9" applyBorder="1" fontId="23" applyFont="1" fillId="19" applyFill="1" applyAlignment="1">
      <alignment horizontal="center"/>
    </xf>
    <xf xfId="0" numFmtId="3" applyNumberFormat="1" borderId="9" applyBorder="1" fontId="23" applyFont="1" fillId="19" applyFill="1" applyAlignment="1">
      <alignment horizontal="center"/>
    </xf>
    <xf xfId="0" numFmtId="3" applyNumberFormat="1" borderId="18" applyBorder="1" fontId="23" applyFont="1" fillId="19" applyFill="1" applyAlignment="1">
      <alignment horizontal="center"/>
    </xf>
    <xf xfId="0" numFmtId="3" applyNumberFormat="1" borderId="37" applyBorder="1" fontId="23" applyFont="1" fillId="19" applyFill="1" applyAlignment="1">
      <alignment horizontal="center"/>
    </xf>
    <xf xfId="0" numFmtId="0" borderId="38" applyBorder="1" fontId="23" applyFont="1" fillId="19" applyFill="1" applyAlignment="1">
      <alignment horizontal="center"/>
    </xf>
    <xf xfId="0" numFmtId="3" applyNumberFormat="1" borderId="38" applyBorder="1" fontId="23" applyFont="1" fillId="19" applyFill="1" applyAlignment="1">
      <alignment horizontal="center"/>
    </xf>
    <xf xfId="0" numFmtId="3" applyNumberFormat="1" borderId="39" applyBorder="1" fontId="23" applyFont="1" fillId="19" applyFill="1" applyAlignment="1">
      <alignment horizontal="center"/>
    </xf>
    <xf xfId="0" numFmtId="0" borderId="1" applyBorder="1" fontId="10" applyFont="1" fillId="0" applyAlignment="1">
      <alignment horizontal="center"/>
    </xf>
    <xf xfId="0" numFmtId="3" applyNumberFormat="1" borderId="13" applyBorder="1" fontId="66" applyFont="1" fillId="0" applyAlignment="1">
      <alignment horizontal="center"/>
    </xf>
    <xf xfId="0" numFmtId="3" applyNumberFormat="1" borderId="1" applyBorder="1" fontId="27" applyFont="1" fillId="0" applyAlignment="1">
      <alignment horizontal="left"/>
    </xf>
    <xf xfId="0" numFmtId="0" borderId="1" applyBorder="1" fontId="27" applyFont="1" fillId="0" applyAlignment="1">
      <alignment horizontal="left"/>
    </xf>
    <xf xfId="0" numFmtId="0" borderId="13" applyBorder="1" fontId="66" applyFont="1" fillId="0" applyAlignment="1">
      <alignment horizontal="center"/>
    </xf>
    <xf xfId="0" numFmtId="3" applyNumberFormat="1" borderId="26" applyBorder="1" fontId="28" applyFont="1" fillId="17" applyFill="1" applyAlignment="1">
      <alignment horizontal="left"/>
    </xf>
    <xf xfId="0" numFmtId="3" applyNumberFormat="1" borderId="8" applyBorder="1" fontId="28" applyFont="1" fillId="17" applyFill="1" applyAlignment="1">
      <alignment horizontal="right"/>
    </xf>
    <xf xfId="0" numFmtId="3" applyNumberFormat="1" borderId="8" applyBorder="1" fontId="28" applyFont="1" fillId="22" applyFill="1" applyAlignment="1">
      <alignment horizontal="left"/>
    </xf>
    <xf xfId="0" numFmtId="3" applyNumberFormat="1" borderId="8" applyBorder="1" fontId="28" applyFont="1" fillId="22" applyFill="1" applyAlignment="1">
      <alignment horizontal="right"/>
    </xf>
    <xf xfId="0" numFmtId="3" applyNumberFormat="1" borderId="8" applyBorder="1" fontId="28" applyFont="1" fillId="7" applyFill="1" applyAlignment="1">
      <alignment horizontal="left"/>
    </xf>
    <xf xfId="0" numFmtId="3" applyNumberFormat="1" borderId="8" applyBorder="1" fontId="28" applyFont="1" fillId="7" applyFill="1" applyAlignment="1">
      <alignment horizontal="right"/>
    </xf>
    <xf xfId="0" numFmtId="3" applyNumberFormat="1" borderId="8" applyBorder="1" fontId="28" applyFont="1" fillId="15" applyFill="1" applyAlignment="1">
      <alignment horizontal="left"/>
    </xf>
    <xf xfId="0" numFmtId="3" applyNumberFormat="1" borderId="8" applyBorder="1" fontId="27" applyFont="1" fillId="15" applyFill="1" applyAlignment="1">
      <alignment horizontal="right"/>
    </xf>
    <xf xfId="0" numFmtId="0" borderId="8" applyBorder="1" fontId="28" applyFont="1" fillId="17" applyFill="1" applyAlignment="1">
      <alignment horizontal="left"/>
    </xf>
    <xf xfId="0" numFmtId="0" borderId="26" applyBorder="1" fontId="28" applyFont="1" fillId="17" applyFill="1" applyAlignment="1">
      <alignment horizontal="left"/>
    </xf>
    <xf xfId="0" numFmtId="0" borderId="8" applyBorder="1" fontId="28" applyFont="1" fillId="22" applyFill="1" applyAlignment="1">
      <alignment horizontal="left"/>
    </xf>
    <xf xfId="0" numFmtId="3" applyNumberFormat="1" borderId="8" applyBorder="1" fontId="28" applyFont="1" fillId="17" applyFill="1" applyAlignment="1">
      <alignment horizontal="left"/>
    </xf>
    <xf xfId="0" numFmtId="0" borderId="13" applyBorder="1" fontId="66" applyFont="1" fillId="0" applyAlignment="1">
      <alignment horizontal="left"/>
    </xf>
    <xf xfId="0" numFmtId="3" applyNumberFormat="1" borderId="26" applyBorder="1" fontId="28" applyFont="1" fillId="23" applyFill="1" applyAlignment="1">
      <alignment horizontal="left"/>
    </xf>
    <xf xfId="0" numFmtId="3" applyNumberFormat="1" borderId="8" applyBorder="1" fontId="28" applyFont="1" fillId="23" applyFill="1" applyAlignment="1">
      <alignment horizontal="right"/>
    </xf>
    <xf xfId="0" numFmtId="3" applyNumberFormat="1" borderId="8" applyBorder="1" fontId="28" applyFont="1" fillId="24" applyFill="1" applyAlignment="1">
      <alignment horizontal="left"/>
    </xf>
    <xf xfId="0" numFmtId="3" applyNumberFormat="1" borderId="8" applyBorder="1" fontId="28" applyFont="1" fillId="24" applyFill="1" applyAlignment="1">
      <alignment horizontal="right"/>
    </xf>
    <xf xfId="0" numFmtId="3" applyNumberFormat="1" borderId="8" applyBorder="1" fontId="28" applyFont="1" fillId="4" applyFill="1" applyAlignment="1">
      <alignment horizontal="left"/>
    </xf>
    <xf xfId="0" numFmtId="3" applyNumberFormat="1" borderId="8" applyBorder="1" fontId="28" applyFont="1" fillId="4" applyFill="1" applyAlignment="1">
      <alignment horizontal="right"/>
    </xf>
    <xf xfId="0" numFmtId="3" applyNumberFormat="1" borderId="8" applyBorder="1" fontId="28" applyFont="1" fillId="25" applyFill="1" applyAlignment="1">
      <alignment horizontal="left"/>
    </xf>
    <xf xfId="0" numFmtId="3" applyNumberFormat="1" borderId="8" applyBorder="1" fontId="28" applyFont="1" fillId="25" applyFill="1" applyAlignment="1">
      <alignment horizontal="right"/>
    </xf>
    <xf xfId="0" numFmtId="0" borderId="26" applyBorder="1" fontId="28" applyFont="1" fillId="23" applyFill="1" applyAlignment="1">
      <alignment horizontal="left"/>
    </xf>
    <xf xfId="0" numFmtId="0" borderId="8" applyBorder="1" fontId="28" applyFont="1" fillId="24" applyFill="1" applyAlignment="1">
      <alignment horizontal="left"/>
    </xf>
    <xf xfId="0" numFmtId="3" applyNumberFormat="1" borderId="9" applyBorder="1" fontId="22" applyFont="1" fillId="7" applyFill="1" applyAlignment="1">
      <alignment horizontal="center"/>
    </xf>
    <xf xfId="0" numFmtId="0" borderId="9" applyBorder="1" fontId="22" applyFont="1" fillId="7" applyFill="1" applyAlignment="1">
      <alignment horizontal="center"/>
    </xf>
    <xf xfId="0" numFmtId="3" applyNumberFormat="1" borderId="9" applyBorder="1" fontId="22" applyFont="1" fillId="2" applyFill="1" applyAlignment="1">
      <alignment horizontal="center"/>
    </xf>
    <xf xfId="0" numFmtId="0" borderId="9" applyBorder="1" fontId="22" applyFont="1" fillId="2" applyFill="1" applyAlignment="1">
      <alignment horizontal="center"/>
    </xf>
    <xf xfId="0" numFmtId="3" applyNumberFormat="1" borderId="9" applyBorder="1" fontId="22" applyFont="1" fillId="15" applyFill="1" applyAlignment="1">
      <alignment horizontal="center"/>
    </xf>
    <xf xfId="0" numFmtId="0" borderId="9" applyBorder="1" fontId="22" applyFont="1" fillId="15" applyFill="1" applyAlignment="1">
      <alignment horizontal="center"/>
    </xf>
    <xf xfId="0" numFmtId="3" applyNumberFormat="1" borderId="9" applyBorder="1" fontId="22" applyFont="1" fillId="8" applyFill="1" applyAlignment="1">
      <alignment horizontal="center"/>
    </xf>
    <xf xfId="0" numFmtId="0" borderId="9" applyBorder="1" fontId="22" applyFont="1" fillId="8" applyFill="1" applyAlignment="1">
      <alignment horizontal="center"/>
    </xf>
    <xf xfId="0" numFmtId="3" applyNumberFormat="1" borderId="9" applyBorder="1" fontId="12" applyFont="1" fillId="7" applyFill="1" applyAlignment="1">
      <alignment horizontal="center"/>
    </xf>
    <xf xfId="0" numFmtId="3" applyNumberFormat="1" borderId="9" applyBorder="1" fontId="4" applyFont="1" fillId="7" applyFill="1" applyAlignment="1">
      <alignment horizontal="left"/>
    </xf>
    <xf xfId="0" numFmtId="0" borderId="9" applyBorder="1" fontId="12" applyFont="1" fillId="2" applyFill="1" applyAlignment="1">
      <alignment horizontal="center"/>
    </xf>
    <xf xfId="0" numFmtId="0" borderId="9" applyBorder="1" fontId="4" applyFont="1" fillId="2" applyFill="1" applyAlignment="1">
      <alignment horizontal="left"/>
    </xf>
    <xf xfId="0" numFmtId="3" applyNumberFormat="1" borderId="9" applyBorder="1" fontId="4" applyFont="1" fillId="15" applyFill="1" applyAlignment="1">
      <alignment horizontal="left"/>
    </xf>
    <xf xfId="0" numFmtId="0" borderId="9" applyBorder="1" fontId="22" applyFont="1" fillId="15" applyFill="1" applyAlignment="1">
      <alignment horizontal="center"/>
    </xf>
    <xf xfId="0" numFmtId="3" applyNumberFormat="1" borderId="9" applyBorder="1" fontId="12" applyFont="1" fillId="8" applyFill="1" applyAlignment="1">
      <alignment horizontal="center"/>
    </xf>
    <xf xfId="0" numFmtId="0" borderId="9" applyBorder="1" fontId="12" applyFont="1" fillId="8" applyFill="1" applyAlignment="1">
      <alignment horizontal="center"/>
    </xf>
    <xf xfId="0" numFmtId="0" borderId="9" applyBorder="1" fontId="4" applyFont="1" fillId="8" applyFill="1" applyAlignment="1">
      <alignment horizontal="left"/>
    </xf>
    <xf xfId="0" numFmtId="0" borderId="9" applyBorder="1" fontId="22" applyFont="1" fillId="8" applyFill="1" applyAlignment="1">
      <alignment horizontal="center"/>
    </xf>
    <xf xfId="0" numFmtId="3" applyNumberFormat="1" borderId="9" applyBorder="1" fontId="4" applyFont="1" fillId="0" applyAlignment="1">
      <alignment horizontal="left"/>
    </xf>
    <xf xfId="0" numFmtId="1" applyNumberFormat="1" borderId="9" applyBorder="1" fontId="28" applyFont="1" fillId="0" applyAlignment="1">
      <alignment horizontal="center"/>
    </xf>
    <xf xfId="0" numFmtId="0" borderId="9" applyBorder="1" fontId="4" applyFont="1" fillId="0" applyAlignment="1">
      <alignment horizontal="left"/>
    </xf>
    <xf xfId="0" numFmtId="3" applyNumberFormat="1" borderId="9" applyBorder="1" fontId="1" applyFont="1" fillId="7" applyFill="1" applyAlignment="1">
      <alignment horizontal="center"/>
    </xf>
    <xf xfId="0" numFmtId="3" applyNumberFormat="1" borderId="8" applyBorder="1" fontId="22" applyFont="1" fillId="7" applyFill="1" applyAlignment="1">
      <alignment horizontal="center"/>
    </xf>
    <xf xfId="0" numFmtId="0" borderId="8" applyBorder="1" fontId="22" applyFont="1" fillId="7" applyFill="1" applyAlignment="1">
      <alignment horizontal="center"/>
    </xf>
    <xf xfId="0" numFmtId="3" applyNumberFormat="1" borderId="8" applyBorder="1" fontId="22" applyFont="1" fillId="2" applyFill="1" applyAlignment="1">
      <alignment horizontal="center"/>
    </xf>
    <xf xfId="0" numFmtId="0" borderId="8" applyBorder="1" fontId="22" applyFont="1" fillId="2" applyFill="1" applyAlignment="1">
      <alignment horizontal="center"/>
    </xf>
    <xf xfId="0" numFmtId="3" applyNumberFormat="1" borderId="8" applyBorder="1" fontId="22" applyFont="1" fillId="15" applyFill="1" applyAlignment="1">
      <alignment horizontal="center"/>
    </xf>
    <xf xfId="0" numFmtId="0" borderId="8" applyBorder="1" fontId="22" applyFont="1" fillId="15" applyFill="1" applyAlignment="1">
      <alignment horizontal="center"/>
    </xf>
    <xf xfId="0" numFmtId="3" applyNumberFormat="1" borderId="8" applyBorder="1" fontId="22" applyFont="1" fillId="8" applyFill="1" applyAlignment="1">
      <alignment horizontal="center"/>
    </xf>
    <xf xfId="0" numFmtId="0" borderId="8" applyBorder="1" fontId="22" applyFont="1" fillId="8" applyFill="1" applyAlignment="1">
      <alignment horizontal="center"/>
    </xf>
    <xf xfId="0" numFmtId="3" applyNumberFormat="1" borderId="9" applyBorder="1" fontId="17" applyFont="1" fillId="0" applyAlignment="1">
      <alignment horizontal="center" wrapText="1"/>
    </xf>
    <xf xfId="0" numFmtId="3" applyNumberFormat="1" borderId="9" applyBorder="1" fontId="17" applyFont="1" fillId="0" applyAlignment="1">
      <alignment horizontal="center"/>
    </xf>
    <xf xfId="0" numFmtId="1" applyNumberFormat="1" borderId="29" applyBorder="1" fontId="3" applyFont="1" fillId="2" applyFill="1" applyAlignment="1">
      <alignment horizontal="center"/>
    </xf>
    <xf xfId="0" numFmtId="1" applyNumberFormat="1" borderId="30" applyBorder="1" fontId="3" applyFont="1" fillId="2" applyFill="1" applyAlignment="1">
      <alignment horizontal="center"/>
    </xf>
    <xf xfId="0" numFmtId="3" applyNumberFormat="1" borderId="30" applyBorder="1" fontId="3" applyFont="1" fillId="2" applyFill="1" applyAlignment="1">
      <alignment horizontal="center"/>
    </xf>
    <xf xfId="0" numFmtId="0" borderId="30" applyBorder="1" fontId="3" applyFont="1" fillId="2" applyFill="1" applyAlignment="1">
      <alignment horizontal="center"/>
    </xf>
    <xf xfId="0" numFmtId="0" borderId="31" applyBorder="1" fontId="3" applyFont="1" fillId="2" applyFill="1" applyAlignment="1">
      <alignment horizontal="center"/>
    </xf>
    <xf xfId="0" numFmtId="1" applyNumberFormat="1" borderId="1" applyBorder="1" fontId="3" applyFont="1" fillId="0" applyAlignment="1">
      <alignment horizontal="left"/>
    </xf>
    <xf xfId="0" numFmtId="3" applyNumberFormat="1" borderId="1" applyBorder="1" fontId="3" applyFont="1" fillId="0" applyAlignment="1">
      <alignment horizontal="left"/>
    </xf>
    <xf xfId="0" numFmtId="0" borderId="1" applyBorder="1" fontId="3" applyFont="1" fillId="0" applyAlignment="1">
      <alignment horizontal="left"/>
    </xf>
    <xf xfId="0" numFmtId="0" borderId="1" applyBorder="1" fontId="17" applyFont="1" fillId="0" applyAlignment="1">
      <alignment horizontal="center" wrapText="1"/>
    </xf>
    <xf xfId="0" numFmtId="0" borderId="1" applyBorder="1" fontId="17" applyFont="1" fillId="0" applyAlignment="1">
      <alignment horizontal="center"/>
    </xf>
    <xf xfId="0" numFmtId="0" borderId="9" applyBorder="1" fontId="22" applyFont="1" fillId="0" applyAlignment="1">
      <alignment horizontal="center"/>
    </xf>
    <xf xfId="0" numFmtId="1" applyNumberFormat="1" borderId="63" applyBorder="1" fontId="44" applyFont="1" fillId="0" applyAlignment="1">
      <alignment horizontal="center"/>
    </xf>
    <xf xfId="0" numFmtId="3" applyNumberFormat="1" borderId="15" applyBorder="1" fontId="14" applyFont="1" fillId="8" applyFill="1" applyAlignment="1">
      <alignment horizontal="right"/>
    </xf>
    <xf xfId="0" numFmtId="0" borderId="45" applyBorder="1" fontId="14" applyFont="1" fillId="8" applyFill="1" applyAlignment="1">
      <alignment horizontal="right"/>
    </xf>
    <xf xfId="0" numFmtId="0" borderId="16" applyBorder="1" fontId="14" applyFont="1" fillId="8" applyFill="1" applyAlignment="1">
      <alignment horizontal="right"/>
    </xf>
    <xf xfId="0" numFmtId="3" applyNumberFormat="1" borderId="53" applyBorder="1" fontId="22" applyFont="1" fillId="0" applyAlignment="1">
      <alignment horizontal="right"/>
    </xf>
    <xf xfId="0" numFmtId="0" borderId="64" applyBorder="1" fontId="22" applyFont="1" fillId="0" applyAlignment="1">
      <alignment horizontal="right"/>
    </xf>
    <xf xfId="0" numFmtId="0" borderId="52" applyBorder="1" fontId="22" applyFont="1" fillId="0" applyAlignment="1">
      <alignment horizontal="right"/>
    </xf>
    <xf xfId="0" numFmtId="0" borderId="8" applyBorder="1" fontId="47" applyFont="1" fillId="8" applyFill="1" applyAlignment="1">
      <alignment horizontal="center"/>
    </xf>
    <xf xfId="0" numFmtId="0" borderId="1" applyBorder="1" fontId="47" applyFont="1" fillId="0" applyAlignment="1">
      <alignment horizontal="center"/>
    </xf>
    <xf xfId="0" numFmtId="1" applyNumberFormat="1" borderId="1" applyBorder="1" fontId="48" applyFont="1" fillId="0" applyAlignment="1">
      <alignment horizontal="center"/>
    </xf>
    <xf xfId="0" numFmtId="3" applyNumberFormat="1" borderId="1" applyBorder="1" fontId="48" applyFont="1" fillId="0" applyAlignment="1">
      <alignment horizontal="center"/>
    </xf>
    <xf xfId="0" numFmtId="1" applyNumberFormat="1" borderId="9" applyBorder="1" fontId="22" applyFont="1" fillId="2" applyFill="1" applyAlignment="1">
      <alignment horizontal="center" vertical="top"/>
    </xf>
    <xf xfId="0" numFmtId="1" applyNumberFormat="1" borderId="17" applyBorder="1" fontId="35" applyFont="1" fillId="0" applyAlignment="1">
      <alignment horizontal="center" vertical="top"/>
    </xf>
    <xf xfId="0" numFmtId="3" applyNumberFormat="1" borderId="9" applyBorder="1" fontId="51" applyFont="1" fillId="2" applyFill="1" applyAlignment="1">
      <alignment horizontal="center" vertical="top"/>
    </xf>
    <xf xfId="0" numFmtId="1" applyNumberFormat="1" borderId="1" applyBorder="1" fontId="35" applyFont="1" fillId="0" applyAlignment="1">
      <alignment horizontal="center" vertical="top"/>
    </xf>
    <xf xfId="0" numFmtId="1" applyNumberFormat="1" borderId="65" applyBorder="1" fontId="14" applyFont="1" fillId="2" applyFill="1" applyAlignment="1">
      <alignment horizontal="left" vertical="top"/>
    </xf>
    <xf xfId="0" numFmtId="1" applyNumberFormat="1" borderId="66" applyBorder="1" fontId="47" applyFont="1" fillId="17" applyFill="1" applyAlignment="1">
      <alignment horizontal="center" vertical="top"/>
    </xf>
    <xf xfId="0" numFmtId="1" applyNumberFormat="1" borderId="8" applyBorder="1" fontId="35" applyFont="1" fillId="17" applyFill="1" applyAlignment="1">
      <alignment horizontal="left" vertical="top"/>
    </xf>
    <xf xfId="0" numFmtId="1" applyNumberFormat="1" borderId="8" applyBorder="1" fontId="35" applyFont="1" fillId="17" applyFill="1" applyAlignment="1">
      <alignment horizontal="left"/>
    </xf>
    <xf xfId="0" numFmtId="3" applyNumberFormat="1" borderId="8" applyBorder="1" fontId="35" applyFont="1" fillId="17" applyFill="1" applyAlignment="1">
      <alignment horizontal="left"/>
    </xf>
    <xf xfId="0" numFmtId="0" borderId="8" applyBorder="1" fontId="35" applyFont="1" fillId="17" applyFill="1" applyAlignment="1">
      <alignment horizontal="left"/>
    </xf>
    <xf xfId="0" numFmtId="1" applyNumberFormat="1" borderId="17" applyBorder="1" fontId="35" applyFont="1" fillId="0" applyAlignment="1">
      <alignment horizontal="center"/>
    </xf>
    <xf xfId="0" numFmtId="3" applyNumberFormat="1" borderId="9" applyBorder="1" fontId="51" applyFont="1" fillId="2" applyFill="1" applyAlignment="1">
      <alignment horizontal="center"/>
    </xf>
    <xf xfId="0" numFmtId="1" applyNumberFormat="1" borderId="67" applyBorder="1" fontId="14" applyFont="1" fillId="2" applyFill="1" applyAlignment="1">
      <alignment horizontal="left"/>
    </xf>
    <xf xfId="0" numFmtId="1" applyNumberFormat="1" borderId="68" applyBorder="1" fontId="47" applyFont="1" fillId="17" applyFill="1" applyAlignment="1">
      <alignment horizontal="center"/>
    </xf>
    <xf xfId="0" numFmtId="0" borderId="23" applyBorder="1" fontId="4" applyFont="1" fillId="0" applyAlignment="1">
      <alignment horizontal="left"/>
    </xf>
    <xf xfId="0" numFmtId="0" borderId="27" applyBorder="1" fontId="4" applyFont="1" fillId="0" applyAlignment="1">
      <alignment horizontal="left"/>
    </xf>
    <xf xfId="0" numFmtId="1" applyNumberFormat="1" borderId="1" applyBorder="1" fontId="30" applyFont="1" fillId="0" applyAlignment="1">
      <alignment horizontal="left" wrapText="1"/>
    </xf>
    <xf xfId="0" numFmtId="0" borderId="1" applyBorder="1" fontId="4" applyFont="1" fillId="0" applyAlignment="1">
      <alignment horizontal="left" wrapText="1"/>
    </xf>
    <xf xfId="0" numFmtId="0" borderId="10" applyBorder="1" fontId="10" applyFont="1" fillId="0" applyAlignment="1">
      <alignment horizontal="left" wrapText="1"/>
    </xf>
    <xf xfId="0" numFmtId="1" applyNumberFormat="1" borderId="11" applyBorder="1" fontId="10" applyFont="1" fillId="0" applyAlignment="1">
      <alignment horizontal="left"/>
    </xf>
    <xf xfId="0" numFmtId="3" applyNumberFormat="1" borderId="11" applyBorder="1" fontId="10" applyFont="1" fillId="0" applyAlignment="1">
      <alignment horizontal="left"/>
    </xf>
    <xf xfId="0" numFmtId="0" borderId="11" applyBorder="1" fontId="10" applyFont="1" fillId="0" applyAlignment="1">
      <alignment horizontal="left"/>
    </xf>
    <xf xfId="0" numFmtId="0" borderId="12" applyBorder="1" fontId="10" applyFont="1" fillId="0" applyAlignment="1">
      <alignment horizontal="left"/>
    </xf>
    <xf xfId="0" numFmtId="1" applyNumberFormat="1" borderId="15" applyBorder="1" fontId="14" applyFont="1" fillId="7" applyFill="1" applyAlignment="1">
      <alignment horizontal="right"/>
    </xf>
    <xf xfId="0" numFmtId="0" borderId="10" applyBorder="1" fontId="10" applyFont="1" fillId="0" applyAlignment="1">
      <alignment horizontal="left"/>
    </xf>
    <xf xfId="0" numFmtId="1" applyNumberFormat="1" borderId="8" applyBorder="1" fontId="23" applyFont="1" fillId="19" applyFill="1" applyAlignment="1">
      <alignment horizontal="center"/>
    </xf>
    <xf xfId="0" numFmtId="3" applyNumberFormat="1" borderId="8" applyBorder="1" fontId="23" applyFont="1" fillId="19" applyFill="1" applyAlignment="1">
      <alignment horizontal="center"/>
    </xf>
    <xf xfId="0" numFmtId="0" borderId="8" applyBorder="1" fontId="23" applyFont="1" fillId="19" applyFill="1" applyAlignment="1">
      <alignment horizontal="center"/>
    </xf>
    <xf xfId="0" numFmtId="1" applyNumberFormat="1" borderId="69" applyBorder="1" fontId="44" applyFont="1" fillId="0" applyAlignment="1">
      <alignment horizontal="center"/>
    </xf>
    <xf xfId="0" numFmtId="3" applyNumberFormat="1" borderId="28" applyBorder="1" fontId="14" applyFont="1" fillId="19" applyFill="1" applyAlignment="1">
      <alignment horizontal="right"/>
    </xf>
    <xf xfId="0" numFmtId="1" applyNumberFormat="1" borderId="28" applyBorder="1" fontId="14" applyFont="1" fillId="19" applyFill="1" applyAlignment="1">
      <alignment horizontal="right"/>
    </xf>
    <xf xfId="0" numFmtId="0" borderId="13" applyBorder="1" fontId="1" applyFont="1" fillId="0" applyAlignment="1">
      <alignment horizontal="left"/>
    </xf>
    <xf xfId="0" numFmtId="3" applyNumberFormat="1" borderId="28" applyBorder="1" fontId="47" applyFont="1" fillId="19" applyFill="1" applyAlignment="1">
      <alignment horizontal="right"/>
    </xf>
    <xf xfId="0" numFmtId="1" applyNumberFormat="1" borderId="28" applyBorder="1" fontId="47" applyFont="1" fillId="19" applyFill="1" applyAlignment="1">
      <alignment horizontal="right"/>
    </xf>
    <xf xfId="0" numFmtId="0" borderId="1" applyBorder="1" fontId="22" applyFont="1" fillId="0" applyAlignment="1">
      <alignment horizontal="center"/>
    </xf>
    <xf xfId="0" numFmtId="0" borderId="70" applyBorder="1" fontId="22" applyFont="1" fillId="0" applyAlignment="1">
      <alignment horizontal="center"/>
    </xf>
    <xf xfId="0" numFmtId="0" borderId="53" applyBorder="1" fontId="22" applyFont="1" fillId="0" applyAlignment="1">
      <alignment horizontal="center"/>
    </xf>
    <xf xfId="0" numFmtId="0" borderId="64" applyBorder="1" fontId="22" applyFont="1" fillId="0" applyAlignment="1">
      <alignment horizontal="center"/>
    </xf>
    <xf xfId="0" numFmtId="1" applyNumberFormat="1" borderId="52" applyBorder="1" fontId="22" applyFont="1" fillId="0" applyAlignment="1">
      <alignment horizontal="center"/>
    </xf>
    <xf xfId="0" numFmtId="1" applyNumberFormat="1" borderId="8" applyBorder="1" fontId="9" applyFont="1" fillId="31" applyFill="1" applyAlignment="1">
      <alignment horizontal="center"/>
    </xf>
    <xf xfId="0" numFmtId="3" applyNumberFormat="1" borderId="8" applyBorder="1" fontId="9" applyFont="1" fillId="31" applyFill="1" applyAlignment="1">
      <alignment horizontal="center"/>
    </xf>
    <xf xfId="0" numFmtId="1" applyNumberFormat="1" borderId="28" applyBorder="1" fontId="23" applyFont="1" fillId="31" applyFill="1" applyAlignment="1">
      <alignment horizontal="center" wrapText="1"/>
    </xf>
    <xf xfId="0" numFmtId="1" applyNumberFormat="1" borderId="25" applyBorder="1" fontId="22" applyFont="1" fillId="2" applyFill="1" applyAlignment="1">
      <alignment horizontal="center" vertical="top"/>
    </xf>
    <xf xfId="0" numFmtId="1" applyNumberFormat="1" borderId="71" applyBorder="1" fontId="35" applyFont="1" fillId="0" applyAlignment="1">
      <alignment horizontal="center" vertical="top"/>
    </xf>
    <xf xfId="0" numFmtId="1" applyNumberFormat="1" borderId="72" applyBorder="1" fontId="14" applyFont="1" fillId="2" applyFill="1" applyAlignment="1">
      <alignment horizontal="center" vertical="top"/>
    </xf>
    <xf xfId="0" numFmtId="1" applyNumberFormat="1" borderId="73" applyBorder="1" fontId="47" applyFont="1" fillId="31" applyFill="1" applyAlignment="1">
      <alignment horizontal="center" vertical="top"/>
    </xf>
    <xf xfId="0" numFmtId="1" applyNumberFormat="1" borderId="8" applyBorder="1" fontId="35" applyFont="1" fillId="31" applyFill="1" applyAlignment="1">
      <alignment horizontal="left" vertical="top"/>
    </xf>
    <xf xfId="0" numFmtId="1" applyNumberFormat="1" borderId="8" applyBorder="1" fontId="35" applyFont="1" fillId="31" applyFill="1" applyAlignment="1">
      <alignment horizontal="left"/>
    </xf>
    <xf xfId="0" numFmtId="3" applyNumberFormat="1" borderId="8" applyBorder="1" fontId="35" applyFont="1" fillId="31" applyFill="1" applyAlignment="1">
      <alignment horizontal="left"/>
    </xf>
    <xf xfId="0" numFmtId="0" borderId="8" applyBorder="1" fontId="35" applyFont="1" fillId="31" applyFill="1" applyAlignment="1">
      <alignment horizontal="left"/>
    </xf>
    <xf xfId="0" numFmtId="1" applyNumberFormat="1" borderId="32" applyBorder="1" fontId="22" applyFont="1" fillId="2" applyFill="1" applyAlignment="1">
      <alignment horizontal="center"/>
    </xf>
    <xf xfId="0" numFmtId="1" applyNumberFormat="1" borderId="71" applyBorder="1" fontId="35" applyFont="1" fillId="0" applyAlignment="1">
      <alignment horizontal="center"/>
    </xf>
    <xf xfId="0" numFmtId="1" applyNumberFormat="1" borderId="67" applyBorder="1" fontId="14" applyFont="1" fillId="2" applyFill="1" applyAlignment="1">
      <alignment horizontal="center"/>
    </xf>
    <xf xfId="0" numFmtId="1" applyNumberFormat="1" borderId="68" applyBorder="1" fontId="47" applyFont="1" fillId="31" applyFill="1" applyAlignment="1">
      <alignment horizontal="center"/>
    </xf>
    <xf xfId="0" numFmtId="1" applyNumberFormat="1" borderId="1" applyBorder="1" fontId="63" applyFont="1" fillId="0" applyAlignment="1">
      <alignment horizontal="left"/>
    </xf>
    <xf xfId="0" numFmtId="0" borderId="29" applyBorder="1" fontId="14" applyFont="1" fillId="15" applyFill="1" applyAlignment="1">
      <alignment horizontal="center"/>
    </xf>
    <xf xfId="0" numFmtId="0" borderId="30" applyBorder="1" fontId="14" applyFont="1" fillId="15" applyFill="1" applyAlignment="1">
      <alignment horizontal="center"/>
    </xf>
    <xf xfId="0" numFmtId="3" applyNumberFormat="1" borderId="30" applyBorder="1" fontId="14" applyFont="1" fillId="15" applyFill="1" applyAlignment="1">
      <alignment horizontal="center"/>
    </xf>
    <xf xfId="0" numFmtId="0" borderId="31" applyBorder="1" fontId="14" applyFont="1" fillId="15" applyFill="1" applyAlignment="1">
      <alignment horizontal="center"/>
    </xf>
    <xf xfId="0" numFmtId="0" borderId="9" applyBorder="1" fontId="19" applyFont="1" fillId="2" applyFill="1" applyAlignment="1">
      <alignment horizontal="left"/>
    </xf>
    <xf xfId="0" numFmtId="0" borderId="9" applyBorder="1" fontId="19" applyFont="1" fillId="0" applyAlignment="1">
      <alignment horizontal="left"/>
    </xf>
    <xf xfId="0" numFmtId="0" borderId="9" applyBorder="1" fontId="1" applyFont="1" fillId="0" applyAlignment="1">
      <alignment horizontal="left"/>
    </xf>
    <xf xfId="0" numFmtId="3" applyNumberFormat="1" borderId="9" applyBorder="1" fontId="19" applyFont="1" fillId="2" applyFill="1" applyAlignment="1">
      <alignment horizontal="right"/>
    </xf>
    <xf xfId="0" numFmtId="3" applyNumberFormat="1" borderId="9" applyBorder="1" fontId="1" applyFont="1" fillId="2" applyFill="1" applyAlignment="1">
      <alignment horizontal="right"/>
    </xf>
    <xf xfId="0" numFmtId="0" borderId="9" applyBorder="1" fontId="1" applyFont="1" fillId="2" applyFill="1" applyAlignment="1">
      <alignment horizontal="left"/>
    </xf>
    <xf xfId="0" numFmtId="3" applyNumberFormat="1" borderId="9" applyBorder="1" fontId="19" applyFont="1" fillId="0" applyAlignment="1">
      <alignment horizontal="left"/>
    </xf>
    <xf xfId="0" numFmtId="3" applyNumberFormat="1" borderId="9" applyBorder="1" fontId="1" applyFont="1" fillId="0" applyAlignment="1">
      <alignment horizontal="right"/>
    </xf>
    <xf xfId="0" numFmtId="0" borderId="9" applyBorder="1" fontId="19" applyFont="1" fillId="7" applyFill="1" applyAlignment="1">
      <alignment horizontal="left"/>
    </xf>
    <xf xfId="0" numFmtId="3" applyNumberFormat="1" borderId="9" applyBorder="1" fontId="19" applyFont="1" fillId="7" applyFill="1" applyAlignment="1">
      <alignment horizontal="right"/>
    </xf>
    <xf xfId="0" numFmtId="3" applyNumberFormat="1" borderId="9" applyBorder="1" fontId="1" applyFont="1" fillId="7" applyFill="1" applyAlignment="1">
      <alignment horizontal="left"/>
    </xf>
    <xf xfId="0" numFmtId="0" borderId="9" applyBorder="1" fontId="1" applyFont="1" fillId="7" applyFill="1" applyAlignment="1">
      <alignment horizontal="left"/>
    </xf>
    <xf xfId="0" numFmtId="3" applyNumberFormat="1" borderId="9" applyBorder="1" fontId="1" applyFont="1" fillId="0" applyAlignment="1">
      <alignment horizontal="left"/>
    </xf>
    <xf xfId="0" numFmtId="0" borderId="9" applyBorder="1" fontId="67" applyFont="1" fillId="20" applyFill="1" applyAlignment="1">
      <alignment horizontal="left"/>
    </xf>
    <xf xfId="0" numFmtId="0" borderId="9" applyBorder="1" fontId="68" applyFont="1" fillId="20" applyFill="1" applyAlignment="1">
      <alignment horizontal="left"/>
    </xf>
    <xf xfId="0" numFmtId="3" applyNumberFormat="1" borderId="9" applyBorder="1" fontId="67" applyFont="1" fillId="20" applyFill="1" applyAlignment="1">
      <alignment horizontal="left"/>
    </xf>
    <xf xfId="0" numFmtId="3" applyNumberFormat="1" borderId="9" applyBorder="1" fontId="68" applyFont="1" fillId="20" applyFill="1" applyAlignment="1">
      <alignment horizontal="right"/>
    </xf>
    <xf xfId="0" numFmtId="0" borderId="72" applyBorder="1" fontId="68" applyFont="1" fillId="20" applyFill="1" applyAlignment="1">
      <alignment horizontal="center" wrapText="1"/>
    </xf>
    <xf xfId="0" numFmtId="0" borderId="8" applyBorder="1" fontId="68" applyFont="1" fillId="20" applyFill="1" applyAlignment="1">
      <alignment horizontal="center" wrapText="1"/>
    </xf>
    <xf xfId="0" numFmtId="0" borderId="9" applyBorder="1" fontId="67" applyFont="1" fillId="0" applyAlignment="1">
      <alignment horizontal="left"/>
    </xf>
    <xf xfId="0" numFmtId="0" borderId="9" applyBorder="1" fontId="68" applyFont="1" fillId="0" applyAlignment="1">
      <alignment horizontal="left"/>
    </xf>
    <xf xfId="0" numFmtId="3" applyNumberFormat="1" borderId="9" applyBorder="1" fontId="67" applyFont="1" fillId="0" applyAlignment="1">
      <alignment horizontal="left"/>
    </xf>
    <xf xfId="0" numFmtId="3" applyNumberFormat="1" borderId="9" applyBorder="1" fontId="68" applyFont="1" fillId="0" applyAlignment="1">
      <alignment horizontal="left"/>
    </xf>
    <xf xfId="0" numFmtId="0" borderId="9" applyBorder="1" fontId="68" applyFont="1" fillId="0" applyAlignment="1">
      <alignment horizontal="left" wrapText="1"/>
    </xf>
    <xf xfId="0" numFmtId="0" borderId="9" applyBorder="1" fontId="19" applyFont="1" fillId="9" applyFill="1" applyAlignment="1">
      <alignment horizontal="left"/>
    </xf>
    <xf xfId="0" numFmtId="0" borderId="9" applyBorder="1" fontId="67" applyFont="1" fillId="9" applyFill="1" applyAlignment="1">
      <alignment horizontal="left"/>
    </xf>
    <xf xfId="0" numFmtId="0" borderId="9" applyBorder="1" fontId="68" applyFont="1" fillId="9" applyFill="1" applyAlignment="1">
      <alignment horizontal="left"/>
    </xf>
    <xf xfId="0" numFmtId="3" applyNumberFormat="1" borderId="9" applyBorder="1" fontId="19" applyFont="1" fillId="9" applyFill="1" applyAlignment="1">
      <alignment horizontal="left"/>
    </xf>
    <xf xfId="0" numFmtId="3" applyNumberFormat="1" borderId="9" applyBorder="1" fontId="1" applyFont="1" fillId="9" applyFill="1" applyAlignment="1">
      <alignment horizontal="left"/>
    </xf>
    <xf xfId="0" numFmtId="0" borderId="9" applyBorder="1" fontId="1" applyFont="1" fillId="9" applyFill="1" applyAlignment="1">
      <alignment horizontal="left" wrapText="1"/>
    </xf>
    <xf xfId="0" numFmtId="0" borderId="9" applyBorder="1" fontId="1" applyFont="1" fillId="9" applyFill="1" applyAlignment="1">
      <alignment horizontal="left"/>
    </xf>
    <xf xfId="0" numFmtId="0" borderId="9" applyBorder="1" fontId="28" applyFont="1" fillId="9" applyFill="1" applyAlignment="1">
      <alignment horizontal="center"/>
    </xf>
    <xf xfId="0" numFmtId="0" borderId="72" applyBorder="1" fontId="19" applyFont="1" fillId="9" applyFill="1" applyAlignment="1">
      <alignment horizontal="left"/>
    </xf>
    <xf xfId="0" numFmtId="0" borderId="8" applyBorder="1" fontId="19" applyFont="1" fillId="9" applyFill="1" applyAlignment="1">
      <alignment horizontal="left"/>
    </xf>
    <xf xfId="0" numFmtId="0" borderId="8" applyBorder="1" fontId="1" applyFont="1" fillId="9" applyFill="1" applyAlignment="1">
      <alignment horizontal="left"/>
    </xf>
    <xf xfId="0" numFmtId="0" borderId="9" applyBorder="1" fontId="19" applyFont="1" fillId="16" applyFill="1" applyAlignment="1">
      <alignment horizontal="left"/>
    </xf>
    <xf xfId="0" numFmtId="0" borderId="9" applyBorder="1" fontId="1" applyFont="1" fillId="16" applyFill="1" applyAlignment="1">
      <alignment horizontal="left"/>
    </xf>
    <xf xfId="0" numFmtId="3" applyNumberFormat="1" borderId="15" applyBorder="1" fontId="19" applyFont="1" fillId="16" applyFill="1" applyAlignment="1">
      <alignment horizontal="left"/>
    </xf>
    <xf xfId="0" numFmtId="3" applyNumberFormat="1" borderId="16" applyBorder="1" fontId="19" applyFont="1" fillId="16" applyFill="1" applyAlignment="1">
      <alignment horizontal="left"/>
    </xf>
    <xf xfId="0" numFmtId="0" borderId="9" applyBorder="1" fontId="67" applyFont="1" fillId="16" applyFill="1" applyAlignment="1">
      <alignment horizontal="left"/>
    </xf>
    <xf xfId="0" numFmtId="0" borderId="9" applyBorder="1" fontId="68" applyFont="1" fillId="16" applyFill="1" applyAlignment="1">
      <alignment horizontal="left"/>
    </xf>
    <xf xfId="0" numFmtId="3" applyNumberFormat="1" borderId="9" applyBorder="1" fontId="19" applyFont="1" fillId="16" applyFill="1" applyAlignment="1">
      <alignment horizontal="left"/>
    </xf>
    <xf xfId="0" numFmtId="3" applyNumberFormat="1" borderId="9" applyBorder="1" fontId="1" applyFont="1" fillId="16" applyFill="1" applyAlignment="1">
      <alignment horizontal="left"/>
    </xf>
    <xf xfId="0" numFmtId="0" borderId="9" applyBorder="1" fontId="28" applyFont="1" fillId="16" applyFill="1" applyAlignment="1">
      <alignment horizontal="center" wrapText="1"/>
    </xf>
    <xf xfId="0" numFmtId="0" borderId="9" applyBorder="1" fontId="28" applyFont="1" fillId="16" applyFill="1" applyAlignment="1">
      <alignment horizontal="center"/>
    </xf>
    <xf xfId="0" numFmtId="0" borderId="72" applyBorder="1" fontId="19" applyFont="1" fillId="16" applyFill="1" applyAlignment="1">
      <alignment horizontal="left"/>
    </xf>
    <xf xfId="0" numFmtId="0" borderId="8" applyBorder="1" fontId="19" applyFont="1" fillId="16" applyFill="1" applyAlignment="1">
      <alignment horizontal="left"/>
    </xf>
    <xf xfId="0" numFmtId="0" borderId="9" applyBorder="1" fontId="1" applyFont="1" fillId="16" applyFill="1" applyAlignment="1">
      <alignment horizontal="left" wrapText="1"/>
    </xf>
    <xf xfId="0" numFmtId="0" borderId="1" applyBorder="1" fontId="60" applyFont="1" fillId="0" applyAlignment="1">
      <alignment horizontal="left"/>
    </xf>
    <xf xfId="0" numFmtId="0" borderId="1" applyBorder="1" fontId="19" applyFont="1" fillId="0" applyAlignment="1">
      <alignment horizontal="left"/>
    </xf>
    <xf xfId="0" numFmtId="0" borderId="1" applyBorder="1" fontId="1" applyFont="1" fillId="0" applyAlignment="1">
      <alignment horizontal="left"/>
    </xf>
    <xf xfId="0" numFmtId="3" applyNumberFormat="1" borderId="1" applyBorder="1" fontId="19" applyFont="1" fillId="0" applyAlignment="1">
      <alignment horizontal="left"/>
    </xf>
    <xf xfId="0" numFmtId="0" borderId="1" applyBorder="1" fontId="28" applyFont="1" fillId="0" applyAlignment="1">
      <alignment horizontal="center"/>
    </xf>
    <xf xfId="0" numFmtId="0" borderId="9" applyBorder="1" fontId="67" applyFont="1" fillId="34" applyFill="1" applyAlignment="1">
      <alignment horizontal="left"/>
    </xf>
    <xf xfId="0" numFmtId="0" borderId="9" applyBorder="1" fontId="69" applyFont="1" fillId="34" applyFill="1" applyAlignment="1">
      <alignment horizontal="left"/>
    </xf>
    <xf xfId="0" numFmtId="0" borderId="9" applyBorder="1" fontId="4" applyFont="1" fillId="34" applyFill="1" applyAlignment="1">
      <alignment horizontal="left"/>
    </xf>
    <xf xfId="0" numFmtId="3" applyNumberFormat="1" borderId="9" applyBorder="1" fontId="67" applyFont="1" fillId="34" applyFill="1" applyAlignment="1">
      <alignment horizontal="left"/>
    </xf>
    <xf xfId="0" numFmtId="0" borderId="9" applyBorder="1" fontId="19" applyFont="1" fillId="3" applyFill="1" applyAlignment="1">
      <alignment horizontal="left"/>
    </xf>
    <xf xfId="0" numFmtId="0" borderId="9" applyBorder="1" fontId="67" applyFont="1" fillId="3" applyFill="1" applyAlignment="1">
      <alignment horizontal="left"/>
    </xf>
    <xf xfId="0" numFmtId="0" borderId="9" applyBorder="1" fontId="68" applyFont="1" fillId="3" applyFill="1" applyAlignment="1">
      <alignment horizontal="left"/>
    </xf>
    <xf xfId="0" numFmtId="3" applyNumberFormat="1" borderId="9" applyBorder="1" fontId="19" applyFont="1" fillId="3" applyFill="1" applyAlignment="1">
      <alignment horizontal="left"/>
    </xf>
    <xf xfId="0" numFmtId="3" applyNumberFormat="1" borderId="9" applyBorder="1" fontId="1" applyFont="1" fillId="3" applyFill="1" applyAlignment="1">
      <alignment horizontal="left"/>
    </xf>
    <xf xfId="0" numFmtId="0" borderId="9" applyBorder="1" fontId="1" applyFont="1" fillId="3" applyFill="1" applyAlignment="1">
      <alignment horizontal="left" wrapText="1"/>
    </xf>
    <xf xfId="0" numFmtId="0" borderId="9" applyBorder="1" fontId="1" applyFont="1" fillId="3" applyFill="1" applyAlignment="1">
      <alignment horizontal="left"/>
    </xf>
    <xf xfId="0" numFmtId="0" borderId="9" applyBorder="1" fontId="28" applyFont="1" fillId="3" applyFill="1" applyAlignment="1">
      <alignment horizontal="center"/>
    </xf>
    <xf xfId="0" numFmtId="0" borderId="72" applyBorder="1" fontId="19" applyFont="1" fillId="3" applyFill="1" applyAlignment="1">
      <alignment horizontal="left"/>
    </xf>
    <xf xfId="0" numFmtId="0" borderId="8" applyBorder="1" fontId="19" applyFont="1" fillId="3" applyFill="1" applyAlignment="1">
      <alignment horizontal="left"/>
    </xf>
    <xf xfId="0" numFmtId="0" borderId="9" applyBorder="1" fontId="19" applyFont="1" fillId="6" applyFill="1" applyAlignment="1">
      <alignment horizontal="left"/>
    </xf>
    <xf xfId="0" numFmtId="0" borderId="9" applyBorder="1" fontId="60" applyFont="1" fillId="6" applyFill="1" applyAlignment="1">
      <alignment horizontal="left"/>
    </xf>
    <xf xfId="0" numFmtId="0" borderId="9" applyBorder="1" fontId="4" applyFont="1" fillId="6" applyFill="1" applyAlignment="1">
      <alignment horizontal="left"/>
    </xf>
    <xf xfId="0" numFmtId="3" applyNumberFormat="1" borderId="9" applyBorder="1" fontId="19" applyFont="1" fillId="6" applyFill="1" applyAlignment="1">
      <alignment horizontal="left"/>
    </xf>
    <xf xfId="0" numFmtId="0" borderId="9" applyBorder="1" fontId="60" applyFont="1" fillId="0" applyAlignment="1">
      <alignment horizontal="left"/>
    </xf>
    <xf xfId="0" numFmtId="0" borderId="9" applyBorder="1" fontId="19" applyFont="1" fillId="4" applyFill="1" applyAlignment="1">
      <alignment horizontal="left" wrapText="1"/>
    </xf>
    <xf xfId="0" numFmtId="0" borderId="9" applyBorder="1" fontId="60" applyFont="1" fillId="4" applyFill="1" applyAlignment="1">
      <alignment horizontal="left"/>
    </xf>
    <xf xfId="0" numFmtId="0" borderId="9" applyBorder="1" fontId="4" applyFont="1" fillId="4" applyFill="1" applyAlignment="1">
      <alignment horizontal="left"/>
    </xf>
    <xf xfId="0" numFmtId="3" applyNumberFormat="1" borderId="9" applyBorder="1" fontId="19" applyFont="1" fillId="4" applyFill="1" applyAlignment="1">
      <alignment horizontal="left"/>
    </xf>
    <xf xfId="0" numFmtId="0" borderId="9" applyBorder="1" fontId="19" applyFont="1" fillId="4" applyFill="1" applyAlignment="1">
      <alignment horizontal="left"/>
    </xf>
    <xf xfId="0" numFmtId="0" borderId="9" applyBorder="1" fontId="19" applyFont="1" fillId="35" applyFill="1" applyAlignment="1">
      <alignment horizontal="left" wrapText="1"/>
    </xf>
    <xf xfId="0" numFmtId="0" borderId="9" applyBorder="1" fontId="60" applyFont="1" fillId="35" applyFill="1" applyAlignment="1">
      <alignment horizontal="left"/>
    </xf>
    <xf xfId="0" numFmtId="0" borderId="9" applyBorder="1" fontId="4" applyFont="1" fillId="35" applyFill="1" applyAlignment="1">
      <alignment horizontal="left"/>
    </xf>
    <xf xfId="0" numFmtId="3" applyNumberFormat="1" borderId="9" applyBorder="1" fontId="19" applyFont="1" fillId="35" applyFill="1" applyAlignment="1">
      <alignment horizontal="left"/>
    </xf>
    <xf xfId="0" numFmtId="0" borderId="9" applyBorder="1" fontId="19" applyFont="1" fillId="35" applyFill="1" applyAlignment="1">
      <alignment horizontal="left"/>
    </xf>
    <xf xfId="0" numFmtId="0" borderId="9" applyBorder="1" fontId="19" applyFont="1" fillId="2" applyFill="1" applyAlignment="1">
      <alignment horizontal="left" wrapText="1"/>
    </xf>
    <xf xfId="0" numFmtId="0" borderId="9" applyBorder="1" fontId="60" applyFont="1" fillId="2" applyFill="1" applyAlignment="1">
      <alignment horizontal="left"/>
    </xf>
    <xf xfId="0" numFmtId="3" applyNumberFormat="1" borderId="9" applyBorder="1" fontId="1" applyFont="1" fillId="2" applyFill="1" applyAlignment="1">
      <alignment horizontal="left"/>
    </xf>
    <xf xfId="0" numFmtId="1" applyNumberFormat="1" borderId="8" applyBorder="1" fontId="70" applyFont="1" fillId="36" applyFill="1" applyAlignment="1">
      <alignment horizontal="center"/>
    </xf>
    <xf xfId="0" numFmtId="3" applyNumberFormat="1" borderId="8" applyBorder="1" fontId="70" applyFont="1" fillId="36" applyFill="1" applyAlignment="1">
      <alignment horizontal="center"/>
    </xf>
    <xf xfId="0" numFmtId="1" applyNumberFormat="1" borderId="1" applyBorder="1" fontId="10" applyFont="1" fillId="0" applyAlignment="1">
      <alignment horizontal="left"/>
    </xf>
    <xf xfId="0" numFmtId="3" applyNumberFormat="1" borderId="1" applyBorder="1" fontId="10" applyFont="1" fillId="0" applyAlignment="1">
      <alignment horizontal="left"/>
    </xf>
    <xf xfId="0" numFmtId="1" applyNumberFormat="1" borderId="11" applyBorder="1" fontId="6" applyFont="1" fillId="0" applyAlignment="1">
      <alignment horizontal="center"/>
    </xf>
    <xf xfId="0" numFmtId="3" applyNumberFormat="1" borderId="11" applyBorder="1" fontId="6" applyFont="1" fillId="0" applyAlignment="1">
      <alignment horizontal="center"/>
    </xf>
    <xf xfId="0" numFmtId="1" applyNumberFormat="1" borderId="29" applyBorder="1" fontId="35" applyFont="1" fillId="19" applyFill="1" applyAlignment="1">
      <alignment horizontal="center"/>
    </xf>
    <xf xfId="0" numFmtId="1" applyNumberFormat="1" borderId="8" applyBorder="1" fontId="4" applyFont="1" fillId="24" applyFill="1" applyAlignment="1">
      <alignment horizontal="left"/>
    </xf>
    <xf xfId="0" numFmtId="3" applyNumberFormat="1" borderId="8" applyBorder="1" fontId="4" applyFont="1" fillId="24" applyFill="1" applyAlignment="1">
      <alignment horizontal="left"/>
    </xf>
    <xf xfId="0" numFmtId="1" applyNumberFormat="1" borderId="8" applyBorder="1" fontId="12" applyFont="1" fillId="24" applyFill="1" applyAlignment="1">
      <alignment horizontal="left" wrapText="1"/>
    </xf>
    <xf xfId="0" numFmtId="3" applyNumberFormat="1" borderId="8" applyBorder="1" fontId="12" applyFont="1" fillId="24" applyFill="1" applyAlignment="1">
      <alignment horizontal="left" wrapText="1"/>
    </xf>
    <xf xfId="0" numFmtId="1" applyNumberFormat="1" borderId="11" applyBorder="1" fontId="12" applyFont="1" fillId="0" applyAlignment="1">
      <alignment horizontal="left" wrapText="1"/>
    </xf>
    <xf xfId="0" numFmtId="3" applyNumberFormat="1" borderId="11" applyBorder="1" fontId="12" applyFont="1" fillId="0" applyAlignment="1">
      <alignment horizontal="left" wrapText="1"/>
    </xf>
    <xf xfId="0" numFmtId="1" applyNumberFormat="1" borderId="13" applyBorder="1" fontId="48" applyFont="1" fillId="0" applyAlignment="1">
      <alignment horizontal="center"/>
    </xf>
    <xf xfId="0" numFmtId="3" applyNumberFormat="1" borderId="8" applyBorder="1" fontId="14" applyFont="1" fillId="17" applyFill="1" applyAlignment="1">
      <alignment horizontal="center"/>
    </xf>
    <xf xfId="0" numFmtId="3" applyNumberFormat="1" borderId="8" applyBorder="1" fontId="14" applyFont="1" fillId="22" applyFill="1" applyAlignment="1">
      <alignment horizontal="center"/>
    </xf>
    <xf xfId="0" numFmtId="3" applyNumberFormat="1" borderId="8" applyBorder="1" fontId="14" applyFont="1" fillId="7" applyFill="1" applyAlignment="1">
      <alignment horizontal="center"/>
    </xf>
    <xf xfId="0" numFmtId="3" applyNumberFormat="1" borderId="8" applyBorder="1" fontId="14" applyFont="1" fillId="15" applyFill="1" applyAlignment="1">
      <alignment horizontal="center"/>
    </xf>
    <xf xfId="0" numFmtId="1" applyNumberFormat="1" borderId="1" applyBorder="1" fontId="54" applyFont="1" fillId="0" applyAlignment="1">
      <alignment horizontal="left"/>
    </xf>
    <xf xfId="0" numFmtId="1" applyNumberFormat="1" borderId="8" applyBorder="1" fontId="14" applyFont="1" fillId="17" applyFill="1" applyAlignment="1">
      <alignment horizontal="center"/>
    </xf>
    <xf xfId="0" numFmtId="1" applyNumberFormat="1" borderId="1" applyBorder="1" fontId="33" applyFont="1" fillId="0" applyAlignment="1">
      <alignment horizontal="left" wrapText="1"/>
    </xf>
    <xf xfId="0" numFmtId="1" applyNumberFormat="1" borderId="1" applyBorder="1" fontId="71" applyFont="1" fillId="0" applyAlignment="1">
      <alignment horizontal="left"/>
    </xf>
    <xf xfId="0" numFmtId="3" applyNumberFormat="1" borderId="1" applyBorder="1" fontId="54" applyFont="1" fillId="0" applyAlignment="1">
      <alignment horizontal="left"/>
    </xf>
    <xf xfId="0" numFmtId="3" applyNumberFormat="1" borderId="1" applyBorder="1" fontId="47" applyFont="1" fillId="0" applyAlignment="1">
      <alignment horizontal="left"/>
    </xf>
    <xf xfId="0" numFmtId="3" applyNumberFormat="1" borderId="8" applyBorder="1" fontId="14" applyFont="1" fillId="23" applyFill="1" applyAlignment="1">
      <alignment horizontal="center"/>
    </xf>
    <xf xfId="0" numFmtId="1" applyNumberFormat="1" borderId="8" applyBorder="1" fontId="12" applyFont="1" fillId="24" applyFill="1" applyAlignment="1">
      <alignment horizontal="left"/>
    </xf>
    <xf xfId="0" numFmtId="3" applyNumberFormat="1" borderId="8" applyBorder="1" fontId="14" applyFont="1" fillId="24" applyFill="1" applyAlignment="1">
      <alignment horizontal="center"/>
    </xf>
    <xf xfId="0" numFmtId="3" applyNumberFormat="1" borderId="8" applyBorder="1" fontId="14" applyFont="1" fillId="4" applyFill="1" applyAlignment="1">
      <alignment horizontal="center"/>
    </xf>
    <xf xfId="0" numFmtId="1" applyNumberFormat="1" borderId="8" applyBorder="1" fontId="12" applyFont="1" fillId="25" applyFill="1" applyAlignment="1">
      <alignment horizontal="left"/>
    </xf>
    <xf xfId="0" numFmtId="3" applyNumberFormat="1" borderId="8" applyBorder="1" fontId="14" applyFont="1" fillId="25" applyFill="1" applyAlignment="1">
      <alignment horizontal="center"/>
    </xf>
    <xf xfId="0" numFmtId="3" applyNumberFormat="1" borderId="20" applyBorder="1" fontId="25" applyFont="1" fillId="0" applyAlignment="1">
      <alignment horizontal="center"/>
    </xf>
    <xf xfId="0" numFmtId="3" applyNumberFormat="1" borderId="21" applyBorder="1" fontId="25" applyFont="1" fillId="0" applyAlignment="1">
      <alignment horizontal="center"/>
    </xf>
    <xf xfId="0" numFmtId="3" applyNumberFormat="1" borderId="22" applyBorder="1" fontId="25" applyFont="1" fillId="0" applyAlignment="1">
      <alignment horizontal="center"/>
    </xf>
    <xf xfId="0" numFmtId="3" applyNumberFormat="1" borderId="28" applyBorder="1" fontId="33" applyFont="1" fillId="19" applyFill="1" applyAlignment="1">
      <alignment horizontal="center"/>
    </xf>
    <xf xfId="0" numFmtId="1" applyNumberFormat="1" borderId="28" applyBorder="1" fontId="33" applyFont="1" fillId="19" applyFill="1" applyAlignment="1">
      <alignment horizontal="center"/>
    </xf>
    <xf xfId="0" numFmtId="3" applyNumberFormat="1" borderId="28" applyBorder="1" fontId="33" applyFont="1" fillId="22" applyFill="1" applyAlignment="1">
      <alignment horizontal="center"/>
    </xf>
    <xf xfId="0" numFmtId="1" applyNumberFormat="1" borderId="28" applyBorder="1" fontId="33" applyFont="1" fillId="22" applyFill="1" applyAlignment="1">
      <alignment horizontal="center"/>
    </xf>
    <xf xfId="0" numFmtId="3" applyNumberFormat="1" borderId="9" applyBorder="1" fontId="4" applyFont="1" fillId="0" applyAlignment="1">
      <alignment horizontal="center"/>
    </xf>
    <xf xfId="0" numFmtId="1" applyNumberFormat="1" borderId="8" applyBorder="1" fontId="23" applyFont="1" fillId="37" applyFill="1" applyAlignment="1">
      <alignment horizontal="center"/>
    </xf>
    <xf xfId="0" numFmtId="1" applyNumberFormat="1" borderId="9" applyBorder="1" fontId="12" applyFont="1" fillId="0" applyAlignment="1">
      <alignment horizontal="center"/>
    </xf>
    <xf xfId="0" numFmtId="3" applyNumberFormat="1" borderId="9" applyBorder="1" fontId="12" applyFont="1" fillId="0" applyAlignment="1">
      <alignment horizontal="center"/>
    </xf>
    <xf xfId="0" numFmtId="1" applyNumberFormat="1" borderId="38" applyBorder="1" fontId="12" applyFont="1" fillId="0" applyAlignment="1">
      <alignment horizontal="center"/>
    </xf>
    <xf xfId="0" numFmtId="3" applyNumberFormat="1" borderId="38" applyBorder="1" fontId="12" applyFont="1" fillId="0" applyAlignment="1">
      <alignment horizontal="center"/>
    </xf>
    <xf xfId="0" numFmtId="3" applyNumberFormat="1" borderId="32" applyBorder="1" fontId="27" applyFont="1" fillId="29" applyFill="1" applyAlignment="1">
      <alignment horizontal="center"/>
    </xf>
    <xf xfId="0" numFmtId="1" applyNumberFormat="1" borderId="59" applyBorder="1" fontId="14" applyFont="1" fillId="0" applyAlignment="1">
      <alignment horizontal="center"/>
    </xf>
    <xf xfId="0" numFmtId="3" applyNumberFormat="1" borderId="74" applyBorder="1" fontId="14" applyFont="1" fillId="0" applyAlignment="1">
      <alignment horizontal="center"/>
    </xf>
    <xf xfId="0" numFmtId="1" applyNumberFormat="1" borderId="75" applyBorder="1" fontId="14" applyFont="1" fillId="0" applyAlignment="1">
      <alignment horizontal="center"/>
    </xf>
    <xf xfId="0" numFmtId="3" applyNumberFormat="1" borderId="52" applyBorder="1" fontId="14" applyFont="1" fillId="0" applyAlignment="1">
      <alignment horizontal="center"/>
    </xf>
    <xf xfId="0" numFmtId="1" applyNumberFormat="1" borderId="1" applyBorder="1" fontId="24" applyFont="1" fillId="0" applyAlignment="1">
      <alignment horizontal="left"/>
    </xf>
    <xf xfId="0" numFmtId="1" applyNumberFormat="1" borderId="28" applyBorder="1" fontId="23" applyFont="1" fillId="31" applyFill="1" applyAlignment="1">
      <alignment horizontal="center"/>
    </xf>
    <xf xfId="0" numFmtId="1" applyNumberFormat="1" borderId="8" applyBorder="1" fontId="23" applyFont="1" fillId="19" applyFill="1" applyAlignment="1">
      <alignment horizontal="center" vertical="top" wrapText="1"/>
    </xf>
    <xf xfId="0" numFmtId="1" applyNumberFormat="1" borderId="76" applyBorder="1" fontId="58" applyFont="1" fillId="22" applyFill="1" applyAlignment="1">
      <alignment horizontal="center"/>
    </xf>
    <xf xfId="0" numFmtId="3" applyNumberFormat="1" borderId="16" applyBorder="1" fontId="58" applyFont="1" fillId="22" applyFill="1" applyAlignment="1">
      <alignment horizontal="center"/>
    </xf>
    <xf xfId="0" numFmtId="3" applyNumberFormat="1" borderId="32" applyBorder="1" fontId="23" applyFont="1" fillId="19" applyFill="1" applyAlignment="1">
      <alignment horizontal="center"/>
    </xf>
    <xf xfId="0" numFmtId="1" applyNumberFormat="1" borderId="8" applyBorder="1" fontId="47" applyFont="1" fillId="19" applyFill="1" applyAlignment="1">
      <alignment horizontal="center" vertical="top" wrapText="1"/>
    </xf>
    <xf xfId="0" numFmtId="3" applyNumberFormat="1" borderId="8" applyBorder="1" fontId="47" applyFont="1" fillId="19" applyFill="1" applyAlignment="1">
      <alignment horizontal="center" wrapText="1"/>
    </xf>
    <xf xfId="0" numFmtId="1" applyNumberFormat="1" borderId="8" applyBorder="1" fontId="47" applyFont="1" fillId="19" applyFill="1" applyAlignment="1">
      <alignment horizontal="center" wrapText="1"/>
    </xf>
    <xf xfId="0" numFmtId="1" applyNumberFormat="1" borderId="76" applyBorder="1" fontId="58" applyFont="1" fillId="32" applyFill="1" applyAlignment="1">
      <alignment horizontal="center"/>
    </xf>
    <xf xfId="0" numFmtId="3" applyNumberFormat="1" borderId="16" applyBorder="1" fontId="58" applyFont="1" fillId="32" applyFill="1" applyAlignment="1">
      <alignment horizontal="center"/>
    </xf>
    <xf xfId="0" numFmtId="3" applyNumberFormat="1" borderId="6" applyBorder="1" fontId="23" applyFont="1" fillId="19" applyFill="1" applyAlignment="1">
      <alignment horizontal="center" wrapText="1"/>
    </xf>
    <xf xfId="0" numFmtId="1" applyNumberFormat="1" borderId="6" applyBorder="1" fontId="23" applyFont="1" fillId="19" applyFill="1" applyAlignment="1">
      <alignment horizontal="center" wrapText="1"/>
    </xf>
    <xf xfId="0" numFmtId="3" applyNumberFormat="1" borderId="1" applyBorder="1" fontId="8" applyFont="1" fillId="0" applyAlignment="1">
      <alignment horizontal="left" wrapText="1"/>
    </xf>
    <xf xfId="0" numFmtId="1" applyNumberFormat="1" borderId="76" applyBorder="1" fontId="58" applyFont="1" fillId="4" applyFill="1" applyAlignment="1">
      <alignment horizontal="center"/>
    </xf>
    <xf xfId="0" numFmtId="3" applyNumberFormat="1" borderId="16" applyBorder="1" fontId="58" applyFont="1" fillId="4" applyFill="1" applyAlignment="1">
      <alignment horizontal="center"/>
    </xf>
    <xf xfId="0" numFmtId="1" applyNumberFormat="1" borderId="76" applyBorder="1" fontId="23" applyFont="1" fillId="29" applyFill="1" applyAlignment="1">
      <alignment horizontal="center"/>
    </xf>
    <xf xfId="0" numFmtId="3" applyNumberFormat="1" borderId="16" applyBorder="1" fontId="23" applyFont="1" fillId="29" applyFill="1" applyAlignment="1">
      <alignment horizontal="center"/>
    </xf>
    <xf xfId="0" numFmtId="3" applyNumberFormat="1" borderId="28" applyBorder="1" fontId="22" applyFont="1" fillId="19" applyFill="1" applyAlignment="1">
      <alignment horizontal="center"/>
    </xf>
    <xf xfId="0" numFmtId="1" applyNumberFormat="1" borderId="28" applyBorder="1" fontId="22" applyFont="1" fillId="19" applyFill="1" applyAlignment="1">
      <alignment horizontal="center"/>
    </xf>
    <xf xfId="0" numFmtId="3" applyNumberFormat="1" borderId="1" applyBorder="1" fontId="24" applyFont="1" fillId="0" applyAlignment="1">
      <alignment horizontal="left"/>
    </xf>
    <xf xfId="0" numFmtId="3" applyNumberFormat="1" borderId="13" applyBorder="1" fontId="10" applyFont="1" fillId="0" applyAlignment="1">
      <alignment horizontal="center"/>
    </xf>
    <xf xfId="0" numFmtId="1" applyNumberFormat="1" borderId="26" applyBorder="1" fontId="3" applyFont="1" fillId="31" applyFill="1" applyAlignment="1">
      <alignment horizontal="center"/>
    </xf>
    <xf xfId="0" numFmtId="3" applyNumberFormat="1" borderId="8" applyBorder="1" fontId="3" applyFont="1" fillId="31" applyFill="1" applyAlignment="1">
      <alignment horizontal="center"/>
    </xf>
    <xf xfId="0" numFmtId="1" applyNumberFormat="1" borderId="8" applyBorder="1" fontId="3" applyFont="1" fillId="31" applyFill="1" applyAlignment="1">
      <alignment horizontal="center"/>
    </xf>
    <xf xfId="0" numFmtId="0" borderId="8" applyBorder="1" fontId="23" applyFont="1" fillId="19" applyFill="1" applyAlignment="1">
      <alignment horizontal="center" vertical="top" wrapText="1"/>
    </xf>
    <xf xfId="0" numFmtId="0" borderId="8" applyBorder="1" fontId="23" applyFont="1" fillId="19" applyFill="1" applyAlignment="1">
      <alignment horizontal="center" wrapText="1"/>
    </xf>
    <xf xfId="0" numFmtId="1" applyNumberFormat="1" borderId="1" applyBorder="1" fontId="72" applyFont="1" fillId="0" applyAlignment="1">
      <alignment horizontal="center"/>
    </xf>
    <xf xfId="0" numFmtId="3" applyNumberFormat="1" borderId="1" applyBorder="1" fontId="72" applyFont="1" fillId="0" applyAlignment="1">
      <alignment horizontal="center"/>
    </xf>
    <xf xfId="0" numFmtId="3" applyNumberFormat="1" borderId="33" applyBorder="1" fontId="33" applyFont="1" fillId="19" applyFill="1" applyAlignment="1">
      <alignment horizontal="center"/>
    </xf>
    <xf xfId="0" numFmtId="3" applyNumberFormat="1" borderId="9" applyBorder="1" fontId="33" applyFont="1" fillId="19" applyFill="1" applyAlignment="1">
      <alignment horizontal="center"/>
    </xf>
    <xf xfId="0" numFmtId="3" applyNumberFormat="1" borderId="1" applyBorder="1" fontId="33" applyFont="1" fillId="0" applyAlignment="1">
      <alignment horizontal="center"/>
    </xf>
    <xf xfId="0" numFmtId="1" applyNumberFormat="1" borderId="1" applyBorder="1" fontId="33" applyFont="1" fillId="0" applyAlignment="1">
      <alignment horizontal="center"/>
    </xf>
    <xf xfId="0" numFmtId="1" applyNumberFormat="1" borderId="1" applyBorder="1" fontId="27" applyFont="1" fillId="0" applyAlignment="1">
      <alignment horizontal="left"/>
    </xf>
    <xf xfId="0" numFmtId="1" applyNumberFormat="1" borderId="9" applyBorder="1" fontId="33" applyFont="1" fillId="19" applyFill="1" applyAlignment="1">
      <alignment horizontal="center"/>
    </xf>
    <xf xfId="0" numFmtId="3" applyNumberFormat="1" borderId="9" applyBorder="1" fontId="35" applyFont="1" fillId="7" applyFill="1" applyAlignment="1">
      <alignment horizontal="center"/>
    </xf>
    <xf xfId="0" numFmtId="1" applyNumberFormat="1" borderId="9" applyBorder="1" fontId="35" applyFont="1" fillId="7" applyFill="1" applyAlignment="1">
      <alignment horizontal="center"/>
    </xf>
    <xf xfId="0" numFmtId="3" applyNumberFormat="1" borderId="26" applyBorder="1" fontId="12" applyFont="1" fillId="7" applyFill="1" applyAlignment="1">
      <alignment horizontal="center"/>
    </xf>
    <xf xfId="0" numFmtId="3" applyNumberFormat="1" borderId="26" applyBorder="1" fontId="12" applyFont="1" fillId="2" applyFill="1" applyAlignment="1">
      <alignment horizontal="center"/>
    </xf>
    <xf xfId="0" numFmtId="3" applyNumberFormat="1" borderId="8" applyBorder="1" fontId="14" applyFont="1" fillId="2" applyFill="1" applyAlignment="1">
      <alignment horizontal="center"/>
    </xf>
    <xf xfId="0" numFmtId="1" applyNumberFormat="1" borderId="8" applyBorder="1" fontId="14" applyFont="1" fillId="2" applyFill="1" applyAlignment="1">
      <alignment horizontal="center"/>
    </xf>
    <xf xfId="0" numFmtId="3" applyNumberFormat="1" borderId="26" applyBorder="1" fontId="12" applyFont="1" fillId="38" applyFill="1" applyAlignment="1">
      <alignment horizontal="center"/>
    </xf>
    <xf xfId="0" numFmtId="1" applyNumberFormat="1" borderId="8" applyBorder="1" fontId="12" applyFont="1" fillId="38" applyFill="1" applyAlignment="1">
      <alignment horizontal="center"/>
    </xf>
    <xf xfId="0" numFmtId="3" applyNumberFormat="1" borderId="8" applyBorder="1" fontId="14" applyFont="1" fillId="38" applyFill="1" applyAlignment="1">
      <alignment horizontal="center"/>
    </xf>
    <xf xfId="0" numFmtId="1" applyNumberFormat="1" borderId="8" applyBorder="1" fontId="14" applyFont="1" fillId="38" applyFill="1" applyAlignment="1">
      <alignment horizontal="center"/>
    </xf>
    <xf xfId="0" numFmtId="3" applyNumberFormat="1" borderId="26" applyBorder="1" fontId="12" applyFont="1" fillId="39" applyFill="1" applyAlignment="1">
      <alignment horizontal="center"/>
    </xf>
    <xf xfId="0" numFmtId="1" applyNumberFormat="1" borderId="8" applyBorder="1" fontId="12" applyFont="1" fillId="39" applyFill="1" applyAlignment="1">
      <alignment horizontal="center"/>
    </xf>
    <xf xfId="0" numFmtId="3" applyNumberFormat="1" borderId="8" applyBorder="1" fontId="14" applyFont="1" fillId="39" applyFill="1" applyAlignment="1">
      <alignment horizontal="center"/>
    </xf>
    <xf xfId="0" numFmtId="1" applyNumberFormat="1" borderId="8" applyBorder="1" fontId="14" applyFont="1" fillId="39" applyFill="1" applyAlignment="1">
      <alignment horizontal="center"/>
    </xf>
    <xf xfId="0" numFmtId="3" applyNumberFormat="1" borderId="26" applyBorder="1" fontId="1" applyFont="1" fillId="7" applyFill="1" applyAlignment="1">
      <alignment horizontal="center"/>
    </xf>
    <xf xfId="0" numFmtId="3" applyNumberFormat="1" borderId="26" applyBorder="1" fontId="63" applyFont="1" fillId="2" applyFill="1" applyAlignment="1">
      <alignment horizontal="center"/>
    </xf>
    <xf xfId="0" numFmtId="1" applyNumberFormat="1" borderId="8" applyBorder="1" fontId="63" applyFont="1" fillId="2" applyFill="1" applyAlignment="1">
      <alignment horizontal="left"/>
    </xf>
    <xf xfId="0" numFmtId="3" applyNumberFormat="1" borderId="8" applyBorder="1" fontId="63" applyFont="1" fillId="2" applyFill="1" applyAlignment="1">
      <alignment horizontal="left"/>
    </xf>
    <xf xfId="0" numFmtId="1" applyNumberFormat="1" borderId="8" applyBorder="1" fontId="63" applyFont="1" fillId="2" applyFill="1" applyAlignment="1">
      <alignment horizontal="center"/>
    </xf>
    <xf xfId="0" numFmtId="3" applyNumberFormat="1" borderId="8" applyBorder="1" fontId="63" applyFont="1" fillId="2" applyFill="1" applyAlignment="1">
      <alignment horizontal="center"/>
    </xf>
    <xf xfId="0" numFmtId="3" applyNumberFormat="1" borderId="1" applyBorder="1" fontId="63" applyFont="1" fillId="0" applyAlignment="1">
      <alignment horizontal="left"/>
    </xf>
    <xf xfId="0" numFmtId="1" applyNumberFormat="1" borderId="1" applyBorder="1" fontId="63" applyFont="1" fillId="0" applyAlignment="1">
      <alignment horizontal="center"/>
    </xf>
    <xf xfId="0" numFmtId="3" applyNumberFormat="1" borderId="1" applyBorder="1" fontId="63" applyFont="1" fillId="0" applyAlignment="1">
      <alignment horizontal="center"/>
    </xf>
    <xf xfId="0" numFmtId="1" applyNumberFormat="1" borderId="77" applyBorder="1" fontId="17" applyFont="1" fillId="0" applyAlignment="1">
      <alignment horizontal="center" wrapText="1"/>
    </xf>
    <xf xfId="0" numFmtId="1" applyNumberFormat="1" borderId="14" applyBorder="1" fontId="23" applyFont="1" fillId="0" applyAlignment="1">
      <alignment horizontal="center"/>
    </xf>
    <xf xfId="0" numFmtId="1" applyNumberFormat="1" borderId="33" applyBorder="1" fontId="17" applyFont="1" fillId="0" applyAlignment="1">
      <alignment horizontal="center"/>
    </xf>
    <xf xfId="0" numFmtId="1" applyNumberFormat="1" borderId="37" applyBorder="1" fontId="17" applyFont="1" fillId="0" applyAlignment="1">
      <alignment horizontal="center"/>
    </xf>
    <xf xfId="0" numFmtId="3" applyNumberFormat="1" borderId="23" applyBorder="1" fontId="23" applyFont="1" fillId="0" applyAlignment="1">
      <alignment horizontal="center"/>
    </xf>
    <xf xfId="0" numFmtId="1" applyNumberFormat="1" borderId="23" applyBorder="1" fontId="23" applyFont="1" fillId="0" applyAlignment="1">
      <alignment horizontal="center"/>
    </xf>
    <xf xfId="0" numFmtId="1" applyNumberFormat="1" borderId="27" applyBorder="1" fontId="23" applyFont="1" fillId="0" applyAlignment="1">
      <alignment horizontal="center"/>
    </xf>
    <xf xfId="0" numFmtId="3" applyNumberFormat="1" borderId="78" applyBorder="1" fontId="4" applyFont="1" fillId="0" applyAlignment="1">
      <alignment horizontal="left"/>
    </xf>
    <xf xfId="0" numFmtId="3" applyNumberFormat="1" borderId="1" applyBorder="1" fontId="4" applyFont="1" fillId="0" applyAlignment="1">
      <alignment horizontal="right"/>
    </xf>
    <xf xfId="0" numFmtId="0" borderId="0" fontId="0" fillId="0" applyAlignment="1">
      <alignment horizontal="general"/>
    </xf>
    <xf xfId="0" numFmtId="0" borderId="22" applyBorder="1" fontId="73" applyFont="1" fillId="0" applyAlignment="1">
      <alignment horizontal="left" wrapText="1"/>
    </xf>
    <xf xfId="0" numFmtId="0" borderId="27" applyBorder="1" fontId="73" applyFont="1" fillId="0" applyAlignment="1">
      <alignment horizontal="left" wrapText="1"/>
    </xf>
    <xf xfId="0" numFmtId="0" borderId="1" applyBorder="1" fontId="1" applyFont="1" fillId="0" applyAlignment="1">
      <alignment horizontal="center" wrapText="1"/>
    </xf>
    <xf xfId="0" numFmtId="3" applyNumberFormat="1" borderId="0" fontId="0" fillId="0" applyAlignment="1">
      <alignment horizontal="right"/>
    </xf>
    <xf xfId="0" numFmtId="0" borderId="0" fontId="0" fillId="0" applyAlignment="1">
      <alignment horizontal="left" wrapText="1"/>
    </xf>
    <xf xfId="0" numFmtId="0" borderId="8" applyBorder="1" fontId="4" applyFont="1" fillId="39" applyFill="1" applyAlignment="1">
      <alignment horizontal="left"/>
    </xf>
    <xf xfId="0" numFmtId="3" applyNumberFormat="1" borderId="8" applyBorder="1" fontId="4" applyFont="1" fillId="39" applyFill="1" applyAlignment="1">
      <alignment horizontal="left" wrapText="1"/>
    </xf>
    <xf xfId="0" numFmtId="0" borderId="8" applyBorder="1" fontId="4" applyFont="1" fillId="39" applyFill="1" applyAlignment="1">
      <alignment horizontal="left" wrapText="1"/>
    </xf>
    <xf xfId="0" numFmtId="3" applyNumberFormat="1" borderId="79" applyBorder="1" fontId="14" applyFont="1" fillId="16" applyFill="1" applyAlignment="1">
      <alignment horizontal="center" vertical="top" wrapText="1"/>
    </xf>
    <xf xfId="0" numFmtId="0" borderId="80" applyBorder="1" fontId="14" applyFont="1" fillId="16" applyFill="1" applyAlignment="1">
      <alignment horizontal="center" wrapText="1"/>
    </xf>
    <xf xfId="0" numFmtId="0" borderId="81" applyBorder="1" fontId="14" applyFont="1" fillId="16" applyFill="1" applyAlignment="1">
      <alignment horizontal="center" wrapText="1"/>
    </xf>
    <xf xfId="0" numFmtId="3" applyNumberFormat="1" borderId="82" applyBorder="1" fontId="14" applyFont="1" fillId="16" applyFill="1" applyAlignment="1">
      <alignment horizontal="center" wrapText="1"/>
    </xf>
    <xf xfId="0" numFmtId="0" borderId="83" applyBorder="1" fontId="14" applyFont="1" fillId="16" applyFill="1" applyAlignment="1">
      <alignment horizontal="center" wrapText="1"/>
    </xf>
    <xf xfId="0" numFmtId="0" borderId="84" applyBorder="1" fontId="14" applyFont="1" fillId="16" applyFill="1" applyAlignment="1">
      <alignment horizontal="center" wrapText="1"/>
    </xf>
    <xf xfId="0" numFmtId="3" applyNumberFormat="1" borderId="85" applyBorder="1" fontId="4" applyFont="1" fillId="0" applyAlignment="1">
      <alignment horizontal="center" wrapText="1"/>
    </xf>
    <xf xfId="0" numFmtId="0" borderId="85" applyBorder="1" fontId="4" applyFont="1" fillId="0" applyAlignment="1">
      <alignment horizontal="center" wrapText="1"/>
    </xf>
    <xf xfId="0" numFmtId="3" applyNumberFormat="1" borderId="86" applyBorder="1" fontId="28" applyFont="1" fillId="29" applyFill="1" applyAlignment="1">
      <alignment horizontal="center" wrapText="1"/>
    </xf>
    <xf xfId="0" numFmtId="0" borderId="86" applyBorder="1" fontId="28" applyFont="1" fillId="29" applyFill="1" applyAlignment="1">
      <alignment horizontal="center" wrapText="1"/>
    </xf>
    <xf xfId="0" numFmtId="3" applyNumberFormat="1" borderId="86" applyBorder="1" fontId="8" applyFont="1" fillId="7" applyFill="1" applyAlignment="1">
      <alignment horizontal="center" wrapText="1"/>
    </xf>
    <xf xfId="0" numFmtId="0" borderId="86" applyBorder="1" fontId="8" applyFont="1" fillId="7" applyFill="1" applyAlignment="1">
      <alignment horizontal="center" wrapText="1"/>
    </xf>
    <xf xfId="0" numFmtId="3" applyNumberFormat="1" borderId="87" applyBorder="1" fontId="4" applyFont="1" fillId="0" applyAlignment="1">
      <alignment horizontal="center" wrapText="1"/>
    </xf>
    <xf xfId="0" numFmtId="0" borderId="87" applyBorder="1" fontId="4" applyFont="1" fillId="0" applyAlignment="1">
      <alignment horizontal="center" wrapText="1"/>
    </xf>
    <xf xfId="0" numFmtId="1" applyNumberFormat="1" borderId="86" applyBorder="1" fontId="8" applyFont="1" fillId="7" applyFill="1" applyAlignment="1">
      <alignment horizontal="center" wrapText="1"/>
    </xf>
    <xf xfId="0" numFmtId="3" applyNumberFormat="1" borderId="88" applyBorder="1" fontId="4" applyFont="1" fillId="2" applyFill="1" applyAlignment="1">
      <alignment horizontal="center" wrapText="1"/>
    </xf>
    <xf xfId="0" numFmtId="0" borderId="88" applyBorder="1" fontId="4" applyFont="1" fillId="2" applyFill="1" applyAlignment="1">
      <alignment horizontal="center" wrapText="1"/>
    </xf>
    <xf xfId="0" numFmtId="3" applyNumberFormat="1" borderId="8" applyBorder="1" fontId="4" applyFont="1" fillId="2" applyFill="1" applyAlignment="1">
      <alignment horizontal="left" wrapText="1"/>
    </xf>
    <xf xfId="0" numFmtId="0" borderId="8" applyBorder="1" fontId="4" applyFont="1" fillId="2" applyFill="1" applyAlignment="1">
      <alignment horizontal="left" wrapText="1"/>
    </xf>
    <xf xfId="0" numFmtId="3" applyNumberFormat="1" borderId="86" applyBorder="1" fontId="22" applyFont="1" fillId="40" applyFill="1" applyAlignment="1">
      <alignment horizontal="center" wrapText="1"/>
    </xf>
    <xf xfId="0" numFmtId="0" borderId="86" applyBorder="1" fontId="22" applyFont="1" fillId="40" applyFill="1" applyAlignment="1">
      <alignment horizontal="center" wrapText="1"/>
    </xf>
    <xf xfId="0" numFmtId="3" applyNumberFormat="1" borderId="86" applyBorder="1" fontId="8" applyFont="1" fillId="40" applyFill="1" applyAlignment="1">
      <alignment horizontal="center" wrapText="1"/>
    </xf>
    <xf xfId="0" numFmtId="0" borderId="86" applyBorder="1" fontId="8" applyFont="1" fillId="40" applyFill="1" applyAlignment="1">
      <alignment horizontal="center" wrapText="1"/>
    </xf>
    <xf xfId="0" numFmtId="0" borderId="86" applyBorder="1" fontId="1" applyFont="1" fillId="29" applyFill="1" applyAlignment="1">
      <alignment horizontal="center" wrapText="1"/>
    </xf>
    <xf xfId="0" numFmtId="3" applyNumberFormat="1" borderId="88" applyBorder="1" fontId="12" applyFont="1" fillId="2" applyFill="1" applyAlignment="1">
      <alignment horizontal="center" wrapText="1"/>
    </xf>
    <xf xfId="0" numFmtId="0" borderId="88" applyBorder="1" fontId="12" applyFont="1" fillId="2" applyFill="1" applyAlignment="1">
      <alignment horizontal="center" wrapText="1"/>
    </xf>
    <xf xfId="0" numFmtId="3" applyNumberFormat="1" borderId="86" applyBorder="1" fontId="61" applyFont="1" fillId="34" applyFill="1" applyAlignment="1">
      <alignment horizontal="center" wrapText="1"/>
    </xf>
    <xf xfId="0" numFmtId="0" borderId="86" applyBorder="1" fontId="61" applyFont="1" fillId="34" applyFill="1" applyAlignment="1">
      <alignment horizontal="center" wrapText="1"/>
    </xf>
    <xf xfId="0" numFmtId="3" applyNumberFormat="1" borderId="89" applyBorder="1" fontId="4" applyFont="1" fillId="2" applyFill="1" applyAlignment="1">
      <alignment horizontal="center" wrapText="1"/>
    </xf>
    <xf xfId="0" numFmtId="0" borderId="89" applyBorder="1" fontId="4" applyFont="1" fillId="2" applyFill="1" applyAlignment="1">
      <alignment horizontal="center" wrapText="1"/>
    </xf>
    <xf xfId="0" numFmtId="3" applyNumberFormat="1" borderId="86" applyBorder="1" fontId="8" applyFont="1" fillId="31" applyFill="1" applyAlignment="1">
      <alignment horizontal="center" wrapText="1"/>
    </xf>
    <xf xfId="0" numFmtId="0" borderId="86" applyBorder="1" fontId="8" applyFont="1" fillId="31" applyFill="1" applyAlignment="1">
      <alignment horizontal="center" wrapText="1"/>
    </xf>
    <xf xfId="0" numFmtId="3" applyNumberFormat="1" borderId="86" applyBorder="1" fontId="12" applyFont="1" fillId="29" applyFill="1" applyAlignment="1">
      <alignment horizontal="center" wrapText="1"/>
    </xf>
    <xf xfId="0" numFmtId="0" borderId="86" applyBorder="1" fontId="12" applyFont="1" fillId="29" applyFill="1" applyAlignment="1">
      <alignment horizontal="center" wrapText="1"/>
    </xf>
    <xf xfId="0" numFmtId="3" applyNumberFormat="1" borderId="90" applyBorder="1" fontId="8" applyFont="1" fillId="7" applyFill="1" applyAlignment="1">
      <alignment horizontal="center" wrapText="1"/>
    </xf>
    <xf xfId="0" numFmtId="0" borderId="88" applyBorder="1" fontId="8" applyFont="1" fillId="7" applyFill="1" applyAlignment="1">
      <alignment horizontal="center" wrapText="1"/>
    </xf>
    <xf xfId="0" numFmtId="0" borderId="91" applyBorder="1" fontId="8" applyFont="1" fillId="7" applyFill="1" applyAlignment="1">
      <alignment horizontal="center" wrapText="1"/>
    </xf>
    <xf xfId="0" numFmtId="3" applyNumberFormat="1" borderId="0" fontId="0" fillId="0" applyAlignment="1">
      <alignment horizontal="left" wrapText="1"/>
    </xf>
    <xf xfId="0" numFmtId="3" applyNumberFormat="1" borderId="79" applyBorder="1" fontId="12" applyFont="1" fillId="16" applyFill="1" applyAlignment="1">
      <alignment horizontal="center" vertical="top" wrapText="1"/>
    </xf>
    <xf xfId="0" numFmtId="3" applyNumberFormat="1" borderId="80" applyBorder="1" fontId="12" applyFont="1" fillId="16" applyFill="1" applyAlignment="1">
      <alignment horizontal="center" wrapText="1"/>
    </xf>
    <xf xfId="0" numFmtId="3" applyNumberFormat="1" borderId="81" applyBorder="1" fontId="12" applyFont="1" fillId="16" applyFill="1" applyAlignment="1">
      <alignment horizontal="center" wrapText="1"/>
    </xf>
    <xf xfId="0" numFmtId="3" applyNumberFormat="1" borderId="82" applyBorder="1" fontId="12" applyFont="1" fillId="16" applyFill="1" applyAlignment="1">
      <alignment horizontal="center" wrapText="1"/>
    </xf>
    <xf xfId="0" numFmtId="3" applyNumberFormat="1" borderId="83" applyBorder="1" fontId="12" applyFont="1" fillId="16" applyFill="1" applyAlignment="1">
      <alignment horizontal="center" wrapText="1"/>
    </xf>
    <xf xfId="0" numFmtId="3" applyNumberFormat="1" borderId="84" applyBorder="1" fontId="12" applyFont="1" fillId="16" applyFill="1" applyAlignment="1">
      <alignment horizontal="center" wrapText="1"/>
    </xf>
    <xf xfId="0" numFmtId="3" applyNumberFormat="1" borderId="92" applyBorder="1" fontId="4" applyFont="1" fillId="0" applyAlignment="1">
      <alignment horizontal="center" wrapText="1"/>
    </xf>
    <xf xfId="0" numFmtId="3" applyNumberFormat="1" borderId="9" applyBorder="1" fontId="28" applyFont="1" fillId="0" applyAlignment="1">
      <alignment horizontal="center" wrapText="1"/>
    </xf>
    <xf xfId="0" numFmtId="3" applyNumberFormat="1" borderId="9" applyBorder="1" fontId="22" applyFont="1" fillId="0" applyAlignment="1">
      <alignment horizontal="center" wrapText="1"/>
    </xf>
    <xf xfId="0" numFmtId="3" applyNumberFormat="1" borderId="93" applyBorder="1" fontId="28" applyFont="1" fillId="29" applyFill="1" applyAlignment="1">
      <alignment horizontal="center" wrapText="1"/>
    </xf>
    <xf xfId="0" numFmtId="3" applyNumberFormat="1" borderId="93" applyBorder="1" fontId="12" applyFont="1" fillId="29" applyFill="1" applyAlignment="1">
      <alignment horizontal="center" wrapText="1"/>
    </xf>
    <xf xfId="0" numFmtId="3" applyNumberFormat="1" borderId="93" applyBorder="1" fontId="19" applyFont="1" fillId="29" applyFill="1" applyAlignment="1">
      <alignment horizontal="center" wrapText="1"/>
    </xf>
    <xf xfId="0" numFmtId="3" applyNumberFormat="1" borderId="9" applyBorder="1" fontId="8" applyFont="1" fillId="0" applyAlignment="1">
      <alignment horizontal="center" wrapText="1"/>
    </xf>
    <xf xfId="0" numFmtId="0" borderId="53" applyBorder="1" fontId="1" applyFont="1" fillId="0" applyAlignment="1">
      <alignment horizontal="center" wrapText="1"/>
    </xf>
    <xf xfId="0" numFmtId="0" borderId="52" applyBorder="1" fontId="1" applyFont="1" fillId="0" applyAlignment="1">
      <alignment horizontal="center" wrapText="1"/>
    </xf>
    <xf xfId="0" numFmtId="3" applyNumberFormat="1" borderId="94" applyBorder="1" fontId="14" applyFont="1" fillId="34" applyFill="1" applyAlignment="1">
      <alignment horizontal="center" wrapText="1"/>
    </xf>
    <xf xfId="0" numFmtId="3" applyNumberFormat="1" borderId="94" applyBorder="1" fontId="14" applyFont="1" fillId="4" applyFill="1" applyAlignment="1">
      <alignment horizontal="center" wrapText="1"/>
    </xf>
    <xf xfId="0" numFmtId="3" applyNumberFormat="1" borderId="94" applyBorder="1" fontId="14" applyFont="1" fillId="29" applyFill="1" applyAlignment="1">
      <alignment horizontal="center" wrapText="1"/>
    </xf>
    <xf xfId="0" numFmtId="3" applyNumberFormat="1" borderId="94" applyBorder="1" fontId="14" applyFont="1" fillId="25" applyFill="1" applyAlignment="1">
      <alignment horizontal="center" wrapText="1"/>
    </xf>
    <xf xfId="0" numFmtId="3" applyNumberFormat="1" borderId="95" applyBorder="1" fontId="4" applyFont="1" fillId="0" applyAlignment="1">
      <alignment horizontal="center" wrapText="1"/>
    </xf>
    <xf xfId="0" numFmtId="0" borderId="8" applyBorder="1" fontId="4" applyFont="1" fillId="10" applyFill="1" applyAlignment="1">
      <alignment horizontal="left"/>
    </xf>
    <xf xfId="0" numFmtId="3" applyNumberFormat="1" borderId="88" applyBorder="1" fontId="74" applyFont="1" fillId="10" applyFill="1" applyAlignment="1">
      <alignment horizontal="center" wrapText="1"/>
    </xf>
    <xf xfId="0" numFmtId="3" applyNumberFormat="1" borderId="86" applyBorder="1" fontId="28" applyFont="1" fillId="0" applyAlignment="1">
      <alignment horizontal="center" wrapText="1"/>
    </xf>
    <xf xfId="0" numFmtId="3" applyNumberFormat="1" borderId="86" applyBorder="1" fontId="8" applyFont="1" fillId="19" applyFill="1" applyAlignment="1">
      <alignment horizontal="center" wrapText="1"/>
    </xf>
    <xf xfId="0" numFmtId="3" applyNumberFormat="1" borderId="96" applyBorder="1" fontId="28" applyFont="1" fillId="29" applyFill="1" applyAlignment="1">
      <alignment horizontal="center" wrapText="1"/>
    </xf>
    <xf xfId="0" numFmtId="3" applyNumberFormat="1" borderId="9" applyBorder="1" fontId="8" applyFont="1" fillId="7" applyFill="1" applyAlignment="1">
      <alignment horizontal="center" wrapText="1"/>
    </xf>
    <xf xfId="0" numFmtId="3" applyNumberFormat="1" borderId="88" applyBorder="1" fontId="14" applyFont="1" fillId="34" applyFill="1" applyAlignment="1">
      <alignment horizontal="center" wrapText="1"/>
    </xf>
    <xf xfId="0" numFmtId="3" applyNumberFormat="1" borderId="88" applyBorder="1" fontId="14" applyFont="1" fillId="4" applyFill="1" applyAlignment="1">
      <alignment horizontal="center" wrapText="1"/>
    </xf>
    <xf xfId="0" numFmtId="3" applyNumberFormat="1" borderId="88" applyBorder="1" fontId="14" applyFont="1" fillId="29" applyFill="1" applyAlignment="1">
      <alignment horizontal="center" wrapText="1"/>
    </xf>
    <xf xfId="0" numFmtId="3" applyNumberFormat="1" borderId="88" applyBorder="1" fontId="14" applyFont="1" fillId="25" applyFill="1" applyAlignment="1">
      <alignment horizontal="center" wrapText="1"/>
    </xf>
    <xf xfId="0" numFmtId="3" applyNumberFormat="1" borderId="9" applyBorder="1" fontId="14" applyFont="1" fillId="0" applyAlignment="1">
      <alignment horizontal="center" wrapText="1"/>
    </xf>
    <xf xfId="0" numFmtId="3" applyNumberFormat="1" borderId="9" applyBorder="1" fontId="28" applyFont="1" fillId="10" applyFill="1" applyAlignment="1">
      <alignment horizontal="center" wrapText="1"/>
    </xf>
    <xf xfId="0" numFmtId="3" applyNumberFormat="1" borderId="86" applyBorder="1" fontId="8" applyFont="1" fillId="10" applyFill="1" applyAlignment="1">
      <alignment horizontal="center" wrapText="1"/>
    </xf>
    <xf xfId="0" numFmtId="3" applyNumberFormat="1" borderId="97" applyBorder="1" fontId="19" applyFont="1" fillId="0" applyAlignment="1">
      <alignment horizontal="center" wrapText="1"/>
    </xf>
    <xf xfId="0" numFmtId="3" applyNumberFormat="1" borderId="96" applyBorder="1" fontId="8" applyFont="1" fillId="19" applyFill="1" applyAlignment="1">
      <alignment horizontal="center" wrapText="1"/>
    </xf>
    <xf xfId="0" numFmtId="3" applyNumberFormat="1" borderId="95" applyBorder="1" fontId="8" applyFont="1" fillId="0" applyAlignment="1">
      <alignment horizontal="center" wrapText="1"/>
    </xf>
    <xf xfId="0" numFmtId="0" borderId="8" applyBorder="1" fontId="4" applyFont="1" fillId="41" applyFill="1" applyAlignment="1">
      <alignment horizontal="left"/>
    </xf>
    <xf xfId="0" numFmtId="3" applyNumberFormat="1" borderId="8" applyBorder="1" fontId="74" applyFont="1" fillId="41" applyFill="1" applyAlignment="1">
      <alignment horizontal="center" wrapText="1"/>
    </xf>
    <xf xfId="0" numFmtId="3" applyNumberFormat="1" borderId="0" fontId="0" fillId="0" applyAlignment="1">
      <alignment horizontal="center" wrapText="1"/>
    </xf>
    <xf xfId="0" numFmtId="0" borderId="8" applyBorder="1" fontId="12" applyFont="1" fillId="2" applyFill="1" applyAlignment="1">
      <alignment horizontal="center" wrapText="1"/>
    </xf>
    <xf xfId="0" numFmtId="3" applyNumberFormat="1" borderId="8" applyBorder="1" fontId="12" applyFont="1" fillId="2" applyFill="1" applyAlignment="1">
      <alignment horizontal="center" wrapText="1"/>
    </xf>
    <xf xfId="0" numFmtId="0" borderId="88" applyBorder="1" fontId="14" applyFont="1" fillId="34" applyFill="1" applyAlignment="1">
      <alignment horizontal="center" wrapText="1"/>
    </xf>
    <xf xfId="0" numFmtId="3" applyNumberFormat="1" borderId="86" applyBorder="1" fontId="14" applyFont="1" fillId="0" applyAlignment="1">
      <alignment horizontal="center" wrapText="1"/>
    </xf>
    <xf xfId="0" numFmtId="0" borderId="8" applyBorder="1" fontId="4" applyFont="1" fillId="33" applyFill="1" applyAlignment="1">
      <alignment horizontal="left"/>
    </xf>
    <xf xfId="0" numFmtId="3" applyNumberFormat="1" borderId="98" applyBorder="1" fontId="4" applyFont="1" fillId="33" applyFill="1" applyAlignment="1">
      <alignment horizontal="center" wrapText="1"/>
    </xf>
    <xf xfId="0" numFmtId="3" applyNumberFormat="1" borderId="45" applyBorder="1" fontId="4" applyFont="1" fillId="33" applyFill="1" applyAlignment="1">
      <alignment horizontal="center" wrapText="1"/>
    </xf>
    <xf xfId="0" numFmtId="3" applyNumberFormat="1" borderId="99" applyBorder="1" fontId="4" applyFont="1" fillId="18" applyFill="1" applyAlignment="1">
      <alignment horizontal="center" wrapText="1"/>
    </xf>
    <xf xfId="0" numFmtId="0" borderId="86" applyBorder="1" fontId="28" applyFont="1" fillId="38" applyFill="1" applyAlignment="1">
      <alignment horizontal="center" wrapText="1"/>
    </xf>
    <xf xfId="0" numFmtId="3" applyNumberFormat="1" borderId="86" applyBorder="1" fontId="28" applyFont="1" fillId="38" applyFill="1" applyAlignment="1">
      <alignment horizontal="center" wrapText="1"/>
    </xf>
    <xf xfId="0" numFmtId="3" applyNumberFormat="1" borderId="86" applyBorder="1" fontId="14" applyFont="1" fillId="19" applyFill="1" applyAlignment="1">
      <alignment horizontal="center" wrapText="1"/>
    </xf>
    <xf xfId="0" numFmtId="3" applyNumberFormat="1" borderId="8" applyBorder="1" fontId="4" applyFont="1" fillId="2" applyFill="1" applyAlignment="1">
      <alignment horizontal="center" wrapText="1"/>
    </xf>
    <xf xfId="0" numFmtId="0" borderId="0" fontId="0" fillId="0" applyAlignment="1">
      <alignment horizontal="center" wrapText="1"/>
    </xf>
    <xf xfId="0" numFmtId="3" applyNumberFormat="1" borderId="100" applyBorder="1" fontId="12" applyFont="1" fillId="16" applyFill="1" applyAlignment="1">
      <alignment horizontal="center" wrapText="1"/>
    </xf>
    <xf xfId="0" numFmtId="3" applyNumberFormat="1" borderId="8" applyBorder="1" fontId="12" applyFont="1" fillId="16" applyFill="1" applyAlignment="1">
      <alignment horizontal="center" wrapText="1"/>
    </xf>
    <xf xfId="0" numFmtId="3" applyNumberFormat="1" borderId="101" applyBorder="1" fontId="12" applyFont="1" fillId="16" applyFill="1" applyAlignment="1">
      <alignment horizontal="center" wrapText="1"/>
    </xf>
    <xf xfId="0" numFmtId="3" applyNumberFormat="1" borderId="9" applyBorder="1" fontId="14" applyFont="1" fillId="7" applyFill="1" applyAlignment="1">
      <alignment horizontal="center" wrapText="1"/>
    </xf>
    <xf xfId="0" numFmtId="3" applyNumberFormat="1" borderId="87" applyBorder="1" fontId="8" applyFont="1" fillId="0" applyAlignment="1">
      <alignment horizontal="center" wrapText="1"/>
    </xf>
    <xf xfId="0" numFmtId="3" applyNumberFormat="1" borderId="9" applyBorder="1" fontId="28" applyFont="1" fillId="31" applyFill="1" applyAlignment="1">
      <alignment horizontal="center" wrapText="1"/>
    </xf>
    <xf xfId="0" numFmtId="3" applyNumberFormat="1" borderId="15" applyBorder="1" fontId="28" applyFont="1" fillId="31" applyFill="1" applyAlignment="1">
      <alignment horizontal="center" wrapText="1"/>
    </xf>
    <xf xfId="0" numFmtId="0" borderId="9" applyBorder="1" fontId="1" applyFont="1" fillId="39" applyFill="1" applyAlignment="1">
      <alignment horizontal="center" vertical="top" wrapText="1"/>
    </xf>
    <xf xfId="0" numFmtId="0" borderId="9" applyBorder="1" fontId="1" applyFont="1" fillId="39" applyFill="1" applyAlignment="1">
      <alignment horizontal="center" wrapText="1"/>
    </xf>
    <xf xfId="0" numFmtId="1" applyNumberFormat="1" borderId="102" applyBorder="1" fontId="22" applyFont="1" fillId="31" applyFill="1" applyAlignment="1">
      <alignment horizontal="center" wrapText="1"/>
    </xf>
    <xf xfId="0" numFmtId="3" applyNumberFormat="1" borderId="102" applyBorder="1" fontId="22" applyFont="1" fillId="31" applyFill="1" applyAlignment="1">
      <alignment horizontal="center" wrapText="1"/>
    </xf>
    <xf xfId="0" numFmtId="3" applyNumberFormat="1" borderId="103" applyBorder="1" fontId="22" applyFont="1" fillId="31" applyFill="1" applyAlignment="1">
      <alignment horizontal="center" wrapText="1"/>
    </xf>
    <xf xfId="0" numFmtId="1" applyNumberFormat="1" borderId="90" applyBorder="1" fontId="22" applyFont="1" fillId="18" applyFill="1" applyAlignment="1">
      <alignment horizontal="center" wrapText="1"/>
    </xf>
    <xf xfId="0" numFmtId="1" applyNumberFormat="1" borderId="88" applyBorder="1" fontId="22" applyFont="1" fillId="18" applyFill="1" applyAlignment="1">
      <alignment horizontal="center" wrapText="1"/>
    </xf>
    <xf xfId="0" numFmtId="0" borderId="8" applyBorder="1" fontId="1" applyFont="1" fillId="39" applyFill="1" applyAlignment="1">
      <alignment horizontal="center" wrapText="1"/>
    </xf>
    <xf xfId="0" numFmtId="3" applyNumberFormat="1" borderId="104" applyBorder="1" fontId="28" applyFont="1" fillId="0" applyAlignment="1">
      <alignment horizontal="center" wrapText="1"/>
    </xf>
    <xf xfId="0" numFmtId="3" applyNumberFormat="1" borderId="96" applyBorder="1" fontId="75" applyFont="1" fillId="29" applyFill="1" applyAlignment="1">
      <alignment horizontal="center" wrapText="1"/>
    </xf>
    <xf xfId="0" numFmtId="3" applyNumberFormat="1" borderId="97" applyBorder="1" fontId="28" applyFont="1" fillId="0" applyAlignment="1">
      <alignment horizontal="center" wrapText="1"/>
    </xf>
    <xf xfId="0" numFmtId="3" applyNumberFormat="1" borderId="8" applyBorder="1" fontId="4" applyFont="1" fillId="41" applyFill="1" applyAlignment="1">
      <alignment horizontal="left" wrapText="1"/>
    </xf>
    <xf xfId="0" numFmtId="0" borderId="8" applyBorder="1" fontId="4" applyFont="1" fillId="29" applyFill="1" applyAlignment="1">
      <alignment horizontal="left"/>
    </xf>
    <xf xfId="0" numFmtId="1" applyNumberFormat="1" borderId="8" applyBorder="1" fontId="4" applyFont="1" fillId="29" applyFill="1" applyAlignment="1">
      <alignment horizontal="left" wrapText="1"/>
    </xf>
    <xf xfId="0" numFmtId="0" borderId="8" applyBorder="1" fontId="4" applyFont="1" fillId="29" applyFill="1" applyAlignment="1">
      <alignment horizontal="left" wrapText="1"/>
    </xf>
    <xf xfId="0" numFmtId="0" borderId="79" applyBorder="1" fontId="14" applyFont="1" fillId="31" applyFill="1" applyAlignment="1">
      <alignment horizontal="center" wrapText="1"/>
    </xf>
    <xf xfId="0" numFmtId="0" borderId="80" applyBorder="1" fontId="14" applyFont="1" fillId="31" applyFill="1" applyAlignment="1">
      <alignment horizontal="center" wrapText="1"/>
    </xf>
    <xf xfId="0" numFmtId="0" borderId="81" applyBorder="1" fontId="14" applyFont="1" fillId="31" applyFill="1" applyAlignment="1">
      <alignment horizontal="center" wrapText="1"/>
    </xf>
    <xf xfId="0" numFmtId="0" borderId="0" fontId="0" fillId="0" applyAlignment="1">
      <alignment horizontal="right"/>
    </xf>
    <xf xfId="0" numFmtId="1" applyNumberFormat="1" borderId="8" applyBorder="1" fontId="4" applyFont="1" fillId="29" applyFill="1" applyAlignment="1">
      <alignment horizontal="left" vertical="top"/>
    </xf>
    <xf xfId="0" numFmtId="1" applyNumberFormat="1" borderId="82" applyBorder="1" fontId="14" applyFont="1" fillId="31" applyFill="1" applyAlignment="1">
      <alignment horizontal="center" wrapText="1"/>
    </xf>
    <xf xfId="0" numFmtId="0" borderId="83" applyBorder="1" fontId="14" applyFont="1" fillId="31" applyFill="1" applyAlignment="1">
      <alignment horizontal="center" wrapText="1"/>
    </xf>
    <xf xfId="0" numFmtId="0" borderId="84" applyBorder="1" fontId="14" applyFont="1" fillId="31" applyFill="1" applyAlignment="1">
      <alignment horizontal="center" wrapText="1"/>
    </xf>
    <xf xfId="0" numFmtId="1" applyNumberFormat="1" borderId="0" fontId="0" fillId="0" applyAlignment="1">
      <alignment horizontal="center"/>
    </xf>
    <xf xfId="0" numFmtId="0" borderId="86" applyBorder="1" fontId="19" applyFont="1" fillId="29" applyFill="1" applyAlignment="1">
      <alignment horizontal="center" wrapText="1"/>
    </xf>
    <xf xfId="0" numFmtId="1" applyNumberFormat="1" borderId="86" applyBorder="1" fontId="8" applyFont="1" fillId="19" applyFill="1" applyAlignment="1">
      <alignment horizontal="center" wrapText="1"/>
    </xf>
    <xf xfId="0" numFmtId="0" borderId="86" applyBorder="1" fontId="8" applyFont="1" fillId="19" applyFill="1" applyAlignment="1">
      <alignment horizontal="center" wrapText="1"/>
    </xf>
    <xf xfId="0" numFmtId="1" applyNumberFormat="1" borderId="8" applyBorder="1" fontId="4" applyFont="1" fillId="29" applyFill="1" applyAlignment="1">
      <alignment horizontal="left"/>
    </xf>
    <xf xfId="0" numFmtId="1" applyNumberFormat="1" borderId="86" applyBorder="1" fontId="19" applyFont="1" fillId="29" applyFill="1" applyAlignment="1">
      <alignment horizontal="center" wrapText="1"/>
    </xf>
    <xf xfId="0" numFmtId="1" applyNumberFormat="1" borderId="86" applyBorder="1" fontId="22" applyFont="1" fillId="7" applyFill="1" applyAlignment="1">
      <alignment horizontal="center" wrapText="1"/>
    </xf>
    <xf xfId="0" numFmtId="0" borderId="86" applyBorder="1" fontId="22" applyFont="1" fillId="7" applyFill="1" applyAlignment="1">
      <alignment horizontal="center" wrapText="1"/>
    </xf>
    <xf xfId="0" numFmtId="1" applyNumberFormat="1" borderId="86" applyBorder="1" fontId="1" applyFont="1" fillId="29" applyFill="1" applyAlignment="1">
      <alignment horizontal="center" wrapText="1"/>
    </xf>
    <xf xfId="0" numFmtId="1" applyNumberFormat="1" borderId="87" applyBorder="1" fontId="8" applyFont="1" fillId="0" applyAlignment="1">
      <alignment horizontal="center" wrapText="1"/>
    </xf>
    <xf xfId="0" numFmtId="0" borderId="87" applyBorder="1" fontId="8" applyFont="1" fillId="0" applyAlignment="1">
      <alignment horizontal="center" wrapText="1"/>
    </xf>
    <xf xfId="0" numFmtId="1" applyNumberFormat="1" borderId="87" applyBorder="1" fontId="4" applyFont="1" fillId="0" applyAlignment="1">
      <alignment horizontal="center" wrapText="1"/>
    </xf>
    <xf xfId="0" numFmtId="1" applyNumberFormat="1" borderId="95" applyBorder="1" fontId="4" applyFont="1" fillId="0" applyAlignment="1">
      <alignment horizontal="center" wrapText="1"/>
    </xf>
    <xf xfId="0" numFmtId="0" borderId="95" applyBorder="1" fontId="4" applyFont="1" fillId="0" applyAlignment="1">
      <alignment horizontal="center" wrapText="1"/>
    </xf>
    <xf xfId="0" numFmtId="1" applyNumberFormat="1" borderId="86" applyBorder="1" fontId="28" applyFont="1" fillId="29" applyFill="1" applyAlignment="1">
      <alignment horizontal="center" wrapText="1"/>
    </xf>
    <xf xfId="0" numFmtId="0" borderId="0" fontId="0" fillId="0" applyAlignment="1">
      <alignment horizontal="right"/>
    </xf>
    <xf xfId="0" numFmtId="1" applyNumberFormat="1" borderId="0" fontId="0" fillId="0" applyAlignment="1">
      <alignment horizontal="center"/>
    </xf>
    <xf xfId="0" numFmtId="0" borderId="1" applyBorder="1" fontId="2" applyFont="1" fillId="0" applyAlignment="1">
      <alignment horizontal="right"/>
    </xf>
    <xf xfId="0" numFmtId="1" applyNumberFormat="1" borderId="1" applyBorder="1" fontId="2" applyFont="1" fillId="0" applyAlignment="1">
      <alignment horizontal="center"/>
    </xf>
    <xf xfId="0" numFmtId="0" borderId="8" applyBorder="1" fontId="76" applyFont="1" fillId="42" applyFill="1" applyAlignment="1">
      <alignment horizontal="center" vertical="top"/>
    </xf>
    <xf xfId="0" numFmtId="0" borderId="8" applyBorder="1" fontId="76" applyFont="1" fillId="43" applyFill="1" applyAlignment="1">
      <alignment horizontal="center" vertical="top"/>
    </xf>
    <xf xfId="0" numFmtId="1" applyNumberFormat="1" borderId="8" applyBorder="1" fontId="76" applyFont="1" fillId="26" applyFill="1" applyAlignment="1">
      <alignment horizontal="center" vertical="top"/>
    </xf>
    <xf xfId="0" numFmtId="0" borderId="99" applyBorder="1" fontId="76" applyFont="1" fillId="42" applyFill="1" applyAlignment="1">
      <alignment horizontal="center"/>
    </xf>
    <xf xfId="0" numFmtId="0" borderId="99" applyBorder="1" fontId="76" applyFont="1" fillId="43" applyFill="1" applyAlignment="1">
      <alignment horizontal="center"/>
    </xf>
    <xf xfId="0" numFmtId="1" applyNumberFormat="1" borderId="99" applyBorder="1" fontId="76" applyFont="1" fillId="26" applyFill="1" applyAlignment="1">
      <alignment horizontal="center"/>
    </xf>
    <xf xfId="0" numFmtId="0" borderId="9" applyBorder="1" fontId="77" applyFont="1" fillId="0" applyAlignment="1">
      <alignment horizontal="left" wrapText="1"/>
    </xf>
    <xf xfId="0" numFmtId="0" borderId="9" applyBorder="1" fontId="78" applyFont="1" fillId="0" applyAlignment="1">
      <alignment horizontal="right" wrapText="1"/>
    </xf>
    <xf xfId="0" numFmtId="1" applyNumberFormat="1" borderId="9" applyBorder="1" fontId="79" applyFont="1" fillId="0" applyAlignment="1">
      <alignment horizontal="center"/>
    </xf>
    <xf xfId="0" numFmtId="0" borderId="1" applyBorder="1" fontId="80" applyFont="1" fillId="0" applyAlignment="1">
      <alignment horizontal="left" wrapText="1"/>
    </xf>
    <xf xfId="0" numFmtId="0" borderId="8" applyBorder="1" fontId="80" applyFont="1" fillId="18" applyFill="1" applyAlignment="1">
      <alignment horizontal="left" wrapText="1"/>
    </xf>
    <xf xfId="0" numFmtId="0" borderId="9" applyBorder="1" fontId="81" applyFont="1" fillId="0" applyAlignment="1">
      <alignment horizontal="right" wrapText="1"/>
    </xf>
    <xf xfId="0" numFmtId="0" borderId="1" applyBorder="1" fontId="82" applyFont="1" fillId="0" applyAlignment="1">
      <alignment horizontal="left" wrapText="1"/>
    </xf>
    <xf xfId="0" numFmtId="0" borderId="1" applyBorder="1" fontId="83" applyFont="1" fillId="0" applyAlignment="1">
      <alignment horizontal="left"/>
    </xf>
    <xf xfId="0" numFmtId="3" applyNumberFormat="1" borderId="9" applyBorder="1" fontId="79" applyFont="1" fillId="0" applyAlignment="1">
      <alignment horizontal="center"/>
    </xf>
    <xf xfId="0" numFmtId="0" borderId="1" applyBorder="1" fontId="80" applyFont="1" fillId="0" applyAlignment="1">
      <alignment horizontal="left"/>
    </xf>
    <xf xfId="0" numFmtId="0" borderId="1" applyBorder="1" fontId="84" applyFont="1" fillId="0" applyAlignment="1">
      <alignment horizontal="left"/>
    </xf>
    <xf xfId="0" numFmtId="1" applyNumberFormat="1" borderId="63" applyBorder="1" fontId="79" applyFont="1" fillId="0" applyAlignment="1">
      <alignment horizontal="center"/>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sharedStrings.xml" Type="http://schemas.openxmlformats.org/officeDocument/2006/relationships/sharedStrings" Id="rId19"/><Relationship Target="styles.xml" Type="http://schemas.openxmlformats.org/officeDocument/2006/relationships/styles" Id="rId20"/><Relationship Target="theme/theme1.xml" Type="http://schemas.openxmlformats.org/officeDocument/2006/relationships/theme" Id="rId21"/></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1548"/>
  <sheetViews>
    <sheetView workbookViewId="0"/>
  </sheetViews>
  <sheetFormatPr defaultRowHeight="15" x14ac:dyDescent="0.25"/>
  <cols>
    <col min="1" max="1" style="176" width="22.862142857142857" customWidth="1" bestFit="1"/>
    <col min="2" max="2" style="1246" width="22.862142857142857" customWidth="1" bestFit="1"/>
    <col min="3" max="3" style="1247" width="22.862142857142857" customWidth="1" bestFit="1"/>
    <col min="4" max="4" style="157" width="9.147857142857141" customWidth="1" bestFit="1"/>
    <col min="5" max="5" style="157" width="9.147857142857141" customWidth="1" bestFit="1"/>
    <col min="6" max="6" style="157" width="9.147857142857141" customWidth="1" bestFit="1"/>
    <col min="7" max="7" style="157" width="9.147857142857141" customWidth="1" bestFit="1"/>
    <col min="8" max="8" style="157" width="7.719285714285714" customWidth="1" bestFit="1"/>
    <col min="9" max="9" style="157" width="9.147857142857141" customWidth="1" bestFit="1"/>
    <col min="10" max="10" style="157" width="9.147857142857141" customWidth="1" bestFit="1"/>
    <col min="11" max="11" style="157" width="9.147857142857141" customWidth="1" bestFit="1"/>
    <col min="12" max="12" style="157" width="9.147857142857141" customWidth="1" bestFit="1"/>
    <col min="13" max="13" style="739" width="7.433571428571429" customWidth="1" bestFit="1"/>
  </cols>
  <sheetData>
    <row x14ac:dyDescent="0.25" r="1" customHeight="1" ht="18.75">
      <c r="A1" s="161"/>
      <c r="B1" s="1248"/>
      <c r="C1" s="1249"/>
      <c r="D1" s="1"/>
      <c r="E1" s="1"/>
      <c r="F1" s="1"/>
      <c r="G1" s="1"/>
      <c r="H1" s="1"/>
      <c r="I1" s="1"/>
      <c r="J1" s="1"/>
      <c r="K1" s="1"/>
      <c r="L1" s="1"/>
      <c r="M1" s="374"/>
    </row>
    <row x14ac:dyDescent="0.25" r="2" customHeight="1" ht="18.75">
      <c r="A2" s="1250" t="s">
        <v>13037</v>
      </c>
      <c r="B2" s="1251" t="s">
        <v>13038</v>
      </c>
      <c r="C2" s="1252" t="s">
        <v>427</v>
      </c>
      <c r="D2" s="1"/>
      <c r="E2" s="1"/>
      <c r="F2" s="1"/>
      <c r="G2" s="1"/>
      <c r="H2" s="1"/>
      <c r="I2" s="1"/>
      <c r="J2" s="1"/>
      <c r="K2" s="1"/>
      <c r="L2" s="1"/>
      <c r="M2" s="374"/>
    </row>
    <row x14ac:dyDescent="0.25" r="3" customHeight="1" ht="18.75">
      <c r="A3" s="1253"/>
      <c r="B3" s="1254"/>
      <c r="C3" s="1255"/>
      <c r="D3" s="1"/>
      <c r="E3" s="1"/>
      <c r="F3" s="1"/>
      <c r="G3" s="1"/>
      <c r="H3" s="1"/>
      <c r="I3" s="1"/>
      <c r="J3" s="1"/>
      <c r="K3" s="1"/>
      <c r="L3" s="1"/>
      <c r="M3" s="374"/>
    </row>
    <row x14ac:dyDescent="0.25" r="4" customHeight="1" ht="29.25">
      <c r="A4" s="1256" t="s">
        <v>13039</v>
      </c>
      <c r="B4" s="1257" t="s">
        <v>13040</v>
      </c>
      <c r="C4" s="1258">
        <v>133</v>
      </c>
      <c r="D4" s="1"/>
      <c r="E4" s="1"/>
      <c r="F4" s="1"/>
      <c r="G4" s="1"/>
      <c r="H4" s="1259"/>
      <c r="I4" s="1"/>
      <c r="J4" s="1"/>
      <c r="K4" s="1"/>
      <c r="L4" s="1"/>
      <c r="M4" s="374"/>
    </row>
    <row x14ac:dyDescent="0.25" r="5" customHeight="1" ht="29.25">
      <c r="A5" s="1256" t="s">
        <v>13041</v>
      </c>
      <c r="B5" s="1257" t="s">
        <v>13042</v>
      </c>
      <c r="C5" s="1258">
        <v>86</v>
      </c>
      <c r="D5" s="1"/>
      <c r="E5" s="1"/>
      <c r="F5" s="1"/>
      <c r="G5" s="1"/>
      <c r="H5" s="1259"/>
      <c r="I5" s="1"/>
      <c r="J5" s="1"/>
      <c r="K5" s="1"/>
      <c r="L5" s="1"/>
      <c r="M5" s="374"/>
    </row>
    <row x14ac:dyDescent="0.25" r="6" customHeight="1" ht="29.25">
      <c r="A6" s="1256" t="s">
        <v>13043</v>
      </c>
      <c r="B6" s="1257" t="s">
        <v>13044</v>
      </c>
      <c r="C6" s="1258">
        <v>257</v>
      </c>
      <c r="D6" s="1"/>
      <c r="E6" s="1"/>
      <c r="F6" s="1"/>
      <c r="G6" s="1"/>
      <c r="H6" s="1259"/>
      <c r="I6" s="1"/>
      <c r="J6" s="1"/>
      <c r="K6" s="1"/>
      <c r="L6" s="1"/>
      <c r="M6" s="374"/>
    </row>
    <row x14ac:dyDescent="0.25" r="7" customHeight="1" ht="29.25">
      <c r="A7" s="1256" t="s">
        <v>13045</v>
      </c>
      <c r="B7" s="1257" t="s">
        <v>13046</v>
      </c>
      <c r="C7" s="1258">
        <v>596</v>
      </c>
      <c r="D7" s="1"/>
      <c r="E7" s="1"/>
      <c r="F7" s="1"/>
      <c r="G7" s="1"/>
      <c r="H7" s="1259"/>
      <c r="I7" s="1"/>
      <c r="J7" s="1"/>
      <c r="K7" s="1"/>
      <c r="L7" s="1"/>
      <c r="M7" s="374"/>
    </row>
    <row x14ac:dyDescent="0.25" r="8" customHeight="1" ht="29.25">
      <c r="A8" s="1256" t="s">
        <v>13047</v>
      </c>
      <c r="B8" s="1257" t="s">
        <v>13048</v>
      </c>
      <c r="C8" s="1258">
        <v>1388</v>
      </c>
      <c r="D8" s="1"/>
      <c r="E8" s="1"/>
      <c r="F8" s="1"/>
      <c r="G8" s="1"/>
      <c r="H8" s="1259"/>
      <c r="I8" s="1"/>
      <c r="J8" s="1"/>
      <c r="K8" s="1"/>
      <c r="L8" s="1"/>
      <c r="M8" s="374"/>
    </row>
    <row x14ac:dyDescent="0.25" r="9" customHeight="1" ht="29.25">
      <c r="A9" s="1256" t="s">
        <v>13049</v>
      </c>
      <c r="B9" s="1257" t="s">
        <v>13050</v>
      </c>
      <c r="C9" s="1258">
        <v>1393</v>
      </c>
      <c r="D9" s="1"/>
      <c r="E9" s="1"/>
      <c r="F9" s="1"/>
      <c r="G9" s="1"/>
      <c r="H9" s="1259"/>
      <c r="I9" s="1"/>
      <c r="J9" s="1"/>
      <c r="K9" s="1"/>
      <c r="L9" s="1"/>
      <c r="M9" s="374"/>
    </row>
    <row x14ac:dyDescent="0.25" r="10" customHeight="1" ht="29.25">
      <c r="A10" s="1256" t="s">
        <v>13051</v>
      </c>
      <c r="B10" s="1257" t="s">
        <v>13052</v>
      </c>
      <c r="C10" s="1258">
        <v>185</v>
      </c>
      <c r="D10" s="1"/>
      <c r="E10" s="1"/>
      <c r="F10" s="1"/>
      <c r="G10" s="1"/>
      <c r="H10" s="1259"/>
      <c r="I10" s="1"/>
      <c r="J10" s="1"/>
      <c r="K10" s="1"/>
      <c r="L10" s="1"/>
      <c r="M10" s="374"/>
    </row>
    <row x14ac:dyDescent="0.25" r="11" customHeight="1" ht="29.25">
      <c r="A11" s="1256" t="s">
        <v>13053</v>
      </c>
      <c r="B11" s="1257" t="s">
        <v>13054</v>
      </c>
      <c r="C11" s="1258">
        <v>422</v>
      </c>
      <c r="D11" s="1"/>
      <c r="E11" s="1"/>
      <c r="F11" s="1"/>
      <c r="G11" s="1"/>
      <c r="H11" s="1259"/>
      <c r="I11" s="1"/>
      <c r="J11" s="1"/>
      <c r="K11" s="1"/>
      <c r="L11" s="1"/>
      <c r="M11" s="374"/>
    </row>
    <row x14ac:dyDescent="0.25" r="12" customHeight="1" ht="29.25">
      <c r="A12" s="1256" t="s">
        <v>13055</v>
      </c>
      <c r="B12" s="1257" t="s">
        <v>13056</v>
      </c>
      <c r="C12" s="1258">
        <v>377</v>
      </c>
      <c r="D12" s="1"/>
      <c r="E12" s="1"/>
      <c r="F12" s="1"/>
      <c r="G12" s="1"/>
      <c r="H12" s="1259"/>
      <c r="I12" s="1"/>
      <c r="J12" s="1"/>
      <c r="K12" s="1"/>
      <c r="L12" s="1"/>
      <c r="M12" s="374"/>
    </row>
    <row x14ac:dyDescent="0.25" r="13" customHeight="1" ht="29.25">
      <c r="A13" s="1256" t="s">
        <v>13057</v>
      </c>
      <c r="B13" s="1257" t="s">
        <v>13058</v>
      </c>
      <c r="C13" s="1258">
        <v>142</v>
      </c>
      <c r="D13" s="1"/>
      <c r="E13" s="1"/>
      <c r="F13" s="1"/>
      <c r="G13" s="1"/>
      <c r="H13" s="1259"/>
      <c r="I13" s="1"/>
      <c r="J13" s="1"/>
      <c r="K13" s="1"/>
      <c r="L13" s="1"/>
      <c r="M13" s="374"/>
    </row>
    <row x14ac:dyDescent="0.25" r="14" customHeight="1" ht="29.25">
      <c r="A14" s="1256" t="s">
        <v>13059</v>
      </c>
      <c r="B14" s="1257" t="s">
        <v>13060</v>
      </c>
      <c r="C14" s="1258">
        <v>236</v>
      </c>
      <c r="D14" s="1"/>
      <c r="E14" s="1"/>
      <c r="F14" s="1"/>
      <c r="G14" s="1"/>
      <c r="H14" s="1259"/>
      <c r="I14" s="1"/>
      <c r="J14" s="1"/>
      <c r="K14" s="1"/>
      <c r="L14" s="1"/>
      <c r="M14" s="374"/>
    </row>
    <row x14ac:dyDescent="0.25" r="15" customHeight="1" ht="29.25">
      <c r="A15" s="1256" t="s">
        <v>13061</v>
      </c>
      <c r="B15" s="1257" t="s">
        <v>13062</v>
      </c>
      <c r="C15" s="1258">
        <v>197</v>
      </c>
      <c r="D15" s="1"/>
      <c r="E15" s="1"/>
      <c r="F15" s="1"/>
      <c r="G15" s="1"/>
      <c r="H15" s="1259"/>
      <c r="I15" s="1"/>
      <c r="J15" s="1"/>
      <c r="K15" s="1"/>
      <c r="L15" s="1"/>
      <c r="M15" s="374"/>
    </row>
    <row x14ac:dyDescent="0.25" r="16" customHeight="1" ht="29.25">
      <c r="A16" s="1256" t="s">
        <v>13063</v>
      </c>
      <c r="B16" s="1257" t="s">
        <v>13064</v>
      </c>
      <c r="C16" s="1258">
        <v>365</v>
      </c>
      <c r="D16" s="1"/>
      <c r="E16" s="1"/>
      <c r="F16" s="1"/>
      <c r="G16" s="1"/>
      <c r="H16" s="1260"/>
      <c r="I16" s="1"/>
      <c r="J16" s="1"/>
      <c r="K16" s="1"/>
      <c r="L16" s="1"/>
      <c r="M16" s="374"/>
    </row>
    <row x14ac:dyDescent="0.25" r="17" customHeight="1" ht="29.25">
      <c r="A17" s="1256" t="s">
        <v>13065</v>
      </c>
      <c r="B17" s="1257" t="s">
        <v>13066</v>
      </c>
      <c r="C17" s="1258">
        <v>405</v>
      </c>
      <c r="D17" s="1"/>
      <c r="E17" s="1"/>
      <c r="F17" s="1"/>
      <c r="G17" s="1"/>
      <c r="H17" s="1"/>
      <c r="I17" s="1"/>
      <c r="J17" s="1"/>
      <c r="K17" s="1"/>
      <c r="L17" s="1"/>
      <c r="M17" s="374"/>
    </row>
    <row x14ac:dyDescent="0.25" r="18" customHeight="1" ht="29.25">
      <c r="A18" s="1256" t="s">
        <v>13067</v>
      </c>
      <c r="B18" s="1257" t="s">
        <v>13068</v>
      </c>
      <c r="C18" s="1258">
        <v>415</v>
      </c>
      <c r="D18" s="1"/>
      <c r="E18" s="1"/>
      <c r="F18" s="1"/>
      <c r="G18" s="1"/>
      <c r="H18" s="1"/>
      <c r="I18" s="1"/>
      <c r="J18" s="1"/>
      <c r="K18" s="1"/>
      <c r="L18" s="1"/>
      <c r="M18" s="374"/>
    </row>
    <row x14ac:dyDescent="0.25" r="19" customHeight="1" ht="29.25">
      <c r="A19" s="1256" t="s">
        <v>13069</v>
      </c>
      <c r="B19" s="1257" t="s">
        <v>13070</v>
      </c>
      <c r="C19" s="1258">
        <v>241</v>
      </c>
      <c r="D19" s="1"/>
      <c r="E19" s="1"/>
      <c r="F19" s="1"/>
      <c r="G19" s="1"/>
      <c r="H19" s="1"/>
      <c r="I19" s="1"/>
      <c r="J19" s="1"/>
      <c r="K19" s="1"/>
      <c r="L19" s="1"/>
      <c r="M19" s="374"/>
    </row>
    <row x14ac:dyDescent="0.25" r="20" customHeight="1" ht="29.25">
      <c r="A20" s="1256" t="s">
        <v>13071</v>
      </c>
      <c r="B20" s="1261" t="s">
        <v>13072</v>
      </c>
      <c r="C20" s="1258">
        <v>201</v>
      </c>
      <c r="D20" s="1"/>
      <c r="E20" s="1"/>
      <c r="F20" s="1"/>
      <c r="G20" s="1"/>
      <c r="H20" s="1"/>
      <c r="I20" s="1"/>
      <c r="J20" s="1"/>
      <c r="K20" s="1"/>
      <c r="L20" s="1"/>
      <c r="M20" s="374"/>
    </row>
    <row x14ac:dyDescent="0.25" r="21" customHeight="1" ht="29.25">
      <c r="A21" s="1256" t="s">
        <v>13073</v>
      </c>
      <c r="B21" s="1261" t="s">
        <v>13074</v>
      </c>
      <c r="C21" s="1258">
        <v>220</v>
      </c>
      <c r="D21" s="1"/>
      <c r="E21" s="1"/>
      <c r="F21" s="1"/>
      <c r="G21" s="1"/>
      <c r="H21" s="1"/>
      <c r="I21" s="1"/>
      <c r="J21" s="1"/>
      <c r="K21" s="1"/>
      <c r="L21" s="1"/>
      <c r="M21" s="374"/>
    </row>
    <row x14ac:dyDescent="0.25" r="22" customHeight="1" ht="29.25">
      <c r="A22" s="1256" t="s">
        <v>13075</v>
      </c>
      <c r="B22" s="1257" t="s">
        <v>13076</v>
      </c>
      <c r="C22" s="1258">
        <v>313</v>
      </c>
      <c r="D22" s="1"/>
      <c r="E22" s="1"/>
      <c r="F22" s="1"/>
      <c r="G22" s="1"/>
      <c r="H22" s="1"/>
      <c r="I22" s="1"/>
      <c r="J22" s="1"/>
      <c r="K22" s="1"/>
      <c r="L22" s="1"/>
      <c r="M22" s="374"/>
    </row>
    <row x14ac:dyDescent="0.25" r="23" customHeight="1" ht="29.25">
      <c r="A23" s="1256" t="s">
        <v>13077</v>
      </c>
      <c r="B23" s="1257" t="s">
        <v>13078</v>
      </c>
      <c r="C23" s="1258">
        <v>77</v>
      </c>
      <c r="D23" s="1"/>
      <c r="E23" s="1"/>
      <c r="F23" s="1"/>
      <c r="G23" s="1"/>
      <c r="H23" s="1"/>
      <c r="I23" s="1"/>
      <c r="J23" s="1"/>
      <c r="K23" s="1"/>
      <c r="L23" s="1"/>
      <c r="M23" s="374"/>
    </row>
    <row x14ac:dyDescent="0.25" r="24" customHeight="1" ht="29.25">
      <c r="A24" s="1256" t="s">
        <v>13079</v>
      </c>
      <c r="B24" s="1257" t="s">
        <v>13080</v>
      </c>
      <c r="C24" s="1258">
        <v>12</v>
      </c>
      <c r="D24" s="1"/>
      <c r="E24" s="1"/>
      <c r="F24" s="1"/>
      <c r="G24" s="1"/>
      <c r="H24" s="1"/>
      <c r="I24" s="1"/>
      <c r="J24" s="1"/>
      <c r="K24" s="1"/>
      <c r="L24" s="1"/>
      <c r="M24" s="374"/>
    </row>
    <row x14ac:dyDescent="0.25" r="25" customHeight="1" ht="29.25">
      <c r="A25" s="1256" t="s">
        <v>13081</v>
      </c>
      <c r="B25" s="1257" t="s">
        <v>13082</v>
      </c>
      <c r="C25" s="1258">
        <v>137</v>
      </c>
      <c r="D25" s="1"/>
      <c r="E25" s="1"/>
      <c r="F25" s="1"/>
      <c r="G25" s="1"/>
      <c r="H25" s="1"/>
      <c r="I25" s="1"/>
      <c r="J25" s="1"/>
      <c r="K25" s="1"/>
      <c r="L25" s="1"/>
      <c r="M25" s="374"/>
    </row>
    <row x14ac:dyDescent="0.25" r="26" customHeight="1" ht="29.25">
      <c r="A26" s="1256" t="s">
        <v>13083</v>
      </c>
      <c r="B26" s="1257" t="s">
        <v>13084</v>
      </c>
      <c r="C26" s="1258">
        <v>205</v>
      </c>
      <c r="D26" s="1"/>
      <c r="E26" s="1"/>
      <c r="F26" s="1"/>
      <c r="G26" s="1"/>
      <c r="H26" s="1259"/>
      <c r="I26" s="1"/>
      <c r="J26" s="1"/>
      <c r="K26" s="1"/>
      <c r="L26" s="1"/>
      <c r="M26" s="374"/>
    </row>
    <row x14ac:dyDescent="0.25" r="27" customHeight="1" ht="29.25">
      <c r="A27" s="1256" t="s">
        <v>13085</v>
      </c>
      <c r="B27" s="1257" t="s">
        <v>13086</v>
      </c>
      <c r="C27" s="1258">
        <v>60</v>
      </c>
      <c r="D27" s="1"/>
      <c r="E27" s="1"/>
      <c r="F27" s="1"/>
      <c r="G27" s="1"/>
      <c r="H27" s="1259"/>
      <c r="I27" s="1"/>
      <c r="J27" s="1"/>
      <c r="K27" s="1"/>
      <c r="L27" s="1"/>
      <c r="M27" s="374"/>
    </row>
    <row x14ac:dyDescent="0.25" r="28" customHeight="1" ht="29.25">
      <c r="A28" s="1256" t="s">
        <v>13087</v>
      </c>
      <c r="B28" s="1257" t="s">
        <v>13088</v>
      </c>
      <c r="C28" s="1258">
        <v>45</v>
      </c>
      <c r="D28" s="1"/>
      <c r="E28" s="1"/>
      <c r="F28" s="1"/>
      <c r="G28" s="1"/>
      <c r="H28" s="1259"/>
      <c r="I28" s="1"/>
      <c r="J28" s="1"/>
      <c r="K28" s="1"/>
      <c r="L28" s="1"/>
      <c r="M28" s="374"/>
    </row>
    <row x14ac:dyDescent="0.25" r="29" customHeight="1" ht="29.25">
      <c r="A29" s="1256" t="s">
        <v>13089</v>
      </c>
      <c r="B29" s="1257" t="s">
        <v>13090</v>
      </c>
      <c r="C29" s="1258">
        <v>6</v>
      </c>
      <c r="D29" s="1"/>
      <c r="E29" s="1"/>
      <c r="F29" s="1"/>
      <c r="G29" s="1"/>
      <c r="H29" s="1259"/>
      <c r="I29" s="1"/>
      <c r="J29" s="1"/>
      <c r="K29" s="1"/>
      <c r="L29" s="1"/>
      <c r="M29" s="374"/>
    </row>
    <row x14ac:dyDescent="0.25" r="30" customHeight="1" ht="29.25">
      <c r="A30" s="1256" t="s">
        <v>13091</v>
      </c>
      <c r="B30" s="1257" t="s">
        <v>13092</v>
      </c>
      <c r="C30" s="1258">
        <v>657</v>
      </c>
      <c r="D30" s="1"/>
      <c r="E30" s="1"/>
      <c r="F30" s="1"/>
      <c r="G30" s="1"/>
      <c r="H30" s="1259"/>
      <c r="I30" s="1"/>
      <c r="J30" s="1"/>
      <c r="K30" s="1"/>
      <c r="L30" s="1"/>
      <c r="M30" s="374"/>
    </row>
    <row x14ac:dyDescent="0.25" r="31" customHeight="1" ht="29.25">
      <c r="A31" s="1256" t="s">
        <v>13093</v>
      </c>
      <c r="B31" s="1257" t="s">
        <v>13094</v>
      </c>
      <c r="C31" s="1258">
        <v>106</v>
      </c>
      <c r="D31" s="1"/>
      <c r="E31" s="1"/>
      <c r="F31" s="1"/>
      <c r="G31" s="1"/>
      <c r="H31" s="1259"/>
      <c r="I31" s="1"/>
      <c r="J31" s="1"/>
      <c r="K31" s="1"/>
      <c r="L31" s="1"/>
      <c r="M31" s="374"/>
    </row>
    <row x14ac:dyDescent="0.25" r="32" customHeight="1" ht="29.25">
      <c r="A32" s="1256" t="s">
        <v>13095</v>
      </c>
      <c r="B32" s="1257" t="s">
        <v>13096</v>
      </c>
      <c r="C32" s="1258">
        <v>505</v>
      </c>
      <c r="D32" s="1"/>
      <c r="E32" s="1"/>
      <c r="F32" s="1"/>
      <c r="G32" s="1"/>
      <c r="H32" s="1259"/>
      <c r="I32" s="1"/>
      <c r="J32" s="1"/>
      <c r="K32" s="1"/>
      <c r="L32" s="1"/>
      <c r="M32" s="374"/>
    </row>
    <row x14ac:dyDescent="0.25" r="33" customHeight="1" ht="29.25">
      <c r="A33" s="1256" t="s">
        <v>13097</v>
      </c>
      <c r="B33" s="1257" t="s">
        <v>13098</v>
      </c>
      <c r="C33" s="1258">
        <v>45</v>
      </c>
      <c r="D33" s="1"/>
      <c r="E33" s="1"/>
      <c r="F33" s="1"/>
      <c r="G33" s="1"/>
      <c r="H33" s="1259"/>
      <c r="I33" s="1"/>
      <c r="J33" s="1"/>
      <c r="K33" s="1"/>
      <c r="L33" s="1"/>
      <c r="M33" s="374"/>
    </row>
    <row x14ac:dyDescent="0.25" r="34" customHeight="1" ht="29.25">
      <c r="A34" s="1256" t="s">
        <v>13099</v>
      </c>
      <c r="B34" s="1257" t="s">
        <v>13100</v>
      </c>
      <c r="C34" s="1258">
        <v>95</v>
      </c>
      <c r="D34" s="1"/>
      <c r="E34" s="1"/>
      <c r="F34" s="1"/>
      <c r="G34" s="1"/>
      <c r="H34" s="1259"/>
      <c r="I34" s="1"/>
      <c r="J34" s="1"/>
      <c r="K34" s="1"/>
      <c r="L34" s="1"/>
      <c r="M34" s="374"/>
    </row>
    <row x14ac:dyDescent="0.25" r="35" customHeight="1" ht="29.25">
      <c r="A35" s="1256" t="s">
        <v>13101</v>
      </c>
      <c r="B35" s="1257" t="s">
        <v>13102</v>
      </c>
      <c r="C35" s="1258">
        <v>78</v>
      </c>
      <c r="D35" s="1"/>
      <c r="E35" s="1"/>
      <c r="F35" s="1"/>
      <c r="G35" s="1"/>
      <c r="H35" s="1259"/>
      <c r="I35" s="1"/>
      <c r="J35" s="1"/>
      <c r="K35" s="1"/>
      <c r="L35" s="1"/>
      <c r="M35" s="374"/>
    </row>
    <row x14ac:dyDescent="0.25" r="36" customHeight="1" ht="29.25">
      <c r="A36" s="1256" t="s">
        <v>13103</v>
      </c>
      <c r="B36" s="1257" t="s">
        <v>13104</v>
      </c>
      <c r="C36" s="1258">
        <v>105</v>
      </c>
      <c r="D36" s="1"/>
      <c r="E36" s="1"/>
      <c r="F36" s="1"/>
      <c r="G36" s="1"/>
      <c r="H36" s="1259"/>
      <c r="I36" s="1"/>
      <c r="J36" s="1"/>
      <c r="K36" s="1"/>
      <c r="L36" s="1"/>
      <c r="M36" s="374"/>
    </row>
    <row x14ac:dyDescent="0.25" r="37" customHeight="1" ht="29.25">
      <c r="A37" s="1256" t="s">
        <v>13105</v>
      </c>
      <c r="B37" s="1257" t="s">
        <v>13106</v>
      </c>
      <c r="C37" s="1258">
        <v>119</v>
      </c>
      <c r="D37" s="1"/>
      <c r="E37" s="1"/>
      <c r="F37" s="1"/>
      <c r="G37" s="1"/>
      <c r="H37" s="1259"/>
      <c r="I37" s="1"/>
      <c r="J37" s="1"/>
      <c r="K37" s="1"/>
      <c r="L37" s="1"/>
      <c r="M37" s="374"/>
    </row>
    <row x14ac:dyDescent="0.25" r="38" customHeight="1" ht="29.25">
      <c r="A38" s="1256" t="s">
        <v>13107</v>
      </c>
      <c r="B38" s="1257" t="s">
        <v>13108</v>
      </c>
      <c r="C38" s="1258">
        <v>175</v>
      </c>
      <c r="D38" s="1"/>
      <c r="E38" s="1"/>
      <c r="F38" s="1"/>
      <c r="G38" s="1"/>
      <c r="H38" s="1259"/>
      <c r="I38" s="1"/>
      <c r="J38" s="1"/>
      <c r="K38" s="1"/>
      <c r="L38" s="1"/>
      <c r="M38" s="374"/>
    </row>
    <row x14ac:dyDescent="0.25" r="39" customHeight="1" ht="29.25">
      <c r="A39" s="1256" t="s">
        <v>13109</v>
      </c>
      <c r="B39" s="1257" t="s">
        <v>13110</v>
      </c>
      <c r="C39" s="1258">
        <v>481</v>
      </c>
      <c r="D39" s="1"/>
      <c r="E39" s="1"/>
      <c r="F39" s="1"/>
      <c r="G39" s="1"/>
      <c r="H39" s="1259"/>
      <c r="I39" s="1"/>
      <c r="J39" s="1"/>
      <c r="K39" s="1"/>
      <c r="L39" s="1"/>
      <c r="M39" s="374"/>
    </row>
    <row x14ac:dyDescent="0.25" r="40" customHeight="1" ht="29.25">
      <c r="A40" s="1256" t="s">
        <v>13111</v>
      </c>
      <c r="B40" s="1257" t="s">
        <v>13112</v>
      </c>
      <c r="C40" s="1258">
        <v>245</v>
      </c>
      <c r="D40" s="1"/>
      <c r="E40" s="1"/>
      <c r="F40" s="1"/>
      <c r="G40" s="1"/>
      <c r="H40" s="1259"/>
      <c r="I40" s="1"/>
      <c r="J40" s="1"/>
      <c r="K40" s="1"/>
      <c r="L40" s="1"/>
      <c r="M40" s="374"/>
    </row>
    <row x14ac:dyDescent="0.25" r="41" customHeight="1" ht="29.25">
      <c r="A41" s="1256" t="s">
        <v>13113</v>
      </c>
      <c r="B41" s="1257" t="s">
        <v>13114</v>
      </c>
      <c r="C41" s="1258">
        <v>484</v>
      </c>
      <c r="D41" s="1"/>
      <c r="E41" s="1"/>
      <c r="F41" s="1"/>
      <c r="G41" s="1"/>
      <c r="H41" s="1259"/>
      <c r="I41" s="1"/>
      <c r="J41" s="1"/>
      <c r="K41" s="1"/>
      <c r="L41" s="1"/>
      <c r="M41" s="374"/>
    </row>
    <row x14ac:dyDescent="0.25" r="42" customHeight="1" ht="29.25">
      <c r="A42" s="1256" t="s">
        <v>13115</v>
      </c>
      <c r="B42" s="1257" t="s">
        <v>13116</v>
      </c>
      <c r="C42" s="1258">
        <v>351</v>
      </c>
      <c r="D42" s="1"/>
      <c r="E42" s="1"/>
      <c r="F42" s="1"/>
      <c r="G42" s="1"/>
      <c r="H42" s="1259"/>
      <c r="I42" s="1"/>
      <c r="J42" s="1"/>
      <c r="K42" s="1"/>
      <c r="L42" s="1"/>
      <c r="M42" s="374"/>
    </row>
    <row x14ac:dyDescent="0.25" r="43" customHeight="1" ht="29.25">
      <c r="A43" s="1256" t="s">
        <v>13117</v>
      </c>
      <c r="B43" s="1257" t="s">
        <v>13118</v>
      </c>
      <c r="C43" s="1258">
        <v>607</v>
      </c>
      <c r="D43" s="1"/>
      <c r="E43" s="1"/>
      <c r="F43" s="1"/>
      <c r="G43" s="1"/>
      <c r="H43" s="1259"/>
      <c r="I43" s="1"/>
      <c r="J43" s="1"/>
      <c r="K43" s="1"/>
      <c r="L43" s="1"/>
      <c r="M43" s="374"/>
    </row>
    <row x14ac:dyDescent="0.25" r="44" customHeight="1" ht="29.25">
      <c r="A44" s="1256" t="s">
        <v>13119</v>
      </c>
      <c r="B44" s="1257" t="s">
        <v>13120</v>
      </c>
      <c r="C44" s="1258">
        <v>582</v>
      </c>
      <c r="D44" s="1"/>
      <c r="E44" s="1"/>
      <c r="F44" s="1"/>
      <c r="G44" s="1"/>
      <c r="H44" s="1259"/>
      <c r="I44" s="1"/>
      <c r="J44" s="1"/>
      <c r="K44" s="1"/>
      <c r="L44" s="1"/>
      <c r="M44" s="374"/>
    </row>
    <row x14ac:dyDescent="0.25" r="45" customHeight="1" ht="29.25">
      <c r="A45" s="1256" t="s">
        <v>13121</v>
      </c>
      <c r="B45" s="1257" t="s">
        <v>13122</v>
      </c>
      <c r="C45" s="1258">
        <v>53</v>
      </c>
      <c r="D45" s="1"/>
      <c r="E45" s="1"/>
      <c r="F45" s="1"/>
      <c r="G45" s="1"/>
      <c r="H45" s="1259"/>
      <c r="I45" s="1"/>
      <c r="J45" s="1"/>
      <c r="K45" s="1"/>
      <c r="L45" s="1"/>
      <c r="M45" s="374"/>
    </row>
    <row x14ac:dyDescent="0.25" r="46" customHeight="1" ht="29.25">
      <c r="A46" s="1256" t="s">
        <v>13123</v>
      </c>
      <c r="B46" s="1257" t="s">
        <v>13124</v>
      </c>
      <c r="C46" s="1258">
        <v>119</v>
      </c>
      <c r="D46" s="1"/>
      <c r="E46" s="1"/>
      <c r="F46" s="1"/>
      <c r="G46" s="1"/>
      <c r="H46" s="1259"/>
      <c r="I46" s="1"/>
      <c r="J46" s="1"/>
      <c r="K46" s="1"/>
      <c r="L46" s="1"/>
      <c r="M46" s="374"/>
    </row>
    <row x14ac:dyDescent="0.25" r="47" customHeight="1" ht="29.25">
      <c r="A47" s="1256" t="s">
        <v>13125</v>
      </c>
      <c r="B47" s="1257" t="s">
        <v>13126</v>
      </c>
      <c r="C47" s="1258">
        <v>12</v>
      </c>
      <c r="D47" s="1"/>
      <c r="E47" s="1"/>
      <c r="F47" s="1"/>
      <c r="G47" s="1"/>
      <c r="H47" s="1259"/>
      <c r="I47" s="1"/>
      <c r="J47" s="1"/>
      <c r="K47" s="1"/>
      <c r="L47" s="1"/>
      <c r="M47" s="374"/>
    </row>
    <row x14ac:dyDescent="0.25" r="48" customHeight="1" ht="29.25">
      <c r="A48" s="1256" t="s">
        <v>13127</v>
      </c>
      <c r="B48" s="1257" t="s">
        <v>13128</v>
      </c>
      <c r="C48" s="1258">
        <v>302</v>
      </c>
      <c r="D48" s="1"/>
      <c r="E48" s="1"/>
      <c r="F48" s="1"/>
      <c r="G48" s="1"/>
      <c r="H48" s="1259"/>
      <c r="I48" s="1"/>
      <c r="J48" s="1"/>
      <c r="K48" s="1"/>
      <c r="L48" s="1"/>
      <c r="M48" s="374"/>
    </row>
    <row x14ac:dyDescent="0.25" r="49" customHeight="1" ht="29.25">
      <c r="A49" s="1256" t="s">
        <v>13129</v>
      </c>
      <c r="B49" s="1257" t="s">
        <v>13130</v>
      </c>
      <c r="C49" s="1258">
        <v>17</v>
      </c>
      <c r="D49" s="1"/>
      <c r="E49" s="1"/>
      <c r="F49" s="1"/>
      <c r="G49" s="1"/>
      <c r="H49" s="1259"/>
      <c r="I49" s="1"/>
      <c r="J49" s="1"/>
      <c r="K49" s="1"/>
      <c r="L49" s="1"/>
      <c r="M49" s="374"/>
    </row>
    <row x14ac:dyDescent="0.25" r="50" customHeight="1" ht="29.25">
      <c r="A50" s="1256" t="s">
        <v>13131</v>
      </c>
      <c r="B50" s="1257" t="s">
        <v>13132</v>
      </c>
      <c r="C50" s="1258">
        <v>161</v>
      </c>
      <c r="D50" s="1"/>
      <c r="E50" s="1"/>
      <c r="F50" s="1"/>
      <c r="G50" s="1"/>
      <c r="H50" s="1259"/>
      <c r="I50" s="1"/>
      <c r="J50" s="1"/>
      <c r="K50" s="1"/>
      <c r="L50" s="1"/>
      <c r="M50" s="374"/>
    </row>
    <row x14ac:dyDescent="0.25" r="51" customHeight="1" ht="29.25">
      <c r="A51" s="1256" t="s">
        <v>13133</v>
      </c>
      <c r="B51" s="1257" t="s">
        <v>13134</v>
      </c>
      <c r="C51" s="1258">
        <v>171</v>
      </c>
      <c r="D51" s="1"/>
      <c r="E51" s="1"/>
      <c r="F51" s="1"/>
      <c r="G51" s="1"/>
      <c r="H51" s="1259"/>
      <c r="I51" s="1"/>
      <c r="J51" s="1"/>
      <c r="K51" s="1"/>
      <c r="L51" s="1"/>
      <c r="M51" s="374"/>
    </row>
    <row x14ac:dyDescent="0.25" r="52" customHeight="1" ht="29.25">
      <c r="A52" s="1256" t="s">
        <v>13135</v>
      </c>
      <c r="B52" s="1257" t="s">
        <v>13136</v>
      </c>
      <c r="C52" s="1258">
        <v>201</v>
      </c>
      <c r="D52" s="1"/>
      <c r="E52" s="1"/>
      <c r="F52" s="1"/>
      <c r="G52" s="1"/>
      <c r="H52" s="1259"/>
      <c r="I52" s="1"/>
      <c r="J52" s="1"/>
      <c r="K52" s="1"/>
      <c r="L52" s="1"/>
      <c r="M52" s="374"/>
    </row>
    <row x14ac:dyDescent="0.25" r="53" customHeight="1" ht="29.25">
      <c r="A53" s="1256" t="s">
        <v>13137</v>
      </c>
      <c r="B53" s="1257" t="s">
        <v>13138</v>
      </c>
      <c r="C53" s="1258">
        <v>206</v>
      </c>
      <c r="D53" s="1"/>
      <c r="E53" s="1"/>
      <c r="F53" s="1"/>
      <c r="G53" s="1"/>
      <c r="H53" s="1259"/>
      <c r="I53" s="1"/>
      <c r="J53" s="1"/>
      <c r="K53" s="1"/>
      <c r="L53" s="1"/>
      <c r="M53" s="374"/>
    </row>
    <row x14ac:dyDescent="0.25" r="54" customHeight="1" ht="29.25">
      <c r="A54" s="1256" t="s">
        <v>13139</v>
      </c>
      <c r="B54" s="1257" t="s">
        <v>13140</v>
      </c>
      <c r="C54" s="1258">
        <v>357</v>
      </c>
      <c r="D54" s="1"/>
      <c r="E54" s="1"/>
      <c r="F54" s="1"/>
      <c r="G54" s="1"/>
      <c r="H54" s="1259"/>
      <c r="I54" s="1"/>
      <c r="J54" s="1"/>
      <c r="K54" s="1"/>
      <c r="L54" s="1"/>
      <c r="M54" s="374"/>
    </row>
    <row x14ac:dyDescent="0.25" r="55" customHeight="1" ht="29.25">
      <c r="A55" s="1256" t="s">
        <v>13141</v>
      </c>
      <c r="B55" s="1257" t="s">
        <v>13142</v>
      </c>
      <c r="C55" s="1258">
        <v>197</v>
      </c>
      <c r="D55" s="1"/>
      <c r="E55" s="1"/>
      <c r="F55" s="1"/>
      <c r="G55" s="1"/>
      <c r="H55" s="1259"/>
      <c r="I55" s="1"/>
      <c r="J55" s="1"/>
      <c r="K55" s="1"/>
      <c r="L55" s="1"/>
      <c r="M55" s="374"/>
    </row>
    <row x14ac:dyDescent="0.25" r="56" customHeight="1" ht="29.25">
      <c r="A56" s="1256" t="s">
        <v>13143</v>
      </c>
      <c r="B56" s="1257" t="s">
        <v>13144</v>
      </c>
      <c r="C56" s="1258">
        <v>233</v>
      </c>
      <c r="D56" s="1"/>
      <c r="E56" s="1"/>
      <c r="F56" s="1"/>
      <c r="G56" s="1"/>
      <c r="H56" s="1259"/>
      <c r="I56" s="1"/>
      <c r="J56" s="1"/>
      <c r="K56" s="1"/>
      <c r="L56" s="1"/>
      <c r="M56" s="374"/>
    </row>
    <row x14ac:dyDescent="0.25" r="57" customHeight="1" ht="29.25">
      <c r="A57" s="1256" t="s">
        <v>13145</v>
      </c>
      <c r="B57" s="1257" t="s">
        <v>13146</v>
      </c>
      <c r="C57" s="1258">
        <v>37</v>
      </c>
      <c r="D57" s="1"/>
      <c r="E57" s="1"/>
      <c r="F57" s="1"/>
      <c r="G57" s="1"/>
      <c r="H57" s="1259"/>
      <c r="I57" s="1"/>
      <c r="J57" s="1"/>
      <c r="K57" s="1"/>
      <c r="L57" s="1"/>
      <c r="M57" s="374"/>
    </row>
    <row x14ac:dyDescent="0.25" r="58" customHeight="1" ht="29.25">
      <c r="A58" s="1256" t="s">
        <v>13147</v>
      </c>
      <c r="B58" s="1257" t="s">
        <v>13148</v>
      </c>
      <c r="C58" s="1258">
        <v>161</v>
      </c>
      <c r="D58" s="1"/>
      <c r="E58" s="1"/>
      <c r="F58" s="1"/>
      <c r="G58" s="1"/>
      <c r="H58" s="1259"/>
      <c r="I58" s="1"/>
      <c r="J58" s="1"/>
      <c r="K58" s="1"/>
      <c r="L58" s="1"/>
      <c r="M58" s="374"/>
    </row>
    <row x14ac:dyDescent="0.25" r="59" customHeight="1" ht="29.25">
      <c r="A59" s="1256" t="s">
        <v>13149</v>
      </c>
      <c r="B59" s="1257" t="s">
        <v>13150</v>
      </c>
      <c r="C59" s="1258">
        <v>110</v>
      </c>
      <c r="D59" s="1"/>
      <c r="E59" s="1"/>
      <c r="F59" s="1"/>
      <c r="G59" s="1"/>
      <c r="H59" s="1259"/>
      <c r="I59" s="1"/>
      <c r="J59" s="1"/>
      <c r="K59" s="1"/>
      <c r="L59" s="1"/>
      <c r="M59" s="374"/>
    </row>
    <row x14ac:dyDescent="0.25" r="60" customHeight="1" ht="29.25">
      <c r="A60" s="1256" t="s">
        <v>13151</v>
      </c>
      <c r="B60" s="1257" t="s">
        <v>13152</v>
      </c>
      <c r="C60" s="1258">
        <v>164</v>
      </c>
      <c r="D60" s="1"/>
      <c r="E60" s="1"/>
      <c r="F60" s="1"/>
      <c r="G60" s="1"/>
      <c r="H60" s="1259"/>
      <c r="I60" s="1"/>
      <c r="J60" s="1"/>
      <c r="K60" s="1"/>
      <c r="L60" s="1"/>
      <c r="M60" s="374"/>
    </row>
    <row x14ac:dyDescent="0.25" r="61" customHeight="1" ht="29.25">
      <c r="A61" s="1256" t="s">
        <v>13153</v>
      </c>
      <c r="B61" s="1257" t="s">
        <v>13154</v>
      </c>
      <c r="C61" s="1258">
        <v>211</v>
      </c>
      <c r="D61" s="1"/>
      <c r="E61" s="1"/>
      <c r="F61" s="1"/>
      <c r="G61" s="1"/>
      <c r="H61" s="1259"/>
      <c r="I61" s="1"/>
      <c r="J61" s="1"/>
      <c r="K61" s="1"/>
      <c r="L61" s="1"/>
      <c r="M61" s="374"/>
    </row>
    <row x14ac:dyDescent="0.25" r="62" customHeight="1" ht="29.25">
      <c r="A62" s="1256" t="s">
        <v>13155</v>
      </c>
      <c r="B62" s="1257" t="s">
        <v>13156</v>
      </c>
      <c r="C62" s="1258">
        <v>771</v>
      </c>
      <c r="D62" s="1"/>
      <c r="E62" s="1"/>
      <c r="F62" s="1"/>
      <c r="G62" s="1"/>
      <c r="H62" s="1259"/>
      <c r="I62" s="1"/>
      <c r="J62" s="1"/>
      <c r="K62" s="1"/>
      <c r="L62" s="1"/>
      <c r="M62" s="374"/>
    </row>
    <row x14ac:dyDescent="0.25" r="63" customHeight="1" ht="29.25">
      <c r="A63" s="1256" t="s">
        <v>13157</v>
      </c>
      <c r="B63" s="1257" t="s">
        <v>13158</v>
      </c>
      <c r="C63" s="1258">
        <v>761</v>
      </c>
      <c r="D63" s="1"/>
      <c r="E63" s="1"/>
      <c r="F63" s="1"/>
      <c r="G63" s="1"/>
      <c r="H63" s="1259"/>
      <c r="I63" s="1"/>
      <c r="J63" s="1"/>
      <c r="K63" s="1"/>
      <c r="L63" s="1"/>
      <c r="M63" s="374"/>
    </row>
    <row x14ac:dyDescent="0.25" r="64" customHeight="1" ht="29.25">
      <c r="A64" s="1256" t="s">
        <v>214</v>
      </c>
      <c r="B64" s="1257" t="s">
        <v>215</v>
      </c>
      <c r="C64" s="1258">
        <v>141</v>
      </c>
      <c r="D64" s="1"/>
      <c r="E64" s="1"/>
      <c r="F64" s="1"/>
      <c r="G64" s="1"/>
      <c r="H64" s="1259"/>
      <c r="I64" s="1"/>
      <c r="J64" s="1"/>
      <c r="K64" s="1"/>
      <c r="L64" s="1"/>
      <c r="M64" s="374"/>
    </row>
    <row x14ac:dyDescent="0.25" r="65" customHeight="1" ht="29.25">
      <c r="A65" s="1256" t="s">
        <v>13159</v>
      </c>
      <c r="B65" s="1257" t="s">
        <v>13160</v>
      </c>
      <c r="C65" s="1258">
        <v>146</v>
      </c>
      <c r="D65" s="1"/>
      <c r="E65" s="1"/>
      <c r="F65" s="1"/>
      <c r="G65" s="1"/>
      <c r="H65" s="1259"/>
      <c r="I65" s="1"/>
      <c r="J65" s="1"/>
      <c r="K65" s="1"/>
      <c r="L65" s="1"/>
      <c r="M65" s="374"/>
    </row>
    <row x14ac:dyDescent="0.25" r="66" customHeight="1" ht="29.25">
      <c r="A66" s="1256" t="s">
        <v>13161</v>
      </c>
      <c r="B66" s="1257" t="s">
        <v>13162</v>
      </c>
      <c r="C66" s="1258">
        <v>101</v>
      </c>
      <c r="D66" s="1"/>
      <c r="E66" s="1"/>
      <c r="F66" s="1"/>
      <c r="G66" s="1"/>
      <c r="H66" s="1259"/>
      <c r="I66" s="1"/>
      <c r="J66" s="1"/>
      <c r="K66" s="1"/>
      <c r="L66" s="1"/>
      <c r="M66" s="374"/>
    </row>
    <row x14ac:dyDescent="0.25" r="67" customHeight="1" ht="29.25">
      <c r="A67" s="1256" t="s">
        <v>13163</v>
      </c>
      <c r="B67" s="1257" t="s">
        <v>13164</v>
      </c>
      <c r="C67" s="1258">
        <v>171</v>
      </c>
      <c r="D67" s="1"/>
      <c r="E67" s="1"/>
      <c r="F67" s="1"/>
      <c r="G67" s="1"/>
      <c r="H67" s="1259"/>
      <c r="I67" s="1"/>
      <c r="J67" s="1"/>
      <c r="K67" s="1"/>
      <c r="L67" s="1"/>
      <c r="M67" s="374"/>
    </row>
    <row x14ac:dyDescent="0.25" r="68" customHeight="1" ht="29.25">
      <c r="A68" s="1256" t="s">
        <v>13165</v>
      </c>
      <c r="B68" s="1257" t="s">
        <v>13166</v>
      </c>
      <c r="C68" s="1258">
        <v>116</v>
      </c>
      <c r="D68" s="1"/>
      <c r="E68" s="1"/>
      <c r="F68" s="1"/>
      <c r="G68" s="1"/>
      <c r="H68" s="1259"/>
      <c r="I68" s="1"/>
      <c r="J68" s="1"/>
      <c r="K68" s="1"/>
      <c r="L68" s="1"/>
      <c r="M68" s="374"/>
    </row>
    <row x14ac:dyDescent="0.25" r="69" customHeight="1" ht="32.25">
      <c r="A69" s="1256" t="s">
        <v>13167</v>
      </c>
      <c r="B69" s="1257" t="s">
        <v>13168</v>
      </c>
      <c r="C69" s="1258">
        <v>182</v>
      </c>
      <c r="D69" s="1"/>
      <c r="E69" s="1"/>
      <c r="F69" s="1"/>
      <c r="G69" s="1"/>
      <c r="H69" s="1259"/>
      <c r="I69" s="1"/>
      <c r="J69" s="1"/>
      <c r="K69" s="1"/>
      <c r="L69" s="1"/>
      <c r="M69" s="374"/>
    </row>
    <row x14ac:dyDescent="0.25" r="70" customHeight="1" ht="32.25">
      <c r="A70" s="1256" t="s">
        <v>13169</v>
      </c>
      <c r="B70" s="1257" t="s">
        <v>13170</v>
      </c>
      <c r="C70" s="1258">
        <v>282</v>
      </c>
      <c r="D70" s="1"/>
      <c r="E70" s="1"/>
      <c r="F70" s="1"/>
      <c r="G70" s="1"/>
      <c r="H70" s="1259"/>
      <c r="I70" s="1"/>
      <c r="J70" s="1"/>
      <c r="K70" s="1"/>
      <c r="L70" s="1"/>
      <c r="M70" s="374"/>
    </row>
    <row x14ac:dyDescent="0.25" r="71" customHeight="1" ht="29.25">
      <c r="A71" s="1256" t="s">
        <v>13171</v>
      </c>
      <c r="B71" s="1257" t="s">
        <v>13172</v>
      </c>
      <c r="C71" s="1258">
        <v>33</v>
      </c>
      <c r="D71" s="1"/>
      <c r="E71" s="1"/>
      <c r="F71" s="1"/>
      <c r="G71" s="1"/>
      <c r="H71" s="1259"/>
      <c r="I71" s="1"/>
      <c r="J71" s="1"/>
      <c r="K71" s="1"/>
      <c r="L71" s="1"/>
      <c r="M71" s="374"/>
    </row>
    <row x14ac:dyDescent="0.25" r="72" customHeight="1" ht="29.25">
      <c r="A72" s="1256" t="s">
        <v>13173</v>
      </c>
      <c r="B72" s="1257" t="s">
        <v>13174</v>
      </c>
      <c r="C72" s="1258">
        <v>405</v>
      </c>
      <c r="D72" s="1"/>
      <c r="E72" s="1"/>
      <c r="F72" s="1"/>
      <c r="G72" s="1"/>
      <c r="H72" s="1259"/>
      <c r="I72" s="1"/>
      <c r="J72" s="1"/>
      <c r="K72" s="1"/>
      <c r="L72" s="1"/>
      <c r="M72" s="374"/>
    </row>
    <row x14ac:dyDescent="0.25" r="73" customHeight="1" ht="29.25">
      <c r="A73" s="1256" t="s">
        <v>13175</v>
      </c>
      <c r="B73" s="1257" t="s">
        <v>13176</v>
      </c>
      <c r="C73" s="1258">
        <v>205</v>
      </c>
      <c r="D73" s="1"/>
      <c r="E73" s="1"/>
      <c r="F73" s="1"/>
      <c r="G73" s="1"/>
      <c r="H73" s="1259"/>
      <c r="I73" s="1"/>
      <c r="J73" s="1"/>
      <c r="K73" s="1"/>
      <c r="L73" s="1"/>
      <c r="M73" s="374"/>
    </row>
    <row x14ac:dyDescent="0.25" r="74" customHeight="1" ht="29.25">
      <c r="A74" s="1256" t="s">
        <v>13177</v>
      </c>
      <c r="B74" s="1257" t="s">
        <v>13178</v>
      </c>
      <c r="C74" s="1258">
        <v>44</v>
      </c>
      <c r="D74" s="1"/>
      <c r="E74" s="1"/>
      <c r="F74" s="1"/>
      <c r="G74" s="1"/>
      <c r="H74" s="1259"/>
      <c r="I74" s="1"/>
      <c r="J74" s="1"/>
      <c r="K74" s="1"/>
      <c r="L74" s="1"/>
      <c r="M74" s="374"/>
    </row>
    <row x14ac:dyDescent="0.25" r="75" customHeight="1" ht="29.25">
      <c r="A75" s="1256" t="s">
        <v>13179</v>
      </c>
      <c r="B75" s="1257" t="s">
        <v>13180</v>
      </c>
      <c r="C75" s="1258">
        <v>87</v>
      </c>
      <c r="D75" s="1"/>
      <c r="E75" s="1"/>
      <c r="F75" s="1"/>
      <c r="G75" s="1"/>
      <c r="H75" s="1260"/>
      <c r="I75" s="1"/>
      <c r="J75" s="1"/>
      <c r="K75" s="1"/>
      <c r="L75" s="1"/>
      <c r="M75" s="374"/>
    </row>
    <row x14ac:dyDescent="0.25" r="76" customHeight="1" ht="29.25">
      <c r="A76" s="1256" t="s">
        <v>13181</v>
      </c>
      <c r="B76" s="1257" t="s">
        <v>13182</v>
      </c>
      <c r="C76" s="1258">
        <v>233</v>
      </c>
      <c r="D76" s="1"/>
      <c r="E76" s="1"/>
      <c r="F76" s="1"/>
      <c r="G76" s="1"/>
      <c r="H76" s="1259"/>
      <c r="I76" s="1"/>
      <c r="J76" s="1"/>
      <c r="K76" s="1"/>
      <c r="L76" s="1"/>
      <c r="M76" s="374"/>
    </row>
    <row x14ac:dyDescent="0.25" r="77" customHeight="1" ht="29.25">
      <c r="A77" s="1256" t="s">
        <v>13183</v>
      </c>
      <c r="B77" s="1257" t="s">
        <v>13184</v>
      </c>
      <c r="C77" s="1258">
        <v>284</v>
      </c>
      <c r="D77" s="1"/>
      <c r="E77" s="1"/>
      <c r="F77" s="1"/>
      <c r="G77" s="1"/>
      <c r="H77" s="1262"/>
      <c r="I77" s="1"/>
      <c r="J77" s="1"/>
      <c r="K77" s="1"/>
      <c r="L77" s="1"/>
      <c r="M77" s="374"/>
    </row>
    <row x14ac:dyDescent="0.25" r="78" customHeight="1" ht="29.25">
      <c r="A78" s="1256" t="s">
        <v>13185</v>
      </c>
      <c r="B78" s="1257" t="s">
        <v>13186</v>
      </c>
      <c r="C78" s="1258">
        <v>1048</v>
      </c>
      <c r="D78" s="1"/>
      <c r="E78" s="1"/>
      <c r="F78" s="1"/>
      <c r="G78" s="1"/>
      <c r="H78" s="1262"/>
      <c r="I78" s="1"/>
      <c r="J78" s="1"/>
      <c r="K78" s="1"/>
      <c r="L78" s="1"/>
      <c r="M78" s="374"/>
    </row>
    <row x14ac:dyDescent="0.25" r="79" customHeight="1" ht="29.25">
      <c r="A79" s="1256" t="s">
        <v>13187</v>
      </c>
      <c r="B79" s="1257" t="s">
        <v>13188</v>
      </c>
      <c r="C79" s="1258">
        <v>482</v>
      </c>
      <c r="D79" s="1"/>
      <c r="E79" s="1"/>
      <c r="F79" s="1"/>
      <c r="G79" s="1"/>
      <c r="H79" s="1262"/>
      <c r="I79" s="1"/>
      <c r="J79" s="1"/>
      <c r="K79" s="1"/>
      <c r="L79" s="1"/>
      <c r="M79" s="374"/>
    </row>
    <row x14ac:dyDescent="0.25" r="80" customHeight="1" ht="29.25">
      <c r="A80" s="1256" t="s">
        <v>13189</v>
      </c>
      <c r="B80" s="1257" t="s">
        <v>13190</v>
      </c>
      <c r="C80" s="1258">
        <v>442</v>
      </c>
      <c r="D80" s="1"/>
      <c r="E80" s="1"/>
      <c r="F80" s="1"/>
      <c r="G80" s="1"/>
      <c r="H80" s="1262"/>
      <c r="I80" s="1"/>
      <c r="J80" s="1"/>
      <c r="K80" s="1"/>
      <c r="L80" s="1"/>
      <c r="M80" s="374"/>
    </row>
    <row x14ac:dyDescent="0.25" r="81" customHeight="1" ht="29.25">
      <c r="A81" s="1256" t="s">
        <v>13191</v>
      </c>
      <c r="B81" s="1257" t="s">
        <v>13192</v>
      </c>
      <c r="C81" s="1258">
        <v>1046</v>
      </c>
      <c r="D81" s="1"/>
      <c r="E81" s="1"/>
      <c r="F81" s="1"/>
      <c r="G81" s="1"/>
      <c r="H81" s="1262"/>
      <c r="I81" s="1"/>
      <c r="J81" s="1"/>
      <c r="K81" s="1"/>
      <c r="L81" s="1"/>
      <c r="M81" s="374"/>
    </row>
    <row x14ac:dyDescent="0.25" r="82" customHeight="1" ht="29.25">
      <c r="A82" s="1256" t="s">
        <v>13193</v>
      </c>
      <c r="B82" s="1257" t="s">
        <v>13194</v>
      </c>
      <c r="C82" s="1258">
        <v>322</v>
      </c>
      <c r="D82" s="1"/>
      <c r="E82" s="1"/>
      <c r="F82" s="1"/>
      <c r="G82" s="1"/>
      <c r="H82" s="1262"/>
      <c r="I82" s="1"/>
      <c r="J82" s="1"/>
      <c r="K82" s="1"/>
      <c r="L82" s="1"/>
      <c r="M82" s="374"/>
    </row>
    <row x14ac:dyDescent="0.25" r="83" customHeight="1" ht="29.25">
      <c r="A83" s="1256" t="s">
        <v>13195</v>
      </c>
      <c r="B83" s="1257" t="s">
        <v>13196</v>
      </c>
      <c r="C83" s="1258">
        <v>96</v>
      </c>
      <c r="D83" s="1"/>
      <c r="E83" s="1"/>
      <c r="F83" s="1"/>
      <c r="G83" s="1"/>
      <c r="H83" s="1262"/>
      <c r="I83" s="1"/>
      <c r="J83" s="1"/>
      <c r="K83" s="1"/>
      <c r="L83" s="1"/>
      <c r="M83" s="374"/>
    </row>
    <row x14ac:dyDescent="0.25" r="84" customHeight="1" ht="29.25">
      <c r="A84" s="1256" t="s">
        <v>13197</v>
      </c>
      <c r="B84" s="1257" t="s">
        <v>13198</v>
      </c>
      <c r="C84" s="1258">
        <v>61</v>
      </c>
      <c r="D84" s="1"/>
      <c r="E84" s="1"/>
      <c r="F84" s="1"/>
      <c r="G84" s="1"/>
      <c r="H84" s="1262"/>
      <c r="I84" s="1"/>
      <c r="J84" s="1"/>
      <c r="K84" s="1"/>
      <c r="L84" s="1"/>
      <c r="M84" s="374"/>
    </row>
    <row x14ac:dyDescent="0.25" r="85" customHeight="1" ht="29.25">
      <c r="A85" s="1256" t="s">
        <v>13199</v>
      </c>
      <c r="B85" s="1257" t="s">
        <v>13200</v>
      </c>
      <c r="C85" s="1258">
        <v>78</v>
      </c>
      <c r="D85" s="1"/>
      <c r="E85" s="1"/>
      <c r="F85" s="1"/>
      <c r="G85" s="1"/>
      <c r="H85" s="1"/>
      <c r="I85" s="1"/>
      <c r="J85" s="1"/>
      <c r="K85" s="1"/>
      <c r="L85" s="1"/>
      <c r="M85" s="374"/>
    </row>
    <row x14ac:dyDescent="0.25" r="86" customHeight="1" ht="29.25">
      <c r="A86" s="1256" t="s">
        <v>13201</v>
      </c>
      <c r="B86" s="1257" t="s">
        <v>13202</v>
      </c>
      <c r="C86" s="1258">
        <v>262</v>
      </c>
      <c r="D86" s="1"/>
      <c r="E86" s="1"/>
      <c r="F86" s="1"/>
      <c r="G86" s="1"/>
      <c r="H86" s="1"/>
      <c r="I86" s="1"/>
      <c r="J86" s="1"/>
      <c r="K86" s="1"/>
      <c r="L86" s="1"/>
      <c r="M86" s="374"/>
    </row>
    <row x14ac:dyDescent="0.25" r="87" customHeight="1" ht="29.25">
      <c r="A87" s="1256" t="s">
        <v>13203</v>
      </c>
      <c r="B87" s="1257" t="s">
        <v>13204</v>
      </c>
      <c r="C87" s="1258">
        <v>206</v>
      </c>
      <c r="D87" s="1"/>
      <c r="E87" s="1"/>
      <c r="F87" s="1"/>
      <c r="G87" s="1"/>
      <c r="H87" s="1"/>
      <c r="I87" s="1"/>
      <c r="J87" s="1"/>
      <c r="K87" s="1"/>
      <c r="L87" s="1"/>
      <c r="M87" s="374"/>
    </row>
    <row x14ac:dyDescent="0.25" r="88" customHeight="1" ht="29.25">
      <c r="A88" s="1256" t="s">
        <v>13205</v>
      </c>
      <c r="B88" s="1257" t="s">
        <v>13206</v>
      </c>
      <c r="C88" s="1258">
        <v>351</v>
      </c>
      <c r="D88" s="1"/>
      <c r="E88" s="1"/>
      <c r="F88" s="1"/>
      <c r="G88" s="1"/>
      <c r="H88" s="1"/>
      <c r="I88" s="1"/>
      <c r="J88" s="1"/>
      <c r="K88" s="1"/>
      <c r="L88" s="1"/>
      <c r="M88" s="374"/>
    </row>
    <row x14ac:dyDescent="0.25" r="89" customHeight="1" ht="29.25">
      <c r="A89" s="1256" t="s">
        <v>13207</v>
      </c>
      <c r="B89" s="1257" t="s">
        <v>13208</v>
      </c>
      <c r="C89" s="1258">
        <v>356</v>
      </c>
      <c r="D89" s="1"/>
      <c r="E89" s="1"/>
      <c r="F89" s="1"/>
      <c r="G89" s="1"/>
      <c r="H89" s="1"/>
      <c r="I89" s="1"/>
      <c r="J89" s="1"/>
      <c r="K89" s="1"/>
      <c r="L89" s="1"/>
      <c r="M89" s="374"/>
    </row>
    <row x14ac:dyDescent="0.25" r="90" customHeight="1" ht="29.25">
      <c r="A90" s="1256" t="s">
        <v>13209</v>
      </c>
      <c r="B90" s="1257" t="s">
        <v>13210</v>
      </c>
      <c r="C90" s="1258">
        <v>361</v>
      </c>
      <c r="D90" s="1"/>
      <c r="E90" s="1"/>
      <c r="F90" s="1"/>
      <c r="G90" s="1"/>
      <c r="H90" s="1"/>
      <c r="I90" s="1"/>
      <c r="J90" s="1"/>
      <c r="K90" s="1"/>
      <c r="L90" s="1"/>
      <c r="M90" s="374"/>
    </row>
    <row x14ac:dyDescent="0.25" r="91" customHeight="1" ht="29.25">
      <c r="A91" s="1256" t="s">
        <v>13211</v>
      </c>
      <c r="B91" s="1257" t="s">
        <v>13212</v>
      </c>
      <c r="C91" s="1258">
        <v>1292</v>
      </c>
      <c r="D91" s="1"/>
      <c r="E91" s="1"/>
      <c r="F91" s="1"/>
      <c r="G91" s="1"/>
      <c r="H91" s="1"/>
      <c r="I91" s="1"/>
      <c r="J91" s="1"/>
      <c r="K91" s="1"/>
      <c r="L91" s="1"/>
      <c r="M91" s="1259"/>
    </row>
    <row x14ac:dyDescent="0.25" r="92" customHeight="1" ht="29.25">
      <c r="A92" s="1256" t="s">
        <v>13213</v>
      </c>
      <c r="B92" s="1257" t="s">
        <v>13214</v>
      </c>
      <c r="C92" s="1258">
        <v>342</v>
      </c>
      <c r="D92" s="1"/>
      <c r="E92" s="1"/>
      <c r="F92" s="1"/>
      <c r="G92" s="1"/>
      <c r="H92" s="1"/>
      <c r="I92" s="1"/>
      <c r="J92" s="1"/>
      <c r="K92" s="1"/>
      <c r="L92" s="1"/>
      <c r="M92" s="1259"/>
    </row>
    <row x14ac:dyDescent="0.25" r="93" customHeight="1" ht="29.25">
      <c r="A93" s="1256" t="s">
        <v>13215</v>
      </c>
      <c r="B93" s="1257" t="s">
        <v>13216</v>
      </c>
      <c r="C93" s="1258">
        <v>214</v>
      </c>
      <c r="D93" s="1"/>
      <c r="E93" s="1"/>
      <c r="F93" s="1"/>
      <c r="G93" s="1"/>
      <c r="H93" s="1"/>
      <c r="I93" s="1"/>
      <c r="J93" s="1"/>
      <c r="K93" s="1"/>
      <c r="L93" s="1"/>
      <c r="M93" s="1259"/>
    </row>
    <row x14ac:dyDescent="0.25" r="94" customHeight="1" ht="29.25">
      <c r="A94" s="1256" t="s">
        <v>13217</v>
      </c>
      <c r="B94" s="1257" t="s">
        <v>13218</v>
      </c>
      <c r="C94" s="1258">
        <v>865</v>
      </c>
      <c r="D94" s="1"/>
      <c r="E94" s="1"/>
      <c r="F94" s="1"/>
      <c r="G94" s="1"/>
      <c r="H94" s="1"/>
      <c r="I94" s="1"/>
      <c r="J94" s="1"/>
      <c r="K94" s="1"/>
      <c r="L94" s="1"/>
      <c r="M94" s="1259"/>
    </row>
    <row x14ac:dyDescent="0.25" r="95" customHeight="1" ht="29.25">
      <c r="A95" s="1256" t="s">
        <v>13219</v>
      </c>
      <c r="B95" s="1257" t="s">
        <v>13220</v>
      </c>
      <c r="C95" s="1258">
        <v>171</v>
      </c>
      <c r="D95" s="1"/>
      <c r="E95" s="1"/>
      <c r="F95" s="1"/>
      <c r="G95" s="1"/>
      <c r="H95" s="1"/>
      <c r="I95" s="1"/>
      <c r="J95" s="1"/>
      <c r="K95" s="1"/>
      <c r="L95" s="1"/>
      <c r="M95" s="1259"/>
    </row>
    <row x14ac:dyDescent="0.25" r="96" customHeight="1" ht="29.25">
      <c r="A96" s="1256" t="s">
        <v>13221</v>
      </c>
      <c r="B96" s="1257" t="s">
        <v>13222</v>
      </c>
      <c r="C96" s="1258">
        <v>160</v>
      </c>
      <c r="D96" s="1"/>
      <c r="E96" s="1"/>
      <c r="F96" s="1"/>
      <c r="G96" s="1"/>
      <c r="H96" s="1"/>
      <c r="I96" s="1"/>
      <c r="J96" s="1"/>
      <c r="K96" s="1"/>
      <c r="L96" s="1"/>
      <c r="M96" s="1259"/>
    </row>
    <row x14ac:dyDescent="0.25" r="97" customHeight="1" ht="29.25">
      <c r="A97" s="1256" t="s">
        <v>13223</v>
      </c>
      <c r="B97" s="1257" t="s">
        <v>13224</v>
      </c>
      <c r="C97" s="1258">
        <v>556</v>
      </c>
      <c r="D97" s="1"/>
      <c r="E97" s="1"/>
      <c r="F97" s="1"/>
      <c r="G97" s="1"/>
      <c r="H97" s="1"/>
      <c r="I97" s="1"/>
      <c r="J97" s="1"/>
      <c r="K97" s="1"/>
      <c r="L97" s="1"/>
      <c r="M97" s="1259"/>
    </row>
    <row x14ac:dyDescent="0.25" r="98" customHeight="1" ht="29.25">
      <c r="A98" s="1256" t="s">
        <v>13225</v>
      </c>
      <c r="B98" s="1257" t="s">
        <v>13226</v>
      </c>
      <c r="C98" s="1258">
        <v>241</v>
      </c>
      <c r="D98" s="1"/>
      <c r="E98" s="1"/>
      <c r="F98" s="1"/>
      <c r="G98" s="1"/>
      <c r="H98" s="1"/>
      <c r="I98" s="1"/>
      <c r="J98" s="1"/>
      <c r="K98" s="1"/>
      <c r="L98" s="1"/>
      <c r="M98" s="1259"/>
    </row>
    <row x14ac:dyDescent="0.25" r="99" customHeight="1" ht="29.25">
      <c r="A99" s="1256" t="s">
        <v>13227</v>
      </c>
      <c r="B99" s="1257" t="s">
        <v>13228</v>
      </c>
      <c r="C99" s="1258">
        <v>201</v>
      </c>
      <c r="D99" s="1"/>
      <c r="E99" s="1"/>
      <c r="F99" s="1"/>
      <c r="G99" s="1"/>
      <c r="H99" s="1"/>
      <c r="I99" s="1"/>
      <c r="J99" s="1"/>
      <c r="K99" s="1"/>
      <c r="L99" s="1"/>
      <c r="M99" s="1259"/>
    </row>
    <row x14ac:dyDescent="0.25" r="100" customHeight="1" ht="29.25">
      <c r="A100" s="1256" t="s">
        <v>13229</v>
      </c>
      <c r="B100" s="1257" t="s">
        <v>13230</v>
      </c>
      <c r="C100" s="1258">
        <v>131</v>
      </c>
      <c r="D100" s="1"/>
      <c r="E100" s="1"/>
      <c r="F100" s="1"/>
      <c r="G100" s="1"/>
      <c r="H100" s="1"/>
      <c r="I100" s="1"/>
      <c r="J100" s="1"/>
      <c r="K100" s="1"/>
      <c r="L100" s="1"/>
      <c r="M100" s="1259"/>
    </row>
    <row x14ac:dyDescent="0.25" r="101" customHeight="1" ht="29.25">
      <c r="A101" s="1256" t="s">
        <v>13231</v>
      </c>
      <c r="B101" s="1257" t="s">
        <v>13232</v>
      </c>
      <c r="C101" s="1258">
        <v>106</v>
      </c>
      <c r="D101" s="1"/>
      <c r="E101" s="1"/>
      <c r="F101" s="1"/>
      <c r="G101" s="1"/>
      <c r="H101" s="1"/>
      <c r="I101" s="1"/>
      <c r="J101" s="1"/>
      <c r="K101" s="1"/>
      <c r="L101" s="1"/>
      <c r="M101" s="1259"/>
    </row>
    <row x14ac:dyDescent="0.25" r="102" customHeight="1" ht="29.25">
      <c r="A102" s="1256" t="s">
        <v>13233</v>
      </c>
      <c r="B102" s="1257" t="s">
        <v>13234</v>
      </c>
      <c r="C102" s="1258">
        <v>76</v>
      </c>
      <c r="D102" s="1"/>
      <c r="E102" s="1"/>
      <c r="F102" s="1"/>
      <c r="G102" s="1"/>
      <c r="H102" s="1"/>
      <c r="I102" s="1"/>
      <c r="J102" s="1"/>
      <c r="K102" s="1"/>
      <c r="L102" s="1"/>
      <c r="M102" s="1259"/>
    </row>
    <row x14ac:dyDescent="0.25" r="103" customHeight="1" ht="29.25">
      <c r="A103" s="1256" t="s">
        <v>13235</v>
      </c>
      <c r="B103" s="1257" t="s">
        <v>13236</v>
      </c>
      <c r="C103" s="1258">
        <v>172</v>
      </c>
      <c r="D103" s="1"/>
      <c r="E103" s="1"/>
      <c r="F103" s="1"/>
      <c r="G103" s="1"/>
      <c r="H103" s="1"/>
      <c r="I103" s="1"/>
      <c r="J103" s="1"/>
      <c r="K103" s="1"/>
      <c r="L103" s="1"/>
      <c r="M103" s="1259"/>
    </row>
    <row x14ac:dyDescent="0.25" r="104" customHeight="1" ht="29.25">
      <c r="A104" s="1256" t="s">
        <v>13237</v>
      </c>
      <c r="B104" s="1257" t="s">
        <v>13238</v>
      </c>
      <c r="C104" s="1258">
        <v>131</v>
      </c>
      <c r="D104" s="1"/>
      <c r="E104" s="1"/>
      <c r="F104" s="1"/>
      <c r="G104" s="1"/>
      <c r="H104" s="1"/>
      <c r="I104" s="1"/>
      <c r="J104" s="1"/>
      <c r="K104" s="1"/>
      <c r="L104" s="1"/>
      <c r="M104" s="1259"/>
    </row>
    <row x14ac:dyDescent="0.25" r="105" customHeight="1" ht="29.25">
      <c r="A105" s="1256" t="s">
        <v>13239</v>
      </c>
      <c r="B105" s="1257" t="s">
        <v>13240</v>
      </c>
      <c r="C105" s="1258">
        <v>782</v>
      </c>
      <c r="D105" s="1"/>
      <c r="E105" s="1"/>
      <c r="F105" s="1"/>
      <c r="G105" s="1"/>
      <c r="H105" s="1"/>
      <c r="I105" s="1"/>
      <c r="J105" s="1"/>
      <c r="K105" s="1"/>
      <c r="L105" s="1"/>
      <c r="M105" s="1259"/>
    </row>
    <row x14ac:dyDescent="0.25" r="106" customHeight="1" ht="29.25">
      <c r="A106" s="1256" t="s">
        <v>13241</v>
      </c>
      <c r="B106" s="1257" t="s">
        <v>13242</v>
      </c>
      <c r="C106" s="1258">
        <v>387</v>
      </c>
      <c r="D106" s="1"/>
      <c r="E106" s="1"/>
      <c r="F106" s="1"/>
      <c r="G106" s="1"/>
      <c r="H106" s="1"/>
      <c r="I106" s="1"/>
      <c r="J106" s="1"/>
      <c r="K106" s="1"/>
      <c r="L106" s="1"/>
      <c r="M106" s="1259"/>
    </row>
    <row x14ac:dyDescent="0.25" r="107" customHeight="1" ht="29.25">
      <c r="A107" s="1256" t="s">
        <v>13243</v>
      </c>
      <c r="B107" s="1257" t="s">
        <v>13244</v>
      </c>
      <c r="C107" s="1258">
        <v>360</v>
      </c>
      <c r="D107" s="1"/>
      <c r="E107" s="1"/>
      <c r="F107" s="1"/>
      <c r="G107" s="1"/>
      <c r="H107" s="1"/>
      <c r="I107" s="1"/>
      <c r="J107" s="1"/>
      <c r="K107" s="1"/>
      <c r="L107" s="1"/>
      <c r="M107" s="1259"/>
    </row>
    <row x14ac:dyDescent="0.25" r="108" customHeight="1" ht="29.25">
      <c r="A108" s="1256" t="s">
        <v>13245</v>
      </c>
      <c r="B108" s="1257" t="s">
        <v>13246</v>
      </c>
      <c r="C108" s="1258">
        <v>67</v>
      </c>
      <c r="D108" s="1"/>
      <c r="E108" s="1"/>
      <c r="F108" s="1"/>
      <c r="G108" s="1"/>
      <c r="H108" s="1"/>
      <c r="I108" s="1"/>
      <c r="J108" s="1"/>
      <c r="K108" s="1"/>
      <c r="L108" s="1"/>
      <c r="M108" s="1259"/>
    </row>
    <row x14ac:dyDescent="0.25" r="109" customHeight="1" ht="29.25">
      <c r="A109" s="1256" t="s">
        <v>13247</v>
      </c>
      <c r="B109" s="1257" t="s">
        <v>13248</v>
      </c>
      <c r="C109" s="1258">
        <v>76</v>
      </c>
      <c r="D109" s="1"/>
      <c r="E109" s="1"/>
      <c r="F109" s="1"/>
      <c r="G109" s="1"/>
      <c r="H109" s="1"/>
      <c r="I109" s="1"/>
      <c r="J109" s="1"/>
      <c r="K109" s="1"/>
      <c r="L109" s="1"/>
      <c r="M109" s="1259"/>
    </row>
    <row x14ac:dyDescent="0.25" r="110" customHeight="1" ht="29.25">
      <c r="A110" s="1256" t="s">
        <v>13249</v>
      </c>
      <c r="B110" s="1257" t="s">
        <v>13250</v>
      </c>
      <c r="C110" s="1258">
        <v>718</v>
      </c>
      <c r="D110" s="1"/>
      <c r="E110" s="1"/>
      <c r="F110" s="1"/>
      <c r="G110" s="1"/>
      <c r="H110" s="1"/>
      <c r="I110" s="1"/>
      <c r="J110" s="1"/>
      <c r="K110" s="1"/>
      <c r="L110" s="1"/>
      <c r="M110" s="1260"/>
    </row>
    <row x14ac:dyDescent="0.25" r="111" customHeight="1" ht="29.25">
      <c r="A111" s="1256" t="s">
        <v>13251</v>
      </c>
      <c r="B111" s="1257" t="s">
        <v>13252</v>
      </c>
      <c r="C111" s="1258">
        <v>152</v>
      </c>
      <c r="D111" s="1"/>
      <c r="E111" s="1"/>
      <c r="F111" s="1"/>
      <c r="G111" s="1"/>
      <c r="H111" s="1"/>
      <c r="I111" s="1"/>
      <c r="J111" s="1"/>
      <c r="K111" s="1"/>
      <c r="L111" s="1"/>
      <c r="M111" s="374"/>
    </row>
    <row x14ac:dyDescent="0.25" r="112" customHeight="1" ht="29.25">
      <c r="A112" s="1256" t="s">
        <v>13253</v>
      </c>
      <c r="B112" s="1257" t="s">
        <v>13254</v>
      </c>
      <c r="C112" s="1258">
        <v>72</v>
      </c>
      <c r="D112" s="1"/>
      <c r="E112" s="1"/>
      <c r="F112" s="1"/>
      <c r="G112" s="1"/>
      <c r="H112" s="1"/>
      <c r="I112" s="1"/>
      <c r="J112" s="1"/>
      <c r="K112" s="1"/>
      <c r="L112" s="1"/>
      <c r="M112" s="374"/>
    </row>
    <row x14ac:dyDescent="0.25" r="113" customHeight="1" ht="29.25">
      <c r="A113" s="1256" t="s">
        <v>13255</v>
      </c>
      <c r="B113" s="1257" t="s">
        <v>13256</v>
      </c>
      <c r="C113" s="1258">
        <v>461</v>
      </c>
      <c r="D113" s="1"/>
      <c r="E113" s="1"/>
      <c r="F113" s="1"/>
      <c r="G113" s="1"/>
      <c r="H113" s="1"/>
      <c r="I113" s="1"/>
      <c r="J113" s="1"/>
      <c r="K113" s="1"/>
      <c r="L113" s="1"/>
      <c r="M113" s="374"/>
    </row>
    <row x14ac:dyDescent="0.25" r="114" customHeight="1" ht="29.25">
      <c r="A114" s="1256" t="s">
        <v>13257</v>
      </c>
      <c r="B114" s="1257" t="s">
        <v>13258</v>
      </c>
      <c r="C114" s="1258">
        <v>402</v>
      </c>
      <c r="D114" s="1"/>
      <c r="E114" s="1"/>
      <c r="F114" s="1"/>
      <c r="G114" s="1"/>
      <c r="H114" s="1"/>
      <c r="I114" s="1"/>
      <c r="J114" s="1"/>
      <c r="K114" s="1"/>
      <c r="L114" s="1"/>
      <c r="M114" s="374"/>
    </row>
    <row x14ac:dyDescent="0.25" r="115" customHeight="1" ht="29.25">
      <c r="A115" s="1256" t="s">
        <v>13259</v>
      </c>
      <c r="B115" s="1257" t="s">
        <v>13260</v>
      </c>
      <c r="C115" s="1258">
        <v>704</v>
      </c>
      <c r="D115" s="1"/>
      <c r="E115" s="1"/>
      <c r="F115" s="1"/>
      <c r="G115" s="1"/>
      <c r="H115" s="1"/>
      <c r="I115" s="1"/>
      <c r="J115" s="1"/>
      <c r="K115" s="1"/>
      <c r="L115" s="1"/>
      <c r="M115" s="374"/>
    </row>
    <row x14ac:dyDescent="0.25" r="116" customHeight="1" ht="29.25">
      <c r="A116" s="1256" t="s">
        <v>13261</v>
      </c>
      <c r="B116" s="1257" t="s">
        <v>13262</v>
      </c>
      <c r="C116" s="1258">
        <v>1053</v>
      </c>
      <c r="D116" s="1"/>
      <c r="E116" s="1"/>
      <c r="F116" s="1"/>
      <c r="G116" s="1"/>
      <c r="H116" s="1259"/>
      <c r="I116" s="1"/>
      <c r="J116" s="1"/>
      <c r="K116" s="1"/>
      <c r="L116" s="1"/>
      <c r="M116" s="374"/>
    </row>
    <row x14ac:dyDescent="0.25" r="117" customHeight="1" ht="29.25">
      <c r="A117" s="1256" t="s">
        <v>13263</v>
      </c>
      <c r="B117" s="1257" t="s">
        <v>13264</v>
      </c>
      <c r="C117" s="1258">
        <v>160</v>
      </c>
      <c r="D117" s="1"/>
      <c r="E117" s="1"/>
      <c r="F117" s="1"/>
      <c r="G117" s="1"/>
      <c r="H117" s="1259"/>
      <c r="I117" s="1"/>
      <c r="J117" s="1"/>
      <c r="K117" s="1"/>
      <c r="L117" s="1"/>
      <c r="M117" s="374"/>
    </row>
    <row x14ac:dyDescent="0.25" r="118" customHeight="1" ht="29.25">
      <c r="A118" s="1256" t="s">
        <v>13265</v>
      </c>
      <c r="B118" s="1257" t="s">
        <v>13266</v>
      </c>
      <c r="C118" s="1258">
        <v>500</v>
      </c>
      <c r="D118" s="1"/>
      <c r="E118" s="1"/>
      <c r="F118" s="1"/>
      <c r="G118" s="1"/>
      <c r="H118" s="1259"/>
      <c r="I118" s="1"/>
      <c r="J118" s="1"/>
      <c r="K118" s="1"/>
      <c r="L118" s="1"/>
      <c r="M118" s="374"/>
    </row>
    <row x14ac:dyDescent="0.25" r="119" customHeight="1" ht="29.25">
      <c r="A119" s="1256" t="s">
        <v>13267</v>
      </c>
      <c r="B119" s="1257" t="s">
        <v>13268</v>
      </c>
      <c r="C119" s="1258">
        <v>585</v>
      </c>
      <c r="D119" s="1"/>
      <c r="E119" s="1"/>
      <c r="F119" s="1"/>
      <c r="G119" s="1"/>
      <c r="H119" s="1259"/>
      <c r="I119" s="1"/>
      <c r="J119" s="1"/>
      <c r="K119" s="1"/>
      <c r="L119" s="1"/>
      <c r="M119" s="374"/>
    </row>
    <row x14ac:dyDescent="0.25" r="120" customHeight="1" ht="29.25">
      <c r="A120" s="1256" t="s">
        <v>13269</v>
      </c>
      <c r="B120" s="1257" t="s">
        <v>13270</v>
      </c>
      <c r="C120" s="1258">
        <v>472</v>
      </c>
      <c r="D120" s="1"/>
      <c r="E120" s="1"/>
      <c r="F120" s="1"/>
      <c r="G120" s="1"/>
      <c r="H120" s="1259"/>
      <c r="I120" s="1"/>
      <c r="J120" s="1"/>
      <c r="K120" s="1"/>
      <c r="L120" s="1"/>
      <c r="M120" s="374"/>
    </row>
    <row x14ac:dyDescent="0.25" r="121" customHeight="1" ht="29.25">
      <c r="A121" s="1256" t="s">
        <v>13271</v>
      </c>
      <c r="B121" s="1257" t="s">
        <v>13272</v>
      </c>
      <c r="C121" s="1258">
        <v>416</v>
      </c>
      <c r="D121" s="1"/>
      <c r="E121" s="1"/>
      <c r="F121" s="1"/>
      <c r="G121" s="1"/>
      <c r="H121" s="1262"/>
      <c r="I121" s="1"/>
      <c r="J121" s="1"/>
      <c r="K121" s="1"/>
      <c r="L121" s="1"/>
      <c r="M121" s="374"/>
    </row>
    <row x14ac:dyDescent="0.25" r="122" customHeight="1" ht="29.25">
      <c r="A122" s="1256" t="s">
        <v>13273</v>
      </c>
      <c r="B122" s="1257" t="s">
        <v>13274</v>
      </c>
      <c r="C122" s="1258">
        <v>101</v>
      </c>
      <c r="D122" s="1"/>
      <c r="E122" s="1"/>
      <c r="F122" s="1"/>
      <c r="G122" s="1"/>
      <c r="H122" s="1262"/>
      <c r="I122" s="1"/>
      <c r="J122" s="1"/>
      <c r="K122" s="1"/>
      <c r="L122" s="1"/>
      <c r="M122" s="374"/>
    </row>
    <row x14ac:dyDescent="0.25" r="123" customHeight="1" ht="29.25">
      <c r="A123" s="1256" t="s">
        <v>13275</v>
      </c>
      <c r="B123" s="1257" t="s">
        <v>13276</v>
      </c>
      <c r="C123" s="1258">
        <v>450</v>
      </c>
      <c r="D123" s="1"/>
      <c r="E123" s="1"/>
      <c r="F123" s="1"/>
      <c r="G123" s="1"/>
      <c r="H123" s="1262"/>
      <c r="I123" s="1"/>
      <c r="J123" s="1"/>
      <c r="K123" s="1"/>
      <c r="L123" s="1"/>
      <c r="M123" s="374"/>
    </row>
    <row x14ac:dyDescent="0.25" r="124" customHeight="1" ht="29.25">
      <c r="A124" s="1256" t="s">
        <v>13277</v>
      </c>
      <c r="B124" s="1257" t="s">
        <v>13278</v>
      </c>
      <c r="C124" s="1258">
        <v>136</v>
      </c>
      <c r="D124" s="1"/>
      <c r="E124" s="1"/>
      <c r="F124" s="1"/>
      <c r="G124" s="1"/>
      <c r="H124" s="1262"/>
      <c r="I124" s="1"/>
      <c r="J124" s="1"/>
      <c r="K124" s="1"/>
      <c r="L124" s="1"/>
      <c r="M124" s="374"/>
    </row>
    <row x14ac:dyDescent="0.25" r="125" customHeight="1" ht="29.25">
      <c r="A125" s="1256" t="s">
        <v>13279</v>
      </c>
      <c r="B125" s="1257" t="s">
        <v>13280</v>
      </c>
      <c r="C125" s="1258">
        <v>19</v>
      </c>
      <c r="D125" s="1"/>
      <c r="E125" s="1"/>
      <c r="F125" s="1"/>
      <c r="G125" s="1"/>
      <c r="H125" s="1262"/>
      <c r="I125" s="1"/>
      <c r="J125" s="1"/>
      <c r="K125" s="1"/>
      <c r="L125" s="1"/>
      <c r="M125" s="374"/>
    </row>
    <row x14ac:dyDescent="0.25" r="126" customHeight="1" ht="29.25">
      <c r="A126" s="1256" t="s">
        <v>13281</v>
      </c>
      <c r="B126" s="1257" t="s">
        <v>13282</v>
      </c>
      <c r="C126" s="1258">
        <v>45</v>
      </c>
      <c r="D126" s="1"/>
      <c r="E126" s="1"/>
      <c r="F126" s="1"/>
      <c r="G126" s="1"/>
      <c r="H126" s="1262"/>
      <c r="I126" s="1"/>
      <c r="J126" s="1"/>
      <c r="K126" s="1"/>
      <c r="L126" s="1"/>
      <c r="M126" s="374"/>
    </row>
    <row x14ac:dyDescent="0.25" r="127" customHeight="1" ht="29.25">
      <c r="A127" s="1256" t="s">
        <v>13283</v>
      </c>
      <c r="B127" s="1257" t="s">
        <v>13284</v>
      </c>
      <c r="C127" s="1258">
        <v>274</v>
      </c>
      <c r="D127" s="1"/>
      <c r="E127" s="1"/>
      <c r="F127" s="1"/>
      <c r="G127" s="1"/>
      <c r="H127" s="1262"/>
      <c r="I127" s="1"/>
      <c r="J127" s="1"/>
      <c r="K127" s="1"/>
      <c r="L127" s="1"/>
      <c r="M127" s="374"/>
    </row>
    <row x14ac:dyDescent="0.25" r="128" customHeight="1" ht="29.25">
      <c r="A128" s="1256" t="s">
        <v>13285</v>
      </c>
      <c r="B128" s="1257" t="s">
        <v>13286</v>
      </c>
      <c r="C128" s="1258">
        <v>44</v>
      </c>
      <c r="D128" s="1"/>
      <c r="E128" s="1"/>
      <c r="F128" s="1"/>
      <c r="G128" s="1"/>
      <c r="H128" s="1262"/>
      <c r="I128" s="1"/>
      <c r="J128" s="1"/>
      <c r="K128" s="1"/>
      <c r="L128" s="1"/>
      <c r="M128" s="374"/>
    </row>
    <row x14ac:dyDescent="0.25" r="129" customHeight="1" ht="29.25">
      <c r="A129" s="1256" t="s">
        <v>13287</v>
      </c>
      <c r="B129" s="1257" t="s">
        <v>13288</v>
      </c>
      <c r="C129" s="1258">
        <v>65</v>
      </c>
      <c r="D129" s="1"/>
      <c r="E129" s="1"/>
      <c r="F129" s="1"/>
      <c r="G129" s="1"/>
      <c r="H129" s="1262"/>
      <c r="I129" s="1"/>
      <c r="J129" s="1"/>
      <c r="K129" s="1"/>
      <c r="L129" s="1"/>
      <c r="M129" s="374"/>
    </row>
    <row x14ac:dyDescent="0.25" r="130" customHeight="1" ht="29.25">
      <c r="A130" s="1256" t="s">
        <v>13289</v>
      </c>
      <c r="B130" s="1257" t="s">
        <v>13290</v>
      </c>
      <c r="C130" s="1258">
        <v>19</v>
      </c>
      <c r="D130" s="1"/>
      <c r="E130" s="1"/>
      <c r="F130" s="1"/>
      <c r="G130" s="1"/>
      <c r="H130" s="1259"/>
      <c r="I130" s="1"/>
      <c r="J130" s="1"/>
      <c r="K130" s="1"/>
      <c r="L130" s="1"/>
      <c r="M130" s="374"/>
    </row>
    <row x14ac:dyDescent="0.25" r="131" customHeight="1" ht="29.25">
      <c r="A131" s="1256" t="s">
        <v>13291</v>
      </c>
      <c r="B131" s="1257" t="s">
        <v>13292</v>
      </c>
      <c r="C131" s="1258">
        <v>66</v>
      </c>
      <c r="D131" s="1"/>
      <c r="E131" s="1"/>
      <c r="F131" s="1"/>
      <c r="G131" s="1"/>
      <c r="H131" s="1259"/>
      <c r="I131" s="1"/>
      <c r="J131" s="1"/>
      <c r="K131" s="1"/>
      <c r="L131" s="1"/>
      <c r="M131" s="374"/>
    </row>
    <row x14ac:dyDescent="0.25" r="132" customHeight="1" ht="29.25">
      <c r="A132" s="1256" t="s">
        <v>13293</v>
      </c>
      <c r="B132" s="1257" t="s">
        <v>13294</v>
      </c>
      <c r="C132" s="1258">
        <v>52</v>
      </c>
      <c r="D132" s="1"/>
      <c r="E132" s="1"/>
      <c r="F132" s="1"/>
      <c r="G132" s="1"/>
      <c r="H132" s="1259"/>
      <c r="I132" s="1"/>
      <c r="J132" s="1"/>
      <c r="K132" s="1"/>
      <c r="L132" s="1"/>
      <c r="M132" s="374"/>
    </row>
    <row x14ac:dyDescent="0.25" r="133" customHeight="1" ht="29.25">
      <c r="A133" s="1256" t="s">
        <v>13295</v>
      </c>
      <c r="B133" s="1257" t="s">
        <v>13296</v>
      </c>
      <c r="C133" s="1258">
        <v>75</v>
      </c>
      <c r="D133" s="1"/>
      <c r="E133" s="1"/>
      <c r="F133" s="1"/>
      <c r="G133" s="1"/>
      <c r="H133" s="1259"/>
      <c r="I133" s="1"/>
      <c r="J133" s="1"/>
      <c r="K133" s="1"/>
      <c r="L133" s="1"/>
      <c r="M133" s="374"/>
    </row>
    <row x14ac:dyDescent="0.25" r="134" customHeight="1" ht="29.25">
      <c r="A134" s="1256" t="s">
        <v>13297</v>
      </c>
      <c r="B134" s="1257" t="s">
        <v>13298</v>
      </c>
      <c r="C134" s="1258">
        <v>80</v>
      </c>
      <c r="D134" s="1"/>
      <c r="E134" s="1"/>
      <c r="F134" s="1"/>
      <c r="G134" s="1"/>
      <c r="H134" s="1259"/>
      <c r="I134" s="1"/>
      <c r="J134" s="1"/>
      <c r="K134" s="1"/>
      <c r="L134" s="1"/>
      <c r="M134" s="374"/>
    </row>
    <row x14ac:dyDescent="0.25" r="135" customHeight="1" ht="29.25">
      <c r="A135" s="1256" t="s">
        <v>13299</v>
      </c>
      <c r="B135" s="1257" t="s">
        <v>13300</v>
      </c>
      <c r="C135" s="1258">
        <v>1072</v>
      </c>
      <c r="D135" s="1"/>
      <c r="E135" s="1"/>
      <c r="F135" s="1"/>
      <c r="G135" s="1"/>
      <c r="H135" s="1259"/>
      <c r="I135" s="1"/>
      <c r="J135" s="1"/>
      <c r="K135" s="1"/>
      <c r="L135" s="1"/>
      <c r="M135" s="374"/>
    </row>
    <row x14ac:dyDescent="0.25" r="136" customHeight="1" ht="29.25">
      <c r="A136" s="1256" t="s">
        <v>13301</v>
      </c>
      <c r="B136" s="1257" t="s">
        <v>13302</v>
      </c>
      <c r="C136" s="1258">
        <v>291</v>
      </c>
      <c r="D136" s="1"/>
      <c r="E136" s="1"/>
      <c r="F136" s="1"/>
      <c r="G136" s="1"/>
      <c r="H136" s="1259"/>
      <c r="I136" s="1"/>
      <c r="J136" s="1"/>
      <c r="K136" s="1"/>
      <c r="L136" s="1"/>
      <c r="M136" s="374"/>
    </row>
    <row x14ac:dyDescent="0.25" r="137" customHeight="1" ht="29.25">
      <c r="A137" s="1256" t="s">
        <v>13303</v>
      </c>
      <c r="B137" s="1257" t="s">
        <v>13304</v>
      </c>
      <c r="C137" s="1258">
        <v>61</v>
      </c>
      <c r="D137" s="1"/>
      <c r="E137" s="1"/>
      <c r="F137" s="1"/>
      <c r="G137" s="1"/>
      <c r="H137" s="1259"/>
      <c r="I137" s="1"/>
      <c r="J137" s="1"/>
      <c r="K137" s="1"/>
      <c r="L137" s="1"/>
      <c r="M137" s="374"/>
    </row>
    <row x14ac:dyDescent="0.25" r="138" customHeight="1" ht="29.25">
      <c r="A138" s="1256" t="s">
        <v>13305</v>
      </c>
      <c r="B138" s="1257" t="s">
        <v>13306</v>
      </c>
      <c r="C138" s="1258">
        <v>662</v>
      </c>
      <c r="D138" s="1"/>
      <c r="E138" s="1"/>
      <c r="F138" s="1"/>
      <c r="G138" s="1"/>
      <c r="H138" s="1259"/>
      <c r="I138" s="1"/>
      <c r="J138" s="1"/>
      <c r="K138" s="1"/>
      <c r="L138" s="1"/>
      <c r="M138" s="374"/>
    </row>
    <row x14ac:dyDescent="0.25" r="139" customHeight="1" ht="29.25">
      <c r="A139" s="1256" t="s">
        <v>13307</v>
      </c>
      <c r="B139" s="1257" t="s">
        <v>13308</v>
      </c>
      <c r="C139" s="1258">
        <v>162</v>
      </c>
      <c r="D139" s="1"/>
      <c r="E139" s="1"/>
      <c r="F139" s="1"/>
      <c r="G139" s="1"/>
      <c r="H139" s="1259"/>
      <c r="I139" s="1"/>
      <c r="J139" s="1"/>
      <c r="K139" s="1"/>
      <c r="L139" s="1"/>
      <c r="M139" s="374"/>
    </row>
    <row x14ac:dyDescent="0.25" r="140" customHeight="1" ht="29.25">
      <c r="A140" s="1256" t="s">
        <v>13309</v>
      </c>
      <c r="B140" s="1257" t="s">
        <v>13310</v>
      </c>
      <c r="C140" s="1258">
        <v>517</v>
      </c>
      <c r="D140" s="1"/>
      <c r="E140" s="1"/>
      <c r="F140" s="1"/>
      <c r="G140" s="1"/>
      <c r="H140" s="1259"/>
      <c r="I140" s="1"/>
      <c r="J140" s="1"/>
      <c r="K140" s="1"/>
      <c r="L140" s="1"/>
      <c r="M140" s="374"/>
    </row>
    <row x14ac:dyDescent="0.25" r="141" customHeight="1" ht="29.25">
      <c r="A141" s="1256" t="s">
        <v>13311</v>
      </c>
      <c r="B141" s="1257" t="s">
        <v>13312</v>
      </c>
      <c r="C141" s="1258">
        <v>550</v>
      </c>
      <c r="D141" s="1"/>
      <c r="E141" s="1"/>
      <c r="F141" s="1"/>
      <c r="G141" s="1"/>
      <c r="H141" s="1259"/>
      <c r="I141" s="1"/>
      <c r="J141" s="1"/>
      <c r="K141" s="1"/>
      <c r="L141" s="1"/>
      <c r="M141" s="374"/>
    </row>
    <row x14ac:dyDescent="0.25" r="142" customHeight="1" ht="29.25">
      <c r="A142" s="1256" t="s">
        <v>13313</v>
      </c>
      <c r="B142" s="1257" t="s">
        <v>13314</v>
      </c>
      <c r="C142" s="1258">
        <v>42</v>
      </c>
      <c r="D142" s="1"/>
      <c r="E142" s="1"/>
      <c r="F142" s="1"/>
      <c r="G142" s="1"/>
      <c r="H142" s="1259"/>
      <c r="I142" s="1"/>
      <c r="J142" s="1"/>
      <c r="K142" s="1"/>
      <c r="L142" s="1"/>
      <c r="M142" s="374"/>
    </row>
    <row x14ac:dyDescent="0.25" r="143" customHeight="1" ht="29.25">
      <c r="A143" s="1256" t="s">
        <v>13315</v>
      </c>
      <c r="B143" s="1257" t="s">
        <v>13316</v>
      </c>
      <c r="C143" s="1258">
        <v>101</v>
      </c>
      <c r="D143" s="1"/>
      <c r="E143" s="1"/>
      <c r="F143" s="1"/>
      <c r="G143" s="1"/>
      <c r="H143" s="1259"/>
      <c r="I143" s="1"/>
      <c r="J143" s="1"/>
      <c r="K143" s="1"/>
      <c r="L143" s="1"/>
      <c r="M143" s="374"/>
    </row>
    <row x14ac:dyDescent="0.25" r="144" customHeight="1" ht="29.25">
      <c r="A144" s="1256" t="s">
        <v>13317</v>
      </c>
      <c r="B144" s="1257" t="s">
        <v>13318</v>
      </c>
      <c r="C144" s="1258">
        <v>267</v>
      </c>
      <c r="D144" s="1"/>
      <c r="E144" s="1"/>
      <c r="F144" s="1"/>
      <c r="G144" s="1"/>
      <c r="H144" s="1259"/>
      <c r="I144" s="1"/>
      <c r="J144" s="1"/>
      <c r="K144" s="1"/>
      <c r="L144" s="1"/>
      <c r="M144" s="374"/>
    </row>
    <row x14ac:dyDescent="0.25" r="145" customHeight="1" ht="29.25">
      <c r="A145" s="1256" t="s">
        <v>13319</v>
      </c>
      <c r="B145" s="1257" t="s">
        <v>13320</v>
      </c>
      <c r="C145" s="1258">
        <v>101</v>
      </c>
      <c r="D145" s="1"/>
      <c r="E145" s="1"/>
      <c r="F145" s="1"/>
      <c r="G145" s="1"/>
      <c r="H145" s="1259"/>
      <c r="I145" s="1"/>
      <c r="J145" s="1"/>
      <c r="K145" s="1"/>
      <c r="L145" s="1"/>
      <c r="M145" s="374"/>
    </row>
    <row x14ac:dyDescent="0.25" r="146" customHeight="1" ht="29.25">
      <c r="A146" s="1256" t="s">
        <v>13321</v>
      </c>
      <c r="B146" s="1257" t="s">
        <v>13322</v>
      </c>
      <c r="C146" s="1258">
        <v>161</v>
      </c>
      <c r="D146" s="1"/>
      <c r="E146" s="1"/>
      <c r="F146" s="1"/>
      <c r="G146" s="1"/>
      <c r="H146" s="1259"/>
      <c r="I146" s="1"/>
      <c r="J146" s="1"/>
      <c r="K146" s="1"/>
      <c r="L146" s="1"/>
      <c r="M146" s="374"/>
    </row>
    <row x14ac:dyDescent="0.25" r="147" customHeight="1" ht="29.25">
      <c r="A147" s="1256" t="s">
        <v>13323</v>
      </c>
      <c r="B147" s="1257" t="s">
        <v>13324</v>
      </c>
      <c r="C147" s="1258">
        <v>271</v>
      </c>
      <c r="D147" s="1"/>
      <c r="E147" s="1"/>
      <c r="F147" s="1"/>
      <c r="G147" s="1"/>
      <c r="H147" s="1259"/>
      <c r="I147" s="1"/>
      <c r="J147" s="1"/>
      <c r="K147" s="1"/>
      <c r="L147" s="1"/>
      <c r="M147" s="374"/>
    </row>
    <row x14ac:dyDescent="0.25" r="148" customHeight="1" ht="29.25">
      <c r="A148" s="1256" t="s">
        <v>13325</v>
      </c>
      <c r="B148" s="1257" t="s">
        <v>13326</v>
      </c>
      <c r="C148" s="1258">
        <v>107</v>
      </c>
      <c r="D148" s="1"/>
      <c r="E148" s="1"/>
      <c r="F148" s="1"/>
      <c r="G148" s="1"/>
      <c r="H148" s="1259"/>
      <c r="I148" s="1"/>
      <c r="J148" s="1"/>
      <c r="K148" s="1"/>
      <c r="L148" s="1"/>
      <c r="M148" s="374"/>
    </row>
    <row x14ac:dyDescent="0.25" r="149" customHeight="1" ht="29.25">
      <c r="A149" s="1256" t="s">
        <v>13327</v>
      </c>
      <c r="B149" s="1257" t="s">
        <v>13328</v>
      </c>
      <c r="C149" s="1258">
        <v>127</v>
      </c>
      <c r="D149" s="1"/>
      <c r="E149" s="1"/>
      <c r="F149" s="1"/>
      <c r="G149" s="1"/>
      <c r="H149" s="1259"/>
      <c r="I149" s="1"/>
      <c r="J149" s="1"/>
      <c r="K149" s="1"/>
      <c r="L149" s="1"/>
      <c r="M149" s="374"/>
    </row>
    <row x14ac:dyDescent="0.25" r="150" customHeight="1" ht="29.25">
      <c r="A150" s="1256" t="s">
        <v>13329</v>
      </c>
      <c r="B150" s="1257" t="s">
        <v>13330</v>
      </c>
      <c r="C150" s="1258">
        <v>377</v>
      </c>
      <c r="D150" s="1"/>
      <c r="E150" s="1"/>
      <c r="F150" s="1"/>
      <c r="G150" s="1"/>
      <c r="H150" s="1259"/>
      <c r="I150" s="1"/>
      <c r="J150" s="1"/>
      <c r="K150" s="1"/>
      <c r="L150" s="1"/>
      <c r="M150" s="374"/>
    </row>
    <row x14ac:dyDescent="0.25" r="151" customHeight="1" ht="29.25">
      <c r="A151" s="1256" t="s">
        <v>13331</v>
      </c>
      <c r="B151" s="1257" t="s">
        <v>13332</v>
      </c>
      <c r="C151" s="1258">
        <v>427</v>
      </c>
      <c r="D151" s="1"/>
      <c r="E151" s="1"/>
      <c r="F151" s="1"/>
      <c r="G151" s="1"/>
      <c r="H151" s="1262"/>
      <c r="I151" s="1"/>
      <c r="J151" s="1"/>
      <c r="K151" s="1"/>
      <c r="L151" s="1"/>
      <c r="M151" s="374"/>
    </row>
    <row x14ac:dyDescent="0.25" r="152" customHeight="1" ht="29.25">
      <c r="A152" s="1256" t="s">
        <v>13333</v>
      </c>
      <c r="B152" s="1257" t="s">
        <v>13334</v>
      </c>
      <c r="C152" s="1258">
        <v>361</v>
      </c>
      <c r="D152" s="1"/>
      <c r="E152" s="1"/>
      <c r="F152" s="1"/>
      <c r="G152" s="1"/>
      <c r="H152" s="1259"/>
      <c r="I152" s="1"/>
      <c r="J152" s="1"/>
      <c r="K152" s="1"/>
      <c r="L152" s="1"/>
      <c r="M152" s="374"/>
    </row>
    <row x14ac:dyDescent="0.25" r="153" customHeight="1" ht="29.25">
      <c r="A153" s="1256" t="s">
        <v>13335</v>
      </c>
      <c r="B153" s="1257" t="s">
        <v>13336</v>
      </c>
      <c r="C153" s="1258">
        <v>1028</v>
      </c>
      <c r="D153" s="1"/>
      <c r="E153" s="1"/>
      <c r="F153" s="1"/>
      <c r="G153" s="1"/>
      <c r="H153" s="1259"/>
      <c r="I153" s="1"/>
      <c r="J153" s="1"/>
      <c r="K153" s="1"/>
      <c r="L153" s="1"/>
      <c r="M153" s="374"/>
    </row>
    <row x14ac:dyDescent="0.25" r="154" customHeight="1" ht="29.25">
      <c r="A154" s="1256" t="s">
        <v>13337</v>
      </c>
      <c r="B154" s="1257" t="s">
        <v>13338</v>
      </c>
      <c r="C154" s="1258">
        <v>415</v>
      </c>
      <c r="D154" s="1"/>
      <c r="E154" s="1"/>
      <c r="F154" s="1"/>
      <c r="G154" s="1"/>
      <c r="H154" s="1259"/>
      <c r="I154" s="1"/>
      <c r="J154" s="1"/>
      <c r="K154" s="1"/>
      <c r="L154" s="1"/>
      <c r="M154" s="374"/>
    </row>
    <row x14ac:dyDescent="0.25" r="155" customHeight="1" ht="29.25">
      <c r="A155" s="1256" t="s">
        <v>13339</v>
      </c>
      <c r="B155" s="1257" t="s">
        <v>13340</v>
      </c>
      <c r="C155" s="1258">
        <v>491</v>
      </c>
      <c r="D155" s="1"/>
      <c r="E155" s="1"/>
      <c r="F155" s="1"/>
      <c r="G155" s="1"/>
      <c r="H155" s="1259"/>
      <c r="I155" s="1"/>
      <c r="J155" s="1"/>
      <c r="K155" s="1"/>
      <c r="L155" s="1"/>
      <c r="M155" s="374"/>
    </row>
    <row x14ac:dyDescent="0.25" r="156" customHeight="1" ht="29.25">
      <c r="A156" s="1256" t="s">
        <v>13341</v>
      </c>
      <c r="B156" s="1257" t="s">
        <v>13342</v>
      </c>
      <c r="C156" s="1258">
        <v>461</v>
      </c>
      <c r="D156" s="1"/>
      <c r="E156" s="1"/>
      <c r="F156" s="1"/>
      <c r="G156" s="1"/>
      <c r="H156" s="1259"/>
      <c r="I156" s="1"/>
      <c r="J156" s="1"/>
      <c r="K156" s="1"/>
      <c r="L156" s="1"/>
      <c r="M156" s="374"/>
    </row>
    <row x14ac:dyDescent="0.25" r="157" customHeight="1" ht="29.25">
      <c r="A157" s="1256" t="s">
        <v>13343</v>
      </c>
      <c r="B157" s="1257" t="s">
        <v>13344</v>
      </c>
      <c r="C157" s="1258">
        <v>470</v>
      </c>
      <c r="D157" s="1"/>
      <c r="E157" s="1"/>
      <c r="F157" s="1"/>
      <c r="G157" s="1"/>
      <c r="H157" s="1259"/>
      <c r="I157" s="1"/>
      <c r="J157" s="1"/>
      <c r="K157" s="1"/>
      <c r="L157" s="1"/>
      <c r="M157" s="374"/>
    </row>
    <row x14ac:dyDescent="0.25" r="158" customHeight="1" ht="29.25">
      <c r="A158" s="1256" t="s">
        <v>13345</v>
      </c>
      <c r="B158" s="1257" t="s">
        <v>13346</v>
      </c>
      <c r="C158" s="1258">
        <v>447</v>
      </c>
      <c r="D158" s="1"/>
      <c r="E158" s="1"/>
      <c r="F158" s="1"/>
      <c r="G158" s="1"/>
      <c r="H158" s="1259"/>
      <c r="I158" s="1"/>
      <c r="J158" s="1"/>
      <c r="K158" s="1"/>
      <c r="L158" s="1"/>
      <c r="M158" s="374"/>
    </row>
    <row x14ac:dyDescent="0.25" r="159" customHeight="1" ht="29.25">
      <c r="A159" s="1256" t="s">
        <v>361</v>
      </c>
      <c r="B159" s="1257" t="s">
        <v>13347</v>
      </c>
      <c r="C159" s="1258">
        <v>1020</v>
      </c>
      <c r="D159" s="1"/>
      <c r="E159" s="1"/>
      <c r="F159" s="1"/>
      <c r="G159" s="1"/>
      <c r="H159" s="1259"/>
      <c r="I159" s="1"/>
      <c r="J159" s="1"/>
      <c r="K159" s="1"/>
      <c r="L159" s="1"/>
      <c r="M159" s="374"/>
    </row>
    <row x14ac:dyDescent="0.25" r="160" customHeight="1" ht="29.25">
      <c r="A160" s="1256" t="s">
        <v>13348</v>
      </c>
      <c r="B160" s="1257" t="s">
        <v>13349</v>
      </c>
      <c r="C160" s="1258">
        <v>1025</v>
      </c>
      <c r="D160" s="1"/>
      <c r="E160" s="1"/>
      <c r="F160" s="1"/>
      <c r="G160" s="1"/>
      <c r="H160" s="1259"/>
      <c r="I160" s="1"/>
      <c r="J160" s="1"/>
      <c r="K160" s="1"/>
      <c r="L160" s="1"/>
      <c r="M160" s="374"/>
    </row>
    <row x14ac:dyDescent="0.25" r="161" customHeight="1" ht="29.25">
      <c r="A161" s="1256" t="s">
        <v>166</v>
      </c>
      <c r="B161" s="1257" t="s">
        <v>167</v>
      </c>
      <c r="C161" s="1258">
        <v>94</v>
      </c>
      <c r="D161" s="1"/>
      <c r="E161" s="1"/>
      <c r="F161" s="1"/>
      <c r="G161" s="1"/>
      <c r="H161" s="1259"/>
      <c r="I161" s="1"/>
      <c r="J161" s="1"/>
      <c r="K161" s="1"/>
      <c r="L161" s="1"/>
      <c r="M161" s="374"/>
    </row>
    <row x14ac:dyDescent="0.25" r="162" customHeight="1" ht="29.25">
      <c r="A162" s="1256" t="s">
        <v>13350</v>
      </c>
      <c r="B162" s="1257" t="s">
        <v>13351</v>
      </c>
      <c r="C162" s="1258">
        <v>99</v>
      </c>
      <c r="D162" s="1"/>
      <c r="E162" s="1"/>
      <c r="F162" s="1"/>
      <c r="G162" s="1"/>
      <c r="H162" s="1259"/>
      <c r="I162" s="1"/>
      <c r="J162" s="1"/>
      <c r="K162" s="1"/>
      <c r="L162" s="1"/>
      <c r="M162" s="374"/>
    </row>
    <row x14ac:dyDescent="0.25" r="163" customHeight="1" ht="29.25">
      <c r="A163" s="1256" t="s">
        <v>13352</v>
      </c>
      <c r="B163" s="1257" t="s">
        <v>13353</v>
      </c>
      <c r="C163" s="1258">
        <v>127</v>
      </c>
      <c r="D163" s="1"/>
      <c r="E163" s="1"/>
      <c r="F163" s="1"/>
      <c r="G163" s="1"/>
      <c r="H163" s="1262"/>
      <c r="I163" s="1"/>
      <c r="J163" s="1"/>
      <c r="K163" s="1"/>
      <c r="L163" s="1"/>
      <c r="M163" s="374"/>
    </row>
    <row x14ac:dyDescent="0.25" r="164" customHeight="1" ht="29.25">
      <c r="A164" s="1256" t="s">
        <v>13354</v>
      </c>
      <c r="B164" s="1257" t="s">
        <v>13355</v>
      </c>
      <c r="C164" s="1258">
        <v>971</v>
      </c>
      <c r="D164" s="1"/>
      <c r="E164" s="1"/>
      <c r="F164" s="1"/>
      <c r="G164" s="1"/>
      <c r="H164" s="1259"/>
      <c r="I164" s="1"/>
      <c r="J164" s="1"/>
      <c r="K164" s="1"/>
      <c r="L164" s="1"/>
      <c r="M164" s="374"/>
    </row>
    <row x14ac:dyDescent="0.25" r="165" customHeight="1" ht="29.25">
      <c r="A165" s="1256" t="s">
        <v>13356</v>
      </c>
      <c r="B165" s="1257" t="s">
        <v>13357</v>
      </c>
      <c r="C165" s="1258">
        <v>211</v>
      </c>
      <c r="D165" s="1"/>
      <c r="E165" s="1"/>
      <c r="F165" s="1"/>
      <c r="G165" s="1"/>
      <c r="H165" s="1259"/>
      <c r="I165" s="1"/>
      <c r="J165" s="1"/>
      <c r="K165" s="1"/>
      <c r="L165" s="1"/>
      <c r="M165" s="374"/>
    </row>
    <row x14ac:dyDescent="0.25" r="166" customHeight="1" ht="29.25">
      <c r="A166" s="1256" t="s">
        <v>13358</v>
      </c>
      <c r="B166" s="1257" t="s">
        <v>13359</v>
      </c>
      <c r="C166" s="1258">
        <v>12</v>
      </c>
      <c r="D166" s="1"/>
      <c r="E166" s="1"/>
      <c r="F166" s="1"/>
      <c r="G166" s="1"/>
      <c r="H166" s="1259"/>
      <c r="I166" s="1"/>
      <c r="J166" s="1"/>
      <c r="K166" s="1"/>
      <c r="L166" s="1"/>
      <c r="M166" s="1262"/>
    </row>
    <row x14ac:dyDescent="0.25" r="167" customHeight="1" ht="29.25">
      <c r="A167" s="1256" t="s">
        <v>13360</v>
      </c>
      <c r="B167" s="1257" t="s">
        <v>13361</v>
      </c>
      <c r="C167" s="1258">
        <v>8</v>
      </c>
      <c r="D167" s="1"/>
      <c r="E167" s="1"/>
      <c r="F167" s="1"/>
      <c r="G167" s="1"/>
      <c r="H167" s="1262"/>
      <c r="I167" s="1"/>
      <c r="J167" s="1"/>
      <c r="K167" s="1"/>
      <c r="L167" s="1"/>
      <c r="M167" s="1259"/>
    </row>
    <row x14ac:dyDescent="0.25" r="168" customHeight="1" ht="29.25">
      <c r="A168" s="1256" t="s">
        <v>13362</v>
      </c>
      <c r="B168" s="1257" t="s">
        <v>13363</v>
      </c>
      <c r="C168" s="1258">
        <v>212</v>
      </c>
      <c r="D168" s="1"/>
      <c r="E168" s="1"/>
      <c r="F168" s="1"/>
      <c r="G168" s="1"/>
      <c r="H168" s="1262"/>
      <c r="I168" s="1"/>
      <c r="J168" s="1"/>
      <c r="K168" s="1"/>
      <c r="L168" s="1"/>
      <c r="M168" s="1259"/>
    </row>
    <row x14ac:dyDescent="0.25" r="169" customHeight="1" ht="29.25">
      <c r="A169" s="1256" t="s">
        <v>13364</v>
      </c>
      <c r="B169" s="1257" t="s">
        <v>13365</v>
      </c>
      <c r="C169" s="1258">
        <v>208</v>
      </c>
      <c r="D169" s="1"/>
      <c r="E169" s="1"/>
      <c r="F169" s="1"/>
      <c r="G169" s="1"/>
      <c r="H169" s="1262"/>
      <c r="I169" s="1"/>
      <c r="J169" s="1"/>
      <c r="K169" s="1"/>
      <c r="L169" s="1"/>
      <c r="M169" s="1259"/>
    </row>
    <row x14ac:dyDescent="0.25" r="170" customHeight="1" ht="29.25">
      <c r="A170" s="1256" t="s">
        <v>13366</v>
      </c>
      <c r="B170" s="1257" t="s">
        <v>13367</v>
      </c>
      <c r="C170" s="1258">
        <v>104</v>
      </c>
      <c r="D170" s="1"/>
      <c r="E170" s="1"/>
      <c r="F170" s="1"/>
      <c r="G170" s="1"/>
      <c r="H170" s="1262"/>
      <c r="I170" s="1"/>
      <c r="J170" s="1"/>
      <c r="K170" s="1"/>
      <c r="L170" s="1"/>
      <c r="M170" s="1259"/>
    </row>
    <row x14ac:dyDescent="0.25" r="171" customHeight="1" ht="29.25">
      <c r="A171" s="1256" t="s">
        <v>13368</v>
      </c>
      <c r="B171" s="1257" t="s">
        <v>13369</v>
      </c>
      <c r="C171" s="1258">
        <v>211</v>
      </c>
      <c r="D171" s="1"/>
      <c r="E171" s="1"/>
      <c r="F171" s="1"/>
      <c r="G171" s="1"/>
      <c r="H171" s="1262"/>
      <c r="I171" s="1"/>
      <c r="J171" s="1"/>
      <c r="K171" s="1"/>
      <c r="L171" s="1"/>
      <c r="M171" s="1259"/>
    </row>
    <row x14ac:dyDescent="0.25" r="172" customHeight="1" ht="29.25">
      <c r="A172" s="1256" t="s">
        <v>13370</v>
      </c>
      <c r="B172" s="1257" t="s">
        <v>13371</v>
      </c>
      <c r="C172" s="1258">
        <v>220</v>
      </c>
      <c r="D172" s="1"/>
      <c r="E172" s="1"/>
      <c r="F172" s="1"/>
      <c r="G172" s="1"/>
      <c r="H172" s="1262"/>
      <c r="I172" s="1"/>
      <c r="J172" s="1"/>
      <c r="K172" s="1"/>
      <c r="L172" s="1"/>
      <c r="M172" s="1259"/>
    </row>
    <row x14ac:dyDescent="0.25" r="173" customHeight="1" ht="29.25">
      <c r="A173" s="1256" t="s">
        <v>13372</v>
      </c>
      <c r="B173" s="1257" t="s">
        <v>13373</v>
      </c>
      <c r="C173" s="1258">
        <v>225</v>
      </c>
      <c r="D173" s="1"/>
      <c r="E173" s="1"/>
      <c r="F173" s="1"/>
      <c r="G173" s="1"/>
      <c r="H173" s="1262"/>
      <c r="I173" s="1"/>
      <c r="J173" s="1"/>
      <c r="K173" s="1"/>
      <c r="L173" s="1"/>
      <c r="M173" s="1259"/>
    </row>
    <row x14ac:dyDescent="0.25" r="174" customHeight="1" ht="29.25">
      <c r="A174" s="1256" t="s">
        <v>13374</v>
      </c>
      <c r="B174" s="1257" t="s">
        <v>13375</v>
      </c>
      <c r="C174" s="1258">
        <v>1213</v>
      </c>
      <c r="D174" s="1"/>
      <c r="E174" s="1"/>
      <c r="F174" s="1"/>
      <c r="G174" s="1"/>
      <c r="H174" s="1262"/>
      <c r="I174" s="1"/>
      <c r="J174" s="1"/>
      <c r="K174" s="1"/>
      <c r="L174" s="1"/>
      <c r="M174" s="1259"/>
    </row>
    <row x14ac:dyDescent="0.25" r="175" customHeight="1" ht="29.25">
      <c r="A175" s="1256" t="s">
        <v>178</v>
      </c>
      <c r="B175" s="1257" t="s">
        <v>13376</v>
      </c>
      <c r="C175" s="1258">
        <v>113</v>
      </c>
      <c r="D175" s="1"/>
      <c r="E175" s="1"/>
      <c r="F175" s="1"/>
      <c r="G175" s="1"/>
      <c r="H175" s="1259"/>
      <c r="I175" s="1"/>
      <c r="J175" s="1"/>
      <c r="K175" s="1"/>
      <c r="L175" s="1"/>
      <c r="M175" s="1259"/>
    </row>
    <row x14ac:dyDescent="0.25" r="176" customHeight="1" ht="29.25">
      <c r="A176" s="1256" t="s">
        <v>13377</v>
      </c>
      <c r="B176" s="1257" t="s">
        <v>13378</v>
      </c>
      <c r="C176" s="1258">
        <v>118</v>
      </c>
      <c r="D176" s="1"/>
      <c r="E176" s="1"/>
      <c r="F176" s="1"/>
      <c r="G176" s="1"/>
      <c r="H176" s="1259"/>
      <c r="I176" s="1"/>
      <c r="J176" s="1"/>
      <c r="K176" s="1"/>
      <c r="L176" s="1"/>
      <c r="M176" s="1259"/>
    </row>
    <row x14ac:dyDescent="0.25" r="177" customHeight="1" ht="29.25">
      <c r="A177" s="1256" t="s">
        <v>13379</v>
      </c>
      <c r="B177" s="1257" t="s">
        <v>13380</v>
      </c>
      <c r="C177" s="1258">
        <v>59</v>
      </c>
      <c r="D177" s="1"/>
      <c r="E177" s="1"/>
      <c r="F177" s="1"/>
      <c r="G177" s="1"/>
      <c r="H177" s="1259"/>
      <c r="I177" s="1"/>
      <c r="J177" s="1"/>
      <c r="K177" s="1"/>
      <c r="L177" s="1"/>
      <c r="M177" s="1259"/>
    </row>
    <row x14ac:dyDescent="0.25" r="178" customHeight="1" ht="29.25">
      <c r="A178" s="1256" t="s">
        <v>13381</v>
      </c>
      <c r="B178" s="1257" t="s">
        <v>13382</v>
      </c>
      <c r="C178" s="1258">
        <v>254</v>
      </c>
      <c r="D178" s="1"/>
      <c r="E178" s="1"/>
      <c r="F178" s="1"/>
      <c r="G178" s="1"/>
      <c r="H178" s="1259"/>
      <c r="I178" s="1"/>
      <c r="J178" s="1"/>
      <c r="K178" s="1"/>
      <c r="L178" s="1"/>
      <c r="M178" s="1259"/>
    </row>
    <row x14ac:dyDescent="0.25" r="179" customHeight="1" ht="29.25">
      <c r="A179" s="1256" t="s">
        <v>13383</v>
      </c>
      <c r="B179" s="1257" t="s">
        <v>13384</v>
      </c>
      <c r="C179" s="1258">
        <v>472</v>
      </c>
      <c r="D179" s="1"/>
      <c r="E179" s="1"/>
      <c r="F179" s="1"/>
      <c r="G179" s="1"/>
      <c r="H179" s="1259"/>
      <c r="I179" s="1"/>
      <c r="J179" s="1"/>
      <c r="K179" s="1"/>
      <c r="L179" s="1"/>
      <c r="M179" s="1259"/>
    </row>
    <row x14ac:dyDescent="0.25" r="180" customHeight="1" ht="29.25">
      <c r="A180" s="1256" t="s">
        <v>13385</v>
      </c>
      <c r="B180" s="1257" t="s">
        <v>13386</v>
      </c>
      <c r="C180" s="1258">
        <v>513</v>
      </c>
      <c r="D180" s="1"/>
      <c r="E180" s="1"/>
      <c r="F180" s="1"/>
      <c r="G180" s="1"/>
      <c r="H180" s="1259"/>
      <c r="I180" s="1"/>
      <c r="J180" s="1"/>
      <c r="K180" s="1"/>
      <c r="L180" s="1"/>
      <c r="M180" s="1259"/>
    </row>
    <row x14ac:dyDescent="0.25" r="181" customHeight="1" ht="29.25">
      <c r="A181" s="1256" t="s">
        <v>13387</v>
      </c>
      <c r="B181" s="1257" t="s">
        <v>13388</v>
      </c>
      <c r="C181" s="1258">
        <v>294</v>
      </c>
      <c r="D181" s="1"/>
      <c r="E181" s="1"/>
      <c r="F181" s="1"/>
      <c r="G181" s="1"/>
      <c r="H181" s="1259"/>
      <c r="I181" s="1"/>
      <c r="J181" s="1"/>
      <c r="K181" s="1"/>
      <c r="L181" s="1"/>
      <c r="M181" s="1259"/>
    </row>
    <row x14ac:dyDescent="0.25" r="182" customHeight="1" ht="29.25">
      <c r="A182" s="1256" t="s">
        <v>13389</v>
      </c>
      <c r="B182" s="1257" t="s">
        <v>13390</v>
      </c>
      <c r="C182" s="1258">
        <v>609</v>
      </c>
      <c r="D182" s="1"/>
      <c r="E182" s="1"/>
      <c r="F182" s="1"/>
      <c r="G182" s="1"/>
      <c r="H182" s="1259"/>
      <c r="I182" s="1"/>
      <c r="J182" s="1"/>
      <c r="K182" s="1"/>
      <c r="L182" s="1"/>
      <c r="M182" s="1259"/>
    </row>
    <row x14ac:dyDescent="0.25" r="183" customHeight="1" ht="29.25">
      <c r="A183" s="1256" t="s">
        <v>13391</v>
      </c>
      <c r="B183" s="1257" t="s">
        <v>13392</v>
      </c>
      <c r="C183" s="1258">
        <v>404</v>
      </c>
      <c r="D183" s="1"/>
      <c r="E183" s="1"/>
      <c r="F183" s="1"/>
      <c r="G183" s="1"/>
      <c r="H183" s="1259"/>
      <c r="I183" s="1"/>
      <c r="J183" s="1"/>
      <c r="K183" s="1"/>
      <c r="L183" s="1"/>
      <c r="M183" s="1259"/>
    </row>
    <row x14ac:dyDescent="0.25" r="184" customHeight="1" ht="29.25">
      <c r="A184" s="1256" t="s">
        <v>13393</v>
      </c>
      <c r="B184" s="1257" t="s">
        <v>13394</v>
      </c>
      <c r="C184" s="1258">
        <v>503</v>
      </c>
      <c r="D184" s="1"/>
      <c r="E184" s="1"/>
      <c r="F184" s="1"/>
      <c r="G184" s="1"/>
      <c r="H184" s="1259"/>
      <c r="I184" s="1"/>
      <c r="J184" s="1"/>
      <c r="K184" s="1"/>
      <c r="L184" s="1"/>
      <c r="M184" s="1259"/>
    </row>
    <row x14ac:dyDescent="0.25" r="185" customHeight="1" ht="29.25">
      <c r="A185" s="1256" t="s">
        <v>13395</v>
      </c>
      <c r="B185" s="1257" t="s">
        <v>13396</v>
      </c>
      <c r="C185" s="1258">
        <v>42</v>
      </c>
      <c r="D185" s="1"/>
      <c r="E185" s="1"/>
      <c r="F185" s="1"/>
      <c r="G185" s="1"/>
      <c r="H185" s="1259"/>
      <c r="I185" s="1"/>
      <c r="J185" s="1"/>
      <c r="K185" s="1"/>
      <c r="L185" s="1"/>
      <c r="M185" s="1259"/>
    </row>
    <row x14ac:dyDescent="0.25" r="186" customHeight="1" ht="29.25">
      <c r="A186" s="1256" t="s">
        <v>13397</v>
      </c>
      <c r="B186" s="1257" t="s">
        <v>13398</v>
      </c>
      <c r="C186" s="1258">
        <v>1060</v>
      </c>
      <c r="D186" s="1"/>
      <c r="E186" s="1"/>
      <c r="F186" s="1"/>
      <c r="G186" s="1"/>
      <c r="H186" s="1259"/>
      <c r="I186" s="1"/>
      <c r="J186" s="1"/>
      <c r="K186" s="1"/>
      <c r="L186" s="1"/>
      <c r="M186" s="1259"/>
    </row>
    <row x14ac:dyDescent="0.25" r="187" customHeight="1" ht="29.25">
      <c r="A187" s="1256" t="s">
        <v>13399</v>
      </c>
      <c r="B187" s="1257" t="s">
        <v>13400</v>
      </c>
      <c r="C187" s="1258">
        <v>642</v>
      </c>
      <c r="D187" s="1"/>
      <c r="E187" s="1"/>
      <c r="F187" s="1"/>
      <c r="G187" s="1"/>
      <c r="H187" s="1259"/>
      <c r="I187" s="1"/>
      <c r="J187" s="1"/>
      <c r="K187" s="1"/>
      <c r="L187" s="1"/>
      <c r="M187" s="1259"/>
    </row>
    <row x14ac:dyDescent="0.25" r="188" customHeight="1" ht="29.25">
      <c r="A188" s="1256" t="s">
        <v>13401</v>
      </c>
      <c r="B188" s="1257" t="s">
        <v>13402</v>
      </c>
      <c r="C188" s="1258">
        <v>34</v>
      </c>
      <c r="D188" s="1"/>
      <c r="E188" s="1"/>
      <c r="F188" s="1"/>
      <c r="G188" s="1"/>
      <c r="H188" s="1259"/>
      <c r="I188" s="1"/>
      <c r="J188" s="1"/>
      <c r="K188" s="1"/>
      <c r="L188" s="1"/>
      <c r="M188" s="1259"/>
    </row>
    <row x14ac:dyDescent="0.25" r="189" customHeight="1" ht="29.25">
      <c r="A189" s="1256" t="s">
        <v>13403</v>
      </c>
      <c r="B189" s="1257" t="s">
        <v>13404</v>
      </c>
      <c r="C189" s="1258">
        <v>254</v>
      </c>
      <c r="D189" s="1"/>
      <c r="E189" s="1"/>
      <c r="F189" s="1"/>
      <c r="G189" s="1"/>
      <c r="H189" s="1259"/>
      <c r="I189" s="1"/>
      <c r="J189" s="1"/>
      <c r="K189" s="1"/>
      <c r="L189" s="1"/>
      <c r="M189" s="1259"/>
    </row>
    <row x14ac:dyDescent="0.25" r="190" customHeight="1" ht="29.25">
      <c r="A190" s="1256" t="s">
        <v>13405</v>
      </c>
      <c r="B190" s="1257" t="s">
        <v>13406</v>
      </c>
      <c r="C190" s="1258">
        <v>91</v>
      </c>
      <c r="D190" s="1"/>
      <c r="E190" s="1"/>
      <c r="F190" s="1"/>
      <c r="G190" s="1"/>
      <c r="H190" s="1259"/>
      <c r="I190" s="1"/>
      <c r="J190" s="1"/>
      <c r="K190" s="1"/>
      <c r="L190" s="1"/>
      <c r="M190" s="1259"/>
    </row>
    <row x14ac:dyDescent="0.25" r="191" customHeight="1" ht="29.25">
      <c r="A191" s="1256" t="s">
        <v>13407</v>
      </c>
      <c r="B191" s="1257" t="s">
        <v>13408</v>
      </c>
      <c r="C191" s="1258">
        <v>616</v>
      </c>
      <c r="D191" s="1"/>
      <c r="E191" s="1"/>
      <c r="F191" s="1"/>
      <c r="G191" s="1"/>
      <c r="H191" s="1259"/>
      <c r="I191" s="1"/>
      <c r="J191" s="1"/>
      <c r="K191" s="1"/>
      <c r="L191" s="1"/>
      <c r="M191" s="1259"/>
    </row>
    <row x14ac:dyDescent="0.25" r="192" customHeight="1" ht="29.25">
      <c r="A192" s="1256" t="s">
        <v>13409</v>
      </c>
      <c r="B192" s="1257" t="s">
        <v>13410</v>
      </c>
      <c r="C192" s="1258">
        <v>617</v>
      </c>
      <c r="D192" s="1"/>
      <c r="E192" s="1"/>
      <c r="F192" s="1"/>
      <c r="G192" s="1"/>
      <c r="H192" s="1259"/>
      <c r="I192" s="1"/>
      <c r="J192" s="1"/>
      <c r="K192" s="1"/>
      <c r="L192" s="1"/>
      <c r="M192" s="1259"/>
    </row>
    <row x14ac:dyDescent="0.25" r="193" customHeight="1" ht="29.25">
      <c r="A193" s="1256" t="s">
        <v>13411</v>
      </c>
      <c r="B193" s="1257" t="s">
        <v>13412</v>
      </c>
      <c r="C193" s="1258">
        <v>26</v>
      </c>
      <c r="D193" s="1"/>
      <c r="E193" s="1"/>
      <c r="F193" s="1"/>
      <c r="G193" s="1"/>
      <c r="H193" s="1259"/>
      <c r="I193" s="1"/>
      <c r="J193" s="1"/>
      <c r="K193" s="1"/>
      <c r="L193" s="1"/>
      <c r="M193" s="1259"/>
    </row>
    <row x14ac:dyDescent="0.25" r="194" customHeight="1" ht="29.25">
      <c r="A194" s="1256" t="s">
        <v>13413</v>
      </c>
      <c r="B194" s="1257" t="s">
        <v>13414</v>
      </c>
      <c r="C194" s="1258">
        <v>206</v>
      </c>
      <c r="D194" s="1"/>
      <c r="E194" s="1"/>
      <c r="F194" s="1"/>
      <c r="G194" s="1"/>
      <c r="H194" s="1259"/>
      <c r="I194" s="1"/>
      <c r="J194" s="1"/>
      <c r="K194" s="1"/>
      <c r="L194" s="1"/>
      <c r="M194" s="1259"/>
    </row>
    <row x14ac:dyDescent="0.25" r="195" customHeight="1" ht="29.25">
      <c r="A195" s="1256" t="s">
        <v>13415</v>
      </c>
      <c r="B195" s="1257" t="s">
        <v>13416</v>
      </c>
      <c r="C195" s="1258">
        <v>857</v>
      </c>
      <c r="D195" s="1"/>
      <c r="E195" s="1"/>
      <c r="F195" s="1"/>
      <c r="G195" s="1"/>
      <c r="H195" s="1259"/>
      <c r="I195" s="1"/>
      <c r="J195" s="1"/>
      <c r="K195" s="1"/>
      <c r="L195" s="1"/>
      <c r="M195" s="1259"/>
    </row>
    <row x14ac:dyDescent="0.25" r="196" customHeight="1" ht="29.25">
      <c r="A196" s="1256" t="s">
        <v>13417</v>
      </c>
      <c r="B196" s="1257" t="s">
        <v>13418</v>
      </c>
      <c r="C196" s="1258">
        <v>216</v>
      </c>
      <c r="D196" s="1"/>
      <c r="E196" s="1"/>
      <c r="F196" s="1"/>
      <c r="G196" s="1"/>
      <c r="H196" s="1259"/>
      <c r="I196" s="1"/>
      <c r="J196" s="1"/>
      <c r="K196" s="1"/>
      <c r="L196" s="1"/>
      <c r="M196" s="374"/>
    </row>
    <row x14ac:dyDescent="0.25" r="197" customHeight="1" ht="29.25">
      <c r="A197" s="1256" t="s">
        <v>13419</v>
      </c>
      <c r="B197" s="1257" t="s">
        <v>13420</v>
      </c>
      <c r="C197" s="1258">
        <v>221</v>
      </c>
      <c r="D197" s="1"/>
      <c r="E197" s="1"/>
      <c r="F197" s="1"/>
      <c r="G197" s="1"/>
      <c r="H197" s="1259"/>
      <c r="I197" s="1"/>
      <c r="J197" s="1"/>
      <c r="K197" s="1"/>
      <c r="L197" s="1"/>
      <c r="M197" s="374"/>
    </row>
    <row x14ac:dyDescent="0.25" r="198" customHeight="1" ht="29.25">
      <c r="A198" s="1256" t="s">
        <v>13421</v>
      </c>
      <c r="B198" s="1257" t="s">
        <v>13422</v>
      </c>
      <c r="C198" s="1258">
        <v>68</v>
      </c>
      <c r="D198" s="1"/>
      <c r="E198" s="1"/>
      <c r="F198" s="1"/>
      <c r="G198" s="1"/>
      <c r="H198" s="1259"/>
      <c r="I198" s="1"/>
      <c r="J198" s="1"/>
      <c r="K198" s="1"/>
      <c r="L198" s="1"/>
      <c r="M198" s="374"/>
    </row>
    <row x14ac:dyDescent="0.25" r="199" customHeight="1" ht="29.25">
      <c r="A199" s="1256" t="s">
        <v>13423</v>
      </c>
      <c r="B199" s="1257" t="s">
        <v>13424</v>
      </c>
      <c r="C199" s="1258">
        <v>410</v>
      </c>
      <c r="D199" s="1"/>
      <c r="E199" s="1"/>
      <c r="F199" s="1"/>
      <c r="G199" s="1"/>
      <c r="H199" s="1259"/>
      <c r="I199" s="1"/>
      <c r="J199" s="1"/>
      <c r="K199" s="1"/>
      <c r="L199" s="1"/>
      <c r="M199" s="374"/>
    </row>
    <row x14ac:dyDescent="0.25" r="200" customHeight="1" ht="29.25">
      <c r="A200" s="1256" t="s">
        <v>13425</v>
      </c>
      <c r="B200" s="1257" t="s">
        <v>13426</v>
      </c>
      <c r="C200" s="1258">
        <v>22</v>
      </c>
      <c r="D200" s="1"/>
      <c r="E200" s="1"/>
      <c r="F200" s="1"/>
      <c r="G200" s="1"/>
      <c r="H200" s="1259"/>
      <c r="I200" s="1"/>
      <c r="J200" s="1"/>
      <c r="K200" s="1"/>
      <c r="L200" s="1"/>
      <c r="M200" s="374"/>
    </row>
    <row x14ac:dyDescent="0.25" r="201" customHeight="1" ht="29.25">
      <c r="A201" s="1256" t="s">
        <v>13427</v>
      </c>
      <c r="B201" s="1257" t="s">
        <v>13428</v>
      </c>
      <c r="C201" s="1258">
        <v>248</v>
      </c>
      <c r="D201" s="1"/>
      <c r="E201" s="1"/>
      <c r="F201" s="1"/>
      <c r="G201" s="1"/>
      <c r="H201" s="1259"/>
      <c r="I201" s="1"/>
      <c r="J201" s="1"/>
      <c r="K201" s="1"/>
      <c r="L201" s="1"/>
      <c r="M201" s="374"/>
    </row>
    <row x14ac:dyDescent="0.25" r="202" customHeight="1" ht="29.25">
      <c r="A202" s="1256" t="s">
        <v>13429</v>
      </c>
      <c r="B202" s="1257" t="s">
        <v>13430</v>
      </c>
      <c r="C202" s="1258">
        <v>222</v>
      </c>
      <c r="D202" s="1"/>
      <c r="E202" s="1"/>
      <c r="F202" s="1"/>
      <c r="G202" s="1"/>
      <c r="H202" s="1259"/>
      <c r="I202" s="1"/>
      <c r="J202" s="1"/>
      <c r="K202" s="1"/>
      <c r="L202" s="1"/>
      <c r="M202" s="374"/>
    </row>
    <row x14ac:dyDescent="0.25" r="203" customHeight="1" ht="29.25">
      <c r="A203" s="1256" t="s">
        <v>13431</v>
      </c>
      <c r="B203" s="1257" t="s">
        <v>13432</v>
      </c>
      <c r="C203" s="1258">
        <v>112</v>
      </c>
      <c r="D203" s="1"/>
      <c r="E203" s="1"/>
      <c r="F203" s="1"/>
      <c r="G203" s="1"/>
      <c r="H203" s="1259"/>
      <c r="I203" s="1"/>
      <c r="J203" s="1"/>
      <c r="K203" s="1"/>
      <c r="L203" s="1"/>
      <c r="M203" s="374"/>
    </row>
    <row x14ac:dyDescent="0.25" r="204" customHeight="1" ht="29.25">
      <c r="A204" s="1256" t="s">
        <v>13433</v>
      </c>
      <c r="B204" s="1257" t="s">
        <v>13434</v>
      </c>
      <c r="C204" s="1258">
        <v>266</v>
      </c>
      <c r="D204" s="1"/>
      <c r="E204" s="1"/>
      <c r="F204" s="1"/>
      <c r="G204" s="1"/>
      <c r="H204" s="1259"/>
      <c r="I204" s="1"/>
      <c r="J204" s="1"/>
      <c r="K204" s="1"/>
      <c r="L204" s="1"/>
      <c r="M204" s="374"/>
    </row>
    <row x14ac:dyDescent="0.25" r="205" customHeight="1" ht="29.25">
      <c r="A205" s="1256" t="s">
        <v>13435</v>
      </c>
      <c r="B205" s="1257" t="s">
        <v>13436</v>
      </c>
      <c r="C205" s="1258">
        <v>49</v>
      </c>
      <c r="D205" s="1"/>
      <c r="E205" s="1"/>
      <c r="F205" s="1"/>
      <c r="G205" s="1"/>
      <c r="H205" s="1259"/>
      <c r="I205" s="1"/>
      <c r="J205" s="1"/>
      <c r="K205" s="1"/>
      <c r="L205" s="1"/>
      <c r="M205" s="374"/>
    </row>
    <row x14ac:dyDescent="0.25" r="206" customHeight="1" ht="30">
      <c r="A206" s="1256" t="s">
        <v>13437</v>
      </c>
      <c r="B206" s="1257" t="s">
        <v>13438</v>
      </c>
      <c r="C206" s="1258">
        <v>202</v>
      </c>
      <c r="D206" s="1"/>
      <c r="E206" s="1"/>
      <c r="F206" s="1"/>
      <c r="G206" s="1"/>
      <c r="H206" s="1259"/>
      <c r="I206" s="1"/>
      <c r="J206" s="1"/>
      <c r="K206" s="1"/>
      <c r="L206" s="1"/>
      <c r="M206" s="374"/>
    </row>
    <row x14ac:dyDescent="0.25" r="207" customHeight="1" ht="29.25">
      <c r="A207" s="1256" t="s">
        <v>13439</v>
      </c>
      <c r="B207" s="1257" t="s">
        <v>13440</v>
      </c>
      <c r="C207" s="1258">
        <v>73</v>
      </c>
      <c r="D207" s="1"/>
      <c r="E207" s="1"/>
      <c r="F207" s="1"/>
      <c r="G207" s="1"/>
      <c r="H207" s="1259"/>
      <c r="I207" s="1"/>
      <c r="J207" s="1"/>
      <c r="K207" s="1"/>
      <c r="L207" s="1"/>
      <c r="M207" s="374"/>
    </row>
    <row x14ac:dyDescent="0.25" r="208" customHeight="1" ht="29.25">
      <c r="A208" s="1256" t="s">
        <v>13441</v>
      </c>
      <c r="B208" s="1257" t="s">
        <v>13442</v>
      </c>
      <c r="C208" s="1258">
        <v>103</v>
      </c>
      <c r="D208" s="1"/>
      <c r="E208" s="1"/>
      <c r="F208" s="1"/>
      <c r="G208" s="1"/>
      <c r="H208" s="1259"/>
      <c r="I208" s="1"/>
      <c r="J208" s="1"/>
      <c r="K208" s="1"/>
      <c r="L208" s="1"/>
      <c r="M208" s="374"/>
    </row>
    <row x14ac:dyDescent="0.25" r="209" customHeight="1" ht="29.25">
      <c r="A209" s="1256" t="s">
        <v>13443</v>
      </c>
      <c r="B209" s="1257" t="s">
        <v>13444</v>
      </c>
      <c r="C209" s="1258">
        <v>178</v>
      </c>
      <c r="D209" s="1"/>
      <c r="E209" s="1"/>
      <c r="F209" s="1"/>
      <c r="G209" s="1"/>
      <c r="H209" s="1262"/>
      <c r="I209" s="1"/>
      <c r="J209" s="1"/>
      <c r="K209" s="1"/>
      <c r="L209" s="1"/>
      <c r="M209" s="374"/>
    </row>
    <row x14ac:dyDescent="0.25" r="210" customHeight="1" ht="29.25">
      <c r="A210" s="1256" t="s">
        <v>13445</v>
      </c>
      <c r="B210" s="1257" t="s">
        <v>13446</v>
      </c>
      <c r="C210" s="1258">
        <v>78</v>
      </c>
      <c r="D210" s="1"/>
      <c r="E210" s="1"/>
      <c r="F210" s="1"/>
      <c r="G210" s="1"/>
      <c r="H210" s="1259"/>
      <c r="I210" s="1"/>
      <c r="J210" s="1"/>
      <c r="K210" s="1"/>
      <c r="L210" s="1"/>
      <c r="M210" s="374"/>
    </row>
    <row x14ac:dyDescent="0.25" r="211" customHeight="1" ht="29.25">
      <c r="A211" s="1256" t="s">
        <v>13447</v>
      </c>
      <c r="B211" s="1257" t="s">
        <v>13448</v>
      </c>
      <c r="C211" s="1258">
        <v>203</v>
      </c>
      <c r="D211" s="1"/>
      <c r="E211" s="1"/>
      <c r="F211" s="1"/>
      <c r="G211" s="1"/>
      <c r="H211" s="1259"/>
      <c r="I211" s="1"/>
      <c r="J211" s="1"/>
      <c r="K211" s="1"/>
      <c r="L211" s="1"/>
      <c r="M211" s="374"/>
    </row>
    <row x14ac:dyDescent="0.25" r="212" customHeight="1" ht="29.25">
      <c r="A212" s="1256" t="s">
        <v>13449</v>
      </c>
      <c r="B212" s="1257" t="s">
        <v>13450</v>
      </c>
      <c r="C212" s="1258">
        <v>603</v>
      </c>
      <c r="D212" s="1"/>
      <c r="E212" s="1"/>
      <c r="F212" s="1"/>
      <c r="G212" s="1"/>
      <c r="H212" s="1259"/>
      <c r="I212" s="1"/>
      <c r="J212" s="1"/>
      <c r="K212" s="1"/>
      <c r="L212" s="1"/>
      <c r="M212" s="374"/>
    </row>
    <row x14ac:dyDescent="0.25" r="213" customHeight="1" ht="29.25">
      <c r="A213" s="1256" t="s">
        <v>13451</v>
      </c>
      <c r="B213" s="1257" t="s">
        <v>13452</v>
      </c>
      <c r="C213" s="1258">
        <v>213</v>
      </c>
      <c r="D213" s="1"/>
      <c r="E213" s="1"/>
      <c r="F213" s="1"/>
      <c r="G213" s="1"/>
      <c r="H213" s="1259"/>
      <c r="I213" s="1"/>
      <c r="J213" s="1"/>
      <c r="K213" s="1"/>
      <c r="L213" s="1"/>
      <c r="M213" s="374"/>
    </row>
    <row x14ac:dyDescent="0.25" r="214" customHeight="1" ht="29.25">
      <c r="A214" s="1256" t="s">
        <v>13453</v>
      </c>
      <c r="B214" s="1257" t="s">
        <v>13454</v>
      </c>
      <c r="C214" s="1258">
        <v>252</v>
      </c>
      <c r="D214" s="1"/>
      <c r="E214" s="1"/>
      <c r="F214" s="1"/>
      <c r="G214" s="1"/>
      <c r="H214" s="1262"/>
      <c r="I214" s="1"/>
      <c r="J214" s="1"/>
      <c r="K214" s="1"/>
      <c r="L214" s="1"/>
      <c r="M214" s="374"/>
    </row>
    <row x14ac:dyDescent="0.25" r="215" customHeight="1" ht="29.25">
      <c r="A215" s="1256" t="s">
        <v>13455</v>
      </c>
      <c r="B215" s="1257" t="s">
        <v>13456</v>
      </c>
      <c r="C215" s="1258">
        <v>342</v>
      </c>
      <c r="D215" s="1"/>
      <c r="E215" s="1"/>
      <c r="F215" s="1"/>
      <c r="G215" s="1"/>
      <c r="H215" s="1262"/>
      <c r="I215" s="1"/>
      <c r="J215" s="1"/>
      <c r="K215" s="1"/>
      <c r="L215" s="1"/>
      <c r="M215" s="374"/>
    </row>
    <row x14ac:dyDescent="0.25" r="216" customHeight="1" ht="29.25">
      <c r="A216" s="1256" t="s">
        <v>13457</v>
      </c>
      <c r="B216" s="1257" t="s">
        <v>13458</v>
      </c>
      <c r="C216" s="1258">
        <v>430</v>
      </c>
      <c r="D216" s="1"/>
      <c r="E216" s="1"/>
      <c r="F216" s="1"/>
      <c r="G216" s="1"/>
      <c r="H216" s="1262"/>
      <c r="I216" s="1"/>
      <c r="J216" s="1"/>
      <c r="K216" s="1"/>
      <c r="L216" s="1"/>
      <c r="M216" s="374"/>
    </row>
    <row x14ac:dyDescent="0.25" r="217" customHeight="1" ht="29.25">
      <c r="A217" s="1256" t="s">
        <v>13459</v>
      </c>
      <c r="B217" s="1257" t="s">
        <v>13460</v>
      </c>
      <c r="C217" s="1258">
        <v>242</v>
      </c>
      <c r="D217" s="1"/>
      <c r="E217" s="1"/>
      <c r="F217" s="1"/>
      <c r="G217" s="1"/>
      <c r="H217" s="1262"/>
      <c r="I217" s="1"/>
      <c r="J217" s="1"/>
      <c r="K217" s="1"/>
      <c r="L217" s="1"/>
      <c r="M217" s="374"/>
    </row>
    <row x14ac:dyDescent="0.25" r="218" customHeight="1" ht="29.25">
      <c r="A218" s="1256" t="s">
        <v>13461</v>
      </c>
      <c r="B218" s="1257" t="s">
        <v>13462</v>
      </c>
      <c r="C218" s="1258">
        <v>269</v>
      </c>
      <c r="D218" s="1"/>
      <c r="E218" s="1"/>
      <c r="F218" s="1"/>
      <c r="G218" s="1"/>
      <c r="H218" s="1262"/>
      <c r="I218" s="1"/>
      <c r="J218" s="1"/>
      <c r="K218" s="1"/>
      <c r="L218" s="1"/>
      <c r="M218" s="374"/>
    </row>
    <row x14ac:dyDescent="0.25" r="219" customHeight="1" ht="29.25">
      <c r="A219" s="1256" t="s">
        <v>13463</v>
      </c>
      <c r="B219" s="1257" t="s">
        <v>13464</v>
      </c>
      <c r="C219" s="1258">
        <v>302</v>
      </c>
      <c r="D219" s="1"/>
      <c r="E219" s="1"/>
      <c r="F219" s="1"/>
      <c r="G219" s="1"/>
      <c r="H219" s="1262"/>
      <c r="I219" s="1"/>
      <c r="J219" s="1"/>
      <c r="K219" s="1"/>
      <c r="L219" s="1"/>
      <c r="M219" s="374"/>
    </row>
    <row x14ac:dyDescent="0.25" r="220" customHeight="1" ht="29.25">
      <c r="A220" s="1256" t="s">
        <v>13465</v>
      </c>
      <c r="B220" s="1257" t="s">
        <v>13466</v>
      </c>
      <c r="C220" s="1258">
        <v>753</v>
      </c>
      <c r="D220" s="1"/>
      <c r="E220" s="1"/>
      <c r="F220" s="1"/>
      <c r="G220" s="1"/>
      <c r="H220" s="1262"/>
      <c r="I220" s="1"/>
      <c r="J220" s="1"/>
      <c r="K220" s="1"/>
      <c r="L220" s="1"/>
      <c r="M220" s="374"/>
    </row>
    <row x14ac:dyDescent="0.25" r="221" customHeight="1" ht="29.25">
      <c r="A221" s="1256" t="s">
        <v>13467</v>
      </c>
      <c r="B221" s="1257" t="s">
        <v>13468</v>
      </c>
      <c r="C221" s="1258">
        <v>313</v>
      </c>
      <c r="D221" s="1"/>
      <c r="E221" s="1"/>
      <c r="F221" s="1"/>
      <c r="G221" s="1"/>
      <c r="H221" s="1262"/>
      <c r="I221" s="1"/>
      <c r="J221" s="1"/>
      <c r="K221" s="1"/>
      <c r="L221" s="1"/>
      <c r="M221" s="374"/>
    </row>
    <row x14ac:dyDescent="0.25" r="222" customHeight="1" ht="29.25">
      <c r="A222" s="1256" t="s">
        <v>13469</v>
      </c>
      <c r="B222" s="1257" t="s">
        <v>13470</v>
      </c>
      <c r="C222" s="1258">
        <v>227</v>
      </c>
      <c r="D222" s="1"/>
      <c r="E222" s="1"/>
      <c r="F222" s="1"/>
      <c r="G222" s="1"/>
      <c r="H222" s="1259"/>
      <c r="I222" s="1"/>
      <c r="J222" s="1"/>
      <c r="K222" s="1"/>
      <c r="L222" s="1"/>
      <c r="M222" s="374"/>
    </row>
    <row x14ac:dyDescent="0.25" r="223" customHeight="1" ht="29.25">
      <c r="A223" s="1256" t="s">
        <v>13471</v>
      </c>
      <c r="B223" s="1257" t="s">
        <v>13472</v>
      </c>
      <c r="C223" s="1258">
        <v>253</v>
      </c>
      <c r="D223" s="1"/>
      <c r="E223" s="1"/>
      <c r="F223" s="1"/>
      <c r="G223" s="1"/>
      <c r="H223" s="1259"/>
      <c r="I223" s="1"/>
      <c r="J223" s="1"/>
      <c r="K223" s="1"/>
      <c r="L223" s="1"/>
      <c r="M223" s="374"/>
    </row>
    <row x14ac:dyDescent="0.25" r="224" customHeight="1" ht="29.25">
      <c r="A224" s="1256" t="s">
        <v>13473</v>
      </c>
      <c r="B224" s="1257" t="s">
        <v>13448</v>
      </c>
      <c r="C224" s="1258">
        <v>203</v>
      </c>
      <c r="D224" s="1"/>
      <c r="E224" s="1"/>
      <c r="F224" s="1"/>
      <c r="G224" s="1"/>
      <c r="H224" s="1259"/>
      <c r="I224" s="1"/>
      <c r="J224" s="1"/>
      <c r="K224" s="1"/>
      <c r="L224" s="1"/>
      <c r="M224" s="374"/>
    </row>
    <row x14ac:dyDescent="0.25" r="225" customHeight="1" ht="29.25">
      <c r="A225" s="1256" t="s">
        <v>13474</v>
      </c>
      <c r="B225" s="1257" t="s">
        <v>13475</v>
      </c>
      <c r="C225" s="1258">
        <v>303</v>
      </c>
      <c r="D225" s="1"/>
      <c r="E225" s="1"/>
      <c r="F225" s="1"/>
      <c r="G225" s="1"/>
      <c r="H225" s="1259"/>
      <c r="I225" s="1"/>
      <c r="J225" s="1"/>
      <c r="K225" s="1"/>
      <c r="L225" s="1"/>
      <c r="M225" s="374"/>
    </row>
    <row x14ac:dyDescent="0.25" r="226" customHeight="1" ht="29.25">
      <c r="A226" s="1256" t="s">
        <v>13476</v>
      </c>
      <c r="B226" s="1257" t="s">
        <v>13477</v>
      </c>
      <c r="C226" s="1258">
        <v>407</v>
      </c>
      <c r="D226" s="1"/>
      <c r="E226" s="1"/>
      <c r="F226" s="1"/>
      <c r="G226" s="1"/>
      <c r="H226" s="1259"/>
      <c r="I226" s="1"/>
      <c r="J226" s="1"/>
      <c r="K226" s="1"/>
      <c r="L226" s="1"/>
      <c r="M226" s="374"/>
    </row>
    <row x14ac:dyDescent="0.25" r="227" customHeight="1" ht="29.25">
      <c r="A227" s="1256" t="s">
        <v>13478</v>
      </c>
      <c r="B227" s="1257" t="s">
        <v>13479</v>
      </c>
      <c r="C227" s="1258">
        <v>262</v>
      </c>
      <c r="D227" s="1"/>
      <c r="E227" s="1"/>
      <c r="F227" s="1"/>
      <c r="G227" s="1"/>
      <c r="H227" s="1259"/>
      <c r="I227" s="1"/>
      <c r="J227" s="1"/>
      <c r="K227" s="1"/>
      <c r="L227" s="1"/>
      <c r="M227" s="374"/>
    </row>
    <row x14ac:dyDescent="0.25" r="228" customHeight="1" ht="29.25">
      <c r="A228" s="1256" t="s">
        <v>13480</v>
      </c>
      <c r="B228" s="1257" t="s">
        <v>13481</v>
      </c>
      <c r="C228" s="1258">
        <v>653</v>
      </c>
      <c r="D228" s="1"/>
      <c r="E228" s="1"/>
      <c r="F228" s="1"/>
      <c r="G228" s="1"/>
      <c r="H228" s="1259"/>
      <c r="I228" s="1"/>
      <c r="J228" s="1"/>
      <c r="K228" s="1"/>
      <c r="L228" s="1"/>
      <c r="M228" s="374"/>
    </row>
    <row x14ac:dyDescent="0.25" r="229" customHeight="1" ht="29.25">
      <c r="A229" s="1256" t="s">
        <v>13482</v>
      </c>
      <c r="B229" s="1257" t="s">
        <v>13483</v>
      </c>
      <c r="C229" s="1258">
        <v>112</v>
      </c>
      <c r="D229" s="1"/>
      <c r="E229" s="1"/>
      <c r="F229" s="1"/>
      <c r="G229" s="1"/>
      <c r="H229" s="1259"/>
      <c r="I229" s="1"/>
      <c r="J229" s="1"/>
      <c r="K229" s="1"/>
      <c r="L229" s="1"/>
      <c r="M229" s="374"/>
    </row>
    <row x14ac:dyDescent="0.25" r="230" customHeight="1" ht="29.25">
      <c r="A230" s="1256" t="s">
        <v>13484</v>
      </c>
      <c r="B230" s="1257" t="s">
        <v>13485</v>
      </c>
      <c r="C230" s="1258">
        <v>117</v>
      </c>
      <c r="D230" s="1"/>
      <c r="E230" s="1"/>
      <c r="F230" s="1"/>
      <c r="G230" s="1"/>
      <c r="H230" s="1259"/>
      <c r="I230" s="1"/>
      <c r="J230" s="1"/>
      <c r="K230" s="1"/>
      <c r="L230" s="1"/>
      <c r="M230" s="374"/>
    </row>
    <row x14ac:dyDescent="0.25" r="231" customHeight="1" ht="29.25">
      <c r="A231" s="1256" t="s">
        <v>13486</v>
      </c>
      <c r="B231" s="1257" t="s">
        <v>13487</v>
      </c>
      <c r="C231" s="1258">
        <v>126</v>
      </c>
      <c r="D231" s="1"/>
      <c r="E231" s="1"/>
      <c r="F231" s="1"/>
      <c r="G231" s="1"/>
      <c r="H231" s="1259"/>
      <c r="I231" s="1"/>
      <c r="J231" s="1"/>
      <c r="K231" s="1"/>
      <c r="L231" s="1"/>
      <c r="M231" s="374"/>
    </row>
    <row x14ac:dyDescent="0.25" r="232" customHeight="1" ht="29.25">
      <c r="A232" s="1256" t="s">
        <v>13488</v>
      </c>
      <c r="B232" s="1257" t="s">
        <v>13489</v>
      </c>
      <c r="C232" s="1258">
        <v>467</v>
      </c>
      <c r="D232" s="1"/>
      <c r="E232" s="1263"/>
      <c r="F232" s="1"/>
      <c r="G232" s="1"/>
      <c r="H232" s="1259"/>
      <c r="I232" s="1"/>
      <c r="J232" s="1"/>
      <c r="K232" s="1"/>
      <c r="L232" s="1"/>
      <c r="M232" s="374"/>
    </row>
    <row x14ac:dyDescent="0.25" r="233" customHeight="1" ht="29.25">
      <c r="A233" s="1256" t="s">
        <v>13490</v>
      </c>
      <c r="B233" s="1257" t="s">
        <v>13491</v>
      </c>
      <c r="C233" s="1258">
        <v>502</v>
      </c>
      <c r="D233" s="1"/>
      <c r="E233" s="1"/>
      <c r="F233" s="1"/>
      <c r="G233" s="1"/>
      <c r="H233" s="1259"/>
      <c r="I233" s="1"/>
      <c r="J233" s="1"/>
      <c r="K233" s="1"/>
      <c r="L233" s="1"/>
      <c r="M233" s="374"/>
    </row>
    <row x14ac:dyDescent="0.25" r="234" customHeight="1" ht="29.25">
      <c r="A234" s="1256" t="s">
        <v>13492</v>
      </c>
      <c r="B234" s="1257" t="s">
        <v>13493</v>
      </c>
      <c r="C234" s="1258">
        <v>512</v>
      </c>
      <c r="D234" s="1"/>
      <c r="E234" s="1"/>
      <c r="F234" s="1"/>
      <c r="G234" s="1"/>
      <c r="H234" s="1259"/>
      <c r="I234" s="1"/>
      <c r="J234" s="1"/>
      <c r="K234" s="1"/>
      <c r="L234" s="1"/>
      <c r="M234" s="374"/>
    </row>
    <row x14ac:dyDescent="0.25" r="235" customHeight="1" ht="29.25">
      <c r="A235" s="1256" t="s">
        <v>13494</v>
      </c>
      <c r="B235" s="1257" t="s">
        <v>13495</v>
      </c>
      <c r="C235" s="1258">
        <v>517</v>
      </c>
      <c r="D235" s="1"/>
      <c r="E235" s="1"/>
      <c r="F235" s="1"/>
      <c r="G235" s="1"/>
      <c r="H235" s="1259"/>
      <c r="I235" s="1"/>
      <c r="J235" s="1"/>
      <c r="K235" s="1"/>
      <c r="L235" s="1"/>
      <c r="M235" s="374"/>
    </row>
    <row x14ac:dyDescent="0.25" r="236" customHeight="1" ht="29.25">
      <c r="A236" s="1256" t="s">
        <v>13496</v>
      </c>
      <c r="B236" s="1257" t="s">
        <v>13497</v>
      </c>
      <c r="C236" s="1258">
        <v>442</v>
      </c>
      <c r="D236" s="1"/>
      <c r="E236" s="1"/>
      <c r="F236" s="1"/>
      <c r="G236" s="1"/>
      <c r="H236" s="1259"/>
      <c r="I236" s="1"/>
      <c r="J236" s="1"/>
      <c r="K236" s="1"/>
      <c r="L236" s="1"/>
      <c r="M236" s="374"/>
    </row>
    <row x14ac:dyDescent="0.25" r="237" customHeight="1" ht="29.25">
      <c r="A237" s="1256" t="s">
        <v>13498</v>
      </c>
      <c r="B237" s="1257" t="s">
        <v>13499</v>
      </c>
      <c r="C237" s="1258">
        <v>492</v>
      </c>
      <c r="D237" s="1"/>
      <c r="E237" s="1"/>
      <c r="F237" s="1"/>
      <c r="G237" s="1"/>
      <c r="H237" s="1259"/>
      <c r="I237" s="1"/>
      <c r="J237" s="1"/>
      <c r="K237" s="1"/>
      <c r="L237" s="1"/>
      <c r="M237" s="374"/>
    </row>
    <row x14ac:dyDescent="0.25" r="238" customHeight="1" ht="29.25">
      <c r="A238" s="1256" t="s">
        <v>13500</v>
      </c>
      <c r="B238" s="1257" t="s">
        <v>13501</v>
      </c>
      <c r="C238" s="1258">
        <v>438</v>
      </c>
      <c r="D238" s="1"/>
      <c r="E238" s="1"/>
      <c r="F238" s="1"/>
      <c r="G238" s="1"/>
      <c r="H238" s="1259"/>
      <c r="I238" s="1"/>
      <c r="J238" s="1"/>
      <c r="K238" s="1"/>
      <c r="L238" s="1"/>
      <c r="M238" s="374"/>
    </row>
    <row x14ac:dyDescent="0.25" r="239" customHeight="1" ht="29.25">
      <c r="A239" s="1256" t="s">
        <v>13502</v>
      </c>
      <c r="B239" s="1257" t="s">
        <v>13503</v>
      </c>
      <c r="C239" s="1258">
        <v>20</v>
      </c>
      <c r="D239" s="1"/>
      <c r="E239" s="1"/>
      <c r="F239" s="1"/>
      <c r="G239" s="1"/>
      <c r="H239" s="1259"/>
      <c r="I239" s="1"/>
      <c r="J239" s="1"/>
      <c r="K239" s="1"/>
      <c r="L239" s="1"/>
      <c r="M239" s="374"/>
    </row>
    <row x14ac:dyDescent="0.25" r="240" customHeight="1" ht="29.25">
      <c r="A240" s="1256" t="s">
        <v>13504</v>
      </c>
      <c r="B240" s="1257" t="s">
        <v>13505</v>
      </c>
      <c r="C240" s="1258">
        <v>17</v>
      </c>
      <c r="D240" s="1"/>
      <c r="E240" s="1"/>
      <c r="F240" s="1"/>
      <c r="G240" s="1"/>
      <c r="H240" s="1259"/>
      <c r="I240" s="1"/>
      <c r="J240" s="1"/>
      <c r="K240" s="1"/>
      <c r="L240" s="1"/>
      <c r="M240" s="374"/>
    </row>
    <row x14ac:dyDescent="0.25" r="241" customHeight="1" ht="29.25">
      <c r="A241" s="1256" t="s">
        <v>13506</v>
      </c>
      <c r="B241" s="1257" t="s">
        <v>13507</v>
      </c>
      <c r="C241" s="1258">
        <v>663</v>
      </c>
      <c r="D241" s="1"/>
      <c r="E241" s="1"/>
      <c r="F241" s="1"/>
      <c r="G241" s="1"/>
      <c r="H241" s="1259"/>
      <c r="I241" s="1"/>
      <c r="J241" s="1"/>
      <c r="K241" s="1"/>
      <c r="L241" s="1"/>
      <c r="M241" s="374"/>
    </row>
    <row x14ac:dyDescent="0.25" r="242" customHeight="1" ht="29.25">
      <c r="A242" s="1256" t="s">
        <v>13508</v>
      </c>
      <c r="B242" s="1257" t="s">
        <v>13509</v>
      </c>
      <c r="C242" s="1258">
        <v>478</v>
      </c>
      <c r="D242" s="1"/>
      <c r="E242" s="1"/>
      <c r="F242" s="1"/>
      <c r="G242" s="1"/>
      <c r="H242" s="1259"/>
      <c r="I242" s="1"/>
      <c r="J242" s="1"/>
      <c r="K242" s="1"/>
      <c r="L242" s="1"/>
      <c r="M242" s="374"/>
    </row>
    <row x14ac:dyDescent="0.25" r="243" customHeight="1" ht="29.25">
      <c r="A243" s="1256" t="s">
        <v>13510</v>
      </c>
      <c r="B243" s="1257" t="s">
        <v>13511</v>
      </c>
      <c r="C243" s="1258">
        <v>813</v>
      </c>
      <c r="D243" s="1"/>
      <c r="E243" s="1"/>
      <c r="F243" s="1"/>
      <c r="G243" s="1"/>
      <c r="H243" s="1262"/>
      <c r="I243" s="1"/>
      <c r="J243" s="1"/>
      <c r="K243" s="1"/>
      <c r="L243" s="1"/>
      <c r="M243" s="374"/>
    </row>
    <row x14ac:dyDescent="0.25" r="244" customHeight="1" ht="29.25">
      <c r="A244" s="1256" t="s">
        <v>13512</v>
      </c>
      <c r="B244" s="1257" t="s">
        <v>13513</v>
      </c>
      <c r="C244" s="1258">
        <v>1069</v>
      </c>
      <c r="D244" s="1"/>
      <c r="E244" s="1"/>
      <c r="F244" s="1"/>
      <c r="G244" s="1"/>
      <c r="H244" s="1259"/>
      <c r="I244" s="1"/>
      <c r="J244" s="1"/>
      <c r="K244" s="1"/>
      <c r="L244" s="1"/>
      <c r="M244" s="374"/>
    </row>
    <row x14ac:dyDescent="0.25" r="245" customHeight="1" ht="29.25">
      <c r="A245" s="1256" t="s">
        <v>13514</v>
      </c>
      <c r="B245" s="1257" t="s">
        <v>13515</v>
      </c>
      <c r="C245" s="1258">
        <v>59</v>
      </c>
      <c r="D245" s="1"/>
      <c r="E245" s="1"/>
      <c r="F245" s="1"/>
      <c r="G245" s="1"/>
      <c r="H245" s="1259"/>
      <c r="I245" s="1"/>
      <c r="J245" s="1"/>
      <c r="K245" s="1"/>
      <c r="L245" s="1"/>
      <c r="M245" s="374"/>
    </row>
    <row x14ac:dyDescent="0.25" r="246" customHeight="1" ht="29.25">
      <c r="A246" s="1256" t="s">
        <v>13516</v>
      </c>
      <c r="B246" s="1257" t="s">
        <v>13517</v>
      </c>
      <c r="C246" s="1258">
        <v>63</v>
      </c>
      <c r="D246" s="1"/>
      <c r="E246" s="1"/>
      <c r="F246" s="1"/>
      <c r="G246" s="1"/>
      <c r="H246" s="1259"/>
      <c r="I246" s="1"/>
      <c r="J246" s="1"/>
      <c r="K246" s="1"/>
      <c r="L246" s="1"/>
      <c r="M246" s="374"/>
    </row>
    <row x14ac:dyDescent="0.25" r="247" customHeight="1" ht="29.25">
      <c r="A247" s="1256" t="s">
        <v>13518</v>
      </c>
      <c r="B247" s="1257" t="s">
        <v>13519</v>
      </c>
      <c r="C247" s="1258">
        <v>67</v>
      </c>
      <c r="D247" s="1"/>
      <c r="E247" s="1"/>
      <c r="F247" s="1"/>
      <c r="G247" s="1"/>
      <c r="H247" s="1259"/>
      <c r="I247" s="1"/>
      <c r="J247" s="1"/>
      <c r="K247" s="1"/>
      <c r="L247" s="1"/>
      <c r="M247" s="374"/>
    </row>
    <row x14ac:dyDescent="0.25" r="248" customHeight="1" ht="29.25">
      <c r="A248" s="1256" t="s">
        <v>13520</v>
      </c>
      <c r="B248" s="1257" t="s">
        <v>13521</v>
      </c>
      <c r="C248" s="1258">
        <v>718</v>
      </c>
      <c r="D248" s="1"/>
      <c r="E248" s="1"/>
      <c r="F248" s="1"/>
      <c r="G248" s="1"/>
      <c r="H248" s="1259"/>
      <c r="I248" s="1"/>
      <c r="J248" s="1"/>
      <c r="K248" s="1"/>
      <c r="L248" s="1"/>
      <c r="M248" s="374"/>
    </row>
    <row x14ac:dyDescent="0.25" r="249" customHeight="1" ht="29.25">
      <c r="A249" s="1256" t="s">
        <v>13522</v>
      </c>
      <c r="B249" s="1257" t="s">
        <v>13523</v>
      </c>
      <c r="C249" s="1258">
        <v>112</v>
      </c>
      <c r="D249" s="1"/>
      <c r="E249" s="1"/>
      <c r="F249" s="1"/>
      <c r="G249" s="1"/>
      <c r="H249" s="1259"/>
      <c r="I249" s="1"/>
      <c r="J249" s="1"/>
      <c r="K249" s="1"/>
      <c r="L249" s="1"/>
      <c r="M249" s="374"/>
    </row>
    <row x14ac:dyDescent="0.25" r="250" customHeight="1" ht="29.25">
      <c r="A250" s="1256" t="s">
        <v>13524</v>
      </c>
      <c r="B250" s="1257" t="s">
        <v>13525</v>
      </c>
      <c r="C250" s="1258">
        <v>122</v>
      </c>
      <c r="D250" s="1"/>
      <c r="E250" s="1"/>
      <c r="F250" s="1"/>
      <c r="G250" s="1"/>
      <c r="H250" s="1259"/>
      <c r="I250" s="1"/>
      <c r="J250" s="1"/>
      <c r="K250" s="1"/>
      <c r="L250" s="1"/>
      <c r="M250" s="374"/>
    </row>
    <row x14ac:dyDescent="0.25" r="251" customHeight="1" ht="29.25">
      <c r="A251" s="1256" t="s">
        <v>13526</v>
      </c>
      <c r="B251" s="1257" t="s">
        <v>13527</v>
      </c>
      <c r="C251" s="1258">
        <v>278</v>
      </c>
      <c r="D251" s="1"/>
      <c r="E251" s="1"/>
      <c r="F251" s="1"/>
      <c r="G251" s="1"/>
      <c r="H251" s="1259"/>
      <c r="I251" s="1"/>
      <c r="J251" s="1"/>
      <c r="K251" s="1"/>
      <c r="L251" s="1"/>
      <c r="M251" s="374"/>
    </row>
    <row x14ac:dyDescent="0.25" r="252" customHeight="1" ht="29.25">
      <c r="A252" s="1256" t="s">
        <v>13528</v>
      </c>
      <c r="B252" s="1257" t="s">
        <v>13529</v>
      </c>
      <c r="C252" s="1258">
        <v>162</v>
      </c>
      <c r="D252" s="1"/>
      <c r="E252" s="1"/>
      <c r="F252" s="1"/>
      <c r="G252" s="1"/>
      <c r="H252" s="1259"/>
      <c r="I252" s="1"/>
      <c r="J252" s="1"/>
      <c r="K252" s="1"/>
      <c r="L252" s="1"/>
      <c r="M252" s="374"/>
    </row>
    <row x14ac:dyDescent="0.25" r="253" customHeight="1" ht="29.25">
      <c r="A253" s="1256" t="s">
        <v>13530</v>
      </c>
      <c r="B253" s="1257" t="s">
        <v>13531</v>
      </c>
      <c r="C253" s="1258">
        <v>95</v>
      </c>
      <c r="D253" s="1"/>
      <c r="E253" s="1"/>
      <c r="F253" s="1"/>
      <c r="G253" s="1"/>
      <c r="H253" s="1259"/>
      <c r="I253" s="1"/>
      <c r="J253" s="1"/>
      <c r="K253" s="1"/>
      <c r="L253" s="1"/>
      <c r="M253" s="374"/>
    </row>
    <row x14ac:dyDescent="0.25" r="254" customHeight="1" ht="29.25">
      <c r="A254" s="1256" t="s">
        <v>13532</v>
      </c>
      <c r="B254" s="1257" t="s">
        <v>13533</v>
      </c>
      <c r="C254" s="1258">
        <v>90</v>
      </c>
      <c r="D254" s="1"/>
      <c r="E254" s="1"/>
      <c r="F254" s="1"/>
      <c r="G254" s="1"/>
      <c r="H254" s="1259"/>
      <c r="I254" s="1"/>
      <c r="J254" s="1"/>
      <c r="K254" s="1"/>
      <c r="L254" s="1"/>
      <c r="M254" s="374"/>
    </row>
    <row x14ac:dyDescent="0.25" r="255" customHeight="1" ht="29.25">
      <c r="A255" s="1256" t="s">
        <v>13534</v>
      </c>
      <c r="B255" s="1257" t="s">
        <v>13535</v>
      </c>
      <c r="C255" s="1258">
        <v>308</v>
      </c>
      <c r="D255" s="1"/>
      <c r="E255" s="1"/>
      <c r="F255" s="1"/>
      <c r="G255" s="1"/>
      <c r="H255" s="1259"/>
      <c r="I255" s="1"/>
      <c r="J255" s="1"/>
      <c r="K255" s="1"/>
      <c r="L255" s="1"/>
      <c r="M255" s="374"/>
    </row>
    <row x14ac:dyDescent="0.25" r="256" customHeight="1" ht="29.25">
      <c r="A256" s="1256" t="s">
        <v>13536</v>
      </c>
      <c r="B256" s="1257" t="s">
        <v>13537</v>
      </c>
      <c r="C256" s="1258">
        <v>256</v>
      </c>
      <c r="D256" s="1"/>
      <c r="E256" s="1"/>
      <c r="F256" s="1"/>
      <c r="G256" s="1"/>
      <c r="H256" s="1259"/>
      <c r="I256" s="1"/>
      <c r="J256" s="1"/>
      <c r="K256" s="1"/>
      <c r="L256" s="1"/>
      <c r="M256" s="374"/>
    </row>
    <row x14ac:dyDescent="0.25" r="257" customHeight="1" ht="29.25">
      <c r="A257" s="1256" t="s">
        <v>13538</v>
      </c>
      <c r="B257" s="1257" t="s">
        <v>13539</v>
      </c>
      <c r="C257" s="1258">
        <v>262</v>
      </c>
      <c r="D257" s="1"/>
      <c r="E257" s="1"/>
      <c r="F257" s="1"/>
      <c r="G257" s="1"/>
      <c r="H257" s="1259"/>
      <c r="I257" s="1"/>
      <c r="J257" s="1"/>
      <c r="K257" s="1"/>
      <c r="L257" s="1"/>
      <c r="M257" s="374"/>
    </row>
    <row x14ac:dyDescent="0.25" r="258" customHeight="1" ht="29.25">
      <c r="A258" s="1256" t="s">
        <v>13540</v>
      </c>
      <c r="B258" s="1257" t="s">
        <v>13541</v>
      </c>
      <c r="C258" s="1258">
        <v>853</v>
      </c>
      <c r="D258" s="1"/>
      <c r="E258" s="1"/>
      <c r="F258" s="1"/>
      <c r="G258" s="1"/>
      <c r="H258" s="1259"/>
      <c r="I258" s="1"/>
      <c r="J258" s="1"/>
      <c r="K258" s="1"/>
      <c r="L258" s="1"/>
      <c r="M258" s="374"/>
    </row>
    <row x14ac:dyDescent="0.25" r="259" customHeight="1" ht="29.25">
      <c r="A259" s="1256" t="s">
        <v>13542</v>
      </c>
      <c r="B259" s="1257" t="s">
        <v>13543</v>
      </c>
      <c r="C259" s="1258">
        <v>458</v>
      </c>
      <c r="D259" s="1"/>
      <c r="E259" s="1"/>
      <c r="F259" s="1"/>
      <c r="G259" s="1"/>
      <c r="H259" s="1259"/>
      <c r="I259" s="1"/>
      <c r="J259" s="1"/>
      <c r="K259" s="1"/>
      <c r="L259" s="1"/>
      <c r="M259" s="374"/>
    </row>
    <row x14ac:dyDescent="0.25" r="260" customHeight="1" ht="29.25">
      <c r="A260" s="1256" t="s">
        <v>13544</v>
      </c>
      <c r="B260" s="1257" t="s">
        <v>13545</v>
      </c>
      <c r="C260" s="1258">
        <v>248</v>
      </c>
      <c r="D260" s="1"/>
      <c r="E260" s="1"/>
      <c r="F260" s="1"/>
      <c r="G260" s="1"/>
      <c r="H260" s="1259"/>
      <c r="I260" s="1"/>
      <c r="J260" s="1"/>
      <c r="K260" s="1"/>
      <c r="L260" s="1"/>
      <c r="M260" s="374"/>
    </row>
    <row x14ac:dyDescent="0.25" r="261" customHeight="1" ht="29.25">
      <c r="A261" s="1256" t="s">
        <v>13546</v>
      </c>
      <c r="B261" s="1257" t="s">
        <v>13547</v>
      </c>
      <c r="C261" s="1258">
        <v>302</v>
      </c>
      <c r="D261" s="1"/>
      <c r="E261" s="1"/>
      <c r="F261" s="1"/>
      <c r="G261" s="1"/>
      <c r="H261" s="1259"/>
      <c r="I261" s="1"/>
      <c r="J261" s="1"/>
      <c r="K261" s="1"/>
      <c r="L261" s="1"/>
      <c r="M261" s="374"/>
    </row>
    <row x14ac:dyDescent="0.25" r="262" customHeight="1" ht="29.25">
      <c r="A262" s="1256" t="s">
        <v>13548</v>
      </c>
      <c r="B262" s="1257" t="s">
        <v>13549</v>
      </c>
      <c r="C262" s="1258">
        <v>322</v>
      </c>
      <c r="D262" s="1"/>
      <c r="E262" s="1"/>
      <c r="F262" s="1"/>
      <c r="G262" s="1"/>
      <c r="H262" s="1259"/>
      <c r="I262" s="1"/>
      <c r="J262" s="1"/>
      <c r="K262" s="1"/>
      <c r="L262" s="1"/>
      <c r="M262" s="374"/>
    </row>
    <row x14ac:dyDescent="0.25" r="263" customHeight="1" ht="29.25">
      <c r="A263" s="1256" t="s">
        <v>13550</v>
      </c>
      <c r="B263" s="1257" t="s">
        <v>13551</v>
      </c>
      <c r="C263" s="1258">
        <v>209</v>
      </c>
      <c r="D263" s="1"/>
      <c r="E263" s="1"/>
      <c r="F263" s="1"/>
      <c r="G263" s="1"/>
      <c r="H263" s="1259"/>
      <c r="I263" s="1"/>
      <c r="J263" s="1"/>
      <c r="K263" s="1"/>
      <c r="L263" s="1"/>
      <c r="M263" s="374"/>
    </row>
    <row x14ac:dyDescent="0.25" r="264" customHeight="1" ht="29.25">
      <c r="A264" s="1256" t="s">
        <v>13552</v>
      </c>
      <c r="B264" s="1257" t="s">
        <v>13553</v>
      </c>
      <c r="C264" s="1258">
        <v>519</v>
      </c>
      <c r="D264" s="1"/>
      <c r="E264" s="1"/>
      <c r="F264" s="1"/>
      <c r="G264" s="1"/>
      <c r="H264" s="1259"/>
      <c r="I264" s="1"/>
      <c r="J264" s="1"/>
      <c r="K264" s="1"/>
      <c r="L264" s="1"/>
      <c r="M264" s="374"/>
    </row>
    <row x14ac:dyDescent="0.25" r="265" customHeight="1" ht="29.25">
      <c r="A265" s="1256" t="s">
        <v>13554</v>
      </c>
      <c r="B265" s="1257" t="s">
        <v>13555</v>
      </c>
      <c r="C265" s="1258">
        <v>1016</v>
      </c>
      <c r="D265" s="1"/>
      <c r="E265" s="1"/>
      <c r="F265" s="1"/>
      <c r="G265" s="1"/>
      <c r="H265" s="1259"/>
      <c r="I265" s="1"/>
      <c r="J265" s="1"/>
      <c r="K265" s="1"/>
      <c r="L265" s="1"/>
      <c r="M265" s="374"/>
    </row>
    <row x14ac:dyDescent="0.25" r="266" customHeight="1" ht="29.25">
      <c r="A266" s="1256" t="s">
        <v>13556</v>
      </c>
      <c r="B266" s="1257" t="s">
        <v>13557</v>
      </c>
      <c r="C266" s="1258">
        <v>1078</v>
      </c>
      <c r="D266" s="1"/>
      <c r="E266" s="1"/>
      <c r="F266" s="1"/>
      <c r="G266" s="1"/>
      <c r="H266" s="1259"/>
      <c r="I266" s="1"/>
      <c r="J266" s="1"/>
      <c r="K266" s="1"/>
      <c r="L266" s="1"/>
      <c r="M266" s="374"/>
    </row>
    <row x14ac:dyDescent="0.25" r="267" customHeight="1" ht="29.25">
      <c r="A267" s="1256" t="s">
        <v>13558</v>
      </c>
      <c r="B267" s="1257" t="s">
        <v>13559</v>
      </c>
      <c r="C267" s="1258">
        <v>1203</v>
      </c>
      <c r="D267" s="1"/>
      <c r="E267" s="1"/>
      <c r="F267" s="1"/>
      <c r="G267" s="1"/>
      <c r="H267" s="1259"/>
      <c r="I267" s="1"/>
      <c r="J267" s="1"/>
      <c r="K267" s="1"/>
      <c r="L267" s="1"/>
      <c r="M267" s="374"/>
    </row>
    <row x14ac:dyDescent="0.25" r="268" customHeight="1" ht="29.25">
      <c r="A268" s="1256" t="s">
        <v>13560</v>
      </c>
      <c r="B268" s="1257" t="s">
        <v>13561</v>
      </c>
      <c r="C268" s="1258">
        <v>428</v>
      </c>
      <c r="D268" s="1"/>
      <c r="E268" s="1"/>
      <c r="F268" s="1"/>
      <c r="G268" s="1"/>
      <c r="H268" s="1259"/>
      <c r="I268" s="1"/>
      <c r="J268" s="1"/>
      <c r="K268" s="1"/>
      <c r="L268" s="1"/>
      <c r="M268" s="374"/>
    </row>
    <row x14ac:dyDescent="0.25" r="269" customHeight="1" ht="29.25">
      <c r="A269" s="1256" t="s">
        <v>13562</v>
      </c>
      <c r="B269" s="1257" t="s">
        <v>13563</v>
      </c>
      <c r="C269" s="1258">
        <v>444</v>
      </c>
      <c r="D269" s="1"/>
      <c r="E269" s="1"/>
      <c r="F269" s="1"/>
      <c r="G269" s="1"/>
      <c r="H269" s="1259"/>
      <c r="I269" s="1"/>
      <c r="J269" s="1"/>
      <c r="K269" s="1"/>
      <c r="L269" s="1"/>
      <c r="M269" s="374"/>
    </row>
    <row x14ac:dyDescent="0.25" r="270" customHeight="1" ht="29.25">
      <c r="A270" s="1256" t="s">
        <v>13564</v>
      </c>
      <c r="B270" s="1257" t="s">
        <v>13565</v>
      </c>
      <c r="C270" s="1258">
        <v>309</v>
      </c>
      <c r="D270" s="1"/>
      <c r="E270" s="1"/>
      <c r="F270" s="1"/>
      <c r="G270" s="1"/>
      <c r="H270" s="1259"/>
      <c r="I270" s="1"/>
      <c r="J270" s="1"/>
      <c r="K270" s="1"/>
      <c r="L270" s="1"/>
      <c r="M270" s="374"/>
    </row>
    <row x14ac:dyDescent="0.25" r="271" customHeight="1" ht="29.25">
      <c r="A271" s="1256" t="s">
        <v>13566</v>
      </c>
      <c r="B271" s="1257" t="s">
        <v>13567</v>
      </c>
      <c r="C271" s="1258">
        <v>217</v>
      </c>
      <c r="D271" s="1"/>
      <c r="E271" s="1"/>
      <c r="F271" s="1"/>
      <c r="G271" s="1"/>
      <c r="H271" s="1259"/>
      <c r="I271" s="1"/>
      <c r="J271" s="1"/>
      <c r="K271" s="1"/>
      <c r="L271" s="1"/>
      <c r="M271" s="374"/>
    </row>
    <row x14ac:dyDescent="0.25" r="272" customHeight="1" ht="29.25">
      <c r="A272" s="1256" t="s">
        <v>13568</v>
      </c>
      <c r="B272" s="1257" t="s">
        <v>13569</v>
      </c>
      <c r="C272" s="1258">
        <v>271</v>
      </c>
      <c r="D272" s="1"/>
      <c r="E272" s="1"/>
      <c r="F272" s="1"/>
      <c r="G272" s="1"/>
      <c r="H272" s="1259"/>
      <c r="I272" s="1"/>
      <c r="J272" s="1"/>
      <c r="K272" s="1"/>
      <c r="L272" s="1"/>
      <c r="M272" s="374"/>
    </row>
    <row x14ac:dyDescent="0.25" r="273" customHeight="1" ht="29.25">
      <c r="A273" s="1256" t="s">
        <v>13570</v>
      </c>
      <c r="B273" s="1257" t="s">
        <v>13571</v>
      </c>
      <c r="C273" s="1258">
        <v>258</v>
      </c>
      <c r="D273" s="1"/>
      <c r="E273" s="1"/>
      <c r="F273" s="1"/>
      <c r="G273" s="1"/>
      <c r="H273" s="1259"/>
      <c r="I273" s="1"/>
      <c r="J273" s="1"/>
      <c r="K273" s="1"/>
      <c r="L273" s="1"/>
      <c r="M273" s="374"/>
    </row>
    <row x14ac:dyDescent="0.25" r="274" customHeight="1" ht="29.25">
      <c r="A274" s="1256" t="s">
        <v>13572</v>
      </c>
      <c r="B274" s="1257" t="s">
        <v>13573</v>
      </c>
      <c r="C274" s="1258">
        <v>73</v>
      </c>
      <c r="D274" s="1"/>
      <c r="E274" s="1"/>
      <c r="F274" s="1"/>
      <c r="G274" s="1"/>
      <c r="H274" s="1259"/>
      <c r="I274" s="1"/>
      <c r="J274" s="1"/>
      <c r="K274" s="1"/>
      <c r="L274" s="1"/>
      <c r="M274" s="374"/>
    </row>
    <row x14ac:dyDescent="0.25" r="275" customHeight="1" ht="29.25">
      <c r="A275" s="1256" t="s">
        <v>13574</v>
      </c>
      <c r="B275" s="1257" t="s">
        <v>13575</v>
      </c>
      <c r="C275" s="1258">
        <v>64</v>
      </c>
      <c r="D275" s="1"/>
      <c r="E275" s="1"/>
      <c r="F275" s="1"/>
      <c r="G275" s="1"/>
      <c r="H275" s="1259"/>
      <c r="I275" s="1"/>
      <c r="J275" s="1"/>
      <c r="K275" s="1"/>
      <c r="L275" s="1"/>
      <c r="M275" s="374"/>
    </row>
    <row x14ac:dyDescent="0.25" r="276" customHeight="1" ht="29.25">
      <c r="A276" s="1256" t="s">
        <v>13576</v>
      </c>
      <c r="B276" s="1257" t="s">
        <v>13577</v>
      </c>
      <c r="C276" s="1258">
        <v>86</v>
      </c>
      <c r="D276" s="1"/>
      <c r="E276" s="1"/>
      <c r="F276" s="1"/>
      <c r="G276" s="1"/>
      <c r="H276" s="1259"/>
      <c r="I276" s="1"/>
      <c r="J276" s="1"/>
      <c r="K276" s="1"/>
      <c r="L276" s="1"/>
      <c r="M276" s="374"/>
    </row>
    <row x14ac:dyDescent="0.25" r="277" customHeight="1" ht="29.25">
      <c r="A277" s="1256" t="s">
        <v>13578</v>
      </c>
      <c r="B277" s="1257" t="s">
        <v>13579</v>
      </c>
      <c r="C277" s="1258">
        <v>163</v>
      </c>
      <c r="D277" s="1"/>
      <c r="E277" s="1"/>
      <c r="F277" s="1"/>
      <c r="G277" s="1"/>
      <c r="H277" s="1262"/>
      <c r="I277" s="1"/>
      <c r="J277" s="1"/>
      <c r="K277" s="1"/>
      <c r="L277" s="1"/>
      <c r="M277" s="374"/>
    </row>
    <row x14ac:dyDescent="0.25" r="278" customHeight="1" ht="29.25">
      <c r="A278" s="1256" t="s">
        <v>13580</v>
      </c>
      <c r="B278" s="1257" t="s">
        <v>13581</v>
      </c>
      <c r="C278" s="1258">
        <v>503</v>
      </c>
      <c r="D278" s="1"/>
      <c r="E278" s="1"/>
      <c r="F278" s="1"/>
      <c r="G278" s="1"/>
      <c r="H278" s="1259"/>
      <c r="I278" s="1"/>
      <c r="J278" s="1"/>
      <c r="K278" s="1"/>
      <c r="L278" s="1"/>
      <c r="M278" s="374"/>
    </row>
    <row x14ac:dyDescent="0.25" r="279" customHeight="1" ht="29.25">
      <c r="A279" s="1256" t="s">
        <v>13582</v>
      </c>
      <c r="B279" s="1257" t="s">
        <v>13583</v>
      </c>
      <c r="C279" s="1258">
        <v>353</v>
      </c>
      <c r="D279" s="1"/>
      <c r="E279" s="1"/>
      <c r="F279" s="1"/>
      <c r="G279" s="1"/>
      <c r="H279" s="1259"/>
      <c r="I279" s="1"/>
      <c r="J279" s="1"/>
      <c r="K279" s="1"/>
      <c r="L279" s="1"/>
      <c r="M279" s="374"/>
    </row>
    <row x14ac:dyDescent="0.25" r="280" customHeight="1" ht="29.25">
      <c r="A280" s="1256" t="s">
        <v>13584</v>
      </c>
      <c r="B280" s="1257" t="s">
        <v>13585</v>
      </c>
      <c r="C280" s="1258">
        <v>1416</v>
      </c>
      <c r="D280" s="1"/>
      <c r="E280" s="1"/>
      <c r="F280" s="1"/>
      <c r="G280" s="1"/>
      <c r="H280" s="1259"/>
      <c r="I280" s="1"/>
      <c r="J280" s="1"/>
      <c r="K280" s="1"/>
      <c r="L280" s="1"/>
      <c r="M280" s="374"/>
    </row>
    <row x14ac:dyDescent="0.25" r="281" customHeight="1" ht="29.25">
      <c r="A281" s="1256" t="s">
        <v>13586</v>
      </c>
      <c r="B281" s="1257" t="s">
        <v>13587</v>
      </c>
      <c r="C281" s="1258">
        <v>18</v>
      </c>
      <c r="D281" s="1"/>
      <c r="E281" s="1"/>
      <c r="F281" s="1"/>
      <c r="G281" s="1"/>
      <c r="H281" s="1262"/>
      <c r="I281" s="1"/>
      <c r="J281" s="1"/>
      <c r="K281" s="1"/>
      <c r="L281" s="1"/>
      <c r="M281" s="374"/>
    </row>
    <row x14ac:dyDescent="0.25" r="282" customHeight="1" ht="29.25">
      <c r="A282" s="1256" t="s">
        <v>13588</v>
      </c>
      <c r="B282" s="1257" t="s">
        <v>13589</v>
      </c>
      <c r="C282" s="1258">
        <v>13</v>
      </c>
      <c r="D282" s="1"/>
      <c r="E282" s="1"/>
      <c r="F282" s="1"/>
      <c r="G282" s="1"/>
      <c r="H282" s="1262"/>
      <c r="I282" s="1"/>
      <c r="J282" s="1"/>
      <c r="K282" s="1"/>
      <c r="L282" s="1"/>
      <c r="M282" s="374"/>
    </row>
    <row x14ac:dyDescent="0.25" r="283" customHeight="1" ht="29.25">
      <c r="A283" s="1256" t="s">
        <v>13590</v>
      </c>
      <c r="B283" s="1257" t="s">
        <v>13591</v>
      </c>
      <c r="C283" s="1258">
        <v>54</v>
      </c>
      <c r="D283" s="1"/>
      <c r="E283" s="1"/>
      <c r="F283" s="1"/>
      <c r="G283" s="1"/>
      <c r="H283" s="1262"/>
      <c r="I283" s="1"/>
      <c r="J283" s="1"/>
      <c r="K283" s="1"/>
      <c r="L283" s="1"/>
      <c r="M283" s="374"/>
    </row>
    <row x14ac:dyDescent="0.25" r="284" customHeight="1" ht="29.25">
      <c r="A284" s="1256" t="s">
        <v>13592</v>
      </c>
      <c r="B284" s="1257" t="s">
        <v>13593</v>
      </c>
      <c r="C284" s="1258">
        <v>105</v>
      </c>
      <c r="D284" s="1"/>
      <c r="E284" s="1"/>
      <c r="F284" s="1"/>
      <c r="G284" s="1"/>
      <c r="H284" s="1262"/>
      <c r="I284" s="1"/>
      <c r="J284" s="1"/>
      <c r="K284" s="1"/>
      <c r="L284" s="1"/>
      <c r="M284" s="374"/>
    </row>
    <row x14ac:dyDescent="0.25" r="285" customHeight="1" ht="29.25">
      <c r="A285" s="1256" t="s">
        <v>13594</v>
      </c>
      <c r="B285" s="1257" t="s">
        <v>13595</v>
      </c>
      <c r="C285" s="1258">
        <v>356</v>
      </c>
      <c r="D285" s="1"/>
      <c r="E285" s="1"/>
      <c r="F285" s="1"/>
      <c r="G285" s="1"/>
      <c r="H285" s="1262"/>
      <c r="I285" s="1"/>
      <c r="J285" s="1"/>
      <c r="K285" s="1"/>
      <c r="L285" s="1"/>
      <c r="M285" s="374"/>
    </row>
    <row x14ac:dyDescent="0.25" r="286" customHeight="1" ht="29.25">
      <c r="A286" s="1256" t="s">
        <v>13596</v>
      </c>
      <c r="B286" s="1257" t="s">
        <v>13597</v>
      </c>
      <c r="C286" s="1258">
        <v>109</v>
      </c>
      <c r="D286" s="1"/>
      <c r="E286" s="1"/>
      <c r="F286" s="1"/>
      <c r="G286" s="1"/>
      <c r="H286" s="1262"/>
      <c r="I286" s="1"/>
      <c r="J286" s="1"/>
      <c r="K286" s="1"/>
      <c r="L286" s="1"/>
      <c r="M286" s="374"/>
    </row>
    <row x14ac:dyDescent="0.25" r="287" customHeight="1" ht="29.25">
      <c r="A287" s="1256" t="s">
        <v>13598</v>
      </c>
      <c r="B287" s="1257" t="s">
        <v>13599</v>
      </c>
      <c r="C287" s="1258">
        <v>254</v>
      </c>
      <c r="D287" s="1"/>
      <c r="E287" s="1"/>
      <c r="F287" s="1"/>
      <c r="G287" s="1"/>
      <c r="H287" s="1262"/>
      <c r="I287" s="1"/>
      <c r="J287" s="1"/>
      <c r="K287" s="1"/>
      <c r="L287" s="1"/>
      <c r="M287" s="374"/>
    </row>
    <row x14ac:dyDescent="0.25" r="288" customHeight="1" ht="29.25">
      <c r="A288" s="1256" t="s">
        <v>13600</v>
      </c>
      <c r="B288" s="1257" t="s">
        <v>13601</v>
      </c>
      <c r="C288" s="1258">
        <v>150</v>
      </c>
      <c r="D288" s="1"/>
      <c r="E288" s="1"/>
      <c r="F288" s="1"/>
      <c r="G288" s="1"/>
      <c r="H288" s="1262"/>
      <c r="I288" s="1"/>
      <c r="J288" s="1"/>
      <c r="K288" s="1"/>
      <c r="L288" s="1"/>
      <c r="M288" s="374"/>
    </row>
    <row x14ac:dyDescent="0.25" r="289" customHeight="1" ht="29.25">
      <c r="A289" s="1256" t="s">
        <v>13602</v>
      </c>
      <c r="B289" s="1257" t="s">
        <v>13603</v>
      </c>
      <c r="C289" s="1258">
        <v>534</v>
      </c>
      <c r="D289" s="1"/>
      <c r="E289" s="1"/>
      <c r="F289" s="1"/>
      <c r="G289" s="1"/>
      <c r="H289" s="1262"/>
      <c r="I289" s="1"/>
      <c r="J289" s="1"/>
      <c r="K289" s="1"/>
      <c r="L289" s="1"/>
      <c r="M289" s="374"/>
    </row>
    <row x14ac:dyDescent="0.25" r="290" customHeight="1" ht="29.25">
      <c r="A290" s="1256" t="s">
        <v>13604</v>
      </c>
      <c r="B290" s="1257" t="s">
        <v>13605</v>
      </c>
      <c r="C290" s="1258">
        <v>19</v>
      </c>
      <c r="D290" s="1"/>
      <c r="E290" s="1"/>
      <c r="F290" s="1"/>
      <c r="G290" s="1"/>
      <c r="H290" s="1259"/>
      <c r="I290" s="1"/>
      <c r="J290" s="1"/>
      <c r="K290" s="1"/>
      <c r="L290" s="1"/>
      <c r="M290" s="374"/>
    </row>
    <row x14ac:dyDescent="0.25" r="291" customHeight="1" ht="29.25">
      <c r="A291" s="1256" t="s">
        <v>13606</v>
      </c>
      <c r="B291" s="1257" t="s">
        <v>13607</v>
      </c>
      <c r="C291" s="1258">
        <v>14</v>
      </c>
      <c r="D291" s="1"/>
      <c r="E291" s="1"/>
      <c r="F291" s="1"/>
      <c r="G291" s="1"/>
      <c r="H291" s="1259"/>
      <c r="I291" s="1"/>
      <c r="J291" s="1"/>
      <c r="K291" s="1"/>
      <c r="L291" s="1"/>
      <c r="M291" s="374"/>
    </row>
    <row x14ac:dyDescent="0.25" r="292" customHeight="1" ht="29.25">
      <c r="A292" s="1256" t="s">
        <v>13608</v>
      </c>
      <c r="B292" s="1257" t="s">
        <v>13609</v>
      </c>
      <c r="C292" s="1258">
        <v>35</v>
      </c>
      <c r="D292" s="1"/>
      <c r="E292" s="1"/>
      <c r="F292" s="1"/>
      <c r="G292" s="1"/>
      <c r="H292" s="1259"/>
      <c r="I292" s="1"/>
      <c r="J292" s="1"/>
      <c r="K292" s="1"/>
      <c r="L292" s="1"/>
      <c r="M292" s="374"/>
    </row>
    <row x14ac:dyDescent="0.25" r="293" customHeight="1" ht="29.25">
      <c r="A293" s="1256" t="s">
        <v>13610</v>
      </c>
      <c r="B293" s="1257" t="s">
        <v>13611</v>
      </c>
      <c r="C293" s="1258">
        <v>247</v>
      </c>
      <c r="D293" s="1"/>
      <c r="E293" s="1"/>
      <c r="F293" s="1"/>
      <c r="G293" s="1"/>
      <c r="H293" s="1259"/>
      <c r="I293" s="1"/>
      <c r="J293" s="1"/>
      <c r="K293" s="1"/>
      <c r="L293" s="1"/>
      <c r="M293" s="374"/>
    </row>
    <row x14ac:dyDescent="0.25" r="294" customHeight="1" ht="29.25">
      <c r="A294" s="1256" t="s">
        <v>148</v>
      </c>
      <c r="B294" s="1257" t="s">
        <v>149</v>
      </c>
      <c r="C294" s="1258">
        <v>73</v>
      </c>
      <c r="D294" s="1"/>
      <c r="E294" s="1"/>
      <c r="F294" s="1"/>
      <c r="G294" s="1"/>
      <c r="H294" s="1259"/>
      <c r="I294" s="1"/>
      <c r="J294" s="1"/>
      <c r="K294" s="1"/>
      <c r="L294" s="1"/>
      <c r="M294" s="374"/>
    </row>
    <row x14ac:dyDescent="0.25" r="295" customHeight="1" ht="29.25">
      <c r="A295" s="1256" t="s">
        <v>13612</v>
      </c>
      <c r="B295" s="1257" t="s">
        <v>13613</v>
      </c>
      <c r="C295" s="1258">
        <v>43</v>
      </c>
      <c r="D295" s="1"/>
      <c r="E295" s="1"/>
      <c r="F295" s="1"/>
      <c r="G295" s="1"/>
      <c r="H295" s="1259"/>
      <c r="I295" s="1"/>
      <c r="J295" s="1"/>
      <c r="K295" s="1"/>
      <c r="L295" s="1"/>
      <c r="M295" s="374"/>
    </row>
    <row x14ac:dyDescent="0.25" r="296" customHeight="1" ht="29.25">
      <c r="A296" s="1256" t="s">
        <v>13614</v>
      </c>
      <c r="B296" s="1257" t="s">
        <v>13615</v>
      </c>
      <c r="C296" s="1258">
        <v>74</v>
      </c>
      <c r="D296" s="1"/>
      <c r="E296" s="1"/>
      <c r="F296" s="1"/>
      <c r="G296" s="1"/>
      <c r="H296" s="1259"/>
      <c r="I296" s="1"/>
      <c r="J296" s="1"/>
      <c r="K296" s="1"/>
      <c r="L296" s="1"/>
      <c r="M296" s="374"/>
    </row>
    <row x14ac:dyDescent="0.25" r="297" customHeight="1" ht="29.25">
      <c r="A297" s="1256" t="s">
        <v>13616</v>
      </c>
      <c r="B297" s="1257" t="s">
        <v>13617</v>
      </c>
      <c r="C297" s="1258">
        <v>169</v>
      </c>
      <c r="D297" s="1"/>
      <c r="E297" s="1"/>
      <c r="F297" s="1"/>
      <c r="G297" s="1"/>
      <c r="H297" s="1259"/>
      <c r="I297" s="1"/>
      <c r="J297" s="1"/>
      <c r="K297" s="1"/>
      <c r="L297" s="1"/>
      <c r="M297" s="374"/>
    </row>
    <row x14ac:dyDescent="0.25" r="298" customHeight="1" ht="29.25">
      <c r="A298" s="1256" t="s">
        <v>13618</v>
      </c>
      <c r="B298" s="1257" t="s">
        <v>13619</v>
      </c>
      <c r="C298" s="1258">
        <v>83</v>
      </c>
      <c r="D298" s="1"/>
      <c r="E298" s="1"/>
      <c r="F298" s="1"/>
      <c r="G298" s="1"/>
      <c r="H298" s="1259"/>
      <c r="I298" s="1"/>
      <c r="J298" s="1"/>
      <c r="K298" s="1"/>
      <c r="L298" s="1"/>
      <c r="M298" s="374"/>
    </row>
    <row x14ac:dyDescent="0.25" r="299" customHeight="1" ht="29.25">
      <c r="A299" s="1256" t="s">
        <v>13620</v>
      </c>
      <c r="B299" s="1257" t="s">
        <v>13621</v>
      </c>
      <c r="C299" s="1258">
        <v>88</v>
      </c>
      <c r="D299" s="1"/>
      <c r="E299" s="1"/>
      <c r="F299" s="1"/>
      <c r="G299" s="1"/>
      <c r="H299" s="1259"/>
      <c r="I299" s="1"/>
      <c r="J299" s="1"/>
      <c r="K299" s="1"/>
      <c r="L299" s="1"/>
      <c r="M299" s="374"/>
    </row>
    <row x14ac:dyDescent="0.25" r="300" customHeight="1" ht="29.25">
      <c r="A300" s="1256" t="s">
        <v>13622</v>
      </c>
      <c r="B300" s="1257" t="s">
        <v>13623</v>
      </c>
      <c r="C300" s="1258">
        <v>248</v>
      </c>
      <c r="D300" s="1"/>
      <c r="E300" s="1"/>
      <c r="F300" s="1"/>
      <c r="G300" s="1"/>
      <c r="H300" s="1259"/>
      <c r="I300" s="1"/>
      <c r="J300" s="1"/>
      <c r="K300" s="1"/>
      <c r="L300" s="1"/>
      <c r="M300" s="374"/>
    </row>
    <row x14ac:dyDescent="0.25" r="301" customHeight="1" ht="29.25">
      <c r="A301" s="1256" t="s">
        <v>13624</v>
      </c>
      <c r="B301" s="1257" t="s">
        <v>13625</v>
      </c>
      <c r="C301" s="1258">
        <v>90</v>
      </c>
      <c r="D301" s="1"/>
      <c r="E301" s="1"/>
      <c r="F301" s="1"/>
      <c r="G301" s="1"/>
      <c r="H301" s="1259"/>
      <c r="I301" s="1"/>
      <c r="J301" s="1"/>
      <c r="K301" s="1"/>
      <c r="L301" s="1"/>
      <c r="M301" s="374"/>
    </row>
    <row x14ac:dyDescent="0.25" r="302" customHeight="1" ht="29.25">
      <c r="A302" s="1256" t="s">
        <v>13626</v>
      </c>
      <c r="B302" s="1257" t="s">
        <v>13627</v>
      </c>
      <c r="C302" s="1258">
        <v>73</v>
      </c>
      <c r="D302" s="1"/>
      <c r="E302" s="1"/>
      <c r="F302" s="1"/>
      <c r="G302" s="1"/>
      <c r="H302" s="1259"/>
      <c r="I302" s="1"/>
      <c r="J302" s="1"/>
      <c r="K302" s="1"/>
      <c r="L302" s="1"/>
      <c r="M302" s="374"/>
    </row>
    <row x14ac:dyDescent="0.25" r="303" customHeight="1" ht="29.25">
      <c r="A303" s="1256" t="s">
        <v>13628</v>
      </c>
      <c r="B303" s="1257" t="s">
        <v>13629</v>
      </c>
      <c r="C303" s="1258">
        <v>273</v>
      </c>
      <c r="D303" s="1"/>
      <c r="E303" s="1"/>
      <c r="F303" s="1"/>
      <c r="G303" s="1"/>
      <c r="H303" s="1259"/>
      <c r="I303" s="1"/>
      <c r="J303" s="1"/>
      <c r="K303" s="1"/>
      <c r="L303" s="1"/>
      <c r="M303" s="374"/>
    </row>
    <row x14ac:dyDescent="0.25" r="304" customHeight="1" ht="29.25">
      <c r="A304" s="1256" t="s">
        <v>13630</v>
      </c>
      <c r="B304" s="1257" t="s">
        <v>13631</v>
      </c>
      <c r="C304" s="1258">
        <v>453</v>
      </c>
      <c r="D304" s="1"/>
      <c r="E304" s="1"/>
      <c r="F304" s="1"/>
      <c r="G304" s="1"/>
      <c r="H304" s="1259"/>
      <c r="I304" s="1"/>
      <c r="J304" s="1"/>
      <c r="K304" s="1"/>
      <c r="L304" s="1"/>
      <c r="M304" s="374"/>
    </row>
    <row x14ac:dyDescent="0.25" r="305" customHeight="1" ht="29.25">
      <c r="A305" s="1256" t="s">
        <v>13632</v>
      </c>
      <c r="B305" s="1257" t="s">
        <v>13633</v>
      </c>
      <c r="C305" s="1258">
        <v>253</v>
      </c>
      <c r="D305" s="1"/>
      <c r="E305" s="1"/>
      <c r="F305" s="1"/>
      <c r="G305" s="1"/>
      <c r="H305" s="1259"/>
      <c r="I305" s="1"/>
      <c r="J305" s="1"/>
      <c r="K305" s="1"/>
      <c r="L305" s="1"/>
      <c r="M305" s="374"/>
    </row>
    <row x14ac:dyDescent="0.25" r="306" customHeight="1" ht="29.25">
      <c r="A306" s="1256" t="s">
        <v>13634</v>
      </c>
      <c r="B306" s="1257" t="s">
        <v>13635</v>
      </c>
      <c r="C306" s="1258">
        <v>215</v>
      </c>
      <c r="D306" s="1"/>
      <c r="E306" s="1"/>
      <c r="F306" s="1"/>
      <c r="G306" s="1"/>
      <c r="H306" s="1259"/>
      <c r="I306" s="1"/>
      <c r="J306" s="1"/>
      <c r="K306" s="1"/>
      <c r="L306" s="1"/>
      <c r="M306" s="374"/>
    </row>
    <row x14ac:dyDescent="0.25" r="307" customHeight="1" ht="29.25">
      <c r="A307" s="1256" t="s">
        <v>13636</v>
      </c>
      <c r="B307" s="1257" t="s">
        <v>13637</v>
      </c>
      <c r="C307" s="1258">
        <v>14</v>
      </c>
      <c r="D307" s="1"/>
      <c r="E307" s="1"/>
      <c r="F307" s="1"/>
      <c r="G307" s="1"/>
      <c r="H307" s="1259"/>
      <c r="I307" s="1"/>
      <c r="J307" s="1"/>
      <c r="K307" s="1"/>
      <c r="L307" s="1"/>
      <c r="M307" s="374"/>
    </row>
    <row x14ac:dyDescent="0.25" r="308" customHeight="1" ht="29.25">
      <c r="A308" s="1256" t="s">
        <v>13638</v>
      </c>
      <c r="B308" s="1257" t="s">
        <v>13639</v>
      </c>
      <c r="C308" s="1258">
        <v>413</v>
      </c>
      <c r="D308" s="1"/>
      <c r="E308" s="1"/>
      <c r="F308" s="1"/>
      <c r="G308" s="1"/>
      <c r="H308" s="1259"/>
      <c r="I308" s="1"/>
      <c r="J308" s="1"/>
      <c r="K308" s="1"/>
      <c r="L308" s="1"/>
      <c r="M308" s="374"/>
    </row>
    <row x14ac:dyDescent="0.25" r="309" customHeight="1" ht="29.25">
      <c r="A309" s="1256" t="s">
        <v>13640</v>
      </c>
      <c r="B309" s="1257" t="s">
        <v>13641</v>
      </c>
      <c r="C309" s="1258">
        <v>224</v>
      </c>
      <c r="D309" s="1"/>
      <c r="E309" s="1"/>
      <c r="F309" s="1"/>
      <c r="G309" s="1"/>
      <c r="H309" s="1259"/>
      <c r="I309" s="1"/>
      <c r="J309" s="1"/>
      <c r="K309" s="1"/>
      <c r="L309" s="1"/>
      <c r="M309" s="374"/>
    </row>
    <row x14ac:dyDescent="0.25" r="310" customHeight="1" ht="29.25">
      <c r="A310" s="1256" t="s">
        <v>13642</v>
      </c>
      <c r="B310" s="1257" t="s">
        <v>13643</v>
      </c>
      <c r="C310" s="1258">
        <v>18</v>
      </c>
      <c r="D310" s="1"/>
      <c r="E310" s="1"/>
      <c r="F310" s="1"/>
      <c r="G310" s="1"/>
      <c r="H310" s="1259"/>
      <c r="I310" s="1"/>
      <c r="J310" s="1"/>
      <c r="K310" s="1"/>
      <c r="L310" s="1"/>
      <c r="M310" s="374"/>
    </row>
    <row x14ac:dyDescent="0.25" r="311" customHeight="1" ht="29.25">
      <c r="A311" s="1256" t="s">
        <v>13644</v>
      </c>
      <c r="B311" s="1257" t="s">
        <v>13645</v>
      </c>
      <c r="C311" s="1258">
        <v>72</v>
      </c>
      <c r="D311" s="1"/>
      <c r="E311" s="1"/>
      <c r="F311" s="1"/>
      <c r="G311" s="1"/>
      <c r="H311" s="1259"/>
      <c r="I311" s="1"/>
      <c r="J311" s="1"/>
      <c r="K311" s="1"/>
      <c r="L311" s="1"/>
      <c r="M311" s="374"/>
    </row>
    <row x14ac:dyDescent="0.25" r="312" customHeight="1" ht="29.25">
      <c r="A312" s="1256" t="s">
        <v>13646</v>
      </c>
      <c r="B312" s="1257" t="s">
        <v>13647</v>
      </c>
      <c r="C312" s="1258">
        <v>77</v>
      </c>
      <c r="D312" s="1"/>
      <c r="E312" s="1"/>
      <c r="F312" s="1"/>
      <c r="G312" s="1"/>
      <c r="H312" s="1259"/>
      <c r="I312" s="1"/>
      <c r="J312" s="1"/>
      <c r="K312" s="1"/>
      <c r="L312" s="1"/>
      <c r="M312" s="374"/>
    </row>
    <row x14ac:dyDescent="0.25" r="313" customHeight="1" ht="29.25">
      <c r="A313" s="1256" t="s">
        <v>13648</v>
      </c>
      <c r="B313" s="1257" t="s">
        <v>13649</v>
      </c>
      <c r="C313" s="1258">
        <v>94</v>
      </c>
      <c r="D313" s="1"/>
      <c r="E313" s="1"/>
      <c r="F313" s="1"/>
      <c r="G313" s="1"/>
      <c r="H313" s="1259"/>
      <c r="I313" s="1"/>
      <c r="J313" s="1"/>
      <c r="K313" s="1"/>
      <c r="L313" s="1"/>
      <c r="M313" s="374"/>
    </row>
    <row x14ac:dyDescent="0.25" r="314" customHeight="1" ht="29.25">
      <c r="A314" s="1256" t="s">
        <v>13650</v>
      </c>
      <c r="B314" s="1257" t="s">
        <v>13651</v>
      </c>
      <c r="C314" s="1258">
        <v>103</v>
      </c>
      <c r="D314" s="1"/>
      <c r="E314" s="1"/>
      <c r="F314" s="1"/>
      <c r="G314" s="1"/>
      <c r="H314" s="1259"/>
      <c r="I314" s="1"/>
      <c r="J314" s="1"/>
      <c r="K314" s="1"/>
      <c r="L314" s="1"/>
      <c r="M314" s="374"/>
    </row>
    <row x14ac:dyDescent="0.25" r="315" customHeight="1" ht="29.25">
      <c r="A315" s="1256" t="s">
        <v>13652</v>
      </c>
      <c r="B315" s="1257" t="s">
        <v>13653</v>
      </c>
      <c r="C315" s="1258">
        <v>264</v>
      </c>
      <c r="D315" s="1"/>
      <c r="E315" s="1"/>
      <c r="F315" s="1"/>
      <c r="G315" s="1"/>
      <c r="H315" s="1259"/>
      <c r="I315" s="1"/>
      <c r="J315" s="1"/>
      <c r="K315" s="1"/>
      <c r="L315" s="1"/>
      <c r="M315" s="374"/>
    </row>
    <row x14ac:dyDescent="0.25" r="316" customHeight="1" ht="29.25">
      <c r="A316" s="1256" t="s">
        <v>13654</v>
      </c>
      <c r="B316" s="1257" t="s">
        <v>13655</v>
      </c>
      <c r="C316" s="1258">
        <v>59</v>
      </c>
      <c r="D316" s="1"/>
      <c r="E316" s="1"/>
      <c r="F316" s="1"/>
      <c r="G316" s="1"/>
      <c r="H316" s="1259"/>
      <c r="I316" s="1"/>
      <c r="J316" s="1"/>
      <c r="K316" s="1"/>
      <c r="L316" s="1"/>
      <c r="M316" s="374"/>
    </row>
    <row x14ac:dyDescent="0.25" r="317" customHeight="1" ht="29.25">
      <c r="A317" s="1256" t="s">
        <v>13656</v>
      </c>
      <c r="B317" s="1257" t="s">
        <v>13657</v>
      </c>
      <c r="C317" s="1258">
        <v>289</v>
      </c>
      <c r="D317" s="1"/>
      <c r="E317" s="1"/>
      <c r="F317" s="1"/>
      <c r="G317" s="1"/>
      <c r="H317" s="1259"/>
      <c r="I317" s="1"/>
      <c r="J317" s="1"/>
      <c r="K317" s="1"/>
      <c r="L317" s="1"/>
      <c r="M317" s="374"/>
    </row>
    <row x14ac:dyDescent="0.25" r="318" customHeight="1" ht="29.25">
      <c r="A318" s="1256" t="s">
        <v>13658</v>
      </c>
      <c r="B318" s="1257" t="s">
        <v>13659</v>
      </c>
      <c r="C318" s="1258">
        <v>13</v>
      </c>
      <c r="D318" s="1"/>
      <c r="E318" s="1"/>
      <c r="F318" s="1"/>
      <c r="G318" s="1"/>
      <c r="H318" s="1259"/>
      <c r="I318" s="1"/>
      <c r="J318" s="1"/>
      <c r="K318" s="1"/>
      <c r="L318" s="1"/>
      <c r="M318" s="374"/>
    </row>
    <row x14ac:dyDescent="0.25" r="319" customHeight="1" ht="29.25">
      <c r="A319" s="1256" t="s">
        <v>13660</v>
      </c>
      <c r="B319" s="1257" t="s">
        <v>13661</v>
      </c>
      <c r="C319" s="1258">
        <v>60</v>
      </c>
      <c r="D319" s="1"/>
      <c r="E319" s="1"/>
      <c r="F319" s="1"/>
      <c r="G319" s="1"/>
      <c r="H319" s="1259"/>
      <c r="I319" s="1"/>
      <c r="J319" s="1"/>
      <c r="K319" s="1"/>
      <c r="L319" s="1"/>
      <c r="M319" s="374"/>
    </row>
    <row x14ac:dyDescent="0.25" r="320" customHeight="1" ht="29.25">
      <c r="A320" s="1256" t="s">
        <v>13662</v>
      </c>
      <c r="B320" s="1257" t="s">
        <v>13663</v>
      </c>
      <c r="C320" s="1258">
        <v>465</v>
      </c>
      <c r="D320" s="1"/>
      <c r="E320" s="1"/>
      <c r="F320" s="1"/>
      <c r="G320" s="1"/>
      <c r="H320" s="1259"/>
      <c r="I320" s="1"/>
      <c r="J320" s="1"/>
      <c r="K320" s="1"/>
      <c r="L320" s="1"/>
      <c r="M320" s="374"/>
    </row>
    <row x14ac:dyDescent="0.25" r="321" customHeight="1" ht="29.25">
      <c r="A321" s="1256" t="s">
        <v>13664</v>
      </c>
      <c r="B321" s="1257" t="s">
        <v>13665</v>
      </c>
      <c r="C321" s="1258">
        <v>67</v>
      </c>
      <c r="D321" s="1"/>
      <c r="E321" s="1"/>
      <c r="F321" s="1"/>
      <c r="G321" s="1"/>
      <c r="H321" s="1259"/>
      <c r="I321" s="1"/>
      <c r="J321" s="1"/>
      <c r="K321" s="1"/>
      <c r="L321" s="1"/>
      <c r="M321" s="374"/>
    </row>
    <row x14ac:dyDescent="0.25" r="322" customHeight="1" ht="29.25">
      <c r="A322" s="1256" t="s">
        <v>13666</v>
      </c>
      <c r="B322" s="1257" t="s">
        <v>13667</v>
      </c>
      <c r="C322" s="1258">
        <v>1055</v>
      </c>
      <c r="D322" s="1"/>
      <c r="E322" s="1"/>
      <c r="F322" s="1"/>
      <c r="G322" s="1"/>
      <c r="H322" s="1259"/>
      <c r="I322" s="1"/>
      <c r="J322" s="1"/>
      <c r="K322" s="1"/>
      <c r="L322" s="1"/>
      <c r="M322" s="374"/>
    </row>
    <row x14ac:dyDescent="0.25" r="323" customHeight="1" ht="29.25">
      <c r="A323" s="1256" t="s">
        <v>13668</v>
      </c>
      <c r="B323" s="1257" t="s">
        <v>13585</v>
      </c>
      <c r="C323" s="1258">
        <v>1416</v>
      </c>
      <c r="D323" s="1"/>
      <c r="E323" s="1"/>
      <c r="F323" s="1"/>
      <c r="G323" s="1"/>
      <c r="H323" s="1259"/>
      <c r="I323" s="1"/>
      <c r="J323" s="1"/>
      <c r="K323" s="1"/>
      <c r="L323" s="1"/>
      <c r="M323" s="374"/>
    </row>
    <row x14ac:dyDescent="0.25" r="324" customHeight="1" ht="29.25">
      <c r="A324" s="1256" t="s">
        <v>13669</v>
      </c>
      <c r="B324" s="1257" t="s">
        <v>13670</v>
      </c>
      <c r="C324" s="1258">
        <v>1039</v>
      </c>
      <c r="D324" s="1"/>
      <c r="E324" s="1"/>
      <c r="F324" s="1"/>
      <c r="G324" s="1"/>
      <c r="H324" s="1259"/>
      <c r="I324" s="1"/>
      <c r="J324" s="1"/>
      <c r="K324" s="1"/>
      <c r="L324" s="1"/>
      <c r="M324" s="374"/>
    </row>
    <row x14ac:dyDescent="0.25" r="325" customHeight="1" ht="32.1">
      <c r="A325" s="1256" t="s">
        <v>13671</v>
      </c>
      <c r="B325" s="1257" t="s">
        <v>13672</v>
      </c>
      <c r="C325" s="1258">
        <v>1089</v>
      </c>
      <c r="D325" s="1"/>
      <c r="E325" s="1"/>
      <c r="F325" s="1"/>
      <c r="G325" s="1"/>
      <c r="H325" s="1259"/>
      <c r="I325" s="1"/>
      <c r="J325" s="1"/>
      <c r="K325" s="1"/>
      <c r="L325" s="1"/>
      <c r="M325" s="374"/>
    </row>
    <row x14ac:dyDescent="0.25" r="326" customHeight="1" ht="32.1">
      <c r="A326" s="1256" t="s">
        <v>13673</v>
      </c>
      <c r="B326" s="1257" t="s">
        <v>13674</v>
      </c>
      <c r="C326" s="1258">
        <v>1085</v>
      </c>
      <c r="D326" s="1"/>
      <c r="E326" s="1"/>
      <c r="F326" s="1"/>
      <c r="G326" s="1"/>
      <c r="H326" s="1259"/>
      <c r="I326" s="1"/>
      <c r="J326" s="1"/>
      <c r="K326" s="1"/>
      <c r="L326" s="1"/>
      <c r="M326" s="374"/>
    </row>
    <row x14ac:dyDescent="0.25" r="327" customHeight="1" ht="29.25">
      <c r="A327" s="1256" t="s">
        <v>13675</v>
      </c>
      <c r="B327" s="1257" t="s">
        <v>13676</v>
      </c>
      <c r="C327" s="1258">
        <v>1214</v>
      </c>
      <c r="D327" s="1"/>
      <c r="E327" s="1"/>
      <c r="F327" s="1"/>
      <c r="G327" s="1"/>
      <c r="H327" s="1259"/>
      <c r="I327" s="1"/>
      <c r="J327" s="1"/>
      <c r="K327" s="1"/>
      <c r="L327" s="1"/>
      <c r="M327" s="374"/>
    </row>
    <row x14ac:dyDescent="0.25" r="328" customHeight="1" ht="29.25">
      <c r="A328" s="1256" t="s">
        <v>13677</v>
      </c>
      <c r="B328" s="1257" t="s">
        <v>13678</v>
      </c>
      <c r="C328" s="1258">
        <v>304</v>
      </c>
      <c r="D328" s="1"/>
      <c r="E328" s="1"/>
      <c r="F328" s="1"/>
      <c r="G328" s="1"/>
      <c r="H328" s="1259"/>
      <c r="I328" s="1"/>
      <c r="J328" s="1"/>
      <c r="K328" s="1"/>
      <c r="L328" s="1"/>
      <c r="M328" s="374"/>
    </row>
    <row x14ac:dyDescent="0.25" r="329" customHeight="1" ht="29.25">
      <c r="A329" s="1256" t="s">
        <v>13679</v>
      </c>
      <c r="B329" s="1257" t="s">
        <v>13680</v>
      </c>
      <c r="C329" s="1258">
        <v>45</v>
      </c>
      <c r="D329" s="1"/>
      <c r="E329" s="1"/>
      <c r="F329" s="1"/>
      <c r="G329" s="1"/>
      <c r="H329" s="1259"/>
      <c r="I329" s="1"/>
      <c r="J329" s="1"/>
      <c r="K329" s="1"/>
      <c r="L329" s="1"/>
      <c r="M329" s="374"/>
    </row>
    <row x14ac:dyDescent="0.25" r="330" customHeight="1" ht="29.25">
      <c r="A330" s="1256" t="s">
        <v>13681</v>
      </c>
      <c r="B330" s="1257" t="s">
        <v>13682</v>
      </c>
      <c r="C330" s="1258">
        <v>53</v>
      </c>
      <c r="D330" s="1"/>
      <c r="E330" s="1"/>
      <c r="F330" s="1"/>
      <c r="G330" s="1"/>
      <c r="H330" s="1259"/>
      <c r="I330" s="1"/>
      <c r="J330" s="1"/>
      <c r="K330" s="1"/>
      <c r="L330" s="1"/>
      <c r="M330" s="374"/>
    </row>
    <row x14ac:dyDescent="0.25" r="331" customHeight="1" ht="29.25">
      <c r="A331" s="1256" t="s">
        <v>13683</v>
      </c>
      <c r="B331" s="1257" t="s">
        <v>13684</v>
      </c>
      <c r="C331" s="1258">
        <v>1204</v>
      </c>
      <c r="D331" s="1"/>
      <c r="E331" s="1"/>
      <c r="F331" s="1"/>
      <c r="G331" s="1"/>
      <c r="H331" s="1259"/>
      <c r="I331" s="1"/>
      <c r="J331" s="1"/>
      <c r="K331" s="1"/>
      <c r="L331" s="1"/>
      <c r="M331" s="374"/>
    </row>
    <row x14ac:dyDescent="0.25" r="332" customHeight="1" ht="29.25">
      <c r="A332" s="1256" t="s">
        <v>13685</v>
      </c>
      <c r="B332" s="1257" t="s">
        <v>13686</v>
      </c>
      <c r="C332" s="1258">
        <v>411</v>
      </c>
      <c r="D332" s="1"/>
      <c r="E332" s="1"/>
      <c r="F332" s="1"/>
      <c r="G332" s="1"/>
      <c r="H332" s="1262"/>
      <c r="I332" s="1"/>
      <c r="J332" s="1"/>
      <c r="K332" s="1"/>
      <c r="L332" s="1"/>
      <c r="M332" s="374"/>
    </row>
    <row x14ac:dyDescent="0.25" r="333" customHeight="1" ht="29.25">
      <c r="A333" s="1256" t="s">
        <v>13687</v>
      </c>
      <c r="B333" s="1257" t="s">
        <v>13688</v>
      </c>
      <c r="C333" s="1258">
        <v>463</v>
      </c>
      <c r="D333" s="1"/>
      <c r="E333" s="1"/>
      <c r="F333" s="1"/>
      <c r="G333" s="1"/>
      <c r="H333" s="1259"/>
      <c r="I333" s="1"/>
      <c r="J333" s="1"/>
      <c r="K333" s="1"/>
      <c r="L333" s="1"/>
      <c r="M333" s="374"/>
    </row>
    <row x14ac:dyDescent="0.25" r="334" customHeight="1" ht="29.25">
      <c r="A334" s="1256" t="s">
        <v>13689</v>
      </c>
      <c r="B334" s="1257" t="s">
        <v>13690</v>
      </c>
      <c r="C334" s="1258">
        <v>574</v>
      </c>
      <c r="D334" s="1"/>
      <c r="E334" s="1"/>
      <c r="F334" s="1"/>
      <c r="G334" s="1"/>
      <c r="H334" s="1259"/>
      <c r="I334" s="1"/>
      <c r="J334" s="1"/>
      <c r="K334" s="1"/>
      <c r="L334" s="1"/>
      <c r="M334" s="374"/>
    </row>
    <row x14ac:dyDescent="0.25" r="335" customHeight="1" ht="29.25">
      <c r="A335" s="1256" t="s">
        <v>13691</v>
      </c>
      <c r="B335" s="1257" t="s">
        <v>13692</v>
      </c>
      <c r="C335" s="1258">
        <v>264</v>
      </c>
      <c r="D335" s="1"/>
      <c r="E335" s="1"/>
      <c r="F335" s="1"/>
      <c r="G335" s="1"/>
      <c r="H335" s="1259"/>
      <c r="I335" s="1"/>
      <c r="J335" s="1"/>
      <c r="K335" s="1"/>
      <c r="L335" s="1"/>
      <c r="M335" s="374"/>
    </row>
    <row x14ac:dyDescent="0.25" r="336" customHeight="1" ht="29.25">
      <c r="A336" s="1256" t="s">
        <v>13693</v>
      </c>
      <c r="B336" s="1257" t="s">
        <v>13694</v>
      </c>
      <c r="C336" s="1258">
        <v>36</v>
      </c>
      <c r="D336" s="1"/>
      <c r="E336" s="1"/>
      <c r="F336" s="1"/>
      <c r="G336" s="1"/>
      <c r="H336" s="1262"/>
      <c r="I336" s="1"/>
      <c r="J336" s="1"/>
      <c r="K336" s="1"/>
      <c r="L336" s="1"/>
      <c r="M336" s="374"/>
    </row>
    <row x14ac:dyDescent="0.25" r="337" customHeight="1" ht="29.25">
      <c r="A337" s="1256" t="s">
        <v>13695</v>
      </c>
      <c r="B337" s="1257" t="s">
        <v>13696</v>
      </c>
      <c r="C337" s="1258">
        <v>77</v>
      </c>
      <c r="D337" s="1"/>
      <c r="E337" s="1"/>
      <c r="F337" s="1"/>
      <c r="G337" s="1"/>
      <c r="H337" s="1262"/>
      <c r="I337" s="1"/>
      <c r="J337" s="1"/>
      <c r="K337" s="1"/>
      <c r="L337" s="1"/>
      <c r="M337" s="374"/>
    </row>
    <row x14ac:dyDescent="0.25" r="338" customHeight="1" ht="29.25">
      <c r="A338" s="1256" t="s">
        <v>13697</v>
      </c>
      <c r="B338" s="1257" t="s">
        <v>13698</v>
      </c>
      <c r="C338" s="1258">
        <v>83</v>
      </c>
      <c r="D338" s="1"/>
      <c r="E338" s="1"/>
      <c r="F338" s="1"/>
      <c r="G338" s="1"/>
      <c r="H338" s="1262"/>
      <c r="I338" s="1"/>
      <c r="J338" s="1"/>
      <c r="K338" s="1"/>
      <c r="L338" s="1"/>
      <c r="M338" s="374"/>
    </row>
    <row x14ac:dyDescent="0.25" r="339" customHeight="1" ht="29.25">
      <c r="A339" s="1256" t="s">
        <v>13699</v>
      </c>
      <c r="B339" s="1257" t="s">
        <v>13700</v>
      </c>
      <c r="C339" s="1258">
        <v>93</v>
      </c>
      <c r="D339" s="1"/>
      <c r="E339" s="1"/>
      <c r="F339" s="1"/>
      <c r="G339" s="1"/>
      <c r="H339" s="1262"/>
      <c r="I339" s="1"/>
      <c r="J339" s="1"/>
      <c r="K339" s="1"/>
      <c r="L339" s="1"/>
      <c r="M339" s="374"/>
    </row>
    <row x14ac:dyDescent="0.25" r="340" customHeight="1" ht="29.25">
      <c r="A340" s="1256" t="s">
        <v>13701</v>
      </c>
      <c r="B340" s="1257" t="s">
        <v>13702</v>
      </c>
      <c r="C340" s="1258">
        <v>132</v>
      </c>
      <c r="D340" s="1"/>
      <c r="E340" s="1"/>
      <c r="F340" s="1"/>
      <c r="G340" s="1"/>
      <c r="H340" s="1262"/>
      <c r="I340" s="1"/>
      <c r="J340" s="1"/>
      <c r="K340" s="1"/>
      <c r="L340" s="1"/>
      <c r="M340" s="374"/>
    </row>
    <row x14ac:dyDescent="0.25" r="341" customHeight="1" ht="29.25">
      <c r="A341" s="1256" t="s">
        <v>13703</v>
      </c>
      <c r="B341" s="1257" t="s">
        <v>13704</v>
      </c>
      <c r="C341" s="1258">
        <v>113</v>
      </c>
      <c r="D341" s="1"/>
      <c r="E341" s="1"/>
      <c r="F341" s="1"/>
      <c r="G341" s="1"/>
      <c r="H341" s="1262"/>
      <c r="I341" s="1"/>
      <c r="J341" s="1"/>
      <c r="K341" s="1"/>
      <c r="L341" s="1"/>
      <c r="M341" s="374"/>
    </row>
    <row x14ac:dyDescent="0.25" r="342" customHeight="1" ht="29.25">
      <c r="A342" s="1256" t="s">
        <v>13705</v>
      </c>
      <c r="B342" s="1257" t="s">
        <v>13706</v>
      </c>
      <c r="C342" s="1258">
        <v>80</v>
      </c>
      <c r="D342" s="1"/>
      <c r="E342" s="1"/>
      <c r="F342" s="1"/>
      <c r="G342" s="1"/>
      <c r="H342" s="1262"/>
      <c r="I342" s="1"/>
      <c r="J342" s="1"/>
      <c r="K342" s="1"/>
      <c r="L342" s="1"/>
      <c r="M342" s="374"/>
    </row>
    <row x14ac:dyDescent="0.25" r="343" customHeight="1" ht="29.25">
      <c r="A343" s="1256" t="s">
        <v>13707</v>
      </c>
      <c r="B343" s="1257" t="s">
        <v>13708</v>
      </c>
      <c r="C343" s="1258">
        <v>15</v>
      </c>
      <c r="D343" s="1"/>
      <c r="E343" s="1"/>
      <c r="F343" s="1"/>
      <c r="G343" s="1"/>
      <c r="H343" s="1262"/>
      <c r="I343" s="1"/>
      <c r="J343" s="1"/>
      <c r="K343" s="1"/>
      <c r="L343" s="1"/>
      <c r="M343" s="374"/>
    </row>
    <row x14ac:dyDescent="0.25" r="344" customHeight="1" ht="29.25">
      <c r="A344" s="1256" t="s">
        <v>13709</v>
      </c>
      <c r="B344" s="1257" t="s">
        <v>13710</v>
      </c>
      <c r="C344" s="1258">
        <v>139</v>
      </c>
      <c r="D344" s="1"/>
      <c r="E344" s="1"/>
      <c r="F344" s="1"/>
      <c r="G344" s="1"/>
      <c r="H344" s="1262"/>
      <c r="I344" s="1"/>
      <c r="J344" s="1"/>
      <c r="K344" s="1"/>
      <c r="L344" s="1"/>
      <c r="M344" s="374"/>
    </row>
    <row x14ac:dyDescent="0.25" r="345" customHeight="1" ht="29.25">
      <c r="A345" s="1256" t="s">
        <v>13711</v>
      </c>
      <c r="B345" s="1257" t="s">
        <v>13712</v>
      </c>
      <c r="C345" s="1258">
        <v>444</v>
      </c>
      <c r="D345" s="1"/>
      <c r="E345" s="1"/>
      <c r="F345" s="1"/>
      <c r="G345" s="1"/>
      <c r="H345" s="1259"/>
      <c r="I345" s="1"/>
      <c r="J345" s="1"/>
      <c r="K345" s="1"/>
      <c r="L345" s="1"/>
      <c r="M345" s="374"/>
    </row>
    <row x14ac:dyDescent="0.25" r="346" customHeight="1" ht="29.25">
      <c r="A346" s="1256" t="s">
        <v>13713</v>
      </c>
      <c r="B346" s="1257" t="s">
        <v>13714</v>
      </c>
      <c r="C346" s="1258">
        <v>254</v>
      </c>
      <c r="D346" s="1"/>
      <c r="E346" s="1"/>
      <c r="F346" s="1"/>
      <c r="G346" s="1"/>
      <c r="H346" s="1259"/>
      <c r="I346" s="1"/>
      <c r="J346" s="1"/>
      <c r="K346" s="1"/>
      <c r="L346" s="1"/>
      <c r="M346" s="374"/>
    </row>
    <row x14ac:dyDescent="0.25" r="347" customHeight="1" ht="29.25">
      <c r="A347" s="1256" t="s">
        <v>13715</v>
      </c>
      <c r="B347" s="1257" t="s">
        <v>13716</v>
      </c>
      <c r="C347" s="1258">
        <v>905</v>
      </c>
      <c r="D347" s="1"/>
      <c r="E347" s="1"/>
      <c r="F347" s="1"/>
      <c r="G347" s="1"/>
      <c r="H347" s="1259"/>
      <c r="I347" s="1"/>
      <c r="J347" s="1"/>
      <c r="K347" s="1"/>
      <c r="L347" s="1"/>
      <c r="M347" s="374"/>
    </row>
    <row x14ac:dyDescent="0.25" r="348" customHeight="1" ht="29.25">
      <c r="A348" s="1256" t="s">
        <v>13717</v>
      </c>
      <c r="B348" s="1257" t="s">
        <v>13718</v>
      </c>
      <c r="C348" s="1258">
        <v>564</v>
      </c>
      <c r="D348" s="1"/>
      <c r="E348" s="1"/>
      <c r="F348" s="1"/>
      <c r="G348" s="1"/>
      <c r="H348" s="1259"/>
      <c r="I348" s="1"/>
      <c r="J348" s="1"/>
      <c r="K348" s="1"/>
      <c r="L348" s="1"/>
      <c r="M348" s="374"/>
    </row>
    <row x14ac:dyDescent="0.25" r="349" customHeight="1" ht="29.25">
      <c r="A349" s="1256" t="s">
        <v>13719</v>
      </c>
      <c r="B349" s="1257" t="s">
        <v>13720</v>
      </c>
      <c r="C349" s="1258">
        <v>41</v>
      </c>
      <c r="D349" s="1"/>
      <c r="E349" s="1"/>
      <c r="F349" s="1"/>
      <c r="G349" s="1"/>
      <c r="H349" s="1259"/>
      <c r="I349" s="1"/>
      <c r="J349" s="1"/>
      <c r="K349" s="1"/>
      <c r="L349" s="1"/>
      <c r="M349" s="374"/>
    </row>
    <row x14ac:dyDescent="0.25" r="350" customHeight="1" ht="29.25">
      <c r="A350" s="1256" t="s">
        <v>13721</v>
      </c>
      <c r="B350" s="1257" t="s">
        <v>13722</v>
      </c>
      <c r="C350" s="1258">
        <v>254</v>
      </c>
      <c r="D350" s="1"/>
      <c r="E350" s="1"/>
      <c r="F350" s="1"/>
      <c r="G350" s="1"/>
      <c r="H350" s="1259"/>
      <c r="I350" s="1"/>
      <c r="J350" s="1"/>
      <c r="K350" s="1"/>
      <c r="L350" s="1"/>
      <c r="M350" s="374"/>
    </row>
    <row x14ac:dyDescent="0.25" r="351" customHeight="1" ht="29.25">
      <c r="A351" s="1256" t="s">
        <v>13723</v>
      </c>
      <c r="B351" s="1257" t="s">
        <v>13724</v>
      </c>
      <c r="C351" s="1258">
        <v>264</v>
      </c>
      <c r="D351" s="1"/>
      <c r="E351" s="1"/>
      <c r="F351" s="1"/>
      <c r="G351" s="1"/>
      <c r="H351" s="1259"/>
      <c r="I351" s="1"/>
      <c r="J351" s="1"/>
      <c r="K351" s="1"/>
      <c r="L351" s="1"/>
      <c r="M351" s="374"/>
    </row>
    <row x14ac:dyDescent="0.25" r="352" customHeight="1" ht="29.25">
      <c r="A352" s="1256" t="s">
        <v>13725</v>
      </c>
      <c r="B352" s="1257" t="s">
        <v>13726</v>
      </c>
      <c r="C352" s="1258">
        <v>520</v>
      </c>
      <c r="D352" s="1"/>
      <c r="E352" s="1"/>
      <c r="F352" s="1"/>
      <c r="G352" s="1"/>
      <c r="H352" s="1259"/>
      <c r="I352" s="1"/>
      <c r="J352" s="1"/>
      <c r="K352" s="1"/>
      <c r="L352" s="1"/>
      <c r="M352" s="374"/>
    </row>
    <row x14ac:dyDescent="0.25" r="353" customHeight="1" ht="29.25">
      <c r="A353" s="1256" t="s">
        <v>13727</v>
      </c>
      <c r="B353" s="1257" t="s">
        <v>13728</v>
      </c>
      <c r="C353" s="1258">
        <v>215</v>
      </c>
      <c r="D353" s="1"/>
      <c r="E353" s="1"/>
      <c r="F353" s="1"/>
      <c r="G353" s="1"/>
      <c r="H353" s="1259"/>
      <c r="I353" s="1"/>
      <c r="J353" s="1"/>
      <c r="K353" s="1"/>
      <c r="L353" s="1"/>
      <c r="M353" s="374"/>
    </row>
    <row x14ac:dyDescent="0.25" r="354" customHeight="1" ht="29.25">
      <c r="A354" s="1256" t="s">
        <v>13729</v>
      </c>
      <c r="B354" s="1257" t="s">
        <v>13730</v>
      </c>
      <c r="C354" s="1258">
        <v>440</v>
      </c>
      <c r="D354" s="1"/>
      <c r="E354" s="1"/>
      <c r="F354" s="1"/>
      <c r="G354" s="1"/>
      <c r="H354" s="1259"/>
      <c r="I354" s="1"/>
      <c r="J354" s="1"/>
      <c r="K354" s="1"/>
      <c r="L354" s="1"/>
      <c r="M354" s="374"/>
    </row>
    <row x14ac:dyDescent="0.25" r="355" customHeight="1" ht="29.25">
      <c r="A355" s="1256" t="s">
        <v>13731</v>
      </c>
      <c r="B355" s="1257" t="s">
        <v>13732</v>
      </c>
      <c r="C355" s="1258">
        <v>260</v>
      </c>
      <c r="D355" s="1"/>
      <c r="E355" s="1"/>
      <c r="F355" s="1"/>
      <c r="G355" s="1"/>
      <c r="H355" s="1259"/>
      <c r="I355" s="1"/>
      <c r="J355" s="1"/>
      <c r="K355" s="1"/>
      <c r="L355" s="1"/>
      <c r="M355" s="374"/>
    </row>
    <row x14ac:dyDescent="0.25" r="356" customHeight="1" ht="29.25">
      <c r="A356" s="1256" t="s">
        <v>13733</v>
      </c>
      <c r="B356" s="1257" t="s">
        <v>13734</v>
      </c>
      <c r="C356" s="1258">
        <v>42</v>
      </c>
      <c r="D356" s="1"/>
      <c r="E356" s="1"/>
      <c r="F356" s="1"/>
      <c r="G356" s="1"/>
      <c r="H356" s="1262"/>
      <c r="I356" s="1"/>
      <c r="J356" s="1"/>
      <c r="K356" s="1"/>
      <c r="L356" s="1"/>
      <c r="M356" s="374"/>
    </row>
    <row x14ac:dyDescent="0.25" r="357" customHeight="1" ht="29.25">
      <c r="A357" s="1256" t="s">
        <v>13735</v>
      </c>
      <c r="B357" s="1257" t="s">
        <v>13736</v>
      </c>
      <c r="C357" s="1258">
        <v>219</v>
      </c>
      <c r="D357" s="1"/>
      <c r="E357" s="1"/>
      <c r="F357" s="1"/>
      <c r="G357" s="1"/>
      <c r="H357" s="1259"/>
      <c r="I357" s="1"/>
      <c r="J357" s="1"/>
      <c r="K357" s="1"/>
      <c r="L357" s="1"/>
      <c r="M357" s="374"/>
    </row>
    <row x14ac:dyDescent="0.25" r="358" customHeight="1" ht="29.25">
      <c r="A358" s="1256" t="s">
        <v>13737</v>
      </c>
      <c r="B358" s="1257" t="s">
        <v>13738</v>
      </c>
      <c r="C358" s="1258">
        <v>58</v>
      </c>
      <c r="D358" s="1"/>
      <c r="E358" s="1"/>
      <c r="F358" s="1"/>
      <c r="G358" s="1"/>
      <c r="H358" s="1259"/>
      <c r="I358" s="1"/>
      <c r="J358" s="1"/>
      <c r="K358" s="1"/>
      <c r="L358" s="1"/>
      <c r="M358" s="374"/>
    </row>
    <row x14ac:dyDescent="0.25" r="359" customHeight="1" ht="29.25">
      <c r="A359" s="1256" t="s">
        <v>13739</v>
      </c>
      <c r="B359" s="1257" t="s">
        <v>13740</v>
      </c>
      <c r="C359" s="1258">
        <v>45</v>
      </c>
      <c r="D359" s="1"/>
      <c r="E359" s="1"/>
      <c r="F359" s="1"/>
      <c r="G359" s="1"/>
      <c r="H359" s="1259"/>
      <c r="I359" s="1"/>
      <c r="J359" s="1"/>
      <c r="K359" s="1"/>
      <c r="L359" s="1"/>
      <c r="M359" s="374"/>
    </row>
    <row x14ac:dyDescent="0.25" r="360" customHeight="1" ht="29.25">
      <c r="A360" s="1256" t="s">
        <v>13741</v>
      </c>
      <c r="B360" s="1257" t="s">
        <v>13742</v>
      </c>
      <c r="C360" s="1258">
        <v>95</v>
      </c>
      <c r="D360" s="1"/>
      <c r="E360" s="1"/>
      <c r="F360" s="1"/>
      <c r="G360" s="1"/>
      <c r="H360" s="1259"/>
      <c r="I360" s="1"/>
      <c r="J360" s="1"/>
      <c r="K360" s="1"/>
      <c r="L360" s="1"/>
      <c r="M360" s="374"/>
    </row>
    <row x14ac:dyDescent="0.25" r="361" customHeight="1" ht="29.25">
      <c r="A361" s="1256" t="s">
        <v>13743</v>
      </c>
      <c r="B361" s="1257" t="s">
        <v>13744</v>
      </c>
      <c r="C361" s="1258">
        <v>291</v>
      </c>
      <c r="D361" s="1"/>
      <c r="E361" s="1"/>
      <c r="F361" s="1"/>
      <c r="G361" s="1"/>
      <c r="H361" s="1259"/>
      <c r="I361" s="1"/>
      <c r="J361" s="1"/>
      <c r="K361" s="1"/>
      <c r="L361" s="1"/>
      <c r="M361" s="374"/>
    </row>
    <row x14ac:dyDescent="0.25" r="362" customHeight="1" ht="29.25">
      <c r="A362" s="1256" t="s">
        <v>13745</v>
      </c>
      <c r="B362" s="1257" t="s">
        <v>13746</v>
      </c>
      <c r="C362" s="1258">
        <v>236</v>
      </c>
      <c r="D362" s="1"/>
      <c r="E362" s="1"/>
      <c r="F362" s="1"/>
      <c r="G362" s="1"/>
      <c r="H362" s="1259"/>
      <c r="I362" s="1"/>
      <c r="J362" s="1"/>
      <c r="K362" s="1"/>
      <c r="L362" s="1"/>
      <c r="M362" s="374"/>
    </row>
    <row x14ac:dyDescent="0.25" r="363" customHeight="1" ht="29.25">
      <c r="A363" s="1256" t="s">
        <v>13747</v>
      </c>
      <c r="B363" s="1257" t="s">
        <v>13748</v>
      </c>
      <c r="C363" s="1258">
        <v>241</v>
      </c>
      <c r="D363" s="1"/>
      <c r="E363" s="1"/>
      <c r="F363" s="1"/>
      <c r="G363" s="1"/>
      <c r="H363" s="1259"/>
      <c r="I363" s="1"/>
      <c r="J363" s="1"/>
      <c r="K363" s="1"/>
      <c r="L363" s="1"/>
      <c r="M363" s="374"/>
    </row>
    <row x14ac:dyDescent="0.25" r="364" customHeight="1" ht="29.25">
      <c r="A364" s="1256" t="s">
        <v>13749</v>
      </c>
      <c r="B364" s="1257" t="s">
        <v>13750</v>
      </c>
      <c r="C364" s="1258">
        <v>55</v>
      </c>
      <c r="D364" s="1"/>
      <c r="E364" s="1"/>
      <c r="F364" s="1"/>
      <c r="G364" s="1"/>
      <c r="H364" s="1259"/>
      <c r="I364" s="1"/>
      <c r="J364" s="1"/>
      <c r="K364" s="1"/>
      <c r="L364" s="1"/>
      <c r="M364" s="374"/>
    </row>
    <row x14ac:dyDescent="0.25" r="365" customHeight="1" ht="29.25">
      <c r="A365" s="1256" t="s">
        <v>13751</v>
      </c>
      <c r="B365" s="1257" t="s">
        <v>13752</v>
      </c>
      <c r="C365" s="1258">
        <v>236</v>
      </c>
      <c r="D365" s="1"/>
      <c r="E365" s="1"/>
      <c r="F365" s="1"/>
      <c r="G365" s="1"/>
      <c r="H365" s="1259"/>
      <c r="I365" s="1"/>
      <c r="J365" s="1"/>
      <c r="K365" s="1"/>
      <c r="L365" s="1"/>
      <c r="M365" s="374"/>
    </row>
    <row x14ac:dyDescent="0.25" r="366" customHeight="1" ht="29.25">
      <c r="A366" s="1256" t="s">
        <v>13753</v>
      </c>
      <c r="B366" s="1257" t="s">
        <v>13754</v>
      </c>
      <c r="C366" s="1258">
        <v>64</v>
      </c>
      <c r="D366" s="1"/>
      <c r="E366" s="1"/>
      <c r="F366" s="1"/>
      <c r="G366" s="1"/>
      <c r="H366" s="1259"/>
      <c r="I366" s="1"/>
      <c r="J366" s="1"/>
      <c r="K366" s="1"/>
      <c r="L366" s="1"/>
      <c r="M366" s="374"/>
    </row>
    <row x14ac:dyDescent="0.25" r="367" customHeight="1" ht="29.25">
      <c r="A367" s="1256" t="s">
        <v>13755</v>
      </c>
      <c r="B367" s="1257" t="s">
        <v>13756</v>
      </c>
      <c r="C367" s="1258">
        <v>339</v>
      </c>
      <c r="D367" s="1"/>
      <c r="E367" s="1"/>
      <c r="F367" s="1"/>
      <c r="G367" s="1"/>
      <c r="H367" s="1259"/>
      <c r="I367" s="1"/>
      <c r="J367" s="1"/>
      <c r="K367" s="1"/>
      <c r="L367" s="1"/>
      <c r="M367" s="374"/>
    </row>
    <row x14ac:dyDescent="0.25" r="368" customHeight="1" ht="29.25">
      <c r="A368" s="1256" t="s">
        <v>13757</v>
      </c>
      <c r="B368" s="1257" t="s">
        <v>13758</v>
      </c>
      <c r="C368" s="1258">
        <v>215</v>
      </c>
      <c r="D368" s="1"/>
      <c r="E368" s="1"/>
      <c r="F368" s="1"/>
      <c r="G368" s="1"/>
      <c r="H368" s="1259"/>
      <c r="I368" s="1"/>
      <c r="J368" s="1"/>
      <c r="K368" s="1"/>
      <c r="L368" s="1"/>
      <c r="M368" s="374"/>
    </row>
    <row x14ac:dyDescent="0.25" r="369" customHeight="1" ht="29.25">
      <c r="A369" s="1256" t="s">
        <v>13759</v>
      </c>
      <c r="B369" s="1257" t="s">
        <v>13760</v>
      </c>
      <c r="C369" s="1258">
        <v>216</v>
      </c>
      <c r="D369" s="1"/>
      <c r="E369" s="1"/>
      <c r="F369" s="1"/>
      <c r="G369" s="1"/>
      <c r="H369" s="1259"/>
      <c r="I369" s="1"/>
      <c r="J369" s="1"/>
      <c r="K369" s="1"/>
      <c r="L369" s="1"/>
      <c r="M369" s="374"/>
    </row>
    <row x14ac:dyDescent="0.25" r="370" customHeight="1" ht="29.25">
      <c r="A370" s="1256" t="s">
        <v>13761</v>
      </c>
      <c r="B370" s="1257" t="s">
        <v>13762</v>
      </c>
      <c r="C370" s="1258">
        <v>1066</v>
      </c>
      <c r="D370" s="1"/>
      <c r="E370" s="1"/>
      <c r="F370" s="1"/>
      <c r="G370" s="1"/>
      <c r="H370" s="1259"/>
      <c r="I370" s="1"/>
      <c r="J370" s="1"/>
      <c r="K370" s="1"/>
      <c r="L370" s="1"/>
      <c r="M370" s="374"/>
    </row>
    <row x14ac:dyDescent="0.25" r="371" customHeight="1" ht="29.25">
      <c r="A371" s="1256" t="s">
        <v>13763</v>
      </c>
      <c r="B371" s="1257" t="s">
        <v>13764</v>
      </c>
      <c r="C371" s="1258">
        <v>1061</v>
      </c>
      <c r="D371" s="1"/>
      <c r="E371" s="1"/>
      <c r="F371" s="1"/>
      <c r="G371" s="1"/>
      <c r="H371" s="1259"/>
      <c r="I371" s="1"/>
      <c r="J371" s="1"/>
      <c r="K371" s="1"/>
      <c r="L371" s="1"/>
      <c r="M371" s="374"/>
    </row>
    <row x14ac:dyDescent="0.25" r="372" customHeight="1" ht="29.25">
      <c r="A372" s="1256" t="s">
        <v>13765</v>
      </c>
      <c r="B372" s="1257" t="s">
        <v>13766</v>
      </c>
      <c r="C372" s="1258">
        <v>1167</v>
      </c>
      <c r="D372" s="1"/>
      <c r="E372" s="1"/>
      <c r="F372" s="1"/>
      <c r="G372" s="1"/>
      <c r="H372" s="1259"/>
      <c r="I372" s="1"/>
      <c r="J372" s="1"/>
      <c r="K372" s="1"/>
      <c r="L372" s="1"/>
      <c r="M372" s="374"/>
    </row>
    <row x14ac:dyDescent="0.25" r="373" customHeight="1" ht="29.25">
      <c r="A373" s="1256" t="s">
        <v>13767</v>
      </c>
      <c r="B373" s="1257" t="s">
        <v>13768</v>
      </c>
      <c r="C373" s="1258">
        <v>967</v>
      </c>
      <c r="D373" s="1"/>
      <c r="E373" s="1"/>
      <c r="F373" s="1"/>
      <c r="G373" s="1"/>
      <c r="H373" s="1259"/>
      <c r="I373" s="1"/>
      <c r="J373" s="1"/>
      <c r="K373" s="1"/>
      <c r="L373" s="1"/>
      <c r="M373" s="374"/>
    </row>
    <row x14ac:dyDescent="0.25" r="374" customHeight="1" ht="29.25">
      <c r="A374" s="1256" t="s">
        <v>13769</v>
      </c>
      <c r="B374" s="1257" t="s">
        <v>13770</v>
      </c>
      <c r="C374" s="1258">
        <v>70</v>
      </c>
      <c r="D374" s="1"/>
      <c r="E374" s="1"/>
      <c r="F374" s="1"/>
      <c r="G374" s="1"/>
      <c r="H374" s="1259"/>
      <c r="I374" s="1"/>
      <c r="J374" s="1"/>
      <c r="K374" s="1"/>
      <c r="L374" s="1"/>
      <c r="M374" s="374"/>
    </row>
    <row x14ac:dyDescent="0.25" r="375" customHeight="1" ht="29.25">
      <c r="A375" s="1256" t="s">
        <v>13771</v>
      </c>
      <c r="B375" s="1257" t="s">
        <v>13772</v>
      </c>
      <c r="C375" s="1258">
        <v>65</v>
      </c>
      <c r="D375" s="1"/>
      <c r="E375" s="1"/>
      <c r="F375" s="1"/>
      <c r="G375" s="1"/>
      <c r="H375" s="1262"/>
      <c r="I375" s="1"/>
      <c r="J375" s="1"/>
      <c r="K375" s="1"/>
      <c r="L375" s="1"/>
      <c r="M375" s="374"/>
    </row>
    <row x14ac:dyDescent="0.25" r="376" customHeight="1" ht="29.25">
      <c r="A376" s="1256" t="s">
        <v>13773</v>
      </c>
      <c r="B376" s="1257" t="s">
        <v>13774</v>
      </c>
      <c r="C376" s="1258">
        <v>366</v>
      </c>
      <c r="D376" s="1"/>
      <c r="E376" s="1"/>
      <c r="F376" s="1"/>
      <c r="G376" s="1"/>
      <c r="H376" s="1259"/>
      <c r="I376" s="1"/>
      <c r="J376" s="1"/>
      <c r="K376" s="1"/>
      <c r="L376" s="1"/>
      <c r="M376" s="374"/>
    </row>
    <row x14ac:dyDescent="0.25" r="377" customHeight="1" ht="29.25">
      <c r="A377" s="1256" t="s">
        <v>13775</v>
      </c>
      <c r="B377" s="1257" t="s">
        <v>13776</v>
      </c>
      <c r="C377" s="1258">
        <v>20</v>
      </c>
      <c r="D377" s="1"/>
      <c r="E377" s="1"/>
      <c r="F377" s="1"/>
      <c r="G377" s="1"/>
      <c r="H377" s="1259"/>
      <c r="I377" s="1"/>
      <c r="J377" s="1"/>
      <c r="K377" s="1"/>
      <c r="L377" s="1"/>
      <c r="M377" s="374"/>
    </row>
    <row x14ac:dyDescent="0.25" r="378" customHeight="1" ht="29.25">
      <c r="A378" s="1256" t="s">
        <v>13777</v>
      </c>
      <c r="B378" s="1257" t="s">
        <v>13778</v>
      </c>
      <c r="C378" s="1258">
        <v>261</v>
      </c>
      <c r="D378" s="1"/>
      <c r="E378" s="1"/>
      <c r="F378" s="1"/>
      <c r="G378" s="1"/>
      <c r="H378" s="1259"/>
      <c r="I378" s="1"/>
      <c r="J378" s="1"/>
      <c r="K378" s="1"/>
      <c r="L378" s="1"/>
      <c r="M378" s="374"/>
    </row>
    <row x14ac:dyDescent="0.25" r="379" customHeight="1" ht="29.25">
      <c r="A379" s="1256" t="s">
        <v>13779</v>
      </c>
      <c r="B379" s="1257" t="s">
        <v>13780</v>
      </c>
      <c r="C379" s="1258">
        <v>220</v>
      </c>
      <c r="D379" s="1"/>
      <c r="E379" s="1"/>
      <c r="F379" s="1"/>
      <c r="G379" s="1"/>
      <c r="H379" s="1262"/>
      <c r="I379" s="1"/>
      <c r="J379" s="1"/>
      <c r="K379" s="1"/>
      <c r="L379" s="1"/>
      <c r="M379" s="374"/>
    </row>
    <row x14ac:dyDescent="0.25" r="380" customHeight="1" ht="29.25">
      <c r="A380" s="1256" t="s">
        <v>13781</v>
      </c>
      <c r="B380" s="1257" t="s">
        <v>13782</v>
      </c>
      <c r="C380" s="1258">
        <v>556</v>
      </c>
      <c r="D380" s="1"/>
      <c r="E380" s="1"/>
      <c r="F380" s="1"/>
      <c r="G380" s="1"/>
      <c r="H380" s="1259"/>
      <c r="I380" s="1"/>
      <c r="J380" s="1"/>
      <c r="K380" s="1"/>
      <c r="L380" s="1"/>
      <c r="M380" s="374"/>
    </row>
    <row x14ac:dyDescent="0.25" r="381" customHeight="1" ht="29.25">
      <c r="A381" s="1256" t="s">
        <v>13783</v>
      </c>
      <c r="B381" s="1257" t="s">
        <v>13784</v>
      </c>
      <c r="C381" s="1258">
        <v>326</v>
      </c>
      <c r="D381" s="1"/>
      <c r="E381" s="1"/>
      <c r="F381" s="1"/>
      <c r="G381" s="1"/>
      <c r="H381" s="1259"/>
      <c r="I381" s="1"/>
      <c r="J381" s="1"/>
      <c r="K381" s="1"/>
      <c r="L381" s="1"/>
      <c r="M381" s="374"/>
    </row>
    <row x14ac:dyDescent="0.25" r="382" customHeight="1" ht="29.25">
      <c r="A382" s="1256" t="s">
        <v>13785</v>
      </c>
      <c r="B382" s="1257" t="s">
        <v>13786</v>
      </c>
      <c r="C382" s="1258">
        <v>331</v>
      </c>
      <c r="D382" s="1"/>
      <c r="E382" s="1"/>
      <c r="F382" s="1"/>
      <c r="G382" s="1"/>
      <c r="H382" s="1259"/>
      <c r="I382" s="1"/>
      <c r="J382" s="1"/>
      <c r="K382" s="1"/>
      <c r="L382" s="1"/>
      <c r="M382" s="374"/>
    </row>
    <row x14ac:dyDescent="0.25" r="383" customHeight="1" ht="29.25">
      <c r="A383" s="1256" t="s">
        <v>13787</v>
      </c>
      <c r="B383" s="1257" t="s">
        <v>13788</v>
      </c>
      <c r="C383" s="1258">
        <v>216</v>
      </c>
      <c r="D383" s="1"/>
      <c r="E383" s="1"/>
      <c r="F383" s="1"/>
      <c r="G383" s="1"/>
      <c r="H383" s="1259"/>
      <c r="I383" s="1"/>
      <c r="J383" s="1"/>
      <c r="K383" s="1"/>
      <c r="L383" s="1"/>
      <c r="M383" s="374"/>
    </row>
    <row x14ac:dyDescent="0.25" r="384" customHeight="1" ht="29.25">
      <c r="A384" s="1256" t="s">
        <v>13789</v>
      </c>
      <c r="B384" s="1257" t="s">
        <v>13790</v>
      </c>
      <c r="C384" s="1258">
        <v>367</v>
      </c>
      <c r="D384" s="1"/>
      <c r="E384" s="1"/>
      <c r="F384" s="1"/>
      <c r="G384" s="1"/>
      <c r="H384" s="1259"/>
      <c r="I384" s="1"/>
      <c r="J384" s="1"/>
      <c r="K384" s="1"/>
      <c r="L384" s="1"/>
      <c r="M384" s="374"/>
    </row>
    <row x14ac:dyDescent="0.25" r="385" customHeight="1" ht="29.25">
      <c r="A385" s="1256" t="s">
        <v>13791</v>
      </c>
      <c r="B385" s="1257" t="s">
        <v>13792</v>
      </c>
      <c r="C385" s="1258">
        <v>1026</v>
      </c>
      <c r="D385" s="1"/>
      <c r="E385" s="1"/>
      <c r="F385" s="1"/>
      <c r="G385" s="1"/>
      <c r="H385" s="1259"/>
      <c r="I385" s="1"/>
      <c r="J385" s="1"/>
      <c r="K385" s="1"/>
      <c r="L385" s="1"/>
      <c r="M385" s="374"/>
    </row>
    <row x14ac:dyDescent="0.25" r="386" customHeight="1" ht="29.25">
      <c r="A386" s="1256" t="s">
        <v>13793</v>
      </c>
      <c r="B386" s="1257" t="s">
        <v>13794</v>
      </c>
      <c r="C386" s="1258">
        <v>270</v>
      </c>
      <c r="D386" s="1"/>
      <c r="E386" s="1"/>
      <c r="F386" s="1"/>
      <c r="G386" s="1"/>
      <c r="H386" s="1259"/>
      <c r="I386" s="1"/>
      <c r="J386" s="1"/>
      <c r="K386" s="1"/>
      <c r="L386" s="1"/>
      <c r="M386" s="374"/>
    </row>
    <row x14ac:dyDescent="0.25" r="387" customHeight="1" ht="29.25">
      <c r="A387" s="1256" t="s">
        <v>13795</v>
      </c>
      <c r="B387" s="1257" t="s">
        <v>13796</v>
      </c>
      <c r="C387" s="1258">
        <v>219</v>
      </c>
      <c r="D387" s="1"/>
      <c r="E387" s="1"/>
      <c r="F387" s="1"/>
      <c r="G387" s="1"/>
      <c r="H387" s="1259"/>
      <c r="I387" s="1"/>
      <c r="J387" s="1"/>
      <c r="K387" s="1"/>
      <c r="L387" s="1"/>
      <c r="M387" s="374"/>
    </row>
    <row x14ac:dyDescent="0.25" r="388" customHeight="1" ht="29.25">
      <c r="A388" s="1256" t="s">
        <v>13797</v>
      </c>
      <c r="B388" s="1257" t="s">
        <v>13798</v>
      </c>
      <c r="C388" s="1258">
        <v>404</v>
      </c>
      <c r="D388" s="1"/>
      <c r="E388" s="1"/>
      <c r="F388" s="1"/>
      <c r="G388" s="1"/>
      <c r="H388" s="1259"/>
      <c r="I388" s="1"/>
      <c r="J388" s="1"/>
      <c r="K388" s="1"/>
      <c r="L388" s="1"/>
      <c r="M388" s="374"/>
    </row>
    <row x14ac:dyDescent="0.25" r="389" customHeight="1" ht="29.25">
      <c r="A389" s="1256" t="s">
        <v>13799</v>
      </c>
      <c r="B389" s="1257" t="s">
        <v>13800</v>
      </c>
      <c r="C389" s="1258">
        <v>209</v>
      </c>
      <c r="D389" s="1"/>
      <c r="E389" s="1"/>
      <c r="F389" s="1"/>
      <c r="G389" s="1"/>
      <c r="H389" s="1259"/>
      <c r="I389" s="1"/>
      <c r="J389" s="1"/>
      <c r="K389" s="1"/>
      <c r="L389" s="1"/>
      <c r="M389" s="374"/>
    </row>
    <row x14ac:dyDescent="0.25" r="390" customHeight="1" ht="29.25">
      <c r="A390" s="1256" t="s">
        <v>13801</v>
      </c>
      <c r="B390" s="1257" t="s">
        <v>13802</v>
      </c>
      <c r="C390" s="1264">
        <v>231</v>
      </c>
      <c r="D390" s="1"/>
      <c r="E390" s="1"/>
      <c r="F390" s="1"/>
      <c r="G390" s="1"/>
      <c r="H390" s="1259"/>
      <c r="I390" s="1"/>
      <c r="J390" s="1"/>
      <c r="K390" s="1"/>
      <c r="L390" s="1"/>
      <c r="M390" s="374"/>
    </row>
    <row x14ac:dyDescent="0.25" r="391" customHeight="1" ht="29.25">
      <c r="A391" s="1256" t="s">
        <v>13803</v>
      </c>
      <c r="B391" s="1257" t="s">
        <v>13804</v>
      </c>
      <c r="C391" s="1258">
        <v>812</v>
      </c>
      <c r="D391" s="1"/>
      <c r="E391" s="1"/>
      <c r="F391" s="1"/>
      <c r="G391" s="1"/>
      <c r="H391" s="1259"/>
      <c r="I391" s="1"/>
      <c r="J391" s="1"/>
      <c r="K391" s="1"/>
      <c r="L391" s="1"/>
      <c r="M391" s="374"/>
    </row>
    <row x14ac:dyDescent="0.25" r="392" customHeight="1" ht="29.25">
      <c r="A392" s="1256" t="s">
        <v>13805</v>
      </c>
      <c r="B392" s="1257" t="s">
        <v>13802</v>
      </c>
      <c r="C392" s="1258">
        <v>231</v>
      </c>
      <c r="D392" s="1"/>
      <c r="E392" s="1"/>
      <c r="F392" s="1"/>
      <c r="G392" s="1"/>
      <c r="H392" s="1259"/>
      <c r="I392" s="1"/>
      <c r="J392" s="1"/>
      <c r="K392" s="1"/>
      <c r="L392" s="1"/>
      <c r="M392" s="374"/>
    </row>
    <row x14ac:dyDescent="0.25" r="393" customHeight="1" ht="29.25">
      <c r="A393" s="1256" t="s">
        <v>13806</v>
      </c>
      <c r="B393" s="1257" t="s">
        <v>13807</v>
      </c>
      <c r="C393" s="1258">
        <v>9</v>
      </c>
      <c r="D393" s="1"/>
      <c r="E393" s="1"/>
      <c r="F393" s="1"/>
      <c r="G393" s="1"/>
      <c r="H393" s="1259"/>
      <c r="I393" s="1"/>
      <c r="J393" s="1"/>
      <c r="K393" s="1"/>
      <c r="L393" s="1"/>
      <c r="M393" s="374"/>
    </row>
    <row x14ac:dyDescent="0.25" r="394" customHeight="1" ht="29.25">
      <c r="A394" s="1256" t="s">
        <v>13808</v>
      </c>
      <c r="B394" s="1257" t="s">
        <v>13809</v>
      </c>
      <c r="C394" s="1258">
        <v>660</v>
      </c>
      <c r="D394" s="1"/>
      <c r="E394" s="1"/>
      <c r="F394" s="1"/>
      <c r="G394" s="1"/>
      <c r="H394" s="1259"/>
      <c r="I394" s="1"/>
      <c r="J394" s="1"/>
      <c r="K394" s="1"/>
      <c r="L394" s="1"/>
      <c r="M394" s="374"/>
    </row>
    <row x14ac:dyDescent="0.25" r="395" customHeight="1" ht="29.25">
      <c r="A395" s="1256" t="s">
        <v>13810</v>
      </c>
      <c r="B395" s="1257" t="s">
        <v>13811</v>
      </c>
      <c r="C395" s="1258">
        <v>44</v>
      </c>
      <c r="D395" s="1"/>
      <c r="E395" s="1"/>
      <c r="F395" s="1"/>
      <c r="G395" s="1"/>
      <c r="H395" s="1259"/>
      <c r="I395" s="1"/>
      <c r="J395" s="1"/>
      <c r="K395" s="1"/>
      <c r="L395" s="1"/>
      <c r="M395" s="374"/>
    </row>
    <row x14ac:dyDescent="0.25" r="396" customHeight="1" ht="29.25">
      <c r="A396" s="1256" t="s">
        <v>13812</v>
      </c>
      <c r="B396" s="1257" t="s">
        <v>13813</v>
      </c>
      <c r="C396" s="1258">
        <v>74</v>
      </c>
      <c r="D396" s="1"/>
      <c r="E396" s="1"/>
      <c r="F396" s="1"/>
      <c r="G396" s="1"/>
      <c r="H396" s="1259"/>
      <c r="I396" s="1"/>
      <c r="J396" s="1"/>
      <c r="K396" s="1"/>
      <c r="L396" s="1"/>
      <c r="M396" s="374"/>
    </row>
    <row x14ac:dyDescent="0.25" r="397" customHeight="1" ht="29.25">
      <c r="A397" s="1256" t="s">
        <v>13814</v>
      </c>
      <c r="B397" s="1257" t="s">
        <v>13815</v>
      </c>
      <c r="C397" s="1258">
        <v>264</v>
      </c>
      <c r="D397" s="1"/>
      <c r="E397" s="1"/>
      <c r="F397" s="1"/>
      <c r="G397" s="1"/>
      <c r="H397" s="1259"/>
      <c r="I397" s="1"/>
      <c r="J397" s="1"/>
      <c r="K397" s="1"/>
      <c r="L397" s="1"/>
      <c r="M397" s="374"/>
    </row>
    <row x14ac:dyDescent="0.25" r="398" customHeight="1" ht="29.25">
      <c r="A398" s="1256" t="s">
        <v>13816</v>
      </c>
      <c r="B398" s="1257" t="s">
        <v>13817</v>
      </c>
      <c r="C398" s="1258">
        <v>375</v>
      </c>
      <c r="D398" s="1"/>
      <c r="E398" s="1"/>
      <c r="F398" s="1"/>
      <c r="G398" s="1"/>
      <c r="H398" s="1259"/>
      <c r="I398" s="1"/>
      <c r="J398" s="1"/>
      <c r="K398" s="1"/>
      <c r="L398" s="1"/>
      <c r="M398" s="374"/>
    </row>
    <row x14ac:dyDescent="0.25" r="399" customHeight="1" ht="29.25">
      <c r="A399" s="1256" t="s">
        <v>13818</v>
      </c>
      <c r="B399" s="1257" t="s">
        <v>13819</v>
      </c>
      <c r="C399" s="1258">
        <v>6</v>
      </c>
      <c r="D399" s="1"/>
      <c r="E399" s="1"/>
      <c r="F399" s="1"/>
      <c r="G399" s="1"/>
      <c r="H399" s="1259"/>
      <c r="I399" s="1"/>
      <c r="J399" s="1"/>
      <c r="K399" s="1"/>
      <c r="L399" s="1"/>
      <c r="M399" s="374"/>
    </row>
    <row x14ac:dyDescent="0.25" r="400" customHeight="1" ht="29.25">
      <c r="A400" s="1256" t="s">
        <v>13820</v>
      </c>
      <c r="B400" s="1257" t="s">
        <v>13821</v>
      </c>
      <c r="C400" s="1258">
        <v>262</v>
      </c>
      <c r="D400" s="1"/>
      <c r="E400" s="1"/>
      <c r="F400" s="1"/>
      <c r="G400" s="1"/>
      <c r="H400" s="1259"/>
      <c r="I400" s="1"/>
      <c r="J400" s="1"/>
      <c r="K400" s="1"/>
      <c r="L400" s="1"/>
      <c r="M400" s="374"/>
    </row>
    <row x14ac:dyDescent="0.25" r="401" customHeight="1" ht="29.25">
      <c r="A401" s="1256" t="s">
        <v>13822</v>
      </c>
      <c r="B401" s="1257" t="s">
        <v>13823</v>
      </c>
      <c r="C401" s="1258">
        <v>22</v>
      </c>
      <c r="D401" s="1"/>
      <c r="E401" s="1"/>
      <c r="F401" s="1"/>
      <c r="G401" s="1"/>
      <c r="H401" s="1259"/>
      <c r="I401" s="1"/>
      <c r="J401" s="1"/>
      <c r="K401" s="1"/>
      <c r="L401" s="1"/>
      <c r="M401" s="374"/>
    </row>
    <row x14ac:dyDescent="0.25" r="402" customHeight="1" ht="29.25">
      <c r="A402" s="1256" t="s">
        <v>13824</v>
      </c>
      <c r="B402" s="1257" t="s">
        <v>13825</v>
      </c>
      <c r="C402" s="1258">
        <v>17</v>
      </c>
      <c r="D402" s="1"/>
      <c r="E402" s="1"/>
      <c r="F402" s="1"/>
      <c r="G402" s="1"/>
      <c r="H402" s="1259"/>
      <c r="I402" s="1"/>
      <c r="J402" s="1"/>
      <c r="K402" s="1"/>
      <c r="L402" s="1"/>
      <c r="M402" s="374"/>
    </row>
    <row x14ac:dyDescent="0.25" r="403" customHeight="1" ht="29.25">
      <c r="A403" s="1256" t="s">
        <v>13826</v>
      </c>
      <c r="B403" s="1257" t="s">
        <v>13827</v>
      </c>
      <c r="C403" s="1258">
        <v>22</v>
      </c>
      <c r="D403" s="1"/>
      <c r="E403" s="1"/>
      <c r="F403" s="1"/>
      <c r="G403" s="1"/>
      <c r="H403" s="1262"/>
      <c r="I403" s="1"/>
      <c r="J403" s="1"/>
      <c r="K403" s="1"/>
      <c r="L403" s="1"/>
      <c r="M403" s="374"/>
    </row>
    <row x14ac:dyDescent="0.25" r="404" customHeight="1" ht="29.25">
      <c r="A404" s="1256" t="s">
        <v>13828</v>
      </c>
      <c r="B404" s="1257" t="s">
        <v>13829</v>
      </c>
      <c r="C404" s="1258">
        <v>911</v>
      </c>
      <c r="D404" s="1"/>
      <c r="E404" s="1"/>
      <c r="F404" s="1"/>
      <c r="G404" s="1"/>
      <c r="H404" s="1262"/>
      <c r="I404" s="1"/>
      <c r="J404" s="1"/>
      <c r="K404" s="1"/>
      <c r="L404" s="1"/>
      <c r="M404" s="374"/>
    </row>
    <row x14ac:dyDescent="0.25" r="405" customHeight="1" ht="29.25">
      <c r="A405" s="1256" t="s">
        <v>13830</v>
      </c>
      <c r="B405" s="1257" t="s">
        <v>13831</v>
      </c>
      <c r="C405" s="1258">
        <v>86</v>
      </c>
      <c r="D405" s="1"/>
      <c r="E405" s="1"/>
      <c r="F405" s="1"/>
      <c r="G405" s="1"/>
      <c r="H405" s="1262"/>
      <c r="I405" s="1"/>
      <c r="J405" s="1"/>
      <c r="K405" s="1"/>
      <c r="L405" s="1"/>
      <c r="M405" s="374"/>
    </row>
    <row x14ac:dyDescent="0.25" r="406" customHeight="1" ht="29.25">
      <c r="A406" s="1256" t="s">
        <v>13832</v>
      </c>
      <c r="B406" s="1257" t="s">
        <v>13833</v>
      </c>
      <c r="C406" s="1258">
        <v>737</v>
      </c>
      <c r="D406" s="1"/>
      <c r="E406" s="1"/>
      <c r="F406" s="1"/>
      <c r="G406" s="1"/>
      <c r="H406" s="1262"/>
      <c r="I406" s="1"/>
      <c r="J406" s="1"/>
      <c r="K406" s="1"/>
      <c r="L406" s="1"/>
      <c r="M406" s="374"/>
    </row>
    <row x14ac:dyDescent="0.25" r="407" customHeight="1" ht="29.25">
      <c r="A407" s="1256" t="s">
        <v>13834</v>
      </c>
      <c r="B407" s="1257" t="s">
        <v>13835</v>
      </c>
      <c r="C407" s="1258">
        <v>197</v>
      </c>
      <c r="D407" s="1"/>
      <c r="E407" s="1"/>
      <c r="F407" s="1"/>
      <c r="G407" s="1"/>
      <c r="H407" s="1262"/>
      <c r="I407" s="1"/>
      <c r="J407" s="1"/>
      <c r="K407" s="1"/>
      <c r="L407" s="1"/>
      <c r="M407" s="374"/>
    </row>
    <row x14ac:dyDescent="0.25" r="408" customHeight="1" ht="29.25">
      <c r="A408" s="1256" t="s">
        <v>13836</v>
      </c>
      <c r="B408" s="1257" t="s">
        <v>13837</v>
      </c>
      <c r="C408" s="1258">
        <v>26</v>
      </c>
      <c r="D408" s="1"/>
      <c r="E408" s="1"/>
      <c r="F408" s="1"/>
      <c r="G408" s="1"/>
      <c r="H408" s="1262"/>
      <c r="I408" s="1"/>
      <c r="J408" s="1"/>
      <c r="K408" s="1"/>
      <c r="L408" s="1"/>
      <c r="M408" s="374"/>
    </row>
    <row x14ac:dyDescent="0.25" r="409" customHeight="1" ht="29.25">
      <c r="A409" s="1256" t="s">
        <v>13838</v>
      </c>
      <c r="B409" s="1257" t="s">
        <v>13839</v>
      </c>
      <c r="C409" s="1258">
        <v>677</v>
      </c>
      <c r="D409" s="1"/>
      <c r="E409" s="1"/>
      <c r="F409" s="1"/>
      <c r="G409" s="1"/>
      <c r="H409" s="1262"/>
      <c r="I409" s="1"/>
      <c r="J409" s="1"/>
      <c r="K409" s="1"/>
      <c r="L409" s="1"/>
      <c r="M409" s="374"/>
    </row>
    <row x14ac:dyDescent="0.25" r="410" customHeight="1" ht="29.25">
      <c r="A410" s="1256" t="s">
        <v>13840</v>
      </c>
      <c r="B410" s="1257" t="s">
        <v>13841</v>
      </c>
      <c r="C410" s="1258">
        <v>116</v>
      </c>
      <c r="D410" s="1"/>
      <c r="E410" s="1"/>
      <c r="F410" s="1"/>
      <c r="G410" s="1"/>
      <c r="H410" s="1262"/>
      <c r="I410" s="1"/>
      <c r="J410" s="1"/>
      <c r="K410" s="1"/>
      <c r="L410" s="1"/>
      <c r="M410" s="374"/>
    </row>
    <row x14ac:dyDescent="0.25" r="411" customHeight="1" ht="29.25">
      <c r="A411" s="1256" t="s">
        <v>13842</v>
      </c>
      <c r="B411" s="1257" t="s">
        <v>13843</v>
      </c>
      <c r="C411" s="1258">
        <v>212</v>
      </c>
      <c r="D411" s="1"/>
      <c r="E411" s="1"/>
      <c r="F411" s="1"/>
      <c r="G411" s="1"/>
      <c r="H411" s="1262"/>
      <c r="I411" s="1"/>
      <c r="J411" s="1"/>
      <c r="K411" s="1"/>
      <c r="L411" s="1"/>
      <c r="M411" s="374"/>
    </row>
    <row x14ac:dyDescent="0.25" r="412" customHeight="1" ht="29.25">
      <c r="A412" s="1256" t="s">
        <v>13844</v>
      </c>
      <c r="B412" s="1257" t="s">
        <v>13845</v>
      </c>
      <c r="C412" s="1258">
        <v>81</v>
      </c>
      <c r="D412" s="1"/>
      <c r="E412" s="1"/>
      <c r="F412" s="1"/>
      <c r="G412" s="1"/>
      <c r="H412" s="1259"/>
      <c r="I412" s="1"/>
      <c r="J412" s="1"/>
      <c r="K412" s="1"/>
      <c r="L412" s="1"/>
      <c r="M412" s="374"/>
    </row>
    <row x14ac:dyDescent="0.25" r="413" customHeight="1" ht="29.25">
      <c r="A413" s="1256" t="s">
        <v>13846</v>
      </c>
      <c r="B413" s="1257" t="s">
        <v>13847</v>
      </c>
      <c r="C413" s="1258">
        <v>91</v>
      </c>
      <c r="D413" s="1"/>
      <c r="E413" s="1"/>
      <c r="F413" s="1"/>
      <c r="G413" s="1"/>
      <c r="H413" s="1259"/>
      <c r="I413" s="1"/>
      <c r="J413" s="1"/>
      <c r="K413" s="1"/>
      <c r="L413" s="1"/>
      <c r="M413" s="374"/>
    </row>
    <row x14ac:dyDescent="0.25" r="414" customHeight="1" ht="29.25">
      <c r="A414" s="1256" t="s">
        <v>13848</v>
      </c>
      <c r="B414" s="1257" t="s">
        <v>13849</v>
      </c>
      <c r="C414" s="1258">
        <v>186</v>
      </c>
      <c r="D414" s="1"/>
      <c r="E414" s="1"/>
      <c r="F414" s="1"/>
      <c r="G414" s="1"/>
      <c r="H414" s="1259"/>
      <c r="I414" s="1"/>
      <c r="J414" s="1"/>
      <c r="K414" s="1"/>
      <c r="L414" s="1"/>
      <c r="M414" s="374"/>
    </row>
    <row x14ac:dyDescent="0.25" r="415" customHeight="1" ht="29.25">
      <c r="A415" s="1256" t="s">
        <v>13850</v>
      </c>
      <c r="B415" s="1257" t="s">
        <v>13851</v>
      </c>
      <c r="C415" s="1258">
        <v>261</v>
      </c>
      <c r="D415" s="1"/>
      <c r="E415" s="1"/>
      <c r="F415" s="1"/>
      <c r="G415" s="1"/>
      <c r="H415" s="1259"/>
      <c r="I415" s="1"/>
      <c r="J415" s="1"/>
      <c r="K415" s="1"/>
      <c r="L415" s="1"/>
      <c r="M415" s="374"/>
    </row>
    <row x14ac:dyDescent="0.25" r="416" customHeight="1" ht="29.25">
      <c r="A416" s="1256" t="s">
        <v>13852</v>
      </c>
      <c r="B416" s="1257" t="s">
        <v>13853</v>
      </c>
      <c r="C416" s="1258">
        <v>32</v>
      </c>
      <c r="D416" s="1"/>
      <c r="E416" s="1"/>
      <c r="F416" s="1"/>
      <c r="G416" s="1"/>
      <c r="H416" s="1259"/>
      <c r="I416" s="1"/>
      <c r="J416" s="1"/>
      <c r="K416" s="1"/>
      <c r="L416" s="1"/>
      <c r="M416" s="374"/>
    </row>
    <row x14ac:dyDescent="0.25" r="417" customHeight="1" ht="29.25">
      <c r="A417" s="1256" t="s">
        <v>13854</v>
      </c>
      <c r="B417" s="1257" t="s">
        <v>13855</v>
      </c>
      <c r="C417" s="1258">
        <v>288</v>
      </c>
      <c r="D417" s="1"/>
      <c r="E417" s="1"/>
      <c r="F417" s="1"/>
      <c r="G417" s="1"/>
      <c r="H417" s="1259"/>
      <c r="I417" s="1"/>
      <c r="J417" s="1"/>
      <c r="K417" s="1"/>
      <c r="L417" s="1"/>
      <c r="M417" s="374"/>
    </row>
    <row x14ac:dyDescent="0.25" r="418" customHeight="1" ht="29.25">
      <c r="A418" s="1256" t="s">
        <v>13856</v>
      </c>
      <c r="B418" s="1257" t="s">
        <v>13857</v>
      </c>
      <c r="C418" s="1258">
        <v>94</v>
      </c>
      <c r="D418" s="1"/>
      <c r="E418" s="1"/>
      <c r="F418" s="1"/>
      <c r="G418" s="1"/>
      <c r="H418" s="1259"/>
      <c r="I418" s="1"/>
      <c r="J418" s="1"/>
      <c r="K418" s="1"/>
      <c r="L418" s="1"/>
      <c r="M418" s="374"/>
    </row>
    <row x14ac:dyDescent="0.25" r="419" customHeight="1" ht="29.25">
      <c r="A419" s="1256" t="s">
        <v>13858</v>
      </c>
      <c r="B419" s="1257" t="s">
        <v>13859</v>
      </c>
      <c r="C419" s="1258">
        <v>46</v>
      </c>
      <c r="D419" s="1"/>
      <c r="E419" s="1"/>
      <c r="F419" s="1"/>
      <c r="G419" s="1"/>
      <c r="H419" s="1259"/>
      <c r="I419" s="1"/>
      <c r="J419" s="1"/>
      <c r="K419" s="1"/>
      <c r="L419" s="1"/>
      <c r="M419" s="374"/>
    </row>
    <row x14ac:dyDescent="0.25" r="420" customHeight="1" ht="29.25">
      <c r="A420" s="1256" t="s">
        <v>13860</v>
      </c>
      <c r="B420" s="1257" t="s">
        <v>13861</v>
      </c>
      <c r="C420" s="1258">
        <v>111</v>
      </c>
      <c r="D420" s="1"/>
      <c r="E420" s="1"/>
      <c r="F420" s="1"/>
      <c r="G420" s="1"/>
      <c r="H420" s="1259"/>
      <c r="I420" s="1"/>
      <c r="J420" s="1"/>
      <c r="K420" s="1"/>
      <c r="L420" s="1"/>
      <c r="M420" s="374"/>
    </row>
    <row x14ac:dyDescent="0.25" r="421" customHeight="1" ht="29.25">
      <c r="A421" s="1256" t="s">
        <v>13862</v>
      </c>
      <c r="B421" s="1257" t="s">
        <v>13863</v>
      </c>
      <c r="C421" s="1258">
        <v>102</v>
      </c>
      <c r="D421" s="1"/>
      <c r="E421" s="1"/>
      <c r="F421" s="1"/>
      <c r="G421" s="1"/>
      <c r="H421" s="1259"/>
      <c r="I421" s="1"/>
      <c r="J421" s="1"/>
      <c r="K421" s="1"/>
      <c r="L421" s="1"/>
      <c r="M421" s="374"/>
    </row>
    <row x14ac:dyDescent="0.25" r="422" customHeight="1" ht="29.25">
      <c r="A422" s="1256" t="s">
        <v>13864</v>
      </c>
      <c r="B422" s="1257" t="s">
        <v>13865</v>
      </c>
      <c r="C422" s="1258">
        <v>99</v>
      </c>
      <c r="D422" s="1"/>
      <c r="E422" s="1"/>
      <c r="F422" s="1"/>
      <c r="G422" s="1"/>
      <c r="H422" s="1259"/>
      <c r="I422" s="1"/>
      <c r="J422" s="1"/>
      <c r="K422" s="1"/>
      <c r="L422" s="1"/>
      <c r="M422" s="374"/>
    </row>
    <row x14ac:dyDescent="0.25" r="423" customHeight="1" ht="29.25">
      <c r="A423" s="1256" t="s">
        <v>13866</v>
      </c>
      <c r="B423" s="1257" t="s">
        <v>13867</v>
      </c>
      <c r="C423" s="1258">
        <v>132</v>
      </c>
      <c r="D423" s="1"/>
      <c r="E423" s="1"/>
      <c r="F423" s="1"/>
      <c r="G423" s="1"/>
      <c r="H423" s="1259"/>
      <c r="I423" s="1"/>
      <c r="J423" s="1"/>
      <c r="K423" s="1"/>
      <c r="L423" s="1"/>
      <c r="M423" s="374"/>
    </row>
    <row x14ac:dyDescent="0.25" r="424" customHeight="1" ht="29.25">
      <c r="A424" s="1256" t="s">
        <v>13868</v>
      </c>
      <c r="B424" s="1257" t="s">
        <v>13869</v>
      </c>
      <c r="C424" s="1258">
        <v>88</v>
      </c>
      <c r="D424" s="1"/>
      <c r="E424" s="1"/>
      <c r="F424" s="1"/>
      <c r="G424" s="1"/>
      <c r="H424" s="1259"/>
      <c r="I424" s="1"/>
      <c r="J424" s="1"/>
      <c r="K424" s="1"/>
      <c r="L424" s="1"/>
      <c r="M424" s="374"/>
    </row>
    <row x14ac:dyDescent="0.25" r="425" customHeight="1" ht="29.25">
      <c r="A425" s="1256" t="s">
        <v>13870</v>
      </c>
      <c r="B425" s="1257" t="s">
        <v>13871</v>
      </c>
      <c r="C425" s="1258">
        <v>112</v>
      </c>
      <c r="D425" s="1"/>
      <c r="E425" s="1"/>
      <c r="F425" s="1"/>
      <c r="G425" s="1"/>
      <c r="H425" s="1259"/>
      <c r="I425" s="1"/>
      <c r="J425" s="1"/>
      <c r="K425" s="1"/>
      <c r="L425" s="1"/>
      <c r="M425" s="374"/>
    </row>
    <row x14ac:dyDescent="0.25" r="426" customHeight="1" ht="29.25">
      <c r="A426" s="1256" t="s">
        <v>13872</v>
      </c>
      <c r="B426" s="1257" t="s">
        <v>13873</v>
      </c>
      <c r="C426" s="1258">
        <v>61</v>
      </c>
      <c r="D426" s="1"/>
      <c r="E426" s="1"/>
      <c r="F426" s="1"/>
      <c r="G426" s="1"/>
      <c r="H426" s="1259"/>
      <c r="I426" s="1"/>
      <c r="J426" s="1"/>
      <c r="K426" s="1"/>
      <c r="L426" s="1"/>
      <c r="M426" s="374"/>
    </row>
    <row x14ac:dyDescent="0.25" r="427" customHeight="1" ht="29.25">
      <c r="A427" s="1256" t="s">
        <v>13874</v>
      </c>
      <c r="B427" s="1257" t="s">
        <v>13875</v>
      </c>
      <c r="C427" s="1258">
        <v>71</v>
      </c>
      <c r="D427" s="1"/>
      <c r="E427" s="1"/>
      <c r="F427" s="1"/>
      <c r="G427" s="1"/>
      <c r="H427" s="1259"/>
      <c r="I427" s="1"/>
      <c r="J427" s="1"/>
      <c r="K427" s="1"/>
      <c r="L427" s="1"/>
      <c r="M427" s="374"/>
    </row>
    <row x14ac:dyDescent="0.25" r="428" customHeight="1" ht="29.25">
      <c r="A428" s="1256" t="s">
        <v>13876</v>
      </c>
      <c r="B428" s="1257" t="s">
        <v>13877</v>
      </c>
      <c r="C428" s="1258">
        <v>111</v>
      </c>
      <c r="D428" s="1"/>
      <c r="E428" s="1"/>
      <c r="F428" s="1"/>
      <c r="G428" s="1"/>
      <c r="H428" s="1262"/>
      <c r="I428" s="1"/>
      <c r="J428" s="1"/>
      <c r="K428" s="1"/>
      <c r="L428" s="1"/>
      <c r="M428" s="374"/>
    </row>
    <row x14ac:dyDescent="0.25" r="429" customHeight="1" ht="29.25">
      <c r="A429" s="1256" t="s">
        <v>13878</v>
      </c>
      <c r="B429" s="1257" t="s">
        <v>13879</v>
      </c>
      <c r="C429" s="1258">
        <v>81</v>
      </c>
      <c r="D429" s="1"/>
      <c r="E429" s="1"/>
      <c r="F429" s="1"/>
      <c r="G429" s="1"/>
      <c r="H429" s="1259"/>
      <c r="I429" s="1"/>
      <c r="J429" s="1"/>
      <c r="K429" s="1"/>
      <c r="L429" s="1"/>
      <c r="M429" s="374"/>
    </row>
    <row x14ac:dyDescent="0.25" r="430" customHeight="1" ht="29.25">
      <c r="A430" s="1256" t="s">
        <v>13880</v>
      </c>
      <c r="B430" s="1257" t="s">
        <v>13881</v>
      </c>
      <c r="C430" s="1258">
        <v>101</v>
      </c>
      <c r="D430" s="1"/>
      <c r="E430" s="1"/>
      <c r="F430" s="1"/>
      <c r="G430" s="1"/>
      <c r="H430" s="1259"/>
      <c r="I430" s="1"/>
      <c r="J430" s="1"/>
      <c r="K430" s="1"/>
      <c r="L430" s="1"/>
      <c r="M430" s="374"/>
    </row>
    <row x14ac:dyDescent="0.25" r="431" customHeight="1" ht="29.25">
      <c r="A431" s="1256" t="s">
        <v>13882</v>
      </c>
      <c r="B431" s="1257" t="s">
        <v>13883</v>
      </c>
      <c r="C431" s="1258">
        <v>106</v>
      </c>
      <c r="D431" s="1"/>
      <c r="E431" s="1"/>
      <c r="F431" s="1"/>
      <c r="G431" s="1"/>
      <c r="H431" s="1259"/>
      <c r="I431" s="1"/>
      <c r="J431" s="1"/>
      <c r="K431" s="1"/>
      <c r="L431" s="1"/>
      <c r="M431" s="374"/>
    </row>
    <row x14ac:dyDescent="0.25" r="432" customHeight="1" ht="29.25">
      <c r="A432" s="1256" t="s">
        <v>13884</v>
      </c>
      <c r="B432" s="1257" t="s">
        <v>13885</v>
      </c>
      <c r="C432" s="1258">
        <v>251</v>
      </c>
      <c r="D432" s="1"/>
      <c r="E432" s="1"/>
      <c r="F432" s="1"/>
      <c r="G432" s="1"/>
      <c r="H432" s="1259"/>
      <c r="I432" s="1"/>
      <c r="J432" s="1"/>
      <c r="K432" s="1"/>
      <c r="L432" s="1"/>
      <c r="M432" s="374"/>
    </row>
    <row x14ac:dyDescent="0.25" r="433" customHeight="1" ht="29.25">
      <c r="A433" s="1256" t="s">
        <v>13886</v>
      </c>
      <c r="B433" s="1257" t="s">
        <v>13887</v>
      </c>
      <c r="C433" s="1258">
        <v>305</v>
      </c>
      <c r="D433" s="1"/>
      <c r="E433" s="1"/>
      <c r="F433" s="1"/>
      <c r="G433" s="1"/>
      <c r="H433" s="1259"/>
      <c r="I433" s="1"/>
      <c r="J433" s="1"/>
      <c r="K433" s="1"/>
      <c r="L433" s="1"/>
      <c r="M433" s="374"/>
    </row>
    <row x14ac:dyDescent="0.25" r="434" customHeight="1" ht="29.25">
      <c r="A434" s="1256" t="s">
        <v>13888</v>
      </c>
      <c r="B434" s="1257" t="s">
        <v>13889</v>
      </c>
      <c r="C434" s="1258">
        <v>902</v>
      </c>
      <c r="D434" s="1"/>
      <c r="E434" s="1"/>
      <c r="F434" s="1"/>
      <c r="G434" s="1"/>
      <c r="H434" s="1259"/>
      <c r="I434" s="1"/>
      <c r="J434" s="1"/>
      <c r="K434" s="1"/>
      <c r="L434" s="1"/>
      <c r="M434" s="374"/>
    </row>
    <row x14ac:dyDescent="0.25" r="435" customHeight="1" ht="29.25">
      <c r="A435" s="1256" t="s">
        <v>13890</v>
      </c>
      <c r="B435" s="1257" t="s">
        <v>13891</v>
      </c>
      <c r="C435" s="1258">
        <v>250</v>
      </c>
      <c r="D435" s="1"/>
      <c r="E435" s="1"/>
      <c r="F435" s="1"/>
      <c r="G435" s="1"/>
      <c r="H435" s="1259"/>
      <c r="I435" s="1"/>
      <c r="J435" s="1"/>
      <c r="K435" s="1"/>
      <c r="L435" s="1"/>
      <c r="M435" s="374"/>
    </row>
    <row x14ac:dyDescent="0.25" r="436" customHeight="1" ht="29.25">
      <c r="A436" s="1256" t="s">
        <v>13892</v>
      </c>
      <c r="B436" s="1257" t="s">
        <v>13893</v>
      </c>
      <c r="C436" s="1258">
        <v>272</v>
      </c>
      <c r="D436" s="1"/>
      <c r="E436" s="1"/>
      <c r="F436" s="1"/>
      <c r="G436" s="1"/>
      <c r="H436" s="1259"/>
      <c r="I436" s="1"/>
      <c r="J436" s="1"/>
      <c r="K436" s="1"/>
      <c r="L436" s="1"/>
      <c r="M436" s="374"/>
    </row>
    <row x14ac:dyDescent="0.25" r="437" customHeight="1" ht="29.25">
      <c r="A437" s="1256" t="s">
        <v>13894</v>
      </c>
      <c r="B437" s="1257" t="s">
        <v>13895</v>
      </c>
      <c r="C437" s="1258">
        <v>246</v>
      </c>
      <c r="D437" s="1"/>
      <c r="E437" s="1"/>
      <c r="F437" s="1"/>
      <c r="G437" s="1"/>
      <c r="H437" s="1259"/>
      <c r="I437" s="1"/>
      <c r="J437" s="1"/>
      <c r="K437" s="1"/>
      <c r="L437" s="1"/>
      <c r="M437" s="374"/>
    </row>
    <row x14ac:dyDescent="0.25" r="438" customHeight="1" ht="29.25">
      <c r="A438" s="1256" t="s">
        <v>13896</v>
      </c>
      <c r="B438" s="1257" t="s">
        <v>13897</v>
      </c>
      <c r="C438" s="1258">
        <v>256</v>
      </c>
      <c r="D438" s="1"/>
      <c r="E438" s="1"/>
      <c r="F438" s="1"/>
      <c r="G438" s="1"/>
      <c r="H438" s="1259"/>
      <c r="I438" s="1"/>
      <c r="J438" s="1"/>
      <c r="K438" s="1"/>
      <c r="L438" s="1"/>
      <c r="M438" s="374"/>
    </row>
    <row x14ac:dyDescent="0.25" r="439" customHeight="1" ht="29.25">
      <c r="A439" s="1256" t="s">
        <v>13898</v>
      </c>
      <c r="B439" s="1257" t="s">
        <v>13899</v>
      </c>
      <c r="C439" s="1258">
        <v>307</v>
      </c>
      <c r="D439" s="1"/>
      <c r="E439" s="1"/>
      <c r="F439" s="1"/>
      <c r="G439" s="1"/>
      <c r="H439" s="1259"/>
      <c r="I439" s="1"/>
      <c r="J439" s="1"/>
      <c r="K439" s="1"/>
      <c r="L439" s="1"/>
      <c r="M439" s="374"/>
    </row>
    <row x14ac:dyDescent="0.25" r="440" customHeight="1" ht="29.25">
      <c r="A440" s="1256" t="s">
        <v>13900</v>
      </c>
      <c r="B440" s="1257" t="s">
        <v>13901</v>
      </c>
      <c r="C440" s="1258">
        <v>572</v>
      </c>
      <c r="D440" s="1"/>
      <c r="E440" s="1"/>
      <c r="F440" s="1"/>
      <c r="G440" s="1"/>
      <c r="H440" s="1259"/>
      <c r="I440" s="1"/>
      <c r="J440" s="1"/>
      <c r="K440" s="1"/>
      <c r="L440" s="1"/>
      <c r="M440" s="374"/>
    </row>
    <row x14ac:dyDescent="0.25" r="441" customHeight="1" ht="29.25">
      <c r="A441" s="1256" t="s">
        <v>13902</v>
      </c>
      <c r="B441" s="1257" t="s">
        <v>13903</v>
      </c>
      <c r="C441" s="1258">
        <v>255</v>
      </c>
      <c r="D441" s="1"/>
      <c r="E441" s="1"/>
      <c r="F441" s="1"/>
      <c r="G441" s="1"/>
      <c r="H441" s="1259"/>
      <c r="I441" s="1"/>
      <c r="J441" s="1"/>
      <c r="K441" s="1"/>
      <c r="L441" s="1"/>
      <c r="M441" s="374"/>
    </row>
    <row x14ac:dyDescent="0.25" r="442" customHeight="1" ht="29.25">
      <c r="A442" s="1256" t="s">
        <v>13904</v>
      </c>
      <c r="B442" s="1257" t="s">
        <v>13905</v>
      </c>
      <c r="C442" s="1258">
        <v>111</v>
      </c>
      <c r="D442" s="1"/>
      <c r="E442" s="1"/>
      <c r="F442" s="1"/>
      <c r="G442" s="1"/>
      <c r="H442" s="1259"/>
      <c r="I442" s="1"/>
      <c r="J442" s="1"/>
      <c r="K442" s="1"/>
      <c r="L442" s="1"/>
      <c r="M442" s="374"/>
    </row>
    <row x14ac:dyDescent="0.25" r="443" customHeight="1" ht="29.25">
      <c r="A443" s="1256" t="s">
        <v>13906</v>
      </c>
      <c r="B443" s="1257" t="s">
        <v>13907</v>
      </c>
      <c r="C443" s="1258">
        <v>131</v>
      </c>
      <c r="D443" s="1"/>
      <c r="E443" s="1"/>
      <c r="F443" s="1"/>
      <c r="G443" s="1"/>
      <c r="H443" s="1259"/>
      <c r="I443" s="1"/>
      <c r="J443" s="1"/>
      <c r="K443" s="1"/>
      <c r="L443" s="1"/>
      <c r="M443" s="374"/>
    </row>
    <row x14ac:dyDescent="0.25" r="444" customHeight="1" ht="29.25">
      <c r="A444" s="1256" t="s">
        <v>13908</v>
      </c>
      <c r="B444" s="1257" t="s">
        <v>13909</v>
      </c>
      <c r="C444" s="1258">
        <v>121</v>
      </c>
      <c r="D444" s="1"/>
      <c r="E444" s="1"/>
      <c r="F444" s="1"/>
      <c r="G444" s="1"/>
      <c r="H444" s="1259"/>
      <c r="I444" s="1"/>
      <c r="J444" s="1"/>
      <c r="K444" s="1"/>
      <c r="L444" s="1"/>
      <c r="M444" s="374"/>
    </row>
    <row x14ac:dyDescent="0.25" r="445" customHeight="1" ht="29.25">
      <c r="A445" s="1256" t="s">
        <v>13910</v>
      </c>
      <c r="B445" s="1257" t="s">
        <v>13911</v>
      </c>
      <c r="C445" s="1258">
        <v>126</v>
      </c>
      <c r="D445" s="1"/>
      <c r="E445" s="1"/>
      <c r="F445" s="1"/>
      <c r="G445" s="1"/>
      <c r="H445" s="1259"/>
      <c r="I445" s="1"/>
      <c r="J445" s="1"/>
      <c r="K445" s="1"/>
      <c r="L445" s="1"/>
      <c r="M445" s="374"/>
    </row>
    <row x14ac:dyDescent="0.25" r="446" customHeight="1" ht="29.25">
      <c r="A446" s="1256" t="s">
        <v>13912</v>
      </c>
      <c r="B446" s="1257" t="s">
        <v>13913</v>
      </c>
      <c r="C446" s="1258">
        <v>257</v>
      </c>
      <c r="D446" s="1"/>
      <c r="E446" s="1"/>
      <c r="F446" s="1"/>
      <c r="G446" s="1"/>
      <c r="H446" s="1259"/>
      <c r="I446" s="1"/>
      <c r="J446" s="1"/>
      <c r="K446" s="1"/>
      <c r="L446" s="1"/>
      <c r="M446" s="374"/>
    </row>
    <row x14ac:dyDescent="0.25" r="447" customHeight="1" ht="29.25">
      <c r="A447" s="1256" t="s">
        <v>13914</v>
      </c>
      <c r="B447" s="1257" t="s">
        <v>13915</v>
      </c>
      <c r="C447" s="1258">
        <v>234</v>
      </c>
      <c r="D447" s="1"/>
      <c r="E447" s="1"/>
      <c r="F447" s="1"/>
      <c r="G447" s="1"/>
      <c r="H447" s="1259"/>
      <c r="I447" s="1"/>
      <c r="J447" s="1"/>
      <c r="K447" s="1"/>
      <c r="L447" s="1"/>
      <c r="M447" s="374"/>
    </row>
    <row x14ac:dyDescent="0.25" r="448" customHeight="1" ht="29.25">
      <c r="A448" s="1256" t="s">
        <v>13916</v>
      </c>
      <c r="B448" s="1257" t="s">
        <v>13917</v>
      </c>
      <c r="C448" s="1258">
        <v>212</v>
      </c>
      <c r="D448" s="1"/>
      <c r="E448" s="1"/>
      <c r="F448" s="1"/>
      <c r="G448" s="1"/>
      <c r="H448" s="1259"/>
      <c r="I448" s="1"/>
      <c r="J448" s="1"/>
      <c r="K448" s="1"/>
      <c r="L448" s="1"/>
      <c r="M448" s="374"/>
    </row>
    <row x14ac:dyDescent="0.25" r="449" customHeight="1" ht="29.25">
      <c r="A449" s="1256" t="s">
        <v>13918</v>
      </c>
      <c r="B449" s="1257" t="s">
        <v>13919</v>
      </c>
      <c r="C449" s="1258">
        <v>255</v>
      </c>
      <c r="D449" s="1"/>
      <c r="E449" s="1"/>
      <c r="F449" s="1"/>
      <c r="G449" s="1"/>
      <c r="H449" s="1259"/>
      <c r="I449" s="1"/>
      <c r="J449" s="1"/>
      <c r="K449" s="1"/>
      <c r="L449" s="1"/>
      <c r="M449" s="374"/>
    </row>
    <row x14ac:dyDescent="0.25" r="450" customHeight="1" ht="29.25">
      <c r="A450" s="1256" t="s">
        <v>13920</v>
      </c>
      <c r="B450" s="1257" t="s">
        <v>13921</v>
      </c>
      <c r="C450" s="1258">
        <v>298</v>
      </c>
      <c r="D450" s="1"/>
      <c r="E450" s="1"/>
      <c r="F450" s="1"/>
      <c r="G450" s="1"/>
      <c r="H450" s="1259"/>
      <c r="I450" s="1"/>
      <c r="J450" s="1"/>
      <c r="K450" s="1"/>
      <c r="L450" s="1"/>
      <c r="M450" s="374"/>
    </row>
    <row x14ac:dyDescent="0.25" r="451" customHeight="1" ht="29.25">
      <c r="A451" s="1256" t="s">
        <v>13922</v>
      </c>
      <c r="B451" s="1257" t="s">
        <v>13923</v>
      </c>
      <c r="C451" s="1258">
        <v>236</v>
      </c>
      <c r="D451" s="1"/>
      <c r="E451" s="1"/>
      <c r="F451" s="1"/>
      <c r="G451" s="1"/>
      <c r="H451" s="1259"/>
      <c r="I451" s="1"/>
      <c r="J451" s="1"/>
      <c r="K451" s="1"/>
      <c r="L451" s="1"/>
      <c r="M451" s="374"/>
    </row>
    <row x14ac:dyDescent="0.25" r="452" customHeight="1" ht="29.25">
      <c r="A452" s="1256" t="s">
        <v>13924</v>
      </c>
      <c r="B452" s="1257" t="s">
        <v>13925</v>
      </c>
      <c r="C452" s="1258">
        <v>245</v>
      </c>
      <c r="D452" s="1"/>
      <c r="E452" s="1"/>
      <c r="F452" s="1"/>
      <c r="G452" s="1"/>
      <c r="H452" s="1262"/>
      <c r="I452" s="1"/>
      <c r="J452" s="1"/>
      <c r="K452" s="1"/>
      <c r="L452" s="1"/>
      <c r="M452" s="374"/>
    </row>
    <row x14ac:dyDescent="0.25" r="453" customHeight="1" ht="29.25">
      <c r="A453" s="1256" t="s">
        <v>13926</v>
      </c>
      <c r="B453" s="1257" t="s">
        <v>13927</v>
      </c>
      <c r="C453" s="1258">
        <v>288</v>
      </c>
      <c r="D453" s="1"/>
      <c r="E453" s="1"/>
      <c r="F453" s="1"/>
      <c r="G453" s="1"/>
      <c r="H453" s="1262"/>
      <c r="I453" s="1"/>
      <c r="J453" s="1"/>
      <c r="K453" s="1"/>
      <c r="L453" s="1"/>
      <c r="M453" s="374"/>
    </row>
    <row x14ac:dyDescent="0.25" r="454" customHeight="1" ht="29.25">
      <c r="A454" s="1256" t="s">
        <v>13928</v>
      </c>
      <c r="B454" s="1257" t="s">
        <v>13929</v>
      </c>
      <c r="C454" s="1258">
        <v>266</v>
      </c>
      <c r="D454" s="1"/>
      <c r="E454" s="1"/>
      <c r="F454" s="1"/>
      <c r="G454" s="1"/>
      <c r="H454" s="1262"/>
      <c r="I454" s="1"/>
      <c r="J454" s="1"/>
      <c r="K454" s="1"/>
      <c r="L454" s="1"/>
      <c r="M454" s="374"/>
    </row>
    <row x14ac:dyDescent="0.25" r="455" customHeight="1" ht="29.25">
      <c r="A455" s="1256" t="s">
        <v>13930</v>
      </c>
      <c r="B455" s="1257" t="s">
        <v>13931</v>
      </c>
      <c r="C455" s="1258">
        <v>215</v>
      </c>
      <c r="D455" s="1"/>
      <c r="E455" s="1"/>
      <c r="F455" s="1"/>
      <c r="G455" s="1"/>
      <c r="H455" s="1262"/>
      <c r="I455" s="1"/>
      <c r="J455" s="1"/>
      <c r="K455" s="1"/>
      <c r="L455" s="1"/>
      <c r="M455" s="374"/>
    </row>
    <row x14ac:dyDescent="0.25" r="456" customHeight="1" ht="29.25">
      <c r="A456" s="1256" t="s">
        <v>13932</v>
      </c>
      <c r="B456" s="1257" t="s">
        <v>13933</v>
      </c>
      <c r="C456" s="1258">
        <v>268</v>
      </c>
      <c r="D456" s="1"/>
      <c r="E456" s="1"/>
      <c r="F456" s="1"/>
      <c r="G456" s="1"/>
      <c r="H456" s="1262"/>
      <c r="I456" s="1"/>
      <c r="J456" s="1"/>
      <c r="K456" s="1"/>
      <c r="L456" s="1"/>
      <c r="M456" s="374"/>
    </row>
    <row x14ac:dyDescent="0.25" r="457" customHeight="1" ht="29.25">
      <c r="A457" s="1256" t="s">
        <v>13934</v>
      </c>
      <c r="B457" s="1257" t="s">
        <v>13935</v>
      </c>
      <c r="C457" s="1258">
        <v>1262</v>
      </c>
      <c r="D457" s="1"/>
      <c r="E457" s="1"/>
      <c r="F457" s="1"/>
      <c r="G457" s="1"/>
      <c r="H457" s="1262"/>
      <c r="I457" s="1"/>
      <c r="J457" s="1"/>
      <c r="K457" s="1"/>
      <c r="L457" s="1"/>
      <c r="M457" s="374"/>
    </row>
    <row x14ac:dyDescent="0.25" r="458" customHeight="1" ht="29.25">
      <c r="A458" s="1256" t="s">
        <v>13936</v>
      </c>
      <c r="B458" s="1257" t="s">
        <v>13937</v>
      </c>
      <c r="C458" s="1258">
        <v>251</v>
      </c>
      <c r="D458" s="1"/>
      <c r="E458" s="1"/>
      <c r="F458" s="1"/>
      <c r="G458" s="1"/>
      <c r="H458" s="1262"/>
      <c r="I458" s="1"/>
      <c r="J458" s="1"/>
      <c r="K458" s="1"/>
      <c r="L458" s="1"/>
      <c r="M458" s="374"/>
    </row>
    <row x14ac:dyDescent="0.25" r="459" customHeight="1" ht="29.25">
      <c r="A459" s="1256" t="s">
        <v>13938</v>
      </c>
      <c r="B459" s="1257" t="s">
        <v>13939</v>
      </c>
      <c r="C459" s="1258">
        <v>281</v>
      </c>
      <c r="D459" s="1"/>
      <c r="E459" s="1"/>
      <c r="F459" s="1"/>
      <c r="G459" s="1"/>
      <c r="H459" s="1262"/>
      <c r="I459" s="1"/>
      <c r="J459" s="1"/>
      <c r="K459" s="1"/>
      <c r="L459" s="1"/>
      <c r="M459" s="374"/>
    </row>
    <row x14ac:dyDescent="0.25" r="460" customHeight="1" ht="29.25">
      <c r="A460" s="1256" t="s">
        <v>13940</v>
      </c>
      <c r="B460" s="1257" t="s">
        <v>13941</v>
      </c>
      <c r="C460" s="1258">
        <v>251</v>
      </c>
      <c r="D460" s="1"/>
      <c r="E460" s="1"/>
      <c r="F460" s="1"/>
      <c r="G460" s="1"/>
      <c r="H460" s="1262"/>
      <c r="I460" s="1"/>
      <c r="J460" s="1"/>
      <c r="K460" s="1"/>
      <c r="L460" s="1"/>
      <c r="M460" s="374"/>
    </row>
    <row x14ac:dyDescent="0.25" r="461" customHeight="1" ht="29.25">
      <c r="A461" s="1256" t="s">
        <v>13942</v>
      </c>
      <c r="B461" s="1257" t="s">
        <v>13943</v>
      </c>
      <c r="C461" s="1258">
        <v>277</v>
      </c>
      <c r="D461" s="1"/>
      <c r="E461" s="1"/>
      <c r="F461" s="1"/>
      <c r="G461" s="1"/>
      <c r="H461" s="1262"/>
      <c r="I461" s="1"/>
      <c r="J461" s="1"/>
      <c r="K461" s="1"/>
      <c r="L461" s="1"/>
      <c r="M461" s="374"/>
    </row>
    <row x14ac:dyDescent="0.25" r="462" customHeight="1" ht="29.25">
      <c r="A462" s="1256" t="s">
        <v>13944</v>
      </c>
      <c r="B462" s="1257" t="s">
        <v>13945</v>
      </c>
      <c r="C462" s="1258">
        <v>852</v>
      </c>
      <c r="D462" s="1"/>
      <c r="E462" s="1"/>
      <c r="F462" s="1"/>
      <c r="G462" s="1"/>
      <c r="H462" s="1259"/>
      <c r="I462" s="1"/>
      <c r="J462" s="1"/>
      <c r="K462" s="1"/>
      <c r="L462" s="1"/>
      <c r="M462" s="374"/>
    </row>
    <row x14ac:dyDescent="0.25" r="463" customHeight="1" ht="29.25">
      <c r="A463" s="1256" t="s">
        <v>13946</v>
      </c>
      <c r="B463" s="1257" t="s">
        <v>13947</v>
      </c>
      <c r="C463" s="1258">
        <v>251</v>
      </c>
      <c r="D463" s="1"/>
      <c r="E463" s="1"/>
      <c r="F463" s="1"/>
      <c r="G463" s="1"/>
      <c r="H463" s="1259"/>
      <c r="I463" s="1"/>
      <c r="J463" s="1"/>
      <c r="K463" s="1"/>
      <c r="L463" s="1"/>
      <c r="M463" s="374"/>
    </row>
    <row x14ac:dyDescent="0.25" r="464" customHeight="1" ht="29.25">
      <c r="A464" s="1256" t="s">
        <v>13948</v>
      </c>
      <c r="B464" s="1257" t="s">
        <v>13949</v>
      </c>
      <c r="C464" s="1258">
        <v>261</v>
      </c>
      <c r="D464" s="1"/>
      <c r="E464" s="1"/>
      <c r="F464" s="1"/>
      <c r="G464" s="1"/>
      <c r="H464" s="1259"/>
      <c r="I464" s="1"/>
      <c r="J464" s="1"/>
      <c r="K464" s="1"/>
      <c r="L464" s="1"/>
      <c r="M464" s="374"/>
    </row>
    <row x14ac:dyDescent="0.25" r="465" customHeight="1" ht="29.25">
      <c r="A465" s="1256" t="s">
        <v>13950</v>
      </c>
      <c r="B465" s="1257" t="s">
        <v>13951</v>
      </c>
      <c r="C465" s="1258">
        <v>272</v>
      </c>
      <c r="D465" s="1"/>
      <c r="E465" s="1"/>
      <c r="F465" s="1"/>
      <c r="G465" s="1"/>
      <c r="H465" s="1259"/>
      <c r="I465" s="1"/>
      <c r="J465" s="1"/>
      <c r="K465" s="1"/>
      <c r="L465" s="1"/>
      <c r="M465" s="374"/>
    </row>
    <row x14ac:dyDescent="0.25" r="466" customHeight="1" ht="29.25">
      <c r="A466" s="1256" t="s">
        <v>13952</v>
      </c>
      <c r="B466" s="1257" t="s">
        <v>13939</v>
      </c>
      <c r="C466" s="1258">
        <v>281</v>
      </c>
      <c r="D466" s="1"/>
      <c r="E466" s="1"/>
      <c r="F466" s="1"/>
      <c r="G466" s="1"/>
      <c r="H466" s="1259"/>
      <c r="I466" s="1"/>
      <c r="J466" s="1"/>
      <c r="K466" s="1"/>
      <c r="L466" s="1"/>
      <c r="M466" s="374"/>
    </row>
    <row x14ac:dyDescent="0.25" r="467" customHeight="1" ht="29.25">
      <c r="A467" s="1256" t="s">
        <v>13953</v>
      </c>
      <c r="B467" s="1257" t="s">
        <v>13954</v>
      </c>
      <c r="C467" s="1258">
        <v>707</v>
      </c>
      <c r="D467" s="1"/>
      <c r="E467" s="1"/>
      <c r="F467" s="1"/>
      <c r="G467" s="1"/>
      <c r="H467" s="1259"/>
      <c r="I467" s="1"/>
      <c r="J467" s="1"/>
      <c r="K467" s="1"/>
      <c r="L467" s="1"/>
      <c r="M467" s="374"/>
    </row>
    <row x14ac:dyDescent="0.25" r="468" customHeight="1" ht="29.25">
      <c r="A468" s="1256" t="s">
        <v>13955</v>
      </c>
      <c r="B468" s="1257" t="s">
        <v>13956</v>
      </c>
      <c r="C468" s="1258">
        <v>292</v>
      </c>
      <c r="D468" s="1"/>
      <c r="E468" s="1"/>
      <c r="F468" s="1"/>
      <c r="G468" s="1"/>
      <c r="H468" s="1259"/>
      <c r="I468" s="1"/>
      <c r="J468" s="1"/>
      <c r="K468" s="1"/>
      <c r="L468" s="1"/>
      <c r="M468" s="374"/>
    </row>
    <row x14ac:dyDescent="0.25" r="469" customHeight="1" ht="29.25">
      <c r="A469" s="1256" t="s">
        <v>13957</v>
      </c>
      <c r="B469" s="1257" t="s">
        <v>13958</v>
      </c>
      <c r="C469" s="1258">
        <v>237</v>
      </c>
      <c r="D469" s="1"/>
      <c r="E469" s="1"/>
      <c r="F469" s="1"/>
      <c r="G469" s="1"/>
      <c r="H469" s="1259"/>
      <c r="I469" s="1"/>
      <c r="J469" s="1"/>
      <c r="K469" s="1"/>
      <c r="L469" s="1"/>
      <c r="M469" s="374"/>
    </row>
    <row x14ac:dyDescent="0.25" r="470" customHeight="1" ht="29.25">
      <c r="A470" s="1256" t="s">
        <v>13959</v>
      </c>
      <c r="B470" s="1257" t="s">
        <v>13960</v>
      </c>
      <c r="C470" s="1258">
        <v>312</v>
      </c>
      <c r="D470" s="1"/>
      <c r="E470" s="1"/>
      <c r="F470" s="1"/>
      <c r="G470" s="1"/>
      <c r="H470" s="1259"/>
      <c r="I470" s="1"/>
      <c r="J470" s="1"/>
      <c r="K470" s="1"/>
      <c r="L470" s="1"/>
      <c r="M470" s="374"/>
    </row>
    <row x14ac:dyDescent="0.25" r="471" customHeight="1" ht="29.25">
      <c r="A471" s="1256" t="s">
        <v>13961</v>
      </c>
      <c r="B471" s="1257" t="s">
        <v>13962</v>
      </c>
      <c r="C471" s="1258">
        <v>291</v>
      </c>
      <c r="D471" s="1"/>
      <c r="E471" s="1"/>
      <c r="F471" s="1"/>
      <c r="G471" s="1"/>
      <c r="H471" s="1259"/>
      <c r="I471" s="1"/>
      <c r="J471" s="1"/>
      <c r="K471" s="1"/>
      <c r="L471" s="1"/>
      <c r="M471" s="374"/>
    </row>
    <row x14ac:dyDescent="0.25" r="472" customHeight="1" ht="29.25">
      <c r="A472" s="1256" t="s">
        <v>13963</v>
      </c>
      <c r="B472" s="1257" t="s">
        <v>13964</v>
      </c>
      <c r="C472" s="1258">
        <v>311</v>
      </c>
      <c r="D472" s="1"/>
      <c r="E472" s="1"/>
      <c r="F472" s="1"/>
      <c r="G472" s="1"/>
      <c r="H472" s="1259"/>
      <c r="I472" s="1"/>
      <c r="J472" s="1"/>
      <c r="K472" s="1"/>
      <c r="L472" s="1"/>
      <c r="M472" s="374"/>
    </row>
    <row x14ac:dyDescent="0.25" r="473" customHeight="1" ht="29.25">
      <c r="A473" s="1256" t="s">
        <v>13965</v>
      </c>
      <c r="B473" s="1257" t="s">
        <v>13966</v>
      </c>
      <c r="C473" s="1258">
        <v>321</v>
      </c>
      <c r="D473" s="1"/>
      <c r="E473" s="1"/>
      <c r="F473" s="1"/>
      <c r="G473" s="1"/>
      <c r="H473" s="1259"/>
      <c r="I473" s="1"/>
      <c r="J473" s="1"/>
      <c r="K473" s="1"/>
      <c r="L473" s="1"/>
      <c r="M473" s="374"/>
    </row>
    <row x14ac:dyDescent="0.25" r="474" customHeight="1" ht="29.25">
      <c r="A474" s="1256" t="s">
        <v>13967</v>
      </c>
      <c r="B474" s="1257" t="s">
        <v>13968</v>
      </c>
      <c r="C474" s="1258">
        <v>307</v>
      </c>
      <c r="D474" s="1"/>
      <c r="E474" s="1"/>
      <c r="F474" s="1"/>
      <c r="G474" s="1"/>
      <c r="H474" s="1259"/>
      <c r="I474" s="1"/>
      <c r="J474" s="1"/>
      <c r="K474" s="1"/>
      <c r="L474" s="1"/>
      <c r="M474" s="374"/>
    </row>
    <row x14ac:dyDescent="0.25" r="475" customHeight="1" ht="29.25">
      <c r="A475" s="1256" t="s">
        <v>13969</v>
      </c>
      <c r="B475" s="1257" t="s">
        <v>13970</v>
      </c>
      <c r="C475" s="1258">
        <v>652</v>
      </c>
      <c r="D475" s="1"/>
      <c r="E475" s="1"/>
      <c r="F475" s="1"/>
      <c r="G475" s="1"/>
      <c r="H475" s="1259"/>
      <c r="I475" s="1"/>
      <c r="J475" s="1"/>
      <c r="K475" s="1"/>
      <c r="L475" s="1"/>
      <c r="M475" s="374"/>
    </row>
    <row x14ac:dyDescent="0.25" r="476" customHeight="1" ht="29.25">
      <c r="A476" s="1256" t="s">
        <v>13971</v>
      </c>
      <c r="B476" s="1257" t="s">
        <v>13972</v>
      </c>
      <c r="C476" s="1258">
        <v>1843</v>
      </c>
      <c r="D476" s="1"/>
      <c r="E476" s="1"/>
      <c r="F476" s="1"/>
      <c r="G476" s="1"/>
      <c r="H476" s="1259"/>
      <c r="I476" s="1"/>
      <c r="J476" s="1"/>
      <c r="K476" s="1"/>
      <c r="L476" s="1"/>
      <c r="M476" s="374"/>
    </row>
    <row x14ac:dyDescent="0.25" r="477" customHeight="1" ht="29.25">
      <c r="A477" s="1256" t="s">
        <v>13973</v>
      </c>
      <c r="B477" s="1257" t="s">
        <v>13974</v>
      </c>
      <c r="C477" s="1258">
        <v>827</v>
      </c>
      <c r="D477" s="1"/>
      <c r="E477" s="1"/>
      <c r="F477" s="1"/>
      <c r="G477" s="1"/>
      <c r="H477" s="1259"/>
      <c r="I477" s="1"/>
      <c r="J477" s="1"/>
      <c r="K477" s="1"/>
      <c r="L477" s="1"/>
      <c r="M477" s="374"/>
    </row>
    <row x14ac:dyDescent="0.25" r="478" customHeight="1" ht="29.25">
      <c r="A478" s="1256" t="s">
        <v>13975</v>
      </c>
      <c r="B478" s="1257" t="s">
        <v>13976</v>
      </c>
      <c r="C478" s="1258">
        <v>277</v>
      </c>
      <c r="D478" s="1"/>
      <c r="E478" s="1"/>
      <c r="F478" s="1"/>
      <c r="G478" s="1"/>
      <c r="H478" s="1259"/>
      <c r="I478" s="1"/>
      <c r="J478" s="1"/>
      <c r="K478" s="1"/>
      <c r="L478" s="1"/>
      <c r="M478" s="374"/>
    </row>
    <row x14ac:dyDescent="0.25" r="479" customHeight="1" ht="29.25">
      <c r="A479" s="1256" t="s">
        <v>13977</v>
      </c>
      <c r="B479" s="1257" t="s">
        <v>13978</v>
      </c>
      <c r="C479" s="1258">
        <v>541</v>
      </c>
      <c r="D479" s="1"/>
      <c r="E479" s="1"/>
      <c r="F479" s="1"/>
      <c r="G479" s="1"/>
      <c r="H479" s="1259"/>
      <c r="I479" s="1"/>
      <c r="J479" s="1"/>
      <c r="K479" s="1"/>
      <c r="L479" s="1"/>
      <c r="M479" s="374"/>
    </row>
    <row x14ac:dyDescent="0.25" r="480" customHeight="1" ht="29.25">
      <c r="A480" s="1256" t="s">
        <v>13979</v>
      </c>
      <c r="B480" s="1257" t="s">
        <v>13980</v>
      </c>
      <c r="C480" s="1258">
        <v>135</v>
      </c>
      <c r="D480" s="1"/>
      <c r="E480" s="1"/>
      <c r="F480" s="1"/>
      <c r="G480" s="1"/>
      <c r="H480" s="1259"/>
      <c r="I480" s="1"/>
      <c r="J480" s="1"/>
      <c r="K480" s="1"/>
      <c r="L480" s="1"/>
      <c r="M480" s="374"/>
    </row>
    <row x14ac:dyDescent="0.25" r="481" customHeight="1" ht="29.25">
      <c r="A481" s="1256" t="s">
        <v>13981</v>
      </c>
      <c r="B481" s="1257" t="s">
        <v>13982</v>
      </c>
      <c r="C481" s="1258">
        <v>701</v>
      </c>
      <c r="D481" s="1"/>
      <c r="E481" s="1"/>
      <c r="F481" s="1"/>
      <c r="G481" s="1"/>
      <c r="H481" s="1259"/>
      <c r="I481" s="1"/>
      <c r="J481" s="1"/>
      <c r="K481" s="1"/>
      <c r="L481" s="1"/>
      <c r="M481" s="374"/>
    </row>
    <row x14ac:dyDescent="0.25" r="482" customHeight="1" ht="29.25">
      <c r="A482" s="1256" t="s">
        <v>13983</v>
      </c>
      <c r="B482" s="1257" t="s">
        <v>13984</v>
      </c>
      <c r="C482" s="1258">
        <v>111</v>
      </c>
      <c r="D482" s="1"/>
      <c r="E482" s="1"/>
      <c r="F482" s="1"/>
      <c r="G482" s="1"/>
      <c r="H482" s="1259"/>
      <c r="I482" s="1"/>
      <c r="J482" s="1"/>
      <c r="K482" s="1"/>
      <c r="L482" s="1"/>
      <c r="M482" s="374"/>
    </row>
    <row x14ac:dyDescent="0.25" r="483" customHeight="1" ht="29.25">
      <c r="A483" s="1256" t="s">
        <v>13985</v>
      </c>
      <c r="B483" s="1257" t="s">
        <v>13986</v>
      </c>
      <c r="C483" s="1258">
        <v>161</v>
      </c>
      <c r="D483" s="1"/>
      <c r="E483" s="1"/>
      <c r="F483" s="1"/>
      <c r="G483" s="1"/>
      <c r="H483" s="1259"/>
      <c r="I483" s="1"/>
      <c r="J483" s="1"/>
      <c r="K483" s="1"/>
      <c r="L483" s="1"/>
      <c r="M483" s="374"/>
    </row>
    <row x14ac:dyDescent="0.25" r="484" customHeight="1" ht="29.25">
      <c r="A484" s="1256" t="s">
        <v>13987</v>
      </c>
      <c r="B484" s="1257" t="s">
        <v>13988</v>
      </c>
      <c r="C484" s="1258">
        <v>121</v>
      </c>
      <c r="D484" s="1"/>
      <c r="E484" s="1"/>
      <c r="F484" s="1"/>
      <c r="G484" s="1"/>
      <c r="H484" s="1262"/>
      <c r="I484" s="1"/>
      <c r="J484" s="1"/>
      <c r="K484" s="1"/>
      <c r="L484" s="1"/>
      <c r="M484" s="374"/>
    </row>
    <row x14ac:dyDescent="0.25" r="485" customHeight="1" ht="29.25">
      <c r="A485" s="1256" t="s">
        <v>13989</v>
      </c>
      <c r="B485" s="1257" t="s">
        <v>13990</v>
      </c>
      <c r="C485" s="1258">
        <v>131</v>
      </c>
      <c r="D485" s="1"/>
      <c r="E485" s="1"/>
      <c r="F485" s="1"/>
      <c r="G485" s="1"/>
      <c r="H485" s="1262"/>
      <c r="I485" s="1"/>
      <c r="J485" s="1"/>
      <c r="K485" s="1"/>
      <c r="L485" s="1"/>
      <c r="M485" s="374"/>
    </row>
    <row x14ac:dyDescent="0.25" r="486" customHeight="1" ht="29.25">
      <c r="A486" s="1256" t="s">
        <v>13991</v>
      </c>
      <c r="B486" s="1257" t="s">
        <v>13992</v>
      </c>
      <c r="C486" s="1258">
        <v>102</v>
      </c>
      <c r="D486" s="1"/>
      <c r="E486" s="1"/>
      <c r="F486" s="1"/>
      <c r="G486" s="1"/>
      <c r="H486" s="1259"/>
      <c r="I486" s="1"/>
      <c r="J486" s="1"/>
      <c r="K486" s="1"/>
      <c r="L486" s="1"/>
      <c r="M486" s="374"/>
    </row>
    <row x14ac:dyDescent="0.25" r="487" customHeight="1" ht="29.25">
      <c r="A487" s="1256" t="s">
        <v>13993</v>
      </c>
      <c r="B487" s="1257" t="s">
        <v>13994</v>
      </c>
      <c r="C487" s="1258">
        <v>262</v>
      </c>
      <c r="D487" s="1"/>
      <c r="E487" s="1"/>
      <c r="F487" s="1"/>
      <c r="G487" s="1"/>
      <c r="H487" s="1259"/>
      <c r="I487" s="1"/>
      <c r="J487" s="1"/>
      <c r="K487" s="1"/>
      <c r="L487" s="1"/>
      <c r="M487" s="374"/>
    </row>
    <row x14ac:dyDescent="0.25" r="488" customHeight="1" ht="29.25">
      <c r="A488" s="1256" t="s">
        <v>13995</v>
      </c>
      <c r="B488" s="1257" t="s">
        <v>13996</v>
      </c>
      <c r="C488" s="1258">
        <v>581</v>
      </c>
      <c r="D488" s="1"/>
      <c r="E488" s="1"/>
      <c r="F488" s="1"/>
      <c r="G488" s="1"/>
      <c r="H488" s="1259"/>
      <c r="I488" s="1"/>
      <c r="J488" s="1"/>
      <c r="K488" s="1"/>
      <c r="L488" s="1"/>
      <c r="M488" s="374"/>
    </row>
    <row x14ac:dyDescent="0.25" r="489" customHeight="1" ht="29.25">
      <c r="A489" s="1256" t="s">
        <v>13997</v>
      </c>
      <c r="B489" s="1257" t="s">
        <v>13998</v>
      </c>
      <c r="C489" s="1258">
        <v>50</v>
      </c>
      <c r="D489" s="1"/>
      <c r="E489" s="1"/>
      <c r="F489" s="1"/>
      <c r="G489" s="1"/>
      <c r="H489" s="1259"/>
      <c r="I489" s="1"/>
      <c r="J489" s="1"/>
      <c r="K489" s="1"/>
      <c r="L489" s="1"/>
      <c r="M489" s="374"/>
    </row>
    <row x14ac:dyDescent="0.25" r="490" customHeight="1" ht="29.25">
      <c r="A490" s="1256" t="s">
        <v>13999</v>
      </c>
      <c r="B490" s="1257" t="s">
        <v>14000</v>
      </c>
      <c r="C490" s="1258">
        <v>66</v>
      </c>
      <c r="D490" s="1"/>
      <c r="E490" s="1"/>
      <c r="F490" s="1"/>
      <c r="G490" s="1"/>
      <c r="H490" s="1259"/>
      <c r="I490" s="1"/>
      <c r="J490" s="1"/>
      <c r="K490" s="1"/>
      <c r="L490" s="1"/>
      <c r="M490" s="374"/>
    </row>
    <row x14ac:dyDescent="0.25" r="491" customHeight="1" ht="29.25">
      <c r="A491" s="1256" t="s">
        <v>14001</v>
      </c>
      <c r="B491" s="1257" t="s">
        <v>14002</v>
      </c>
      <c r="C491" s="1258">
        <v>257</v>
      </c>
      <c r="D491" s="1"/>
      <c r="E491" s="1"/>
      <c r="F491" s="1"/>
      <c r="G491" s="1"/>
      <c r="H491" s="1259"/>
      <c r="I491" s="1"/>
      <c r="J491" s="1"/>
      <c r="K491" s="1"/>
      <c r="L491" s="1"/>
      <c r="M491" s="374"/>
    </row>
    <row x14ac:dyDescent="0.25" r="492" customHeight="1" ht="29.25">
      <c r="A492" s="1256" t="s">
        <v>14003</v>
      </c>
      <c r="B492" s="1257" t="s">
        <v>14004</v>
      </c>
      <c r="C492" s="1258">
        <v>257</v>
      </c>
      <c r="D492" s="1"/>
      <c r="E492" s="1"/>
      <c r="F492" s="1"/>
      <c r="G492" s="1"/>
      <c r="H492" s="1259"/>
      <c r="I492" s="1"/>
      <c r="J492" s="1"/>
      <c r="K492" s="1"/>
      <c r="L492" s="1"/>
      <c r="M492" s="374"/>
    </row>
    <row x14ac:dyDescent="0.25" r="493" customHeight="1" ht="29.25">
      <c r="A493" s="1256" t="s">
        <v>14005</v>
      </c>
      <c r="B493" s="1257" t="s">
        <v>14006</v>
      </c>
      <c r="C493" s="1258">
        <v>81</v>
      </c>
      <c r="D493" s="1"/>
      <c r="E493" s="1"/>
      <c r="F493" s="1"/>
      <c r="G493" s="1"/>
      <c r="H493" s="1259"/>
      <c r="I493" s="1"/>
      <c r="J493" s="1"/>
      <c r="K493" s="1"/>
      <c r="L493" s="1"/>
      <c r="M493" s="374"/>
    </row>
    <row x14ac:dyDescent="0.25" r="494" customHeight="1" ht="29.25">
      <c r="A494" s="1256" t="s">
        <v>14007</v>
      </c>
      <c r="B494" s="1257" t="s">
        <v>14008</v>
      </c>
      <c r="C494" s="1258">
        <v>107</v>
      </c>
      <c r="D494" s="1"/>
      <c r="E494" s="1"/>
      <c r="F494" s="1"/>
      <c r="G494" s="1"/>
      <c r="H494" s="1259"/>
      <c r="I494" s="1"/>
      <c r="J494" s="1"/>
      <c r="K494" s="1"/>
      <c r="L494" s="1"/>
      <c r="M494" s="374"/>
    </row>
    <row x14ac:dyDescent="0.25" r="495" customHeight="1" ht="29.25">
      <c r="A495" s="1256" t="s">
        <v>14009</v>
      </c>
      <c r="B495" s="1257" t="s">
        <v>14010</v>
      </c>
      <c r="C495" s="1258">
        <v>77</v>
      </c>
      <c r="D495" s="1"/>
      <c r="E495" s="1"/>
      <c r="F495" s="1"/>
      <c r="G495" s="1"/>
      <c r="H495" s="1259"/>
      <c r="I495" s="1"/>
      <c r="J495" s="1"/>
      <c r="K495" s="1"/>
      <c r="L495" s="1"/>
      <c r="M495" s="374"/>
    </row>
    <row x14ac:dyDescent="0.25" r="496" customHeight="1" ht="29.25">
      <c r="A496" s="1256" t="s">
        <v>14011</v>
      </c>
      <c r="B496" s="1257" t="s">
        <v>14012</v>
      </c>
      <c r="C496" s="1258">
        <v>101</v>
      </c>
      <c r="D496" s="1"/>
      <c r="E496" s="1"/>
      <c r="F496" s="1"/>
      <c r="G496" s="1"/>
      <c r="H496" s="1259"/>
      <c r="I496" s="1"/>
      <c r="J496" s="1"/>
      <c r="K496" s="1"/>
      <c r="L496" s="1"/>
      <c r="M496" s="374"/>
    </row>
    <row x14ac:dyDescent="0.25" r="497" customHeight="1" ht="29.25">
      <c r="A497" s="1256" t="s">
        <v>14013</v>
      </c>
      <c r="B497" s="1257" t="s">
        <v>14014</v>
      </c>
      <c r="C497" s="1258">
        <v>19</v>
      </c>
      <c r="D497" s="1"/>
      <c r="E497" s="1"/>
      <c r="F497" s="1"/>
      <c r="G497" s="1"/>
      <c r="H497" s="1262"/>
      <c r="I497" s="1"/>
      <c r="J497" s="1"/>
      <c r="K497" s="1"/>
      <c r="L497" s="1"/>
      <c r="M497" s="374"/>
    </row>
    <row x14ac:dyDescent="0.25" r="498" customHeight="1" ht="29.25">
      <c r="A498" s="1256" t="s">
        <v>14015</v>
      </c>
      <c r="B498" s="1257" t="s">
        <v>14016</v>
      </c>
      <c r="C498" s="1258">
        <v>522</v>
      </c>
      <c r="D498" s="1263" t="s">
        <v>14017</v>
      </c>
      <c r="E498" s="1"/>
      <c r="F498" s="1"/>
      <c r="G498" s="1"/>
      <c r="H498" s="1262"/>
      <c r="I498" s="1"/>
      <c r="J498" s="1"/>
      <c r="K498" s="1"/>
      <c r="L498" s="1"/>
      <c r="M498" s="374"/>
    </row>
    <row x14ac:dyDescent="0.25" r="499" customHeight="1" ht="29.25">
      <c r="A499" s="1256" t="s">
        <v>14018</v>
      </c>
      <c r="B499" s="1257" t="s">
        <v>14019</v>
      </c>
      <c r="C499" s="1258">
        <v>38</v>
      </c>
      <c r="D499" s="1"/>
      <c r="E499" s="1"/>
      <c r="F499" s="1"/>
      <c r="G499" s="1"/>
      <c r="H499" s="1259"/>
      <c r="I499" s="1"/>
      <c r="J499" s="1"/>
      <c r="K499" s="1"/>
      <c r="L499" s="1"/>
      <c r="M499" s="374"/>
    </row>
    <row x14ac:dyDescent="0.25" r="500" customHeight="1" ht="29.25">
      <c r="A500" s="1256" t="s">
        <v>14020</v>
      </c>
      <c r="B500" s="1257" t="s">
        <v>14021</v>
      </c>
      <c r="C500" s="1258">
        <v>135</v>
      </c>
      <c r="D500" s="1"/>
      <c r="E500" s="1"/>
      <c r="F500" s="1"/>
      <c r="G500" s="1"/>
      <c r="H500" s="1259"/>
      <c r="I500" s="1"/>
      <c r="J500" s="1"/>
      <c r="K500" s="1"/>
      <c r="L500" s="1"/>
      <c r="M500" s="374"/>
    </row>
    <row x14ac:dyDescent="0.25" r="501" customHeight="1" ht="29.25">
      <c r="A501" s="1256" t="s">
        <v>14022</v>
      </c>
      <c r="B501" s="1257" t="s">
        <v>14023</v>
      </c>
      <c r="C501" s="1258">
        <v>135</v>
      </c>
      <c r="D501" s="1"/>
      <c r="E501" s="1"/>
      <c r="F501" s="1"/>
      <c r="G501" s="1"/>
      <c r="H501" s="1259"/>
      <c r="I501" s="1"/>
      <c r="J501" s="1"/>
      <c r="K501" s="1"/>
      <c r="L501" s="1"/>
      <c r="M501" s="374"/>
    </row>
    <row x14ac:dyDescent="0.25" r="502" customHeight="1" ht="29.25">
      <c r="A502" s="1256" t="s">
        <v>14024</v>
      </c>
      <c r="B502" s="1257" t="s">
        <v>14025</v>
      </c>
      <c r="C502" s="1258">
        <v>975</v>
      </c>
      <c r="D502" s="1"/>
      <c r="E502" s="1"/>
      <c r="F502" s="1"/>
      <c r="G502" s="1"/>
      <c r="H502" s="1259"/>
      <c r="I502" s="1"/>
      <c r="J502" s="1"/>
      <c r="K502" s="1"/>
      <c r="L502" s="1"/>
      <c r="M502" s="374"/>
    </row>
    <row x14ac:dyDescent="0.25" r="503" customHeight="1" ht="29.25">
      <c r="A503" s="1256" t="s">
        <v>14026</v>
      </c>
      <c r="B503" s="1257" t="s">
        <v>14027</v>
      </c>
      <c r="C503" s="1258">
        <v>890</v>
      </c>
      <c r="D503" s="1"/>
      <c r="E503" s="1"/>
      <c r="F503" s="1"/>
      <c r="G503" s="1"/>
      <c r="H503" s="1259"/>
      <c r="I503" s="1"/>
      <c r="J503" s="1"/>
      <c r="K503" s="1"/>
      <c r="L503" s="1"/>
      <c r="M503" s="374"/>
    </row>
    <row x14ac:dyDescent="0.25" r="504" customHeight="1" ht="29.25">
      <c r="A504" s="1256" t="s">
        <v>14028</v>
      </c>
      <c r="B504" s="1257" t="s">
        <v>14029</v>
      </c>
      <c r="C504" s="1258">
        <v>944</v>
      </c>
      <c r="D504" s="1"/>
      <c r="E504" s="1"/>
      <c r="F504" s="1"/>
      <c r="G504" s="1"/>
      <c r="H504" s="1259"/>
      <c r="I504" s="1"/>
      <c r="J504" s="1"/>
      <c r="K504" s="1"/>
      <c r="L504" s="1"/>
      <c r="M504" s="374"/>
    </row>
    <row x14ac:dyDescent="0.25" r="505" customHeight="1" ht="29.25">
      <c r="A505" s="1256" t="s">
        <v>14030</v>
      </c>
      <c r="B505" s="1257" t="s">
        <v>14031</v>
      </c>
      <c r="C505" s="1258">
        <v>895</v>
      </c>
      <c r="D505" s="1"/>
      <c r="E505" s="1"/>
      <c r="F505" s="1"/>
      <c r="G505" s="1"/>
      <c r="H505" s="1259"/>
      <c r="I505" s="1"/>
      <c r="J505" s="1"/>
      <c r="K505" s="1"/>
      <c r="L505" s="1"/>
      <c r="M505" s="374"/>
    </row>
    <row x14ac:dyDescent="0.25" r="506" customHeight="1" ht="29.25">
      <c r="A506" s="1256" t="s">
        <v>14032</v>
      </c>
      <c r="B506" s="1257" t="s">
        <v>14033</v>
      </c>
      <c r="C506" s="1258">
        <v>182</v>
      </c>
      <c r="D506" s="1"/>
      <c r="E506" s="1"/>
      <c r="F506" s="1"/>
      <c r="G506" s="1"/>
      <c r="H506" s="1259"/>
      <c r="I506" s="1"/>
      <c r="J506" s="1"/>
      <c r="K506" s="1"/>
      <c r="L506" s="1"/>
      <c r="M506" s="374"/>
    </row>
    <row x14ac:dyDescent="0.25" r="507" customHeight="1" ht="29.25">
      <c r="A507" s="1256" t="s">
        <v>14034</v>
      </c>
      <c r="B507" s="1257" t="s">
        <v>14035</v>
      </c>
      <c r="C507" s="1258">
        <v>187</v>
      </c>
      <c r="D507" s="1"/>
      <c r="E507" s="1"/>
      <c r="F507" s="1"/>
      <c r="G507" s="1"/>
      <c r="H507" s="1259"/>
      <c r="I507" s="1"/>
      <c r="J507" s="1"/>
      <c r="K507" s="1"/>
      <c r="L507" s="1"/>
      <c r="M507" s="374"/>
    </row>
    <row x14ac:dyDescent="0.25" r="508" customHeight="1" ht="29.25">
      <c r="A508" s="1256" t="s">
        <v>14036</v>
      </c>
      <c r="B508" s="1257" t="s">
        <v>14037</v>
      </c>
      <c r="C508" s="1258">
        <v>381</v>
      </c>
      <c r="D508" s="1"/>
      <c r="E508" s="1"/>
      <c r="F508" s="1"/>
      <c r="G508" s="1"/>
      <c r="H508" s="1262"/>
      <c r="I508" s="1"/>
      <c r="J508" s="1"/>
      <c r="K508" s="1"/>
      <c r="L508" s="1"/>
      <c r="M508" s="374"/>
    </row>
    <row x14ac:dyDescent="0.25" r="509" customHeight="1" ht="29.25">
      <c r="A509" s="1256" t="s">
        <v>14038</v>
      </c>
      <c r="B509" s="1257" t="s">
        <v>14039</v>
      </c>
      <c r="C509" s="1258">
        <v>489</v>
      </c>
      <c r="D509" s="1"/>
      <c r="E509" s="1"/>
      <c r="F509" s="1"/>
      <c r="G509" s="1"/>
      <c r="H509" s="1259"/>
      <c r="I509" s="1"/>
      <c r="J509" s="1"/>
      <c r="K509" s="1"/>
      <c r="L509" s="1"/>
      <c r="M509" s="374"/>
    </row>
    <row x14ac:dyDescent="0.25" r="510" customHeight="1" ht="29.25">
      <c r="A510" s="1256" t="s">
        <v>14040</v>
      </c>
      <c r="B510" s="1257" t="s">
        <v>14023</v>
      </c>
      <c r="C510" s="1258">
        <v>135</v>
      </c>
      <c r="D510" s="1"/>
      <c r="E510" s="1"/>
      <c r="F510" s="1"/>
      <c r="G510" s="1"/>
      <c r="H510" s="1259"/>
      <c r="I510" s="1"/>
      <c r="J510" s="1"/>
      <c r="K510" s="1"/>
      <c r="L510" s="1"/>
      <c r="M510" s="374"/>
    </row>
    <row x14ac:dyDescent="0.25" r="511" customHeight="1" ht="29.25">
      <c r="A511" s="1256" t="s">
        <v>14041</v>
      </c>
      <c r="B511" s="1257" t="s">
        <v>14042</v>
      </c>
      <c r="C511" s="1258">
        <v>187</v>
      </c>
      <c r="D511" s="1"/>
      <c r="E511" s="1"/>
      <c r="F511" s="1"/>
      <c r="G511" s="1"/>
      <c r="H511" s="1259"/>
      <c r="I511" s="1"/>
      <c r="J511" s="1"/>
      <c r="K511" s="1"/>
      <c r="L511" s="1"/>
      <c r="M511" s="374"/>
    </row>
    <row x14ac:dyDescent="0.25" r="512" customHeight="1" ht="29.25">
      <c r="A512" s="1256" t="s">
        <v>14043</v>
      </c>
      <c r="B512" s="1257" t="s">
        <v>14044</v>
      </c>
      <c r="C512" s="1258">
        <v>391</v>
      </c>
      <c r="D512" s="1"/>
      <c r="E512" s="1"/>
      <c r="F512" s="1"/>
      <c r="G512" s="1"/>
      <c r="H512" s="1262"/>
      <c r="I512" s="1"/>
      <c r="J512" s="1"/>
      <c r="K512" s="1"/>
      <c r="L512" s="1"/>
      <c r="M512" s="374"/>
    </row>
    <row x14ac:dyDescent="0.25" r="513" customHeight="1" ht="29.25">
      <c r="A513" s="1256" t="s">
        <v>14045</v>
      </c>
      <c r="B513" s="1257" t="s">
        <v>14046</v>
      </c>
      <c r="C513" s="1258">
        <v>787</v>
      </c>
      <c r="D513" s="1"/>
      <c r="E513" s="1"/>
      <c r="F513" s="1"/>
      <c r="G513" s="1"/>
      <c r="H513" s="1262"/>
      <c r="I513" s="1"/>
      <c r="J513" s="1"/>
      <c r="K513" s="1"/>
      <c r="L513" s="1"/>
      <c r="M513" s="374"/>
    </row>
    <row x14ac:dyDescent="0.25" r="514" customHeight="1" ht="29.25">
      <c r="A514" s="1256" t="s">
        <v>14047</v>
      </c>
      <c r="B514" s="1257" t="s">
        <v>14048</v>
      </c>
      <c r="C514" s="1258">
        <v>210</v>
      </c>
      <c r="D514" s="1"/>
      <c r="E514" s="1"/>
      <c r="F514" s="1"/>
      <c r="G514" s="1"/>
      <c r="H514" s="1262"/>
      <c r="I514" s="1"/>
      <c r="J514" s="1"/>
      <c r="K514" s="1"/>
      <c r="L514" s="1"/>
      <c r="M514" s="374"/>
    </row>
    <row x14ac:dyDescent="0.25" r="515" customHeight="1" ht="29.25">
      <c r="A515" s="1256" t="s">
        <v>14049</v>
      </c>
      <c r="B515" s="1257" t="s">
        <v>14050</v>
      </c>
      <c r="C515" s="1258">
        <v>911</v>
      </c>
      <c r="D515" s="1"/>
      <c r="E515" s="1"/>
      <c r="F515" s="1"/>
      <c r="G515" s="1"/>
      <c r="H515" s="1262"/>
      <c r="I515" s="1"/>
      <c r="J515" s="1"/>
      <c r="K515" s="1"/>
      <c r="L515" s="1"/>
      <c r="M515" s="374"/>
    </row>
    <row x14ac:dyDescent="0.25" r="516" customHeight="1" ht="29.25">
      <c r="A516" s="1256" t="s">
        <v>14051</v>
      </c>
      <c r="B516" s="1257" t="s">
        <v>14052</v>
      </c>
      <c r="C516" s="1258">
        <v>1320</v>
      </c>
      <c r="D516" s="1"/>
      <c r="E516" s="1"/>
      <c r="F516" s="1"/>
      <c r="G516" s="1"/>
      <c r="H516" s="1262"/>
      <c r="I516" s="1"/>
      <c r="J516" s="1"/>
      <c r="K516" s="1"/>
      <c r="L516" s="1"/>
      <c r="M516" s="374"/>
    </row>
    <row x14ac:dyDescent="0.25" r="517" customHeight="1" ht="29.25">
      <c r="A517" s="1256" t="s">
        <v>14053</v>
      </c>
      <c r="B517" s="1257" t="s">
        <v>14054</v>
      </c>
      <c r="C517" s="1258">
        <v>306</v>
      </c>
      <c r="D517" s="1"/>
      <c r="E517" s="1"/>
      <c r="F517" s="1"/>
      <c r="G517" s="1"/>
      <c r="H517" s="1262"/>
      <c r="I517" s="1"/>
      <c r="J517" s="1"/>
      <c r="K517" s="1"/>
      <c r="L517" s="1"/>
      <c r="M517" s="374"/>
    </row>
    <row x14ac:dyDescent="0.25" r="518" customHeight="1" ht="29.25">
      <c r="A518" s="1256" t="s">
        <v>14055</v>
      </c>
      <c r="B518" s="1257" t="s">
        <v>14056</v>
      </c>
      <c r="C518" s="1258">
        <v>140</v>
      </c>
      <c r="D518" s="1"/>
      <c r="E518" s="1"/>
      <c r="F518" s="1"/>
      <c r="G518" s="1"/>
      <c r="H518" s="1262"/>
      <c r="I518" s="1"/>
      <c r="J518" s="1"/>
      <c r="K518" s="1"/>
      <c r="L518" s="1"/>
      <c r="M518" s="374"/>
    </row>
    <row x14ac:dyDescent="0.25" r="519" customHeight="1" ht="29.25">
      <c r="A519" s="1256" t="s">
        <v>14057</v>
      </c>
      <c r="B519" s="1257" t="s">
        <v>14058</v>
      </c>
      <c r="C519" s="1258">
        <v>135</v>
      </c>
      <c r="D519" s="1"/>
      <c r="E519" s="1"/>
      <c r="F519" s="1"/>
      <c r="G519" s="1"/>
      <c r="H519" s="1262"/>
      <c r="I519" s="1"/>
      <c r="J519" s="1"/>
      <c r="K519" s="1"/>
      <c r="L519" s="1"/>
      <c r="M519" s="374"/>
    </row>
    <row x14ac:dyDescent="0.25" r="520" customHeight="1" ht="29.25">
      <c r="A520" s="1256" t="s">
        <v>14059</v>
      </c>
      <c r="B520" s="1257" t="s">
        <v>14060</v>
      </c>
      <c r="C520" s="1258">
        <v>334</v>
      </c>
      <c r="D520" s="1"/>
      <c r="E520" s="1"/>
      <c r="F520" s="1"/>
      <c r="G520" s="1"/>
      <c r="H520" s="1259"/>
      <c r="I520" s="1"/>
      <c r="J520" s="1"/>
      <c r="K520" s="1"/>
      <c r="L520" s="1"/>
      <c r="M520" s="374"/>
    </row>
    <row x14ac:dyDescent="0.25" r="521" customHeight="1" ht="29.25">
      <c r="A521" s="1256" t="s">
        <v>14061</v>
      </c>
      <c r="B521" s="1257" t="s">
        <v>14062</v>
      </c>
      <c r="C521" s="1258">
        <v>285</v>
      </c>
      <c r="D521" s="1"/>
      <c r="E521" s="1"/>
      <c r="F521" s="1"/>
      <c r="G521" s="1"/>
      <c r="H521" s="1259"/>
      <c r="I521" s="1"/>
      <c r="J521" s="1"/>
      <c r="K521" s="1"/>
      <c r="L521" s="1"/>
      <c r="M521" s="374"/>
    </row>
    <row x14ac:dyDescent="0.25" r="522" customHeight="1" ht="29.25">
      <c r="A522" s="1256" t="s">
        <v>14063</v>
      </c>
      <c r="B522" s="1257" t="s">
        <v>14064</v>
      </c>
      <c r="C522" s="1258">
        <v>350</v>
      </c>
      <c r="D522" s="1"/>
      <c r="E522" s="1"/>
      <c r="F522" s="1"/>
      <c r="G522" s="1"/>
      <c r="H522" s="1259"/>
      <c r="I522" s="1"/>
      <c r="J522" s="1"/>
      <c r="K522" s="1"/>
      <c r="L522" s="1"/>
      <c r="M522" s="374"/>
    </row>
    <row x14ac:dyDescent="0.25" r="523" customHeight="1" ht="29.25">
      <c r="A523" s="1256" t="s">
        <v>14065</v>
      </c>
      <c r="B523" s="1257" t="s">
        <v>14066</v>
      </c>
      <c r="C523" s="1258">
        <v>294</v>
      </c>
      <c r="D523" s="1"/>
      <c r="E523" s="1"/>
      <c r="F523" s="1"/>
      <c r="G523" s="1"/>
      <c r="H523" s="1259"/>
      <c r="I523" s="1"/>
      <c r="J523" s="1"/>
      <c r="K523" s="1"/>
      <c r="L523" s="1"/>
      <c r="M523" s="374"/>
    </row>
    <row x14ac:dyDescent="0.25" r="524" customHeight="1" ht="29.25">
      <c r="A524" s="1256" t="s">
        <v>14067</v>
      </c>
      <c r="B524" s="1257" t="s">
        <v>14068</v>
      </c>
      <c r="C524" s="1258">
        <v>339</v>
      </c>
      <c r="D524" s="1"/>
      <c r="E524" s="1"/>
      <c r="F524" s="1"/>
      <c r="G524" s="1"/>
      <c r="H524" s="1259"/>
      <c r="I524" s="1"/>
      <c r="J524" s="1"/>
      <c r="K524" s="1"/>
      <c r="L524" s="1"/>
      <c r="M524" s="374"/>
    </row>
    <row x14ac:dyDescent="0.25" r="525" customHeight="1" ht="29.25">
      <c r="A525" s="1256" t="s">
        <v>14069</v>
      </c>
      <c r="B525" s="1257" t="s">
        <v>14070</v>
      </c>
      <c r="C525" s="1258">
        <v>688</v>
      </c>
      <c r="D525" s="1"/>
      <c r="E525" s="1"/>
      <c r="F525" s="1"/>
      <c r="G525" s="1"/>
      <c r="H525" s="1262"/>
      <c r="I525" s="1"/>
      <c r="J525" s="1"/>
      <c r="K525" s="1"/>
      <c r="L525" s="1"/>
      <c r="M525" s="374"/>
    </row>
    <row x14ac:dyDescent="0.25" r="526" customHeight="1" ht="29.25">
      <c r="A526" s="1256" t="s">
        <v>14071</v>
      </c>
      <c r="B526" s="1257" t="s">
        <v>14072</v>
      </c>
      <c r="C526" s="1258">
        <v>885</v>
      </c>
      <c r="D526" s="1"/>
      <c r="E526" s="1"/>
      <c r="F526" s="1"/>
      <c r="G526" s="1"/>
      <c r="H526" s="1262"/>
      <c r="I526" s="1"/>
      <c r="J526" s="1"/>
      <c r="K526" s="1"/>
      <c r="L526" s="1"/>
      <c r="M526" s="374"/>
    </row>
    <row x14ac:dyDescent="0.25" r="527" customHeight="1" ht="29.25">
      <c r="A527" s="1256" t="s">
        <v>14073</v>
      </c>
      <c r="B527" s="1257" t="s">
        <v>14074</v>
      </c>
      <c r="C527" s="1258">
        <v>939</v>
      </c>
      <c r="D527" s="1"/>
      <c r="E527" s="1"/>
      <c r="F527" s="1"/>
      <c r="G527" s="1"/>
      <c r="H527" s="1259"/>
      <c r="I527" s="1"/>
      <c r="J527" s="1"/>
      <c r="K527" s="1"/>
      <c r="L527" s="1"/>
      <c r="M527" s="374"/>
    </row>
    <row x14ac:dyDescent="0.25" r="528" customHeight="1" ht="29.25">
      <c r="A528" s="1256" t="s">
        <v>14075</v>
      </c>
      <c r="B528" s="1257" t="s">
        <v>14076</v>
      </c>
      <c r="C528" s="1258">
        <v>299</v>
      </c>
      <c r="D528" s="1"/>
      <c r="E528" s="1"/>
      <c r="F528" s="1"/>
      <c r="G528" s="1"/>
      <c r="H528" s="1259"/>
      <c r="I528" s="1"/>
      <c r="J528" s="1"/>
      <c r="K528" s="1"/>
      <c r="L528" s="1"/>
      <c r="M528" s="374"/>
    </row>
    <row x14ac:dyDescent="0.25" r="529" customHeight="1" ht="29.25">
      <c r="A529" s="1256" t="s">
        <v>14077</v>
      </c>
      <c r="B529" s="1257" t="s">
        <v>14078</v>
      </c>
      <c r="C529" s="1258">
        <v>350</v>
      </c>
      <c r="D529" s="1"/>
      <c r="E529" s="1"/>
      <c r="F529" s="1"/>
      <c r="G529" s="1"/>
      <c r="H529" s="1259"/>
      <c r="I529" s="1"/>
      <c r="J529" s="1"/>
      <c r="K529" s="1"/>
      <c r="L529" s="1"/>
      <c r="M529" s="374"/>
    </row>
    <row x14ac:dyDescent="0.25" r="530" customHeight="1" ht="29.25">
      <c r="A530" s="1256" t="s">
        <v>14079</v>
      </c>
      <c r="B530" s="1257" t="s">
        <v>14080</v>
      </c>
      <c r="C530" s="1258">
        <v>289</v>
      </c>
      <c r="D530" s="1"/>
      <c r="E530" s="1"/>
      <c r="F530" s="1"/>
      <c r="G530" s="1"/>
      <c r="H530" s="1259"/>
      <c r="I530" s="1"/>
      <c r="J530" s="1"/>
      <c r="K530" s="1"/>
      <c r="L530" s="1"/>
      <c r="M530" s="374"/>
    </row>
    <row x14ac:dyDescent="0.25" r="531" customHeight="1" ht="29.25">
      <c r="A531" s="1256" t="s">
        <v>14081</v>
      </c>
      <c r="B531" s="1257" t="s">
        <v>14082</v>
      </c>
      <c r="C531" s="1258">
        <v>985</v>
      </c>
      <c r="D531" s="1"/>
      <c r="E531" s="1"/>
      <c r="F531" s="1"/>
      <c r="G531" s="1"/>
      <c r="H531" s="1259"/>
      <c r="I531" s="1"/>
      <c r="J531" s="1"/>
      <c r="K531" s="1"/>
      <c r="L531" s="1"/>
      <c r="M531" s="374"/>
    </row>
    <row x14ac:dyDescent="0.25" r="532" customHeight="1" ht="29.25">
      <c r="A532" s="1256" t="s">
        <v>14083</v>
      </c>
      <c r="B532" s="1257" t="s">
        <v>14084</v>
      </c>
      <c r="C532" s="1258">
        <v>294</v>
      </c>
      <c r="D532" s="1"/>
      <c r="E532" s="1"/>
      <c r="F532" s="1"/>
      <c r="G532" s="1"/>
      <c r="H532" s="1259"/>
      <c r="I532" s="1"/>
      <c r="J532" s="1"/>
      <c r="K532" s="1"/>
      <c r="L532" s="1"/>
      <c r="M532" s="374"/>
    </row>
    <row x14ac:dyDescent="0.25" r="533" customHeight="1" ht="29.25">
      <c r="A533" s="1256" t="s">
        <v>14085</v>
      </c>
      <c r="B533" s="1257" t="s">
        <v>14086</v>
      </c>
      <c r="C533" s="1258">
        <v>294</v>
      </c>
      <c r="D533" s="1"/>
      <c r="E533" s="1"/>
      <c r="F533" s="1"/>
      <c r="G533" s="1"/>
      <c r="H533" s="1259"/>
      <c r="I533" s="1"/>
      <c r="J533" s="1"/>
      <c r="K533" s="1"/>
      <c r="L533" s="1"/>
      <c r="M533" s="374"/>
    </row>
    <row x14ac:dyDescent="0.25" r="534" customHeight="1" ht="29.25">
      <c r="A534" s="1256" t="s">
        <v>14087</v>
      </c>
      <c r="B534" s="1257" t="s">
        <v>14088</v>
      </c>
      <c r="C534" s="1258">
        <v>321</v>
      </c>
      <c r="D534" s="1"/>
      <c r="E534" s="1"/>
      <c r="F534" s="1"/>
      <c r="G534" s="1"/>
      <c r="H534" s="1259"/>
      <c r="I534" s="1"/>
      <c r="J534" s="1"/>
      <c r="K534" s="1"/>
      <c r="L534" s="1"/>
      <c r="M534" s="374"/>
    </row>
    <row x14ac:dyDescent="0.25" r="535" customHeight="1" ht="29.25">
      <c r="A535" s="1256" t="s">
        <v>14089</v>
      </c>
      <c r="B535" s="1257" t="s">
        <v>14090</v>
      </c>
      <c r="C535" s="1258">
        <v>158</v>
      </c>
      <c r="D535" s="1"/>
      <c r="E535" s="1"/>
      <c r="F535" s="1"/>
      <c r="G535" s="1"/>
      <c r="H535" s="1259"/>
      <c r="I535" s="1"/>
      <c r="J535" s="1"/>
      <c r="K535" s="1"/>
      <c r="L535" s="1"/>
      <c r="M535" s="374"/>
    </row>
    <row x14ac:dyDescent="0.25" r="536" customHeight="1" ht="29.25">
      <c r="A536" s="1256" t="s">
        <v>14091</v>
      </c>
      <c r="B536" s="1257" t="s">
        <v>14092</v>
      </c>
      <c r="C536" s="1258">
        <v>498</v>
      </c>
      <c r="D536" s="1"/>
      <c r="E536" s="1"/>
      <c r="F536" s="1"/>
      <c r="G536" s="1"/>
      <c r="H536" s="1259"/>
      <c r="I536" s="1"/>
      <c r="J536" s="1"/>
      <c r="K536" s="1"/>
      <c r="L536" s="1"/>
      <c r="M536" s="374"/>
    </row>
    <row x14ac:dyDescent="0.25" r="537" customHeight="1" ht="29.25">
      <c r="A537" s="1256" t="s">
        <v>14093</v>
      </c>
      <c r="B537" s="1257" t="s">
        <v>14094</v>
      </c>
      <c r="C537" s="1258">
        <v>503</v>
      </c>
      <c r="D537" s="1"/>
      <c r="E537" s="1"/>
      <c r="F537" s="1"/>
      <c r="G537" s="1"/>
      <c r="H537" s="1259"/>
      <c r="I537" s="1"/>
      <c r="J537" s="1"/>
      <c r="K537" s="1"/>
      <c r="L537" s="1"/>
      <c r="M537" s="374"/>
    </row>
    <row x14ac:dyDescent="0.25" r="538" customHeight="1" ht="29.25">
      <c r="A538" s="1256" t="s">
        <v>14095</v>
      </c>
      <c r="B538" s="1257" t="s">
        <v>14096</v>
      </c>
      <c r="C538" s="1258">
        <v>474</v>
      </c>
      <c r="D538" s="1"/>
      <c r="E538" s="1"/>
      <c r="F538" s="1"/>
      <c r="G538" s="1"/>
      <c r="H538" s="1259"/>
      <c r="I538" s="1"/>
      <c r="J538" s="1"/>
      <c r="K538" s="1"/>
      <c r="L538" s="1"/>
      <c r="M538" s="374"/>
    </row>
    <row x14ac:dyDescent="0.25" r="539" customHeight="1" ht="29.25">
      <c r="A539" s="1256" t="s">
        <v>301</v>
      </c>
      <c r="B539" s="1257" t="s">
        <v>302</v>
      </c>
      <c r="C539" s="1258">
        <v>489</v>
      </c>
      <c r="D539" s="1"/>
      <c r="E539" s="1"/>
      <c r="F539" s="1"/>
      <c r="G539" s="1"/>
      <c r="H539" s="1259"/>
      <c r="I539" s="1"/>
      <c r="J539" s="1"/>
      <c r="K539" s="1"/>
      <c r="L539" s="1"/>
      <c r="M539" s="374"/>
    </row>
    <row x14ac:dyDescent="0.25" r="540" customHeight="1" ht="29.25">
      <c r="A540" s="1256" t="s">
        <v>14097</v>
      </c>
      <c r="B540" s="1257" t="s">
        <v>14098</v>
      </c>
      <c r="C540" s="1258">
        <v>103</v>
      </c>
      <c r="D540" s="1"/>
      <c r="E540" s="1"/>
      <c r="F540" s="1"/>
      <c r="G540" s="1"/>
      <c r="H540" s="1259"/>
      <c r="I540" s="1"/>
      <c r="J540" s="1"/>
      <c r="K540" s="1"/>
      <c r="L540" s="1"/>
      <c r="M540" s="374"/>
    </row>
    <row x14ac:dyDescent="0.25" r="541" customHeight="1" ht="29.25">
      <c r="A541" s="1256" t="s">
        <v>14099</v>
      </c>
      <c r="B541" s="1257" t="s">
        <v>14100</v>
      </c>
      <c r="C541" s="1258">
        <v>108</v>
      </c>
      <c r="D541" s="1"/>
      <c r="E541" s="1"/>
      <c r="F541" s="1"/>
      <c r="G541" s="1"/>
      <c r="H541" s="1259"/>
      <c r="I541" s="1"/>
      <c r="J541" s="1"/>
      <c r="K541" s="1"/>
      <c r="L541" s="1"/>
      <c r="M541" s="374"/>
    </row>
    <row x14ac:dyDescent="0.25" r="542" customHeight="1" ht="29.25">
      <c r="A542" s="1256" t="s">
        <v>14101</v>
      </c>
      <c r="B542" s="1257" t="s">
        <v>14102</v>
      </c>
      <c r="C542" s="1258">
        <v>891</v>
      </c>
      <c r="D542" s="1"/>
      <c r="E542" s="1"/>
      <c r="F542" s="1"/>
      <c r="G542" s="1"/>
      <c r="H542" s="1259"/>
      <c r="I542" s="1"/>
      <c r="J542" s="1"/>
      <c r="K542" s="1"/>
      <c r="L542" s="1"/>
      <c r="M542" s="374"/>
    </row>
    <row x14ac:dyDescent="0.25" r="543" customHeight="1" ht="29.25">
      <c r="A543" s="1256" t="s">
        <v>14103</v>
      </c>
      <c r="B543" s="1257" t="s">
        <v>14104</v>
      </c>
      <c r="C543" s="1258">
        <v>891</v>
      </c>
      <c r="D543" s="1"/>
      <c r="E543" s="1"/>
      <c r="F543" s="1"/>
      <c r="G543" s="1"/>
      <c r="H543" s="1259"/>
      <c r="I543" s="1"/>
      <c r="J543" s="1"/>
      <c r="K543" s="1"/>
      <c r="L543" s="1"/>
      <c r="M543" s="374"/>
    </row>
    <row x14ac:dyDescent="0.25" r="544" customHeight="1" ht="29.25">
      <c r="A544" s="1256" t="s">
        <v>14105</v>
      </c>
      <c r="B544" s="1257" t="s">
        <v>14106</v>
      </c>
      <c r="C544" s="1258">
        <v>88</v>
      </c>
      <c r="D544" s="1"/>
      <c r="E544" s="1"/>
      <c r="F544" s="1"/>
      <c r="G544" s="1"/>
      <c r="H544" s="1259"/>
      <c r="I544" s="1"/>
      <c r="J544" s="1"/>
      <c r="K544" s="1"/>
      <c r="L544" s="1"/>
      <c r="M544" s="374"/>
    </row>
    <row x14ac:dyDescent="0.25" r="545" customHeight="1" ht="29.25">
      <c r="A545" s="1256" t="s">
        <v>14107</v>
      </c>
      <c r="B545" s="1257" t="s">
        <v>14108</v>
      </c>
      <c r="C545" s="1258">
        <v>234</v>
      </c>
      <c r="D545" s="1"/>
      <c r="E545" s="1"/>
      <c r="F545" s="1"/>
      <c r="G545" s="1"/>
      <c r="H545" s="1259"/>
      <c r="I545" s="1"/>
      <c r="J545" s="1"/>
      <c r="K545" s="1"/>
      <c r="L545" s="1"/>
      <c r="M545" s="374"/>
    </row>
    <row x14ac:dyDescent="0.25" r="546" customHeight="1" ht="29.25">
      <c r="A546" s="1256" t="s">
        <v>14109</v>
      </c>
      <c r="B546" s="1257" t="s">
        <v>14110</v>
      </c>
      <c r="C546" s="1258">
        <v>681</v>
      </c>
      <c r="D546" s="1"/>
      <c r="E546" s="1"/>
      <c r="F546" s="1"/>
      <c r="G546" s="1"/>
      <c r="H546" s="1259"/>
      <c r="I546" s="1"/>
      <c r="J546" s="1"/>
      <c r="K546" s="1"/>
      <c r="L546" s="1"/>
      <c r="M546" s="374"/>
    </row>
    <row x14ac:dyDescent="0.25" r="547" customHeight="1" ht="29.25">
      <c r="A547" s="1256" t="s">
        <v>14111</v>
      </c>
      <c r="B547" s="1257" t="s">
        <v>14112</v>
      </c>
      <c r="C547" s="1258">
        <v>145</v>
      </c>
      <c r="D547" s="1"/>
      <c r="E547" s="1"/>
      <c r="F547" s="1"/>
      <c r="G547" s="1"/>
      <c r="H547" s="1259"/>
      <c r="I547" s="1"/>
      <c r="J547" s="1"/>
      <c r="K547" s="1"/>
      <c r="L547" s="1"/>
      <c r="M547" s="374"/>
    </row>
    <row x14ac:dyDescent="0.25" r="548" customHeight="1" ht="29.25">
      <c r="A548" s="1256" t="s">
        <v>14113</v>
      </c>
      <c r="B548" s="1257" t="s">
        <v>14114</v>
      </c>
      <c r="C548" s="1258">
        <v>100</v>
      </c>
      <c r="D548" s="1"/>
      <c r="E548" s="1"/>
      <c r="F548" s="1"/>
      <c r="G548" s="1"/>
      <c r="H548" s="1259"/>
      <c r="I548" s="1"/>
      <c r="J548" s="1"/>
      <c r="K548" s="1"/>
      <c r="L548" s="1"/>
      <c r="M548" s="374"/>
    </row>
    <row x14ac:dyDescent="0.25" r="549" customHeight="1" ht="29.25">
      <c r="A549" s="1256" t="s">
        <v>14115</v>
      </c>
      <c r="B549" s="1257" t="s">
        <v>14116</v>
      </c>
      <c r="C549" s="1258">
        <v>160</v>
      </c>
      <c r="D549" s="1"/>
      <c r="E549" s="1"/>
      <c r="F549" s="1"/>
      <c r="G549" s="1"/>
      <c r="H549" s="1259"/>
      <c r="I549" s="1"/>
      <c r="J549" s="1"/>
      <c r="K549" s="1"/>
      <c r="L549" s="1"/>
      <c r="M549" s="374"/>
    </row>
    <row x14ac:dyDescent="0.25" r="550" customHeight="1" ht="29.25">
      <c r="A550" s="1256" t="s">
        <v>14117</v>
      </c>
      <c r="B550" s="1257" t="s">
        <v>14118</v>
      </c>
      <c r="C550" s="1258">
        <v>700</v>
      </c>
      <c r="D550" s="1"/>
      <c r="E550" s="1"/>
      <c r="F550" s="1"/>
      <c r="G550" s="1"/>
      <c r="H550" s="1259"/>
      <c r="I550" s="1"/>
      <c r="J550" s="1"/>
      <c r="K550" s="1"/>
      <c r="L550" s="1"/>
      <c r="M550" s="374"/>
    </row>
    <row x14ac:dyDescent="0.25" r="551" customHeight="1" ht="29.25">
      <c r="A551" s="1256" t="s">
        <v>14119</v>
      </c>
      <c r="B551" s="1257" t="s">
        <v>14120</v>
      </c>
      <c r="C551" s="1258">
        <v>310</v>
      </c>
      <c r="D551" s="1"/>
      <c r="E551" s="1"/>
      <c r="F551" s="1"/>
      <c r="G551" s="1"/>
      <c r="H551" s="1262"/>
      <c r="I551" s="1"/>
      <c r="J551" s="1"/>
      <c r="K551" s="1"/>
      <c r="L551" s="1"/>
      <c r="M551" s="374"/>
    </row>
    <row x14ac:dyDescent="0.25" r="552" customHeight="1" ht="29.25">
      <c r="A552" s="1256" t="s">
        <v>14121</v>
      </c>
      <c r="B552" s="1257" t="s">
        <v>14122</v>
      </c>
      <c r="C552" s="1258">
        <v>315</v>
      </c>
      <c r="D552" s="1"/>
      <c r="E552" s="1"/>
      <c r="F552" s="1"/>
      <c r="G552" s="1"/>
      <c r="H552" s="1259"/>
      <c r="I552" s="1"/>
      <c r="J552" s="1"/>
      <c r="K552" s="1"/>
      <c r="L552" s="1"/>
      <c r="M552" s="374"/>
    </row>
    <row x14ac:dyDescent="0.25" r="553" customHeight="1" ht="29.25">
      <c r="A553" s="1256" t="s">
        <v>14123</v>
      </c>
      <c r="B553" s="1257" t="s">
        <v>14124</v>
      </c>
      <c r="C553" s="1258">
        <v>137</v>
      </c>
      <c r="D553" s="1"/>
      <c r="E553" s="1"/>
      <c r="F553" s="1"/>
      <c r="G553" s="1"/>
      <c r="H553" s="1259"/>
      <c r="I553" s="1"/>
      <c r="J553" s="1"/>
      <c r="K553" s="1"/>
      <c r="L553" s="1"/>
      <c r="M553" s="374"/>
    </row>
    <row x14ac:dyDescent="0.25" r="554" customHeight="1" ht="29.25">
      <c r="A554" s="1256" t="s">
        <v>14125</v>
      </c>
      <c r="B554" s="1257" t="s">
        <v>14126</v>
      </c>
      <c r="C554" s="1258">
        <v>184</v>
      </c>
      <c r="D554" s="1"/>
      <c r="E554" s="1"/>
      <c r="F554" s="1"/>
      <c r="G554" s="1"/>
      <c r="H554" s="1259"/>
      <c r="I554" s="1"/>
      <c r="J554" s="1"/>
      <c r="K554" s="1"/>
      <c r="L554" s="1"/>
      <c r="M554" s="374"/>
    </row>
    <row x14ac:dyDescent="0.25" r="555" customHeight="1" ht="29.25">
      <c r="A555" s="1256" t="s">
        <v>14127</v>
      </c>
      <c r="B555" s="1257" t="s">
        <v>14128</v>
      </c>
      <c r="C555" s="1258">
        <v>350</v>
      </c>
      <c r="D555" s="1"/>
      <c r="E555" s="1"/>
      <c r="F555" s="1"/>
      <c r="G555" s="1"/>
      <c r="H555" s="1259"/>
      <c r="I555" s="1"/>
      <c r="J555" s="1"/>
      <c r="K555" s="1"/>
      <c r="L555" s="1"/>
      <c r="M555" s="374"/>
    </row>
    <row x14ac:dyDescent="0.25" r="556" customHeight="1" ht="29.25">
      <c r="A556" s="1256" t="s">
        <v>14129</v>
      </c>
      <c r="B556" s="1257" t="s">
        <v>14130</v>
      </c>
      <c r="C556" s="1258">
        <v>780</v>
      </c>
      <c r="D556" s="1"/>
      <c r="E556" s="1"/>
      <c r="F556" s="1"/>
      <c r="G556" s="1"/>
      <c r="H556" s="1259"/>
      <c r="I556" s="1"/>
      <c r="J556" s="1"/>
      <c r="K556" s="1"/>
      <c r="L556" s="1"/>
      <c r="M556" s="374"/>
    </row>
    <row x14ac:dyDescent="0.25" r="557" customHeight="1" ht="29.25">
      <c r="A557" s="1256" t="s">
        <v>14131</v>
      </c>
      <c r="B557" s="1257" t="s">
        <v>14132</v>
      </c>
      <c r="C557" s="1258">
        <v>86</v>
      </c>
      <c r="D557" s="1"/>
      <c r="E557" s="1"/>
      <c r="F557" s="1"/>
      <c r="G557" s="1"/>
      <c r="H557" s="1259"/>
      <c r="I557" s="1"/>
      <c r="J557" s="1"/>
      <c r="K557" s="1"/>
      <c r="L557" s="1"/>
      <c r="M557" s="374"/>
    </row>
    <row x14ac:dyDescent="0.25" r="558" customHeight="1" ht="29.25">
      <c r="A558" s="1256" t="s">
        <v>14133</v>
      </c>
      <c r="B558" s="1257" t="s">
        <v>14134</v>
      </c>
      <c r="C558" s="1258">
        <v>131</v>
      </c>
      <c r="D558" s="1"/>
      <c r="E558" s="1"/>
      <c r="F558" s="1"/>
      <c r="G558" s="1"/>
      <c r="H558" s="1259"/>
      <c r="I558" s="1"/>
      <c r="J558" s="1"/>
      <c r="K558" s="1"/>
      <c r="L558" s="1"/>
      <c r="M558" s="374"/>
    </row>
    <row x14ac:dyDescent="0.25" r="559" customHeight="1" ht="29.25">
      <c r="A559" s="1256" t="s">
        <v>14135</v>
      </c>
      <c r="B559" s="1257" t="s">
        <v>14136</v>
      </c>
      <c r="C559" s="1258">
        <v>145</v>
      </c>
      <c r="D559" s="1"/>
      <c r="E559" s="1"/>
      <c r="F559" s="1"/>
      <c r="G559" s="1"/>
      <c r="H559" s="1259"/>
      <c r="I559" s="1"/>
      <c r="J559" s="1"/>
      <c r="K559" s="1"/>
      <c r="L559" s="1"/>
      <c r="M559" s="374"/>
    </row>
    <row x14ac:dyDescent="0.25" r="560" customHeight="1" ht="29.25">
      <c r="A560" s="1256" t="s">
        <v>14137</v>
      </c>
      <c r="B560" s="1257" t="s">
        <v>14138</v>
      </c>
      <c r="C560" s="1258">
        <v>431</v>
      </c>
      <c r="D560" s="1"/>
      <c r="E560" s="1"/>
      <c r="F560" s="1"/>
      <c r="G560" s="1"/>
      <c r="H560" s="1259"/>
      <c r="I560" s="1"/>
      <c r="J560" s="1"/>
      <c r="K560" s="1"/>
      <c r="L560" s="1"/>
      <c r="M560" s="374"/>
    </row>
    <row x14ac:dyDescent="0.25" r="561" customHeight="1" ht="29.25">
      <c r="A561" s="1256" t="s">
        <v>14139</v>
      </c>
      <c r="B561" s="1257" t="s">
        <v>14140</v>
      </c>
      <c r="C561" s="1258">
        <v>196</v>
      </c>
      <c r="D561" s="1"/>
      <c r="E561" s="1"/>
      <c r="F561" s="1"/>
      <c r="G561" s="1"/>
      <c r="H561" s="1259"/>
      <c r="I561" s="1"/>
      <c r="J561" s="1"/>
      <c r="K561" s="1"/>
      <c r="L561" s="1"/>
      <c r="M561" s="374"/>
    </row>
    <row x14ac:dyDescent="0.25" r="562" customHeight="1" ht="29.25">
      <c r="A562" s="1256" t="s">
        <v>14141</v>
      </c>
      <c r="B562" s="1257" t="s">
        <v>14142</v>
      </c>
      <c r="C562" s="1258">
        <v>1033</v>
      </c>
      <c r="D562" s="1"/>
      <c r="E562" s="1"/>
      <c r="F562" s="1"/>
      <c r="G562" s="1"/>
      <c r="H562" s="1259"/>
      <c r="I562" s="1"/>
      <c r="J562" s="1"/>
      <c r="K562" s="1"/>
      <c r="L562" s="1"/>
      <c r="M562" s="374"/>
    </row>
    <row x14ac:dyDescent="0.25" r="563" customHeight="1" ht="29.25">
      <c r="A563" s="1256" t="s">
        <v>14143</v>
      </c>
      <c r="B563" s="1257" t="s">
        <v>14144</v>
      </c>
      <c r="C563" s="1258">
        <v>1052</v>
      </c>
      <c r="D563" s="1"/>
      <c r="E563" s="1"/>
      <c r="F563" s="1"/>
      <c r="G563" s="1"/>
      <c r="H563" s="1259"/>
      <c r="I563" s="1"/>
      <c r="J563" s="1"/>
      <c r="K563" s="1"/>
      <c r="L563" s="1"/>
      <c r="M563" s="374"/>
    </row>
    <row x14ac:dyDescent="0.25" r="564" customHeight="1" ht="29.25">
      <c r="A564" s="1256" t="s">
        <v>364</v>
      </c>
      <c r="B564" s="1257" t="s">
        <v>14145</v>
      </c>
      <c r="C564" s="1264">
        <v>1060</v>
      </c>
      <c r="D564" s="1"/>
      <c r="E564" s="1"/>
      <c r="F564" s="1"/>
      <c r="G564" s="1"/>
      <c r="H564" s="1259"/>
      <c r="I564" s="1"/>
      <c r="J564" s="1"/>
      <c r="K564" s="1"/>
      <c r="L564" s="1"/>
      <c r="M564" s="374"/>
    </row>
    <row x14ac:dyDescent="0.25" r="565" customHeight="1" ht="29.25">
      <c r="A565" s="1256" t="s">
        <v>14146</v>
      </c>
      <c r="B565" s="1257" t="s">
        <v>14147</v>
      </c>
      <c r="C565" s="1258">
        <v>1016</v>
      </c>
      <c r="D565" s="1"/>
      <c r="E565" s="1"/>
      <c r="F565" s="1"/>
      <c r="G565" s="1"/>
      <c r="H565" s="1259"/>
      <c r="I565" s="1"/>
      <c r="J565" s="1"/>
      <c r="K565" s="1"/>
      <c r="L565" s="1"/>
      <c r="M565" s="374"/>
    </row>
    <row x14ac:dyDescent="0.25" r="566" customHeight="1" ht="29.25">
      <c r="A566" s="1256" t="s">
        <v>14148</v>
      </c>
      <c r="B566" s="1257" t="s">
        <v>14149</v>
      </c>
      <c r="C566" s="1258">
        <v>1048</v>
      </c>
      <c r="D566" s="1"/>
      <c r="E566" s="1"/>
      <c r="F566" s="1"/>
      <c r="G566" s="1"/>
      <c r="H566" s="1259"/>
      <c r="I566" s="1"/>
      <c r="J566" s="1"/>
      <c r="K566" s="1"/>
      <c r="L566" s="1"/>
      <c r="M566" s="374"/>
    </row>
    <row x14ac:dyDescent="0.25" r="567" customHeight="1" ht="29.25">
      <c r="A567" s="1256" t="s">
        <v>14150</v>
      </c>
      <c r="B567" s="1257" t="s">
        <v>14151</v>
      </c>
      <c r="C567" s="1258">
        <v>1018</v>
      </c>
      <c r="D567" s="1"/>
      <c r="E567" s="1"/>
      <c r="F567" s="1"/>
      <c r="G567" s="1"/>
      <c r="H567" s="1259"/>
      <c r="I567" s="1"/>
      <c r="J567" s="1"/>
      <c r="K567" s="1"/>
      <c r="L567" s="1"/>
      <c r="M567" s="374"/>
    </row>
    <row x14ac:dyDescent="0.25" r="568" customHeight="1" ht="29.25">
      <c r="A568" s="1256" t="s">
        <v>14152</v>
      </c>
      <c r="B568" s="1257" t="s">
        <v>14153</v>
      </c>
      <c r="C568" s="1258">
        <v>77</v>
      </c>
      <c r="D568" s="1"/>
      <c r="E568" s="1"/>
      <c r="F568" s="1"/>
      <c r="G568" s="1"/>
      <c r="H568" s="1259"/>
      <c r="I568" s="1"/>
      <c r="J568" s="1"/>
      <c r="K568" s="1"/>
      <c r="L568" s="1"/>
      <c r="M568" s="374"/>
    </row>
    <row x14ac:dyDescent="0.25" r="569" customHeight="1" ht="29.25">
      <c r="A569" s="1256" t="s">
        <v>14154</v>
      </c>
      <c r="B569" s="1257" t="s">
        <v>14155</v>
      </c>
      <c r="C569" s="1258">
        <v>1058</v>
      </c>
      <c r="D569" s="1"/>
      <c r="E569" s="1"/>
      <c r="F569" s="1"/>
      <c r="G569" s="1"/>
      <c r="H569" s="1259"/>
      <c r="I569" s="1"/>
      <c r="J569" s="1"/>
      <c r="K569" s="1"/>
      <c r="L569" s="1"/>
      <c r="M569" s="374"/>
    </row>
    <row x14ac:dyDescent="0.25" r="570" customHeight="1" ht="29.25">
      <c r="A570" s="1256" t="s">
        <v>14156</v>
      </c>
      <c r="B570" s="1257" t="s">
        <v>14157</v>
      </c>
      <c r="C570" s="1258">
        <v>79</v>
      </c>
      <c r="D570" s="1"/>
      <c r="E570" s="1"/>
      <c r="F570" s="1"/>
      <c r="G570" s="1"/>
      <c r="H570" s="1262"/>
      <c r="I570" s="1"/>
      <c r="J570" s="1"/>
      <c r="K570" s="1"/>
      <c r="L570" s="1"/>
      <c r="M570" s="374"/>
    </row>
    <row x14ac:dyDescent="0.25" r="571" customHeight="1" ht="29.25">
      <c r="A571" s="1256" t="s">
        <v>14158</v>
      </c>
      <c r="B571" s="1257" t="s">
        <v>14159</v>
      </c>
      <c r="C571" s="1258">
        <v>54</v>
      </c>
      <c r="D571" s="1"/>
      <c r="E571" s="1"/>
      <c r="F571" s="1"/>
      <c r="G571" s="1"/>
      <c r="H571" s="1262"/>
      <c r="I571" s="1"/>
      <c r="J571" s="1"/>
      <c r="K571" s="1"/>
      <c r="L571" s="1"/>
      <c r="M571" s="374"/>
    </row>
    <row x14ac:dyDescent="0.25" r="572" customHeight="1" ht="29.25">
      <c r="A572" s="1256" t="s">
        <v>14160</v>
      </c>
      <c r="B572" s="1257" t="s">
        <v>14161</v>
      </c>
      <c r="C572" s="1258">
        <v>99</v>
      </c>
      <c r="D572" s="1"/>
      <c r="E572" s="1"/>
      <c r="F572" s="1"/>
      <c r="G572" s="1"/>
      <c r="H572" s="1262"/>
      <c r="I572" s="1"/>
      <c r="J572" s="1"/>
      <c r="K572" s="1"/>
      <c r="L572" s="1"/>
      <c r="M572" s="374"/>
    </row>
    <row x14ac:dyDescent="0.25" r="573" customHeight="1" ht="29.25">
      <c r="A573" s="1256" t="s">
        <v>14162</v>
      </c>
      <c r="B573" s="1257" t="s">
        <v>14163</v>
      </c>
      <c r="C573" s="1258">
        <v>697</v>
      </c>
      <c r="D573" s="1"/>
      <c r="E573" s="1"/>
      <c r="F573" s="1"/>
      <c r="G573" s="1"/>
      <c r="H573" s="1262"/>
      <c r="I573" s="1"/>
      <c r="J573" s="1"/>
      <c r="K573" s="1"/>
      <c r="L573" s="1"/>
      <c r="M573" s="374"/>
    </row>
    <row x14ac:dyDescent="0.25" r="574" customHeight="1" ht="29.25">
      <c r="A574" s="1256" t="s">
        <v>14164</v>
      </c>
      <c r="B574" s="1257" t="s">
        <v>14165</v>
      </c>
      <c r="C574" s="1258">
        <v>116</v>
      </c>
      <c r="D574" s="1"/>
      <c r="E574" s="1"/>
      <c r="F574" s="1"/>
      <c r="G574" s="1"/>
      <c r="H574" s="1262"/>
      <c r="I574" s="1"/>
      <c r="J574" s="1"/>
      <c r="K574" s="1"/>
      <c r="L574" s="1"/>
      <c r="M574" s="374"/>
    </row>
    <row x14ac:dyDescent="0.25" r="575" customHeight="1" ht="29.25">
      <c r="A575" s="1256" t="s">
        <v>14166</v>
      </c>
      <c r="B575" s="1257" t="s">
        <v>14167</v>
      </c>
      <c r="C575" s="1258">
        <v>136</v>
      </c>
      <c r="D575" s="1"/>
      <c r="E575" s="1"/>
      <c r="F575" s="1"/>
      <c r="G575" s="1"/>
      <c r="H575" s="1262"/>
      <c r="I575" s="1"/>
      <c r="J575" s="1"/>
      <c r="K575" s="1"/>
      <c r="L575" s="1"/>
      <c r="M575" s="374"/>
    </row>
    <row x14ac:dyDescent="0.25" r="576" customHeight="1" ht="29.25">
      <c r="A576" s="1256" t="s">
        <v>14168</v>
      </c>
      <c r="B576" s="1257" t="s">
        <v>14169</v>
      </c>
      <c r="C576" s="1258">
        <v>396</v>
      </c>
      <c r="D576" s="1"/>
      <c r="E576" s="1"/>
      <c r="F576" s="1"/>
      <c r="G576" s="1"/>
      <c r="H576" s="1262"/>
      <c r="I576" s="1"/>
      <c r="J576" s="1"/>
      <c r="K576" s="1"/>
      <c r="L576" s="1"/>
      <c r="M576" s="374"/>
    </row>
    <row x14ac:dyDescent="0.25" r="577" customHeight="1" ht="29.25">
      <c r="A577" s="1256" t="s">
        <v>14170</v>
      </c>
      <c r="B577" s="1257" t="s">
        <v>14171</v>
      </c>
      <c r="C577" s="1258">
        <v>406</v>
      </c>
      <c r="D577" s="1"/>
      <c r="E577" s="1"/>
      <c r="F577" s="1"/>
      <c r="G577" s="1"/>
      <c r="H577" s="1262"/>
      <c r="I577" s="1"/>
      <c r="J577" s="1"/>
      <c r="K577" s="1"/>
      <c r="L577" s="1"/>
      <c r="M577" s="374"/>
    </row>
    <row x14ac:dyDescent="0.25" r="578" customHeight="1" ht="29.25">
      <c r="A578" s="1256" t="s">
        <v>14172</v>
      </c>
      <c r="B578" s="1257" t="s">
        <v>14173</v>
      </c>
      <c r="C578" s="1258">
        <v>457</v>
      </c>
      <c r="D578" s="1"/>
      <c r="E578" s="1"/>
      <c r="F578" s="1"/>
      <c r="G578" s="1"/>
      <c r="H578" s="1259"/>
      <c r="I578" s="1"/>
      <c r="J578" s="1"/>
      <c r="K578" s="1"/>
      <c r="L578" s="1"/>
      <c r="M578" s="374"/>
    </row>
    <row x14ac:dyDescent="0.25" r="579" customHeight="1" ht="29.25">
      <c r="A579" s="1256" t="s">
        <v>14174</v>
      </c>
      <c r="B579" s="1257" t="s">
        <v>14175</v>
      </c>
      <c r="C579" s="1258">
        <v>1452</v>
      </c>
      <c r="D579" s="1"/>
      <c r="E579" s="1"/>
      <c r="F579" s="1"/>
      <c r="G579" s="1"/>
      <c r="H579" s="1259"/>
      <c r="I579" s="1"/>
      <c r="J579" s="1"/>
      <c r="K579" s="1"/>
      <c r="L579" s="1"/>
      <c r="M579" s="374"/>
    </row>
    <row x14ac:dyDescent="0.25" r="580" customHeight="1" ht="29.25">
      <c r="A580" s="1256" t="s">
        <v>14176</v>
      </c>
      <c r="B580" s="1257" t="s">
        <v>14177</v>
      </c>
      <c r="C580" s="1258">
        <v>112</v>
      </c>
      <c r="D580" s="1"/>
      <c r="E580" s="1"/>
      <c r="F580" s="1"/>
      <c r="G580" s="1"/>
      <c r="H580" s="1259"/>
      <c r="I580" s="1"/>
      <c r="J580" s="1"/>
      <c r="K580" s="1"/>
      <c r="L580" s="1"/>
      <c r="M580" s="374"/>
    </row>
    <row x14ac:dyDescent="0.25" r="581" customHeight="1" ht="29.25">
      <c r="A581" s="1256" t="s">
        <v>14178</v>
      </c>
      <c r="B581" s="1257" t="s">
        <v>14179</v>
      </c>
      <c r="C581" s="1258">
        <v>286</v>
      </c>
      <c r="D581" s="1"/>
      <c r="E581" s="1"/>
      <c r="F581" s="1"/>
      <c r="G581" s="1"/>
      <c r="H581" s="1259"/>
      <c r="I581" s="1"/>
      <c r="J581" s="1"/>
      <c r="K581" s="1"/>
      <c r="L581" s="1"/>
      <c r="M581" s="374"/>
    </row>
    <row x14ac:dyDescent="0.25" r="582" customHeight="1" ht="29.25">
      <c r="A582" s="1256" t="s">
        <v>14180</v>
      </c>
      <c r="B582" s="1257" t="s">
        <v>14181</v>
      </c>
      <c r="C582" s="1258">
        <v>42</v>
      </c>
      <c r="D582" s="1"/>
      <c r="E582" s="1"/>
      <c r="F582" s="1"/>
      <c r="G582" s="1"/>
      <c r="H582" s="1259"/>
      <c r="I582" s="1"/>
      <c r="J582" s="1"/>
      <c r="K582" s="1"/>
      <c r="L582" s="1"/>
      <c r="M582" s="374"/>
    </row>
    <row x14ac:dyDescent="0.25" r="583" customHeight="1" ht="29.25">
      <c r="A583" s="1256" t="s">
        <v>14182</v>
      </c>
      <c r="B583" s="1257" t="s">
        <v>14183</v>
      </c>
      <c r="C583" s="1258">
        <v>1602</v>
      </c>
      <c r="D583" s="1"/>
      <c r="E583" s="1"/>
      <c r="F583" s="1"/>
      <c r="G583" s="1"/>
      <c r="H583" s="1259"/>
      <c r="I583" s="1"/>
      <c r="J583" s="1"/>
      <c r="K583" s="1"/>
      <c r="L583" s="1"/>
      <c r="M583" s="374"/>
    </row>
    <row x14ac:dyDescent="0.25" r="584" customHeight="1" ht="29.25">
      <c r="A584" s="1256" t="s">
        <v>14184</v>
      </c>
      <c r="B584" s="1257" t="s">
        <v>14185</v>
      </c>
      <c r="C584" s="1258">
        <v>229</v>
      </c>
      <c r="D584" s="1"/>
      <c r="E584" s="1"/>
      <c r="F584" s="1"/>
      <c r="G584" s="1"/>
      <c r="H584" s="1259"/>
      <c r="I584" s="1"/>
      <c r="J584" s="1"/>
      <c r="K584" s="1"/>
      <c r="L584" s="1"/>
      <c r="M584" s="374"/>
    </row>
    <row x14ac:dyDescent="0.25" r="585" customHeight="1" ht="29.25">
      <c r="A585" s="1256" t="s">
        <v>14186</v>
      </c>
      <c r="B585" s="1257" t="s">
        <v>14187</v>
      </c>
      <c r="C585" s="1258">
        <v>65</v>
      </c>
      <c r="D585" s="1"/>
      <c r="E585" s="1"/>
      <c r="F585" s="1"/>
      <c r="G585" s="1"/>
      <c r="H585" s="1259"/>
      <c r="I585" s="1"/>
      <c r="J585" s="1"/>
      <c r="K585" s="1"/>
      <c r="L585" s="1"/>
      <c r="M585" s="374"/>
    </row>
    <row x14ac:dyDescent="0.25" r="586" customHeight="1" ht="29.25">
      <c r="A586" s="1256" t="s">
        <v>14188</v>
      </c>
      <c r="B586" s="1257" t="s">
        <v>14189</v>
      </c>
      <c r="C586" s="1258">
        <v>231</v>
      </c>
      <c r="D586" s="1"/>
      <c r="E586" s="1"/>
      <c r="F586" s="1"/>
      <c r="G586" s="1"/>
      <c r="H586" s="1259"/>
      <c r="I586" s="1"/>
      <c r="J586" s="1"/>
      <c r="K586" s="1"/>
      <c r="L586" s="1"/>
      <c r="M586" s="374"/>
    </row>
    <row x14ac:dyDescent="0.25" r="587" customHeight="1" ht="29.25">
      <c r="A587" s="1256" t="s">
        <v>14190</v>
      </c>
      <c r="B587" s="1257" t="s">
        <v>14191</v>
      </c>
      <c r="C587" s="1258">
        <v>50</v>
      </c>
      <c r="D587" s="1"/>
      <c r="E587" s="1"/>
      <c r="F587" s="1"/>
      <c r="G587" s="1"/>
      <c r="H587" s="1259"/>
      <c r="I587" s="1"/>
      <c r="J587" s="1"/>
      <c r="K587" s="1"/>
      <c r="L587" s="1"/>
      <c r="M587" s="374"/>
    </row>
    <row x14ac:dyDescent="0.25" r="588" customHeight="1" ht="29.25">
      <c r="A588" s="1256" t="s">
        <v>14192</v>
      </c>
      <c r="B588" s="1257" t="s">
        <v>14193</v>
      </c>
      <c r="C588" s="1258">
        <v>86</v>
      </c>
      <c r="D588" s="1"/>
      <c r="E588" s="1"/>
      <c r="F588" s="1"/>
      <c r="G588" s="1"/>
      <c r="H588" s="1259"/>
      <c r="I588" s="1"/>
      <c r="J588" s="1"/>
      <c r="K588" s="1"/>
      <c r="L588" s="1"/>
      <c r="M588" s="374"/>
    </row>
    <row x14ac:dyDescent="0.25" r="589" customHeight="1" ht="29.25">
      <c r="A589" s="1256" t="s">
        <v>14194</v>
      </c>
      <c r="B589" s="1257" t="s">
        <v>14195</v>
      </c>
      <c r="C589" s="1258">
        <v>81</v>
      </c>
      <c r="D589" s="1"/>
      <c r="E589" s="1"/>
      <c r="F589" s="1"/>
      <c r="G589" s="1"/>
      <c r="H589" s="1259"/>
      <c r="I589" s="1"/>
      <c r="J589" s="1"/>
      <c r="K589" s="1"/>
      <c r="L589" s="1"/>
      <c r="M589" s="374"/>
    </row>
    <row x14ac:dyDescent="0.25" r="590" customHeight="1" ht="29.25">
      <c r="A590" s="1256" t="s">
        <v>14196</v>
      </c>
      <c r="B590" s="1257" t="s">
        <v>14197</v>
      </c>
      <c r="C590" s="1258">
        <v>61</v>
      </c>
      <c r="D590" s="1"/>
      <c r="E590" s="1"/>
      <c r="F590" s="1"/>
      <c r="G590" s="1"/>
      <c r="H590" s="1259"/>
      <c r="I590" s="1"/>
      <c r="J590" s="1"/>
      <c r="K590" s="1"/>
      <c r="L590" s="1"/>
      <c r="M590" s="374"/>
    </row>
    <row x14ac:dyDescent="0.25" r="591" customHeight="1" ht="29.25">
      <c r="A591" s="1256" t="s">
        <v>14198</v>
      </c>
      <c r="B591" s="1257" t="s">
        <v>14199</v>
      </c>
      <c r="C591" s="1258">
        <v>112</v>
      </c>
      <c r="D591" s="1"/>
      <c r="E591" s="1"/>
      <c r="F591" s="1"/>
      <c r="G591" s="1"/>
      <c r="H591" s="1259"/>
      <c r="I591" s="1"/>
      <c r="J591" s="1"/>
      <c r="K591" s="1"/>
      <c r="L591" s="1"/>
      <c r="M591" s="374"/>
    </row>
    <row x14ac:dyDescent="0.25" r="592" customHeight="1" ht="29.25">
      <c r="A592" s="1256" t="s">
        <v>14200</v>
      </c>
      <c r="B592" s="1257" t="s">
        <v>14201</v>
      </c>
      <c r="C592" s="1258">
        <v>104</v>
      </c>
      <c r="D592" s="1"/>
      <c r="E592" s="1"/>
      <c r="F592" s="1"/>
      <c r="G592" s="1"/>
      <c r="H592" s="1259"/>
      <c r="I592" s="1"/>
      <c r="J592" s="1"/>
      <c r="K592" s="1"/>
      <c r="L592" s="1"/>
      <c r="M592" s="374"/>
    </row>
    <row x14ac:dyDescent="0.25" r="593" customHeight="1" ht="29.25">
      <c r="A593" s="1256" t="s">
        <v>14202</v>
      </c>
      <c r="B593" s="1257" t="s">
        <v>14203</v>
      </c>
      <c r="C593" s="1258">
        <v>58</v>
      </c>
      <c r="D593" s="1"/>
      <c r="E593" s="1"/>
      <c r="F593" s="1"/>
      <c r="G593" s="1"/>
      <c r="H593" s="1259"/>
      <c r="I593" s="1"/>
      <c r="J593" s="1"/>
      <c r="K593" s="1"/>
      <c r="L593" s="1"/>
      <c r="M593" s="374"/>
    </row>
    <row x14ac:dyDescent="0.25" r="594" customHeight="1" ht="29.25">
      <c r="A594" s="1256" t="s">
        <v>14204</v>
      </c>
      <c r="B594" s="1257" t="s">
        <v>14205</v>
      </c>
      <c r="C594" s="1258">
        <v>263</v>
      </c>
      <c r="D594" s="1"/>
      <c r="E594" s="1"/>
      <c r="F594" s="1"/>
      <c r="G594" s="1"/>
      <c r="H594" s="1259"/>
      <c r="I594" s="1"/>
      <c r="J594" s="1"/>
      <c r="K594" s="1"/>
      <c r="L594" s="1"/>
      <c r="M594" s="374"/>
    </row>
    <row x14ac:dyDescent="0.25" r="595" customHeight="1" ht="29.25">
      <c r="A595" s="1256" t="s">
        <v>14206</v>
      </c>
      <c r="B595" s="1257" t="s">
        <v>14207</v>
      </c>
      <c r="C595" s="1258">
        <v>153</v>
      </c>
      <c r="D595" s="1"/>
      <c r="E595" s="1"/>
      <c r="F595" s="1"/>
      <c r="G595" s="1"/>
      <c r="H595" s="1259"/>
      <c r="I595" s="1"/>
      <c r="J595" s="1"/>
      <c r="K595" s="1"/>
      <c r="L595" s="1"/>
      <c r="M595" s="374"/>
    </row>
    <row x14ac:dyDescent="0.25" r="596" customHeight="1" ht="29.25">
      <c r="A596" s="1256" t="s">
        <v>14208</v>
      </c>
      <c r="B596" s="1257" t="s">
        <v>14209</v>
      </c>
      <c r="C596" s="1258">
        <v>113</v>
      </c>
      <c r="D596" s="1"/>
      <c r="E596" s="1"/>
      <c r="F596" s="1"/>
      <c r="G596" s="1"/>
      <c r="H596" s="1259"/>
      <c r="I596" s="1"/>
      <c r="J596" s="1"/>
      <c r="K596" s="1"/>
      <c r="L596" s="1"/>
      <c r="M596" s="374"/>
    </row>
    <row x14ac:dyDescent="0.25" r="597" customHeight="1" ht="29.25">
      <c r="A597" s="1256" t="s">
        <v>14210</v>
      </c>
      <c r="B597" s="1257" t="s">
        <v>14211</v>
      </c>
      <c r="C597" s="1258">
        <v>104</v>
      </c>
      <c r="D597" s="1"/>
      <c r="E597" s="1"/>
      <c r="F597" s="1"/>
      <c r="G597" s="1"/>
      <c r="H597" s="1259"/>
      <c r="I597" s="1"/>
      <c r="J597" s="1"/>
      <c r="K597" s="1"/>
      <c r="L597" s="1"/>
      <c r="M597" s="374"/>
    </row>
    <row x14ac:dyDescent="0.25" r="598" customHeight="1" ht="29.25">
      <c r="A598" s="1256" t="s">
        <v>14212</v>
      </c>
      <c r="B598" s="1257" t="s">
        <v>14213</v>
      </c>
      <c r="C598" s="1258">
        <v>310</v>
      </c>
      <c r="D598" s="1"/>
      <c r="E598" s="1"/>
      <c r="F598" s="1"/>
      <c r="G598" s="1"/>
      <c r="H598" s="1259"/>
      <c r="I598" s="1"/>
      <c r="J598" s="1"/>
      <c r="K598" s="1"/>
      <c r="L598" s="1"/>
      <c r="M598" s="374"/>
    </row>
    <row x14ac:dyDescent="0.25" r="599" customHeight="1" ht="29.25">
      <c r="A599" s="1256" t="s">
        <v>14214</v>
      </c>
      <c r="B599" s="1257" t="s">
        <v>14215</v>
      </c>
      <c r="C599" s="1258">
        <v>519</v>
      </c>
      <c r="D599" s="1"/>
      <c r="E599" s="1"/>
      <c r="F599" s="1"/>
      <c r="G599" s="1"/>
      <c r="H599" s="1259"/>
      <c r="I599" s="1"/>
      <c r="J599" s="1"/>
      <c r="K599" s="1"/>
      <c r="L599" s="1"/>
      <c r="M599" s="374"/>
    </row>
    <row x14ac:dyDescent="0.25" r="600" customHeight="1" ht="29.25">
      <c r="A600" s="1256" t="s">
        <v>14216</v>
      </c>
      <c r="B600" s="1257" t="s">
        <v>14217</v>
      </c>
      <c r="C600" s="1258">
        <v>106</v>
      </c>
      <c r="D600" s="1"/>
      <c r="E600" s="1"/>
      <c r="F600" s="1"/>
      <c r="G600" s="1"/>
      <c r="H600" s="1259"/>
      <c r="I600" s="1"/>
      <c r="J600" s="1"/>
      <c r="K600" s="1"/>
      <c r="L600" s="1"/>
      <c r="M600" s="374"/>
    </row>
    <row x14ac:dyDescent="0.25" r="601" customHeight="1" ht="29.25">
      <c r="A601" s="1256" t="s">
        <v>14218</v>
      </c>
      <c r="B601" s="1257" t="s">
        <v>14219</v>
      </c>
      <c r="C601" s="1258">
        <v>146</v>
      </c>
      <c r="D601" s="1"/>
      <c r="E601" s="1"/>
      <c r="F601" s="1"/>
      <c r="G601" s="1"/>
      <c r="H601" s="1259"/>
      <c r="I601" s="1"/>
      <c r="J601" s="1"/>
      <c r="K601" s="1"/>
      <c r="L601" s="1"/>
      <c r="M601" s="374"/>
    </row>
    <row x14ac:dyDescent="0.25" r="602" customHeight="1" ht="29.25">
      <c r="A602" s="1256" t="s">
        <v>14220</v>
      </c>
      <c r="B602" s="1257" t="s">
        <v>14221</v>
      </c>
      <c r="C602" s="1258">
        <v>256</v>
      </c>
      <c r="D602" s="1"/>
      <c r="E602" s="1"/>
      <c r="F602" s="1"/>
      <c r="G602" s="1"/>
      <c r="H602" s="1259"/>
      <c r="I602" s="1"/>
      <c r="J602" s="1"/>
      <c r="K602" s="1"/>
      <c r="L602" s="1"/>
      <c r="M602" s="374"/>
    </row>
    <row x14ac:dyDescent="0.25" r="603" customHeight="1" ht="29.25">
      <c r="A603" s="1256" t="s">
        <v>14222</v>
      </c>
      <c r="B603" s="1257" t="s">
        <v>14223</v>
      </c>
      <c r="C603" s="1258">
        <v>316</v>
      </c>
      <c r="D603" s="1"/>
      <c r="E603" s="1"/>
      <c r="F603" s="1"/>
      <c r="G603" s="1"/>
      <c r="H603" s="1259"/>
      <c r="I603" s="1"/>
      <c r="J603" s="1"/>
      <c r="K603" s="1"/>
      <c r="L603" s="1"/>
      <c r="M603" s="374"/>
    </row>
    <row x14ac:dyDescent="0.25" r="604" customHeight="1" ht="29.25">
      <c r="A604" s="1256" t="s">
        <v>14224</v>
      </c>
      <c r="B604" s="1257" t="s">
        <v>14225</v>
      </c>
      <c r="C604" s="1258">
        <v>330</v>
      </c>
      <c r="D604" s="1"/>
      <c r="E604" s="1"/>
      <c r="F604" s="1"/>
      <c r="G604" s="1"/>
      <c r="H604" s="1259"/>
      <c r="I604" s="1"/>
      <c r="J604" s="1"/>
      <c r="K604" s="1"/>
      <c r="L604" s="1"/>
      <c r="M604" s="374"/>
    </row>
    <row x14ac:dyDescent="0.25" r="605" customHeight="1" ht="29.25">
      <c r="A605" s="1256" t="s">
        <v>14226</v>
      </c>
      <c r="B605" s="1257" t="s">
        <v>14227</v>
      </c>
      <c r="C605" s="1258">
        <v>195</v>
      </c>
      <c r="D605" s="1"/>
      <c r="E605" s="1"/>
      <c r="F605" s="1"/>
      <c r="G605" s="1"/>
      <c r="H605" s="1259"/>
      <c r="I605" s="1"/>
      <c r="J605" s="1"/>
      <c r="K605" s="1"/>
      <c r="L605" s="1"/>
      <c r="M605" s="374"/>
    </row>
    <row x14ac:dyDescent="0.25" r="606" customHeight="1" ht="29.25">
      <c r="A606" s="1256" t="s">
        <v>14228</v>
      </c>
      <c r="B606" s="1257" t="s">
        <v>14229</v>
      </c>
      <c r="C606" s="1258">
        <v>145</v>
      </c>
      <c r="D606" s="1"/>
      <c r="E606" s="1"/>
      <c r="F606" s="1"/>
      <c r="G606" s="1"/>
      <c r="H606" s="1259"/>
      <c r="I606" s="1"/>
      <c r="J606" s="1"/>
      <c r="K606" s="1"/>
      <c r="L606" s="1"/>
      <c r="M606" s="374"/>
    </row>
    <row x14ac:dyDescent="0.25" r="607" customHeight="1" ht="29.25">
      <c r="A607" s="1256" t="s">
        <v>14230</v>
      </c>
      <c r="B607" s="1257" t="s">
        <v>14231</v>
      </c>
      <c r="C607" s="1258">
        <v>701</v>
      </c>
      <c r="D607" s="1"/>
      <c r="E607" s="1"/>
      <c r="F607" s="1"/>
      <c r="G607" s="1"/>
      <c r="H607" s="1259"/>
      <c r="I607" s="1"/>
      <c r="J607" s="1"/>
      <c r="K607" s="1"/>
      <c r="L607" s="1"/>
      <c r="M607" s="374"/>
    </row>
    <row x14ac:dyDescent="0.25" r="608" customHeight="1" ht="29.25">
      <c r="A608" s="1256" t="s">
        <v>14232</v>
      </c>
      <c r="B608" s="1257" t="s">
        <v>14233</v>
      </c>
      <c r="C608" s="1258">
        <v>1107</v>
      </c>
      <c r="D608" s="1"/>
      <c r="E608" s="1"/>
      <c r="F608" s="1"/>
      <c r="G608" s="1"/>
      <c r="H608" s="1259"/>
      <c r="I608" s="1"/>
      <c r="J608" s="1"/>
      <c r="K608" s="1"/>
      <c r="L608" s="1"/>
      <c r="M608" s="374"/>
    </row>
    <row x14ac:dyDescent="0.25" r="609" customHeight="1" ht="29.25">
      <c r="A609" s="1256" t="s">
        <v>14234</v>
      </c>
      <c r="B609" s="1257" t="s">
        <v>14235</v>
      </c>
      <c r="C609" s="1258">
        <v>571</v>
      </c>
      <c r="D609" s="1"/>
      <c r="E609" s="1"/>
      <c r="F609" s="1"/>
      <c r="G609" s="1"/>
      <c r="H609" s="1259"/>
      <c r="I609" s="1"/>
      <c r="J609" s="1"/>
      <c r="K609" s="1"/>
      <c r="L609" s="1"/>
      <c r="M609" s="374"/>
    </row>
    <row x14ac:dyDescent="0.25" r="610" customHeight="1" ht="29.25">
      <c r="A610" s="1256" t="s">
        <v>14236</v>
      </c>
      <c r="B610" s="1257" t="s">
        <v>14237</v>
      </c>
      <c r="C610" s="1258">
        <v>1021</v>
      </c>
      <c r="D610" s="1"/>
      <c r="E610" s="1"/>
      <c r="F610" s="1"/>
      <c r="G610" s="1"/>
      <c r="H610" s="1259"/>
      <c r="I610" s="1"/>
      <c r="J610" s="1"/>
      <c r="K610" s="1"/>
      <c r="L610" s="1"/>
      <c r="M610" s="374"/>
    </row>
    <row x14ac:dyDescent="0.25" r="611" customHeight="1" ht="29.25">
      <c r="A611" s="1256" t="s">
        <v>14238</v>
      </c>
      <c r="B611" s="1257" t="s">
        <v>14239</v>
      </c>
      <c r="C611" s="1258">
        <v>86</v>
      </c>
      <c r="D611" s="1"/>
      <c r="E611" s="1"/>
      <c r="F611" s="1"/>
      <c r="G611" s="1"/>
      <c r="H611" s="1259"/>
      <c r="I611" s="1"/>
      <c r="J611" s="1"/>
      <c r="K611" s="1"/>
      <c r="L611" s="1"/>
      <c r="M611" s="374"/>
    </row>
    <row x14ac:dyDescent="0.25" r="612" customHeight="1" ht="29.25">
      <c r="A612" s="1256" t="s">
        <v>14240</v>
      </c>
      <c r="B612" s="1257" t="s">
        <v>14241</v>
      </c>
      <c r="C612" s="1258">
        <v>197</v>
      </c>
      <c r="D612" s="1"/>
      <c r="E612" s="1"/>
      <c r="F612" s="1"/>
      <c r="G612" s="1"/>
      <c r="H612" s="1259"/>
      <c r="I612" s="1"/>
      <c r="J612" s="1"/>
      <c r="K612" s="1"/>
      <c r="L612" s="1"/>
      <c r="M612" s="374"/>
    </row>
    <row x14ac:dyDescent="0.25" r="613" customHeight="1" ht="29.25">
      <c r="A613" s="1256" t="s">
        <v>14242</v>
      </c>
      <c r="B613" s="1257" t="s">
        <v>14243</v>
      </c>
      <c r="C613" s="1258">
        <v>108</v>
      </c>
      <c r="D613" s="1"/>
      <c r="E613" s="1"/>
      <c r="F613" s="1"/>
      <c r="G613" s="1"/>
      <c r="H613" s="1259"/>
      <c r="I613" s="1"/>
      <c r="J613" s="1"/>
      <c r="K613" s="1"/>
      <c r="L613" s="1"/>
      <c r="M613" s="374"/>
    </row>
    <row x14ac:dyDescent="0.25" r="614" customHeight="1" ht="29.25">
      <c r="A614" s="1256" t="s">
        <v>14244</v>
      </c>
      <c r="B614" s="1257" t="s">
        <v>14245</v>
      </c>
      <c r="C614" s="1258">
        <v>128</v>
      </c>
      <c r="D614" s="1"/>
      <c r="E614" s="1"/>
      <c r="F614" s="1"/>
      <c r="G614" s="1"/>
      <c r="H614" s="1259"/>
      <c r="I614" s="1"/>
      <c r="J614" s="1"/>
      <c r="K614" s="1"/>
      <c r="L614" s="1"/>
      <c r="M614" s="374"/>
    </row>
    <row x14ac:dyDescent="0.25" r="615" customHeight="1" ht="29.25">
      <c r="A615" s="1256" t="s">
        <v>14246</v>
      </c>
      <c r="B615" s="1257" t="s">
        <v>14247</v>
      </c>
      <c r="C615" s="1258">
        <v>306</v>
      </c>
      <c r="D615" s="1"/>
      <c r="E615" s="1"/>
      <c r="F615" s="1"/>
      <c r="G615" s="1"/>
      <c r="H615" s="1259"/>
      <c r="I615" s="1"/>
      <c r="J615" s="1"/>
      <c r="K615" s="1"/>
      <c r="L615" s="1"/>
      <c r="M615" s="374"/>
    </row>
    <row x14ac:dyDescent="0.25" r="616" customHeight="1" ht="29.25">
      <c r="A616" s="1256" t="s">
        <v>14248</v>
      </c>
      <c r="B616" s="1257" t="s">
        <v>14249</v>
      </c>
      <c r="C616" s="1258">
        <v>262</v>
      </c>
      <c r="D616" s="1"/>
      <c r="E616" s="1"/>
      <c r="F616" s="1"/>
      <c r="G616" s="1"/>
      <c r="H616" s="1259"/>
      <c r="I616" s="1"/>
      <c r="J616" s="1"/>
      <c r="K616" s="1"/>
      <c r="L616" s="1"/>
      <c r="M616" s="374"/>
    </row>
    <row x14ac:dyDescent="0.25" r="617" customHeight="1" ht="29.25">
      <c r="A617" s="1256" t="s">
        <v>14250</v>
      </c>
      <c r="B617" s="1257" t="s">
        <v>14251</v>
      </c>
      <c r="C617" s="1258">
        <v>227</v>
      </c>
      <c r="D617" s="1"/>
      <c r="E617" s="1"/>
      <c r="F617" s="1"/>
      <c r="G617" s="1"/>
      <c r="H617" s="1259"/>
      <c r="I617" s="1"/>
      <c r="J617" s="1"/>
      <c r="K617" s="1"/>
      <c r="L617" s="1"/>
      <c r="M617" s="374"/>
    </row>
    <row x14ac:dyDescent="0.25" r="618" customHeight="1" ht="29.25">
      <c r="A618" s="1256" t="s">
        <v>14252</v>
      </c>
      <c r="B618" s="1257" t="s">
        <v>14253</v>
      </c>
      <c r="C618" s="1258">
        <v>210</v>
      </c>
      <c r="D618" s="1"/>
      <c r="E618" s="1"/>
      <c r="F618" s="1"/>
      <c r="G618" s="1"/>
      <c r="H618" s="1259"/>
      <c r="I618" s="1"/>
      <c r="J618" s="1"/>
      <c r="K618" s="1"/>
      <c r="L618" s="1"/>
      <c r="M618" s="374"/>
    </row>
    <row x14ac:dyDescent="0.25" r="619" customHeight="1" ht="29.25">
      <c r="A619" s="1256" t="s">
        <v>14254</v>
      </c>
      <c r="B619" s="1257" t="s">
        <v>14255</v>
      </c>
      <c r="C619" s="1258">
        <v>166</v>
      </c>
      <c r="D619" s="1"/>
      <c r="E619" s="1"/>
      <c r="F619" s="1"/>
      <c r="G619" s="1"/>
      <c r="H619" s="1259"/>
      <c r="I619" s="1"/>
      <c r="J619" s="1"/>
      <c r="K619" s="1"/>
      <c r="L619" s="1"/>
      <c r="M619" s="374"/>
    </row>
    <row x14ac:dyDescent="0.25" r="620" customHeight="1" ht="29.25">
      <c r="A620" s="1256" t="s">
        <v>14256</v>
      </c>
      <c r="B620" s="1257" t="s">
        <v>14257</v>
      </c>
      <c r="C620" s="1258">
        <v>310</v>
      </c>
      <c r="D620" s="1"/>
      <c r="E620" s="1"/>
      <c r="F620" s="1"/>
      <c r="G620" s="1"/>
      <c r="H620" s="1259"/>
      <c r="I620" s="1"/>
      <c r="J620" s="1"/>
      <c r="K620" s="1"/>
      <c r="L620" s="1"/>
      <c r="M620" s="374"/>
    </row>
    <row x14ac:dyDescent="0.25" r="621" customHeight="1" ht="29.25">
      <c r="A621" s="1256" t="s">
        <v>14258</v>
      </c>
      <c r="B621" s="1257" t="s">
        <v>14259</v>
      </c>
      <c r="C621" s="1258">
        <v>360</v>
      </c>
      <c r="D621" s="1"/>
      <c r="E621" s="1"/>
      <c r="F621" s="1"/>
      <c r="G621" s="1"/>
      <c r="H621" s="1259"/>
      <c r="I621" s="1"/>
      <c r="J621" s="1"/>
      <c r="K621" s="1"/>
      <c r="L621" s="1"/>
      <c r="M621" s="374"/>
    </row>
    <row x14ac:dyDescent="0.25" r="622" customHeight="1" ht="29.25">
      <c r="A622" s="1256" t="s">
        <v>14260</v>
      </c>
      <c r="B622" s="1257" t="s">
        <v>14261</v>
      </c>
      <c r="C622" s="1258">
        <v>316</v>
      </c>
      <c r="D622" s="1"/>
      <c r="E622" s="1"/>
      <c r="F622" s="1"/>
      <c r="G622" s="1"/>
      <c r="H622" s="1259"/>
      <c r="I622" s="1"/>
      <c r="J622" s="1"/>
      <c r="K622" s="1"/>
      <c r="L622" s="1"/>
      <c r="M622" s="374"/>
    </row>
    <row x14ac:dyDescent="0.25" r="623" customHeight="1" ht="29.25">
      <c r="A623" s="1256" t="s">
        <v>14262</v>
      </c>
      <c r="B623" s="1257" t="s">
        <v>14263</v>
      </c>
      <c r="C623" s="1258">
        <v>166</v>
      </c>
      <c r="D623" s="1"/>
      <c r="E623" s="1"/>
      <c r="F623" s="1"/>
      <c r="G623" s="1"/>
      <c r="H623" s="1259"/>
      <c r="I623" s="1"/>
      <c r="J623" s="1"/>
      <c r="K623" s="1"/>
      <c r="L623" s="1"/>
      <c r="M623" s="374"/>
    </row>
    <row x14ac:dyDescent="0.25" r="624" customHeight="1" ht="29.25">
      <c r="A624" s="1256" t="s">
        <v>14264</v>
      </c>
      <c r="B624" s="1257" t="s">
        <v>14265</v>
      </c>
      <c r="C624" s="1258">
        <v>156</v>
      </c>
      <c r="D624" s="1"/>
      <c r="E624" s="1"/>
      <c r="F624" s="1"/>
      <c r="G624" s="1"/>
      <c r="H624" s="1259"/>
      <c r="I624" s="1"/>
      <c r="J624" s="1"/>
      <c r="K624" s="1"/>
      <c r="L624" s="1"/>
      <c r="M624" s="374"/>
    </row>
    <row x14ac:dyDescent="0.25" r="625" customHeight="1" ht="29.25">
      <c r="A625" s="1256" t="s">
        <v>14266</v>
      </c>
      <c r="B625" s="1257" t="s">
        <v>14267</v>
      </c>
      <c r="C625" s="1258">
        <v>356</v>
      </c>
      <c r="D625" s="1"/>
      <c r="E625" s="1"/>
      <c r="F625" s="1"/>
      <c r="G625" s="1"/>
      <c r="H625" s="1259"/>
      <c r="I625" s="1"/>
      <c r="J625" s="1"/>
      <c r="K625" s="1"/>
      <c r="L625" s="1"/>
      <c r="M625" s="374"/>
    </row>
    <row x14ac:dyDescent="0.25" r="626" customHeight="1" ht="29.25">
      <c r="A626" s="1256" t="s">
        <v>14268</v>
      </c>
      <c r="B626" s="1257" t="s">
        <v>14269</v>
      </c>
      <c r="C626" s="1258">
        <v>406</v>
      </c>
      <c r="D626" s="1"/>
      <c r="E626" s="1"/>
      <c r="F626" s="1"/>
      <c r="G626" s="1"/>
      <c r="H626" s="1259"/>
      <c r="I626" s="1"/>
      <c r="J626" s="1"/>
      <c r="K626" s="1"/>
      <c r="L626" s="1"/>
      <c r="M626" s="374"/>
    </row>
    <row x14ac:dyDescent="0.25" r="627" customHeight="1" ht="29.25">
      <c r="A627" s="1256" t="s">
        <v>14270</v>
      </c>
      <c r="B627" s="1257" t="s">
        <v>14271</v>
      </c>
      <c r="C627" s="1258">
        <v>530</v>
      </c>
      <c r="D627" s="1"/>
      <c r="E627" s="1"/>
      <c r="F627" s="1"/>
      <c r="G627" s="1"/>
      <c r="H627" s="1262"/>
      <c r="I627" s="1"/>
      <c r="J627" s="1"/>
      <c r="K627" s="1"/>
      <c r="L627" s="1"/>
      <c r="M627" s="374"/>
    </row>
    <row x14ac:dyDescent="0.25" r="628" customHeight="1" ht="29.25">
      <c r="A628" s="1256" t="s">
        <v>14272</v>
      </c>
      <c r="B628" s="1257" t="s">
        <v>14273</v>
      </c>
      <c r="C628" s="1258">
        <v>500</v>
      </c>
      <c r="D628" s="1"/>
      <c r="E628" s="1"/>
      <c r="F628" s="1"/>
      <c r="G628" s="1"/>
      <c r="H628" s="1262"/>
      <c r="I628" s="1"/>
      <c r="J628" s="1"/>
      <c r="K628" s="1"/>
      <c r="L628" s="1"/>
      <c r="M628" s="374"/>
    </row>
    <row x14ac:dyDescent="0.25" r="629" customHeight="1" ht="29.25">
      <c r="A629" s="1256" t="s">
        <v>14274</v>
      </c>
      <c r="B629" s="1257" t="s">
        <v>14275</v>
      </c>
      <c r="C629" s="1258">
        <v>362</v>
      </c>
      <c r="D629" s="1"/>
      <c r="E629" s="1"/>
      <c r="F629" s="1"/>
      <c r="G629" s="1"/>
      <c r="H629" s="1262"/>
      <c r="I629" s="1"/>
      <c r="J629" s="1"/>
      <c r="K629" s="1"/>
      <c r="L629" s="1"/>
      <c r="M629" s="374"/>
    </row>
    <row x14ac:dyDescent="0.25" r="630" customHeight="1" ht="29.25">
      <c r="A630" s="1256" t="s">
        <v>14276</v>
      </c>
      <c r="B630" s="1257" t="s">
        <v>14277</v>
      </c>
      <c r="C630" s="1258">
        <v>407</v>
      </c>
      <c r="D630" s="1"/>
      <c r="E630" s="1"/>
      <c r="F630" s="1"/>
      <c r="G630" s="1"/>
      <c r="H630" s="1262"/>
      <c r="I630" s="1"/>
      <c r="J630" s="1"/>
      <c r="K630" s="1"/>
      <c r="L630" s="1"/>
      <c r="M630" s="374"/>
    </row>
    <row x14ac:dyDescent="0.25" r="631" customHeight="1" ht="29.25">
      <c r="A631" s="1256" t="s">
        <v>14278</v>
      </c>
      <c r="B631" s="1257" t="s">
        <v>14279</v>
      </c>
      <c r="C631" s="1258">
        <v>67</v>
      </c>
      <c r="D631" s="1"/>
      <c r="E631" s="1"/>
      <c r="F631" s="1"/>
      <c r="G631" s="1"/>
      <c r="H631" s="1262"/>
      <c r="I631" s="1"/>
      <c r="J631" s="1"/>
      <c r="K631" s="1"/>
      <c r="L631" s="1"/>
      <c r="M631" s="374"/>
    </row>
    <row x14ac:dyDescent="0.25" r="632" customHeight="1" ht="29.25">
      <c r="A632" s="1256" t="s">
        <v>14280</v>
      </c>
      <c r="B632" s="1257" t="s">
        <v>14281</v>
      </c>
      <c r="C632" s="1258">
        <v>372</v>
      </c>
      <c r="D632" s="1"/>
      <c r="E632" s="1"/>
      <c r="F632" s="1"/>
      <c r="G632" s="1"/>
      <c r="H632" s="1262"/>
      <c r="I632" s="1"/>
      <c r="J632" s="1"/>
      <c r="K632" s="1"/>
      <c r="L632" s="1"/>
      <c r="M632" s="374"/>
    </row>
    <row x14ac:dyDescent="0.25" r="633" customHeight="1" ht="29.25">
      <c r="A633" s="1256" t="s">
        <v>14282</v>
      </c>
      <c r="B633" s="1257" t="s">
        <v>14283</v>
      </c>
      <c r="C633" s="1258">
        <v>81</v>
      </c>
      <c r="D633" s="1"/>
      <c r="E633" s="1"/>
      <c r="F633" s="1"/>
      <c r="G633" s="1"/>
      <c r="H633" s="1262"/>
      <c r="I633" s="1"/>
      <c r="J633" s="1"/>
      <c r="K633" s="1"/>
      <c r="L633" s="1"/>
      <c r="M633" s="374"/>
    </row>
    <row x14ac:dyDescent="0.25" r="634" customHeight="1" ht="29.25">
      <c r="A634" s="1256" t="s">
        <v>14284</v>
      </c>
      <c r="B634" s="1257" t="s">
        <v>14285</v>
      </c>
      <c r="C634" s="1258">
        <v>93</v>
      </c>
      <c r="D634" s="1"/>
      <c r="E634" s="1"/>
      <c r="F634" s="1"/>
      <c r="G634" s="1"/>
      <c r="H634" s="1262"/>
      <c r="I634" s="1"/>
      <c r="J634" s="1"/>
      <c r="K634" s="1"/>
      <c r="L634" s="1"/>
      <c r="M634" s="374"/>
    </row>
    <row x14ac:dyDescent="0.25" r="635" customHeight="1" ht="29.25">
      <c r="A635" s="1256" t="s">
        <v>14286</v>
      </c>
      <c r="B635" s="1257" t="s">
        <v>14287</v>
      </c>
      <c r="C635" s="1258">
        <v>276</v>
      </c>
      <c r="D635" s="1"/>
      <c r="E635" s="1"/>
      <c r="F635" s="1"/>
      <c r="G635" s="1"/>
      <c r="H635" s="1259"/>
      <c r="I635" s="1"/>
      <c r="J635" s="1"/>
      <c r="K635" s="1"/>
      <c r="L635" s="1"/>
      <c r="M635" s="374"/>
    </row>
    <row x14ac:dyDescent="0.25" r="636" customHeight="1" ht="29.25">
      <c r="A636" s="1256" t="s">
        <v>14288</v>
      </c>
      <c r="B636" s="1257" t="s">
        <v>14289</v>
      </c>
      <c r="C636" s="1258">
        <v>376</v>
      </c>
      <c r="D636" s="1"/>
      <c r="E636" s="1"/>
      <c r="F636" s="1"/>
      <c r="G636" s="1"/>
      <c r="H636" s="1259"/>
      <c r="I636" s="1"/>
      <c r="J636" s="1"/>
      <c r="K636" s="1"/>
      <c r="L636" s="1"/>
      <c r="M636" s="374"/>
    </row>
    <row x14ac:dyDescent="0.25" r="637" customHeight="1" ht="29.25">
      <c r="A637" s="1256" t="s">
        <v>14290</v>
      </c>
      <c r="B637" s="1257" t="s">
        <v>14291</v>
      </c>
      <c r="C637" s="1258">
        <v>302</v>
      </c>
      <c r="D637" s="1"/>
      <c r="E637" s="1"/>
      <c r="F637" s="1"/>
      <c r="G637" s="1"/>
      <c r="H637" s="1259"/>
      <c r="I637" s="1"/>
      <c r="J637" s="1"/>
      <c r="K637" s="1"/>
      <c r="L637" s="1"/>
      <c r="M637" s="374"/>
    </row>
    <row x14ac:dyDescent="0.25" r="638" customHeight="1" ht="29.25">
      <c r="A638" s="1256" t="s">
        <v>14292</v>
      </c>
      <c r="B638" s="1257" t="s">
        <v>14293</v>
      </c>
      <c r="C638" s="1258">
        <v>176</v>
      </c>
      <c r="D638" s="1"/>
      <c r="E638" s="1"/>
      <c r="F638" s="1"/>
      <c r="G638" s="1"/>
      <c r="H638" s="1259"/>
      <c r="I638" s="1"/>
      <c r="J638" s="1"/>
      <c r="K638" s="1"/>
      <c r="L638" s="1"/>
      <c r="M638" s="374"/>
    </row>
    <row x14ac:dyDescent="0.25" r="639" customHeight="1" ht="29.25">
      <c r="A639" s="1256" t="s">
        <v>14294</v>
      </c>
      <c r="B639" s="1257" t="s">
        <v>14295</v>
      </c>
      <c r="C639" s="1258">
        <v>238</v>
      </c>
      <c r="D639" s="1"/>
      <c r="E639" s="1"/>
      <c r="F639" s="1"/>
      <c r="G639" s="1"/>
      <c r="H639" s="1259"/>
      <c r="I639" s="1"/>
      <c r="J639" s="1"/>
      <c r="K639" s="1"/>
      <c r="L639" s="1"/>
      <c r="M639" s="374"/>
    </row>
    <row x14ac:dyDescent="0.25" r="640" customHeight="1" ht="29.25">
      <c r="A640" s="1256" t="s">
        <v>14296</v>
      </c>
      <c r="B640" s="1257" t="s">
        <v>14297</v>
      </c>
      <c r="C640" s="1258">
        <v>241</v>
      </c>
      <c r="D640" s="1"/>
      <c r="E640" s="1"/>
      <c r="F640" s="1"/>
      <c r="G640" s="1"/>
      <c r="H640" s="1259"/>
      <c r="I640" s="1"/>
      <c r="J640" s="1"/>
      <c r="K640" s="1"/>
      <c r="L640" s="1"/>
      <c r="M640" s="374"/>
    </row>
    <row x14ac:dyDescent="0.25" r="641" customHeight="1" ht="29.25">
      <c r="A641" s="1256" t="s">
        <v>14298</v>
      </c>
      <c r="B641" s="1257" t="s">
        <v>14299</v>
      </c>
      <c r="C641" s="1258">
        <v>280</v>
      </c>
      <c r="D641" s="1"/>
      <c r="E641" s="1"/>
      <c r="F641" s="1"/>
      <c r="G641" s="1"/>
      <c r="H641" s="1259"/>
      <c r="I641" s="1"/>
      <c r="J641" s="1"/>
      <c r="K641" s="1"/>
      <c r="L641" s="1"/>
      <c r="M641" s="374"/>
    </row>
    <row x14ac:dyDescent="0.25" r="642" customHeight="1" ht="29.25">
      <c r="A642" s="1256" t="s">
        <v>14300</v>
      </c>
      <c r="B642" s="1257" t="s">
        <v>14301</v>
      </c>
      <c r="C642" s="1258">
        <v>261</v>
      </c>
      <c r="D642" s="1"/>
      <c r="E642" s="1"/>
      <c r="F642" s="1"/>
      <c r="G642" s="1"/>
      <c r="H642" s="1259"/>
      <c r="I642" s="1"/>
      <c r="J642" s="1"/>
      <c r="K642" s="1"/>
      <c r="L642" s="1"/>
      <c r="M642" s="374"/>
    </row>
    <row x14ac:dyDescent="0.25" r="643" customHeight="1" ht="29.25">
      <c r="A643" s="1256" t="s">
        <v>14302</v>
      </c>
      <c r="B643" s="1257" t="s">
        <v>14303</v>
      </c>
      <c r="C643" s="1258">
        <v>877</v>
      </c>
      <c r="D643" s="1"/>
      <c r="E643" s="1"/>
      <c r="F643" s="1"/>
      <c r="G643" s="1"/>
      <c r="H643" s="1259"/>
      <c r="I643" s="1"/>
      <c r="J643" s="1"/>
      <c r="K643" s="1"/>
      <c r="L643" s="1"/>
      <c r="M643" s="374"/>
    </row>
    <row x14ac:dyDescent="0.25" r="644" customHeight="1" ht="29.25">
      <c r="A644" s="1256" t="s">
        <v>14304</v>
      </c>
      <c r="B644" s="1257" t="s">
        <v>14305</v>
      </c>
      <c r="C644" s="1258">
        <v>377</v>
      </c>
      <c r="D644" s="1"/>
      <c r="E644" s="1"/>
      <c r="F644" s="1"/>
      <c r="G644" s="1"/>
      <c r="H644" s="1259"/>
      <c r="I644" s="1"/>
      <c r="J644" s="1"/>
      <c r="K644" s="1"/>
      <c r="L644" s="1"/>
      <c r="M644" s="374"/>
    </row>
    <row x14ac:dyDescent="0.25" r="645" customHeight="1" ht="29.25">
      <c r="A645" s="1256" t="s">
        <v>14306</v>
      </c>
      <c r="B645" s="1257" t="s">
        <v>14307</v>
      </c>
      <c r="C645" s="1258">
        <v>316</v>
      </c>
      <c r="D645" s="1"/>
      <c r="E645" s="1"/>
      <c r="F645" s="1"/>
      <c r="G645" s="1"/>
      <c r="H645" s="1259"/>
      <c r="I645" s="1"/>
      <c r="J645" s="1"/>
      <c r="K645" s="1"/>
      <c r="L645" s="1"/>
      <c r="M645" s="374"/>
    </row>
    <row x14ac:dyDescent="0.25" r="646" customHeight="1" ht="29.25">
      <c r="A646" s="1256" t="s">
        <v>14308</v>
      </c>
      <c r="B646" s="1257" t="s">
        <v>14309</v>
      </c>
      <c r="C646" s="1258">
        <v>332</v>
      </c>
      <c r="D646" s="1"/>
      <c r="E646" s="1"/>
      <c r="F646" s="1"/>
      <c r="G646" s="1"/>
      <c r="H646" s="1259"/>
      <c r="I646" s="1"/>
      <c r="J646" s="1"/>
      <c r="K646" s="1"/>
      <c r="L646" s="1"/>
      <c r="M646" s="374"/>
    </row>
    <row x14ac:dyDescent="0.25" r="647" customHeight="1" ht="29.25">
      <c r="A647" s="1256" t="s">
        <v>14310</v>
      </c>
      <c r="B647" s="1257" t="s">
        <v>14311</v>
      </c>
      <c r="C647" s="1258">
        <v>291</v>
      </c>
      <c r="D647" s="1"/>
      <c r="E647" s="1"/>
      <c r="F647" s="1"/>
      <c r="G647" s="1"/>
      <c r="H647" s="1259"/>
      <c r="I647" s="1"/>
      <c r="J647" s="1"/>
      <c r="K647" s="1"/>
      <c r="L647" s="1"/>
      <c r="M647" s="374"/>
    </row>
    <row x14ac:dyDescent="0.25" r="648" customHeight="1" ht="29.25">
      <c r="A648" s="1256" t="s">
        <v>14312</v>
      </c>
      <c r="B648" s="1257" t="s">
        <v>14313</v>
      </c>
      <c r="C648" s="1258">
        <v>82</v>
      </c>
      <c r="D648" s="1"/>
      <c r="E648" s="1"/>
      <c r="F648" s="1"/>
      <c r="G648" s="1"/>
      <c r="H648" s="1259"/>
      <c r="I648" s="1"/>
      <c r="J648" s="1"/>
      <c r="K648" s="1"/>
      <c r="L648" s="1"/>
      <c r="M648" s="374"/>
    </row>
    <row x14ac:dyDescent="0.25" r="649" customHeight="1" ht="29.25">
      <c r="A649" s="1256" t="s">
        <v>14314</v>
      </c>
      <c r="B649" s="1257" t="s">
        <v>14315</v>
      </c>
      <c r="C649" s="1258">
        <v>85</v>
      </c>
      <c r="D649" s="1"/>
      <c r="E649" s="1"/>
      <c r="F649" s="1"/>
      <c r="G649" s="1"/>
      <c r="H649" s="1259"/>
      <c r="I649" s="1"/>
      <c r="J649" s="1"/>
      <c r="K649" s="1"/>
      <c r="L649" s="1"/>
      <c r="M649" s="374"/>
    </row>
    <row x14ac:dyDescent="0.25" r="650" customHeight="1" ht="29.25">
      <c r="A650" s="1256" t="s">
        <v>14316</v>
      </c>
      <c r="B650" s="1257" t="s">
        <v>14317</v>
      </c>
      <c r="C650" s="1258">
        <v>46</v>
      </c>
      <c r="D650" s="1"/>
      <c r="E650" s="1"/>
      <c r="F650" s="1"/>
      <c r="G650" s="1"/>
      <c r="H650" s="1262"/>
      <c r="I650" s="1"/>
      <c r="J650" s="1"/>
      <c r="K650" s="1"/>
      <c r="L650" s="1"/>
      <c r="M650" s="374"/>
    </row>
    <row x14ac:dyDescent="0.25" r="651" customHeight="1" ht="29.25">
      <c r="A651" s="1256" t="s">
        <v>14318</v>
      </c>
      <c r="B651" s="1257" t="s">
        <v>14319</v>
      </c>
      <c r="C651" s="1258">
        <v>22</v>
      </c>
      <c r="D651" s="1"/>
      <c r="E651" s="1"/>
      <c r="F651" s="1"/>
      <c r="G651" s="1"/>
      <c r="H651" s="1259"/>
      <c r="I651" s="1"/>
      <c r="J651" s="1"/>
      <c r="K651" s="1"/>
      <c r="L651" s="1"/>
      <c r="M651" s="374"/>
    </row>
    <row x14ac:dyDescent="0.25" r="652" customHeight="1" ht="29.25">
      <c r="A652" s="1256" t="s">
        <v>14320</v>
      </c>
      <c r="B652" s="1257" t="s">
        <v>14321</v>
      </c>
      <c r="C652" s="1258">
        <v>27</v>
      </c>
      <c r="D652" s="1"/>
      <c r="E652" s="1"/>
      <c r="F652" s="1"/>
      <c r="G652" s="1"/>
      <c r="H652" s="1259"/>
      <c r="I652" s="1"/>
      <c r="J652" s="1"/>
      <c r="K652" s="1"/>
      <c r="L652" s="1"/>
      <c r="M652" s="374"/>
    </row>
    <row x14ac:dyDescent="0.25" r="653" customHeight="1" ht="29.25">
      <c r="A653" s="1256" t="s">
        <v>14322</v>
      </c>
      <c r="B653" s="1257" t="s">
        <v>14323</v>
      </c>
      <c r="C653" s="1258">
        <v>41</v>
      </c>
      <c r="D653" s="1"/>
      <c r="E653" s="1"/>
      <c r="F653" s="1"/>
      <c r="G653" s="1"/>
      <c r="H653" s="1259"/>
      <c r="I653" s="1"/>
      <c r="J653" s="1"/>
      <c r="K653" s="1"/>
      <c r="L653" s="1"/>
      <c r="M653" s="374"/>
    </row>
    <row x14ac:dyDescent="0.25" r="654" customHeight="1" ht="29.25">
      <c r="A654" s="1256" t="s">
        <v>14324</v>
      </c>
      <c r="B654" s="1257" t="s">
        <v>14325</v>
      </c>
      <c r="C654" s="1258">
        <v>211</v>
      </c>
      <c r="D654" s="1"/>
      <c r="E654" s="1"/>
      <c r="F654" s="1"/>
      <c r="G654" s="1"/>
      <c r="H654" s="1259"/>
      <c r="I654" s="1"/>
      <c r="J654" s="1"/>
      <c r="K654" s="1"/>
      <c r="L654" s="1"/>
      <c r="M654" s="374"/>
    </row>
    <row x14ac:dyDescent="0.25" r="655" customHeight="1" ht="29.25">
      <c r="A655" s="1256" t="s">
        <v>14326</v>
      </c>
      <c r="B655" s="1257" t="s">
        <v>14327</v>
      </c>
      <c r="C655" s="1258">
        <v>22</v>
      </c>
      <c r="D655" s="1"/>
      <c r="E655" s="1"/>
      <c r="F655" s="1"/>
      <c r="G655" s="1"/>
      <c r="H655" s="1259"/>
      <c r="I655" s="1"/>
      <c r="J655" s="1"/>
      <c r="K655" s="1"/>
      <c r="L655" s="1"/>
      <c r="M655" s="374"/>
    </row>
    <row x14ac:dyDescent="0.25" r="656" customHeight="1" ht="29.25">
      <c r="A656" s="1256" t="s">
        <v>106</v>
      </c>
      <c r="B656" s="1257" t="s">
        <v>14328</v>
      </c>
      <c r="C656" s="1264">
        <v>23</v>
      </c>
      <c r="D656" s="1"/>
      <c r="E656" s="1"/>
      <c r="F656" s="1"/>
      <c r="G656" s="1"/>
      <c r="H656" s="1259"/>
      <c r="I656" s="1"/>
      <c r="J656" s="1"/>
      <c r="K656" s="1"/>
      <c r="L656" s="1"/>
      <c r="M656" s="374"/>
    </row>
    <row x14ac:dyDescent="0.25" r="657" customHeight="1" ht="29.25">
      <c r="A657" s="1256" t="s">
        <v>14329</v>
      </c>
      <c r="B657" s="1257" t="s">
        <v>14330</v>
      </c>
      <c r="C657" s="1258">
        <v>989</v>
      </c>
      <c r="D657" s="1"/>
      <c r="E657" s="1"/>
      <c r="F657" s="1"/>
      <c r="G657" s="1"/>
      <c r="H657" s="1259"/>
      <c r="I657" s="1"/>
      <c r="J657" s="1"/>
      <c r="K657" s="1"/>
      <c r="L657" s="1"/>
      <c r="M657" s="374"/>
    </row>
    <row x14ac:dyDescent="0.25" r="658" customHeight="1" ht="29.25">
      <c r="A658" s="1256" t="s">
        <v>14331</v>
      </c>
      <c r="B658" s="1257" t="s">
        <v>14332</v>
      </c>
      <c r="C658" s="1258">
        <v>1003</v>
      </c>
      <c r="D658" s="1"/>
      <c r="E658" s="1"/>
      <c r="F658" s="1"/>
      <c r="G658" s="1"/>
      <c r="H658" s="1259"/>
      <c r="I658" s="1"/>
      <c r="J658" s="1"/>
      <c r="K658" s="1"/>
      <c r="L658" s="1"/>
      <c r="M658" s="374"/>
    </row>
    <row x14ac:dyDescent="0.25" r="659" customHeight="1" ht="29.25">
      <c r="A659" s="1256" t="s">
        <v>14333</v>
      </c>
      <c r="B659" s="1257" t="s">
        <v>14334</v>
      </c>
      <c r="C659" s="1258">
        <v>183</v>
      </c>
      <c r="D659" s="1"/>
      <c r="E659" s="1"/>
      <c r="F659" s="1"/>
      <c r="G659" s="1"/>
      <c r="H659" s="1259"/>
      <c r="I659" s="1"/>
      <c r="J659" s="1"/>
      <c r="K659" s="1"/>
      <c r="L659" s="1"/>
      <c r="M659" s="374"/>
    </row>
    <row x14ac:dyDescent="0.25" r="660" customHeight="1" ht="29.25">
      <c r="A660" s="1256" t="s">
        <v>14335</v>
      </c>
      <c r="B660" s="1257" t="s">
        <v>14336</v>
      </c>
      <c r="C660" s="1258">
        <v>751</v>
      </c>
      <c r="D660" s="1"/>
      <c r="E660" s="1"/>
      <c r="F660" s="1"/>
      <c r="G660" s="1"/>
      <c r="H660" s="1259"/>
      <c r="I660" s="1"/>
      <c r="J660" s="1"/>
      <c r="K660" s="1"/>
      <c r="L660" s="1"/>
      <c r="M660" s="374"/>
    </row>
    <row x14ac:dyDescent="0.25" r="661" customHeight="1" ht="29.25">
      <c r="A661" s="1256" t="s">
        <v>14337</v>
      </c>
      <c r="B661" s="1257" t="s">
        <v>14338</v>
      </c>
      <c r="C661" s="1258">
        <v>74</v>
      </c>
      <c r="D661" s="1"/>
      <c r="E661" s="1"/>
      <c r="F661" s="1"/>
      <c r="G661" s="1"/>
      <c r="H661" s="1259"/>
      <c r="I661" s="1"/>
      <c r="J661" s="1"/>
      <c r="K661" s="1"/>
      <c r="L661" s="1"/>
      <c r="M661" s="374"/>
    </row>
    <row x14ac:dyDescent="0.25" r="662" customHeight="1" ht="29.25">
      <c r="A662" s="1256" t="s">
        <v>14339</v>
      </c>
      <c r="B662" s="1257" t="s">
        <v>14340</v>
      </c>
      <c r="C662" s="1258">
        <v>118</v>
      </c>
      <c r="D662" s="1"/>
      <c r="E662" s="1"/>
      <c r="F662" s="1"/>
      <c r="G662" s="1"/>
      <c r="H662" s="1259"/>
      <c r="I662" s="1"/>
      <c r="J662" s="1"/>
      <c r="K662" s="1"/>
      <c r="L662" s="1"/>
      <c r="M662" s="374"/>
    </row>
    <row x14ac:dyDescent="0.25" r="663" customHeight="1" ht="29.25">
      <c r="A663" s="1256" t="s">
        <v>14341</v>
      </c>
      <c r="B663" s="1257" t="s">
        <v>14342</v>
      </c>
      <c r="C663" s="1258">
        <v>44</v>
      </c>
      <c r="D663" s="1"/>
      <c r="E663" s="1"/>
      <c r="F663" s="1"/>
      <c r="G663" s="1"/>
      <c r="H663" s="1259"/>
      <c r="I663" s="1"/>
      <c r="J663" s="1"/>
      <c r="K663" s="1"/>
      <c r="L663" s="1"/>
      <c r="M663" s="374"/>
    </row>
    <row x14ac:dyDescent="0.25" r="664" customHeight="1" ht="29.25">
      <c r="A664" s="1256" t="s">
        <v>14343</v>
      </c>
      <c r="B664" s="1257" t="s">
        <v>14344</v>
      </c>
      <c r="C664" s="1258">
        <v>635</v>
      </c>
      <c r="D664" s="1"/>
      <c r="E664" s="1"/>
      <c r="F664" s="1"/>
      <c r="G664" s="1"/>
      <c r="H664" s="1262"/>
      <c r="I664" s="1"/>
      <c r="J664" s="1"/>
      <c r="K664" s="1"/>
      <c r="L664" s="1"/>
      <c r="M664" s="374"/>
    </row>
    <row x14ac:dyDescent="0.25" r="665" customHeight="1" ht="29.25">
      <c r="A665" s="1256" t="s">
        <v>14345</v>
      </c>
      <c r="B665" s="1257" t="s">
        <v>14346</v>
      </c>
      <c r="C665" s="1258">
        <v>640</v>
      </c>
      <c r="D665" s="1"/>
      <c r="E665" s="1"/>
      <c r="F665" s="1"/>
      <c r="G665" s="1"/>
      <c r="H665" s="1259"/>
      <c r="I665" s="1"/>
      <c r="J665" s="1"/>
      <c r="K665" s="1"/>
      <c r="L665" s="1"/>
      <c r="M665" s="374"/>
    </row>
    <row x14ac:dyDescent="0.25" r="666" customHeight="1" ht="29.25">
      <c r="A666" s="1256" t="s">
        <v>14347</v>
      </c>
      <c r="B666" s="1257" t="s">
        <v>14348</v>
      </c>
      <c r="C666" s="1258">
        <v>670</v>
      </c>
      <c r="D666" s="1"/>
      <c r="E666" s="1"/>
      <c r="F666" s="1"/>
      <c r="G666" s="1"/>
      <c r="H666" s="1259"/>
      <c r="I666" s="1"/>
      <c r="J666" s="1"/>
      <c r="K666" s="1"/>
      <c r="L666" s="1"/>
      <c r="M666" s="374"/>
    </row>
    <row x14ac:dyDescent="0.25" r="667" customHeight="1" ht="29.25">
      <c r="A667" s="1256" t="s">
        <v>160</v>
      </c>
      <c r="B667" s="1257" t="s">
        <v>14349</v>
      </c>
      <c r="C667" s="1258">
        <v>79</v>
      </c>
      <c r="D667" s="1"/>
      <c r="E667" s="1"/>
      <c r="F667" s="1"/>
      <c r="G667" s="1"/>
      <c r="H667" s="1259"/>
      <c r="I667" s="1"/>
      <c r="J667" s="1"/>
      <c r="K667" s="1"/>
      <c r="L667" s="1"/>
      <c r="M667" s="374"/>
    </row>
    <row x14ac:dyDescent="0.25" r="668" customHeight="1" ht="29.25">
      <c r="A668" s="1256" t="s">
        <v>14350</v>
      </c>
      <c r="B668" s="1257" t="s">
        <v>14351</v>
      </c>
      <c r="C668" s="1258">
        <v>93</v>
      </c>
      <c r="D668" s="1"/>
      <c r="E668" s="1"/>
      <c r="F668" s="1"/>
      <c r="G668" s="1"/>
      <c r="H668" s="1259"/>
      <c r="I668" s="1"/>
      <c r="J668" s="1"/>
      <c r="K668" s="1"/>
      <c r="L668" s="1"/>
      <c r="M668" s="374"/>
    </row>
    <row x14ac:dyDescent="0.25" r="669" customHeight="1" ht="29.25">
      <c r="A669" s="1256" t="s">
        <v>14352</v>
      </c>
      <c r="B669" s="1257" t="s">
        <v>14353</v>
      </c>
      <c r="C669" s="1258">
        <v>691</v>
      </c>
      <c r="D669" s="1"/>
      <c r="E669" s="1"/>
      <c r="F669" s="1"/>
      <c r="G669" s="1"/>
      <c r="H669" s="1259"/>
      <c r="I669" s="1"/>
      <c r="J669" s="1"/>
      <c r="K669" s="1"/>
      <c r="L669" s="1"/>
      <c r="M669" s="374"/>
    </row>
    <row x14ac:dyDescent="0.25" r="670" customHeight="1" ht="29.25">
      <c r="A670" s="1256" t="s">
        <v>14354</v>
      </c>
      <c r="B670" s="1257" t="s">
        <v>14355</v>
      </c>
      <c r="C670" s="1258">
        <v>726</v>
      </c>
      <c r="D670" s="1"/>
      <c r="E670" s="1"/>
      <c r="F670" s="1"/>
      <c r="G670" s="1"/>
      <c r="H670" s="1259"/>
      <c r="I670" s="1"/>
      <c r="J670" s="1"/>
      <c r="K670" s="1"/>
      <c r="L670" s="1"/>
      <c r="M670" s="374"/>
    </row>
    <row x14ac:dyDescent="0.25" r="671" customHeight="1" ht="29.25">
      <c r="A671" s="1256" t="s">
        <v>14356</v>
      </c>
      <c r="B671" s="1257" t="s">
        <v>14344</v>
      </c>
      <c r="C671" s="1258">
        <v>635</v>
      </c>
      <c r="D671" s="1"/>
      <c r="E671" s="1"/>
      <c r="F671" s="1"/>
      <c r="G671" s="1"/>
      <c r="H671" s="1259"/>
      <c r="I671" s="1"/>
      <c r="J671" s="1"/>
      <c r="K671" s="1"/>
      <c r="L671" s="1"/>
      <c r="M671" s="374"/>
    </row>
    <row x14ac:dyDescent="0.25" r="672" customHeight="1" ht="29.25">
      <c r="A672" s="1256" t="s">
        <v>14357</v>
      </c>
      <c r="B672" s="1257" t="s">
        <v>14358</v>
      </c>
      <c r="C672" s="1258">
        <v>736</v>
      </c>
      <c r="D672" s="1"/>
      <c r="E672" s="1"/>
      <c r="F672" s="1"/>
      <c r="G672" s="1"/>
      <c r="H672" s="1259"/>
      <c r="I672" s="1"/>
      <c r="J672" s="1"/>
      <c r="K672" s="1"/>
      <c r="L672" s="1"/>
      <c r="M672" s="374"/>
    </row>
    <row x14ac:dyDescent="0.25" r="673" customHeight="1" ht="29.25">
      <c r="A673" s="1256" t="s">
        <v>14359</v>
      </c>
      <c r="B673" s="1257" t="s">
        <v>14360</v>
      </c>
      <c r="C673" s="1258">
        <v>62</v>
      </c>
      <c r="D673" s="1"/>
      <c r="E673" s="1"/>
      <c r="F673" s="1"/>
      <c r="G673" s="1"/>
      <c r="H673" s="1262"/>
      <c r="I673" s="1"/>
      <c r="J673" s="1"/>
      <c r="K673" s="1"/>
      <c r="L673" s="1"/>
      <c r="M673" s="374"/>
    </row>
    <row x14ac:dyDescent="0.25" r="674" customHeight="1" ht="29.25">
      <c r="A674" s="1256" t="s">
        <v>14361</v>
      </c>
      <c r="B674" s="1257" t="s">
        <v>14362</v>
      </c>
      <c r="C674" s="1258">
        <v>67</v>
      </c>
      <c r="D674" s="1"/>
      <c r="E674" s="1"/>
      <c r="F674" s="1"/>
      <c r="G674" s="1"/>
      <c r="H674" s="1259"/>
      <c r="I674" s="1"/>
      <c r="J674" s="1"/>
      <c r="K674" s="1"/>
      <c r="L674" s="1"/>
      <c r="M674" s="374"/>
    </row>
    <row x14ac:dyDescent="0.25" r="675" customHeight="1" ht="29.25">
      <c r="A675" s="1256" t="s">
        <v>14363</v>
      </c>
      <c r="B675" s="1257" t="s">
        <v>14364</v>
      </c>
      <c r="C675" s="1258">
        <v>67</v>
      </c>
      <c r="D675" s="1"/>
      <c r="E675" s="1"/>
      <c r="F675" s="1"/>
      <c r="G675" s="1"/>
      <c r="H675" s="1259"/>
      <c r="I675" s="1"/>
      <c r="J675" s="1"/>
      <c r="K675" s="1"/>
      <c r="L675" s="1"/>
      <c r="M675" s="374"/>
    </row>
    <row x14ac:dyDescent="0.25" r="676" customHeight="1" ht="29.25">
      <c r="A676" s="1256" t="s">
        <v>14365</v>
      </c>
      <c r="B676" s="1257" t="s">
        <v>14366</v>
      </c>
      <c r="C676" s="1258">
        <v>62</v>
      </c>
      <c r="D676" s="1"/>
      <c r="E676" s="1"/>
      <c r="F676" s="1"/>
      <c r="G676" s="1"/>
      <c r="H676" s="1259"/>
      <c r="I676" s="1"/>
      <c r="J676" s="1"/>
      <c r="K676" s="1"/>
      <c r="L676" s="1"/>
      <c r="M676" s="374"/>
    </row>
    <row x14ac:dyDescent="0.25" r="677" customHeight="1" ht="29.25">
      <c r="A677" s="1256" t="s">
        <v>130</v>
      </c>
      <c r="B677" s="1257" t="s">
        <v>14367</v>
      </c>
      <c r="C677" s="1258">
        <v>53</v>
      </c>
      <c r="D677" s="1"/>
      <c r="E677" s="1"/>
      <c r="F677" s="1"/>
      <c r="G677" s="1"/>
      <c r="H677" s="1259"/>
      <c r="I677" s="1"/>
      <c r="J677" s="1"/>
      <c r="K677" s="1"/>
      <c r="L677" s="1"/>
      <c r="M677" s="374"/>
    </row>
    <row x14ac:dyDescent="0.25" r="678" customHeight="1" ht="29.25">
      <c r="A678" s="1256" t="s">
        <v>14368</v>
      </c>
      <c r="B678" s="1257" t="s">
        <v>14369</v>
      </c>
      <c r="C678" s="1258">
        <v>458</v>
      </c>
      <c r="D678" s="1"/>
      <c r="E678" s="1"/>
      <c r="F678" s="1"/>
      <c r="G678" s="1"/>
      <c r="H678" s="1262"/>
      <c r="I678" s="1"/>
      <c r="J678" s="1"/>
      <c r="K678" s="1"/>
      <c r="L678" s="1"/>
      <c r="M678" s="374"/>
    </row>
    <row x14ac:dyDescent="0.25" r="679" customHeight="1" ht="29.25">
      <c r="A679" s="1256" t="s">
        <v>14370</v>
      </c>
      <c r="B679" s="1257" t="s">
        <v>14371</v>
      </c>
      <c r="C679" s="1258">
        <v>60</v>
      </c>
      <c r="D679" s="1"/>
      <c r="E679" s="1"/>
      <c r="F679" s="1"/>
      <c r="G679" s="1"/>
      <c r="H679" s="1262"/>
      <c r="I679" s="1"/>
      <c r="J679" s="1"/>
      <c r="K679" s="1"/>
      <c r="L679" s="1"/>
      <c r="M679" s="374"/>
    </row>
    <row x14ac:dyDescent="0.25" r="680" customHeight="1" ht="29.25">
      <c r="A680" s="1256" t="s">
        <v>14372</v>
      </c>
      <c r="B680" s="1257" t="s">
        <v>14373</v>
      </c>
      <c r="C680" s="1258">
        <v>651</v>
      </c>
      <c r="D680" s="1"/>
      <c r="E680" s="1"/>
      <c r="F680" s="1"/>
      <c r="G680" s="1"/>
      <c r="H680" s="1262"/>
      <c r="I680" s="1"/>
      <c r="J680" s="1"/>
      <c r="K680" s="1"/>
      <c r="L680" s="1"/>
      <c r="M680" s="374"/>
    </row>
    <row x14ac:dyDescent="0.25" r="681" customHeight="1" ht="29.25">
      <c r="A681" s="1256" t="s">
        <v>14374</v>
      </c>
      <c r="B681" s="1257" t="s">
        <v>14375</v>
      </c>
      <c r="C681" s="1258">
        <v>705</v>
      </c>
      <c r="D681" s="1"/>
      <c r="E681" s="1"/>
      <c r="F681" s="1"/>
      <c r="G681" s="1"/>
      <c r="H681" s="1262"/>
      <c r="I681" s="1"/>
      <c r="J681" s="1"/>
      <c r="K681" s="1"/>
      <c r="L681" s="1"/>
      <c r="M681" s="374"/>
    </row>
    <row x14ac:dyDescent="0.25" r="682" customHeight="1" ht="29.25">
      <c r="A682" s="1256" t="s">
        <v>14376</v>
      </c>
      <c r="B682" s="1257" t="s">
        <v>14377</v>
      </c>
      <c r="C682" s="1258">
        <v>666</v>
      </c>
      <c r="D682" s="1"/>
      <c r="E682" s="1"/>
      <c r="F682" s="1"/>
      <c r="G682" s="1"/>
      <c r="H682" s="1262"/>
      <c r="I682" s="1"/>
      <c r="J682" s="1"/>
      <c r="K682" s="1"/>
      <c r="L682" s="1"/>
      <c r="M682" s="374"/>
    </row>
    <row x14ac:dyDescent="0.25" r="683" customHeight="1" ht="29.25">
      <c r="A683" s="1256" t="s">
        <v>14378</v>
      </c>
      <c r="B683" s="1257" t="s">
        <v>14379</v>
      </c>
      <c r="C683" s="1258">
        <v>922</v>
      </c>
      <c r="D683" s="1"/>
      <c r="E683" s="1"/>
      <c r="F683" s="1"/>
      <c r="G683" s="1"/>
      <c r="H683" s="1262"/>
      <c r="I683" s="1"/>
      <c r="J683" s="1"/>
      <c r="K683" s="1"/>
      <c r="L683" s="1"/>
      <c r="M683" s="374"/>
    </row>
    <row x14ac:dyDescent="0.25" r="684" customHeight="1" ht="29.25">
      <c r="A684" s="1256" t="s">
        <v>14380</v>
      </c>
      <c r="B684" s="1257" t="s">
        <v>14381</v>
      </c>
      <c r="C684" s="1258">
        <v>691</v>
      </c>
      <c r="D684" s="1"/>
      <c r="E684" s="1"/>
      <c r="F684" s="1"/>
      <c r="G684" s="1"/>
      <c r="H684" s="1262"/>
      <c r="I684" s="1"/>
      <c r="J684" s="1"/>
      <c r="K684" s="1"/>
      <c r="L684" s="1"/>
      <c r="M684" s="374"/>
    </row>
    <row x14ac:dyDescent="0.25" r="685" customHeight="1" ht="29.25">
      <c r="A685" s="1256" t="s">
        <v>14382</v>
      </c>
      <c r="B685" s="1257" t="s">
        <v>14383</v>
      </c>
      <c r="C685" s="1258">
        <v>153</v>
      </c>
      <c r="D685" s="1"/>
      <c r="E685" s="1"/>
      <c r="F685" s="1"/>
      <c r="G685" s="1"/>
      <c r="H685" s="1262"/>
      <c r="I685" s="1"/>
      <c r="J685" s="1"/>
      <c r="K685" s="1"/>
      <c r="L685" s="1"/>
      <c r="M685" s="374"/>
    </row>
    <row x14ac:dyDescent="0.25" r="686" customHeight="1" ht="29.25">
      <c r="A686" s="1256" t="s">
        <v>14384</v>
      </c>
      <c r="B686" s="1257" t="s">
        <v>14385</v>
      </c>
      <c r="C686" s="1258">
        <v>158</v>
      </c>
      <c r="D686" s="1"/>
      <c r="E686" s="1"/>
      <c r="F686" s="1"/>
      <c r="G686" s="1"/>
      <c r="H686" s="1259"/>
      <c r="I686" s="1"/>
      <c r="J686" s="1"/>
      <c r="K686" s="1"/>
      <c r="L686" s="1"/>
      <c r="M686" s="374"/>
    </row>
    <row x14ac:dyDescent="0.25" r="687" customHeight="1" ht="29.25">
      <c r="A687" s="1256" t="s">
        <v>14386</v>
      </c>
      <c r="B687" s="1257" t="s">
        <v>14387</v>
      </c>
      <c r="C687" s="1264">
        <v>711</v>
      </c>
      <c r="D687" s="1"/>
      <c r="E687" s="1"/>
      <c r="F687" s="1"/>
      <c r="G687" s="1"/>
      <c r="H687" s="1259"/>
      <c r="I687" s="1"/>
      <c r="J687" s="1"/>
      <c r="K687" s="1"/>
      <c r="L687" s="1"/>
      <c r="M687" s="374"/>
    </row>
    <row x14ac:dyDescent="0.25" r="688" customHeight="1" ht="29.25">
      <c r="A688" s="1256" t="s">
        <v>14388</v>
      </c>
      <c r="B688" s="1257" t="s">
        <v>14389</v>
      </c>
      <c r="C688" s="1258">
        <v>323</v>
      </c>
      <c r="D688" s="1"/>
      <c r="E688" s="1"/>
      <c r="F688" s="1"/>
      <c r="G688" s="1"/>
      <c r="H688" s="1259"/>
      <c r="I688" s="1"/>
      <c r="J688" s="1"/>
      <c r="K688" s="1"/>
      <c r="L688" s="1"/>
      <c r="M688" s="374"/>
    </row>
    <row x14ac:dyDescent="0.25" r="689" customHeight="1" ht="29.25">
      <c r="A689" s="1256" t="s">
        <v>14390</v>
      </c>
      <c r="B689" s="1257" t="s">
        <v>14391</v>
      </c>
      <c r="C689" s="1258">
        <v>709</v>
      </c>
      <c r="D689" s="1"/>
      <c r="E689" s="1"/>
      <c r="F689" s="1"/>
      <c r="G689" s="1"/>
      <c r="H689" s="1262"/>
      <c r="I689" s="1"/>
      <c r="J689" s="1"/>
      <c r="K689" s="1"/>
      <c r="L689" s="1"/>
      <c r="M689" s="374"/>
    </row>
    <row x14ac:dyDescent="0.25" r="690" customHeight="1" ht="29.25">
      <c r="A690" s="1256" t="s">
        <v>14392</v>
      </c>
      <c r="B690" s="1257" t="s">
        <v>14393</v>
      </c>
      <c r="C690" s="1258">
        <v>262</v>
      </c>
      <c r="D690" s="1"/>
      <c r="E690" s="1"/>
      <c r="F690" s="1"/>
      <c r="G690" s="1"/>
      <c r="H690" s="1259"/>
      <c r="I690" s="1"/>
      <c r="J690" s="1"/>
      <c r="K690" s="1"/>
      <c r="L690" s="1"/>
      <c r="M690" s="374"/>
    </row>
    <row x14ac:dyDescent="0.25" r="691" customHeight="1" ht="29.25">
      <c r="A691" s="1256" t="s">
        <v>14394</v>
      </c>
      <c r="B691" s="1257" t="s">
        <v>14395</v>
      </c>
      <c r="C691" s="1258">
        <v>118</v>
      </c>
      <c r="D691" s="1"/>
      <c r="E691" s="1"/>
      <c r="F691" s="1"/>
      <c r="G691" s="1"/>
      <c r="H691" s="1259"/>
      <c r="I691" s="1"/>
      <c r="J691" s="1"/>
      <c r="K691" s="1"/>
      <c r="L691" s="1"/>
      <c r="M691" s="374"/>
    </row>
    <row x14ac:dyDescent="0.25" r="692" customHeight="1" ht="29.25">
      <c r="A692" s="1256" t="s">
        <v>14396</v>
      </c>
      <c r="B692" s="1257" t="s">
        <v>14397</v>
      </c>
      <c r="C692" s="1258">
        <v>80</v>
      </c>
      <c r="D692" s="1"/>
      <c r="E692" s="1"/>
      <c r="F692" s="1"/>
      <c r="G692" s="1"/>
      <c r="H692" s="1259"/>
      <c r="I692" s="1"/>
      <c r="J692" s="1"/>
      <c r="K692" s="1"/>
      <c r="L692" s="1"/>
      <c r="M692" s="374"/>
    </row>
    <row x14ac:dyDescent="0.25" r="693" customHeight="1" ht="29.25">
      <c r="A693" s="1256" t="s">
        <v>14398</v>
      </c>
      <c r="B693" s="1257" t="s">
        <v>14399</v>
      </c>
      <c r="C693" s="1258">
        <v>85</v>
      </c>
      <c r="D693" s="1"/>
      <c r="E693" s="1"/>
      <c r="F693" s="1"/>
      <c r="G693" s="1"/>
      <c r="H693" s="1259"/>
      <c r="I693" s="1"/>
      <c r="J693" s="1"/>
      <c r="K693" s="1"/>
      <c r="L693" s="1"/>
      <c r="M693" s="374"/>
    </row>
    <row x14ac:dyDescent="0.25" r="694" customHeight="1" ht="29.25">
      <c r="A694" s="1256" t="s">
        <v>14400</v>
      </c>
      <c r="B694" s="1257" t="s">
        <v>14401</v>
      </c>
      <c r="C694" s="1258">
        <v>123</v>
      </c>
      <c r="D694" s="1"/>
      <c r="E694" s="1"/>
      <c r="F694" s="1"/>
      <c r="G694" s="1"/>
      <c r="H694" s="1259"/>
      <c r="I694" s="1"/>
      <c r="J694" s="1"/>
      <c r="K694" s="1"/>
      <c r="L694" s="1"/>
      <c r="M694" s="374"/>
    </row>
    <row x14ac:dyDescent="0.25" r="695" customHeight="1" ht="29.25">
      <c r="A695" s="1256" t="s">
        <v>14402</v>
      </c>
      <c r="B695" s="1257" t="s">
        <v>14403</v>
      </c>
      <c r="C695" s="1258">
        <v>85</v>
      </c>
      <c r="D695" s="1"/>
      <c r="E695" s="1"/>
      <c r="F695" s="1"/>
      <c r="G695" s="1"/>
      <c r="H695" s="1259"/>
      <c r="I695" s="1"/>
      <c r="J695" s="1"/>
      <c r="K695" s="1"/>
      <c r="L695" s="1"/>
      <c r="M695" s="374"/>
    </row>
    <row x14ac:dyDescent="0.25" r="696" customHeight="1" ht="29.25">
      <c r="A696" s="1256" t="s">
        <v>14404</v>
      </c>
      <c r="B696" s="1257" t="s">
        <v>155</v>
      </c>
      <c r="C696" s="1258">
        <v>80</v>
      </c>
      <c r="D696" s="1"/>
      <c r="E696" s="1"/>
      <c r="F696" s="1"/>
      <c r="G696" s="1"/>
      <c r="H696" s="1259"/>
      <c r="I696" s="1"/>
      <c r="J696" s="1"/>
      <c r="K696" s="1"/>
      <c r="L696" s="1"/>
      <c r="M696" s="374"/>
    </row>
    <row x14ac:dyDescent="0.25" r="697" customHeight="1" ht="29.25">
      <c r="A697" s="1256" t="s">
        <v>14405</v>
      </c>
      <c r="B697" s="1257" t="s">
        <v>14406</v>
      </c>
      <c r="C697" s="1258">
        <v>668</v>
      </c>
      <c r="D697" s="1"/>
      <c r="E697" s="1"/>
      <c r="F697" s="1"/>
      <c r="G697" s="1"/>
      <c r="H697" s="1259"/>
      <c r="I697" s="1"/>
      <c r="J697" s="1"/>
      <c r="K697" s="1"/>
      <c r="L697" s="1"/>
      <c r="M697" s="374"/>
    </row>
    <row x14ac:dyDescent="0.25" r="698" customHeight="1" ht="29.25">
      <c r="A698" s="1256" t="s">
        <v>14407</v>
      </c>
      <c r="B698" s="1257" t="s">
        <v>14408</v>
      </c>
      <c r="C698" s="1258">
        <v>359</v>
      </c>
      <c r="D698" s="1"/>
      <c r="E698" s="1"/>
      <c r="F698" s="1"/>
      <c r="G698" s="1"/>
      <c r="H698" s="1259"/>
      <c r="I698" s="1"/>
      <c r="J698" s="1"/>
      <c r="K698" s="1"/>
      <c r="L698" s="1"/>
      <c r="M698" s="374"/>
    </row>
    <row x14ac:dyDescent="0.25" r="699" customHeight="1" ht="29.25">
      <c r="A699" s="1256" t="s">
        <v>14409</v>
      </c>
      <c r="B699" s="1257" t="s">
        <v>14410</v>
      </c>
      <c r="C699" s="1258">
        <v>1041</v>
      </c>
      <c r="D699" s="1"/>
      <c r="E699" s="1"/>
      <c r="F699" s="1"/>
      <c r="G699" s="1"/>
      <c r="H699" s="1259"/>
      <c r="I699" s="1"/>
      <c r="J699" s="1"/>
      <c r="K699" s="1"/>
      <c r="L699" s="1"/>
      <c r="M699" s="374"/>
    </row>
    <row x14ac:dyDescent="0.25" r="700" customHeight="1" ht="29.25">
      <c r="A700" s="1256" t="s">
        <v>14411</v>
      </c>
      <c r="B700" s="1257" t="s">
        <v>14412</v>
      </c>
      <c r="C700" s="1258">
        <v>622</v>
      </c>
      <c r="D700" s="1"/>
      <c r="E700" s="1"/>
      <c r="F700" s="1"/>
      <c r="G700" s="1"/>
      <c r="H700" s="1259"/>
      <c r="I700" s="1"/>
      <c r="J700" s="1"/>
      <c r="K700" s="1"/>
      <c r="L700" s="1"/>
      <c r="M700" s="374"/>
    </row>
    <row x14ac:dyDescent="0.25" r="701" customHeight="1" ht="29.25">
      <c r="A701" s="1256" t="s">
        <v>14413</v>
      </c>
      <c r="B701" s="1257" t="s">
        <v>14414</v>
      </c>
      <c r="C701" s="1258">
        <v>659</v>
      </c>
      <c r="D701" s="1"/>
      <c r="E701" s="1"/>
      <c r="F701" s="1"/>
      <c r="G701" s="1"/>
      <c r="H701" s="1259"/>
      <c r="I701" s="1"/>
      <c r="J701" s="1"/>
      <c r="K701" s="1"/>
      <c r="L701" s="1"/>
      <c r="M701" s="374"/>
    </row>
    <row x14ac:dyDescent="0.25" r="702" customHeight="1" ht="29.25">
      <c r="A702" s="1256" t="s">
        <v>14415</v>
      </c>
      <c r="B702" s="1257" t="s">
        <v>14416</v>
      </c>
      <c r="C702" s="1258">
        <v>1057</v>
      </c>
      <c r="D702" s="1"/>
      <c r="E702" s="1"/>
      <c r="F702" s="1"/>
      <c r="G702" s="1"/>
      <c r="H702" s="1259"/>
      <c r="I702" s="1"/>
      <c r="J702" s="1"/>
      <c r="K702" s="1"/>
      <c r="L702" s="1"/>
      <c r="M702" s="374"/>
    </row>
    <row x14ac:dyDescent="0.25" r="703" customHeight="1" ht="29.25">
      <c r="A703" s="1256" t="s">
        <v>14417</v>
      </c>
      <c r="B703" s="1257" t="s">
        <v>14418</v>
      </c>
      <c r="C703" s="1258">
        <v>15</v>
      </c>
      <c r="D703" s="1"/>
      <c r="E703" s="1"/>
      <c r="F703" s="1"/>
      <c r="G703" s="1"/>
      <c r="H703" s="1259"/>
      <c r="I703" s="1"/>
      <c r="J703" s="1"/>
      <c r="K703" s="1"/>
      <c r="L703" s="1"/>
      <c r="M703" s="374"/>
    </row>
    <row x14ac:dyDescent="0.25" r="704" customHeight="1" ht="29.25">
      <c r="A704" s="1256" t="s">
        <v>14419</v>
      </c>
      <c r="B704" s="1257" t="s">
        <v>14420</v>
      </c>
      <c r="C704" s="1258">
        <v>65</v>
      </c>
      <c r="D704" s="1"/>
      <c r="E704" s="1"/>
      <c r="F704" s="1"/>
      <c r="G704" s="1"/>
      <c r="H704" s="1259"/>
      <c r="I704" s="1"/>
      <c r="J704" s="1"/>
      <c r="K704" s="1"/>
      <c r="L704" s="1"/>
      <c r="M704" s="374"/>
    </row>
    <row x14ac:dyDescent="0.25" r="705" customHeight="1" ht="29.25">
      <c r="A705" s="1256" t="s">
        <v>14421</v>
      </c>
      <c r="B705" s="1257" t="s">
        <v>14422</v>
      </c>
      <c r="C705" s="1258">
        <v>271</v>
      </c>
      <c r="D705" s="1"/>
      <c r="E705" s="1"/>
      <c r="F705" s="1"/>
      <c r="G705" s="1"/>
      <c r="H705" s="1259"/>
      <c r="I705" s="1"/>
      <c r="J705" s="1"/>
      <c r="K705" s="1"/>
      <c r="L705" s="1"/>
      <c r="M705" s="374"/>
    </row>
    <row x14ac:dyDescent="0.25" r="706" customHeight="1" ht="29.25">
      <c r="A706" s="1256" t="s">
        <v>14423</v>
      </c>
      <c r="B706" s="1257" t="s">
        <v>14424</v>
      </c>
      <c r="C706" s="1258">
        <v>641</v>
      </c>
      <c r="D706" s="1"/>
      <c r="E706" s="1"/>
      <c r="F706" s="1"/>
      <c r="G706" s="1"/>
      <c r="H706" s="1259"/>
      <c r="I706" s="1"/>
      <c r="J706" s="1"/>
      <c r="K706" s="1"/>
      <c r="L706" s="1"/>
      <c r="M706" s="374"/>
    </row>
    <row x14ac:dyDescent="0.25" r="707" customHeight="1" ht="29.25">
      <c r="A707" s="1256" t="s">
        <v>14425</v>
      </c>
      <c r="B707" s="1257" t="s">
        <v>14426</v>
      </c>
      <c r="C707" s="1258">
        <v>419</v>
      </c>
      <c r="D707" s="1"/>
      <c r="E707" s="1"/>
      <c r="F707" s="1"/>
      <c r="G707" s="1"/>
      <c r="H707" s="1262"/>
      <c r="I707" s="1"/>
      <c r="J707" s="1"/>
      <c r="K707" s="1"/>
      <c r="L707" s="1"/>
      <c r="M707" s="374"/>
    </row>
    <row x14ac:dyDescent="0.25" r="708" customHeight="1" ht="29.25">
      <c r="A708" s="1256" t="s">
        <v>14427</v>
      </c>
      <c r="B708" s="1257" t="s">
        <v>14428</v>
      </c>
      <c r="C708" s="1258">
        <v>429</v>
      </c>
      <c r="D708" s="1"/>
      <c r="E708" s="1"/>
      <c r="F708" s="1"/>
      <c r="G708" s="1"/>
      <c r="H708" s="1259"/>
      <c r="I708" s="1"/>
      <c r="J708" s="1"/>
      <c r="K708" s="1"/>
      <c r="L708" s="1"/>
      <c r="M708" s="374"/>
    </row>
    <row x14ac:dyDescent="0.25" r="709" customHeight="1" ht="29.25">
      <c r="A709" s="1256" t="s">
        <v>14429</v>
      </c>
      <c r="B709" s="1257" t="s">
        <v>14430</v>
      </c>
      <c r="C709" s="1258">
        <v>222</v>
      </c>
      <c r="D709" s="1"/>
      <c r="E709" s="1"/>
      <c r="F709" s="1"/>
      <c r="G709" s="1"/>
      <c r="H709" s="1259"/>
      <c r="I709" s="1"/>
      <c r="J709" s="1"/>
      <c r="K709" s="1"/>
      <c r="L709" s="1"/>
      <c r="M709" s="374"/>
    </row>
    <row x14ac:dyDescent="0.25" r="710" customHeight="1" ht="29.25">
      <c r="A710" s="1256" t="s">
        <v>14431</v>
      </c>
      <c r="B710" s="1257" t="s">
        <v>14432</v>
      </c>
      <c r="C710" s="1258">
        <v>905</v>
      </c>
      <c r="D710" s="1"/>
      <c r="E710" s="1"/>
      <c r="F710" s="1"/>
      <c r="G710" s="1"/>
      <c r="H710" s="1259"/>
      <c r="I710" s="1"/>
      <c r="J710" s="1"/>
      <c r="K710" s="1"/>
      <c r="L710" s="1"/>
      <c r="M710" s="374"/>
    </row>
    <row x14ac:dyDescent="0.25" r="711" customHeight="1" ht="29.25">
      <c r="A711" s="1256" t="s">
        <v>14433</v>
      </c>
      <c r="B711" s="1257" t="s">
        <v>14434</v>
      </c>
      <c r="C711" s="1258">
        <v>820</v>
      </c>
      <c r="D711" s="1"/>
      <c r="E711" s="1"/>
      <c r="F711" s="1"/>
      <c r="G711" s="1"/>
      <c r="H711" s="1259"/>
      <c r="I711" s="1"/>
      <c r="J711" s="1"/>
      <c r="K711" s="1"/>
      <c r="L711" s="1"/>
      <c r="M711" s="374"/>
    </row>
    <row x14ac:dyDescent="0.25" r="712" customHeight="1" ht="29.25">
      <c r="A712" s="1256" t="s">
        <v>14435</v>
      </c>
      <c r="B712" s="1257" t="s">
        <v>14436</v>
      </c>
      <c r="C712" s="1258">
        <v>825</v>
      </c>
      <c r="D712" s="1"/>
      <c r="E712" s="1"/>
      <c r="F712" s="1"/>
      <c r="G712" s="1"/>
      <c r="H712" s="1259"/>
      <c r="I712" s="1"/>
      <c r="J712" s="1"/>
      <c r="K712" s="1"/>
      <c r="L712" s="1"/>
      <c r="M712" s="374"/>
    </row>
    <row x14ac:dyDescent="0.25" r="713" customHeight="1" ht="29.25">
      <c r="A713" s="1256" t="s">
        <v>14437</v>
      </c>
      <c r="B713" s="1257" t="s">
        <v>14438</v>
      </c>
      <c r="C713" s="1258">
        <v>876</v>
      </c>
      <c r="D713" s="1"/>
      <c r="E713" s="1"/>
      <c r="F713" s="1"/>
      <c r="G713" s="1"/>
      <c r="H713" s="1259"/>
      <c r="I713" s="1"/>
      <c r="J713" s="1"/>
      <c r="K713" s="1"/>
      <c r="L713" s="1"/>
      <c r="M713" s="374"/>
    </row>
    <row x14ac:dyDescent="0.25" r="714" customHeight="1" ht="29.25">
      <c r="A714" s="1256" t="s">
        <v>14439</v>
      </c>
      <c r="B714" s="1257" t="s">
        <v>14440</v>
      </c>
      <c r="C714" s="1258">
        <v>952</v>
      </c>
      <c r="D714" s="1"/>
      <c r="E714" s="1"/>
      <c r="F714" s="1"/>
      <c r="G714" s="1"/>
      <c r="H714" s="1259"/>
      <c r="I714" s="1"/>
      <c r="J714" s="1"/>
      <c r="K714" s="1"/>
      <c r="L714" s="1"/>
      <c r="M714" s="374"/>
    </row>
    <row x14ac:dyDescent="0.25" r="715" customHeight="1" ht="29.25">
      <c r="A715" s="1256" t="s">
        <v>14441</v>
      </c>
      <c r="B715" s="1257" t="s">
        <v>14442</v>
      </c>
      <c r="C715" s="1258">
        <v>46</v>
      </c>
      <c r="D715" s="1"/>
      <c r="E715" s="1"/>
      <c r="F715" s="1"/>
      <c r="G715" s="1"/>
      <c r="H715" s="1259"/>
      <c r="I715" s="1"/>
      <c r="J715" s="1"/>
      <c r="K715" s="1"/>
      <c r="L715" s="1"/>
      <c r="M715" s="374"/>
    </row>
    <row x14ac:dyDescent="0.25" r="716" customHeight="1" ht="29.25">
      <c r="A716" s="1256" t="s">
        <v>14443</v>
      </c>
      <c r="B716" s="1257" t="s">
        <v>14444</v>
      </c>
      <c r="C716" s="1258">
        <v>56</v>
      </c>
      <c r="D716" s="1"/>
      <c r="E716" s="1"/>
      <c r="F716" s="1"/>
      <c r="G716" s="1"/>
      <c r="H716" s="1259"/>
      <c r="I716" s="1"/>
      <c r="J716" s="1"/>
      <c r="K716" s="1"/>
      <c r="L716" s="1"/>
      <c r="M716" s="374"/>
    </row>
    <row x14ac:dyDescent="0.25" r="717" customHeight="1" ht="29.25">
      <c r="A717" s="1256" t="s">
        <v>14445</v>
      </c>
      <c r="B717" s="1257" t="s">
        <v>14446</v>
      </c>
      <c r="C717" s="1258">
        <v>24</v>
      </c>
      <c r="D717" s="1"/>
      <c r="E717" s="1"/>
      <c r="F717" s="1"/>
      <c r="G717" s="1"/>
      <c r="H717" s="1259"/>
      <c r="I717" s="1"/>
      <c r="J717" s="1"/>
      <c r="K717" s="1"/>
      <c r="L717" s="1"/>
      <c r="M717" s="374"/>
    </row>
    <row x14ac:dyDescent="0.25" r="718" customHeight="1" ht="29.25">
      <c r="A718" s="1256" t="s">
        <v>14447</v>
      </c>
      <c r="B718" s="1257" t="s">
        <v>14448</v>
      </c>
      <c r="C718" s="1258">
        <v>95</v>
      </c>
      <c r="D718" s="1"/>
      <c r="E718" s="1"/>
      <c r="F718" s="1"/>
      <c r="G718" s="1"/>
      <c r="H718" s="1259"/>
      <c r="I718" s="1"/>
      <c r="J718" s="1"/>
      <c r="K718" s="1"/>
      <c r="L718" s="1"/>
      <c r="M718" s="374"/>
    </row>
    <row x14ac:dyDescent="0.25" r="719" customHeight="1" ht="29.25">
      <c r="A719" s="1256" t="s">
        <v>14449</v>
      </c>
      <c r="B719" s="1257" t="s">
        <v>14450</v>
      </c>
      <c r="C719" s="1258">
        <v>262</v>
      </c>
      <c r="D719" s="1"/>
      <c r="E719" s="1"/>
      <c r="F719" s="1"/>
      <c r="G719" s="1"/>
      <c r="H719" s="1259"/>
      <c r="I719" s="1"/>
      <c r="J719" s="1"/>
      <c r="K719" s="1"/>
      <c r="L719" s="1"/>
      <c r="M719" s="374"/>
    </row>
    <row x14ac:dyDescent="0.25" r="720" customHeight="1" ht="29.25">
      <c r="A720" s="1256" t="s">
        <v>14451</v>
      </c>
      <c r="B720" s="1257" t="s">
        <v>14452</v>
      </c>
      <c r="C720" s="1258">
        <v>420</v>
      </c>
      <c r="D720" s="1"/>
      <c r="E720" s="1"/>
      <c r="F720" s="1"/>
      <c r="G720" s="1"/>
      <c r="H720" s="1262"/>
      <c r="I720" s="1"/>
      <c r="J720" s="1"/>
      <c r="K720" s="1"/>
      <c r="L720" s="1"/>
      <c r="M720" s="374"/>
    </row>
    <row x14ac:dyDescent="0.25" r="721" customHeight="1" ht="29.25">
      <c r="A721" s="1256" t="s">
        <v>14453</v>
      </c>
      <c r="B721" s="1257" t="s">
        <v>14454</v>
      </c>
      <c r="C721" s="1258">
        <v>468</v>
      </c>
      <c r="D721" s="1"/>
      <c r="E721" s="1"/>
      <c r="F721" s="1"/>
      <c r="G721" s="1"/>
      <c r="H721" s="1262"/>
      <c r="I721" s="1"/>
      <c r="J721" s="1"/>
      <c r="K721" s="1"/>
      <c r="L721" s="1"/>
      <c r="M721" s="374"/>
    </row>
    <row x14ac:dyDescent="0.25" r="722" customHeight="1" ht="29.25">
      <c r="A722" s="1256" t="s">
        <v>14455</v>
      </c>
      <c r="B722" s="1257" t="s">
        <v>14456</v>
      </c>
      <c r="C722" s="1258">
        <v>661</v>
      </c>
      <c r="D722" s="1"/>
      <c r="E722" s="1"/>
      <c r="F722" s="1"/>
      <c r="G722" s="1"/>
      <c r="H722" s="1262"/>
      <c r="I722" s="1"/>
      <c r="J722" s="1"/>
      <c r="K722" s="1"/>
      <c r="L722" s="1"/>
      <c r="M722" s="374"/>
    </row>
    <row x14ac:dyDescent="0.25" r="723" customHeight="1" ht="29.25">
      <c r="A723" s="1256" t="s">
        <v>14457</v>
      </c>
      <c r="B723" s="1257" t="s">
        <v>14458</v>
      </c>
      <c r="C723" s="1258">
        <v>88</v>
      </c>
      <c r="D723" s="1"/>
      <c r="E723" s="1"/>
      <c r="F723" s="1263"/>
      <c r="G723" s="1"/>
      <c r="H723" s="1262"/>
      <c r="I723" s="1"/>
      <c r="J723" s="1"/>
      <c r="K723" s="1"/>
      <c r="L723" s="1"/>
      <c r="M723" s="374"/>
    </row>
    <row x14ac:dyDescent="0.25" r="724" customHeight="1" ht="29.25">
      <c r="A724" s="1256" t="s">
        <v>14459</v>
      </c>
      <c r="B724" s="1257" t="s">
        <v>14460</v>
      </c>
      <c r="C724" s="1258">
        <v>93</v>
      </c>
      <c r="D724" s="1"/>
      <c r="E724" s="1"/>
      <c r="F724" s="1"/>
      <c r="G724" s="1"/>
      <c r="H724" s="1262"/>
      <c r="I724" s="1"/>
      <c r="J724" s="1"/>
      <c r="K724" s="1"/>
      <c r="L724" s="1"/>
      <c r="M724" s="374"/>
    </row>
    <row x14ac:dyDescent="0.25" r="725" customHeight="1" ht="29.25">
      <c r="A725" s="1256" t="s">
        <v>14461</v>
      </c>
      <c r="B725" s="1257" t="s">
        <v>14462</v>
      </c>
      <c r="C725" s="1258">
        <v>801</v>
      </c>
      <c r="D725" s="1"/>
      <c r="E725" s="1"/>
      <c r="F725" s="1"/>
      <c r="G725" s="1"/>
      <c r="H725" s="1262"/>
      <c r="I725" s="1"/>
      <c r="J725" s="1"/>
      <c r="K725" s="1"/>
      <c r="L725" s="1"/>
      <c r="M725" s="374"/>
    </row>
    <row x14ac:dyDescent="0.25" r="726" customHeight="1" ht="29.25">
      <c r="A726" s="1256" t="s">
        <v>14463</v>
      </c>
      <c r="B726" s="1257" t="s">
        <v>14464</v>
      </c>
      <c r="C726" s="1258">
        <v>736</v>
      </c>
      <c r="D726" s="1"/>
      <c r="E726" s="1"/>
      <c r="F726" s="1"/>
      <c r="G726" s="1"/>
      <c r="H726" s="1262"/>
      <c r="I726" s="1"/>
      <c r="J726" s="1"/>
      <c r="K726" s="1"/>
      <c r="L726" s="1"/>
      <c r="M726" s="374"/>
    </row>
    <row x14ac:dyDescent="0.25" r="727" customHeight="1" ht="29.25">
      <c r="A727" s="1256" t="s">
        <v>14465</v>
      </c>
      <c r="B727" s="1257" t="s">
        <v>14466</v>
      </c>
      <c r="C727" s="1258">
        <v>97</v>
      </c>
      <c r="D727" s="1"/>
      <c r="E727" s="1"/>
      <c r="F727" s="1"/>
      <c r="G727" s="1"/>
      <c r="H727" s="1262"/>
      <c r="I727" s="1"/>
      <c r="J727" s="1"/>
      <c r="K727" s="1"/>
      <c r="L727" s="1"/>
      <c r="M727" s="374"/>
    </row>
    <row x14ac:dyDescent="0.25" r="728" customHeight="1" ht="29.25">
      <c r="A728" s="1256" t="s">
        <v>14467</v>
      </c>
      <c r="B728" s="1257" t="s">
        <v>14468</v>
      </c>
      <c r="C728" s="1258">
        <v>224</v>
      </c>
      <c r="D728" s="1"/>
      <c r="E728" s="1"/>
      <c r="F728" s="1"/>
      <c r="G728" s="1"/>
      <c r="H728" s="1262"/>
      <c r="I728" s="1"/>
      <c r="J728" s="1"/>
      <c r="K728" s="1"/>
      <c r="L728" s="1"/>
      <c r="M728" s="374"/>
    </row>
    <row x14ac:dyDescent="0.25" r="729" customHeight="1" ht="29.25">
      <c r="A729" s="1256" t="s">
        <v>14469</v>
      </c>
      <c r="B729" s="1257" t="s">
        <v>14470</v>
      </c>
      <c r="C729" s="1258">
        <v>233</v>
      </c>
      <c r="D729" s="1"/>
      <c r="E729" s="1"/>
      <c r="F729" s="1"/>
      <c r="G729" s="1"/>
      <c r="H729" s="1259"/>
      <c r="I729" s="1"/>
      <c r="J729" s="1"/>
      <c r="K729" s="1"/>
      <c r="L729" s="1"/>
      <c r="M729" s="374"/>
    </row>
    <row x14ac:dyDescent="0.25" r="730" customHeight="1" ht="29.25">
      <c r="A730" s="1256" t="s">
        <v>14471</v>
      </c>
      <c r="B730" s="1257" t="s">
        <v>14472</v>
      </c>
      <c r="C730" s="1258">
        <v>803</v>
      </c>
      <c r="D730" s="1"/>
      <c r="E730" s="1"/>
      <c r="F730" s="1"/>
      <c r="G730" s="1"/>
      <c r="H730" s="1259"/>
      <c r="I730" s="1"/>
      <c r="J730" s="1"/>
      <c r="K730" s="1"/>
      <c r="L730" s="1"/>
      <c r="M730" s="374"/>
    </row>
    <row x14ac:dyDescent="0.25" r="731" customHeight="1" ht="29.25">
      <c r="A731" s="1256" t="s">
        <v>14473</v>
      </c>
      <c r="B731" s="1257" t="s">
        <v>14474</v>
      </c>
      <c r="C731" s="1258">
        <v>641</v>
      </c>
      <c r="D731" s="1"/>
      <c r="E731" s="1"/>
      <c r="F731" s="1"/>
      <c r="G731" s="1"/>
      <c r="H731" s="1259"/>
      <c r="I731" s="1"/>
      <c r="J731" s="1"/>
      <c r="K731" s="1"/>
      <c r="L731" s="1"/>
      <c r="M731" s="374"/>
    </row>
    <row x14ac:dyDescent="0.25" r="732" customHeight="1" ht="29.25">
      <c r="A732" s="1256" t="s">
        <v>14475</v>
      </c>
      <c r="B732" s="1257" t="s">
        <v>14476</v>
      </c>
      <c r="C732" s="1258">
        <v>46</v>
      </c>
      <c r="D732" s="1"/>
      <c r="E732" s="1"/>
      <c r="F732" s="1"/>
      <c r="G732" s="1"/>
      <c r="H732" s="1259"/>
      <c r="I732" s="1"/>
      <c r="J732" s="1"/>
      <c r="K732" s="1"/>
      <c r="L732" s="1"/>
      <c r="M732" s="374"/>
    </row>
    <row x14ac:dyDescent="0.25" r="733" customHeight="1" ht="29.25">
      <c r="A733" s="1256" t="s">
        <v>14477</v>
      </c>
      <c r="B733" s="1257" t="s">
        <v>14478</v>
      </c>
      <c r="C733" s="1258">
        <v>259</v>
      </c>
      <c r="D733" s="1"/>
      <c r="E733" s="1"/>
      <c r="F733" s="1"/>
      <c r="G733" s="1"/>
      <c r="H733" s="1259"/>
      <c r="I733" s="1"/>
      <c r="J733" s="1"/>
      <c r="K733" s="1"/>
      <c r="L733" s="1"/>
      <c r="M733" s="374"/>
    </row>
    <row x14ac:dyDescent="0.25" r="734" customHeight="1" ht="29.25">
      <c r="A734" s="1256" t="s">
        <v>14479</v>
      </c>
      <c r="B734" s="1257" t="s">
        <v>14480</v>
      </c>
      <c r="C734" s="1258">
        <v>262</v>
      </c>
      <c r="D734" s="1"/>
      <c r="E734" s="1"/>
      <c r="F734" s="1"/>
      <c r="G734" s="1"/>
      <c r="H734" s="1259"/>
      <c r="I734" s="1"/>
      <c r="J734" s="1"/>
      <c r="K734" s="1"/>
      <c r="L734" s="1"/>
      <c r="M734" s="374"/>
    </row>
    <row x14ac:dyDescent="0.25" r="735" customHeight="1" ht="29.25">
      <c r="A735" s="1256" t="s">
        <v>14481</v>
      </c>
      <c r="B735" s="1257" t="s">
        <v>14482</v>
      </c>
      <c r="C735" s="1258">
        <v>840</v>
      </c>
      <c r="D735" s="1"/>
      <c r="E735" s="1"/>
      <c r="F735" s="1"/>
      <c r="G735" s="1"/>
      <c r="H735" s="1259"/>
      <c r="I735" s="1"/>
      <c r="J735" s="1"/>
      <c r="K735" s="1"/>
      <c r="L735" s="1"/>
      <c r="M735" s="374"/>
    </row>
    <row x14ac:dyDescent="0.25" r="736" customHeight="1" ht="29.25">
      <c r="A736" s="1256" t="s">
        <v>14483</v>
      </c>
      <c r="B736" s="1257" t="s">
        <v>14484</v>
      </c>
      <c r="C736" s="1258">
        <v>214</v>
      </c>
      <c r="D736" s="1"/>
      <c r="E736" s="1"/>
      <c r="F736" s="1"/>
      <c r="G736" s="1"/>
      <c r="H736" s="1259"/>
      <c r="I736" s="1"/>
      <c r="J736" s="1"/>
      <c r="K736" s="1"/>
      <c r="L736" s="1"/>
      <c r="M736" s="374"/>
    </row>
    <row x14ac:dyDescent="0.25" r="737" customHeight="1" ht="29.25">
      <c r="A737" s="1256" t="s">
        <v>14485</v>
      </c>
      <c r="B737" s="1257" t="s">
        <v>14486</v>
      </c>
      <c r="C737" s="1258">
        <v>1157</v>
      </c>
      <c r="D737" s="1"/>
      <c r="E737" s="1"/>
      <c r="F737" s="1"/>
      <c r="G737" s="1"/>
      <c r="H737" s="1259"/>
      <c r="I737" s="1"/>
      <c r="J737" s="1"/>
      <c r="K737" s="1"/>
      <c r="L737" s="1"/>
      <c r="M737" s="374"/>
    </row>
    <row x14ac:dyDescent="0.25" r="738" customHeight="1" ht="29.25">
      <c r="A738" s="1256" t="s">
        <v>14487</v>
      </c>
      <c r="B738" s="1257" t="s">
        <v>14488</v>
      </c>
      <c r="C738" s="1264">
        <v>204</v>
      </c>
      <c r="D738" s="1"/>
      <c r="E738" s="1"/>
      <c r="F738" s="1"/>
      <c r="G738" s="1"/>
      <c r="H738" s="1265"/>
      <c r="I738" s="1"/>
      <c r="J738" s="1"/>
      <c r="K738" s="1"/>
      <c r="L738" s="1"/>
      <c r="M738" s="374"/>
    </row>
    <row x14ac:dyDescent="0.25" r="739" customHeight="1" ht="29.25">
      <c r="A739" s="1256" t="s">
        <v>14489</v>
      </c>
      <c r="B739" s="1257" t="s">
        <v>14490</v>
      </c>
      <c r="C739" s="1258">
        <v>128</v>
      </c>
      <c r="D739" s="1"/>
      <c r="E739" s="1"/>
      <c r="F739" s="1"/>
      <c r="G739" s="1"/>
      <c r="H739" s="1265"/>
      <c r="I739" s="1"/>
      <c r="J739" s="1"/>
      <c r="K739" s="1"/>
      <c r="L739" s="1"/>
      <c r="M739" s="374"/>
    </row>
    <row x14ac:dyDescent="0.25" r="740" customHeight="1" ht="29.25">
      <c r="A740" s="1256" t="s">
        <v>14491</v>
      </c>
      <c r="B740" s="1257" t="s">
        <v>14492</v>
      </c>
      <c r="C740" s="1258">
        <v>128</v>
      </c>
      <c r="D740" s="1"/>
      <c r="E740" s="1"/>
      <c r="F740" s="1"/>
      <c r="G740" s="1"/>
      <c r="H740" s="1266"/>
      <c r="I740" s="1"/>
      <c r="J740" s="1"/>
      <c r="K740" s="1"/>
      <c r="L740" s="1"/>
      <c r="M740" s="374"/>
    </row>
    <row x14ac:dyDescent="0.25" r="741" customHeight="1" ht="29.25">
      <c r="A741" s="1256" t="s">
        <v>14493</v>
      </c>
      <c r="B741" s="1257" t="s">
        <v>14401</v>
      </c>
      <c r="C741" s="1258">
        <v>123</v>
      </c>
      <c r="D741" s="1"/>
      <c r="E741" s="1"/>
      <c r="F741" s="1"/>
      <c r="G741" s="1"/>
      <c r="H741" s="1"/>
      <c r="I741" s="1"/>
      <c r="J741" s="1"/>
      <c r="K741" s="1"/>
      <c r="L741" s="1"/>
      <c r="M741" s="374"/>
    </row>
    <row x14ac:dyDescent="0.25" r="742" customHeight="1" ht="29.25">
      <c r="A742" s="1256" t="s">
        <v>14494</v>
      </c>
      <c r="B742" s="1257" t="s">
        <v>14495</v>
      </c>
      <c r="C742" s="1258">
        <v>133</v>
      </c>
      <c r="D742" s="1"/>
      <c r="E742" s="1"/>
      <c r="F742" s="1"/>
      <c r="G742" s="1"/>
      <c r="H742" s="1"/>
      <c r="I742" s="1"/>
      <c r="J742" s="1"/>
      <c r="K742" s="1"/>
      <c r="L742" s="1"/>
      <c r="M742" s="374"/>
    </row>
    <row x14ac:dyDescent="0.25" r="743" customHeight="1" ht="29.25">
      <c r="A743" s="1256" t="s">
        <v>14496</v>
      </c>
      <c r="B743" s="1257" t="s">
        <v>14497</v>
      </c>
      <c r="C743" s="1258">
        <v>128</v>
      </c>
      <c r="D743" s="1"/>
      <c r="E743" s="1"/>
      <c r="F743" s="1"/>
      <c r="G743" s="1"/>
      <c r="H743" s="1"/>
      <c r="I743" s="1"/>
      <c r="J743" s="1"/>
      <c r="K743" s="1"/>
      <c r="L743" s="1"/>
      <c r="M743" s="374"/>
    </row>
    <row x14ac:dyDescent="0.25" r="744" customHeight="1" ht="29.25">
      <c r="A744" s="1256" t="s">
        <v>14498</v>
      </c>
      <c r="B744" s="1257" t="s">
        <v>14499</v>
      </c>
      <c r="C744" s="1258">
        <v>866</v>
      </c>
      <c r="D744" s="1"/>
      <c r="E744" s="1"/>
      <c r="F744" s="1"/>
      <c r="G744" s="1"/>
      <c r="H744" s="1"/>
      <c r="I744" s="1"/>
      <c r="J744" s="1"/>
      <c r="K744" s="1"/>
      <c r="L744" s="1"/>
      <c r="M744" s="374"/>
    </row>
    <row x14ac:dyDescent="0.25" r="745" customHeight="1" ht="29.25">
      <c r="A745" s="1256" t="s">
        <v>14500</v>
      </c>
      <c r="B745" s="1257" t="s">
        <v>14501</v>
      </c>
      <c r="C745" s="1258">
        <v>219</v>
      </c>
      <c r="D745" s="1"/>
      <c r="E745" s="1"/>
      <c r="F745" s="1"/>
      <c r="G745" s="1"/>
      <c r="H745" s="1"/>
      <c r="I745" s="1"/>
      <c r="J745" s="1"/>
      <c r="K745" s="1"/>
      <c r="L745" s="1"/>
      <c r="M745" s="374"/>
    </row>
    <row x14ac:dyDescent="0.25" r="746" customHeight="1" ht="29.25">
      <c r="A746" s="1256" t="s">
        <v>14502</v>
      </c>
      <c r="B746" s="1257" t="s">
        <v>14503</v>
      </c>
      <c r="C746" s="1258">
        <v>352</v>
      </c>
      <c r="D746" s="1"/>
      <c r="E746" s="1"/>
      <c r="F746" s="1"/>
      <c r="G746" s="1"/>
      <c r="H746" s="1"/>
      <c r="I746" s="1"/>
      <c r="J746" s="1"/>
      <c r="K746" s="1"/>
      <c r="L746" s="1"/>
      <c r="M746" s="374"/>
    </row>
    <row x14ac:dyDescent="0.25" r="747" customHeight="1" ht="29.25">
      <c r="A747" s="1256" t="s">
        <v>14504</v>
      </c>
      <c r="B747" s="1257" t="s">
        <v>14505</v>
      </c>
      <c r="C747" s="1258">
        <v>351</v>
      </c>
      <c r="D747" s="1"/>
      <c r="E747" s="1"/>
      <c r="F747" s="1"/>
      <c r="G747" s="1"/>
      <c r="H747" s="1"/>
      <c r="I747" s="1"/>
      <c r="J747" s="1"/>
      <c r="K747" s="1"/>
      <c r="L747" s="1"/>
      <c r="M747" s="374"/>
    </row>
    <row x14ac:dyDescent="0.25" r="748" customHeight="1" ht="29.25">
      <c r="A748" s="1256" t="s">
        <v>14506</v>
      </c>
      <c r="B748" s="1257" t="s">
        <v>14507</v>
      </c>
      <c r="C748" s="1258">
        <v>279</v>
      </c>
      <c r="D748" s="1"/>
      <c r="E748" s="1"/>
      <c r="F748" s="1"/>
      <c r="G748" s="1"/>
      <c r="H748" s="1"/>
      <c r="I748" s="1"/>
      <c r="J748" s="1"/>
      <c r="K748" s="1"/>
      <c r="L748" s="1"/>
      <c r="M748" s="374"/>
    </row>
    <row x14ac:dyDescent="0.25" r="749" customHeight="1" ht="29.25">
      <c r="A749" s="1256" t="s">
        <v>14508</v>
      </c>
      <c r="B749" s="1257" t="s">
        <v>14509</v>
      </c>
      <c r="C749" s="1264">
        <v>259</v>
      </c>
      <c r="D749" s="1"/>
      <c r="E749" s="1"/>
      <c r="F749" s="1"/>
      <c r="G749" s="1"/>
      <c r="H749" s="1"/>
      <c r="I749" s="1"/>
      <c r="J749" s="1"/>
      <c r="K749" s="1"/>
      <c r="L749" s="1"/>
      <c r="M749" s="374"/>
    </row>
    <row x14ac:dyDescent="0.25" r="750" customHeight="1" ht="29.25">
      <c r="A750" s="1256" t="s">
        <v>14510</v>
      </c>
      <c r="B750" s="1257" t="s">
        <v>14511</v>
      </c>
      <c r="C750" s="1264">
        <v>120</v>
      </c>
      <c r="D750" s="1"/>
      <c r="E750" s="1"/>
      <c r="F750" s="1"/>
      <c r="G750" s="1"/>
      <c r="H750" s="1"/>
      <c r="I750" s="1"/>
      <c r="J750" s="1"/>
      <c r="K750" s="1"/>
      <c r="L750" s="1"/>
      <c r="M750" s="374"/>
    </row>
    <row x14ac:dyDescent="0.25" r="751" customHeight="1" ht="29.25">
      <c r="A751" s="1256" t="s">
        <v>14512</v>
      </c>
      <c r="B751" s="1257" t="s">
        <v>14513</v>
      </c>
      <c r="C751" s="1264">
        <v>102</v>
      </c>
      <c r="D751" s="1"/>
      <c r="E751" s="1"/>
      <c r="F751" s="1"/>
      <c r="G751" s="1"/>
      <c r="H751" s="1"/>
      <c r="I751" s="1"/>
      <c r="J751" s="1"/>
      <c r="K751" s="1"/>
      <c r="L751" s="1"/>
      <c r="M751" s="374"/>
    </row>
    <row x14ac:dyDescent="0.25" r="752" customHeight="1" ht="29.25">
      <c r="A752" s="1256" t="s">
        <v>14514</v>
      </c>
      <c r="B752" s="1257" t="s">
        <v>14515</v>
      </c>
      <c r="C752" s="1264">
        <v>361</v>
      </c>
      <c r="D752" s="1"/>
      <c r="E752" s="1"/>
      <c r="F752" s="1"/>
      <c r="G752" s="1"/>
      <c r="H752" s="1"/>
      <c r="I752" s="1"/>
      <c r="J752" s="1"/>
      <c r="K752" s="1"/>
      <c r="L752" s="1"/>
      <c r="M752" s="374"/>
    </row>
    <row x14ac:dyDescent="0.25" r="753" customHeight="1" ht="29.25">
      <c r="A753" s="1256" t="s">
        <v>14516</v>
      </c>
      <c r="B753" s="1257" t="s">
        <v>14517</v>
      </c>
      <c r="C753" s="1264">
        <v>401</v>
      </c>
      <c r="D753" s="1"/>
      <c r="E753" s="1"/>
      <c r="F753" s="1"/>
      <c r="G753" s="1"/>
      <c r="H753" s="1"/>
      <c r="I753" s="1"/>
      <c r="J753" s="1"/>
      <c r="K753" s="1"/>
      <c r="L753" s="1"/>
      <c r="M753" s="374"/>
    </row>
    <row x14ac:dyDescent="0.25" r="754" customHeight="1" ht="29.25">
      <c r="A754" s="1256" t="s">
        <v>14518</v>
      </c>
      <c r="B754" s="1257" t="s">
        <v>14519</v>
      </c>
      <c r="C754" s="1264">
        <v>150</v>
      </c>
      <c r="D754" s="1"/>
      <c r="E754" s="1"/>
      <c r="F754" s="1"/>
      <c r="G754" s="1"/>
      <c r="H754" s="1"/>
      <c r="I754" s="1"/>
      <c r="J754" s="1"/>
      <c r="K754" s="1"/>
      <c r="L754" s="1"/>
      <c r="M754" s="374"/>
    </row>
    <row x14ac:dyDescent="0.25" r="755" customHeight="1" ht="29.25">
      <c r="A755" s="1256" t="s">
        <v>14520</v>
      </c>
      <c r="B755" s="1257" t="s">
        <v>14521</v>
      </c>
      <c r="C755" s="1264">
        <v>94</v>
      </c>
      <c r="D755" s="1"/>
      <c r="E755" s="1"/>
      <c r="F755" s="1"/>
      <c r="G755" s="1"/>
      <c r="H755" s="1"/>
      <c r="I755" s="1"/>
      <c r="J755" s="1"/>
      <c r="K755" s="1"/>
      <c r="L755" s="1"/>
      <c r="M755" s="374"/>
    </row>
    <row x14ac:dyDescent="0.25" r="756" customHeight="1" ht="29.25">
      <c r="A756" s="1256" t="s">
        <v>14522</v>
      </c>
      <c r="B756" s="1257" t="s">
        <v>14523</v>
      </c>
      <c r="C756" s="1264">
        <v>212</v>
      </c>
      <c r="D756" s="1"/>
      <c r="E756" s="1"/>
      <c r="F756" s="1"/>
      <c r="G756" s="1"/>
      <c r="H756" s="1"/>
      <c r="I756" s="1"/>
      <c r="J756" s="1"/>
      <c r="K756" s="1"/>
      <c r="L756" s="1"/>
      <c r="M756" s="374"/>
    </row>
    <row x14ac:dyDescent="0.25" r="757" customHeight="1" ht="29.25">
      <c r="A757" s="1256" t="s">
        <v>14524</v>
      </c>
      <c r="B757" s="1257" t="s">
        <v>14525</v>
      </c>
      <c r="C757" s="1264">
        <v>600</v>
      </c>
      <c r="D757" s="1"/>
      <c r="E757" s="1"/>
      <c r="F757" s="1"/>
      <c r="G757" s="1"/>
      <c r="H757" s="1"/>
      <c r="I757" s="1"/>
      <c r="J757" s="1"/>
      <c r="K757" s="1"/>
      <c r="L757" s="1"/>
      <c r="M757" s="374"/>
    </row>
    <row x14ac:dyDescent="0.25" r="758" customHeight="1" ht="29.25">
      <c r="A758" s="1256" t="s">
        <v>14526</v>
      </c>
      <c r="B758" s="1257" t="s">
        <v>14527</v>
      </c>
      <c r="C758" s="1258">
        <v>752</v>
      </c>
      <c r="D758" s="1"/>
      <c r="E758" s="1"/>
      <c r="F758" s="1"/>
      <c r="G758" s="1"/>
      <c r="H758" s="1"/>
      <c r="I758" s="1"/>
      <c r="J758" s="1"/>
      <c r="K758" s="1"/>
      <c r="L758" s="1"/>
      <c r="M758" s="374"/>
    </row>
    <row x14ac:dyDescent="0.25" r="759" customHeight="1" ht="29.25">
      <c r="A759" s="1256" t="s">
        <v>14528</v>
      </c>
      <c r="B759" s="1257" t="s">
        <v>14529</v>
      </c>
      <c r="C759" s="1264">
        <v>484</v>
      </c>
      <c r="D759" s="1"/>
      <c r="E759" s="1"/>
      <c r="F759" s="1"/>
      <c r="G759" s="1"/>
      <c r="H759" s="1"/>
      <c r="I759" s="1"/>
      <c r="J759" s="1"/>
      <c r="K759" s="1"/>
      <c r="L759" s="1"/>
      <c r="M759" s="374"/>
    </row>
    <row x14ac:dyDescent="0.25" r="760" customHeight="1" ht="29.25">
      <c r="A760" s="1256" t="s">
        <v>14530</v>
      </c>
      <c r="B760" s="1257" t="s">
        <v>14531</v>
      </c>
      <c r="C760" s="1264">
        <v>172</v>
      </c>
      <c r="D760" s="1"/>
      <c r="E760" s="1"/>
      <c r="F760" s="1"/>
      <c r="G760" s="1"/>
      <c r="H760" s="1"/>
      <c r="I760" s="1"/>
      <c r="J760" s="1"/>
      <c r="K760" s="1"/>
      <c r="L760" s="1"/>
      <c r="M760" s="374"/>
    </row>
    <row x14ac:dyDescent="0.25" r="761" customHeight="1" ht="29.25">
      <c r="A761" s="1256" t="s">
        <v>14532</v>
      </c>
      <c r="B761" s="1257" t="s">
        <v>14533</v>
      </c>
      <c r="C761" s="1258">
        <v>43</v>
      </c>
      <c r="D761" s="1"/>
      <c r="E761" s="1"/>
      <c r="F761" s="1"/>
      <c r="G761" s="1"/>
      <c r="H761" s="1"/>
      <c r="I761" s="1"/>
      <c r="J761" s="1"/>
      <c r="K761" s="1"/>
      <c r="L761" s="1"/>
      <c r="M761" s="374"/>
    </row>
    <row x14ac:dyDescent="0.25" r="762" customHeight="1" ht="29.25">
      <c r="A762" s="1256" t="s">
        <v>14534</v>
      </c>
      <c r="B762" s="1257" t="s">
        <v>14535</v>
      </c>
      <c r="C762" s="1258">
        <v>153</v>
      </c>
      <c r="D762" s="1"/>
      <c r="E762" s="1"/>
      <c r="F762" s="1"/>
      <c r="G762" s="1"/>
      <c r="H762" s="1"/>
      <c r="I762" s="1"/>
      <c r="J762" s="1"/>
      <c r="K762" s="1"/>
      <c r="L762" s="1"/>
      <c r="M762" s="374"/>
    </row>
    <row x14ac:dyDescent="0.25" r="763" customHeight="1" ht="29.25">
      <c r="A763" s="1256" t="s">
        <v>14536</v>
      </c>
      <c r="B763" s="1257" t="s">
        <v>14537</v>
      </c>
      <c r="C763" s="1258">
        <v>144</v>
      </c>
      <c r="D763" s="1"/>
      <c r="E763" s="1"/>
      <c r="F763" s="1"/>
      <c r="G763" s="1"/>
      <c r="H763" s="1"/>
      <c r="I763" s="1"/>
      <c r="J763" s="1"/>
      <c r="K763" s="1"/>
      <c r="L763" s="1"/>
      <c r="M763" s="374"/>
    </row>
    <row x14ac:dyDescent="0.25" r="764" customHeight="1" ht="29.25">
      <c r="A764" s="1256" t="s">
        <v>14538</v>
      </c>
      <c r="B764" s="1257" t="s">
        <v>14539</v>
      </c>
      <c r="C764" s="1258">
        <v>304</v>
      </c>
      <c r="D764" s="1"/>
      <c r="E764" s="1"/>
      <c r="F764" s="1"/>
      <c r="G764" s="1"/>
      <c r="H764" s="1"/>
      <c r="I764" s="1"/>
      <c r="J764" s="1"/>
      <c r="K764" s="1"/>
      <c r="L764" s="1"/>
      <c r="M764" s="374"/>
    </row>
    <row x14ac:dyDescent="0.25" r="765" customHeight="1" ht="29.25">
      <c r="A765" s="1256" t="s">
        <v>277</v>
      </c>
      <c r="B765" s="1257" t="s">
        <v>278</v>
      </c>
      <c r="C765" s="1258">
        <v>305</v>
      </c>
      <c r="D765" s="1"/>
      <c r="E765" s="1"/>
      <c r="F765" s="1"/>
      <c r="G765" s="1"/>
      <c r="H765" s="1"/>
      <c r="I765" s="1"/>
      <c r="J765" s="1"/>
      <c r="K765" s="1"/>
      <c r="L765" s="1"/>
      <c r="M765" s="374"/>
    </row>
    <row x14ac:dyDescent="0.25" r="766" customHeight="1" ht="29.25">
      <c r="A766" s="1256" t="s">
        <v>14540</v>
      </c>
      <c r="B766" s="1257" t="s">
        <v>14541</v>
      </c>
      <c r="C766" s="1258">
        <v>314</v>
      </c>
      <c r="D766" s="1"/>
      <c r="E766" s="1"/>
      <c r="F766" s="1"/>
      <c r="G766" s="1"/>
      <c r="H766" s="1"/>
      <c r="I766" s="1"/>
      <c r="J766" s="1"/>
      <c r="K766" s="1"/>
      <c r="L766" s="1"/>
      <c r="M766" s="374"/>
    </row>
    <row x14ac:dyDescent="0.25" r="767" customHeight="1" ht="29.25">
      <c r="A767" s="1256" t="s">
        <v>14542</v>
      </c>
      <c r="B767" s="1257" t="s">
        <v>14543</v>
      </c>
      <c r="C767" s="1258">
        <v>319</v>
      </c>
      <c r="D767" s="1"/>
      <c r="E767" s="1"/>
      <c r="F767" s="1"/>
      <c r="G767" s="1"/>
      <c r="H767" s="1"/>
      <c r="I767" s="1"/>
      <c r="J767" s="1"/>
      <c r="K767" s="1"/>
      <c r="L767" s="1"/>
      <c r="M767" s="374"/>
    </row>
    <row x14ac:dyDescent="0.25" r="768" customHeight="1" ht="29.25">
      <c r="A768" s="1256" t="s">
        <v>14544</v>
      </c>
      <c r="B768" s="1257" t="s">
        <v>14545</v>
      </c>
      <c r="C768" s="1264">
        <v>1152</v>
      </c>
      <c r="D768" s="1"/>
      <c r="E768" s="1"/>
      <c r="F768" s="1"/>
      <c r="G768" s="1"/>
      <c r="H768" s="1"/>
      <c r="I768" s="1"/>
      <c r="J768" s="1"/>
      <c r="K768" s="1"/>
      <c r="L768" s="1"/>
      <c r="M768" s="374"/>
    </row>
    <row x14ac:dyDescent="0.25" r="769" customHeight="1" ht="29.25">
      <c r="A769" s="1256" t="s">
        <v>14546</v>
      </c>
      <c r="B769" s="1257" t="s">
        <v>14547</v>
      </c>
      <c r="C769" s="1258">
        <v>396</v>
      </c>
      <c r="D769" s="1"/>
      <c r="E769" s="1"/>
      <c r="F769" s="1"/>
      <c r="G769" s="1"/>
      <c r="H769" s="1"/>
      <c r="I769" s="1"/>
      <c r="J769" s="1"/>
      <c r="K769" s="1"/>
      <c r="L769" s="1"/>
      <c r="M769" s="374"/>
    </row>
    <row x14ac:dyDescent="0.25" r="770" customHeight="1" ht="29.25">
      <c r="A770" s="1256" t="s">
        <v>14548</v>
      </c>
      <c r="B770" s="1257" t="s">
        <v>14549</v>
      </c>
      <c r="C770" s="1258">
        <v>384</v>
      </c>
      <c r="D770" s="1"/>
      <c r="E770" s="1"/>
      <c r="F770" s="1"/>
      <c r="G770" s="1"/>
      <c r="H770" s="1"/>
      <c r="I770" s="1"/>
      <c r="J770" s="1"/>
      <c r="K770" s="1"/>
      <c r="L770" s="1"/>
      <c r="M770" s="374"/>
    </row>
    <row x14ac:dyDescent="0.25" r="771" customHeight="1" ht="29.25">
      <c r="A771" s="1256" t="s">
        <v>14550</v>
      </c>
      <c r="B771" s="1257" t="s">
        <v>14551</v>
      </c>
      <c r="C771" s="1258">
        <v>352</v>
      </c>
      <c r="D771" s="1"/>
      <c r="E771" s="1"/>
      <c r="F771" s="1"/>
      <c r="G771" s="1"/>
      <c r="H771" s="1"/>
      <c r="I771" s="1"/>
      <c r="J771" s="1"/>
      <c r="K771" s="1"/>
      <c r="L771" s="1"/>
      <c r="M771" s="374"/>
    </row>
    <row x14ac:dyDescent="0.25" r="772" customHeight="1" ht="29.25">
      <c r="A772" s="1256" t="s">
        <v>14552</v>
      </c>
      <c r="B772" s="1257" t="s">
        <v>14553</v>
      </c>
      <c r="C772" s="1264">
        <v>340</v>
      </c>
      <c r="D772" s="1"/>
      <c r="E772" s="1"/>
      <c r="F772" s="1"/>
      <c r="G772" s="1"/>
      <c r="H772" s="1"/>
      <c r="I772" s="1"/>
      <c r="J772" s="1"/>
      <c r="K772" s="1"/>
      <c r="L772" s="1"/>
      <c r="M772" s="374"/>
    </row>
    <row x14ac:dyDescent="0.25" r="773" customHeight="1" ht="29.25">
      <c r="A773" s="1256" t="s">
        <v>14554</v>
      </c>
      <c r="B773" s="1257" t="s">
        <v>14555</v>
      </c>
      <c r="C773" s="1258">
        <v>91</v>
      </c>
      <c r="D773" s="1"/>
      <c r="E773" s="1"/>
      <c r="F773" s="1"/>
      <c r="G773" s="1"/>
      <c r="H773" s="1"/>
      <c r="I773" s="1"/>
      <c r="J773" s="1"/>
      <c r="K773" s="1"/>
      <c r="L773" s="1"/>
      <c r="M773" s="374"/>
    </row>
    <row x14ac:dyDescent="0.25" r="774" customHeight="1" ht="29.25">
      <c r="A774" s="1256" t="s">
        <v>14556</v>
      </c>
      <c r="B774" s="1257" t="s">
        <v>14557</v>
      </c>
      <c r="C774" s="1258">
        <v>96</v>
      </c>
      <c r="D774" s="1"/>
      <c r="E774" s="1"/>
      <c r="F774" s="1"/>
      <c r="G774" s="1"/>
      <c r="H774" s="1"/>
      <c r="I774" s="1"/>
      <c r="J774" s="1"/>
      <c r="K774" s="1"/>
      <c r="L774" s="1"/>
      <c r="M774" s="374"/>
    </row>
    <row x14ac:dyDescent="0.25" r="775" customHeight="1" ht="29.25">
      <c r="A775" s="1256" t="s">
        <v>14558</v>
      </c>
      <c r="B775" s="1257" t="s">
        <v>14559</v>
      </c>
      <c r="C775" s="1258">
        <v>318</v>
      </c>
      <c r="D775" s="1"/>
      <c r="E775" s="1"/>
      <c r="F775" s="1"/>
      <c r="G775" s="1"/>
      <c r="H775" s="1"/>
      <c r="I775" s="1"/>
      <c r="J775" s="1"/>
      <c r="K775" s="1"/>
      <c r="L775" s="1"/>
      <c r="M775" s="374"/>
    </row>
    <row x14ac:dyDescent="0.25" r="776" customHeight="1" ht="29.25">
      <c r="A776" s="1256" t="s">
        <v>14560</v>
      </c>
      <c r="B776" s="1257" t="s">
        <v>14561</v>
      </c>
      <c r="C776" s="1258">
        <v>161</v>
      </c>
      <c r="D776" s="1"/>
      <c r="E776" s="1"/>
      <c r="F776" s="1"/>
      <c r="G776" s="1"/>
      <c r="H776" s="1"/>
      <c r="I776" s="1"/>
      <c r="J776" s="1"/>
      <c r="K776" s="1"/>
      <c r="L776" s="1"/>
      <c r="M776" s="374"/>
    </row>
    <row x14ac:dyDescent="0.25" r="777" customHeight="1" ht="29.25">
      <c r="A777" s="1256" t="s">
        <v>14562</v>
      </c>
      <c r="B777" s="1257" t="s">
        <v>14563</v>
      </c>
      <c r="C777" s="1258">
        <v>86</v>
      </c>
      <c r="D777" s="1"/>
      <c r="E777" s="1"/>
      <c r="F777" s="1"/>
      <c r="G777" s="1"/>
      <c r="H777" s="1"/>
      <c r="I777" s="1"/>
      <c r="J777" s="1"/>
      <c r="K777" s="1"/>
      <c r="L777" s="1"/>
      <c r="M777" s="374"/>
    </row>
    <row x14ac:dyDescent="0.25" r="778" customHeight="1" ht="29.25">
      <c r="A778" s="1256" t="s">
        <v>14564</v>
      </c>
      <c r="B778" s="1257" t="s">
        <v>14565</v>
      </c>
      <c r="C778" s="1258">
        <v>385</v>
      </c>
      <c r="D778" s="1"/>
      <c r="E778" s="1"/>
      <c r="F778" s="1"/>
      <c r="G778" s="1"/>
      <c r="H778" s="1"/>
      <c r="I778" s="1"/>
      <c r="J778" s="1"/>
      <c r="K778" s="1"/>
      <c r="L778" s="1"/>
      <c r="M778" s="374"/>
    </row>
    <row x14ac:dyDescent="0.25" r="779" customHeight="1" ht="29.25">
      <c r="A779" s="1256" t="s">
        <v>14566</v>
      </c>
      <c r="B779" s="1257" t="s">
        <v>14567</v>
      </c>
      <c r="C779" s="1258">
        <v>201</v>
      </c>
      <c r="D779" s="1"/>
      <c r="E779" s="1"/>
      <c r="F779" s="1"/>
      <c r="G779" s="1"/>
      <c r="H779" s="1"/>
      <c r="I779" s="1"/>
      <c r="J779" s="1"/>
      <c r="K779" s="1"/>
      <c r="L779" s="1"/>
      <c r="M779" s="374"/>
    </row>
    <row x14ac:dyDescent="0.25" r="780" customHeight="1" ht="29.25">
      <c r="A780" s="1256" t="s">
        <v>14568</v>
      </c>
      <c r="B780" s="1257" t="s">
        <v>14569</v>
      </c>
      <c r="C780" s="1258">
        <v>112</v>
      </c>
      <c r="D780" s="1"/>
      <c r="E780" s="1"/>
      <c r="F780" s="1"/>
      <c r="G780" s="1"/>
      <c r="H780" s="1"/>
      <c r="I780" s="1"/>
      <c r="J780" s="1"/>
      <c r="K780" s="1"/>
      <c r="L780" s="1"/>
      <c r="M780" s="374"/>
    </row>
    <row x14ac:dyDescent="0.25" r="781" customHeight="1" ht="29.25">
      <c r="A781" s="1256" t="s">
        <v>14570</v>
      </c>
      <c r="B781" s="1257" t="s">
        <v>14571</v>
      </c>
      <c r="C781" s="1258">
        <v>312</v>
      </c>
      <c r="D781" s="1"/>
      <c r="E781" s="1"/>
      <c r="F781" s="1"/>
      <c r="G781" s="1"/>
      <c r="H781" s="1"/>
      <c r="I781" s="1"/>
      <c r="J781" s="1"/>
      <c r="K781" s="1"/>
      <c r="L781" s="1"/>
      <c r="M781" s="374"/>
    </row>
    <row x14ac:dyDescent="0.25" r="782" customHeight="1" ht="29.25">
      <c r="A782" s="1256" t="s">
        <v>14572</v>
      </c>
      <c r="B782" s="1257" t="s">
        <v>14573</v>
      </c>
      <c r="C782" s="1258">
        <v>961</v>
      </c>
      <c r="D782" s="1"/>
      <c r="E782" s="1"/>
      <c r="F782" s="1"/>
      <c r="G782" s="1"/>
      <c r="H782" s="1"/>
      <c r="I782" s="1"/>
      <c r="J782" s="1"/>
      <c r="K782" s="1"/>
      <c r="L782" s="1"/>
      <c r="M782" s="374"/>
    </row>
    <row x14ac:dyDescent="0.25" r="783" customHeight="1" ht="29.25">
      <c r="A783" s="1256" t="s">
        <v>14574</v>
      </c>
      <c r="B783" s="1257" t="s">
        <v>14575</v>
      </c>
      <c r="C783" s="1258">
        <v>91</v>
      </c>
      <c r="D783" s="1"/>
      <c r="E783" s="1"/>
      <c r="F783" s="1"/>
      <c r="G783" s="1"/>
      <c r="H783" s="1"/>
      <c r="I783" s="1"/>
      <c r="J783" s="1"/>
      <c r="K783" s="1"/>
      <c r="L783" s="1"/>
      <c r="M783" s="374"/>
    </row>
    <row x14ac:dyDescent="0.25" r="784" customHeight="1" ht="29.25">
      <c r="A784" s="1256" t="s">
        <v>14576</v>
      </c>
      <c r="B784" s="1257" t="s">
        <v>14577</v>
      </c>
      <c r="C784" s="1258">
        <v>191</v>
      </c>
      <c r="D784" s="1"/>
      <c r="E784" s="1"/>
      <c r="F784" s="1"/>
      <c r="G784" s="1"/>
      <c r="H784" s="1"/>
      <c r="I784" s="1"/>
      <c r="J784" s="1"/>
      <c r="K784" s="1"/>
      <c r="L784" s="1"/>
      <c r="M784" s="374"/>
    </row>
    <row x14ac:dyDescent="0.25" r="785" customHeight="1" ht="29.25">
      <c r="A785" s="1256" t="s">
        <v>14578</v>
      </c>
      <c r="B785" s="1257" t="s">
        <v>14579</v>
      </c>
      <c r="C785" s="1258">
        <v>260</v>
      </c>
      <c r="D785" s="1"/>
      <c r="E785" s="1"/>
      <c r="F785" s="1"/>
      <c r="G785" s="1"/>
      <c r="H785" s="1"/>
      <c r="I785" s="1"/>
      <c r="J785" s="1"/>
      <c r="K785" s="1"/>
      <c r="L785" s="1"/>
      <c r="M785" s="374"/>
    </row>
    <row x14ac:dyDescent="0.25" r="786" customHeight="1" ht="29.25">
      <c r="A786" s="1256" t="s">
        <v>262</v>
      </c>
      <c r="B786" s="1257" t="s">
        <v>14580</v>
      </c>
      <c r="C786" s="1258">
        <v>270</v>
      </c>
      <c r="D786" s="1"/>
      <c r="E786" s="1"/>
      <c r="F786" s="1"/>
      <c r="G786" s="1"/>
      <c r="H786" s="1"/>
      <c r="I786" s="1"/>
      <c r="J786" s="1"/>
      <c r="K786" s="1"/>
      <c r="L786" s="1"/>
      <c r="M786" s="374"/>
    </row>
    <row x14ac:dyDescent="0.25" r="787" customHeight="1" ht="29.25">
      <c r="A787" s="1256" t="s">
        <v>14581</v>
      </c>
      <c r="B787" s="1257" t="s">
        <v>14582</v>
      </c>
      <c r="C787" s="1258">
        <v>275</v>
      </c>
      <c r="D787" s="1"/>
      <c r="E787" s="1"/>
      <c r="F787" s="1"/>
      <c r="G787" s="1"/>
      <c r="H787" s="1"/>
      <c r="I787" s="1"/>
      <c r="J787" s="1"/>
      <c r="K787" s="1"/>
      <c r="L787" s="1"/>
      <c r="M787" s="374"/>
    </row>
    <row x14ac:dyDescent="0.25" r="788" customHeight="1" ht="29.25">
      <c r="A788" s="1256" t="s">
        <v>14583</v>
      </c>
      <c r="B788" s="1257" t="s">
        <v>14584</v>
      </c>
      <c r="C788" s="1258">
        <v>313</v>
      </c>
      <c r="D788" s="1"/>
      <c r="E788" s="1"/>
      <c r="F788" s="1"/>
      <c r="G788" s="1"/>
      <c r="H788" s="1"/>
      <c r="I788" s="1"/>
      <c r="J788" s="1"/>
      <c r="K788" s="1"/>
      <c r="L788" s="1"/>
      <c r="M788" s="374"/>
    </row>
    <row x14ac:dyDescent="0.25" r="789" customHeight="1" ht="29.25">
      <c r="A789" s="1256" t="s">
        <v>14585</v>
      </c>
      <c r="B789" s="1257" t="s">
        <v>14586</v>
      </c>
      <c r="C789" s="1258">
        <v>726</v>
      </c>
      <c r="D789" s="1"/>
      <c r="E789" s="1"/>
      <c r="F789" s="1"/>
      <c r="G789" s="1"/>
      <c r="H789" s="1"/>
      <c r="I789" s="1"/>
      <c r="J789" s="1"/>
      <c r="K789" s="1"/>
      <c r="L789" s="1"/>
      <c r="M789" s="374"/>
    </row>
    <row x14ac:dyDescent="0.25" r="790" customHeight="1" ht="29.25">
      <c r="A790" s="1256" t="s">
        <v>14587</v>
      </c>
      <c r="B790" s="1257" t="s">
        <v>14588</v>
      </c>
      <c r="C790" s="1258">
        <v>947</v>
      </c>
      <c r="D790" s="1"/>
      <c r="E790" s="1"/>
      <c r="F790" s="1"/>
      <c r="G790" s="1"/>
      <c r="H790" s="1"/>
      <c r="I790" s="1"/>
      <c r="J790" s="1"/>
      <c r="K790" s="1"/>
      <c r="L790" s="1"/>
      <c r="M790" s="374"/>
    </row>
    <row x14ac:dyDescent="0.25" r="791" customHeight="1" ht="29.25">
      <c r="A791" s="1256" t="s">
        <v>14589</v>
      </c>
      <c r="B791" s="1257" t="s">
        <v>14590</v>
      </c>
      <c r="C791" s="1258">
        <v>773</v>
      </c>
      <c r="D791" s="1"/>
      <c r="E791" s="1"/>
      <c r="F791" s="1"/>
      <c r="G791" s="1"/>
      <c r="H791" s="1"/>
      <c r="I791" s="1"/>
      <c r="J791" s="1"/>
      <c r="K791" s="1"/>
      <c r="L791" s="1"/>
      <c r="M791" s="374"/>
    </row>
    <row x14ac:dyDescent="0.25" r="792" customHeight="1" ht="29.25">
      <c r="A792" s="1256" t="s">
        <v>14591</v>
      </c>
      <c r="B792" s="1257" t="s">
        <v>14592</v>
      </c>
      <c r="C792" s="1258">
        <v>57</v>
      </c>
      <c r="D792" s="1"/>
      <c r="E792" s="1"/>
      <c r="F792" s="1"/>
      <c r="G792" s="1"/>
      <c r="H792" s="1"/>
      <c r="I792" s="1"/>
      <c r="J792" s="1"/>
      <c r="K792" s="1"/>
      <c r="L792" s="1"/>
      <c r="M792" s="374"/>
    </row>
    <row x14ac:dyDescent="0.25" r="793" customHeight="1" ht="29.25">
      <c r="A793" s="1256" t="s">
        <v>14593</v>
      </c>
      <c r="B793" s="1257" t="s">
        <v>14594</v>
      </c>
      <c r="C793" s="1258">
        <v>600</v>
      </c>
      <c r="D793" s="1"/>
      <c r="E793" s="1"/>
      <c r="F793" s="1"/>
      <c r="G793" s="1"/>
      <c r="H793" s="1"/>
      <c r="I793" s="1"/>
      <c r="J793" s="1"/>
      <c r="K793" s="1"/>
      <c r="L793" s="1"/>
      <c r="M793" s="374"/>
    </row>
    <row x14ac:dyDescent="0.25" r="794" customHeight="1" ht="29.25">
      <c r="A794" s="1256" t="s">
        <v>14595</v>
      </c>
      <c r="B794" s="1257" t="s">
        <v>14596</v>
      </c>
      <c r="C794" s="1258">
        <v>170</v>
      </c>
      <c r="D794" s="1"/>
      <c r="E794" s="1"/>
      <c r="F794" s="1"/>
      <c r="G794" s="1"/>
      <c r="H794" s="1"/>
      <c r="I794" s="1"/>
      <c r="J794" s="1"/>
      <c r="K794" s="1"/>
      <c r="L794" s="1"/>
      <c r="M794" s="374"/>
    </row>
    <row x14ac:dyDescent="0.25" r="795" customHeight="1" ht="29.25">
      <c r="A795" s="1256" t="s">
        <v>14597</v>
      </c>
      <c r="B795" s="1257" t="s">
        <v>14598</v>
      </c>
      <c r="C795" s="1258">
        <v>550</v>
      </c>
      <c r="D795" s="1"/>
      <c r="E795" s="1"/>
      <c r="F795" s="1"/>
      <c r="G795" s="1"/>
      <c r="H795" s="1"/>
      <c r="I795" s="1"/>
      <c r="J795" s="1"/>
      <c r="K795" s="1"/>
      <c r="L795" s="1"/>
      <c r="M795" s="374"/>
    </row>
    <row x14ac:dyDescent="0.25" r="796" customHeight="1" ht="29.25">
      <c r="A796" s="1256" t="s">
        <v>14599</v>
      </c>
      <c r="B796" s="1257" t="s">
        <v>14600</v>
      </c>
      <c r="C796" s="1258">
        <v>223</v>
      </c>
      <c r="D796" s="1"/>
      <c r="E796" s="1"/>
      <c r="F796" s="1"/>
      <c r="G796" s="1"/>
      <c r="H796" s="1"/>
      <c r="I796" s="1"/>
      <c r="J796" s="1"/>
      <c r="K796" s="1"/>
      <c r="L796" s="1"/>
      <c r="M796" s="374"/>
    </row>
    <row x14ac:dyDescent="0.25" r="797" customHeight="1" ht="29.25">
      <c r="A797" s="1256" t="s">
        <v>14601</v>
      </c>
      <c r="B797" s="1257" t="s">
        <v>14602</v>
      </c>
      <c r="C797" s="1258">
        <v>238</v>
      </c>
      <c r="D797" s="1"/>
      <c r="E797" s="1"/>
      <c r="F797" s="1"/>
      <c r="G797" s="1"/>
      <c r="H797" s="1"/>
      <c r="I797" s="1"/>
      <c r="J797" s="1"/>
      <c r="K797" s="1"/>
      <c r="L797" s="1"/>
      <c r="M797" s="374"/>
    </row>
    <row x14ac:dyDescent="0.25" r="798" customHeight="1" ht="29.25">
      <c r="A798" s="1256" t="s">
        <v>14603</v>
      </c>
      <c r="B798" s="1257" t="s">
        <v>14604</v>
      </c>
      <c r="C798" s="1258">
        <v>238</v>
      </c>
      <c r="D798" s="1"/>
      <c r="E798" s="1"/>
      <c r="F798" s="1"/>
      <c r="G798" s="1"/>
      <c r="H798" s="1"/>
      <c r="I798" s="1"/>
      <c r="J798" s="1"/>
      <c r="K798" s="1"/>
      <c r="L798" s="1"/>
      <c r="M798" s="374"/>
    </row>
    <row x14ac:dyDescent="0.25" r="799" customHeight="1" ht="29.25">
      <c r="A799" s="1256" t="s">
        <v>14605</v>
      </c>
      <c r="B799" s="1257" t="s">
        <v>14606</v>
      </c>
      <c r="C799" s="1258">
        <v>317</v>
      </c>
      <c r="D799" s="1"/>
      <c r="E799" s="1"/>
      <c r="F799" s="1"/>
      <c r="G799" s="1"/>
      <c r="H799" s="1"/>
      <c r="I799" s="1"/>
      <c r="J799" s="1"/>
      <c r="K799" s="1"/>
      <c r="L799" s="1"/>
      <c r="M799" s="374"/>
    </row>
    <row x14ac:dyDescent="0.25" r="800" customHeight="1" ht="29.25">
      <c r="A800" s="1256" t="s">
        <v>14607</v>
      </c>
      <c r="B800" s="1257" t="s">
        <v>14608</v>
      </c>
      <c r="C800" s="1258">
        <v>159</v>
      </c>
      <c r="D800" s="1"/>
      <c r="E800" s="1"/>
      <c r="F800" s="1"/>
      <c r="G800" s="1"/>
      <c r="H800" s="1"/>
      <c r="I800" s="1"/>
      <c r="J800" s="1"/>
      <c r="K800" s="1"/>
      <c r="L800" s="1"/>
      <c r="M800" s="374"/>
    </row>
    <row x14ac:dyDescent="0.25" r="801" customHeight="1" ht="29.25">
      <c r="A801" s="1256" t="s">
        <v>14609</v>
      </c>
      <c r="B801" s="1257" t="s">
        <v>14610</v>
      </c>
      <c r="C801" s="1258">
        <v>704</v>
      </c>
      <c r="D801" s="1"/>
      <c r="E801" s="1"/>
      <c r="F801" s="1"/>
      <c r="G801" s="1"/>
      <c r="H801" s="1"/>
      <c r="I801" s="1"/>
      <c r="J801" s="1"/>
      <c r="K801" s="1"/>
      <c r="L801" s="1"/>
      <c r="M801" s="374"/>
    </row>
    <row x14ac:dyDescent="0.25" r="802" customHeight="1" ht="29.25">
      <c r="A802" s="1256" t="s">
        <v>14611</v>
      </c>
      <c r="B802" s="1257" t="s">
        <v>14612</v>
      </c>
      <c r="C802" s="1258">
        <v>1116</v>
      </c>
      <c r="D802" s="1"/>
      <c r="E802" s="1"/>
      <c r="F802" s="1"/>
      <c r="G802" s="1"/>
      <c r="H802" s="1"/>
      <c r="I802" s="1"/>
      <c r="J802" s="1"/>
      <c r="K802" s="1"/>
      <c r="L802" s="1"/>
      <c r="M802" s="374"/>
    </row>
    <row x14ac:dyDescent="0.25" r="803" customHeight="1" ht="29.25">
      <c r="A803" s="1256" t="s">
        <v>14613</v>
      </c>
      <c r="B803" s="1257" t="s">
        <v>14614</v>
      </c>
      <c r="C803" s="1258">
        <v>517</v>
      </c>
      <c r="D803" s="1"/>
      <c r="E803" s="1"/>
      <c r="F803" s="1"/>
      <c r="G803" s="1"/>
      <c r="H803" s="1"/>
      <c r="I803" s="1"/>
      <c r="J803" s="1"/>
      <c r="K803" s="1"/>
      <c r="L803" s="1"/>
      <c r="M803" s="374"/>
    </row>
    <row x14ac:dyDescent="0.25" r="804" customHeight="1" ht="29.25">
      <c r="A804" s="1256" t="s">
        <v>14615</v>
      </c>
      <c r="B804" s="1257" t="s">
        <v>14616</v>
      </c>
      <c r="C804" s="1258">
        <v>1197</v>
      </c>
      <c r="D804" s="1"/>
      <c r="E804" s="1"/>
      <c r="F804" s="1"/>
      <c r="G804" s="1"/>
      <c r="H804" s="1"/>
      <c r="I804" s="1"/>
      <c r="J804" s="1"/>
      <c r="K804" s="1"/>
      <c r="L804" s="1"/>
      <c r="M804" s="374"/>
    </row>
    <row x14ac:dyDescent="0.25" r="805" customHeight="1" ht="29.25">
      <c r="A805" s="1256" t="s">
        <v>14617</v>
      </c>
      <c r="B805" s="1257" t="s">
        <v>14618</v>
      </c>
      <c r="C805" s="1258">
        <v>223</v>
      </c>
      <c r="D805" s="1"/>
      <c r="E805" s="1"/>
      <c r="F805" s="1"/>
      <c r="G805" s="1"/>
      <c r="H805" s="1"/>
      <c r="I805" s="1"/>
      <c r="J805" s="1"/>
      <c r="K805" s="1"/>
      <c r="L805" s="1"/>
      <c r="M805" s="374"/>
    </row>
    <row x14ac:dyDescent="0.25" r="806" customHeight="1" ht="29.25">
      <c r="A806" s="1256" t="s">
        <v>14619</v>
      </c>
      <c r="B806" s="1257" t="s">
        <v>14620</v>
      </c>
      <c r="C806" s="1258">
        <v>531</v>
      </c>
      <c r="D806" s="1"/>
      <c r="E806" s="1"/>
      <c r="F806" s="1"/>
      <c r="G806" s="1"/>
      <c r="H806" s="1"/>
      <c r="I806" s="1"/>
      <c r="J806" s="1"/>
      <c r="K806" s="1"/>
      <c r="L806" s="1"/>
      <c r="M806" s="374"/>
    </row>
    <row x14ac:dyDescent="0.25" r="807" customHeight="1" ht="29.25">
      <c r="A807" s="1256" t="s">
        <v>14621</v>
      </c>
      <c r="B807" s="1257" t="s">
        <v>14620</v>
      </c>
      <c r="C807" s="1258">
        <v>531</v>
      </c>
      <c r="D807" s="1"/>
      <c r="E807" s="1"/>
      <c r="F807" s="1"/>
      <c r="G807" s="1"/>
      <c r="H807" s="1"/>
      <c r="I807" s="1"/>
      <c r="J807" s="1"/>
      <c r="K807" s="1"/>
      <c r="L807" s="1"/>
      <c r="M807" s="374"/>
    </row>
    <row x14ac:dyDescent="0.25" r="808" customHeight="1" ht="29.25">
      <c r="A808" s="1256" t="s">
        <v>14622</v>
      </c>
      <c r="B808" s="1257" t="s">
        <v>14623</v>
      </c>
      <c r="C808" s="1258">
        <v>66</v>
      </c>
      <c r="D808" s="1"/>
      <c r="E808" s="1"/>
      <c r="F808" s="1"/>
      <c r="G808" s="1"/>
      <c r="H808" s="1"/>
      <c r="I808" s="1"/>
      <c r="J808" s="1"/>
      <c r="K808" s="1"/>
      <c r="L808" s="1"/>
      <c r="M808" s="374"/>
    </row>
    <row x14ac:dyDescent="0.25" r="809" customHeight="1" ht="29.25">
      <c r="A809" s="1256" t="s">
        <v>14624</v>
      </c>
      <c r="B809" s="1257" t="s">
        <v>14625</v>
      </c>
      <c r="C809" s="1258">
        <v>717</v>
      </c>
      <c r="D809" s="1"/>
      <c r="E809" s="1"/>
      <c r="F809" s="1"/>
      <c r="G809" s="1"/>
      <c r="H809" s="1"/>
      <c r="I809" s="1"/>
      <c r="J809" s="1"/>
      <c r="K809" s="1"/>
      <c r="L809" s="1"/>
      <c r="M809" s="374"/>
    </row>
    <row x14ac:dyDescent="0.25" r="810" customHeight="1" ht="29.25">
      <c r="A810" s="1256" t="s">
        <v>14626</v>
      </c>
      <c r="B810" s="1257" t="s">
        <v>14627</v>
      </c>
      <c r="C810" s="1258">
        <v>81</v>
      </c>
      <c r="D810" s="1"/>
      <c r="E810" s="1"/>
      <c r="F810" s="1"/>
      <c r="G810" s="1"/>
      <c r="H810" s="1"/>
      <c r="I810" s="1"/>
      <c r="J810" s="1"/>
      <c r="K810" s="1"/>
      <c r="L810" s="1"/>
      <c r="M810" s="374"/>
    </row>
    <row x14ac:dyDescent="0.25" r="811" customHeight="1" ht="29.25">
      <c r="A811" s="1256" t="s">
        <v>14628</v>
      </c>
      <c r="B811" s="1257" t="s">
        <v>14629</v>
      </c>
      <c r="C811" s="1258">
        <v>146</v>
      </c>
      <c r="D811" s="1"/>
      <c r="E811" s="1"/>
      <c r="F811" s="1"/>
      <c r="G811" s="1"/>
      <c r="H811" s="1"/>
      <c r="I811" s="1"/>
      <c r="J811" s="1"/>
      <c r="K811" s="1"/>
      <c r="L811" s="1"/>
      <c r="M811" s="374"/>
    </row>
    <row x14ac:dyDescent="0.25" r="812" customHeight="1" ht="29.25">
      <c r="A812" s="1256" t="s">
        <v>14630</v>
      </c>
      <c r="B812" s="1257" t="s">
        <v>14631</v>
      </c>
      <c r="C812" s="1258">
        <v>134</v>
      </c>
      <c r="D812" s="1"/>
      <c r="E812" s="1"/>
      <c r="F812" s="1"/>
      <c r="G812" s="1"/>
      <c r="H812" s="1"/>
      <c r="I812" s="1"/>
      <c r="J812" s="1"/>
      <c r="K812" s="1"/>
      <c r="L812" s="1"/>
      <c r="M812" s="374"/>
    </row>
    <row x14ac:dyDescent="0.25" r="813" customHeight="1" ht="29.25">
      <c r="A813" s="1256" t="s">
        <v>14632</v>
      </c>
      <c r="B813" s="1257" t="s">
        <v>14633</v>
      </c>
      <c r="C813" s="1258">
        <v>97</v>
      </c>
      <c r="D813" s="1"/>
      <c r="E813" s="1"/>
      <c r="F813" s="1"/>
      <c r="G813" s="1"/>
      <c r="H813" s="1"/>
      <c r="I813" s="1"/>
      <c r="J813" s="1"/>
      <c r="K813" s="1"/>
      <c r="L813" s="1"/>
      <c r="M813" s="374"/>
    </row>
    <row x14ac:dyDescent="0.25" r="814" customHeight="1" ht="29.25">
      <c r="A814" s="1256" t="s">
        <v>14634</v>
      </c>
      <c r="B814" s="1257" t="s">
        <v>14635</v>
      </c>
      <c r="C814" s="1258">
        <v>353</v>
      </c>
      <c r="D814" s="1"/>
      <c r="E814" s="1"/>
      <c r="F814" s="1"/>
      <c r="G814" s="1"/>
      <c r="H814" s="1"/>
      <c r="I814" s="1"/>
      <c r="J814" s="1"/>
      <c r="K814" s="1"/>
      <c r="L814" s="1"/>
      <c r="M814" s="374"/>
    </row>
    <row x14ac:dyDescent="0.25" r="815" customHeight="1" ht="29.25">
      <c r="A815" s="1256" t="s">
        <v>14636</v>
      </c>
      <c r="B815" s="1257" t="s">
        <v>14637</v>
      </c>
      <c r="C815" s="1258">
        <v>108</v>
      </c>
      <c r="D815" s="1"/>
      <c r="E815" s="1"/>
      <c r="F815" s="1"/>
      <c r="G815" s="1"/>
      <c r="H815" s="1"/>
      <c r="I815" s="1"/>
      <c r="J815" s="1"/>
      <c r="K815" s="1"/>
      <c r="L815" s="1"/>
      <c r="M815" s="374"/>
    </row>
    <row x14ac:dyDescent="0.25" r="816" customHeight="1" ht="29.25">
      <c r="A816" s="1256" t="s">
        <v>14638</v>
      </c>
      <c r="B816" s="1257" t="s">
        <v>14639</v>
      </c>
      <c r="C816" s="1258">
        <v>121</v>
      </c>
      <c r="D816" s="1"/>
      <c r="E816" s="1"/>
      <c r="F816" s="1"/>
      <c r="G816" s="1"/>
      <c r="H816" s="1"/>
      <c r="I816" s="1"/>
      <c r="J816" s="1"/>
      <c r="K816" s="1"/>
      <c r="L816" s="1"/>
      <c r="M816" s="374"/>
    </row>
    <row x14ac:dyDescent="0.25" r="817" customHeight="1" ht="29.25">
      <c r="A817" s="1256" t="s">
        <v>14640</v>
      </c>
      <c r="B817" s="1257" t="s">
        <v>14641</v>
      </c>
      <c r="C817" s="1258">
        <v>80</v>
      </c>
      <c r="D817" s="1"/>
      <c r="E817" s="1"/>
      <c r="F817" s="1"/>
      <c r="G817" s="1"/>
      <c r="H817" s="1"/>
      <c r="I817" s="1"/>
      <c r="J817" s="1"/>
      <c r="K817" s="1"/>
      <c r="L817" s="1"/>
      <c r="M817" s="374"/>
    </row>
    <row x14ac:dyDescent="0.25" r="818" customHeight="1" ht="29.25">
      <c r="A818" s="1256" t="s">
        <v>14642</v>
      </c>
      <c r="B818" s="1257" t="s">
        <v>14643</v>
      </c>
      <c r="C818" s="1258">
        <v>90</v>
      </c>
      <c r="D818" s="1"/>
      <c r="E818" s="1"/>
      <c r="F818" s="1"/>
      <c r="G818" s="1"/>
      <c r="H818" s="1"/>
      <c r="I818" s="1"/>
      <c r="J818" s="1"/>
      <c r="K818" s="1"/>
      <c r="L818" s="1"/>
      <c r="M818" s="374"/>
    </row>
    <row x14ac:dyDescent="0.25" r="819" customHeight="1" ht="29.25">
      <c r="A819" s="1256" t="s">
        <v>14644</v>
      </c>
      <c r="B819" s="1257" t="s">
        <v>14645</v>
      </c>
      <c r="C819" s="1258">
        <v>90</v>
      </c>
      <c r="D819" s="1"/>
      <c r="E819" s="1"/>
      <c r="F819" s="1"/>
      <c r="G819" s="1"/>
      <c r="H819" s="1"/>
      <c r="I819" s="1"/>
      <c r="J819" s="1"/>
      <c r="K819" s="1"/>
      <c r="L819" s="1"/>
      <c r="M819" s="374"/>
    </row>
    <row x14ac:dyDescent="0.25" r="820" customHeight="1" ht="29.25">
      <c r="A820" s="1256" t="s">
        <v>14646</v>
      </c>
      <c r="B820" s="1257" t="s">
        <v>14647</v>
      </c>
      <c r="C820" s="1258">
        <v>71</v>
      </c>
      <c r="D820" s="1"/>
      <c r="E820" s="1"/>
      <c r="F820" s="1"/>
      <c r="G820" s="1"/>
      <c r="H820" s="1"/>
      <c r="I820" s="1"/>
      <c r="J820" s="1"/>
      <c r="K820" s="1"/>
      <c r="L820" s="1"/>
      <c r="M820" s="374"/>
    </row>
    <row x14ac:dyDescent="0.25" r="821" customHeight="1" ht="29.25">
      <c r="A821" s="1256" t="s">
        <v>14648</v>
      </c>
      <c r="B821" s="1257" t="s">
        <v>14649</v>
      </c>
      <c r="C821" s="1258">
        <v>91</v>
      </c>
      <c r="D821" s="1"/>
      <c r="E821" s="1"/>
      <c r="F821" s="1"/>
      <c r="G821" s="1"/>
      <c r="H821" s="1"/>
      <c r="I821" s="1"/>
      <c r="J821" s="1"/>
      <c r="K821" s="1"/>
      <c r="L821" s="1"/>
      <c r="M821" s="374"/>
    </row>
    <row x14ac:dyDescent="0.25" r="822" customHeight="1" ht="29.25">
      <c r="A822" s="1256" t="s">
        <v>14650</v>
      </c>
      <c r="B822" s="1257" t="s">
        <v>14651</v>
      </c>
      <c r="C822" s="1258">
        <v>37</v>
      </c>
      <c r="D822" s="1"/>
      <c r="E822" s="1"/>
      <c r="F822" s="1"/>
      <c r="G822" s="1"/>
      <c r="H822" s="1"/>
      <c r="I822" s="1"/>
      <c r="J822" s="1"/>
      <c r="K822" s="1"/>
      <c r="L822" s="1"/>
      <c r="M822" s="374"/>
    </row>
    <row x14ac:dyDescent="0.25" r="823" customHeight="1" ht="29.25">
      <c r="A823" s="1256" t="s">
        <v>14652</v>
      </c>
      <c r="B823" s="1257" t="s">
        <v>14653</v>
      </c>
      <c r="C823" s="1258">
        <v>293</v>
      </c>
      <c r="D823" s="1"/>
      <c r="E823" s="1"/>
      <c r="F823" s="1"/>
      <c r="G823" s="1"/>
      <c r="H823" s="1"/>
      <c r="I823" s="1"/>
      <c r="J823" s="1"/>
      <c r="K823" s="1"/>
      <c r="L823" s="1"/>
      <c r="M823" s="374"/>
    </row>
    <row x14ac:dyDescent="0.25" r="824" customHeight="1" ht="29.25">
      <c r="A824" s="1256" t="s">
        <v>14654</v>
      </c>
      <c r="B824" s="1257" t="s">
        <v>14655</v>
      </c>
      <c r="C824" s="1258">
        <v>221</v>
      </c>
      <c r="D824" s="1"/>
      <c r="E824" s="1"/>
      <c r="F824" s="1"/>
      <c r="G824" s="1"/>
      <c r="H824" s="1"/>
      <c r="I824" s="1"/>
      <c r="J824" s="1"/>
      <c r="K824" s="1"/>
      <c r="L824" s="1"/>
      <c r="M824" s="374"/>
    </row>
    <row x14ac:dyDescent="0.25" r="825" customHeight="1" ht="29.25">
      <c r="A825" s="1256" t="s">
        <v>14656</v>
      </c>
      <c r="B825" s="1257" t="s">
        <v>14657</v>
      </c>
      <c r="C825" s="1258">
        <v>129</v>
      </c>
      <c r="D825" s="1"/>
      <c r="E825" s="1"/>
      <c r="F825" s="1"/>
      <c r="G825" s="1"/>
      <c r="H825" s="1"/>
      <c r="I825" s="1"/>
      <c r="J825" s="1"/>
      <c r="K825" s="1"/>
      <c r="L825" s="1"/>
      <c r="M825" s="374"/>
    </row>
    <row x14ac:dyDescent="0.25" r="826" customHeight="1" ht="29.25">
      <c r="A826" s="1256" t="s">
        <v>14658</v>
      </c>
      <c r="B826" s="1257" t="s">
        <v>14659</v>
      </c>
      <c r="C826" s="1258">
        <v>134</v>
      </c>
      <c r="D826" s="1"/>
      <c r="E826" s="1"/>
      <c r="F826" s="1"/>
      <c r="G826" s="1"/>
      <c r="H826" s="1"/>
      <c r="I826" s="1"/>
      <c r="J826" s="1"/>
      <c r="K826" s="1"/>
      <c r="L826" s="1"/>
      <c r="M826" s="374"/>
    </row>
    <row x14ac:dyDescent="0.25" r="827" customHeight="1" ht="29.25">
      <c r="A827" s="1256" t="s">
        <v>14660</v>
      </c>
      <c r="B827" s="1257" t="s">
        <v>14661</v>
      </c>
      <c r="C827" s="1258">
        <v>129</v>
      </c>
      <c r="D827" s="1"/>
      <c r="E827" s="1"/>
      <c r="F827" s="1"/>
      <c r="G827" s="1"/>
      <c r="H827" s="1"/>
      <c r="I827" s="1"/>
      <c r="J827" s="1"/>
      <c r="K827" s="1"/>
      <c r="L827" s="1"/>
      <c r="M827" s="374"/>
    </row>
    <row x14ac:dyDescent="0.25" r="828" customHeight="1" ht="29.25">
      <c r="A828" s="1256" t="s">
        <v>14662</v>
      </c>
      <c r="B828" s="1257" t="s">
        <v>14663</v>
      </c>
      <c r="C828" s="1258">
        <v>53</v>
      </c>
      <c r="D828" s="1"/>
      <c r="E828" s="1"/>
      <c r="F828" s="1"/>
      <c r="G828" s="1"/>
      <c r="H828" s="1"/>
      <c r="I828" s="1"/>
      <c r="J828" s="1"/>
      <c r="K828" s="1"/>
      <c r="L828" s="1"/>
      <c r="M828" s="374"/>
    </row>
    <row x14ac:dyDescent="0.25" r="829" customHeight="1" ht="29.25">
      <c r="A829" s="1256" t="s">
        <v>14664</v>
      </c>
      <c r="B829" s="1257" t="s">
        <v>119</v>
      </c>
      <c r="C829" s="1258">
        <v>48</v>
      </c>
      <c r="D829" s="1"/>
      <c r="E829" s="1"/>
      <c r="F829" s="1"/>
      <c r="G829" s="1"/>
      <c r="H829" s="1"/>
      <c r="I829" s="1"/>
      <c r="J829" s="1"/>
      <c r="K829" s="1"/>
      <c r="L829" s="1"/>
      <c r="M829" s="374"/>
    </row>
    <row x14ac:dyDescent="0.25" r="830" customHeight="1" ht="29.25">
      <c r="A830" s="1256" t="s">
        <v>14665</v>
      </c>
      <c r="B830" s="1257" t="s">
        <v>14666</v>
      </c>
      <c r="C830" s="1258">
        <v>58</v>
      </c>
      <c r="D830" s="1"/>
      <c r="E830" s="1"/>
      <c r="F830" s="1"/>
      <c r="G830" s="1"/>
      <c r="H830" s="1"/>
      <c r="I830" s="1"/>
      <c r="J830" s="1"/>
      <c r="K830" s="1"/>
      <c r="L830" s="1"/>
      <c r="M830" s="374"/>
    </row>
    <row x14ac:dyDescent="0.25" r="831" customHeight="1" ht="29.25">
      <c r="A831" s="1256" t="s">
        <v>14667</v>
      </c>
      <c r="B831" s="1257" t="s">
        <v>14668</v>
      </c>
      <c r="C831" s="1258">
        <v>63</v>
      </c>
      <c r="D831" s="1"/>
      <c r="E831" s="1"/>
      <c r="F831" s="1"/>
      <c r="G831" s="1"/>
      <c r="H831" s="1"/>
      <c r="I831" s="1"/>
      <c r="J831" s="1"/>
      <c r="K831" s="1"/>
      <c r="L831" s="1"/>
      <c r="M831" s="374"/>
    </row>
    <row x14ac:dyDescent="0.25" r="832" customHeight="1" ht="29.25">
      <c r="A832" s="1256" t="s">
        <v>14669</v>
      </c>
      <c r="B832" s="1257" t="s">
        <v>14670</v>
      </c>
      <c r="C832" s="1258">
        <v>317</v>
      </c>
      <c r="D832" s="1"/>
      <c r="E832" s="1"/>
      <c r="F832" s="1"/>
      <c r="G832" s="1"/>
      <c r="H832" s="1"/>
      <c r="I832" s="1"/>
      <c r="J832" s="1"/>
      <c r="K832" s="1"/>
      <c r="L832" s="1"/>
      <c r="M832" s="374"/>
    </row>
    <row x14ac:dyDescent="0.25" r="833" customHeight="1" ht="29.25">
      <c r="A833" s="1256" t="s">
        <v>14671</v>
      </c>
      <c r="B833" s="1257" t="s">
        <v>14672</v>
      </c>
      <c r="C833" s="1258">
        <v>302</v>
      </c>
      <c r="D833" s="1"/>
      <c r="E833" s="1"/>
      <c r="F833" s="1"/>
      <c r="G833" s="1"/>
      <c r="H833" s="1"/>
      <c r="I833" s="1"/>
      <c r="J833" s="1"/>
      <c r="K833" s="1"/>
      <c r="L833" s="1"/>
      <c r="M833" s="374"/>
    </row>
    <row x14ac:dyDescent="0.25" r="834" customHeight="1" ht="29.25">
      <c r="A834" s="1256" t="s">
        <v>14673</v>
      </c>
      <c r="B834" s="1257" t="s">
        <v>14674</v>
      </c>
      <c r="C834" s="1258">
        <v>246</v>
      </c>
      <c r="D834" s="1"/>
      <c r="E834" s="1"/>
      <c r="F834" s="1"/>
      <c r="G834" s="1"/>
      <c r="H834" s="1"/>
      <c r="I834" s="1"/>
      <c r="J834" s="1"/>
      <c r="K834" s="1"/>
      <c r="L834" s="1"/>
      <c r="M834" s="374"/>
    </row>
    <row x14ac:dyDescent="0.25" r="835" customHeight="1" ht="29.25">
      <c r="A835" s="1256" t="s">
        <v>14675</v>
      </c>
      <c r="B835" s="1257" t="s">
        <v>14676</v>
      </c>
      <c r="C835" s="1258">
        <v>251</v>
      </c>
      <c r="D835" s="1"/>
      <c r="E835" s="1"/>
      <c r="F835" s="1"/>
      <c r="G835" s="1"/>
      <c r="H835" s="1"/>
      <c r="I835" s="1"/>
      <c r="J835" s="1"/>
      <c r="K835" s="1"/>
      <c r="L835" s="1"/>
      <c r="M835" s="374"/>
    </row>
    <row x14ac:dyDescent="0.25" r="836" customHeight="1" ht="29.25">
      <c r="A836" s="1256" t="s">
        <v>14677</v>
      </c>
      <c r="B836" s="1257" t="s">
        <v>14678</v>
      </c>
      <c r="C836" s="1258">
        <v>98</v>
      </c>
      <c r="D836" s="1"/>
      <c r="E836" s="1"/>
      <c r="F836" s="1"/>
      <c r="G836" s="1"/>
      <c r="H836" s="1"/>
      <c r="I836" s="1"/>
      <c r="J836" s="1"/>
      <c r="K836" s="1"/>
      <c r="L836" s="1"/>
      <c r="M836" s="374"/>
    </row>
    <row x14ac:dyDescent="0.25" r="837" customHeight="1" ht="29.25">
      <c r="A837" s="1256" t="s">
        <v>14679</v>
      </c>
      <c r="B837" s="1257" t="s">
        <v>14680</v>
      </c>
      <c r="C837" s="1258">
        <v>258</v>
      </c>
      <c r="D837" s="1"/>
      <c r="E837" s="1"/>
      <c r="F837" s="1"/>
      <c r="G837" s="1"/>
      <c r="H837" s="1"/>
      <c r="I837" s="1"/>
      <c r="J837" s="1"/>
      <c r="K837" s="1"/>
      <c r="L837" s="1"/>
      <c r="M837" s="374"/>
    </row>
    <row x14ac:dyDescent="0.25" r="838" customHeight="1" ht="29.25">
      <c r="A838" s="1256" t="s">
        <v>14681</v>
      </c>
      <c r="B838" s="1257" t="s">
        <v>14682</v>
      </c>
      <c r="C838" s="1258">
        <v>164</v>
      </c>
      <c r="D838" s="1"/>
      <c r="E838" s="1"/>
      <c r="F838" s="1"/>
      <c r="G838" s="1"/>
      <c r="H838" s="1"/>
      <c r="I838" s="1"/>
      <c r="J838" s="1"/>
      <c r="K838" s="1"/>
      <c r="L838" s="1"/>
      <c r="M838" s="374"/>
    </row>
    <row x14ac:dyDescent="0.25" r="839" customHeight="1" ht="29.25">
      <c r="A839" s="1256" t="s">
        <v>14683</v>
      </c>
      <c r="B839" s="1257" t="s">
        <v>14684</v>
      </c>
      <c r="C839" s="1264">
        <v>111</v>
      </c>
      <c r="D839" s="1"/>
      <c r="E839" s="1"/>
      <c r="F839" s="1"/>
      <c r="G839" s="1"/>
      <c r="H839" s="1"/>
      <c r="I839" s="1"/>
      <c r="J839" s="1"/>
      <c r="K839" s="1"/>
      <c r="L839" s="1"/>
      <c r="M839" s="374"/>
    </row>
    <row x14ac:dyDescent="0.25" r="840" customHeight="1" ht="29.25">
      <c r="A840" s="1256" t="s">
        <v>14685</v>
      </c>
      <c r="B840" s="1257" t="s">
        <v>14686</v>
      </c>
      <c r="C840" s="1258">
        <v>51</v>
      </c>
      <c r="D840" s="1"/>
      <c r="E840" s="1"/>
      <c r="F840" s="1"/>
      <c r="G840" s="1"/>
      <c r="H840" s="1"/>
      <c r="I840" s="1"/>
      <c r="J840" s="1"/>
      <c r="K840" s="1"/>
      <c r="L840" s="1"/>
      <c r="M840" s="374"/>
    </row>
    <row x14ac:dyDescent="0.25" r="841" customHeight="1" ht="29.25">
      <c r="A841" s="1256" t="s">
        <v>14687</v>
      </c>
      <c r="B841" s="1257" t="s">
        <v>14688</v>
      </c>
      <c r="C841" s="1258">
        <v>183</v>
      </c>
      <c r="D841" s="1"/>
      <c r="E841" s="1"/>
      <c r="F841" s="1"/>
      <c r="G841" s="1"/>
      <c r="H841" s="1"/>
      <c r="I841" s="1"/>
      <c r="J841" s="1"/>
      <c r="K841" s="1"/>
      <c r="L841" s="1"/>
      <c r="M841" s="374"/>
    </row>
    <row x14ac:dyDescent="0.25" r="842" customHeight="1" ht="29.25">
      <c r="A842" s="1256" t="s">
        <v>14689</v>
      </c>
      <c r="B842" s="1257" t="s">
        <v>14690</v>
      </c>
      <c r="C842" s="1258">
        <v>240</v>
      </c>
      <c r="D842" s="1"/>
      <c r="E842" s="1"/>
      <c r="F842" s="1"/>
      <c r="G842" s="1"/>
      <c r="H842" s="1"/>
      <c r="I842" s="1"/>
      <c r="J842" s="1"/>
      <c r="K842" s="1"/>
      <c r="L842" s="1"/>
      <c r="M842" s="374"/>
    </row>
    <row x14ac:dyDescent="0.25" r="843" customHeight="1" ht="29.25">
      <c r="A843" s="1256" t="s">
        <v>14691</v>
      </c>
      <c r="B843" s="1257" t="s">
        <v>14692</v>
      </c>
      <c r="C843" s="1258">
        <v>386</v>
      </c>
      <c r="D843" s="1"/>
      <c r="E843" s="1"/>
      <c r="F843" s="1"/>
      <c r="G843" s="1"/>
      <c r="H843" s="1"/>
      <c r="I843" s="1"/>
      <c r="J843" s="1"/>
      <c r="K843" s="1"/>
      <c r="L843" s="1"/>
      <c r="M843" s="374"/>
    </row>
    <row x14ac:dyDescent="0.25" r="844" customHeight="1" ht="29.25">
      <c r="A844" s="1256" t="s">
        <v>14693</v>
      </c>
      <c r="B844" s="1257" t="s">
        <v>14694</v>
      </c>
      <c r="C844" s="1258">
        <v>52</v>
      </c>
      <c r="D844" s="1"/>
      <c r="E844" s="1"/>
      <c r="F844" s="1"/>
      <c r="G844" s="1"/>
      <c r="H844" s="1"/>
      <c r="I844" s="1"/>
      <c r="J844" s="1"/>
      <c r="K844" s="1"/>
      <c r="L844" s="1"/>
      <c r="M844" s="374"/>
    </row>
    <row x14ac:dyDescent="0.25" r="845" customHeight="1" ht="29.25">
      <c r="A845" s="1256" t="s">
        <v>14695</v>
      </c>
      <c r="B845" s="1257" t="s">
        <v>14696</v>
      </c>
      <c r="C845" s="1258">
        <v>1016</v>
      </c>
      <c r="D845" s="1"/>
      <c r="E845" s="1"/>
      <c r="F845" s="1"/>
      <c r="G845" s="1"/>
      <c r="H845" s="1"/>
      <c r="I845" s="1"/>
      <c r="J845" s="1"/>
      <c r="K845" s="1"/>
      <c r="L845" s="1"/>
      <c r="M845" s="374"/>
    </row>
    <row x14ac:dyDescent="0.25" r="846" customHeight="1" ht="29.25">
      <c r="A846" s="1256" t="s">
        <v>14697</v>
      </c>
      <c r="B846" s="1257" t="s">
        <v>14698</v>
      </c>
      <c r="C846" s="1258">
        <v>453</v>
      </c>
      <c r="D846" s="1"/>
      <c r="E846" s="1"/>
      <c r="F846" s="1"/>
      <c r="G846" s="1"/>
      <c r="H846" s="1"/>
      <c r="I846" s="1"/>
      <c r="J846" s="1"/>
      <c r="K846" s="1"/>
      <c r="L846" s="1"/>
      <c r="M846" s="374"/>
    </row>
    <row x14ac:dyDescent="0.25" r="847" customHeight="1" ht="29.25">
      <c r="A847" s="1256" t="s">
        <v>14699</v>
      </c>
      <c r="B847" s="1257" t="s">
        <v>128</v>
      </c>
      <c r="C847" s="1258">
        <v>57</v>
      </c>
      <c r="D847" s="1"/>
      <c r="E847" s="1"/>
      <c r="F847" s="1"/>
      <c r="G847" s="1"/>
      <c r="H847" s="1"/>
      <c r="I847" s="1"/>
      <c r="J847" s="1"/>
      <c r="K847" s="1"/>
      <c r="L847" s="1"/>
      <c r="M847" s="374"/>
    </row>
    <row x14ac:dyDescent="0.25" r="848" customHeight="1" ht="29.25">
      <c r="A848" s="1256" t="s">
        <v>14700</v>
      </c>
      <c r="B848" s="1257" t="s">
        <v>14701</v>
      </c>
      <c r="C848" s="1258">
        <v>67</v>
      </c>
      <c r="D848" s="1"/>
      <c r="E848" s="1"/>
      <c r="F848" s="1"/>
      <c r="G848" s="1"/>
      <c r="H848" s="1"/>
      <c r="I848" s="1"/>
      <c r="J848" s="1"/>
      <c r="K848" s="1"/>
      <c r="L848" s="1"/>
      <c r="M848" s="374"/>
    </row>
    <row x14ac:dyDescent="0.25" r="849" customHeight="1" ht="29.25">
      <c r="A849" s="1256" t="s">
        <v>14702</v>
      </c>
      <c r="B849" s="1257" t="s">
        <v>14703</v>
      </c>
      <c r="C849" s="1258">
        <v>109</v>
      </c>
      <c r="D849" s="1"/>
      <c r="E849" s="1"/>
      <c r="F849" s="1"/>
      <c r="G849" s="1"/>
      <c r="H849" s="1"/>
      <c r="I849" s="1"/>
      <c r="J849" s="1"/>
      <c r="K849" s="1"/>
      <c r="L849" s="1"/>
      <c r="M849" s="374"/>
    </row>
    <row x14ac:dyDescent="0.25" r="850" customHeight="1" ht="29.25">
      <c r="A850" s="1256" t="s">
        <v>14704</v>
      </c>
      <c r="B850" s="1257" t="s">
        <v>14705</v>
      </c>
      <c r="C850" s="1258">
        <v>1320</v>
      </c>
      <c r="D850" s="1"/>
      <c r="E850" s="1"/>
      <c r="F850" s="1"/>
      <c r="G850" s="1"/>
      <c r="H850" s="1"/>
      <c r="I850" s="1"/>
      <c r="J850" s="1"/>
      <c r="K850" s="1"/>
      <c r="L850" s="1"/>
      <c r="M850" s="374"/>
    </row>
    <row x14ac:dyDescent="0.25" r="851" customHeight="1" ht="29.25">
      <c r="A851" s="1256" t="s">
        <v>14706</v>
      </c>
      <c r="B851" s="1257" t="s">
        <v>14707</v>
      </c>
      <c r="C851" s="1258">
        <v>351</v>
      </c>
      <c r="D851" s="1"/>
      <c r="E851" s="1"/>
      <c r="F851" s="1"/>
      <c r="G851" s="1"/>
      <c r="H851" s="1"/>
      <c r="I851" s="1"/>
      <c r="J851" s="1"/>
      <c r="K851" s="1"/>
      <c r="L851" s="1"/>
      <c r="M851" s="374"/>
    </row>
    <row x14ac:dyDescent="0.25" r="852" customHeight="1" ht="29.25">
      <c r="A852" s="1256" t="s">
        <v>14708</v>
      </c>
      <c r="B852" s="1257" t="s">
        <v>14709</v>
      </c>
      <c r="C852" s="1258">
        <v>59</v>
      </c>
      <c r="D852" s="1"/>
      <c r="E852" s="1"/>
      <c r="F852" s="1"/>
      <c r="G852" s="1"/>
      <c r="H852" s="1"/>
      <c r="I852" s="1"/>
      <c r="J852" s="1"/>
      <c r="K852" s="1"/>
      <c r="L852" s="1"/>
      <c r="M852" s="374"/>
    </row>
    <row x14ac:dyDescent="0.25" r="853" customHeight="1" ht="29.25">
      <c r="A853" s="1256" t="s">
        <v>14710</v>
      </c>
      <c r="B853" s="1257" t="s">
        <v>14711</v>
      </c>
      <c r="C853" s="1258">
        <v>92</v>
      </c>
      <c r="D853" s="1"/>
      <c r="E853" s="1"/>
      <c r="F853" s="1"/>
      <c r="G853" s="1"/>
      <c r="H853" s="1"/>
      <c r="I853" s="1"/>
      <c r="J853" s="1"/>
      <c r="K853" s="1"/>
      <c r="L853" s="1"/>
      <c r="M853" s="374"/>
    </row>
    <row x14ac:dyDescent="0.25" r="854" customHeight="1" ht="29.25">
      <c r="A854" s="1256" t="s">
        <v>14712</v>
      </c>
      <c r="B854" s="1257" t="s">
        <v>14713</v>
      </c>
      <c r="C854" s="1258">
        <v>253</v>
      </c>
      <c r="D854" s="1"/>
      <c r="E854" s="1"/>
      <c r="F854" s="1"/>
      <c r="G854" s="1"/>
      <c r="H854" s="1"/>
      <c r="I854" s="1"/>
      <c r="J854" s="1"/>
      <c r="K854" s="1"/>
      <c r="L854" s="1"/>
      <c r="M854" s="374"/>
    </row>
    <row x14ac:dyDescent="0.25" r="855" customHeight="1" ht="29.25">
      <c r="A855" s="1256" t="s">
        <v>14714</v>
      </c>
      <c r="B855" s="1257" t="s">
        <v>14715</v>
      </c>
      <c r="C855" s="1258">
        <v>448</v>
      </c>
      <c r="D855" s="1"/>
      <c r="E855" s="1"/>
      <c r="F855" s="1"/>
      <c r="G855" s="1"/>
      <c r="H855" s="1"/>
      <c r="I855" s="1"/>
      <c r="J855" s="1"/>
      <c r="K855" s="1"/>
      <c r="L855" s="1"/>
      <c r="M855" s="374"/>
    </row>
    <row x14ac:dyDescent="0.25" r="856" customHeight="1" ht="29.25">
      <c r="A856" s="1256" t="s">
        <v>14716</v>
      </c>
      <c r="B856" s="1257" t="s">
        <v>14717</v>
      </c>
      <c r="C856" s="1258">
        <v>479</v>
      </c>
      <c r="D856" s="1"/>
      <c r="E856" s="1"/>
      <c r="F856" s="1"/>
      <c r="G856" s="1"/>
      <c r="H856" s="1"/>
      <c r="I856" s="1"/>
      <c r="J856" s="1"/>
      <c r="K856" s="1"/>
      <c r="L856" s="1"/>
      <c r="M856" s="374"/>
    </row>
    <row x14ac:dyDescent="0.25" r="857" customHeight="1" ht="29.25">
      <c r="A857" s="1256" t="s">
        <v>14718</v>
      </c>
      <c r="B857" s="1257" t="s">
        <v>14719</v>
      </c>
      <c r="C857" s="1258">
        <v>75</v>
      </c>
      <c r="D857" s="1"/>
      <c r="E857" s="1"/>
      <c r="F857" s="1"/>
      <c r="G857" s="1"/>
      <c r="H857" s="1"/>
      <c r="I857" s="1"/>
      <c r="J857" s="1"/>
      <c r="K857" s="1"/>
      <c r="L857" s="1"/>
      <c r="M857" s="374"/>
    </row>
    <row x14ac:dyDescent="0.25" r="858" customHeight="1" ht="29.25">
      <c r="A858" s="1256" t="s">
        <v>14720</v>
      </c>
      <c r="B858" s="1257" t="s">
        <v>164</v>
      </c>
      <c r="C858" s="1258">
        <v>90</v>
      </c>
      <c r="D858" s="1"/>
      <c r="E858" s="1"/>
      <c r="F858" s="1"/>
      <c r="G858" s="1"/>
      <c r="H858" s="1"/>
      <c r="I858" s="1"/>
      <c r="J858" s="1"/>
      <c r="K858" s="1"/>
      <c r="L858" s="1"/>
      <c r="M858" s="374"/>
    </row>
    <row x14ac:dyDescent="0.25" r="859" customHeight="1" ht="29.25">
      <c r="A859" s="1256" t="s">
        <v>14721</v>
      </c>
      <c r="B859" s="1257" t="s">
        <v>14722</v>
      </c>
      <c r="C859" s="1258">
        <v>88</v>
      </c>
      <c r="D859" s="1"/>
      <c r="E859" s="1"/>
      <c r="F859" s="1"/>
      <c r="G859" s="1"/>
      <c r="H859" s="1"/>
      <c r="I859" s="1"/>
      <c r="J859" s="1"/>
      <c r="K859" s="1"/>
      <c r="L859" s="1"/>
      <c r="M859" s="374"/>
    </row>
    <row x14ac:dyDescent="0.25" r="860" customHeight="1" ht="29.25">
      <c r="A860" s="1256" t="s">
        <v>14723</v>
      </c>
      <c r="B860" s="1257" t="s">
        <v>14724</v>
      </c>
      <c r="C860" s="1258">
        <v>93</v>
      </c>
      <c r="D860" s="1"/>
      <c r="E860" s="1"/>
      <c r="F860" s="1"/>
      <c r="G860" s="1"/>
      <c r="H860" s="1"/>
      <c r="I860" s="1"/>
      <c r="J860" s="1"/>
      <c r="K860" s="1"/>
      <c r="L860" s="1"/>
      <c r="M860" s="374"/>
    </row>
    <row x14ac:dyDescent="0.25" r="861" customHeight="1" ht="29.25">
      <c r="A861" s="1256" t="s">
        <v>163</v>
      </c>
      <c r="B861" s="1257" t="s">
        <v>164</v>
      </c>
      <c r="C861" s="1258">
        <v>90</v>
      </c>
      <c r="D861" s="1"/>
      <c r="E861" s="1"/>
      <c r="F861" s="1"/>
      <c r="G861" s="1"/>
      <c r="H861" s="1"/>
      <c r="I861" s="1"/>
      <c r="J861" s="1"/>
      <c r="K861" s="1"/>
      <c r="L861" s="1"/>
      <c r="M861" s="374"/>
    </row>
    <row x14ac:dyDescent="0.25" r="862" customHeight="1" ht="29.25">
      <c r="A862" s="1256" t="s">
        <v>14725</v>
      </c>
      <c r="B862" s="1257" t="s">
        <v>14726</v>
      </c>
      <c r="C862" s="1258">
        <v>105</v>
      </c>
      <c r="D862" s="1"/>
      <c r="E862" s="1"/>
      <c r="F862" s="1"/>
      <c r="G862" s="1"/>
      <c r="H862" s="1"/>
      <c r="I862" s="1"/>
      <c r="J862" s="1"/>
      <c r="K862" s="1"/>
      <c r="L862" s="1"/>
      <c r="M862" s="374"/>
    </row>
    <row x14ac:dyDescent="0.25" r="863" customHeight="1" ht="29.25">
      <c r="A863" s="1256" t="s">
        <v>14727</v>
      </c>
      <c r="B863" s="1257" t="s">
        <v>14728</v>
      </c>
      <c r="C863" s="1258">
        <v>140</v>
      </c>
      <c r="D863" s="1"/>
      <c r="E863" s="1"/>
      <c r="F863" s="1"/>
      <c r="G863" s="1"/>
      <c r="H863" s="1"/>
      <c r="I863" s="1"/>
      <c r="J863" s="1"/>
      <c r="K863" s="1"/>
      <c r="L863" s="1"/>
      <c r="M863" s="374"/>
    </row>
    <row x14ac:dyDescent="0.25" r="864" customHeight="1" ht="29.25">
      <c r="A864" s="1256" t="s">
        <v>14729</v>
      </c>
      <c r="B864" s="1257" t="s">
        <v>14730</v>
      </c>
      <c r="C864" s="1258">
        <v>141</v>
      </c>
      <c r="D864" s="1"/>
      <c r="E864" s="1"/>
      <c r="F864" s="1"/>
      <c r="G864" s="1"/>
      <c r="H864" s="1"/>
      <c r="I864" s="1"/>
      <c r="J864" s="1"/>
      <c r="K864" s="1"/>
      <c r="L864" s="1"/>
      <c r="M864" s="374"/>
    </row>
    <row x14ac:dyDescent="0.25" r="865" customHeight="1" ht="29.25">
      <c r="A865" s="1256" t="s">
        <v>14731</v>
      </c>
      <c r="B865" s="1257" t="s">
        <v>14732</v>
      </c>
      <c r="C865" s="1258">
        <v>510</v>
      </c>
      <c r="D865" s="1"/>
      <c r="E865" s="1"/>
      <c r="F865" s="1"/>
      <c r="G865" s="1"/>
      <c r="H865" s="1"/>
      <c r="I865" s="1"/>
      <c r="J865" s="1"/>
      <c r="K865" s="1"/>
      <c r="L865" s="1"/>
      <c r="M865" s="374"/>
    </row>
    <row x14ac:dyDescent="0.25" r="866" customHeight="1" ht="29.25">
      <c r="A866" s="1256" t="s">
        <v>14733</v>
      </c>
      <c r="B866" s="1257" t="s">
        <v>14734</v>
      </c>
      <c r="C866" s="1258">
        <v>415</v>
      </c>
      <c r="D866" s="1"/>
      <c r="E866" s="1"/>
      <c r="F866" s="1"/>
      <c r="G866" s="1"/>
      <c r="H866" s="1"/>
      <c r="I866" s="1"/>
      <c r="J866" s="1"/>
      <c r="K866" s="1"/>
      <c r="L866" s="1"/>
      <c r="M866" s="374"/>
    </row>
    <row x14ac:dyDescent="0.25" r="867" customHeight="1" ht="29.25">
      <c r="A867" s="1256" t="s">
        <v>14735</v>
      </c>
      <c r="B867" s="1257" t="s">
        <v>14736</v>
      </c>
      <c r="C867" s="1258">
        <v>141</v>
      </c>
      <c r="D867" s="1"/>
      <c r="E867" s="1"/>
      <c r="F867" s="1"/>
      <c r="G867" s="1"/>
      <c r="H867" s="1"/>
      <c r="I867" s="1"/>
      <c r="J867" s="1"/>
      <c r="K867" s="1"/>
      <c r="L867" s="1"/>
      <c r="M867" s="374"/>
    </row>
    <row x14ac:dyDescent="0.25" r="868" customHeight="1" ht="29.25">
      <c r="A868" s="1256" t="s">
        <v>14737</v>
      </c>
      <c r="B868" s="1257" t="s">
        <v>14738</v>
      </c>
      <c r="C868" s="1258">
        <v>596</v>
      </c>
      <c r="D868" s="1"/>
      <c r="E868" s="1"/>
      <c r="F868" s="1"/>
      <c r="G868" s="1"/>
      <c r="H868" s="1"/>
      <c r="I868" s="1"/>
      <c r="J868" s="1"/>
      <c r="K868" s="1"/>
      <c r="L868" s="1"/>
      <c r="M868" s="374"/>
    </row>
    <row x14ac:dyDescent="0.25" r="869" customHeight="1" ht="29.25">
      <c r="A869" s="1256" t="s">
        <v>14739</v>
      </c>
      <c r="B869" s="1257" t="s">
        <v>14740</v>
      </c>
      <c r="C869" s="1258">
        <v>601</v>
      </c>
      <c r="D869" s="1"/>
      <c r="E869" s="1"/>
      <c r="F869" s="1"/>
      <c r="G869" s="1"/>
      <c r="H869" s="1"/>
      <c r="I869" s="1"/>
      <c r="J869" s="1"/>
      <c r="K869" s="1"/>
      <c r="L869" s="1"/>
      <c r="M869" s="374"/>
    </row>
    <row x14ac:dyDescent="0.25" r="870" customHeight="1" ht="29.25">
      <c r="A870" s="1256" t="s">
        <v>14741</v>
      </c>
      <c r="B870" s="1257" t="s">
        <v>14742</v>
      </c>
      <c r="C870" s="1258">
        <v>271</v>
      </c>
      <c r="D870" s="1"/>
      <c r="E870" s="1"/>
      <c r="F870" s="1"/>
      <c r="G870" s="1"/>
      <c r="H870" s="1"/>
      <c r="I870" s="1"/>
      <c r="J870" s="1"/>
      <c r="K870" s="1"/>
      <c r="L870" s="1"/>
      <c r="M870" s="374"/>
    </row>
    <row x14ac:dyDescent="0.25" r="871" customHeight="1" ht="29.25">
      <c r="A871" s="1256" t="s">
        <v>14743</v>
      </c>
      <c r="B871" s="1257" t="s">
        <v>14744</v>
      </c>
      <c r="C871" s="1258">
        <v>294</v>
      </c>
      <c r="D871" s="1"/>
      <c r="E871" s="1"/>
      <c r="F871" s="1"/>
      <c r="G871" s="1"/>
      <c r="H871" s="1"/>
      <c r="I871" s="1"/>
      <c r="J871" s="1"/>
      <c r="K871" s="1"/>
      <c r="L871" s="1"/>
      <c r="M871" s="374"/>
    </row>
    <row x14ac:dyDescent="0.25" r="872" customHeight="1" ht="29.25">
      <c r="A872" s="1256" t="s">
        <v>14745</v>
      </c>
      <c r="B872" s="1257" t="s">
        <v>14746</v>
      </c>
      <c r="C872" s="1258">
        <v>253</v>
      </c>
      <c r="D872" s="1"/>
      <c r="E872" s="1"/>
      <c r="F872" s="1"/>
      <c r="G872" s="1"/>
      <c r="H872" s="1"/>
      <c r="I872" s="1"/>
      <c r="J872" s="1"/>
      <c r="K872" s="1"/>
      <c r="L872" s="1"/>
      <c r="M872" s="374"/>
    </row>
    <row x14ac:dyDescent="0.25" r="873" customHeight="1" ht="29.25">
      <c r="A873" s="1256" t="s">
        <v>14747</v>
      </c>
      <c r="B873" s="1257" t="s">
        <v>14748</v>
      </c>
      <c r="C873" s="1258">
        <v>850</v>
      </c>
      <c r="D873" s="1"/>
      <c r="E873" s="1"/>
      <c r="F873" s="1"/>
      <c r="G873" s="1"/>
      <c r="H873" s="1"/>
      <c r="I873" s="1"/>
      <c r="J873" s="1"/>
      <c r="K873" s="1"/>
      <c r="L873" s="1"/>
      <c r="M873" s="374"/>
    </row>
    <row x14ac:dyDescent="0.25" r="874" customHeight="1" ht="29.25">
      <c r="A874" s="1256" t="s">
        <v>14749</v>
      </c>
      <c r="B874" s="1257" t="s">
        <v>14750</v>
      </c>
      <c r="C874" s="1258">
        <v>755</v>
      </c>
      <c r="D874" s="1"/>
      <c r="E874" s="1"/>
      <c r="F874" s="1"/>
      <c r="G874" s="1"/>
      <c r="H874" s="1"/>
      <c r="I874" s="1"/>
      <c r="J874" s="1"/>
      <c r="K874" s="1"/>
      <c r="L874" s="1"/>
      <c r="M874" s="374"/>
    </row>
    <row x14ac:dyDescent="0.25" r="875" customHeight="1" ht="29.25">
      <c r="A875" s="1256" t="s">
        <v>14751</v>
      </c>
      <c r="B875" s="1257" t="s">
        <v>14752</v>
      </c>
      <c r="C875" s="1258">
        <v>244</v>
      </c>
      <c r="D875" s="1"/>
      <c r="E875" s="1"/>
      <c r="F875" s="1"/>
      <c r="G875" s="1"/>
      <c r="H875" s="1"/>
      <c r="I875" s="1"/>
      <c r="J875" s="1"/>
      <c r="K875" s="1"/>
      <c r="L875" s="1"/>
      <c r="M875" s="374"/>
    </row>
    <row x14ac:dyDescent="0.25" r="876" customHeight="1" ht="29.25">
      <c r="A876" s="1256" t="s">
        <v>14753</v>
      </c>
      <c r="B876" s="1257" t="s">
        <v>14754</v>
      </c>
      <c r="C876" s="1258">
        <v>298</v>
      </c>
      <c r="D876" s="1"/>
      <c r="E876" s="1"/>
      <c r="F876" s="1"/>
      <c r="G876" s="1"/>
      <c r="H876" s="1"/>
      <c r="I876" s="1"/>
      <c r="J876" s="1"/>
      <c r="K876" s="1"/>
      <c r="L876" s="1"/>
      <c r="M876" s="374"/>
    </row>
    <row x14ac:dyDescent="0.25" r="877" customHeight="1" ht="29.25">
      <c r="A877" s="1256" t="s">
        <v>14755</v>
      </c>
      <c r="B877" s="1257" t="s">
        <v>14756</v>
      </c>
      <c r="C877" s="1258">
        <v>251</v>
      </c>
      <c r="D877" s="1"/>
      <c r="E877" s="1"/>
      <c r="F877" s="1"/>
      <c r="G877" s="1"/>
      <c r="H877" s="1"/>
      <c r="I877" s="1"/>
      <c r="J877" s="1"/>
      <c r="K877" s="1"/>
      <c r="L877" s="1"/>
      <c r="M877" s="374"/>
    </row>
    <row x14ac:dyDescent="0.25" r="878" customHeight="1" ht="29.25">
      <c r="A878" s="1256" t="s">
        <v>14757</v>
      </c>
      <c r="B878" s="1257" t="s">
        <v>14758</v>
      </c>
      <c r="C878" s="1258">
        <v>290</v>
      </c>
      <c r="D878" s="1"/>
      <c r="E878" s="1"/>
      <c r="F878" s="1"/>
      <c r="G878" s="1"/>
      <c r="H878" s="1"/>
      <c r="I878" s="1"/>
      <c r="J878" s="1"/>
      <c r="K878" s="1"/>
      <c r="L878" s="1"/>
      <c r="M878" s="374"/>
    </row>
    <row x14ac:dyDescent="0.25" r="879" customHeight="1" ht="29.25">
      <c r="A879" s="1256" t="s">
        <v>14759</v>
      </c>
      <c r="B879" s="1257" t="s">
        <v>14760</v>
      </c>
      <c r="C879" s="1258">
        <v>700</v>
      </c>
      <c r="D879" s="1"/>
      <c r="E879" s="1"/>
      <c r="F879" s="1"/>
      <c r="G879" s="1"/>
      <c r="H879" s="1"/>
      <c r="I879" s="1"/>
      <c r="J879" s="1"/>
      <c r="K879" s="1"/>
      <c r="L879" s="1"/>
      <c r="M879" s="374"/>
    </row>
    <row x14ac:dyDescent="0.25" r="880" customHeight="1" ht="29.25">
      <c r="A880" s="1256" t="s">
        <v>14761</v>
      </c>
      <c r="B880" s="1257" t="s">
        <v>14762</v>
      </c>
      <c r="C880" s="1258">
        <v>154</v>
      </c>
      <c r="D880" s="1"/>
      <c r="E880" s="1"/>
      <c r="F880" s="1"/>
      <c r="G880" s="1"/>
      <c r="H880" s="1"/>
      <c r="I880" s="1"/>
      <c r="J880" s="1"/>
      <c r="K880" s="1"/>
      <c r="L880" s="1"/>
      <c r="M880" s="374"/>
    </row>
    <row x14ac:dyDescent="0.25" r="881" customHeight="1" ht="29.25">
      <c r="A881" s="1256" t="s">
        <v>14763</v>
      </c>
      <c r="B881" s="1257" t="s">
        <v>14764</v>
      </c>
      <c r="C881" s="1258">
        <v>185</v>
      </c>
      <c r="D881" s="1"/>
      <c r="E881" s="1"/>
      <c r="F881" s="1"/>
      <c r="G881" s="1"/>
      <c r="H881" s="1"/>
      <c r="I881" s="1"/>
      <c r="J881" s="1"/>
      <c r="K881" s="1"/>
      <c r="L881" s="1"/>
      <c r="M881" s="374"/>
    </row>
    <row x14ac:dyDescent="0.25" r="882" customHeight="1" ht="29.25">
      <c r="A882" s="1256" t="s">
        <v>14765</v>
      </c>
      <c r="B882" s="1257" t="s">
        <v>14766</v>
      </c>
      <c r="C882" s="1258">
        <v>381</v>
      </c>
      <c r="D882" s="1"/>
      <c r="E882" s="1"/>
      <c r="F882" s="1"/>
      <c r="G882" s="1"/>
      <c r="H882" s="1"/>
      <c r="I882" s="1"/>
      <c r="J882" s="1"/>
      <c r="K882" s="1"/>
      <c r="L882" s="1"/>
      <c r="M882" s="374"/>
    </row>
    <row x14ac:dyDescent="0.25" r="883" customHeight="1" ht="29.25">
      <c r="A883" s="1256" t="s">
        <v>14767</v>
      </c>
      <c r="B883" s="1257" t="s">
        <v>14768</v>
      </c>
      <c r="C883" s="1258">
        <v>180</v>
      </c>
      <c r="D883" s="1"/>
      <c r="E883" s="1"/>
      <c r="F883" s="1"/>
      <c r="G883" s="1"/>
      <c r="H883" s="1"/>
      <c r="I883" s="1"/>
      <c r="J883" s="1"/>
      <c r="K883" s="1"/>
      <c r="L883" s="1"/>
      <c r="M883" s="374"/>
    </row>
    <row x14ac:dyDescent="0.25" r="884" customHeight="1" ht="29.25">
      <c r="A884" s="1256" t="s">
        <v>14769</v>
      </c>
      <c r="B884" s="1257" t="s">
        <v>14770</v>
      </c>
      <c r="C884" s="1258">
        <v>445</v>
      </c>
      <c r="D884" s="1"/>
      <c r="E884" s="1"/>
      <c r="F884" s="1"/>
      <c r="G884" s="1"/>
      <c r="H884" s="1"/>
      <c r="I884" s="1"/>
      <c r="J884" s="1"/>
      <c r="K884" s="1"/>
      <c r="L884" s="1"/>
      <c r="M884" s="374"/>
    </row>
    <row x14ac:dyDescent="0.25" r="885" customHeight="1" ht="29.25">
      <c r="A885" s="1256" t="s">
        <v>14771</v>
      </c>
      <c r="B885" s="1257" t="s">
        <v>14772</v>
      </c>
      <c r="C885" s="1258">
        <v>1096</v>
      </c>
      <c r="D885" s="1"/>
      <c r="E885" s="1"/>
      <c r="F885" s="1"/>
      <c r="G885" s="1"/>
      <c r="H885" s="1"/>
      <c r="I885" s="1"/>
      <c r="J885" s="1"/>
      <c r="K885" s="1"/>
      <c r="L885" s="1"/>
      <c r="M885" s="374"/>
    </row>
    <row x14ac:dyDescent="0.25" r="886" customHeight="1" ht="29.25">
      <c r="A886" s="1256" t="s">
        <v>307</v>
      </c>
      <c r="B886" s="1257" t="s">
        <v>308</v>
      </c>
      <c r="C886" s="1258">
        <v>500</v>
      </c>
      <c r="D886" s="1"/>
      <c r="E886" s="1"/>
      <c r="F886" s="1"/>
      <c r="G886" s="1"/>
      <c r="H886" s="1"/>
      <c r="I886" s="1"/>
      <c r="J886" s="1"/>
      <c r="K886" s="1"/>
      <c r="L886" s="1"/>
      <c r="M886" s="374"/>
    </row>
    <row x14ac:dyDescent="0.25" r="887" customHeight="1" ht="32.1">
      <c r="A887" s="1256" t="s">
        <v>14773</v>
      </c>
      <c r="B887" s="1257" t="s">
        <v>14774</v>
      </c>
      <c r="C887" s="1258">
        <v>57</v>
      </c>
      <c r="D887" s="1"/>
      <c r="E887" s="1"/>
      <c r="F887" s="1"/>
      <c r="G887" s="1"/>
      <c r="H887" s="1"/>
      <c r="I887" s="1"/>
      <c r="J887" s="1"/>
      <c r="K887" s="1"/>
      <c r="L887" s="1"/>
      <c r="M887" s="374"/>
    </row>
    <row x14ac:dyDescent="0.25" r="888" customHeight="1" ht="29.25">
      <c r="A888" s="1256" t="s">
        <v>14775</v>
      </c>
      <c r="B888" s="1257" t="s">
        <v>14776</v>
      </c>
      <c r="C888" s="1258">
        <v>91</v>
      </c>
      <c r="D888" s="1"/>
      <c r="E888" s="1"/>
      <c r="F888" s="1"/>
      <c r="G888" s="1"/>
      <c r="H888" s="1"/>
      <c r="I888" s="1"/>
      <c r="J888" s="1"/>
      <c r="K888" s="1"/>
      <c r="L888" s="1"/>
      <c r="M888" s="374"/>
    </row>
    <row x14ac:dyDescent="0.25" r="889" customHeight="1" ht="29.25">
      <c r="A889" s="1256" t="s">
        <v>14777</v>
      </c>
      <c r="B889" s="1257" t="s">
        <v>14778</v>
      </c>
      <c r="C889" s="1258">
        <v>86</v>
      </c>
      <c r="D889" s="1"/>
      <c r="E889" s="1"/>
      <c r="F889" s="1"/>
      <c r="G889" s="1"/>
      <c r="H889" s="1"/>
      <c r="I889" s="1"/>
      <c r="J889" s="1"/>
      <c r="K889" s="1"/>
      <c r="L889" s="1"/>
      <c r="M889" s="374"/>
    </row>
    <row x14ac:dyDescent="0.25" r="890" customHeight="1" ht="29.25">
      <c r="A890" s="1256" t="s">
        <v>14779</v>
      </c>
      <c r="B890" s="1257" t="s">
        <v>14780</v>
      </c>
      <c r="C890" s="1258">
        <v>251</v>
      </c>
      <c r="D890" s="1"/>
      <c r="E890" s="1"/>
      <c r="F890" s="1"/>
      <c r="G890" s="1"/>
      <c r="H890" s="1"/>
      <c r="I890" s="1"/>
      <c r="J890" s="1"/>
      <c r="K890" s="1"/>
      <c r="L890" s="1"/>
      <c r="M890" s="374"/>
    </row>
    <row x14ac:dyDescent="0.25" r="891" customHeight="1" ht="29.25">
      <c r="A891" s="1256" t="s">
        <v>14781</v>
      </c>
      <c r="B891" s="1257" t="s">
        <v>14782</v>
      </c>
      <c r="C891" s="1258">
        <v>298</v>
      </c>
      <c r="D891" s="1"/>
      <c r="E891" s="1"/>
      <c r="F891" s="1"/>
      <c r="G891" s="1"/>
      <c r="H891" s="1"/>
      <c r="I891" s="1"/>
      <c r="J891" s="1"/>
      <c r="K891" s="1"/>
      <c r="L891" s="1"/>
      <c r="M891" s="374"/>
    </row>
    <row x14ac:dyDescent="0.25" r="892" customHeight="1" ht="29.25">
      <c r="A892" s="1256" t="s">
        <v>14783</v>
      </c>
      <c r="B892" s="1257" t="s">
        <v>14784</v>
      </c>
      <c r="C892" s="1258">
        <v>291</v>
      </c>
      <c r="D892" s="1"/>
      <c r="E892" s="1"/>
      <c r="F892" s="1"/>
      <c r="G892" s="1"/>
      <c r="H892" s="1"/>
      <c r="I892" s="1"/>
      <c r="J892" s="1"/>
      <c r="K892" s="1"/>
      <c r="L892" s="1"/>
      <c r="M892" s="374"/>
    </row>
    <row x14ac:dyDescent="0.25" r="893" customHeight="1" ht="29.25">
      <c r="A893" s="1256" t="s">
        <v>14785</v>
      </c>
      <c r="B893" s="1257" t="s">
        <v>14786</v>
      </c>
      <c r="C893" s="1258">
        <v>102</v>
      </c>
      <c r="D893" s="1"/>
      <c r="E893" s="1"/>
      <c r="F893" s="1"/>
      <c r="G893" s="1"/>
      <c r="H893" s="1"/>
      <c r="I893" s="1"/>
      <c r="J893" s="1"/>
      <c r="K893" s="1"/>
      <c r="L893" s="1"/>
      <c r="M893" s="374"/>
    </row>
    <row x14ac:dyDescent="0.25" r="894" customHeight="1" ht="29.25">
      <c r="A894" s="1256" t="s">
        <v>14787</v>
      </c>
      <c r="B894" s="1257" t="s">
        <v>14788</v>
      </c>
      <c r="C894" s="1258">
        <v>149</v>
      </c>
      <c r="D894" s="1"/>
      <c r="E894" s="1"/>
      <c r="F894" s="1"/>
      <c r="G894" s="1"/>
      <c r="H894" s="1"/>
      <c r="I894" s="1"/>
      <c r="J894" s="1"/>
      <c r="K894" s="1"/>
      <c r="L894" s="1"/>
      <c r="M894" s="374"/>
    </row>
    <row x14ac:dyDescent="0.25" r="895" customHeight="1" ht="29.25">
      <c r="A895" s="1256" t="s">
        <v>14789</v>
      </c>
      <c r="B895" s="1257" t="s">
        <v>14790</v>
      </c>
      <c r="C895" s="1258">
        <v>71</v>
      </c>
      <c r="D895" s="1"/>
      <c r="E895" s="1"/>
      <c r="F895" s="1"/>
      <c r="G895" s="1"/>
      <c r="H895" s="1"/>
      <c r="I895" s="1"/>
      <c r="J895" s="1"/>
      <c r="K895" s="1"/>
      <c r="L895" s="1"/>
      <c r="M895" s="374"/>
    </row>
    <row x14ac:dyDescent="0.25" r="896" customHeight="1" ht="29.25">
      <c r="A896" s="1256" t="s">
        <v>14791</v>
      </c>
      <c r="B896" s="1257" t="s">
        <v>14792</v>
      </c>
      <c r="C896" s="1258">
        <v>81</v>
      </c>
      <c r="D896" s="1"/>
      <c r="E896" s="1"/>
      <c r="F896" s="1"/>
      <c r="G896" s="1"/>
      <c r="H896" s="1"/>
      <c r="I896" s="1"/>
      <c r="J896" s="1"/>
      <c r="K896" s="1"/>
      <c r="L896" s="1"/>
      <c r="M896" s="374"/>
    </row>
    <row x14ac:dyDescent="0.25" r="897" customHeight="1" ht="29.25">
      <c r="A897" s="1256" t="s">
        <v>14793</v>
      </c>
      <c r="B897" s="1257" t="s">
        <v>14794</v>
      </c>
      <c r="C897" s="1258">
        <v>91</v>
      </c>
      <c r="D897" s="1"/>
      <c r="E897" s="1"/>
      <c r="F897" s="1"/>
      <c r="G897" s="1"/>
      <c r="H897" s="1"/>
      <c r="I897" s="1"/>
      <c r="J897" s="1"/>
      <c r="K897" s="1"/>
      <c r="L897" s="1"/>
      <c r="M897" s="374"/>
    </row>
    <row x14ac:dyDescent="0.25" r="898" customHeight="1" ht="29.25">
      <c r="A898" s="1256" t="s">
        <v>14795</v>
      </c>
      <c r="B898" s="1257" t="s">
        <v>14796</v>
      </c>
      <c r="C898" s="1258">
        <v>105</v>
      </c>
      <c r="D898" s="1"/>
      <c r="E898" s="1"/>
      <c r="F898" s="1"/>
      <c r="G898" s="1"/>
      <c r="H898" s="1"/>
      <c r="I898" s="1"/>
      <c r="J898" s="1"/>
      <c r="K898" s="1"/>
      <c r="L898" s="1"/>
      <c r="M898" s="374"/>
    </row>
    <row x14ac:dyDescent="0.25" r="899" customHeight="1" ht="29.25">
      <c r="A899" s="1256" t="s">
        <v>14797</v>
      </c>
      <c r="B899" s="1257" t="s">
        <v>14798</v>
      </c>
      <c r="C899" s="1258">
        <v>540</v>
      </c>
      <c r="D899" s="1"/>
      <c r="E899" s="1"/>
      <c r="F899" s="1"/>
      <c r="G899" s="1"/>
      <c r="H899" s="1"/>
      <c r="I899" s="1"/>
      <c r="J899" s="1"/>
      <c r="K899" s="1"/>
      <c r="L899" s="1"/>
      <c r="M899" s="374"/>
    </row>
    <row x14ac:dyDescent="0.25" r="900" customHeight="1" ht="29.25">
      <c r="A900" s="1256" t="s">
        <v>14799</v>
      </c>
      <c r="B900" s="1257" t="s">
        <v>14800</v>
      </c>
      <c r="C900" s="1258">
        <v>314</v>
      </c>
      <c r="D900" s="1"/>
      <c r="E900" s="1"/>
      <c r="F900" s="1"/>
      <c r="G900" s="1"/>
      <c r="H900" s="1"/>
      <c r="I900" s="1"/>
      <c r="J900" s="1"/>
      <c r="K900" s="1"/>
      <c r="L900" s="1"/>
      <c r="M900" s="374"/>
    </row>
    <row x14ac:dyDescent="0.25" r="901" customHeight="1" ht="29.25">
      <c r="A901" s="1256" t="s">
        <v>14801</v>
      </c>
      <c r="B901" s="1257" t="s">
        <v>14802</v>
      </c>
      <c r="C901" s="1258">
        <v>261</v>
      </c>
      <c r="D901" s="1"/>
      <c r="E901" s="1"/>
      <c r="F901" s="1"/>
      <c r="G901" s="1"/>
      <c r="H901" s="1"/>
      <c r="I901" s="1"/>
      <c r="J901" s="1"/>
      <c r="K901" s="1"/>
      <c r="L901" s="1"/>
      <c r="M901" s="374"/>
    </row>
    <row x14ac:dyDescent="0.25" r="902" customHeight="1" ht="29.25">
      <c r="A902" s="1256" t="s">
        <v>14803</v>
      </c>
      <c r="B902" s="1257" t="s">
        <v>14804</v>
      </c>
      <c r="C902" s="1258">
        <v>248</v>
      </c>
      <c r="D902" s="1"/>
      <c r="E902" s="1"/>
      <c r="F902" s="1"/>
      <c r="G902" s="1"/>
      <c r="H902" s="1"/>
      <c r="I902" s="1"/>
      <c r="J902" s="1"/>
      <c r="K902" s="1"/>
      <c r="L902" s="1"/>
      <c r="M902" s="374"/>
    </row>
    <row x14ac:dyDescent="0.25" r="903" customHeight="1" ht="29.25">
      <c r="A903" s="1256" t="s">
        <v>14805</v>
      </c>
      <c r="B903" s="1257" t="s">
        <v>14806</v>
      </c>
      <c r="C903" s="1258">
        <v>121</v>
      </c>
      <c r="D903" s="1"/>
      <c r="E903" s="1"/>
      <c r="F903" s="1"/>
      <c r="G903" s="1"/>
      <c r="H903" s="1"/>
      <c r="I903" s="1"/>
      <c r="J903" s="1"/>
      <c r="K903" s="1"/>
      <c r="L903" s="1"/>
      <c r="M903" s="374"/>
    </row>
    <row x14ac:dyDescent="0.25" r="904" customHeight="1" ht="29.25">
      <c r="A904" s="1256" t="s">
        <v>14807</v>
      </c>
      <c r="B904" s="1257" t="s">
        <v>14808</v>
      </c>
      <c r="C904" s="1258">
        <v>111</v>
      </c>
      <c r="D904" s="1"/>
      <c r="E904" s="1"/>
      <c r="F904" s="1"/>
      <c r="G904" s="1"/>
      <c r="H904" s="1"/>
      <c r="I904" s="1"/>
      <c r="J904" s="1"/>
      <c r="K904" s="1"/>
      <c r="L904" s="1"/>
      <c r="M904" s="374"/>
    </row>
    <row x14ac:dyDescent="0.25" r="905" customHeight="1" ht="29.25">
      <c r="A905" s="1256" t="s">
        <v>14809</v>
      </c>
      <c r="B905" s="1257" t="s">
        <v>14810</v>
      </c>
      <c r="C905" s="1258">
        <v>150</v>
      </c>
      <c r="D905" s="1"/>
      <c r="E905" s="1"/>
      <c r="F905" s="1"/>
      <c r="G905" s="1"/>
      <c r="H905" s="1"/>
      <c r="I905" s="1"/>
      <c r="J905" s="1"/>
      <c r="K905" s="1"/>
      <c r="L905" s="1"/>
      <c r="M905" s="374"/>
    </row>
    <row x14ac:dyDescent="0.25" r="906" customHeight="1" ht="29.25">
      <c r="A906" s="1256" t="s">
        <v>14811</v>
      </c>
      <c r="B906" s="1257" t="s">
        <v>14812</v>
      </c>
      <c r="C906" s="1258">
        <v>350</v>
      </c>
      <c r="D906" s="1"/>
      <c r="E906" s="1"/>
      <c r="F906" s="1"/>
      <c r="G906" s="1"/>
      <c r="H906" s="1"/>
      <c r="I906" s="1"/>
      <c r="J906" s="1"/>
      <c r="K906" s="1"/>
      <c r="L906" s="1"/>
      <c r="M906" s="374"/>
    </row>
    <row x14ac:dyDescent="0.25" r="907" customHeight="1" ht="29.25">
      <c r="A907" s="1256" t="s">
        <v>14813</v>
      </c>
      <c r="B907" s="1257" t="s">
        <v>14814</v>
      </c>
      <c r="C907" s="1258">
        <v>842</v>
      </c>
      <c r="D907" s="1"/>
      <c r="E907" s="1"/>
      <c r="F907" s="1"/>
      <c r="G907" s="1"/>
      <c r="H907" s="1"/>
      <c r="I907" s="1"/>
      <c r="J907" s="1"/>
      <c r="K907" s="1"/>
      <c r="L907" s="1"/>
      <c r="M907" s="374"/>
    </row>
    <row x14ac:dyDescent="0.25" r="908" customHeight="1" ht="29.25">
      <c r="A908" s="1256" t="s">
        <v>14815</v>
      </c>
      <c r="B908" s="1257" t="s">
        <v>14816</v>
      </c>
      <c r="C908" s="1258">
        <v>124</v>
      </c>
      <c r="D908" s="1"/>
      <c r="E908" s="1"/>
      <c r="F908" s="1"/>
      <c r="G908" s="1"/>
      <c r="H908" s="1"/>
      <c r="I908" s="1"/>
      <c r="J908" s="1"/>
      <c r="K908" s="1"/>
      <c r="L908" s="1"/>
      <c r="M908" s="374"/>
    </row>
    <row x14ac:dyDescent="0.25" r="909" customHeight="1" ht="29.25">
      <c r="A909" s="1256" t="s">
        <v>14817</v>
      </c>
      <c r="B909" s="1257" t="s">
        <v>14711</v>
      </c>
      <c r="C909" s="1258">
        <v>92</v>
      </c>
      <c r="D909" s="1"/>
      <c r="E909" s="1"/>
      <c r="F909" s="1"/>
      <c r="G909" s="1"/>
      <c r="H909" s="1"/>
      <c r="I909" s="1"/>
      <c r="J909" s="1"/>
      <c r="K909" s="1"/>
      <c r="L909" s="1"/>
      <c r="M909" s="374"/>
    </row>
    <row x14ac:dyDescent="0.25" r="910" customHeight="1" ht="29.25">
      <c r="A910" s="1256" t="s">
        <v>14818</v>
      </c>
      <c r="B910" s="1257" t="s">
        <v>14711</v>
      </c>
      <c r="C910" s="1258">
        <v>92</v>
      </c>
      <c r="D910" s="1"/>
      <c r="E910" s="1"/>
      <c r="F910" s="1"/>
      <c r="G910" s="1"/>
      <c r="H910" s="1"/>
      <c r="I910" s="1"/>
      <c r="J910" s="1"/>
      <c r="K910" s="1"/>
      <c r="L910" s="1"/>
      <c r="M910" s="374"/>
    </row>
    <row x14ac:dyDescent="0.25" r="911" customHeight="1" ht="29.25">
      <c r="A911" s="1256" t="s">
        <v>14819</v>
      </c>
      <c r="B911" s="1257" t="s">
        <v>14820</v>
      </c>
      <c r="C911" s="1258">
        <v>288</v>
      </c>
      <c r="D911" s="1"/>
      <c r="E911" s="1"/>
      <c r="F911" s="1"/>
      <c r="G911" s="1"/>
      <c r="H911" s="1"/>
      <c r="I911" s="1"/>
      <c r="J911" s="1"/>
      <c r="K911" s="1"/>
      <c r="L911" s="1"/>
      <c r="M911" s="374"/>
    </row>
    <row x14ac:dyDescent="0.25" r="912" customHeight="1" ht="29.25">
      <c r="A912" s="1256" t="s">
        <v>14821</v>
      </c>
      <c r="B912" s="1257" t="s">
        <v>14822</v>
      </c>
      <c r="C912" s="1258">
        <v>163</v>
      </c>
      <c r="D912" s="1"/>
      <c r="E912" s="1"/>
      <c r="F912" s="1"/>
      <c r="G912" s="1"/>
      <c r="H912" s="1"/>
      <c r="I912" s="1"/>
      <c r="J912" s="1"/>
      <c r="K912" s="1"/>
      <c r="L912" s="1"/>
      <c r="M912" s="374"/>
    </row>
    <row x14ac:dyDescent="0.25" r="913" customHeight="1" ht="29.25">
      <c r="A913" s="1256" t="s">
        <v>14823</v>
      </c>
      <c r="B913" s="1257" t="s">
        <v>14824</v>
      </c>
      <c r="C913" s="1258">
        <v>168</v>
      </c>
      <c r="D913" s="1"/>
      <c r="E913" s="1"/>
      <c r="F913" s="1"/>
      <c r="G913" s="1"/>
      <c r="H913" s="1"/>
      <c r="I913" s="1"/>
      <c r="J913" s="1"/>
      <c r="K913" s="1"/>
      <c r="L913" s="1"/>
      <c r="M913" s="374"/>
    </row>
    <row x14ac:dyDescent="0.25" r="914" customHeight="1" ht="29.25">
      <c r="A914" s="1256" t="s">
        <v>14825</v>
      </c>
      <c r="B914" s="1257" t="s">
        <v>14826</v>
      </c>
      <c r="C914" s="1258">
        <v>735</v>
      </c>
      <c r="D914" s="1"/>
      <c r="E914" s="1"/>
      <c r="F914" s="1"/>
      <c r="G914" s="1"/>
      <c r="H914" s="1"/>
      <c r="I914" s="1"/>
      <c r="J914" s="1"/>
      <c r="K914" s="1"/>
      <c r="L914" s="1"/>
      <c r="M914" s="374"/>
    </row>
    <row x14ac:dyDescent="0.25" r="915" customHeight="1" ht="29.25">
      <c r="A915" s="1256" t="s">
        <v>14827</v>
      </c>
      <c r="B915" s="1257" t="s">
        <v>14828</v>
      </c>
      <c r="C915" s="1258">
        <v>158</v>
      </c>
      <c r="D915" s="1"/>
      <c r="E915" s="1"/>
      <c r="F915" s="1"/>
      <c r="G915" s="1"/>
      <c r="H915" s="1"/>
      <c r="I915" s="1"/>
      <c r="J915" s="1"/>
      <c r="K915" s="1"/>
      <c r="L915" s="1"/>
      <c r="M915" s="374"/>
    </row>
    <row x14ac:dyDescent="0.25" r="916" customHeight="1" ht="29.25">
      <c r="A916" s="1256" t="s">
        <v>14829</v>
      </c>
      <c r="B916" s="1257" t="s">
        <v>14830</v>
      </c>
      <c r="C916" s="1258">
        <v>688</v>
      </c>
      <c r="D916" s="1"/>
      <c r="E916" s="1"/>
      <c r="F916" s="1"/>
      <c r="G916" s="1"/>
      <c r="H916" s="1"/>
      <c r="I916" s="1"/>
      <c r="J916" s="1"/>
      <c r="K916" s="1"/>
      <c r="L916" s="1"/>
      <c r="M916" s="374"/>
    </row>
    <row x14ac:dyDescent="0.25" r="917" customHeight="1" ht="29.25">
      <c r="A917" s="1256" t="s">
        <v>14831</v>
      </c>
      <c r="B917" s="1257" t="s">
        <v>14832</v>
      </c>
      <c r="C917" s="1258">
        <v>204</v>
      </c>
      <c r="D917" s="1"/>
      <c r="E917" s="1"/>
      <c r="F917" s="1"/>
      <c r="G917" s="1"/>
      <c r="H917" s="1"/>
      <c r="I917" s="1"/>
      <c r="J917" s="1"/>
      <c r="K917" s="1"/>
      <c r="L917" s="1"/>
      <c r="M917" s="374"/>
    </row>
    <row x14ac:dyDescent="0.25" r="918" customHeight="1" ht="29.25">
      <c r="A918" s="1256" t="s">
        <v>14833</v>
      </c>
      <c r="B918" s="1257" t="s">
        <v>14834</v>
      </c>
      <c r="C918" s="1258">
        <v>161</v>
      </c>
      <c r="D918" s="1"/>
      <c r="E918" s="1"/>
      <c r="F918" s="1"/>
      <c r="G918" s="1"/>
      <c r="H918" s="1"/>
      <c r="I918" s="1"/>
      <c r="J918" s="1"/>
      <c r="K918" s="1"/>
      <c r="L918" s="1"/>
      <c r="M918" s="374"/>
    </row>
    <row x14ac:dyDescent="0.25" r="919" customHeight="1" ht="29.25">
      <c r="A919" s="1256" t="s">
        <v>14835</v>
      </c>
      <c r="B919" s="1257" t="s">
        <v>14836</v>
      </c>
      <c r="C919" s="1258">
        <v>260</v>
      </c>
      <c r="D919" s="1"/>
      <c r="E919" s="1"/>
      <c r="F919" s="1"/>
      <c r="G919" s="1"/>
      <c r="H919" s="1"/>
      <c r="I919" s="1"/>
      <c r="J919" s="1"/>
      <c r="K919" s="1"/>
      <c r="L919" s="1"/>
      <c r="M919" s="374"/>
    </row>
    <row x14ac:dyDescent="0.25" r="920" customHeight="1" ht="29.25">
      <c r="A920" s="1256" t="s">
        <v>14837</v>
      </c>
      <c r="B920" s="1257" t="s">
        <v>14838</v>
      </c>
      <c r="C920" s="1258">
        <v>245</v>
      </c>
      <c r="D920" s="1"/>
      <c r="E920" s="1"/>
      <c r="F920" s="1"/>
      <c r="G920" s="1"/>
      <c r="H920" s="1"/>
      <c r="I920" s="1"/>
      <c r="J920" s="1"/>
      <c r="K920" s="1"/>
      <c r="L920" s="1"/>
      <c r="M920" s="374"/>
    </row>
    <row x14ac:dyDescent="0.25" r="921" customHeight="1" ht="29.25">
      <c r="A921" s="1256" t="s">
        <v>14839</v>
      </c>
      <c r="B921" s="1257" t="s">
        <v>14840</v>
      </c>
      <c r="C921" s="1258">
        <v>116</v>
      </c>
      <c r="D921" s="1"/>
      <c r="E921" s="1"/>
      <c r="F921" s="1"/>
      <c r="G921" s="1"/>
      <c r="H921" s="1"/>
      <c r="I921" s="1"/>
      <c r="J921" s="1"/>
      <c r="K921" s="1"/>
      <c r="L921" s="1"/>
      <c r="M921" s="374"/>
    </row>
    <row x14ac:dyDescent="0.25" r="922" customHeight="1" ht="29.25">
      <c r="A922" s="1256" t="s">
        <v>14841</v>
      </c>
      <c r="B922" s="1257" t="s">
        <v>14842</v>
      </c>
      <c r="C922" s="1258">
        <v>202</v>
      </c>
      <c r="D922" s="1"/>
      <c r="E922" s="1"/>
      <c r="F922" s="1"/>
      <c r="G922" s="1"/>
      <c r="H922" s="1"/>
      <c r="I922" s="1"/>
      <c r="J922" s="1"/>
      <c r="K922" s="1"/>
      <c r="L922" s="1"/>
      <c r="M922" s="374"/>
    </row>
    <row x14ac:dyDescent="0.25" r="923" customHeight="1" ht="29.25">
      <c r="A923" s="1256" t="s">
        <v>14843</v>
      </c>
      <c r="B923" s="1257" t="s">
        <v>14844</v>
      </c>
      <c r="C923" s="1258">
        <v>229</v>
      </c>
      <c r="D923" s="1"/>
      <c r="E923" s="1"/>
      <c r="F923" s="1"/>
      <c r="G923" s="1"/>
      <c r="H923" s="1"/>
      <c r="I923" s="1"/>
      <c r="J923" s="1"/>
      <c r="K923" s="1"/>
      <c r="L923" s="1"/>
      <c r="M923" s="374"/>
    </row>
    <row x14ac:dyDescent="0.25" r="924" customHeight="1" ht="29.25">
      <c r="A924" s="1256" t="s">
        <v>14845</v>
      </c>
      <c r="B924" s="1257" t="s">
        <v>14846</v>
      </c>
      <c r="C924" s="1258">
        <v>712</v>
      </c>
      <c r="D924" s="1"/>
      <c r="E924" s="1"/>
      <c r="F924" s="1"/>
      <c r="G924" s="1"/>
      <c r="H924" s="1"/>
      <c r="I924" s="1"/>
      <c r="J924" s="1"/>
      <c r="K924" s="1"/>
      <c r="L924" s="1"/>
      <c r="M924" s="374"/>
    </row>
    <row x14ac:dyDescent="0.25" r="925" customHeight="1" ht="29.25">
      <c r="A925" s="1256" t="s">
        <v>14847</v>
      </c>
      <c r="B925" s="1257" t="s">
        <v>14848</v>
      </c>
      <c r="C925" s="1258">
        <v>482</v>
      </c>
      <c r="D925" s="1"/>
      <c r="E925" s="1"/>
      <c r="F925" s="1"/>
      <c r="G925" s="1"/>
      <c r="H925" s="1"/>
      <c r="I925" s="1"/>
      <c r="J925" s="1"/>
      <c r="K925" s="1"/>
      <c r="L925" s="1"/>
      <c r="M925" s="374"/>
    </row>
    <row x14ac:dyDescent="0.25" r="926" customHeight="1" ht="29.25">
      <c r="A926" s="1256" t="s">
        <v>14849</v>
      </c>
      <c r="B926" s="1257" t="s">
        <v>14850</v>
      </c>
      <c r="C926" s="1258">
        <v>81</v>
      </c>
      <c r="D926" s="1"/>
      <c r="E926" s="1"/>
      <c r="F926" s="1"/>
      <c r="G926" s="1"/>
      <c r="H926" s="1"/>
      <c r="I926" s="1"/>
      <c r="J926" s="1"/>
      <c r="K926" s="1"/>
      <c r="L926" s="1"/>
      <c r="M926" s="374"/>
    </row>
    <row x14ac:dyDescent="0.25" r="927" customHeight="1" ht="29.25">
      <c r="A927" s="1256" t="s">
        <v>14851</v>
      </c>
      <c r="B927" s="1257" t="s">
        <v>14852</v>
      </c>
      <c r="C927" s="1258">
        <v>1220</v>
      </c>
      <c r="D927" s="1"/>
      <c r="E927" s="1"/>
      <c r="F927" s="1"/>
      <c r="G927" s="1"/>
      <c r="H927" s="1"/>
      <c r="I927" s="1"/>
      <c r="J927" s="1"/>
      <c r="K927" s="1"/>
      <c r="L927" s="1"/>
      <c r="M927" s="374"/>
    </row>
    <row x14ac:dyDescent="0.25" r="928" customHeight="1" ht="29.25">
      <c r="A928" s="1256" t="s">
        <v>14853</v>
      </c>
      <c r="B928" s="1257" t="s">
        <v>14854</v>
      </c>
      <c r="C928" s="1258">
        <v>75</v>
      </c>
      <c r="D928" s="1"/>
      <c r="E928" s="1"/>
      <c r="F928" s="1"/>
      <c r="G928" s="1"/>
      <c r="H928" s="1"/>
      <c r="I928" s="1"/>
      <c r="J928" s="1"/>
      <c r="K928" s="1"/>
      <c r="L928" s="1"/>
      <c r="M928" s="374"/>
    </row>
    <row x14ac:dyDescent="0.25" r="929" customHeight="1" ht="29.25">
      <c r="A929" s="1256" t="s">
        <v>14855</v>
      </c>
      <c r="B929" s="1257" t="s">
        <v>14856</v>
      </c>
      <c r="C929" s="1258">
        <v>243</v>
      </c>
      <c r="D929" s="1"/>
      <c r="E929" s="1"/>
      <c r="F929" s="1"/>
      <c r="G929" s="1"/>
      <c r="H929" s="1"/>
      <c r="I929" s="1"/>
      <c r="J929" s="1"/>
      <c r="K929" s="1"/>
      <c r="L929" s="1"/>
      <c r="M929" s="374"/>
    </row>
    <row x14ac:dyDescent="0.25" r="930" customHeight="1" ht="29.25">
      <c r="A930" s="1256" t="s">
        <v>14857</v>
      </c>
      <c r="B930" s="1257" t="s">
        <v>14858</v>
      </c>
      <c r="C930" s="1258">
        <v>53</v>
      </c>
      <c r="D930" s="1"/>
      <c r="E930" s="1"/>
      <c r="F930" s="1"/>
      <c r="G930" s="1"/>
      <c r="H930" s="1"/>
      <c r="I930" s="1"/>
      <c r="J930" s="1"/>
      <c r="K930" s="1"/>
      <c r="L930" s="1"/>
      <c r="M930" s="374"/>
    </row>
    <row x14ac:dyDescent="0.25" r="931" customHeight="1" ht="29.25">
      <c r="A931" s="1256" t="s">
        <v>14859</v>
      </c>
      <c r="B931" s="1257" t="s">
        <v>14860</v>
      </c>
      <c r="C931" s="1258">
        <v>83</v>
      </c>
      <c r="D931" s="1"/>
      <c r="E931" s="1"/>
      <c r="F931" s="1"/>
      <c r="G931" s="1"/>
      <c r="H931" s="1"/>
      <c r="I931" s="1"/>
      <c r="J931" s="1"/>
      <c r="K931" s="1"/>
      <c r="L931" s="1"/>
      <c r="M931" s="374"/>
    </row>
    <row x14ac:dyDescent="0.25" r="932" customHeight="1" ht="29.25">
      <c r="A932" s="1256" t="s">
        <v>14861</v>
      </c>
      <c r="B932" s="1257" t="s">
        <v>14862</v>
      </c>
      <c r="C932" s="1258">
        <v>254</v>
      </c>
      <c r="D932" s="1"/>
      <c r="E932" s="1"/>
      <c r="F932" s="1"/>
      <c r="G932" s="1"/>
      <c r="H932" s="1"/>
      <c r="I932" s="1"/>
      <c r="J932" s="1"/>
      <c r="K932" s="1"/>
      <c r="L932" s="1"/>
      <c r="M932" s="374"/>
    </row>
    <row x14ac:dyDescent="0.25" r="933" customHeight="1" ht="29.25">
      <c r="A933" s="1256" t="s">
        <v>14863</v>
      </c>
      <c r="B933" s="1257" t="s">
        <v>14864</v>
      </c>
      <c r="C933" s="1258">
        <v>446</v>
      </c>
      <c r="D933" s="1"/>
      <c r="E933" s="1"/>
      <c r="F933" s="1"/>
      <c r="G933" s="1"/>
      <c r="H933" s="1"/>
      <c r="I933" s="1"/>
      <c r="J933" s="1"/>
      <c r="K933" s="1"/>
      <c r="L933" s="1"/>
      <c r="M933" s="374"/>
    </row>
    <row x14ac:dyDescent="0.25" r="934" customHeight="1" ht="29.25">
      <c r="A934" s="1256" t="s">
        <v>14865</v>
      </c>
      <c r="B934" s="1257" t="s">
        <v>14866</v>
      </c>
      <c r="C934" s="1258">
        <v>139</v>
      </c>
      <c r="D934" s="1"/>
      <c r="E934" s="1"/>
      <c r="F934" s="1"/>
      <c r="G934" s="1"/>
      <c r="H934" s="1"/>
      <c r="I934" s="1"/>
      <c r="J934" s="1"/>
      <c r="K934" s="1"/>
      <c r="L934" s="1"/>
      <c r="M934" s="374"/>
    </row>
    <row x14ac:dyDescent="0.25" r="935" customHeight="1" ht="29.25">
      <c r="A935" s="1256" t="s">
        <v>14867</v>
      </c>
      <c r="B935" s="1257" t="s">
        <v>14868</v>
      </c>
      <c r="C935" s="1258">
        <v>134</v>
      </c>
      <c r="D935" s="1"/>
      <c r="E935" s="1"/>
      <c r="F935" s="1"/>
      <c r="G935" s="1"/>
      <c r="H935" s="1"/>
      <c r="I935" s="1"/>
      <c r="J935" s="1"/>
      <c r="K935" s="1"/>
      <c r="L935" s="1"/>
      <c r="M935" s="374"/>
    </row>
    <row x14ac:dyDescent="0.25" r="936" customHeight="1" ht="29.25">
      <c r="A936" s="1256" t="s">
        <v>14869</v>
      </c>
      <c r="B936" s="1257" t="s">
        <v>14870</v>
      </c>
      <c r="C936" s="1258">
        <v>71</v>
      </c>
      <c r="D936" s="1"/>
      <c r="E936" s="1"/>
      <c r="F936" s="1"/>
      <c r="G936" s="1"/>
      <c r="H936" s="1"/>
      <c r="I936" s="1"/>
      <c r="J936" s="1"/>
      <c r="K936" s="1"/>
      <c r="L936" s="1"/>
      <c r="M936" s="374"/>
    </row>
    <row x14ac:dyDescent="0.25" r="937" customHeight="1" ht="29.25">
      <c r="A937" s="1256" t="s">
        <v>14871</v>
      </c>
      <c r="B937" s="1257" t="s">
        <v>14872</v>
      </c>
      <c r="C937" s="1258">
        <v>56</v>
      </c>
      <c r="D937" s="1"/>
      <c r="E937" s="1"/>
      <c r="F937" s="1"/>
      <c r="G937" s="1"/>
      <c r="H937" s="1"/>
      <c r="I937" s="1"/>
      <c r="J937" s="1"/>
      <c r="K937" s="1"/>
      <c r="L937" s="1"/>
      <c r="M937" s="374"/>
    </row>
    <row x14ac:dyDescent="0.25" r="938" customHeight="1" ht="29.25">
      <c r="A938" s="1256" t="s">
        <v>14873</v>
      </c>
      <c r="B938" s="1257" t="s">
        <v>14874</v>
      </c>
      <c r="C938" s="1258">
        <v>118</v>
      </c>
      <c r="D938" s="1"/>
      <c r="E938" s="1"/>
      <c r="F938" s="1"/>
      <c r="G938" s="1"/>
      <c r="H938" s="1"/>
      <c r="I938" s="1"/>
      <c r="J938" s="1"/>
      <c r="K938" s="1"/>
      <c r="L938" s="1"/>
      <c r="M938" s="374"/>
    </row>
    <row x14ac:dyDescent="0.25" r="939" customHeight="1" ht="29.25">
      <c r="A939" s="1256" t="s">
        <v>14875</v>
      </c>
      <c r="B939" s="1257" t="s">
        <v>14876</v>
      </c>
      <c r="C939" s="1258">
        <v>300</v>
      </c>
      <c r="D939" s="1"/>
      <c r="E939" s="1"/>
      <c r="F939" s="1"/>
      <c r="G939" s="1"/>
      <c r="H939" s="1"/>
      <c r="I939" s="1"/>
      <c r="J939" s="1"/>
      <c r="K939" s="1"/>
      <c r="L939" s="1"/>
      <c r="M939" s="374"/>
    </row>
    <row x14ac:dyDescent="0.25" r="940" customHeight="1" ht="29.25">
      <c r="A940" s="1256" t="s">
        <v>14877</v>
      </c>
      <c r="B940" s="1257" t="s">
        <v>14878</v>
      </c>
      <c r="C940" s="1258">
        <v>120</v>
      </c>
      <c r="D940" s="1"/>
      <c r="E940" s="1"/>
      <c r="F940" s="1"/>
      <c r="G940" s="1"/>
      <c r="H940" s="1"/>
      <c r="I940" s="1"/>
      <c r="J940" s="1"/>
      <c r="K940" s="1"/>
      <c r="L940" s="1"/>
      <c r="M940" s="374"/>
    </row>
    <row x14ac:dyDescent="0.25" r="941" customHeight="1" ht="29.25">
      <c r="A941" s="1256" t="s">
        <v>14879</v>
      </c>
      <c r="B941" s="1257" t="s">
        <v>14880</v>
      </c>
      <c r="C941" s="1258">
        <v>142</v>
      </c>
      <c r="D941" s="1"/>
      <c r="E941" s="1"/>
      <c r="F941" s="1"/>
      <c r="G941" s="1"/>
      <c r="H941" s="1"/>
      <c r="I941" s="1"/>
      <c r="J941" s="1"/>
      <c r="K941" s="1"/>
      <c r="L941" s="1"/>
      <c r="M941" s="374"/>
    </row>
    <row x14ac:dyDescent="0.25" r="942" customHeight="1" ht="29.25">
      <c r="A942" s="1256" t="s">
        <v>14881</v>
      </c>
      <c r="B942" s="1257" t="s">
        <v>14882</v>
      </c>
      <c r="C942" s="1258">
        <v>488</v>
      </c>
      <c r="D942" s="1"/>
      <c r="E942" s="1"/>
      <c r="F942" s="1"/>
      <c r="G942" s="1"/>
      <c r="H942" s="1"/>
      <c r="I942" s="1"/>
      <c r="J942" s="1"/>
      <c r="K942" s="1"/>
      <c r="L942" s="1"/>
      <c r="M942" s="374"/>
    </row>
    <row x14ac:dyDescent="0.25" r="943" customHeight="1" ht="29.25">
      <c r="A943" s="1256" t="s">
        <v>14883</v>
      </c>
      <c r="B943" s="1257" t="s">
        <v>14884</v>
      </c>
      <c r="C943" s="1258">
        <v>296</v>
      </c>
      <c r="D943" s="1"/>
      <c r="E943" s="1"/>
      <c r="F943" s="1"/>
      <c r="G943" s="1"/>
      <c r="H943" s="1"/>
      <c r="I943" s="1"/>
      <c r="J943" s="1"/>
      <c r="K943" s="1"/>
      <c r="L943" s="1"/>
      <c r="M943" s="374"/>
    </row>
    <row x14ac:dyDescent="0.25" r="944" customHeight="1" ht="29.25">
      <c r="A944" s="1256" t="s">
        <v>14885</v>
      </c>
      <c r="B944" s="1257" t="s">
        <v>14886</v>
      </c>
      <c r="C944" s="1258">
        <v>300</v>
      </c>
      <c r="D944" s="1"/>
      <c r="E944" s="1"/>
      <c r="F944" s="1"/>
      <c r="G944" s="1"/>
      <c r="H944" s="1"/>
      <c r="I944" s="1"/>
      <c r="J944" s="1"/>
      <c r="K944" s="1"/>
      <c r="L944" s="1"/>
      <c r="M944" s="374"/>
    </row>
    <row x14ac:dyDescent="0.25" r="945" customHeight="1" ht="29.25">
      <c r="A945" s="1256" t="s">
        <v>14887</v>
      </c>
      <c r="B945" s="1257" t="s">
        <v>14888</v>
      </c>
      <c r="C945" s="1258">
        <v>305</v>
      </c>
      <c r="D945" s="1"/>
      <c r="E945" s="1"/>
      <c r="F945" s="1"/>
      <c r="G945" s="1"/>
      <c r="H945" s="1"/>
      <c r="I945" s="1"/>
      <c r="J945" s="1"/>
      <c r="K945" s="1"/>
      <c r="L945" s="1"/>
      <c r="M945" s="374"/>
    </row>
    <row x14ac:dyDescent="0.25" r="946" customHeight="1" ht="29.25">
      <c r="A946" s="1256" t="s">
        <v>14889</v>
      </c>
      <c r="B946" s="1257" t="s">
        <v>14890</v>
      </c>
      <c r="C946" s="1258">
        <v>330</v>
      </c>
      <c r="D946" s="1"/>
      <c r="E946" s="1"/>
      <c r="F946" s="1"/>
      <c r="G946" s="1"/>
      <c r="H946" s="1"/>
      <c r="I946" s="1"/>
      <c r="J946" s="1"/>
      <c r="K946" s="1"/>
      <c r="L946" s="1"/>
      <c r="M946" s="374"/>
    </row>
    <row x14ac:dyDescent="0.25" r="947" customHeight="1" ht="29.25">
      <c r="A947" s="1256" t="s">
        <v>14891</v>
      </c>
      <c r="B947" s="1257" t="s">
        <v>14892</v>
      </c>
      <c r="C947" s="1258">
        <v>549</v>
      </c>
      <c r="D947" s="1"/>
      <c r="E947" s="1"/>
      <c r="F947" s="1"/>
      <c r="G947" s="1"/>
      <c r="H947" s="1"/>
      <c r="I947" s="1"/>
      <c r="J947" s="1"/>
      <c r="K947" s="1"/>
      <c r="L947" s="1"/>
      <c r="M947" s="374"/>
    </row>
    <row x14ac:dyDescent="0.25" r="948" customHeight="1" ht="29.25">
      <c r="A948" s="1256" t="s">
        <v>14893</v>
      </c>
      <c r="B948" s="1257" t="s">
        <v>14894</v>
      </c>
      <c r="C948" s="1258">
        <v>646</v>
      </c>
      <c r="D948" s="1"/>
      <c r="E948" s="1"/>
      <c r="F948" s="1"/>
      <c r="G948" s="1"/>
      <c r="H948" s="1"/>
      <c r="I948" s="1"/>
      <c r="J948" s="1"/>
      <c r="K948" s="1"/>
      <c r="L948" s="1"/>
      <c r="M948" s="374"/>
    </row>
    <row x14ac:dyDescent="0.25" r="949" customHeight="1" ht="29.25">
      <c r="A949" s="1256" t="s">
        <v>14895</v>
      </c>
      <c r="B949" s="1257" t="s">
        <v>14896</v>
      </c>
      <c r="C949" s="1258">
        <v>170</v>
      </c>
      <c r="D949" s="1"/>
      <c r="E949" s="1"/>
      <c r="F949" s="1"/>
      <c r="G949" s="1"/>
      <c r="H949" s="1"/>
      <c r="I949" s="1"/>
      <c r="J949" s="1"/>
      <c r="K949" s="1"/>
      <c r="L949" s="1"/>
      <c r="M949" s="374"/>
    </row>
    <row x14ac:dyDescent="0.25" r="950" customHeight="1" ht="29.25">
      <c r="A950" s="1256" t="s">
        <v>14897</v>
      </c>
      <c r="B950" s="1257" t="s">
        <v>14898</v>
      </c>
      <c r="C950" s="1258">
        <v>175</v>
      </c>
      <c r="D950" s="1"/>
      <c r="E950" s="1"/>
      <c r="F950" s="1"/>
      <c r="G950" s="1"/>
      <c r="H950" s="1"/>
      <c r="I950" s="1"/>
      <c r="J950" s="1"/>
      <c r="K950" s="1"/>
      <c r="L950" s="1"/>
      <c r="M950" s="374"/>
    </row>
    <row x14ac:dyDescent="0.25" r="951" customHeight="1" ht="29.25">
      <c r="A951" s="1256" t="s">
        <v>14899</v>
      </c>
      <c r="B951" s="1257" t="s">
        <v>14896</v>
      </c>
      <c r="C951" s="1258">
        <v>170</v>
      </c>
      <c r="D951" s="1"/>
      <c r="E951" s="1"/>
      <c r="F951" s="1"/>
      <c r="G951" s="1"/>
      <c r="H951" s="1"/>
      <c r="I951" s="1"/>
      <c r="J951" s="1"/>
      <c r="K951" s="1"/>
      <c r="L951" s="1"/>
      <c r="M951" s="374"/>
    </row>
    <row x14ac:dyDescent="0.25" r="952" customHeight="1" ht="29.25">
      <c r="A952" s="1256" t="s">
        <v>14900</v>
      </c>
      <c r="B952" s="1257" t="s">
        <v>14901</v>
      </c>
      <c r="C952" s="1258">
        <v>620</v>
      </c>
      <c r="D952" s="1"/>
      <c r="E952" s="1"/>
      <c r="F952" s="1"/>
      <c r="G952" s="1"/>
      <c r="H952" s="1"/>
      <c r="I952" s="1"/>
      <c r="J952" s="1"/>
      <c r="K952" s="1"/>
      <c r="L952" s="1"/>
      <c r="M952" s="374"/>
    </row>
    <row x14ac:dyDescent="0.25" r="953" customHeight="1" ht="29.25">
      <c r="A953" s="1256" t="s">
        <v>14902</v>
      </c>
      <c r="B953" s="1257" t="s">
        <v>14903</v>
      </c>
      <c r="C953" s="1258">
        <v>310</v>
      </c>
      <c r="D953" s="1"/>
      <c r="E953" s="1"/>
      <c r="F953" s="1"/>
      <c r="G953" s="1"/>
      <c r="H953" s="1"/>
      <c r="I953" s="1"/>
      <c r="J953" s="1"/>
      <c r="K953" s="1"/>
      <c r="L953" s="1"/>
      <c r="M953" s="374"/>
    </row>
    <row x14ac:dyDescent="0.25" r="954" customHeight="1" ht="29.25">
      <c r="A954" s="1256" t="s">
        <v>14904</v>
      </c>
      <c r="B954" s="1257" t="s">
        <v>14905</v>
      </c>
      <c r="C954" s="1258">
        <v>107</v>
      </c>
      <c r="D954" s="1"/>
      <c r="E954" s="1"/>
      <c r="F954" s="1"/>
      <c r="G954" s="1"/>
      <c r="H954" s="1"/>
      <c r="I954" s="1"/>
      <c r="J954" s="1"/>
      <c r="K954" s="1"/>
      <c r="L954" s="1"/>
      <c r="M954" s="374"/>
    </row>
    <row x14ac:dyDescent="0.25" r="955" customHeight="1" ht="29.25">
      <c r="A955" s="1256" t="s">
        <v>14906</v>
      </c>
      <c r="B955" s="1257" t="s">
        <v>14907</v>
      </c>
      <c r="C955" s="1258">
        <v>64</v>
      </c>
      <c r="D955" s="1"/>
      <c r="E955" s="1"/>
      <c r="F955" s="1"/>
      <c r="G955" s="1"/>
      <c r="H955" s="1"/>
      <c r="I955" s="1"/>
      <c r="J955" s="1"/>
      <c r="K955" s="1"/>
      <c r="L955" s="1"/>
      <c r="M955" s="374"/>
    </row>
    <row x14ac:dyDescent="0.25" r="956" customHeight="1" ht="29.25">
      <c r="A956" s="1256" t="s">
        <v>14908</v>
      </c>
      <c r="B956" s="1257" t="s">
        <v>14909</v>
      </c>
      <c r="C956" s="1258">
        <v>69</v>
      </c>
      <c r="D956" s="1"/>
      <c r="E956" s="1"/>
      <c r="F956" s="1"/>
      <c r="G956" s="1"/>
      <c r="H956" s="1"/>
      <c r="I956" s="1"/>
      <c r="J956" s="1"/>
      <c r="K956" s="1"/>
      <c r="L956" s="1"/>
      <c r="M956" s="374"/>
    </row>
    <row x14ac:dyDescent="0.25" r="957" customHeight="1" ht="29.25">
      <c r="A957" s="1256" t="s">
        <v>14910</v>
      </c>
      <c r="B957" s="1257" t="s">
        <v>14911</v>
      </c>
      <c r="C957" s="1258">
        <v>65</v>
      </c>
      <c r="D957" s="1"/>
      <c r="E957" s="1"/>
      <c r="F957" s="1"/>
      <c r="G957" s="1"/>
      <c r="H957" s="1"/>
      <c r="I957" s="1"/>
      <c r="J957" s="1"/>
      <c r="K957" s="1"/>
      <c r="L957" s="1"/>
      <c r="M957" s="374"/>
    </row>
    <row x14ac:dyDescent="0.25" r="958" customHeight="1" ht="29.25">
      <c r="A958" s="1256" t="s">
        <v>14912</v>
      </c>
      <c r="B958" s="1257" t="s">
        <v>14913</v>
      </c>
      <c r="C958" s="1258">
        <v>74</v>
      </c>
      <c r="D958" s="1"/>
      <c r="E958" s="1"/>
      <c r="F958" s="1"/>
      <c r="G958" s="1"/>
      <c r="H958" s="1"/>
      <c r="I958" s="1"/>
      <c r="J958" s="1"/>
      <c r="K958" s="1"/>
      <c r="L958" s="1"/>
      <c r="M958" s="374"/>
    </row>
    <row x14ac:dyDescent="0.25" r="959" customHeight="1" ht="29.25">
      <c r="A959" s="1256" t="s">
        <v>14914</v>
      </c>
      <c r="B959" s="1257" t="s">
        <v>14915</v>
      </c>
      <c r="C959" s="1258">
        <v>255</v>
      </c>
      <c r="D959" s="1"/>
      <c r="E959" s="1"/>
      <c r="F959" s="1"/>
      <c r="G959" s="1"/>
      <c r="H959" s="1"/>
      <c r="I959" s="1"/>
      <c r="J959" s="1"/>
      <c r="K959" s="1"/>
      <c r="L959" s="1"/>
      <c r="M959" s="374"/>
    </row>
    <row x14ac:dyDescent="0.25" r="960" customHeight="1" ht="29.25">
      <c r="A960" s="1256" t="s">
        <v>14916</v>
      </c>
      <c r="B960" s="1257" t="s">
        <v>14917</v>
      </c>
      <c r="C960" s="1258">
        <v>260</v>
      </c>
      <c r="D960" s="1"/>
      <c r="E960" s="1"/>
      <c r="F960" s="1"/>
      <c r="G960" s="1"/>
      <c r="H960" s="1"/>
      <c r="I960" s="1"/>
      <c r="J960" s="1"/>
      <c r="K960" s="1"/>
      <c r="L960" s="1"/>
      <c r="M960" s="374"/>
    </row>
    <row x14ac:dyDescent="0.25" r="961" customHeight="1" ht="29.25">
      <c r="A961" s="1256" t="s">
        <v>14918</v>
      </c>
      <c r="B961" s="1257" t="s">
        <v>14919</v>
      </c>
      <c r="C961" s="1258">
        <v>70</v>
      </c>
      <c r="D961" s="1"/>
      <c r="E961" s="1"/>
      <c r="F961" s="1"/>
      <c r="G961" s="1"/>
      <c r="H961" s="1"/>
      <c r="I961" s="1"/>
      <c r="J961" s="1"/>
      <c r="K961" s="1"/>
      <c r="L961" s="1"/>
      <c r="M961" s="374"/>
    </row>
    <row x14ac:dyDescent="0.25" r="962" customHeight="1" ht="29.25">
      <c r="A962" s="1256" t="s">
        <v>235</v>
      </c>
      <c r="B962" s="1257" t="s">
        <v>236</v>
      </c>
      <c r="C962" s="1264">
        <v>201</v>
      </c>
      <c r="D962" s="1"/>
      <c r="E962" s="1"/>
      <c r="F962" s="1"/>
      <c r="G962" s="1"/>
      <c r="H962" s="1"/>
      <c r="I962" s="1"/>
      <c r="J962" s="1"/>
      <c r="K962" s="1"/>
      <c r="L962" s="1"/>
      <c r="M962" s="374"/>
    </row>
    <row x14ac:dyDescent="0.25" r="963" customHeight="1" ht="29.25">
      <c r="A963" s="1256" t="s">
        <v>14920</v>
      </c>
      <c r="B963" s="1257" t="s">
        <v>14921</v>
      </c>
      <c r="C963" s="1258">
        <v>206</v>
      </c>
      <c r="D963" s="1"/>
      <c r="E963" s="1"/>
      <c r="F963" s="1"/>
      <c r="G963" s="1"/>
      <c r="H963" s="1"/>
      <c r="I963" s="1"/>
      <c r="J963" s="1"/>
      <c r="K963" s="1"/>
      <c r="L963" s="1"/>
      <c r="M963" s="374"/>
    </row>
    <row x14ac:dyDescent="0.25" r="964" customHeight="1" ht="29.25">
      <c r="A964" s="1256" t="s">
        <v>14922</v>
      </c>
      <c r="B964" s="1257" t="s">
        <v>14923</v>
      </c>
      <c r="C964" s="1258">
        <v>146</v>
      </c>
      <c r="D964" s="1"/>
      <c r="E964" s="1"/>
      <c r="F964" s="1"/>
      <c r="G964" s="1"/>
      <c r="H964" s="1"/>
      <c r="I964" s="1"/>
      <c r="J964" s="1"/>
      <c r="K964" s="1"/>
      <c r="L964" s="1"/>
      <c r="M964" s="374"/>
    </row>
    <row x14ac:dyDescent="0.25" r="965" customHeight="1" ht="29.25">
      <c r="A965" s="1256" t="s">
        <v>14924</v>
      </c>
      <c r="B965" s="1257" t="s">
        <v>14925</v>
      </c>
      <c r="C965" s="1258">
        <v>831</v>
      </c>
      <c r="D965" s="1"/>
      <c r="E965" s="1"/>
      <c r="F965" s="1"/>
      <c r="G965" s="1"/>
      <c r="H965" s="1"/>
      <c r="I965" s="1"/>
      <c r="J965" s="1"/>
      <c r="K965" s="1"/>
      <c r="L965" s="1"/>
      <c r="M965" s="374"/>
    </row>
    <row x14ac:dyDescent="0.25" r="966" customHeight="1" ht="29.25">
      <c r="A966" s="1256" t="s">
        <v>14926</v>
      </c>
      <c r="B966" s="1257" t="s">
        <v>14927</v>
      </c>
      <c r="C966" s="1258">
        <v>836</v>
      </c>
      <c r="D966" s="1"/>
      <c r="E966" s="1"/>
      <c r="F966" s="1"/>
      <c r="G966" s="1"/>
      <c r="H966" s="1"/>
      <c r="I966" s="1"/>
      <c r="J966" s="1"/>
      <c r="K966" s="1"/>
      <c r="L966" s="1"/>
      <c r="M966" s="374"/>
    </row>
    <row x14ac:dyDescent="0.25" r="967" customHeight="1" ht="29.25">
      <c r="A967" s="1256" t="s">
        <v>14928</v>
      </c>
      <c r="B967" s="1257" t="s">
        <v>14929</v>
      </c>
      <c r="C967" s="1258">
        <v>722</v>
      </c>
      <c r="D967" s="1"/>
      <c r="E967" s="1"/>
      <c r="F967" s="1"/>
      <c r="G967" s="1"/>
      <c r="H967" s="1"/>
      <c r="I967" s="1"/>
      <c r="J967" s="1"/>
      <c r="K967" s="1"/>
      <c r="L967" s="1"/>
      <c r="M967" s="374"/>
    </row>
    <row x14ac:dyDescent="0.25" r="968" customHeight="1" ht="29.25">
      <c r="A968" s="1256" t="s">
        <v>14930</v>
      </c>
      <c r="B968" s="1257" t="s">
        <v>14931</v>
      </c>
      <c r="C968" s="1258">
        <v>127</v>
      </c>
      <c r="D968" s="1"/>
      <c r="E968" s="1"/>
      <c r="F968" s="1"/>
      <c r="G968" s="1"/>
      <c r="H968" s="1"/>
      <c r="I968" s="1"/>
      <c r="J968" s="1"/>
      <c r="K968" s="1"/>
      <c r="L968" s="1"/>
      <c r="M968" s="374"/>
    </row>
    <row x14ac:dyDescent="0.25" r="969" customHeight="1" ht="29.25">
      <c r="A969" s="1256" t="s">
        <v>14932</v>
      </c>
      <c r="B969" s="1257" t="s">
        <v>14933</v>
      </c>
      <c r="C969" s="1258">
        <v>1095</v>
      </c>
      <c r="D969" s="1"/>
      <c r="E969" s="1"/>
      <c r="F969" s="1"/>
      <c r="G969" s="1"/>
      <c r="H969" s="1"/>
      <c r="I969" s="1"/>
      <c r="J969" s="1"/>
      <c r="K969" s="1"/>
      <c r="L969" s="1"/>
      <c r="M969" s="374"/>
    </row>
    <row x14ac:dyDescent="0.25" r="970" customHeight="1" ht="32.1">
      <c r="A970" s="1256" t="s">
        <v>14934</v>
      </c>
      <c r="B970" s="1257" t="s">
        <v>14935</v>
      </c>
      <c r="C970" s="1258">
        <v>78</v>
      </c>
      <c r="D970" s="1"/>
      <c r="E970" s="1"/>
      <c r="F970" s="1"/>
      <c r="G970" s="1"/>
      <c r="H970" s="1"/>
      <c r="I970" s="1"/>
      <c r="J970" s="1"/>
      <c r="K970" s="1"/>
      <c r="L970" s="1"/>
      <c r="M970" s="374"/>
    </row>
    <row x14ac:dyDescent="0.25" r="971" customHeight="1" ht="29.25">
      <c r="A971" s="1256" t="s">
        <v>14936</v>
      </c>
      <c r="B971" s="1257" t="s">
        <v>14937</v>
      </c>
      <c r="C971" s="1258">
        <v>82</v>
      </c>
      <c r="D971" s="1"/>
      <c r="E971" s="1"/>
      <c r="F971" s="1"/>
      <c r="G971" s="1"/>
      <c r="H971" s="1"/>
      <c r="I971" s="1"/>
      <c r="J971" s="1"/>
      <c r="K971" s="1"/>
      <c r="L971" s="1"/>
      <c r="M971" s="374"/>
    </row>
    <row x14ac:dyDescent="0.25" r="972" customHeight="1" ht="29.25">
      <c r="A972" s="1256" t="s">
        <v>14938</v>
      </c>
      <c r="B972" s="1257" t="s">
        <v>14939</v>
      </c>
      <c r="C972" s="1258">
        <v>87</v>
      </c>
      <c r="D972" s="1"/>
      <c r="E972" s="1"/>
      <c r="F972" s="1"/>
      <c r="G972" s="1"/>
      <c r="H972" s="1"/>
      <c r="I972" s="1"/>
      <c r="J972" s="1"/>
      <c r="K972" s="1"/>
      <c r="L972" s="1"/>
      <c r="M972" s="374"/>
    </row>
    <row x14ac:dyDescent="0.25" r="973" customHeight="1" ht="29.25">
      <c r="A973" s="1256" t="s">
        <v>14940</v>
      </c>
      <c r="B973" s="1257" t="s">
        <v>14941</v>
      </c>
      <c r="C973" s="1258">
        <v>92</v>
      </c>
      <c r="D973" s="1"/>
      <c r="E973" s="1"/>
      <c r="F973" s="1"/>
      <c r="G973" s="1"/>
      <c r="H973" s="1"/>
      <c r="I973" s="1"/>
      <c r="J973" s="1"/>
      <c r="K973" s="1"/>
      <c r="L973" s="1"/>
      <c r="M973" s="374"/>
    </row>
    <row x14ac:dyDescent="0.25" r="974" customHeight="1" ht="29.25">
      <c r="A974" s="1256" t="s">
        <v>14942</v>
      </c>
      <c r="B974" s="1257" t="s">
        <v>14943</v>
      </c>
      <c r="C974" s="1258">
        <v>97</v>
      </c>
      <c r="D974" s="1"/>
      <c r="E974" s="1"/>
      <c r="F974" s="1"/>
      <c r="G974" s="1"/>
      <c r="H974" s="1"/>
      <c r="I974" s="1"/>
      <c r="J974" s="1"/>
      <c r="K974" s="1"/>
      <c r="L974" s="1"/>
      <c r="M974" s="374"/>
    </row>
    <row x14ac:dyDescent="0.25" r="975" customHeight="1" ht="29.25">
      <c r="A975" s="1256" t="s">
        <v>14944</v>
      </c>
      <c r="B975" s="1257" t="s">
        <v>14945</v>
      </c>
      <c r="C975" s="1258">
        <v>132</v>
      </c>
      <c r="D975" s="1"/>
      <c r="E975" s="1"/>
      <c r="F975" s="1"/>
      <c r="G975" s="1"/>
      <c r="H975" s="1"/>
      <c r="I975" s="1"/>
      <c r="J975" s="1"/>
      <c r="K975" s="1"/>
      <c r="L975" s="1"/>
      <c r="M975" s="374"/>
    </row>
    <row x14ac:dyDescent="0.25" r="976" customHeight="1" ht="29.25">
      <c r="A976" s="1256" t="s">
        <v>14946</v>
      </c>
      <c r="B976" s="1257" t="s">
        <v>14947</v>
      </c>
      <c r="C976" s="1258">
        <v>191</v>
      </c>
      <c r="D976" s="1"/>
      <c r="E976" s="1"/>
      <c r="F976" s="1"/>
      <c r="G976" s="1"/>
      <c r="H976" s="1"/>
      <c r="I976" s="1"/>
      <c r="J976" s="1"/>
      <c r="K976" s="1"/>
      <c r="L976" s="1"/>
      <c r="M976" s="374"/>
    </row>
    <row x14ac:dyDescent="0.25" r="977" customHeight="1" ht="29.25">
      <c r="A977" s="1256" t="s">
        <v>14948</v>
      </c>
      <c r="B977" s="1257" t="s">
        <v>14949</v>
      </c>
      <c r="C977" s="1258">
        <v>301</v>
      </c>
      <c r="D977" s="1"/>
      <c r="E977" s="1"/>
      <c r="F977" s="1"/>
      <c r="G977" s="1"/>
      <c r="H977" s="1"/>
      <c r="I977" s="1"/>
      <c r="J977" s="1"/>
      <c r="K977" s="1"/>
      <c r="L977" s="1"/>
      <c r="M977" s="374"/>
    </row>
    <row x14ac:dyDescent="0.25" r="978" customHeight="1" ht="29.25">
      <c r="A978" s="1256" t="s">
        <v>14950</v>
      </c>
      <c r="B978" s="1257" t="s">
        <v>14951</v>
      </c>
      <c r="C978" s="1258">
        <v>154</v>
      </c>
      <c r="D978" s="1"/>
      <c r="E978" s="1"/>
      <c r="F978" s="1"/>
      <c r="G978" s="1"/>
      <c r="H978" s="1"/>
      <c r="I978" s="1"/>
      <c r="J978" s="1"/>
      <c r="K978" s="1"/>
      <c r="L978" s="1"/>
      <c r="M978" s="374"/>
    </row>
    <row x14ac:dyDescent="0.25" r="979" customHeight="1" ht="29.25">
      <c r="A979" s="1256" t="s">
        <v>14952</v>
      </c>
      <c r="B979" s="1257" t="s">
        <v>14953</v>
      </c>
      <c r="C979" s="1258">
        <v>58</v>
      </c>
      <c r="D979" s="1"/>
      <c r="E979" s="1"/>
      <c r="F979" s="1"/>
      <c r="G979" s="1"/>
      <c r="H979" s="1"/>
      <c r="I979" s="1"/>
      <c r="J979" s="1"/>
      <c r="K979" s="1"/>
      <c r="L979" s="1"/>
      <c r="M979" s="374"/>
    </row>
    <row x14ac:dyDescent="0.25" r="980" customHeight="1" ht="29.25">
      <c r="A980" s="1256" t="s">
        <v>14954</v>
      </c>
      <c r="B980" s="1257" t="s">
        <v>14955</v>
      </c>
      <c r="C980" s="1258">
        <v>109</v>
      </c>
      <c r="D980" s="1"/>
      <c r="E980" s="1"/>
      <c r="F980" s="1"/>
      <c r="G980" s="1"/>
      <c r="H980" s="1"/>
      <c r="I980" s="1"/>
      <c r="J980" s="1"/>
      <c r="K980" s="1"/>
      <c r="L980" s="1"/>
      <c r="M980" s="374"/>
    </row>
    <row x14ac:dyDescent="0.25" r="981" customHeight="1" ht="29.25">
      <c r="A981" s="1256" t="s">
        <v>14956</v>
      </c>
      <c r="B981" s="1257" t="s">
        <v>14957</v>
      </c>
      <c r="C981" s="1258">
        <v>117</v>
      </c>
      <c r="D981" s="1"/>
      <c r="E981" s="1"/>
      <c r="F981" s="1"/>
      <c r="G981" s="1"/>
      <c r="H981" s="1"/>
      <c r="I981" s="1"/>
      <c r="J981" s="1"/>
      <c r="K981" s="1"/>
      <c r="L981" s="1"/>
      <c r="M981" s="374"/>
    </row>
    <row x14ac:dyDescent="0.25" r="982" customHeight="1" ht="29.25">
      <c r="A982" s="1256" t="s">
        <v>14958</v>
      </c>
      <c r="B982" s="1257" t="s">
        <v>14959</v>
      </c>
      <c r="C982" s="1258">
        <v>1040</v>
      </c>
      <c r="D982" s="1"/>
      <c r="E982" s="1"/>
      <c r="F982" s="1"/>
      <c r="G982" s="1"/>
      <c r="H982" s="1"/>
      <c r="I982" s="1"/>
      <c r="J982" s="1"/>
      <c r="K982" s="1"/>
      <c r="L982" s="1"/>
      <c r="M982" s="374"/>
    </row>
    <row x14ac:dyDescent="0.25" r="983" customHeight="1" ht="29.25">
      <c r="A983" s="1256" t="s">
        <v>14960</v>
      </c>
      <c r="B983" s="1257" t="s">
        <v>14961</v>
      </c>
      <c r="C983" s="1258">
        <v>1045</v>
      </c>
      <c r="D983" s="1"/>
      <c r="E983" s="1"/>
      <c r="F983" s="1"/>
      <c r="G983" s="1"/>
      <c r="H983" s="1"/>
      <c r="I983" s="1"/>
      <c r="J983" s="1"/>
      <c r="K983" s="1"/>
      <c r="L983" s="1"/>
      <c r="M983" s="374"/>
    </row>
    <row x14ac:dyDescent="0.25" r="984" customHeight="1" ht="29.25">
      <c r="A984" s="1256" t="s">
        <v>14962</v>
      </c>
      <c r="B984" s="1257" t="s">
        <v>14963</v>
      </c>
      <c r="C984" s="1258">
        <v>78</v>
      </c>
      <c r="D984" s="1"/>
      <c r="E984" s="1"/>
      <c r="F984" s="1"/>
      <c r="G984" s="1"/>
      <c r="H984" s="1"/>
      <c r="I984" s="1"/>
      <c r="J984" s="1"/>
      <c r="K984" s="1"/>
      <c r="L984" s="1"/>
      <c r="M984" s="374"/>
    </row>
    <row x14ac:dyDescent="0.25" r="985" customHeight="1" ht="29.25">
      <c r="A985" s="1256" t="s">
        <v>14964</v>
      </c>
      <c r="B985" s="1257" t="s">
        <v>14965</v>
      </c>
      <c r="C985" s="1258">
        <v>93</v>
      </c>
      <c r="D985" s="1"/>
      <c r="E985" s="1"/>
      <c r="F985" s="1"/>
      <c r="G985" s="1"/>
      <c r="H985" s="1"/>
      <c r="I985" s="1"/>
      <c r="J985" s="1"/>
      <c r="K985" s="1"/>
      <c r="L985" s="1"/>
      <c r="M985" s="374"/>
    </row>
    <row x14ac:dyDescent="0.25" r="986" customHeight="1" ht="29.25">
      <c r="A986" s="1256" t="s">
        <v>14966</v>
      </c>
      <c r="B986" s="1257" t="s">
        <v>14967</v>
      </c>
      <c r="C986" s="1258">
        <v>93</v>
      </c>
      <c r="D986" s="1"/>
      <c r="E986" s="1"/>
      <c r="F986" s="1"/>
      <c r="G986" s="1"/>
      <c r="H986" s="1"/>
      <c r="I986" s="1"/>
      <c r="J986" s="1"/>
      <c r="K986" s="1"/>
      <c r="L986" s="1"/>
      <c r="M986" s="374"/>
    </row>
    <row x14ac:dyDescent="0.25" r="987" customHeight="1" ht="29.25">
      <c r="A987" s="1256" t="s">
        <v>14968</v>
      </c>
      <c r="B987" s="1257" t="s">
        <v>14969</v>
      </c>
      <c r="C987" s="1258">
        <v>1165</v>
      </c>
      <c r="D987" s="1"/>
      <c r="E987" s="1"/>
      <c r="F987" s="1"/>
      <c r="G987" s="1"/>
      <c r="H987" s="1"/>
      <c r="I987" s="1"/>
      <c r="J987" s="1"/>
      <c r="K987" s="1"/>
      <c r="L987" s="1"/>
      <c r="M987" s="374"/>
    </row>
    <row x14ac:dyDescent="0.25" r="988" customHeight="1" ht="29.25">
      <c r="A988" s="1256" t="s">
        <v>14970</v>
      </c>
      <c r="B988" s="1257" t="s">
        <v>14971</v>
      </c>
      <c r="C988" s="1258">
        <v>98</v>
      </c>
      <c r="D988" s="1"/>
      <c r="E988" s="1"/>
      <c r="F988" s="1"/>
      <c r="G988" s="1"/>
      <c r="H988" s="1"/>
      <c r="I988" s="1"/>
      <c r="J988" s="1"/>
      <c r="K988" s="1"/>
      <c r="L988" s="1"/>
      <c r="M988" s="374"/>
    </row>
    <row x14ac:dyDescent="0.25" r="989" customHeight="1" ht="29.25">
      <c r="A989" s="1256" t="s">
        <v>14972</v>
      </c>
      <c r="B989" s="1257" t="s">
        <v>14973</v>
      </c>
      <c r="C989" s="1258">
        <v>152</v>
      </c>
      <c r="D989" s="1"/>
      <c r="E989" s="1"/>
      <c r="F989" s="1"/>
      <c r="G989" s="1"/>
      <c r="H989" s="1"/>
      <c r="I989" s="1"/>
      <c r="J989" s="1"/>
      <c r="K989" s="1"/>
      <c r="L989" s="1"/>
      <c r="M989" s="374"/>
    </row>
    <row x14ac:dyDescent="0.25" r="990" customHeight="1" ht="29.25">
      <c r="A990" s="1256" t="s">
        <v>14974</v>
      </c>
      <c r="B990" s="1257" t="s">
        <v>14975</v>
      </c>
      <c r="C990" s="1258">
        <v>1000</v>
      </c>
      <c r="D990" s="1"/>
      <c r="E990" s="1"/>
      <c r="F990" s="1"/>
      <c r="G990" s="1"/>
      <c r="H990" s="1"/>
      <c r="I990" s="1"/>
      <c r="J990" s="1"/>
      <c r="K990" s="1"/>
      <c r="L990" s="1"/>
      <c r="M990" s="374"/>
    </row>
    <row x14ac:dyDescent="0.25" r="991" customHeight="1" ht="29.25">
      <c r="A991" s="1256" t="s">
        <v>14976</v>
      </c>
      <c r="B991" s="1257" t="s">
        <v>14977</v>
      </c>
      <c r="C991" s="1258">
        <v>1005</v>
      </c>
      <c r="D991" s="1"/>
      <c r="E991" s="1"/>
      <c r="F991" s="1"/>
      <c r="G991" s="1"/>
      <c r="H991" s="1"/>
      <c r="I991" s="1"/>
      <c r="J991" s="1"/>
      <c r="K991" s="1"/>
      <c r="L991" s="1"/>
      <c r="M991" s="374"/>
    </row>
    <row x14ac:dyDescent="0.25" r="992" customHeight="1" ht="29.25">
      <c r="A992" s="1256" t="s">
        <v>14978</v>
      </c>
      <c r="B992" s="1257" t="s">
        <v>14979</v>
      </c>
      <c r="C992" s="1258">
        <v>458</v>
      </c>
      <c r="D992" s="1"/>
      <c r="E992" s="1"/>
      <c r="F992" s="1"/>
      <c r="G992" s="1"/>
      <c r="H992" s="1"/>
      <c r="I992" s="1"/>
      <c r="J992" s="1"/>
      <c r="K992" s="1"/>
      <c r="L992" s="1"/>
      <c r="M992" s="374"/>
    </row>
    <row x14ac:dyDescent="0.25" r="993" customHeight="1" ht="29.25">
      <c r="A993" s="1256" t="s">
        <v>14980</v>
      </c>
      <c r="B993" s="1257" t="s">
        <v>14981</v>
      </c>
      <c r="C993" s="1258">
        <v>97</v>
      </c>
      <c r="D993" s="1"/>
      <c r="E993" s="1"/>
      <c r="F993" s="1"/>
      <c r="G993" s="1"/>
      <c r="H993" s="1"/>
      <c r="I993" s="1"/>
      <c r="J993" s="1"/>
      <c r="K993" s="1"/>
      <c r="L993" s="1"/>
      <c r="M993" s="374"/>
    </row>
    <row x14ac:dyDescent="0.25" r="994" customHeight="1" ht="29.25">
      <c r="A994" s="1256" t="s">
        <v>14982</v>
      </c>
      <c r="B994" s="1257" t="s">
        <v>14983</v>
      </c>
      <c r="C994" s="1258">
        <v>454</v>
      </c>
      <c r="D994" s="1"/>
      <c r="E994" s="1"/>
      <c r="F994" s="1"/>
      <c r="G994" s="1"/>
      <c r="H994" s="1"/>
      <c r="I994" s="1"/>
      <c r="J994" s="1"/>
      <c r="K994" s="1"/>
      <c r="L994" s="1"/>
      <c r="M994" s="374"/>
    </row>
    <row x14ac:dyDescent="0.25" r="995" customHeight="1" ht="29.25">
      <c r="A995" s="1256" t="s">
        <v>14984</v>
      </c>
      <c r="B995" s="1257" t="s">
        <v>14985</v>
      </c>
      <c r="C995" s="1258">
        <v>464</v>
      </c>
      <c r="D995" s="1"/>
      <c r="E995" s="1"/>
      <c r="F995" s="1"/>
      <c r="G995" s="1"/>
      <c r="H995" s="1"/>
      <c r="I995" s="1"/>
      <c r="J995" s="1"/>
      <c r="K995" s="1"/>
      <c r="L995" s="1"/>
      <c r="M995" s="374"/>
    </row>
    <row x14ac:dyDescent="0.25" r="996" customHeight="1" ht="29.25">
      <c r="A996" s="1256" t="s">
        <v>14986</v>
      </c>
      <c r="B996" s="1257" t="s">
        <v>14987</v>
      </c>
      <c r="C996" s="1258">
        <v>457</v>
      </c>
      <c r="D996" s="1"/>
      <c r="E996" s="1"/>
      <c r="F996" s="1"/>
      <c r="G996" s="1"/>
      <c r="H996" s="1"/>
      <c r="I996" s="1"/>
      <c r="J996" s="1"/>
      <c r="K996" s="1"/>
      <c r="L996" s="1"/>
      <c r="M996" s="374"/>
    </row>
    <row x14ac:dyDescent="0.25" r="997" customHeight="1" ht="29.25">
      <c r="A997" s="1256" t="s">
        <v>14988</v>
      </c>
      <c r="B997" s="1257" t="s">
        <v>14989</v>
      </c>
      <c r="C997" s="1258">
        <v>70</v>
      </c>
      <c r="D997" s="1"/>
      <c r="E997" s="1"/>
      <c r="F997" s="1"/>
      <c r="G997" s="1"/>
      <c r="H997" s="1"/>
      <c r="I997" s="1"/>
      <c r="J997" s="1"/>
      <c r="K997" s="1"/>
      <c r="L997" s="1"/>
      <c r="M997" s="374"/>
    </row>
    <row x14ac:dyDescent="0.25" r="998" customHeight="1" ht="29.25">
      <c r="A998" s="1256" t="s">
        <v>14990</v>
      </c>
      <c r="B998" s="1257" t="s">
        <v>14991</v>
      </c>
      <c r="C998" s="1258">
        <v>65</v>
      </c>
      <c r="D998" s="1"/>
      <c r="E998" s="1"/>
      <c r="F998" s="1"/>
      <c r="G998" s="1"/>
      <c r="H998" s="1"/>
      <c r="I998" s="1"/>
      <c r="J998" s="1"/>
      <c r="K998" s="1"/>
      <c r="L998" s="1"/>
      <c r="M998" s="374"/>
    </row>
    <row x14ac:dyDescent="0.25" r="999" customHeight="1" ht="29.25">
      <c r="A999" s="1256" t="s">
        <v>14992</v>
      </c>
      <c r="B999" s="1257" t="s">
        <v>14993</v>
      </c>
      <c r="C999" s="1258">
        <v>84</v>
      </c>
      <c r="D999" s="1"/>
      <c r="E999" s="1"/>
      <c r="F999" s="1"/>
      <c r="G999" s="1"/>
      <c r="H999" s="1"/>
      <c r="I999" s="1"/>
      <c r="J999" s="1"/>
      <c r="K999" s="1"/>
      <c r="L999" s="1"/>
      <c r="M999" s="374"/>
    </row>
    <row x14ac:dyDescent="0.25" r="1000" customHeight="1" ht="29.25">
      <c r="A1000" s="1256" t="s">
        <v>14994</v>
      </c>
      <c r="B1000" s="1257" t="s">
        <v>14995</v>
      </c>
      <c r="C1000" s="1258">
        <v>188</v>
      </c>
      <c r="D1000" s="1"/>
      <c r="E1000" s="1"/>
      <c r="F1000" s="1"/>
      <c r="G1000" s="1"/>
      <c r="H1000" s="1"/>
      <c r="I1000" s="1"/>
      <c r="J1000" s="1"/>
      <c r="K1000" s="1"/>
      <c r="L1000" s="1"/>
      <c r="M1000" s="374"/>
    </row>
    <row x14ac:dyDescent="0.25" r="1001" customHeight="1" ht="29.25">
      <c r="A1001" s="1256" t="s">
        <v>14996</v>
      </c>
      <c r="B1001" s="1257" t="s">
        <v>14997</v>
      </c>
      <c r="C1001" s="1258">
        <v>103</v>
      </c>
      <c r="D1001" s="1"/>
      <c r="E1001" s="1"/>
      <c r="F1001" s="1"/>
      <c r="G1001" s="1"/>
      <c r="H1001" s="1"/>
      <c r="I1001" s="1"/>
      <c r="J1001" s="1"/>
      <c r="K1001" s="1"/>
      <c r="L1001" s="1"/>
      <c r="M1001" s="374"/>
    </row>
    <row x14ac:dyDescent="0.25" r="1002" customHeight="1" ht="29.25">
      <c r="A1002" s="1256" t="s">
        <v>14998</v>
      </c>
      <c r="B1002" s="1257" t="s">
        <v>14999</v>
      </c>
      <c r="C1002" s="1258">
        <v>108</v>
      </c>
      <c r="D1002" s="1"/>
      <c r="E1002" s="1"/>
      <c r="F1002" s="1"/>
      <c r="G1002" s="1"/>
      <c r="H1002" s="1"/>
      <c r="I1002" s="1"/>
      <c r="J1002" s="1"/>
      <c r="K1002" s="1"/>
      <c r="L1002" s="1"/>
      <c r="M1002" s="374"/>
    </row>
    <row x14ac:dyDescent="0.25" r="1003" customHeight="1" ht="29.25">
      <c r="A1003" s="1256" t="s">
        <v>15000</v>
      </c>
      <c r="B1003" s="1257" t="s">
        <v>15001</v>
      </c>
      <c r="C1003" s="1258">
        <v>104</v>
      </c>
      <c r="D1003" s="1"/>
      <c r="E1003" s="1"/>
      <c r="F1003" s="1"/>
      <c r="G1003" s="1"/>
      <c r="H1003" s="1"/>
      <c r="I1003" s="1"/>
      <c r="J1003" s="1"/>
      <c r="K1003" s="1"/>
      <c r="L1003" s="1"/>
      <c r="M1003" s="374"/>
    </row>
    <row x14ac:dyDescent="0.25" r="1004" customHeight="1" ht="29.25">
      <c r="A1004" s="1256" t="s">
        <v>15002</v>
      </c>
      <c r="B1004" s="1257" t="s">
        <v>15003</v>
      </c>
      <c r="C1004" s="1258">
        <v>109</v>
      </c>
      <c r="D1004" s="1"/>
      <c r="E1004" s="1"/>
      <c r="F1004" s="1"/>
      <c r="G1004" s="1"/>
      <c r="H1004" s="1"/>
      <c r="I1004" s="1"/>
      <c r="J1004" s="1"/>
      <c r="K1004" s="1"/>
      <c r="L1004" s="1"/>
      <c r="M1004" s="374"/>
    </row>
    <row x14ac:dyDescent="0.25" r="1005" customHeight="1" ht="29.25">
      <c r="A1005" s="1256" t="s">
        <v>15004</v>
      </c>
      <c r="B1005" s="1257" t="s">
        <v>15005</v>
      </c>
      <c r="C1005" s="1258">
        <v>654</v>
      </c>
      <c r="D1005" s="1"/>
      <c r="E1005" s="1"/>
      <c r="F1005" s="1"/>
      <c r="G1005" s="1"/>
      <c r="H1005" s="1"/>
      <c r="I1005" s="1"/>
      <c r="J1005" s="1"/>
      <c r="K1005" s="1"/>
      <c r="L1005" s="1"/>
      <c r="M1005" s="374"/>
    </row>
    <row x14ac:dyDescent="0.25" r="1006" customHeight="1" ht="29.25">
      <c r="A1006" s="1256" t="s">
        <v>15006</v>
      </c>
      <c r="B1006" s="1257" t="s">
        <v>15007</v>
      </c>
      <c r="C1006" s="1258">
        <v>255</v>
      </c>
      <c r="D1006" s="1"/>
      <c r="E1006" s="1"/>
      <c r="F1006" s="1"/>
      <c r="G1006" s="1"/>
      <c r="H1006" s="1"/>
      <c r="I1006" s="1"/>
      <c r="J1006" s="1"/>
      <c r="K1006" s="1"/>
      <c r="L1006" s="1"/>
      <c r="M1006" s="374"/>
    </row>
    <row x14ac:dyDescent="0.25" r="1007" customHeight="1" ht="29.25">
      <c r="A1007" s="1256" t="s">
        <v>15008</v>
      </c>
      <c r="B1007" s="1257" t="s">
        <v>15009</v>
      </c>
      <c r="C1007" s="1258">
        <v>458</v>
      </c>
      <c r="D1007" s="1"/>
      <c r="E1007" s="1"/>
      <c r="F1007" s="1"/>
      <c r="G1007" s="1"/>
      <c r="H1007" s="1"/>
      <c r="I1007" s="1"/>
      <c r="J1007" s="1"/>
      <c r="K1007" s="1"/>
      <c r="L1007" s="1"/>
      <c r="M1007" s="374"/>
    </row>
    <row x14ac:dyDescent="0.25" r="1008" customHeight="1" ht="29.25">
      <c r="A1008" s="1256" t="s">
        <v>15010</v>
      </c>
      <c r="B1008" s="1257" t="s">
        <v>15011</v>
      </c>
      <c r="C1008" s="1258">
        <v>97</v>
      </c>
      <c r="D1008" s="1"/>
      <c r="E1008" s="1"/>
      <c r="F1008" s="1"/>
      <c r="G1008" s="1"/>
      <c r="H1008" s="1"/>
      <c r="I1008" s="1"/>
      <c r="J1008" s="1"/>
      <c r="K1008" s="1"/>
      <c r="L1008" s="1"/>
      <c r="M1008" s="374"/>
    </row>
    <row x14ac:dyDescent="0.25" r="1009" customHeight="1" ht="29.25">
      <c r="A1009" s="1256" t="s">
        <v>15012</v>
      </c>
      <c r="B1009" s="1257" t="s">
        <v>15013</v>
      </c>
      <c r="C1009" s="1258">
        <v>330</v>
      </c>
      <c r="D1009" s="1"/>
      <c r="E1009" s="1"/>
      <c r="F1009" s="1"/>
      <c r="G1009" s="1"/>
      <c r="H1009" s="1"/>
      <c r="I1009" s="1"/>
      <c r="J1009" s="1"/>
      <c r="K1009" s="1"/>
      <c r="L1009" s="1"/>
      <c r="M1009" s="374"/>
    </row>
    <row x14ac:dyDescent="0.25" r="1010" customHeight="1" ht="18.75">
      <c r="A1010" s="1256" t="s">
        <v>15014</v>
      </c>
      <c r="B1010" s="1257" t="s">
        <v>15015</v>
      </c>
      <c r="C1010" s="1258">
        <v>351</v>
      </c>
      <c r="D1010" s="1"/>
      <c r="E1010" s="1"/>
      <c r="F1010" s="1"/>
      <c r="G1010" s="1"/>
      <c r="H1010" s="1"/>
      <c r="I1010" s="1"/>
      <c r="J1010" s="1"/>
      <c r="K1010" s="1"/>
      <c r="L1010" s="1"/>
      <c r="M1010" s="374"/>
    </row>
    <row x14ac:dyDescent="0.25" r="1011" customHeight="1" ht="29.25">
      <c r="A1011" s="1256" t="s">
        <v>15016</v>
      </c>
      <c r="B1011" s="1257" t="s">
        <v>15017</v>
      </c>
      <c r="C1011" s="1258">
        <v>350</v>
      </c>
      <c r="D1011" s="1"/>
      <c r="E1011" s="1"/>
      <c r="F1011" s="1"/>
      <c r="G1011" s="1"/>
      <c r="H1011" s="1"/>
      <c r="I1011" s="1"/>
      <c r="J1011" s="1"/>
      <c r="K1011" s="1"/>
      <c r="L1011" s="1"/>
      <c r="M1011" s="374"/>
    </row>
    <row x14ac:dyDescent="0.25" r="1012" customHeight="1" ht="29.25">
      <c r="A1012" s="1256" t="s">
        <v>15018</v>
      </c>
      <c r="B1012" s="1257" t="s">
        <v>15019</v>
      </c>
      <c r="C1012" s="1258">
        <v>127</v>
      </c>
      <c r="D1012" s="1"/>
      <c r="E1012" s="1"/>
      <c r="F1012" s="1"/>
      <c r="G1012" s="1"/>
      <c r="H1012" s="1"/>
      <c r="I1012" s="1"/>
      <c r="J1012" s="1"/>
      <c r="K1012" s="1"/>
      <c r="L1012" s="1"/>
      <c r="M1012" s="374"/>
    </row>
    <row x14ac:dyDescent="0.25" r="1013" customHeight="1" ht="29.25">
      <c r="A1013" s="1256" t="s">
        <v>15020</v>
      </c>
      <c r="B1013" s="1257" t="s">
        <v>15021</v>
      </c>
      <c r="C1013" s="1258">
        <v>160</v>
      </c>
      <c r="D1013" s="1"/>
      <c r="E1013" s="1"/>
      <c r="F1013" s="1"/>
      <c r="G1013" s="1"/>
      <c r="H1013" s="1"/>
      <c r="I1013" s="1"/>
      <c r="J1013" s="1"/>
      <c r="K1013" s="1"/>
      <c r="L1013" s="1"/>
      <c r="M1013" s="374"/>
    </row>
    <row x14ac:dyDescent="0.25" r="1014" customHeight="1" ht="29.25">
      <c r="A1014" s="1256" t="s">
        <v>15022</v>
      </c>
      <c r="B1014" s="1257" t="s">
        <v>15023</v>
      </c>
      <c r="C1014" s="1258">
        <v>165</v>
      </c>
      <c r="D1014" s="1"/>
      <c r="E1014" s="1"/>
      <c r="F1014" s="1"/>
      <c r="G1014" s="1"/>
      <c r="H1014" s="1"/>
      <c r="I1014" s="1"/>
      <c r="J1014" s="1"/>
      <c r="K1014" s="1"/>
      <c r="L1014" s="1"/>
      <c r="M1014" s="374"/>
    </row>
    <row x14ac:dyDescent="0.25" r="1015" customHeight="1" ht="29.25">
      <c r="A1015" s="1256" t="s">
        <v>15024</v>
      </c>
      <c r="B1015" s="1257" t="s">
        <v>15025</v>
      </c>
      <c r="C1015" s="1258">
        <v>170</v>
      </c>
      <c r="D1015" s="1"/>
      <c r="E1015" s="1"/>
      <c r="F1015" s="1"/>
      <c r="G1015" s="1"/>
      <c r="H1015" s="1"/>
      <c r="I1015" s="1"/>
      <c r="J1015" s="1"/>
      <c r="K1015" s="1"/>
      <c r="L1015" s="1"/>
      <c r="M1015" s="374"/>
    </row>
    <row x14ac:dyDescent="0.25" r="1016" customHeight="1" ht="29.25">
      <c r="A1016" s="1256" t="s">
        <v>15026</v>
      </c>
      <c r="B1016" s="1257" t="s">
        <v>15027</v>
      </c>
      <c r="C1016" s="1258">
        <v>122</v>
      </c>
      <c r="D1016" s="1"/>
      <c r="E1016" s="1"/>
      <c r="F1016" s="1"/>
      <c r="G1016" s="1"/>
      <c r="H1016" s="1"/>
      <c r="I1016" s="1"/>
      <c r="J1016" s="1"/>
      <c r="K1016" s="1"/>
      <c r="L1016" s="1"/>
      <c r="M1016" s="374"/>
    </row>
    <row x14ac:dyDescent="0.25" r="1017" customHeight="1" ht="29.25">
      <c r="A1017" s="1256" t="s">
        <v>15028</v>
      </c>
      <c r="B1017" s="1257" t="s">
        <v>15029</v>
      </c>
      <c r="C1017" s="1258">
        <v>200</v>
      </c>
      <c r="D1017" s="1"/>
      <c r="E1017" s="1"/>
      <c r="F1017" s="1"/>
      <c r="G1017" s="1"/>
      <c r="H1017" s="1"/>
      <c r="I1017" s="1"/>
      <c r="J1017" s="1"/>
      <c r="K1017" s="1"/>
      <c r="L1017" s="1"/>
      <c r="M1017" s="374"/>
    </row>
    <row x14ac:dyDescent="0.25" r="1018" customHeight="1" ht="32.1">
      <c r="A1018" s="1256" t="s">
        <v>15030</v>
      </c>
      <c r="B1018" s="1257" t="s">
        <v>15031</v>
      </c>
      <c r="C1018" s="1258">
        <v>801</v>
      </c>
      <c r="D1018" s="1"/>
      <c r="E1018" s="1"/>
      <c r="F1018" s="1"/>
      <c r="G1018" s="1"/>
      <c r="H1018" s="1"/>
      <c r="I1018" s="1"/>
      <c r="J1018" s="1"/>
      <c r="K1018" s="1"/>
      <c r="L1018" s="1"/>
      <c r="M1018" s="374"/>
    </row>
    <row x14ac:dyDescent="0.25" r="1019" customHeight="1" ht="29.25">
      <c r="A1019" s="1256" t="s">
        <v>15032</v>
      </c>
      <c r="B1019" s="1257" t="s">
        <v>15033</v>
      </c>
      <c r="C1019" s="1258">
        <v>446</v>
      </c>
      <c r="D1019" s="1"/>
      <c r="E1019" s="1"/>
      <c r="F1019" s="1"/>
      <c r="G1019" s="1"/>
      <c r="H1019" s="1"/>
      <c r="I1019" s="1"/>
      <c r="J1019" s="1"/>
      <c r="K1019" s="1"/>
      <c r="L1019" s="1"/>
      <c r="M1019" s="374"/>
    </row>
    <row x14ac:dyDescent="0.25" r="1020" customHeight="1" ht="29.25">
      <c r="A1020" s="1256" t="s">
        <v>15034</v>
      </c>
      <c r="B1020" s="1257" t="s">
        <v>15035</v>
      </c>
      <c r="C1020" s="1258">
        <v>370</v>
      </c>
      <c r="D1020" s="1"/>
      <c r="E1020" s="1"/>
      <c r="F1020" s="1"/>
      <c r="G1020" s="1"/>
      <c r="H1020" s="1"/>
      <c r="I1020" s="1"/>
      <c r="J1020" s="1"/>
      <c r="K1020" s="1"/>
      <c r="L1020" s="1"/>
      <c r="M1020" s="374"/>
    </row>
    <row x14ac:dyDescent="0.25" r="1021" customHeight="1" ht="29.25">
      <c r="A1021" s="1256" t="s">
        <v>15036</v>
      </c>
      <c r="B1021" s="1257" t="s">
        <v>15037</v>
      </c>
      <c r="C1021" s="1258">
        <v>356</v>
      </c>
      <c r="D1021" s="1"/>
      <c r="E1021" s="1"/>
      <c r="F1021" s="1"/>
      <c r="G1021" s="1"/>
      <c r="H1021" s="1"/>
      <c r="I1021" s="1"/>
      <c r="J1021" s="1"/>
      <c r="K1021" s="1"/>
      <c r="L1021" s="1"/>
      <c r="M1021" s="374"/>
    </row>
    <row x14ac:dyDescent="0.25" r="1022" customHeight="1" ht="29.25">
      <c r="A1022" s="1256" t="s">
        <v>15038</v>
      </c>
      <c r="B1022" s="1257" t="s">
        <v>15039</v>
      </c>
      <c r="C1022" s="1258">
        <v>57</v>
      </c>
      <c r="D1022" s="1"/>
      <c r="E1022" s="1"/>
      <c r="F1022" s="1"/>
      <c r="G1022" s="1"/>
      <c r="H1022" s="1"/>
      <c r="I1022" s="1"/>
      <c r="J1022" s="1"/>
      <c r="K1022" s="1"/>
      <c r="L1022" s="1"/>
      <c r="M1022" s="374"/>
    </row>
    <row x14ac:dyDescent="0.25" r="1023" customHeight="1" ht="29.25">
      <c r="A1023" s="1256" t="s">
        <v>15040</v>
      </c>
      <c r="B1023" s="1257" t="s">
        <v>15041</v>
      </c>
      <c r="C1023" s="1258">
        <v>313</v>
      </c>
      <c r="D1023" s="1"/>
      <c r="E1023" s="1"/>
      <c r="F1023" s="1"/>
      <c r="G1023" s="1"/>
      <c r="H1023" s="1"/>
      <c r="I1023" s="1"/>
      <c r="J1023" s="1"/>
      <c r="K1023" s="1"/>
      <c r="L1023" s="1"/>
      <c r="M1023" s="374"/>
    </row>
    <row x14ac:dyDescent="0.25" r="1024" customHeight="1" ht="29.25">
      <c r="A1024" s="1256" t="s">
        <v>15042</v>
      </c>
      <c r="B1024" s="1257" t="s">
        <v>15043</v>
      </c>
      <c r="C1024" s="1258">
        <v>96</v>
      </c>
      <c r="D1024" s="1"/>
      <c r="E1024" s="1"/>
      <c r="F1024" s="1"/>
      <c r="G1024" s="1"/>
      <c r="H1024" s="1"/>
      <c r="I1024" s="1"/>
      <c r="J1024" s="1"/>
      <c r="K1024" s="1"/>
      <c r="L1024" s="1"/>
      <c r="M1024" s="374"/>
    </row>
    <row x14ac:dyDescent="0.25" r="1025" customHeight="1" ht="29.25">
      <c r="A1025" s="1256" t="s">
        <v>15044</v>
      </c>
      <c r="B1025" s="1257" t="s">
        <v>15045</v>
      </c>
      <c r="C1025" s="1258">
        <v>116</v>
      </c>
      <c r="D1025" s="1"/>
      <c r="E1025" s="1"/>
      <c r="F1025" s="1"/>
      <c r="G1025" s="1"/>
      <c r="H1025" s="1"/>
      <c r="I1025" s="1"/>
      <c r="J1025" s="1"/>
      <c r="K1025" s="1"/>
      <c r="L1025" s="1"/>
      <c r="M1025" s="374"/>
    </row>
    <row x14ac:dyDescent="0.25" r="1026" customHeight="1" ht="29.25">
      <c r="A1026" s="1256" t="s">
        <v>15046</v>
      </c>
      <c r="B1026" s="1257" t="s">
        <v>15047</v>
      </c>
      <c r="C1026" s="1258">
        <v>271</v>
      </c>
      <c r="D1026" s="1"/>
      <c r="E1026" s="1"/>
      <c r="F1026" s="1"/>
      <c r="G1026" s="1"/>
      <c r="H1026" s="1"/>
      <c r="I1026" s="1"/>
      <c r="J1026" s="1"/>
      <c r="K1026" s="1"/>
      <c r="L1026" s="1"/>
      <c r="M1026" s="374"/>
    </row>
    <row x14ac:dyDescent="0.25" r="1027" customHeight="1" ht="29.25">
      <c r="A1027" s="1256" t="s">
        <v>15048</v>
      </c>
      <c r="B1027" s="1257" t="s">
        <v>15049</v>
      </c>
      <c r="C1027" s="1258">
        <v>68</v>
      </c>
      <c r="D1027" s="1"/>
      <c r="E1027" s="1"/>
      <c r="F1027" s="1"/>
      <c r="G1027" s="1"/>
      <c r="H1027" s="1"/>
      <c r="I1027" s="1"/>
      <c r="J1027" s="1"/>
      <c r="K1027" s="1"/>
      <c r="L1027" s="1"/>
      <c r="M1027" s="374"/>
    </row>
    <row x14ac:dyDescent="0.25" r="1028" customHeight="1" ht="29.25">
      <c r="A1028" s="1256" t="s">
        <v>15050</v>
      </c>
      <c r="B1028" s="1257" t="s">
        <v>15051</v>
      </c>
      <c r="C1028" s="1258">
        <v>463</v>
      </c>
      <c r="D1028" s="1"/>
      <c r="E1028" s="1"/>
      <c r="F1028" s="1"/>
      <c r="G1028" s="1"/>
      <c r="H1028" s="1"/>
      <c r="I1028" s="1"/>
      <c r="J1028" s="1"/>
      <c r="K1028" s="1"/>
      <c r="L1028" s="1"/>
      <c r="M1028" s="374"/>
    </row>
    <row x14ac:dyDescent="0.25" r="1029" customHeight="1" ht="29.25">
      <c r="A1029" s="1256" t="s">
        <v>15052</v>
      </c>
      <c r="B1029" s="1257" t="s">
        <v>15053</v>
      </c>
      <c r="C1029" s="1258">
        <v>478</v>
      </c>
      <c r="D1029" s="1"/>
      <c r="E1029" s="1"/>
      <c r="F1029" s="1"/>
      <c r="G1029" s="1"/>
      <c r="H1029" s="1"/>
      <c r="I1029" s="1"/>
      <c r="J1029" s="1"/>
      <c r="K1029" s="1"/>
      <c r="L1029" s="1"/>
      <c r="M1029" s="374"/>
    </row>
    <row x14ac:dyDescent="0.25" r="1030" customHeight="1" ht="29.25">
      <c r="A1030" s="1256" t="s">
        <v>15054</v>
      </c>
      <c r="B1030" s="1257" t="s">
        <v>15055</v>
      </c>
      <c r="C1030" s="1258">
        <v>72</v>
      </c>
      <c r="D1030" s="1"/>
      <c r="E1030" s="1"/>
      <c r="F1030" s="1"/>
      <c r="G1030" s="1"/>
      <c r="H1030" s="1"/>
      <c r="I1030" s="1"/>
      <c r="J1030" s="1"/>
      <c r="K1030" s="1"/>
      <c r="L1030" s="1"/>
      <c r="M1030" s="374"/>
    </row>
    <row x14ac:dyDescent="0.25" r="1031" customHeight="1" ht="29.25">
      <c r="A1031" s="1256" t="s">
        <v>15056</v>
      </c>
      <c r="B1031" s="1257" t="s">
        <v>15057</v>
      </c>
      <c r="C1031" s="1258">
        <v>77</v>
      </c>
      <c r="D1031" s="1"/>
      <c r="E1031" s="1"/>
      <c r="F1031" s="1"/>
      <c r="G1031" s="1"/>
      <c r="H1031" s="1"/>
      <c r="I1031" s="1"/>
      <c r="J1031" s="1"/>
      <c r="K1031" s="1"/>
      <c r="L1031" s="1"/>
      <c r="M1031" s="374"/>
    </row>
    <row x14ac:dyDescent="0.25" r="1032" customHeight="1" ht="29.25">
      <c r="A1032" s="1256" t="s">
        <v>15058</v>
      </c>
      <c r="B1032" s="1257" t="s">
        <v>15057</v>
      </c>
      <c r="C1032" s="1258">
        <v>77</v>
      </c>
      <c r="D1032" s="1"/>
      <c r="E1032" s="1"/>
      <c r="F1032" s="1"/>
      <c r="G1032" s="1"/>
      <c r="H1032" s="1"/>
      <c r="I1032" s="1"/>
      <c r="J1032" s="1"/>
      <c r="K1032" s="1"/>
      <c r="L1032" s="1"/>
      <c r="M1032" s="374"/>
    </row>
    <row x14ac:dyDescent="0.25" r="1033" customHeight="1" ht="29.25">
      <c r="A1033" s="1256" t="s">
        <v>15059</v>
      </c>
      <c r="B1033" s="1257" t="s">
        <v>15060</v>
      </c>
      <c r="C1033" s="1258">
        <v>267</v>
      </c>
      <c r="D1033" s="1"/>
      <c r="E1033" s="1"/>
      <c r="F1033" s="1"/>
      <c r="G1033" s="1"/>
      <c r="H1033" s="1"/>
      <c r="I1033" s="1"/>
      <c r="J1033" s="1"/>
      <c r="K1033" s="1"/>
      <c r="L1033" s="1"/>
      <c r="M1033" s="374"/>
    </row>
    <row x14ac:dyDescent="0.25" r="1034" customHeight="1" ht="29.25">
      <c r="A1034" s="1256" t="s">
        <v>15061</v>
      </c>
      <c r="B1034" s="1257" t="s">
        <v>15062</v>
      </c>
      <c r="C1034" s="1258">
        <v>55</v>
      </c>
      <c r="D1034" s="1"/>
      <c r="E1034" s="1"/>
      <c r="F1034" s="1"/>
      <c r="G1034" s="1"/>
      <c r="H1034" s="1"/>
      <c r="I1034" s="1"/>
      <c r="J1034" s="1"/>
      <c r="K1034" s="1"/>
      <c r="L1034" s="1"/>
      <c r="M1034" s="374"/>
    </row>
    <row x14ac:dyDescent="0.25" r="1035" customHeight="1" ht="29.25">
      <c r="A1035" s="1256" t="s">
        <v>15063</v>
      </c>
      <c r="B1035" s="1257" t="s">
        <v>15064</v>
      </c>
      <c r="C1035" s="1258">
        <v>281</v>
      </c>
      <c r="D1035" s="1"/>
      <c r="E1035" s="1"/>
      <c r="F1035" s="1"/>
      <c r="G1035" s="1"/>
      <c r="H1035" s="1"/>
      <c r="I1035" s="1"/>
      <c r="J1035" s="1"/>
      <c r="K1035" s="1"/>
      <c r="L1035" s="1"/>
      <c r="M1035" s="374"/>
    </row>
    <row x14ac:dyDescent="0.25" r="1036" customHeight="1" ht="29.25">
      <c r="A1036" s="1256" t="s">
        <v>15065</v>
      </c>
      <c r="B1036" s="1257" t="s">
        <v>15066</v>
      </c>
      <c r="C1036" s="1258">
        <v>86</v>
      </c>
      <c r="D1036" s="1"/>
      <c r="E1036" s="1"/>
      <c r="F1036" s="1"/>
      <c r="G1036" s="1"/>
      <c r="H1036" s="1"/>
      <c r="I1036" s="1"/>
      <c r="J1036" s="1"/>
      <c r="K1036" s="1"/>
      <c r="L1036" s="1"/>
      <c r="M1036" s="374"/>
    </row>
    <row x14ac:dyDescent="0.25" r="1037" customHeight="1" ht="29.25">
      <c r="A1037" s="1256" t="s">
        <v>15067</v>
      </c>
      <c r="B1037" s="1257" t="s">
        <v>15068</v>
      </c>
      <c r="C1037" s="1258">
        <v>106</v>
      </c>
      <c r="D1037" s="1"/>
      <c r="E1037" s="1"/>
      <c r="F1037" s="1"/>
      <c r="G1037" s="1"/>
      <c r="H1037" s="1"/>
      <c r="I1037" s="1"/>
      <c r="J1037" s="1"/>
      <c r="K1037" s="1"/>
      <c r="L1037" s="1"/>
      <c r="M1037" s="374"/>
    </row>
    <row x14ac:dyDescent="0.25" r="1038" customHeight="1" ht="29.25">
      <c r="A1038" s="1256" t="s">
        <v>15069</v>
      </c>
      <c r="B1038" s="1257" t="s">
        <v>15070</v>
      </c>
      <c r="C1038" s="1258">
        <v>60</v>
      </c>
      <c r="D1038" s="1"/>
      <c r="E1038" s="1"/>
      <c r="F1038" s="1"/>
      <c r="G1038" s="1"/>
      <c r="H1038" s="1"/>
      <c r="I1038" s="1"/>
      <c r="J1038" s="1"/>
      <c r="K1038" s="1"/>
      <c r="L1038" s="1"/>
      <c r="M1038" s="374"/>
    </row>
    <row x14ac:dyDescent="0.25" r="1039" customHeight="1" ht="29.25">
      <c r="A1039" s="1256" t="s">
        <v>15071</v>
      </c>
      <c r="B1039" s="1257" t="s">
        <v>15072</v>
      </c>
      <c r="C1039" s="1258">
        <v>90</v>
      </c>
      <c r="D1039" s="1"/>
      <c r="E1039" s="1"/>
      <c r="F1039" s="1"/>
      <c r="G1039" s="1"/>
      <c r="H1039" s="1"/>
      <c r="I1039" s="1"/>
      <c r="J1039" s="1"/>
      <c r="K1039" s="1"/>
      <c r="L1039" s="1"/>
      <c r="M1039" s="374"/>
    </row>
    <row x14ac:dyDescent="0.25" r="1040" customHeight="1" ht="29.25">
      <c r="A1040" s="1256" t="s">
        <v>15073</v>
      </c>
      <c r="B1040" s="1257" t="s">
        <v>15074</v>
      </c>
      <c r="C1040" s="1258">
        <v>101</v>
      </c>
      <c r="D1040" s="1"/>
      <c r="E1040" s="1"/>
      <c r="F1040" s="1"/>
      <c r="G1040" s="1"/>
      <c r="H1040" s="1"/>
      <c r="I1040" s="1"/>
      <c r="J1040" s="1"/>
      <c r="K1040" s="1"/>
      <c r="L1040" s="1"/>
      <c r="M1040" s="374"/>
    </row>
    <row x14ac:dyDescent="0.25" r="1041" customHeight="1" ht="29.25">
      <c r="A1041" s="1256" t="s">
        <v>15075</v>
      </c>
      <c r="B1041" s="1257" t="s">
        <v>15076</v>
      </c>
      <c r="C1041" s="1258">
        <v>166</v>
      </c>
      <c r="D1041" s="1"/>
      <c r="E1041" s="1"/>
      <c r="F1041" s="1"/>
      <c r="G1041" s="1"/>
      <c r="H1041" s="1"/>
      <c r="I1041" s="1"/>
      <c r="J1041" s="1"/>
      <c r="K1041" s="1"/>
      <c r="L1041" s="1"/>
      <c r="M1041" s="374"/>
    </row>
    <row x14ac:dyDescent="0.25" r="1042" customHeight="1" ht="29.25">
      <c r="A1042" s="1256" t="s">
        <v>15077</v>
      </c>
      <c r="B1042" s="1257" t="s">
        <v>15078</v>
      </c>
      <c r="C1042" s="1258">
        <v>376</v>
      </c>
      <c r="D1042" s="1"/>
      <c r="E1042" s="1"/>
      <c r="F1042" s="1"/>
      <c r="G1042" s="1"/>
      <c r="H1042" s="1"/>
      <c r="I1042" s="1"/>
      <c r="J1042" s="1"/>
      <c r="K1042" s="1"/>
      <c r="L1042" s="1"/>
      <c r="M1042" s="374"/>
    </row>
    <row x14ac:dyDescent="0.25" r="1043" customHeight="1" ht="29.25">
      <c r="A1043" s="1256" t="s">
        <v>15079</v>
      </c>
      <c r="B1043" s="1257" t="s">
        <v>15080</v>
      </c>
      <c r="C1043" s="1258">
        <v>97</v>
      </c>
      <c r="D1043" s="1"/>
      <c r="E1043" s="1"/>
      <c r="F1043" s="1"/>
      <c r="G1043" s="1"/>
      <c r="H1043" s="1"/>
      <c r="I1043" s="1"/>
      <c r="J1043" s="1"/>
      <c r="K1043" s="1"/>
      <c r="L1043" s="1"/>
      <c r="M1043" s="374"/>
    </row>
    <row x14ac:dyDescent="0.25" r="1044" customHeight="1" ht="29.25">
      <c r="A1044" s="1256" t="s">
        <v>15081</v>
      </c>
      <c r="B1044" s="1257" t="s">
        <v>15082</v>
      </c>
      <c r="C1044" s="1258">
        <v>560</v>
      </c>
      <c r="D1044" s="1"/>
      <c r="E1044" s="1"/>
      <c r="F1044" s="1"/>
      <c r="G1044" s="1"/>
      <c r="H1044" s="1"/>
      <c r="I1044" s="1"/>
      <c r="J1044" s="1"/>
      <c r="K1044" s="1"/>
      <c r="L1044" s="1"/>
      <c r="M1044" s="374"/>
    </row>
    <row x14ac:dyDescent="0.25" r="1045" customHeight="1" ht="29.25">
      <c r="A1045" s="1256" t="s">
        <v>15083</v>
      </c>
      <c r="B1045" s="1257" t="s">
        <v>15084</v>
      </c>
      <c r="C1045" s="1258">
        <v>111</v>
      </c>
      <c r="D1045" s="1"/>
      <c r="E1045" s="1"/>
      <c r="F1045" s="1"/>
      <c r="G1045" s="1"/>
      <c r="H1045" s="1"/>
      <c r="I1045" s="1"/>
      <c r="J1045" s="1"/>
      <c r="K1045" s="1"/>
      <c r="L1045" s="1"/>
      <c r="M1045" s="374"/>
    </row>
    <row x14ac:dyDescent="0.25" r="1046" customHeight="1" ht="29.25">
      <c r="A1046" s="1256" t="s">
        <v>15085</v>
      </c>
      <c r="B1046" s="1257" t="s">
        <v>15086</v>
      </c>
      <c r="C1046" s="1258">
        <v>367</v>
      </c>
      <c r="D1046" s="1"/>
      <c r="E1046" s="1"/>
      <c r="F1046" s="1"/>
      <c r="G1046" s="1"/>
      <c r="H1046" s="1"/>
      <c r="I1046" s="1"/>
      <c r="J1046" s="1"/>
      <c r="K1046" s="1"/>
      <c r="L1046" s="1"/>
      <c r="M1046" s="374"/>
    </row>
    <row x14ac:dyDescent="0.25" r="1047" customHeight="1" ht="29.25">
      <c r="A1047" s="1256" t="s">
        <v>15087</v>
      </c>
      <c r="B1047" s="1257" t="s">
        <v>15088</v>
      </c>
      <c r="C1047" s="1258">
        <v>78</v>
      </c>
      <c r="D1047" s="1"/>
      <c r="E1047" s="1"/>
      <c r="F1047" s="1"/>
      <c r="G1047" s="1"/>
      <c r="H1047" s="1"/>
      <c r="I1047" s="1"/>
      <c r="J1047" s="1"/>
      <c r="K1047" s="1"/>
      <c r="L1047" s="1"/>
      <c r="M1047" s="374"/>
    </row>
    <row x14ac:dyDescent="0.25" r="1048" customHeight="1" ht="29.25">
      <c r="A1048" s="1256" t="s">
        <v>15089</v>
      </c>
      <c r="B1048" s="1257" t="s">
        <v>15090</v>
      </c>
      <c r="C1048" s="1258">
        <v>64</v>
      </c>
      <c r="D1048" s="1"/>
      <c r="E1048" s="1"/>
      <c r="F1048" s="1"/>
      <c r="G1048" s="1"/>
      <c r="H1048" s="1"/>
      <c r="I1048" s="1"/>
      <c r="J1048" s="1"/>
      <c r="K1048" s="1"/>
      <c r="L1048" s="1"/>
      <c r="M1048" s="374"/>
    </row>
    <row x14ac:dyDescent="0.25" r="1049" customHeight="1" ht="29.25">
      <c r="A1049" s="1256" t="s">
        <v>15091</v>
      </c>
      <c r="B1049" s="1257" t="s">
        <v>15092</v>
      </c>
      <c r="C1049" s="1258">
        <v>211</v>
      </c>
      <c r="D1049" s="1"/>
      <c r="E1049" s="1"/>
      <c r="F1049" s="1"/>
      <c r="G1049" s="1"/>
      <c r="H1049" s="1"/>
      <c r="I1049" s="1"/>
      <c r="J1049" s="1"/>
      <c r="K1049" s="1"/>
      <c r="L1049" s="1"/>
      <c r="M1049" s="374"/>
    </row>
    <row x14ac:dyDescent="0.25" r="1050" customHeight="1" ht="29.25">
      <c r="A1050" s="1256" t="s">
        <v>256</v>
      </c>
      <c r="B1050" s="1257" t="s">
        <v>257</v>
      </c>
      <c r="C1050" s="1258">
        <v>256</v>
      </c>
      <c r="D1050" s="1"/>
      <c r="E1050" s="1"/>
      <c r="F1050" s="1"/>
      <c r="G1050" s="1"/>
      <c r="H1050" s="1"/>
      <c r="I1050" s="1"/>
      <c r="J1050" s="1"/>
      <c r="K1050" s="1"/>
      <c r="L1050" s="1"/>
      <c r="M1050" s="374"/>
    </row>
    <row x14ac:dyDescent="0.25" r="1051" customHeight="1" ht="29.25">
      <c r="A1051" s="1256" t="s">
        <v>15093</v>
      </c>
      <c r="B1051" s="1257" t="s">
        <v>15094</v>
      </c>
      <c r="C1051" s="1258">
        <v>307</v>
      </c>
      <c r="D1051" s="1"/>
      <c r="E1051" s="1"/>
      <c r="F1051" s="1"/>
      <c r="G1051" s="1"/>
      <c r="H1051" s="1"/>
      <c r="I1051" s="1"/>
      <c r="J1051" s="1"/>
      <c r="K1051" s="1"/>
      <c r="L1051" s="1"/>
      <c r="M1051" s="374"/>
    </row>
    <row x14ac:dyDescent="0.25" r="1052" customHeight="1" ht="29.25">
      <c r="A1052" s="1256" t="s">
        <v>15095</v>
      </c>
      <c r="B1052" s="1257" t="s">
        <v>15096</v>
      </c>
      <c r="C1052" s="1258">
        <v>267</v>
      </c>
      <c r="D1052" s="1"/>
      <c r="E1052" s="1"/>
      <c r="F1052" s="1"/>
      <c r="G1052" s="1"/>
      <c r="H1052" s="1"/>
      <c r="I1052" s="1"/>
      <c r="J1052" s="1"/>
      <c r="K1052" s="1"/>
      <c r="L1052" s="1"/>
      <c r="M1052" s="374"/>
    </row>
    <row x14ac:dyDescent="0.25" r="1053" customHeight="1" ht="29.25">
      <c r="A1053" s="1256" t="s">
        <v>15097</v>
      </c>
      <c r="B1053" s="1257" t="s">
        <v>15098</v>
      </c>
      <c r="C1053" s="1258">
        <v>315</v>
      </c>
      <c r="D1053" s="1"/>
      <c r="E1053" s="1"/>
      <c r="F1053" s="1"/>
      <c r="G1053" s="1"/>
      <c r="H1053" s="1"/>
      <c r="I1053" s="1"/>
      <c r="J1053" s="1"/>
      <c r="K1053" s="1"/>
      <c r="L1053" s="1"/>
      <c r="M1053" s="374"/>
    </row>
    <row x14ac:dyDescent="0.25" r="1054" customHeight="1" ht="29.25">
      <c r="A1054" s="1256" t="s">
        <v>15099</v>
      </c>
      <c r="B1054" s="1257" t="s">
        <v>15100</v>
      </c>
      <c r="C1054" s="1258">
        <v>310</v>
      </c>
      <c r="D1054" s="1"/>
      <c r="E1054" s="1"/>
      <c r="F1054" s="1"/>
      <c r="G1054" s="1"/>
      <c r="H1054" s="1"/>
      <c r="I1054" s="1"/>
      <c r="J1054" s="1"/>
      <c r="K1054" s="1"/>
      <c r="L1054" s="1"/>
      <c r="M1054" s="374"/>
    </row>
    <row x14ac:dyDescent="0.25" r="1055" customHeight="1" ht="29.25">
      <c r="A1055" s="1256" t="s">
        <v>15101</v>
      </c>
      <c r="B1055" s="1257" t="s">
        <v>15102</v>
      </c>
      <c r="C1055" s="1258">
        <v>315</v>
      </c>
      <c r="D1055" s="1"/>
      <c r="E1055" s="1"/>
      <c r="F1055" s="1"/>
      <c r="G1055" s="1"/>
      <c r="H1055" s="1"/>
      <c r="I1055" s="1"/>
      <c r="J1055" s="1"/>
      <c r="K1055" s="1"/>
      <c r="L1055" s="1"/>
      <c r="M1055" s="374"/>
    </row>
    <row x14ac:dyDescent="0.25" r="1056" customHeight="1" ht="29.25">
      <c r="A1056" s="1256" t="s">
        <v>15103</v>
      </c>
      <c r="B1056" s="1257" t="s">
        <v>15104</v>
      </c>
      <c r="C1056" s="1258">
        <v>319</v>
      </c>
      <c r="D1056" s="1"/>
      <c r="E1056" s="1"/>
      <c r="F1056" s="1"/>
      <c r="G1056" s="1"/>
      <c r="H1056" s="1"/>
      <c r="I1056" s="1"/>
      <c r="J1056" s="1"/>
      <c r="K1056" s="1"/>
      <c r="L1056" s="1"/>
      <c r="M1056" s="374"/>
    </row>
    <row x14ac:dyDescent="0.25" r="1057" customHeight="1" ht="29.25">
      <c r="A1057" s="1256" t="s">
        <v>15105</v>
      </c>
      <c r="B1057" s="1257" t="s">
        <v>15106</v>
      </c>
      <c r="C1057" s="1258">
        <v>311</v>
      </c>
      <c r="D1057" s="1"/>
      <c r="E1057" s="1"/>
      <c r="F1057" s="1"/>
      <c r="G1057" s="1"/>
      <c r="H1057" s="1"/>
      <c r="I1057" s="1"/>
      <c r="J1057" s="1"/>
      <c r="K1057" s="1"/>
      <c r="L1057" s="1"/>
      <c r="M1057" s="374"/>
    </row>
    <row x14ac:dyDescent="0.25" r="1058" customHeight="1" ht="29.25">
      <c r="A1058" s="1256" t="s">
        <v>15107</v>
      </c>
      <c r="B1058" s="1257" t="s">
        <v>15108</v>
      </c>
      <c r="C1058" s="1258">
        <v>315</v>
      </c>
      <c r="D1058" s="1"/>
      <c r="E1058" s="1"/>
      <c r="F1058" s="1"/>
      <c r="G1058" s="1"/>
      <c r="H1058" s="1"/>
      <c r="I1058" s="1"/>
      <c r="J1058" s="1"/>
      <c r="K1058" s="1"/>
      <c r="L1058" s="1"/>
      <c r="M1058" s="374"/>
    </row>
    <row x14ac:dyDescent="0.25" r="1059" customHeight="1" ht="29.25">
      <c r="A1059" s="1256" t="s">
        <v>15109</v>
      </c>
      <c r="B1059" s="1257" t="s">
        <v>15110</v>
      </c>
      <c r="C1059" s="1258">
        <v>351</v>
      </c>
      <c r="D1059" s="1"/>
      <c r="E1059" s="1"/>
      <c r="F1059" s="1"/>
      <c r="G1059" s="1"/>
      <c r="H1059" s="1"/>
      <c r="I1059" s="1"/>
      <c r="J1059" s="1"/>
      <c r="K1059" s="1"/>
      <c r="L1059" s="1"/>
      <c r="M1059" s="374"/>
    </row>
    <row x14ac:dyDescent="0.25" r="1060" customHeight="1" ht="29.25">
      <c r="A1060" s="1256" t="s">
        <v>15111</v>
      </c>
      <c r="B1060" s="1257" t="s">
        <v>15112</v>
      </c>
      <c r="C1060" s="1258">
        <v>306</v>
      </c>
      <c r="D1060" s="1"/>
      <c r="E1060" s="1"/>
      <c r="F1060" s="1"/>
      <c r="G1060" s="1"/>
      <c r="H1060" s="1"/>
      <c r="I1060" s="1"/>
      <c r="J1060" s="1"/>
      <c r="K1060" s="1"/>
      <c r="L1060" s="1"/>
      <c r="M1060" s="374"/>
    </row>
    <row x14ac:dyDescent="0.25" r="1061" customHeight="1" ht="29.25">
      <c r="A1061" s="1256" t="s">
        <v>15113</v>
      </c>
      <c r="B1061" s="1257" t="s">
        <v>15114</v>
      </c>
      <c r="C1061" s="1258">
        <v>332</v>
      </c>
      <c r="D1061" s="1"/>
      <c r="E1061" s="1"/>
      <c r="F1061" s="1"/>
      <c r="G1061" s="1"/>
      <c r="H1061" s="1"/>
      <c r="I1061" s="1"/>
      <c r="J1061" s="1"/>
      <c r="K1061" s="1"/>
      <c r="L1061" s="1"/>
      <c r="M1061" s="374"/>
    </row>
    <row x14ac:dyDescent="0.25" r="1062" customHeight="1" ht="29.25">
      <c r="A1062" s="1256" t="s">
        <v>15115</v>
      </c>
      <c r="B1062" s="1257" t="s">
        <v>15116</v>
      </c>
      <c r="C1062" s="1258">
        <v>907</v>
      </c>
      <c r="D1062" s="1"/>
      <c r="E1062" s="1"/>
      <c r="F1062" s="1"/>
      <c r="G1062" s="1"/>
      <c r="H1062" s="1"/>
      <c r="I1062" s="1"/>
      <c r="J1062" s="1"/>
      <c r="K1062" s="1"/>
      <c r="L1062" s="1"/>
      <c r="M1062" s="374"/>
    </row>
    <row x14ac:dyDescent="0.25" r="1063" customHeight="1" ht="29.25">
      <c r="A1063" s="1256" t="s">
        <v>15117</v>
      </c>
      <c r="B1063" s="1257" t="s">
        <v>15118</v>
      </c>
      <c r="C1063" s="1258">
        <v>675</v>
      </c>
      <c r="D1063" s="1"/>
      <c r="E1063" s="1"/>
      <c r="F1063" s="1"/>
      <c r="G1063" s="1"/>
      <c r="H1063" s="1"/>
      <c r="I1063" s="1"/>
      <c r="J1063" s="1"/>
      <c r="K1063" s="1"/>
      <c r="L1063" s="1"/>
      <c r="M1063" s="374"/>
    </row>
    <row x14ac:dyDescent="0.25" r="1064" customHeight="1" ht="29.25">
      <c r="A1064" s="1256" t="s">
        <v>15119</v>
      </c>
      <c r="B1064" s="1257" t="s">
        <v>15120</v>
      </c>
      <c r="C1064" s="1258">
        <v>266</v>
      </c>
      <c r="D1064" s="1"/>
      <c r="E1064" s="1"/>
      <c r="F1064" s="1"/>
      <c r="G1064" s="1"/>
      <c r="H1064" s="1"/>
      <c r="I1064" s="1"/>
      <c r="J1064" s="1"/>
      <c r="K1064" s="1"/>
      <c r="L1064" s="1"/>
      <c r="M1064" s="374"/>
    </row>
    <row x14ac:dyDescent="0.25" r="1065" customHeight="1" ht="29.25">
      <c r="A1065" s="1256" t="s">
        <v>15121</v>
      </c>
      <c r="B1065" s="1257" t="s">
        <v>15047</v>
      </c>
      <c r="C1065" s="1258">
        <v>271</v>
      </c>
      <c r="D1065" s="1"/>
      <c r="E1065" s="1"/>
      <c r="F1065" s="1"/>
      <c r="G1065" s="1"/>
      <c r="H1065" s="1"/>
      <c r="I1065" s="1"/>
      <c r="J1065" s="1"/>
      <c r="K1065" s="1"/>
      <c r="L1065" s="1"/>
      <c r="M1065" s="374"/>
    </row>
    <row x14ac:dyDescent="0.25" r="1066" customHeight="1" ht="29.25">
      <c r="A1066" s="1256" t="s">
        <v>15122</v>
      </c>
      <c r="B1066" s="1257" t="s">
        <v>15123</v>
      </c>
      <c r="C1066" s="1258">
        <v>346</v>
      </c>
      <c r="D1066" s="1"/>
      <c r="E1066" s="1"/>
      <c r="F1066" s="1"/>
      <c r="G1066" s="1"/>
      <c r="H1066" s="1"/>
      <c r="I1066" s="1"/>
      <c r="J1066" s="1"/>
      <c r="K1066" s="1"/>
      <c r="L1066" s="1"/>
      <c r="M1066" s="374"/>
    </row>
    <row x14ac:dyDescent="0.25" r="1067" customHeight="1" ht="29.25">
      <c r="A1067" s="1256" t="s">
        <v>15124</v>
      </c>
      <c r="B1067" s="1257" t="s">
        <v>15125</v>
      </c>
      <c r="C1067" s="1258">
        <v>347</v>
      </c>
      <c r="D1067" s="1"/>
      <c r="E1067" s="1"/>
      <c r="F1067" s="1"/>
      <c r="G1067" s="1"/>
      <c r="H1067" s="1"/>
      <c r="I1067" s="1"/>
      <c r="J1067" s="1"/>
      <c r="K1067" s="1"/>
      <c r="L1067" s="1"/>
      <c r="M1067" s="374"/>
    </row>
    <row x14ac:dyDescent="0.25" r="1068" customHeight="1" ht="29.25">
      <c r="A1068" s="1256" t="s">
        <v>15126</v>
      </c>
      <c r="B1068" s="1257" t="s">
        <v>15127</v>
      </c>
      <c r="C1068" s="1258">
        <v>346</v>
      </c>
      <c r="D1068" s="1"/>
      <c r="E1068" s="1"/>
      <c r="F1068" s="1"/>
      <c r="G1068" s="1"/>
      <c r="H1068" s="1"/>
      <c r="I1068" s="1"/>
      <c r="J1068" s="1"/>
      <c r="K1068" s="1"/>
      <c r="L1068" s="1"/>
      <c r="M1068" s="374"/>
    </row>
    <row x14ac:dyDescent="0.25" r="1069" customHeight="1" ht="29.25">
      <c r="A1069" s="1256" t="s">
        <v>15128</v>
      </c>
      <c r="B1069" s="1257" t="s">
        <v>15129</v>
      </c>
      <c r="C1069" s="1258">
        <v>356</v>
      </c>
      <c r="D1069" s="1"/>
      <c r="E1069" s="1"/>
      <c r="F1069" s="1"/>
      <c r="G1069" s="1"/>
      <c r="H1069" s="1"/>
      <c r="I1069" s="1"/>
      <c r="J1069" s="1"/>
      <c r="K1069" s="1"/>
      <c r="L1069" s="1"/>
      <c r="M1069" s="374"/>
    </row>
    <row x14ac:dyDescent="0.25" r="1070" customHeight="1" ht="29.25">
      <c r="A1070" s="1256" t="s">
        <v>15130</v>
      </c>
      <c r="B1070" s="1257" t="s">
        <v>15131</v>
      </c>
      <c r="C1070" s="1258">
        <v>366</v>
      </c>
      <c r="D1070" s="1"/>
      <c r="E1070" s="1"/>
      <c r="F1070" s="1"/>
      <c r="G1070" s="1"/>
      <c r="H1070" s="1"/>
      <c r="I1070" s="1"/>
      <c r="J1070" s="1"/>
      <c r="K1070" s="1"/>
      <c r="L1070" s="1"/>
      <c r="M1070" s="374"/>
    </row>
    <row x14ac:dyDescent="0.25" r="1071" customHeight="1" ht="29.25">
      <c r="A1071" s="1256" t="s">
        <v>15132</v>
      </c>
      <c r="B1071" s="1257" t="s">
        <v>15133</v>
      </c>
      <c r="C1071" s="1258">
        <v>372</v>
      </c>
      <c r="D1071" s="1"/>
      <c r="E1071" s="1"/>
      <c r="F1071" s="1"/>
      <c r="G1071" s="1"/>
      <c r="H1071" s="1"/>
      <c r="I1071" s="1"/>
      <c r="J1071" s="1"/>
      <c r="K1071" s="1"/>
      <c r="L1071" s="1"/>
      <c r="M1071" s="374"/>
    </row>
    <row x14ac:dyDescent="0.25" r="1072" customHeight="1" ht="32.1">
      <c r="A1072" s="1256" t="s">
        <v>15134</v>
      </c>
      <c r="B1072" s="1257" t="s">
        <v>15135</v>
      </c>
      <c r="C1072" s="1258">
        <v>562</v>
      </c>
      <c r="D1072" s="1"/>
      <c r="E1072" s="1"/>
      <c r="F1072" s="1"/>
      <c r="G1072" s="1"/>
      <c r="H1072" s="1"/>
      <c r="I1072" s="1"/>
      <c r="J1072" s="1"/>
      <c r="K1072" s="1"/>
      <c r="L1072" s="1"/>
      <c r="M1072" s="374"/>
    </row>
    <row x14ac:dyDescent="0.25" r="1073" customHeight="1" ht="29.25">
      <c r="A1073" s="1256" t="s">
        <v>15136</v>
      </c>
      <c r="B1073" s="1257" t="s">
        <v>15137</v>
      </c>
      <c r="C1073" s="1258">
        <v>606</v>
      </c>
      <c r="D1073" s="1"/>
      <c r="E1073" s="1"/>
      <c r="F1073" s="1"/>
      <c r="G1073" s="1"/>
      <c r="H1073" s="1"/>
      <c r="I1073" s="1"/>
      <c r="J1073" s="1"/>
      <c r="K1073" s="1"/>
      <c r="L1073" s="1"/>
      <c r="M1073" s="374"/>
    </row>
    <row x14ac:dyDescent="0.25" r="1074" customHeight="1" ht="29.25">
      <c r="A1074" s="1256" t="s">
        <v>15138</v>
      </c>
      <c r="B1074" s="1257" t="s">
        <v>15139</v>
      </c>
      <c r="C1074" s="1258">
        <v>706</v>
      </c>
      <c r="D1074" s="1"/>
      <c r="E1074" s="1"/>
      <c r="F1074" s="1"/>
      <c r="G1074" s="1"/>
      <c r="H1074" s="1"/>
      <c r="I1074" s="1"/>
      <c r="J1074" s="1"/>
      <c r="K1074" s="1"/>
      <c r="L1074" s="1"/>
      <c r="M1074" s="374"/>
    </row>
    <row x14ac:dyDescent="0.25" r="1075" customHeight="1" ht="29.25">
      <c r="A1075" s="1256" t="s">
        <v>15140</v>
      </c>
      <c r="B1075" s="1257" t="s">
        <v>15141</v>
      </c>
      <c r="C1075" s="1258">
        <v>297</v>
      </c>
      <c r="D1075" s="1"/>
      <c r="E1075" s="1"/>
      <c r="F1075" s="1"/>
      <c r="G1075" s="1"/>
      <c r="H1075" s="1"/>
      <c r="I1075" s="1"/>
      <c r="J1075" s="1"/>
      <c r="K1075" s="1"/>
      <c r="L1075" s="1"/>
      <c r="M1075" s="374"/>
    </row>
    <row x14ac:dyDescent="0.25" r="1076" customHeight="1" ht="29.25">
      <c r="A1076" s="1256" t="s">
        <v>15142</v>
      </c>
      <c r="B1076" s="1257" t="s">
        <v>15143</v>
      </c>
      <c r="C1076" s="1258">
        <v>322</v>
      </c>
      <c r="D1076" s="1"/>
      <c r="E1076" s="1"/>
      <c r="F1076" s="1"/>
      <c r="G1076" s="1"/>
      <c r="H1076" s="1"/>
      <c r="I1076" s="1"/>
      <c r="J1076" s="1"/>
      <c r="K1076" s="1"/>
      <c r="L1076" s="1"/>
      <c r="M1076" s="374"/>
    </row>
    <row x14ac:dyDescent="0.25" r="1077" customHeight="1" ht="29.25">
      <c r="A1077" s="1256" t="s">
        <v>15144</v>
      </c>
      <c r="B1077" s="1257" t="s">
        <v>15145</v>
      </c>
      <c r="C1077" s="1258">
        <v>740</v>
      </c>
      <c r="D1077" s="1"/>
      <c r="E1077" s="1"/>
      <c r="F1077" s="1"/>
      <c r="G1077" s="1"/>
      <c r="H1077" s="1"/>
      <c r="I1077" s="1"/>
      <c r="J1077" s="1"/>
      <c r="K1077" s="1"/>
      <c r="L1077" s="1"/>
      <c r="M1077" s="374"/>
    </row>
    <row x14ac:dyDescent="0.25" r="1078" customHeight="1" ht="29.25">
      <c r="A1078" s="1256" t="s">
        <v>15146</v>
      </c>
      <c r="B1078" s="1257" t="s">
        <v>15147</v>
      </c>
      <c r="C1078" s="1258">
        <v>1097</v>
      </c>
      <c r="D1078" s="1"/>
      <c r="E1078" s="1"/>
      <c r="F1078" s="1"/>
      <c r="G1078" s="1"/>
      <c r="H1078" s="1"/>
      <c r="I1078" s="1"/>
      <c r="J1078" s="1"/>
      <c r="K1078" s="1"/>
      <c r="L1078" s="1"/>
      <c r="M1078" s="374"/>
    </row>
    <row x14ac:dyDescent="0.25" r="1079" customHeight="1" ht="29.25">
      <c r="A1079" s="1256" t="s">
        <v>15148</v>
      </c>
      <c r="B1079" s="1257" t="s">
        <v>15149</v>
      </c>
      <c r="C1079" s="1258">
        <v>1020</v>
      </c>
      <c r="D1079" s="1"/>
      <c r="E1079" s="1"/>
      <c r="F1079" s="1"/>
      <c r="G1079" s="1"/>
      <c r="H1079" s="1"/>
      <c r="I1079" s="1"/>
      <c r="J1079" s="1"/>
      <c r="K1079" s="1"/>
      <c r="L1079" s="1"/>
      <c r="M1079" s="374"/>
    </row>
    <row x14ac:dyDescent="0.25" r="1080" customHeight="1" ht="29.25">
      <c r="A1080" s="1256" t="s">
        <v>15150</v>
      </c>
      <c r="B1080" s="1257" t="s">
        <v>15151</v>
      </c>
      <c r="C1080" s="1258">
        <v>1671</v>
      </c>
      <c r="D1080" s="1"/>
      <c r="E1080" s="1"/>
      <c r="F1080" s="1"/>
      <c r="G1080" s="1"/>
      <c r="H1080" s="1"/>
      <c r="I1080" s="1"/>
      <c r="J1080" s="1"/>
      <c r="K1080" s="1"/>
      <c r="L1080" s="1"/>
      <c r="M1080" s="374"/>
    </row>
    <row x14ac:dyDescent="0.25" r="1081" customHeight="1" ht="29.25">
      <c r="A1081" s="1256" t="s">
        <v>15152</v>
      </c>
      <c r="B1081" s="1257" t="s">
        <v>15153</v>
      </c>
      <c r="C1081" s="1258">
        <v>158</v>
      </c>
      <c r="D1081" s="1"/>
      <c r="E1081" s="1"/>
      <c r="F1081" s="1"/>
      <c r="G1081" s="1"/>
      <c r="H1081" s="1"/>
      <c r="I1081" s="1"/>
      <c r="J1081" s="1"/>
      <c r="K1081" s="1"/>
      <c r="L1081" s="1"/>
      <c r="M1081" s="374"/>
    </row>
    <row x14ac:dyDescent="0.25" r="1082" customHeight="1" ht="29.25">
      <c r="A1082" s="1256" t="s">
        <v>15154</v>
      </c>
      <c r="B1082" s="1257" t="s">
        <v>15155</v>
      </c>
      <c r="C1082" s="1258">
        <v>518</v>
      </c>
      <c r="D1082" s="1"/>
      <c r="E1082" s="1"/>
      <c r="F1082" s="1"/>
      <c r="G1082" s="1"/>
      <c r="H1082" s="1"/>
      <c r="I1082" s="1"/>
      <c r="J1082" s="1"/>
      <c r="K1082" s="1"/>
      <c r="L1082" s="1"/>
      <c r="M1082" s="374"/>
    </row>
    <row x14ac:dyDescent="0.25" r="1083" customHeight="1" ht="29.25">
      <c r="A1083" s="1256" t="s">
        <v>15156</v>
      </c>
      <c r="B1083" s="1257" t="s">
        <v>15157</v>
      </c>
      <c r="C1083" s="1258">
        <v>51</v>
      </c>
      <c r="D1083" s="1"/>
      <c r="E1083" s="1"/>
      <c r="F1083" s="1"/>
      <c r="G1083" s="1"/>
      <c r="H1083" s="1"/>
      <c r="I1083" s="1"/>
      <c r="J1083" s="1"/>
      <c r="K1083" s="1"/>
      <c r="L1083" s="1"/>
      <c r="M1083" s="374"/>
    </row>
    <row x14ac:dyDescent="0.25" r="1084" customHeight="1" ht="29.25">
      <c r="A1084" s="1256" t="s">
        <v>15158</v>
      </c>
      <c r="B1084" s="1257" t="s">
        <v>15159</v>
      </c>
      <c r="C1084" s="1258">
        <v>1093</v>
      </c>
      <c r="D1084" s="1"/>
      <c r="E1084" s="1"/>
      <c r="F1084" s="1"/>
      <c r="G1084" s="1"/>
      <c r="H1084" s="1"/>
      <c r="I1084" s="1"/>
      <c r="J1084" s="1"/>
      <c r="K1084" s="1"/>
      <c r="L1084" s="1"/>
      <c r="M1084" s="374"/>
    </row>
    <row x14ac:dyDescent="0.25" r="1085" customHeight="1" ht="29.25">
      <c r="A1085" s="1256" t="s">
        <v>15160</v>
      </c>
      <c r="B1085" s="1257" t="s">
        <v>15161</v>
      </c>
      <c r="C1085" s="1258">
        <v>263</v>
      </c>
      <c r="D1085" s="1"/>
      <c r="E1085" s="1"/>
      <c r="F1085" s="1"/>
      <c r="G1085" s="1"/>
      <c r="H1085" s="1"/>
      <c r="I1085" s="1"/>
      <c r="J1085" s="1"/>
      <c r="K1085" s="1"/>
      <c r="L1085" s="1"/>
      <c r="M1085" s="374"/>
    </row>
    <row x14ac:dyDescent="0.25" r="1086" customHeight="1" ht="29.25">
      <c r="A1086" s="1256" t="s">
        <v>15162</v>
      </c>
      <c r="B1086" s="1257" t="s">
        <v>15163</v>
      </c>
      <c r="C1086" s="1258">
        <v>266</v>
      </c>
      <c r="D1086" s="1"/>
      <c r="E1086" s="1"/>
      <c r="F1086" s="1"/>
      <c r="G1086" s="1"/>
      <c r="H1086" s="1"/>
      <c r="I1086" s="1"/>
      <c r="J1086" s="1"/>
      <c r="K1086" s="1"/>
      <c r="L1086" s="1"/>
      <c r="M1086" s="374"/>
    </row>
    <row x14ac:dyDescent="0.25" r="1087" customHeight="1" ht="29.25">
      <c r="A1087" s="1256" t="s">
        <v>15164</v>
      </c>
      <c r="B1087" s="1257" t="s">
        <v>15165</v>
      </c>
      <c r="C1087" s="1258">
        <v>858</v>
      </c>
      <c r="D1087" s="1"/>
      <c r="E1087" s="1"/>
      <c r="F1087" s="1"/>
      <c r="G1087" s="1"/>
      <c r="H1087" s="1"/>
      <c r="I1087" s="1"/>
      <c r="J1087" s="1"/>
      <c r="K1087" s="1"/>
      <c r="L1087" s="1"/>
      <c r="M1087" s="374"/>
    </row>
    <row x14ac:dyDescent="0.25" r="1088" customHeight="1" ht="29.25">
      <c r="A1088" s="1256" t="s">
        <v>15166</v>
      </c>
      <c r="B1088" s="1257" t="s">
        <v>15167</v>
      </c>
      <c r="C1088" s="1258">
        <v>892</v>
      </c>
      <c r="D1088" s="1"/>
      <c r="E1088" s="1"/>
      <c r="F1088" s="1"/>
      <c r="G1088" s="1"/>
      <c r="H1088" s="1"/>
      <c r="I1088" s="1"/>
      <c r="J1088" s="1"/>
      <c r="K1088" s="1"/>
      <c r="L1088" s="1"/>
      <c r="M1088" s="374"/>
    </row>
    <row x14ac:dyDescent="0.25" r="1089" customHeight="1" ht="29.25">
      <c r="A1089" s="1256" t="s">
        <v>15168</v>
      </c>
      <c r="B1089" s="1257" t="s">
        <v>15169</v>
      </c>
      <c r="C1089" s="1258">
        <v>863</v>
      </c>
      <c r="D1089" s="1"/>
      <c r="E1089" s="1"/>
      <c r="F1089" s="1"/>
      <c r="G1089" s="1"/>
      <c r="H1089" s="1"/>
      <c r="I1089" s="1"/>
      <c r="J1089" s="1"/>
      <c r="K1089" s="1"/>
      <c r="L1089" s="1"/>
      <c r="M1089" s="374"/>
    </row>
    <row x14ac:dyDescent="0.25" r="1090" customHeight="1" ht="29.25">
      <c r="A1090" s="1256" t="s">
        <v>15170</v>
      </c>
      <c r="B1090" s="1257" t="s">
        <v>15171</v>
      </c>
      <c r="C1090" s="1258">
        <v>216</v>
      </c>
      <c r="D1090" s="1"/>
      <c r="E1090" s="1"/>
      <c r="F1090" s="1"/>
      <c r="G1090" s="1"/>
      <c r="H1090" s="1"/>
      <c r="I1090" s="1"/>
      <c r="J1090" s="1"/>
      <c r="K1090" s="1"/>
      <c r="L1090" s="1"/>
      <c r="M1090" s="374"/>
    </row>
    <row x14ac:dyDescent="0.25" r="1091" customHeight="1" ht="29.25">
      <c r="A1091" s="1256" t="s">
        <v>15172</v>
      </c>
      <c r="B1091" s="1257" t="s">
        <v>15173</v>
      </c>
      <c r="C1091" s="1258">
        <v>661</v>
      </c>
      <c r="D1091" s="1"/>
      <c r="E1091" s="1"/>
      <c r="F1091" s="1"/>
      <c r="G1091" s="1"/>
      <c r="H1091" s="1"/>
      <c r="I1091" s="1"/>
      <c r="J1091" s="1"/>
      <c r="K1091" s="1"/>
      <c r="L1091" s="1"/>
      <c r="M1091" s="374"/>
    </row>
    <row x14ac:dyDescent="0.25" r="1092" customHeight="1" ht="29.25">
      <c r="A1092" s="1256" t="s">
        <v>15174</v>
      </c>
      <c r="B1092" s="1257" t="s">
        <v>15175</v>
      </c>
      <c r="C1092" s="1258">
        <v>18</v>
      </c>
      <c r="D1092" s="1"/>
      <c r="E1092" s="1"/>
      <c r="F1092" s="1"/>
      <c r="G1092" s="1"/>
      <c r="H1092" s="1"/>
      <c r="I1092" s="1"/>
      <c r="J1092" s="1"/>
      <c r="K1092" s="1"/>
      <c r="L1092" s="1"/>
      <c r="M1092" s="374"/>
    </row>
    <row x14ac:dyDescent="0.25" r="1093" customHeight="1" ht="29.25">
      <c r="A1093" s="1256" t="s">
        <v>15176</v>
      </c>
      <c r="B1093" s="1257" t="s">
        <v>15177</v>
      </c>
      <c r="C1093" s="1258">
        <v>65</v>
      </c>
      <c r="D1093" s="1"/>
      <c r="E1093" s="1"/>
      <c r="F1093" s="1"/>
      <c r="G1093" s="1"/>
      <c r="H1093" s="1"/>
      <c r="I1093" s="1"/>
      <c r="J1093" s="1"/>
      <c r="K1093" s="1"/>
      <c r="L1093" s="1"/>
      <c r="M1093" s="374"/>
    </row>
    <row x14ac:dyDescent="0.25" r="1094" customHeight="1" ht="29.25">
      <c r="A1094" s="1256" t="s">
        <v>15178</v>
      </c>
      <c r="B1094" s="1257" t="s">
        <v>15179</v>
      </c>
      <c r="C1094" s="1258">
        <v>347</v>
      </c>
      <c r="D1094" s="1"/>
      <c r="E1094" s="1"/>
      <c r="F1094" s="1"/>
      <c r="G1094" s="1"/>
      <c r="H1094" s="1"/>
      <c r="I1094" s="1"/>
      <c r="J1094" s="1"/>
      <c r="K1094" s="1"/>
      <c r="L1094" s="1"/>
      <c r="M1094" s="374"/>
    </row>
    <row x14ac:dyDescent="0.25" r="1095" customHeight="1" ht="29.25">
      <c r="A1095" s="1256" t="s">
        <v>15180</v>
      </c>
      <c r="B1095" s="1257" t="s">
        <v>15181</v>
      </c>
      <c r="C1095" s="1258">
        <v>84</v>
      </c>
      <c r="D1095" s="1"/>
      <c r="E1095" s="1"/>
      <c r="F1095" s="1"/>
      <c r="G1095" s="1"/>
      <c r="H1095" s="1"/>
      <c r="I1095" s="1"/>
      <c r="J1095" s="1"/>
      <c r="K1095" s="1"/>
      <c r="L1095" s="1"/>
      <c r="M1095" s="374"/>
    </row>
    <row x14ac:dyDescent="0.25" r="1096" customHeight="1" ht="29.25">
      <c r="A1096" s="1256" t="s">
        <v>15182</v>
      </c>
      <c r="B1096" s="1257" t="s">
        <v>15183</v>
      </c>
      <c r="C1096" s="1258">
        <v>310</v>
      </c>
      <c r="D1096" s="1"/>
      <c r="E1096" s="1"/>
      <c r="F1096" s="1"/>
      <c r="G1096" s="1"/>
      <c r="H1096" s="1"/>
      <c r="I1096" s="1"/>
      <c r="J1096" s="1"/>
      <c r="K1096" s="1"/>
      <c r="L1096" s="1"/>
      <c r="M1096" s="374"/>
    </row>
    <row x14ac:dyDescent="0.25" r="1097" customHeight="1" ht="29.25">
      <c r="A1097" s="1256" t="s">
        <v>15184</v>
      </c>
      <c r="B1097" s="1257" t="s">
        <v>15183</v>
      </c>
      <c r="C1097" s="1258">
        <v>310</v>
      </c>
      <c r="D1097" s="1"/>
      <c r="E1097" s="1"/>
      <c r="F1097" s="1"/>
      <c r="G1097" s="1"/>
      <c r="H1097" s="1"/>
      <c r="I1097" s="1"/>
      <c r="J1097" s="1"/>
      <c r="K1097" s="1"/>
      <c r="L1097" s="1"/>
      <c r="M1097" s="374"/>
    </row>
    <row x14ac:dyDescent="0.25" r="1098" customHeight="1" ht="29.25">
      <c r="A1098" s="1256" t="s">
        <v>15185</v>
      </c>
      <c r="B1098" s="1257" t="s">
        <v>15186</v>
      </c>
      <c r="C1098" s="1258">
        <v>350</v>
      </c>
      <c r="D1098" s="1"/>
      <c r="E1098" s="1"/>
      <c r="F1098" s="1"/>
      <c r="G1098" s="1"/>
      <c r="H1098" s="1"/>
      <c r="I1098" s="1"/>
      <c r="J1098" s="1"/>
      <c r="K1098" s="1"/>
      <c r="L1098" s="1"/>
      <c r="M1098" s="374"/>
    </row>
    <row x14ac:dyDescent="0.25" r="1099" customHeight="1" ht="29.25">
      <c r="A1099" s="1256" t="s">
        <v>15187</v>
      </c>
      <c r="B1099" s="1257" t="s">
        <v>15188</v>
      </c>
      <c r="C1099" s="1258">
        <v>231</v>
      </c>
      <c r="D1099" s="1"/>
      <c r="E1099" s="1"/>
      <c r="F1099" s="1"/>
      <c r="G1099" s="1"/>
      <c r="H1099" s="1"/>
      <c r="I1099" s="1"/>
      <c r="J1099" s="1"/>
      <c r="K1099" s="1"/>
      <c r="L1099" s="1"/>
      <c r="M1099" s="374"/>
    </row>
    <row x14ac:dyDescent="0.25" r="1100" customHeight="1" ht="29.25">
      <c r="A1100" s="1256" t="s">
        <v>15189</v>
      </c>
      <c r="B1100" s="1257" t="s">
        <v>15190</v>
      </c>
      <c r="C1100" s="1258">
        <v>43</v>
      </c>
      <c r="D1100" s="1"/>
      <c r="E1100" s="1"/>
      <c r="F1100" s="1"/>
      <c r="G1100" s="1"/>
      <c r="H1100" s="1"/>
      <c r="I1100" s="1"/>
      <c r="J1100" s="1"/>
      <c r="K1100" s="1"/>
      <c r="L1100" s="1"/>
      <c r="M1100" s="374"/>
    </row>
    <row x14ac:dyDescent="0.25" r="1101" customHeight="1" ht="29.25">
      <c r="A1101" s="1256" t="s">
        <v>15191</v>
      </c>
      <c r="B1101" s="1257" t="s">
        <v>15192</v>
      </c>
      <c r="C1101" s="1258">
        <v>84</v>
      </c>
      <c r="D1101" s="1"/>
      <c r="E1101" s="1"/>
      <c r="F1101" s="1"/>
      <c r="G1101" s="1"/>
      <c r="H1101" s="1"/>
      <c r="I1101" s="1"/>
      <c r="J1101" s="1"/>
      <c r="K1101" s="1"/>
      <c r="L1101" s="1"/>
      <c r="M1101" s="374"/>
    </row>
    <row x14ac:dyDescent="0.25" r="1102" customHeight="1" ht="29.25">
      <c r="A1102" s="1256" t="s">
        <v>15193</v>
      </c>
      <c r="B1102" s="1257" t="s">
        <v>15194</v>
      </c>
      <c r="C1102" s="1258">
        <v>25</v>
      </c>
      <c r="D1102" s="1"/>
      <c r="E1102" s="1"/>
      <c r="F1102" s="1"/>
      <c r="G1102" s="1"/>
      <c r="H1102" s="1"/>
      <c r="I1102" s="1"/>
      <c r="J1102" s="1"/>
      <c r="K1102" s="1"/>
      <c r="L1102" s="1"/>
      <c r="M1102" s="374"/>
    </row>
    <row x14ac:dyDescent="0.25" r="1103" customHeight="1" ht="29.25">
      <c r="A1103" s="1256" t="s">
        <v>15195</v>
      </c>
      <c r="B1103" s="1257" t="s">
        <v>15196</v>
      </c>
      <c r="C1103" s="1258">
        <v>68</v>
      </c>
      <c r="D1103" s="1"/>
      <c r="E1103" s="1"/>
      <c r="F1103" s="1"/>
      <c r="G1103" s="1"/>
      <c r="H1103" s="1"/>
      <c r="I1103" s="1"/>
      <c r="J1103" s="1"/>
      <c r="K1103" s="1"/>
      <c r="L1103" s="1"/>
      <c r="M1103" s="374"/>
    </row>
    <row x14ac:dyDescent="0.25" r="1104" customHeight="1" ht="29.25">
      <c r="A1104" s="1256" t="s">
        <v>15197</v>
      </c>
      <c r="B1104" s="1257" t="s">
        <v>15198</v>
      </c>
      <c r="C1104" s="1258">
        <v>68</v>
      </c>
      <c r="D1104" s="1"/>
      <c r="E1104" s="1"/>
      <c r="F1104" s="1"/>
      <c r="G1104" s="1"/>
      <c r="H1104" s="1"/>
      <c r="I1104" s="1"/>
      <c r="J1104" s="1"/>
      <c r="K1104" s="1"/>
      <c r="L1104" s="1"/>
      <c r="M1104" s="374"/>
    </row>
    <row x14ac:dyDescent="0.25" r="1105" customHeight="1" ht="29.25">
      <c r="A1105" s="1256" t="s">
        <v>15199</v>
      </c>
      <c r="B1105" s="1257" t="s">
        <v>15200</v>
      </c>
      <c r="C1105" s="1258">
        <v>48</v>
      </c>
      <c r="D1105" s="1"/>
      <c r="E1105" s="1"/>
      <c r="F1105" s="1"/>
      <c r="G1105" s="1"/>
      <c r="H1105" s="1"/>
      <c r="I1105" s="1"/>
      <c r="J1105" s="1"/>
      <c r="K1105" s="1"/>
      <c r="L1105" s="1"/>
      <c r="M1105" s="374"/>
    </row>
    <row x14ac:dyDescent="0.25" r="1106" customHeight="1" ht="29.25">
      <c r="A1106" s="1256" t="s">
        <v>15201</v>
      </c>
      <c r="B1106" s="1257" t="s">
        <v>15202</v>
      </c>
      <c r="C1106" s="1258">
        <v>64</v>
      </c>
      <c r="D1106" s="1"/>
      <c r="E1106" s="1"/>
      <c r="F1106" s="1"/>
      <c r="G1106" s="1"/>
      <c r="H1106" s="1"/>
      <c r="I1106" s="1"/>
      <c r="J1106" s="1"/>
      <c r="K1106" s="1"/>
      <c r="L1106" s="1"/>
      <c r="M1106" s="374"/>
    </row>
    <row x14ac:dyDescent="0.25" r="1107" customHeight="1" ht="29.25">
      <c r="A1107" s="1256" t="s">
        <v>15203</v>
      </c>
      <c r="B1107" s="1257" t="s">
        <v>15204</v>
      </c>
      <c r="C1107" s="1258">
        <v>214</v>
      </c>
      <c r="D1107" s="1"/>
      <c r="E1107" s="1"/>
      <c r="F1107" s="1"/>
      <c r="G1107" s="1"/>
      <c r="H1107" s="1"/>
      <c r="I1107" s="1"/>
      <c r="J1107" s="1"/>
      <c r="K1107" s="1"/>
      <c r="L1107" s="1"/>
      <c r="M1107" s="374"/>
    </row>
    <row x14ac:dyDescent="0.25" r="1108" customHeight="1" ht="29.25">
      <c r="A1108" s="1256" t="s">
        <v>15205</v>
      </c>
      <c r="B1108" s="1257" t="s">
        <v>15206</v>
      </c>
      <c r="C1108" s="1258">
        <v>39</v>
      </c>
      <c r="D1108" s="1"/>
      <c r="E1108" s="1"/>
      <c r="F1108" s="1"/>
      <c r="G1108" s="1"/>
      <c r="H1108" s="1"/>
      <c r="I1108" s="1"/>
      <c r="J1108" s="1"/>
      <c r="K1108" s="1"/>
      <c r="L1108" s="1"/>
      <c r="M1108" s="374"/>
    </row>
    <row x14ac:dyDescent="0.25" r="1109" customHeight="1" ht="29.25">
      <c r="A1109" s="1256" t="s">
        <v>15207</v>
      </c>
      <c r="B1109" s="1257" t="s">
        <v>15208</v>
      </c>
      <c r="C1109" s="1258">
        <v>64</v>
      </c>
      <c r="D1109" s="1"/>
      <c r="E1109" s="1"/>
      <c r="F1109" s="1"/>
      <c r="G1109" s="1"/>
      <c r="H1109" s="1"/>
      <c r="I1109" s="1"/>
      <c r="J1109" s="1"/>
      <c r="K1109" s="1"/>
      <c r="L1109" s="1"/>
      <c r="M1109" s="374"/>
    </row>
    <row x14ac:dyDescent="0.25" r="1110" customHeight="1" ht="29.25">
      <c r="A1110" s="1256" t="s">
        <v>15209</v>
      </c>
      <c r="B1110" s="1257" t="s">
        <v>15210</v>
      </c>
      <c r="C1110" s="1258">
        <v>101</v>
      </c>
      <c r="D1110" s="1"/>
      <c r="E1110" s="1"/>
      <c r="F1110" s="1"/>
      <c r="G1110" s="1"/>
      <c r="H1110" s="1"/>
      <c r="I1110" s="1"/>
      <c r="J1110" s="1"/>
      <c r="K1110" s="1"/>
      <c r="L1110" s="1"/>
      <c r="M1110" s="374"/>
    </row>
    <row x14ac:dyDescent="0.25" r="1111" customHeight="1" ht="29.25">
      <c r="A1111" s="1256" t="s">
        <v>15211</v>
      </c>
      <c r="B1111" s="1257" t="s">
        <v>15212</v>
      </c>
      <c r="C1111" s="1258">
        <v>240</v>
      </c>
      <c r="D1111" s="1"/>
      <c r="E1111" s="1"/>
      <c r="F1111" s="1"/>
      <c r="G1111" s="1"/>
      <c r="H1111" s="1"/>
      <c r="I1111" s="1"/>
      <c r="J1111" s="1"/>
      <c r="K1111" s="1"/>
      <c r="L1111" s="1"/>
      <c r="M1111" s="374"/>
    </row>
    <row x14ac:dyDescent="0.25" r="1112" customHeight="1" ht="29.25">
      <c r="A1112" s="1256" t="s">
        <v>15213</v>
      </c>
      <c r="B1112" s="1257" t="s">
        <v>15214</v>
      </c>
      <c r="C1112" s="1258">
        <v>891</v>
      </c>
      <c r="D1112" s="1"/>
      <c r="E1112" s="1"/>
      <c r="F1112" s="1"/>
      <c r="G1112" s="1"/>
      <c r="H1112" s="1"/>
      <c r="I1112" s="1"/>
      <c r="J1112" s="1"/>
      <c r="K1112" s="1"/>
      <c r="L1112" s="1"/>
      <c r="M1112" s="374"/>
    </row>
    <row x14ac:dyDescent="0.25" r="1113" customHeight="1" ht="29.25">
      <c r="A1113" s="1256" t="s">
        <v>15215</v>
      </c>
      <c r="B1113" s="1257" t="s">
        <v>15216</v>
      </c>
      <c r="C1113" s="1258">
        <v>665</v>
      </c>
      <c r="D1113" s="1"/>
      <c r="E1113" s="1"/>
      <c r="F1113" s="1"/>
      <c r="G1113" s="1"/>
      <c r="H1113" s="1"/>
      <c r="I1113" s="1"/>
      <c r="J1113" s="1"/>
      <c r="K1113" s="1"/>
      <c r="L1113" s="1"/>
      <c r="M1113" s="374"/>
    </row>
    <row x14ac:dyDescent="0.25" r="1114" customHeight="1" ht="29.25">
      <c r="A1114" s="1256" t="s">
        <v>15217</v>
      </c>
      <c r="B1114" s="1257" t="s">
        <v>15218</v>
      </c>
      <c r="C1114" s="1258">
        <v>165</v>
      </c>
      <c r="D1114" s="1"/>
      <c r="E1114" s="1"/>
      <c r="F1114" s="1"/>
      <c r="G1114" s="1"/>
      <c r="H1114" s="1"/>
      <c r="I1114" s="1"/>
      <c r="J1114" s="1"/>
      <c r="K1114" s="1"/>
      <c r="L1114" s="1"/>
      <c r="M1114" s="374"/>
    </row>
    <row x14ac:dyDescent="0.25" r="1115" customHeight="1" ht="29.25">
      <c r="A1115" s="1256" t="s">
        <v>15219</v>
      </c>
      <c r="B1115" s="1257" t="s">
        <v>15220</v>
      </c>
      <c r="C1115" s="1258">
        <v>84</v>
      </c>
      <c r="D1115" s="1"/>
      <c r="E1115" s="1"/>
      <c r="F1115" s="1"/>
      <c r="G1115" s="1"/>
      <c r="H1115" s="1"/>
      <c r="I1115" s="1"/>
      <c r="J1115" s="1"/>
      <c r="K1115" s="1"/>
      <c r="L1115" s="1"/>
      <c r="M1115" s="374"/>
    </row>
    <row x14ac:dyDescent="0.25" r="1116" customHeight="1" ht="29.25">
      <c r="A1116" s="1256" t="s">
        <v>15221</v>
      </c>
      <c r="B1116" s="1257" t="s">
        <v>15222</v>
      </c>
      <c r="C1116" s="1258">
        <v>104</v>
      </c>
      <c r="D1116" s="1"/>
      <c r="E1116" s="1"/>
      <c r="F1116" s="1"/>
      <c r="G1116" s="1"/>
      <c r="H1116" s="1"/>
      <c r="I1116" s="1"/>
      <c r="J1116" s="1"/>
      <c r="K1116" s="1"/>
      <c r="L1116" s="1"/>
      <c r="M1116" s="374"/>
    </row>
    <row x14ac:dyDescent="0.25" r="1117" customHeight="1" ht="29.25">
      <c r="A1117" s="1256" t="s">
        <v>15223</v>
      </c>
      <c r="B1117" s="1257" t="s">
        <v>15224</v>
      </c>
      <c r="C1117" s="1258">
        <v>270</v>
      </c>
      <c r="D1117" s="1"/>
      <c r="E1117" s="1"/>
      <c r="F1117" s="1"/>
      <c r="G1117" s="1"/>
      <c r="H1117" s="1"/>
      <c r="I1117" s="1"/>
      <c r="J1117" s="1"/>
      <c r="K1117" s="1"/>
      <c r="L1117" s="1"/>
      <c r="M1117" s="374"/>
    </row>
    <row x14ac:dyDescent="0.25" r="1118" customHeight="1" ht="29.25">
      <c r="A1118" s="1256" t="s">
        <v>15225</v>
      </c>
      <c r="B1118" s="1257" t="s">
        <v>15226</v>
      </c>
      <c r="C1118" s="1258">
        <v>110</v>
      </c>
      <c r="D1118" s="1"/>
      <c r="E1118" s="1"/>
      <c r="F1118" s="1"/>
      <c r="G1118" s="1"/>
      <c r="H1118" s="1"/>
      <c r="I1118" s="1"/>
      <c r="J1118" s="1"/>
      <c r="K1118" s="1"/>
      <c r="L1118" s="1"/>
      <c r="M1118" s="374"/>
    </row>
    <row x14ac:dyDescent="0.25" r="1119" customHeight="1" ht="29.25">
      <c r="A1119" s="1256" t="s">
        <v>15227</v>
      </c>
      <c r="B1119" s="1257" t="s">
        <v>15228</v>
      </c>
      <c r="C1119" s="1258">
        <v>640</v>
      </c>
      <c r="D1119" s="1"/>
      <c r="E1119" s="1"/>
      <c r="F1119" s="1"/>
      <c r="G1119" s="1"/>
      <c r="H1119" s="1"/>
      <c r="I1119" s="1"/>
      <c r="J1119" s="1"/>
      <c r="K1119" s="1"/>
      <c r="L1119" s="1"/>
      <c r="M1119" s="374"/>
    </row>
    <row x14ac:dyDescent="0.25" r="1120" customHeight="1" ht="29.25">
      <c r="A1120" s="1256" t="s">
        <v>15229</v>
      </c>
      <c r="B1120" s="1257" t="s">
        <v>15230</v>
      </c>
      <c r="C1120" s="1258">
        <v>247</v>
      </c>
      <c r="D1120" s="1"/>
      <c r="E1120" s="1"/>
      <c r="F1120" s="1"/>
      <c r="G1120" s="1"/>
      <c r="H1120" s="1"/>
      <c r="I1120" s="1"/>
      <c r="J1120" s="1"/>
      <c r="K1120" s="1"/>
      <c r="L1120" s="1"/>
      <c r="M1120" s="374"/>
    </row>
    <row x14ac:dyDescent="0.25" r="1121" customHeight="1" ht="29.25">
      <c r="A1121" s="1256" t="s">
        <v>15231</v>
      </c>
      <c r="B1121" s="1257" t="s">
        <v>15232</v>
      </c>
      <c r="C1121" s="1258">
        <v>45</v>
      </c>
      <c r="D1121" s="1"/>
      <c r="E1121" s="1"/>
      <c r="F1121" s="1"/>
      <c r="G1121" s="1"/>
      <c r="H1121" s="1"/>
      <c r="I1121" s="1"/>
      <c r="J1121" s="1"/>
      <c r="K1121" s="1"/>
      <c r="L1121" s="1"/>
      <c r="M1121" s="374"/>
    </row>
    <row x14ac:dyDescent="0.25" r="1122" customHeight="1" ht="29.25">
      <c r="A1122" s="1256" t="s">
        <v>15233</v>
      </c>
      <c r="B1122" s="1257" t="s">
        <v>15234</v>
      </c>
      <c r="C1122" s="1258">
        <v>304</v>
      </c>
      <c r="D1122" s="1"/>
      <c r="E1122" s="1"/>
      <c r="F1122" s="1"/>
      <c r="G1122" s="1"/>
      <c r="H1122" s="1"/>
      <c r="I1122" s="1"/>
      <c r="J1122" s="1"/>
      <c r="K1122" s="1"/>
      <c r="L1122" s="1"/>
      <c r="M1122" s="374"/>
    </row>
    <row x14ac:dyDescent="0.25" r="1123" customHeight="1" ht="29.25">
      <c r="A1123" s="1256" t="s">
        <v>15235</v>
      </c>
      <c r="B1123" s="1257" t="s">
        <v>15236</v>
      </c>
      <c r="C1123" s="1258">
        <v>92</v>
      </c>
      <c r="D1123" s="1"/>
      <c r="E1123" s="1"/>
      <c r="F1123" s="1"/>
      <c r="G1123" s="1"/>
      <c r="H1123" s="1"/>
      <c r="I1123" s="1"/>
      <c r="J1123" s="1"/>
      <c r="K1123" s="1"/>
      <c r="L1123" s="1"/>
      <c r="M1123" s="374"/>
    </row>
    <row x14ac:dyDescent="0.25" r="1124" customHeight="1" ht="29.25">
      <c r="A1124" s="1256" t="s">
        <v>15237</v>
      </c>
      <c r="B1124" s="1257" t="s">
        <v>15238</v>
      </c>
      <c r="C1124" s="1258">
        <v>49</v>
      </c>
      <c r="D1124" s="1"/>
      <c r="E1124" s="1"/>
      <c r="F1124" s="1"/>
      <c r="G1124" s="1"/>
      <c r="H1124" s="1"/>
      <c r="I1124" s="1"/>
      <c r="J1124" s="1"/>
      <c r="K1124" s="1"/>
      <c r="L1124" s="1"/>
      <c r="M1124" s="374"/>
    </row>
    <row x14ac:dyDescent="0.25" r="1125" customHeight="1" ht="29.25">
      <c r="A1125" s="1256" t="s">
        <v>15239</v>
      </c>
      <c r="B1125" s="1257" t="s">
        <v>15240</v>
      </c>
      <c r="C1125" s="1258">
        <v>99</v>
      </c>
      <c r="D1125" s="1"/>
      <c r="E1125" s="1"/>
      <c r="F1125" s="1"/>
      <c r="G1125" s="1"/>
      <c r="H1125" s="1"/>
      <c r="I1125" s="1"/>
      <c r="J1125" s="1"/>
      <c r="K1125" s="1"/>
      <c r="L1125" s="1"/>
      <c r="M1125" s="374"/>
    </row>
    <row x14ac:dyDescent="0.25" r="1126" customHeight="1" ht="29.25">
      <c r="A1126" s="1256" t="s">
        <v>15241</v>
      </c>
      <c r="B1126" s="1257" t="s">
        <v>15242</v>
      </c>
      <c r="C1126" s="1258">
        <v>212</v>
      </c>
      <c r="D1126" s="1"/>
      <c r="E1126" s="1"/>
      <c r="F1126" s="1"/>
      <c r="G1126" s="1"/>
      <c r="H1126" s="1"/>
      <c r="I1126" s="1"/>
      <c r="J1126" s="1"/>
      <c r="K1126" s="1"/>
      <c r="L1126" s="1"/>
      <c r="M1126" s="374"/>
    </row>
    <row x14ac:dyDescent="0.25" r="1127" customHeight="1" ht="29.25">
      <c r="A1127" s="1256" t="s">
        <v>15243</v>
      </c>
      <c r="B1127" s="1257" t="s">
        <v>15244</v>
      </c>
      <c r="C1127" s="1258">
        <v>863</v>
      </c>
      <c r="D1127" s="1"/>
      <c r="E1127" s="1"/>
      <c r="F1127" s="1"/>
      <c r="G1127" s="1"/>
      <c r="H1127" s="1"/>
      <c r="I1127" s="1"/>
      <c r="J1127" s="1"/>
      <c r="K1127" s="1"/>
      <c r="L1127" s="1"/>
      <c r="M1127" s="374"/>
    </row>
    <row x14ac:dyDescent="0.25" r="1128" customHeight="1" ht="29.25">
      <c r="A1128" s="1256" t="s">
        <v>15245</v>
      </c>
      <c r="B1128" s="1257" t="s">
        <v>15246</v>
      </c>
      <c r="C1128" s="1258">
        <v>252</v>
      </c>
      <c r="D1128" s="1"/>
      <c r="E1128" s="1"/>
      <c r="F1128" s="1"/>
      <c r="G1128" s="1"/>
      <c r="H1128" s="1"/>
      <c r="I1128" s="1"/>
      <c r="J1128" s="1"/>
      <c r="K1128" s="1"/>
      <c r="L1128" s="1"/>
      <c r="M1128" s="374"/>
    </row>
    <row x14ac:dyDescent="0.25" r="1129" customHeight="1" ht="29.25">
      <c r="A1129" s="1256" t="s">
        <v>15247</v>
      </c>
      <c r="B1129" s="1257" t="s">
        <v>15248</v>
      </c>
      <c r="C1129" s="1258">
        <v>308</v>
      </c>
      <c r="D1129" s="1"/>
      <c r="E1129" s="1"/>
      <c r="F1129" s="1"/>
      <c r="G1129" s="1"/>
      <c r="H1129" s="1"/>
      <c r="I1129" s="1"/>
      <c r="J1129" s="1"/>
      <c r="K1129" s="1"/>
      <c r="L1129" s="1"/>
      <c r="M1129" s="374"/>
    </row>
    <row x14ac:dyDescent="0.25" r="1130" customHeight="1" ht="29.25">
      <c r="A1130" s="1256" t="s">
        <v>15249</v>
      </c>
      <c r="B1130" s="1257" t="s">
        <v>15250</v>
      </c>
      <c r="C1130" s="1258">
        <v>268</v>
      </c>
      <c r="D1130" s="1"/>
      <c r="E1130" s="1"/>
      <c r="F1130" s="1"/>
      <c r="G1130" s="1"/>
      <c r="H1130" s="1"/>
      <c r="I1130" s="1"/>
      <c r="J1130" s="1"/>
      <c r="K1130" s="1"/>
      <c r="L1130" s="1"/>
      <c r="M1130" s="374"/>
    </row>
    <row x14ac:dyDescent="0.25" r="1131" customHeight="1" ht="29.25">
      <c r="A1131" s="1256" t="s">
        <v>15251</v>
      </c>
      <c r="B1131" s="1257" t="s">
        <v>15252</v>
      </c>
      <c r="C1131" s="1258">
        <v>233</v>
      </c>
      <c r="D1131" s="1"/>
      <c r="E1131" s="1"/>
      <c r="F1131" s="1"/>
      <c r="G1131" s="1"/>
      <c r="H1131" s="1"/>
      <c r="I1131" s="1"/>
      <c r="J1131" s="1"/>
      <c r="K1131" s="1"/>
      <c r="L1131" s="1"/>
      <c r="M1131" s="374"/>
    </row>
    <row x14ac:dyDescent="0.25" r="1132" customHeight="1" ht="29.25">
      <c r="A1132" s="1256" t="s">
        <v>15253</v>
      </c>
      <c r="B1132" s="1257" t="s">
        <v>15254</v>
      </c>
      <c r="C1132" s="1258">
        <v>439</v>
      </c>
      <c r="D1132" s="1"/>
      <c r="E1132" s="1"/>
      <c r="F1132" s="1"/>
      <c r="G1132" s="1"/>
      <c r="H1132" s="1"/>
      <c r="I1132" s="1"/>
      <c r="J1132" s="1"/>
      <c r="K1132" s="1"/>
      <c r="L1132" s="1"/>
      <c r="M1132" s="374"/>
    </row>
    <row x14ac:dyDescent="0.25" r="1133" customHeight="1" ht="29.25">
      <c r="A1133" s="1256" t="s">
        <v>15255</v>
      </c>
      <c r="B1133" s="1257" t="s">
        <v>15256</v>
      </c>
      <c r="C1133" s="1258">
        <v>226</v>
      </c>
      <c r="D1133" s="1"/>
      <c r="E1133" s="1"/>
      <c r="F1133" s="1"/>
      <c r="G1133" s="1"/>
      <c r="H1133" s="1"/>
      <c r="I1133" s="1"/>
      <c r="J1133" s="1"/>
      <c r="K1133" s="1"/>
      <c r="L1133" s="1"/>
      <c r="M1133" s="374"/>
    </row>
    <row x14ac:dyDescent="0.25" r="1134" customHeight="1" ht="29.25">
      <c r="A1134" s="1256" t="s">
        <v>15257</v>
      </c>
      <c r="B1134" s="1257" t="s">
        <v>15258</v>
      </c>
      <c r="C1134" s="1258">
        <v>278</v>
      </c>
      <c r="D1134" s="1"/>
      <c r="E1134" s="1"/>
      <c r="F1134" s="1"/>
      <c r="G1134" s="1"/>
      <c r="H1134" s="1"/>
      <c r="I1134" s="1"/>
      <c r="J1134" s="1"/>
      <c r="K1134" s="1"/>
      <c r="L1134" s="1"/>
      <c r="M1134" s="374"/>
    </row>
    <row x14ac:dyDescent="0.25" r="1135" customHeight="1" ht="29.25">
      <c r="A1135" s="1256" t="s">
        <v>15259</v>
      </c>
      <c r="B1135" s="1257" t="s">
        <v>15260</v>
      </c>
      <c r="C1135" s="1258">
        <v>404</v>
      </c>
      <c r="D1135" s="1"/>
      <c r="E1135" s="1"/>
      <c r="F1135" s="1"/>
      <c r="G1135" s="1"/>
      <c r="H1135" s="1"/>
      <c r="I1135" s="1"/>
      <c r="J1135" s="1"/>
      <c r="K1135" s="1"/>
      <c r="L1135" s="1"/>
      <c r="M1135" s="374"/>
    </row>
    <row x14ac:dyDescent="0.25" r="1136" customHeight="1" ht="29.25">
      <c r="A1136" s="1256" t="s">
        <v>15261</v>
      </c>
      <c r="B1136" s="1257" t="s">
        <v>15262</v>
      </c>
      <c r="C1136" s="1258">
        <v>1016</v>
      </c>
      <c r="D1136" s="1"/>
      <c r="E1136" s="1"/>
      <c r="F1136" s="1"/>
      <c r="G1136" s="1"/>
      <c r="H1136" s="1"/>
      <c r="I1136" s="1"/>
      <c r="J1136" s="1"/>
      <c r="K1136" s="1"/>
      <c r="L1136" s="1"/>
      <c r="M1136" s="374"/>
    </row>
    <row x14ac:dyDescent="0.25" r="1137" customHeight="1" ht="29.25">
      <c r="A1137" s="1256" t="s">
        <v>15263</v>
      </c>
      <c r="B1137" s="1257" t="s">
        <v>15264</v>
      </c>
      <c r="C1137" s="1258">
        <v>1203</v>
      </c>
      <c r="D1137" s="1"/>
      <c r="E1137" s="1"/>
      <c r="F1137" s="1"/>
      <c r="G1137" s="1"/>
      <c r="H1137" s="1"/>
      <c r="I1137" s="1"/>
      <c r="J1137" s="1"/>
      <c r="K1137" s="1"/>
      <c r="L1137" s="1"/>
      <c r="M1137" s="374"/>
    </row>
    <row x14ac:dyDescent="0.25" r="1138" customHeight="1" ht="29.25">
      <c r="A1138" s="1256" t="s">
        <v>15265</v>
      </c>
      <c r="B1138" s="1257" t="s">
        <v>15266</v>
      </c>
      <c r="C1138" s="1258">
        <v>263</v>
      </c>
      <c r="D1138" s="1"/>
      <c r="E1138" s="1"/>
      <c r="F1138" s="1"/>
      <c r="G1138" s="1"/>
      <c r="H1138" s="1"/>
      <c r="I1138" s="1"/>
      <c r="J1138" s="1"/>
      <c r="K1138" s="1"/>
      <c r="L1138" s="1"/>
      <c r="M1138" s="374"/>
    </row>
    <row x14ac:dyDescent="0.25" r="1139" customHeight="1" ht="29.25">
      <c r="A1139" s="1256" t="s">
        <v>15267</v>
      </c>
      <c r="B1139" s="1257" t="s">
        <v>15268</v>
      </c>
      <c r="C1139" s="1258">
        <v>648</v>
      </c>
      <c r="D1139" s="1"/>
      <c r="E1139" s="1"/>
      <c r="F1139" s="1"/>
      <c r="G1139" s="1"/>
      <c r="H1139" s="1"/>
      <c r="I1139" s="1"/>
      <c r="J1139" s="1"/>
      <c r="K1139" s="1"/>
      <c r="L1139" s="1"/>
      <c r="M1139" s="374"/>
    </row>
    <row x14ac:dyDescent="0.25" r="1140" customHeight="1" ht="29.25">
      <c r="A1140" s="1256" t="s">
        <v>15269</v>
      </c>
      <c r="B1140" s="1257" t="s">
        <v>15270</v>
      </c>
      <c r="C1140" s="1258">
        <v>258</v>
      </c>
      <c r="D1140" s="1"/>
      <c r="E1140" s="1"/>
      <c r="F1140" s="1"/>
      <c r="G1140" s="1"/>
      <c r="H1140" s="1"/>
      <c r="I1140" s="1"/>
      <c r="J1140" s="1"/>
      <c r="K1140" s="1"/>
      <c r="L1140" s="1"/>
      <c r="M1140" s="374"/>
    </row>
    <row x14ac:dyDescent="0.25" r="1141" customHeight="1" ht="29.25">
      <c r="A1141" s="1256" t="s">
        <v>15271</v>
      </c>
      <c r="B1141" s="1257" t="s">
        <v>15272</v>
      </c>
      <c r="C1141" s="1258">
        <v>263</v>
      </c>
      <c r="D1141" s="1"/>
      <c r="E1141" s="1"/>
      <c r="F1141" s="1"/>
      <c r="G1141" s="1"/>
      <c r="H1141" s="1"/>
      <c r="I1141" s="1"/>
      <c r="J1141" s="1"/>
      <c r="K1141" s="1"/>
      <c r="L1141" s="1"/>
      <c r="M1141" s="374"/>
    </row>
    <row x14ac:dyDescent="0.25" r="1142" customHeight="1" ht="29.25">
      <c r="A1142" s="1256" t="s">
        <v>15273</v>
      </c>
      <c r="B1142" s="1257" t="s">
        <v>15274</v>
      </c>
      <c r="C1142" s="1258">
        <v>282</v>
      </c>
      <c r="D1142" s="1"/>
      <c r="E1142" s="1"/>
      <c r="F1142" s="1"/>
      <c r="G1142" s="1"/>
      <c r="H1142" s="1"/>
      <c r="I1142" s="1"/>
      <c r="J1142" s="1"/>
      <c r="K1142" s="1"/>
      <c r="L1142" s="1"/>
      <c r="M1142" s="374"/>
    </row>
    <row x14ac:dyDescent="0.25" r="1143" customHeight="1" ht="29.25">
      <c r="A1143" s="1256" t="s">
        <v>15275</v>
      </c>
      <c r="B1143" s="1257" t="s">
        <v>15276</v>
      </c>
      <c r="C1143" s="1258">
        <v>1091</v>
      </c>
      <c r="D1143" s="1"/>
      <c r="E1143" s="1"/>
      <c r="F1143" s="1"/>
      <c r="G1143" s="1"/>
      <c r="H1143" s="1"/>
      <c r="I1143" s="1"/>
      <c r="J1143" s="1"/>
      <c r="K1143" s="1"/>
      <c r="L1143" s="1"/>
      <c r="M1143" s="374"/>
    </row>
    <row x14ac:dyDescent="0.25" r="1144" customHeight="1" ht="29.25">
      <c r="A1144" s="1256" t="s">
        <v>15277</v>
      </c>
      <c r="B1144" s="1257" t="s">
        <v>15278</v>
      </c>
      <c r="C1144" s="1258">
        <v>248</v>
      </c>
      <c r="D1144" s="1"/>
      <c r="E1144" s="1"/>
      <c r="F1144" s="1"/>
      <c r="G1144" s="1"/>
      <c r="H1144" s="1"/>
      <c r="I1144" s="1"/>
      <c r="J1144" s="1"/>
      <c r="K1144" s="1"/>
      <c r="L1144" s="1"/>
      <c r="M1144" s="374"/>
    </row>
    <row x14ac:dyDescent="0.25" r="1145" customHeight="1" ht="29.25">
      <c r="A1145" s="1256" t="s">
        <v>15279</v>
      </c>
      <c r="B1145" s="1257" t="s">
        <v>15280</v>
      </c>
      <c r="C1145" s="1258">
        <v>321</v>
      </c>
      <c r="D1145" s="1"/>
      <c r="E1145" s="1"/>
      <c r="F1145" s="1"/>
      <c r="G1145" s="1"/>
      <c r="H1145" s="1"/>
      <c r="I1145" s="1"/>
      <c r="J1145" s="1"/>
      <c r="K1145" s="1"/>
      <c r="L1145" s="1"/>
      <c r="M1145" s="374"/>
    </row>
    <row x14ac:dyDescent="0.25" r="1146" customHeight="1" ht="29.25">
      <c r="A1146" s="1256" t="s">
        <v>15281</v>
      </c>
      <c r="B1146" s="1257" t="s">
        <v>15282</v>
      </c>
      <c r="C1146" s="1258">
        <v>301</v>
      </c>
      <c r="D1146" s="1"/>
      <c r="E1146" s="1"/>
      <c r="F1146" s="1"/>
      <c r="G1146" s="1"/>
      <c r="H1146" s="1"/>
      <c r="I1146" s="1"/>
      <c r="J1146" s="1"/>
      <c r="K1146" s="1"/>
      <c r="L1146" s="1"/>
      <c r="M1146" s="374"/>
    </row>
    <row x14ac:dyDescent="0.25" r="1147" customHeight="1" ht="29.25">
      <c r="A1147" s="1256" t="s">
        <v>15283</v>
      </c>
      <c r="B1147" s="1257" t="s">
        <v>15284</v>
      </c>
      <c r="C1147" s="1258">
        <v>306</v>
      </c>
      <c r="D1147" s="1"/>
      <c r="E1147" s="1"/>
      <c r="F1147" s="1"/>
      <c r="G1147" s="1"/>
      <c r="H1147" s="1"/>
      <c r="I1147" s="1"/>
      <c r="J1147" s="1"/>
      <c r="K1147" s="1"/>
      <c r="L1147" s="1"/>
      <c r="M1147" s="374"/>
    </row>
    <row x14ac:dyDescent="0.25" r="1148" customHeight="1" ht="29.25">
      <c r="A1148" s="1256" t="s">
        <v>15285</v>
      </c>
      <c r="B1148" s="1257" t="s">
        <v>15286</v>
      </c>
      <c r="C1148" s="1258">
        <v>510</v>
      </c>
      <c r="D1148" s="1"/>
      <c r="E1148" s="1"/>
      <c r="F1148" s="1"/>
      <c r="G1148" s="1"/>
      <c r="H1148" s="1"/>
      <c r="I1148" s="1"/>
      <c r="J1148" s="1"/>
      <c r="K1148" s="1"/>
      <c r="L1148" s="1"/>
      <c r="M1148" s="374"/>
    </row>
    <row x14ac:dyDescent="0.25" r="1149" customHeight="1" ht="29.25">
      <c r="A1149" s="1256" t="s">
        <v>15287</v>
      </c>
      <c r="B1149" s="1257" t="s">
        <v>15288</v>
      </c>
      <c r="C1149" s="1258">
        <v>505</v>
      </c>
      <c r="D1149" s="1"/>
      <c r="E1149" s="1"/>
      <c r="F1149" s="1"/>
      <c r="G1149" s="1"/>
      <c r="H1149" s="1"/>
      <c r="I1149" s="1"/>
      <c r="J1149" s="1"/>
      <c r="K1149" s="1"/>
      <c r="L1149" s="1"/>
      <c r="M1149" s="374"/>
    </row>
    <row x14ac:dyDescent="0.25" r="1150" customHeight="1" ht="29.25">
      <c r="A1150" s="1256" t="s">
        <v>15289</v>
      </c>
      <c r="B1150" s="1257" t="s">
        <v>15290</v>
      </c>
      <c r="C1150" s="1258">
        <v>1016</v>
      </c>
      <c r="D1150" s="1"/>
      <c r="E1150" s="1"/>
      <c r="F1150" s="1"/>
      <c r="G1150" s="1"/>
      <c r="H1150" s="1"/>
      <c r="I1150" s="1"/>
      <c r="J1150" s="1"/>
      <c r="K1150" s="1"/>
      <c r="L1150" s="1"/>
      <c r="M1150" s="374"/>
    </row>
    <row x14ac:dyDescent="0.25" r="1151" customHeight="1" ht="29.25">
      <c r="A1151" s="1256" t="s">
        <v>15291</v>
      </c>
      <c r="B1151" s="1257" t="s">
        <v>15292</v>
      </c>
      <c r="C1151" s="1258">
        <v>230</v>
      </c>
      <c r="D1151" s="1"/>
      <c r="E1151" s="1"/>
      <c r="F1151" s="1"/>
      <c r="G1151" s="1"/>
      <c r="H1151" s="1"/>
      <c r="I1151" s="1"/>
      <c r="J1151" s="1"/>
      <c r="K1151" s="1"/>
      <c r="L1151" s="1"/>
      <c r="M1151" s="374"/>
    </row>
    <row x14ac:dyDescent="0.25" r="1152" customHeight="1" ht="29.25">
      <c r="A1152" s="1256" t="s">
        <v>15293</v>
      </c>
      <c r="B1152" s="1257" t="s">
        <v>15294</v>
      </c>
      <c r="C1152" s="1258">
        <v>205</v>
      </c>
      <c r="D1152" s="1"/>
      <c r="E1152" s="1"/>
      <c r="F1152" s="1"/>
      <c r="G1152" s="1"/>
      <c r="H1152" s="1"/>
      <c r="I1152" s="1"/>
      <c r="J1152" s="1"/>
      <c r="K1152" s="1"/>
      <c r="L1152" s="1"/>
      <c r="M1152" s="374"/>
    </row>
    <row x14ac:dyDescent="0.25" r="1153" customHeight="1" ht="29.25">
      <c r="A1153" s="1256" t="s">
        <v>15295</v>
      </c>
      <c r="B1153" s="1257" t="s">
        <v>15296</v>
      </c>
      <c r="C1153" s="1258">
        <v>390</v>
      </c>
      <c r="D1153" s="1"/>
      <c r="E1153" s="1"/>
      <c r="F1153" s="1"/>
      <c r="G1153" s="1"/>
      <c r="H1153" s="1"/>
      <c r="I1153" s="1"/>
      <c r="J1153" s="1"/>
      <c r="K1153" s="1"/>
      <c r="L1153" s="1"/>
      <c r="M1153" s="374"/>
    </row>
    <row x14ac:dyDescent="0.25" r="1154" customHeight="1" ht="29.25">
      <c r="A1154" s="1256" t="s">
        <v>15297</v>
      </c>
      <c r="B1154" s="1257" t="s">
        <v>15298</v>
      </c>
      <c r="C1154" s="1258">
        <v>395</v>
      </c>
      <c r="D1154" s="1"/>
      <c r="E1154" s="1"/>
      <c r="F1154" s="1"/>
      <c r="G1154" s="1"/>
      <c r="H1154" s="1"/>
      <c r="I1154" s="1"/>
      <c r="J1154" s="1"/>
      <c r="K1154" s="1"/>
      <c r="L1154" s="1"/>
      <c r="M1154" s="374"/>
    </row>
    <row x14ac:dyDescent="0.25" r="1155" customHeight="1" ht="29.25">
      <c r="A1155" s="1256" t="s">
        <v>15299</v>
      </c>
      <c r="B1155" s="1257" t="s">
        <v>15300</v>
      </c>
      <c r="C1155" s="1258">
        <v>1204</v>
      </c>
      <c r="D1155" s="1"/>
      <c r="E1155" s="1"/>
      <c r="F1155" s="1"/>
      <c r="G1155" s="1"/>
      <c r="H1155" s="1"/>
      <c r="I1155" s="1"/>
      <c r="J1155" s="1"/>
      <c r="K1155" s="1"/>
      <c r="L1155" s="1"/>
      <c r="M1155" s="374"/>
    </row>
    <row x14ac:dyDescent="0.25" r="1156" customHeight="1" ht="29.25">
      <c r="A1156" s="1256" t="s">
        <v>15301</v>
      </c>
      <c r="B1156" s="1257" t="s">
        <v>15302</v>
      </c>
      <c r="C1156" s="1258">
        <v>801</v>
      </c>
      <c r="D1156" s="1"/>
      <c r="E1156" s="1"/>
      <c r="F1156" s="1"/>
      <c r="G1156" s="1"/>
      <c r="H1156" s="1"/>
      <c r="I1156" s="1"/>
      <c r="J1156" s="1"/>
      <c r="K1156" s="1"/>
      <c r="L1156" s="1"/>
      <c r="M1156" s="374"/>
    </row>
    <row x14ac:dyDescent="0.25" r="1157" customHeight="1" ht="29.25">
      <c r="A1157" s="1256" t="s">
        <v>15303</v>
      </c>
      <c r="B1157" s="1257" t="s">
        <v>15304</v>
      </c>
      <c r="C1157" s="1258">
        <v>257</v>
      </c>
      <c r="D1157" s="1"/>
      <c r="E1157" s="1"/>
      <c r="F1157" s="1"/>
      <c r="G1157" s="1"/>
      <c r="H1157" s="1"/>
      <c r="I1157" s="1"/>
      <c r="J1157" s="1"/>
      <c r="K1157" s="1"/>
      <c r="L1157" s="1"/>
      <c r="M1157" s="374"/>
    </row>
    <row x14ac:dyDescent="0.25" r="1158" customHeight="1" ht="29.25">
      <c r="A1158" s="1256" t="s">
        <v>15305</v>
      </c>
      <c r="B1158" s="1257" t="s">
        <v>15306</v>
      </c>
      <c r="C1158" s="1258">
        <v>262</v>
      </c>
      <c r="D1158" s="1"/>
      <c r="E1158" s="1"/>
      <c r="F1158" s="1"/>
      <c r="G1158" s="1"/>
      <c r="H1158" s="1"/>
      <c r="I1158" s="1"/>
      <c r="J1158" s="1"/>
      <c r="K1158" s="1"/>
      <c r="L1158" s="1"/>
      <c r="M1158" s="374"/>
    </row>
    <row x14ac:dyDescent="0.25" r="1159" customHeight="1" ht="29.25">
      <c r="A1159" s="1256" t="s">
        <v>15307</v>
      </c>
      <c r="B1159" s="1257" t="s">
        <v>15308</v>
      </c>
      <c r="C1159" s="1258">
        <v>330</v>
      </c>
      <c r="D1159" s="1"/>
      <c r="E1159" s="1"/>
      <c r="F1159" s="1"/>
      <c r="G1159" s="1"/>
      <c r="H1159" s="1"/>
      <c r="I1159" s="1"/>
      <c r="J1159" s="1"/>
      <c r="K1159" s="1"/>
      <c r="L1159" s="1"/>
      <c r="M1159" s="374"/>
    </row>
    <row x14ac:dyDescent="0.25" r="1160" customHeight="1" ht="29.25">
      <c r="A1160" s="1256" t="s">
        <v>15309</v>
      </c>
      <c r="B1160" s="1257" t="s">
        <v>15310</v>
      </c>
      <c r="C1160" s="1258">
        <v>315</v>
      </c>
      <c r="D1160" s="1"/>
      <c r="E1160" s="1"/>
      <c r="F1160" s="1"/>
      <c r="G1160" s="1"/>
      <c r="H1160" s="1"/>
      <c r="I1160" s="1"/>
      <c r="J1160" s="1"/>
      <c r="K1160" s="1"/>
      <c r="L1160" s="1"/>
      <c r="M1160" s="374"/>
    </row>
    <row x14ac:dyDescent="0.25" r="1161" customHeight="1" ht="29.25">
      <c r="A1161" s="1256" t="s">
        <v>15311</v>
      </c>
      <c r="B1161" s="1257" t="s">
        <v>15312</v>
      </c>
      <c r="C1161" s="1258">
        <v>296</v>
      </c>
      <c r="D1161" s="1"/>
      <c r="E1161" s="1"/>
      <c r="F1161" s="1"/>
      <c r="G1161" s="1"/>
      <c r="H1161" s="1"/>
      <c r="I1161" s="1"/>
      <c r="J1161" s="1"/>
      <c r="K1161" s="1"/>
      <c r="L1161" s="1"/>
      <c r="M1161" s="374"/>
    </row>
    <row x14ac:dyDescent="0.25" r="1162" customHeight="1" ht="29.25">
      <c r="A1162" s="1256" t="s">
        <v>15313</v>
      </c>
      <c r="B1162" s="1257" t="s">
        <v>15314</v>
      </c>
      <c r="C1162" s="1264">
        <v>505</v>
      </c>
      <c r="D1162" s="1"/>
      <c r="E1162" s="1"/>
      <c r="F1162" s="1"/>
      <c r="G1162" s="1"/>
      <c r="H1162" s="1"/>
      <c r="I1162" s="1"/>
      <c r="J1162" s="1"/>
      <c r="K1162" s="1"/>
      <c r="L1162" s="1"/>
      <c r="M1162" s="374"/>
    </row>
    <row x14ac:dyDescent="0.25" r="1163" customHeight="1" ht="29.25">
      <c r="A1163" s="1256" t="s">
        <v>15315</v>
      </c>
      <c r="B1163" s="1257" t="s">
        <v>311</v>
      </c>
      <c r="C1163" s="1264">
        <v>514</v>
      </c>
      <c r="D1163" s="1"/>
      <c r="E1163" s="1"/>
      <c r="F1163" s="1"/>
      <c r="G1163" s="1"/>
      <c r="H1163" s="1"/>
      <c r="I1163" s="1"/>
      <c r="J1163" s="1"/>
      <c r="K1163" s="1"/>
      <c r="L1163" s="1"/>
      <c r="M1163" s="374"/>
    </row>
    <row x14ac:dyDescent="0.25" r="1164" customHeight="1" ht="29.25">
      <c r="A1164" s="1256" t="s">
        <v>15316</v>
      </c>
      <c r="B1164" s="1257" t="s">
        <v>15317</v>
      </c>
      <c r="C1164" s="1258">
        <v>861</v>
      </c>
      <c r="D1164" s="1"/>
      <c r="E1164" s="1"/>
      <c r="F1164" s="1"/>
      <c r="G1164" s="1"/>
      <c r="H1164" s="1"/>
      <c r="I1164" s="1"/>
      <c r="J1164" s="1"/>
      <c r="K1164" s="1"/>
      <c r="L1164" s="1"/>
      <c r="M1164" s="374"/>
    </row>
    <row x14ac:dyDescent="0.25" r="1165" customHeight="1" ht="29.25">
      <c r="A1165" s="1256" t="s">
        <v>15318</v>
      </c>
      <c r="B1165" s="1257" t="s">
        <v>15319</v>
      </c>
      <c r="C1165" s="1258">
        <v>261</v>
      </c>
      <c r="D1165" s="1"/>
      <c r="E1165" s="1"/>
      <c r="F1165" s="1"/>
      <c r="G1165" s="1"/>
      <c r="H1165" s="1"/>
      <c r="I1165" s="1"/>
      <c r="J1165" s="1"/>
      <c r="K1165" s="1"/>
      <c r="L1165" s="1"/>
      <c r="M1165" s="374"/>
    </row>
    <row x14ac:dyDescent="0.25" r="1166" customHeight="1" ht="29.25">
      <c r="A1166" s="1256" t="s">
        <v>15320</v>
      </c>
      <c r="B1166" s="1257" t="s">
        <v>15321</v>
      </c>
      <c r="C1166" s="1258">
        <v>1057</v>
      </c>
      <c r="D1166" s="1"/>
      <c r="E1166" s="1"/>
      <c r="F1166" s="1"/>
      <c r="G1166" s="1"/>
      <c r="H1166" s="1"/>
      <c r="I1166" s="1"/>
      <c r="J1166" s="1"/>
      <c r="K1166" s="1"/>
      <c r="L1166" s="1"/>
      <c r="M1166" s="374"/>
    </row>
    <row x14ac:dyDescent="0.25" r="1167" customHeight="1" ht="29.25">
      <c r="A1167" s="1256" t="s">
        <v>15322</v>
      </c>
      <c r="B1167" s="1257" t="s">
        <v>15323</v>
      </c>
      <c r="C1167" s="1258">
        <v>750</v>
      </c>
      <c r="D1167" s="1"/>
      <c r="E1167" s="1"/>
      <c r="F1167" s="1"/>
      <c r="G1167" s="1"/>
      <c r="H1167" s="1"/>
      <c r="I1167" s="1"/>
      <c r="J1167" s="1"/>
      <c r="K1167" s="1"/>
      <c r="L1167" s="1"/>
      <c r="M1167" s="374"/>
    </row>
    <row x14ac:dyDescent="0.25" r="1168" customHeight="1" ht="29.25">
      <c r="A1168" s="1256" t="s">
        <v>15324</v>
      </c>
      <c r="B1168" s="1257" t="s">
        <v>15325</v>
      </c>
      <c r="C1168" s="1258">
        <v>1001</v>
      </c>
      <c r="D1168" s="1"/>
      <c r="E1168" s="1"/>
      <c r="F1168" s="1"/>
      <c r="G1168" s="1"/>
      <c r="H1168" s="1"/>
      <c r="I1168" s="1"/>
      <c r="J1168" s="1"/>
      <c r="K1168" s="1"/>
      <c r="L1168" s="1"/>
      <c r="M1168" s="374"/>
    </row>
    <row x14ac:dyDescent="0.25" r="1169" customHeight="1" ht="29.25">
      <c r="A1169" s="1256" t="s">
        <v>15326</v>
      </c>
      <c r="B1169" s="1257" t="s">
        <v>15327</v>
      </c>
      <c r="C1169" s="1258">
        <v>966</v>
      </c>
      <c r="D1169" s="1"/>
      <c r="E1169" s="1"/>
      <c r="F1169" s="1"/>
      <c r="G1169" s="1"/>
      <c r="H1169" s="1"/>
      <c r="I1169" s="1"/>
      <c r="J1169" s="1"/>
      <c r="K1169" s="1"/>
      <c r="L1169" s="1"/>
      <c r="M1169" s="374"/>
    </row>
    <row x14ac:dyDescent="0.25" r="1170" customHeight="1" ht="29.25">
      <c r="A1170" s="1256" t="s">
        <v>15328</v>
      </c>
      <c r="B1170" s="1257" t="s">
        <v>15329</v>
      </c>
      <c r="C1170" s="1258">
        <v>224</v>
      </c>
      <c r="D1170" s="1"/>
      <c r="E1170" s="1"/>
      <c r="F1170" s="1"/>
      <c r="G1170" s="1"/>
      <c r="H1170" s="1"/>
      <c r="I1170" s="1"/>
      <c r="J1170" s="1"/>
      <c r="K1170" s="1"/>
      <c r="L1170" s="1"/>
      <c r="M1170" s="374"/>
    </row>
    <row x14ac:dyDescent="0.25" r="1171" customHeight="1" ht="29.25">
      <c r="A1171" s="1256" t="s">
        <v>15330</v>
      </c>
      <c r="B1171" s="1257" t="s">
        <v>15331</v>
      </c>
      <c r="C1171" s="1258">
        <v>229</v>
      </c>
      <c r="D1171" s="1"/>
      <c r="E1171" s="1"/>
      <c r="F1171" s="1"/>
      <c r="G1171" s="1"/>
      <c r="H1171" s="1"/>
      <c r="I1171" s="1"/>
      <c r="J1171" s="1"/>
      <c r="K1171" s="1"/>
      <c r="L1171" s="1"/>
      <c r="M1171" s="374"/>
    </row>
    <row x14ac:dyDescent="0.25" r="1172" customHeight="1" ht="29.25">
      <c r="A1172" s="1256" t="s">
        <v>15332</v>
      </c>
      <c r="B1172" s="1257" t="s">
        <v>15333</v>
      </c>
      <c r="C1172" s="1258">
        <v>315</v>
      </c>
      <c r="D1172" s="1"/>
      <c r="E1172" s="1"/>
      <c r="F1172" s="1"/>
      <c r="G1172" s="1"/>
      <c r="H1172" s="1"/>
      <c r="I1172" s="1"/>
      <c r="J1172" s="1"/>
      <c r="K1172" s="1"/>
      <c r="L1172" s="1"/>
      <c r="M1172" s="374"/>
    </row>
    <row x14ac:dyDescent="0.25" r="1173" customHeight="1" ht="29.25">
      <c r="A1173" s="1256" t="s">
        <v>15334</v>
      </c>
      <c r="B1173" s="1257" t="s">
        <v>15335</v>
      </c>
      <c r="C1173" s="1258">
        <v>556</v>
      </c>
      <c r="D1173" s="1"/>
      <c r="E1173" s="1"/>
      <c r="F1173" s="1"/>
      <c r="G1173" s="1"/>
      <c r="H1173" s="1"/>
      <c r="I1173" s="1"/>
      <c r="J1173" s="1"/>
      <c r="K1173" s="1"/>
      <c r="L1173" s="1"/>
      <c r="M1173" s="374"/>
    </row>
    <row x14ac:dyDescent="0.25" r="1174" customHeight="1" ht="29.25">
      <c r="A1174" s="1256" t="s">
        <v>15336</v>
      </c>
      <c r="B1174" s="1257" t="s">
        <v>15337</v>
      </c>
      <c r="C1174" s="1258">
        <v>311</v>
      </c>
      <c r="D1174" s="1"/>
      <c r="E1174" s="1"/>
      <c r="F1174" s="1"/>
      <c r="G1174" s="1"/>
      <c r="H1174" s="1"/>
      <c r="I1174" s="1"/>
      <c r="J1174" s="1"/>
      <c r="K1174" s="1"/>
      <c r="L1174" s="1"/>
      <c r="M1174" s="374"/>
    </row>
    <row x14ac:dyDescent="0.25" r="1175" customHeight="1" ht="29.25">
      <c r="A1175" s="1256" t="s">
        <v>15338</v>
      </c>
      <c r="B1175" s="1257" t="s">
        <v>15339</v>
      </c>
      <c r="C1175" s="1258">
        <v>519</v>
      </c>
      <c r="D1175" s="1"/>
      <c r="E1175" s="1"/>
      <c r="F1175" s="1"/>
      <c r="G1175" s="1"/>
      <c r="H1175" s="1"/>
      <c r="I1175" s="1"/>
      <c r="J1175" s="1"/>
      <c r="K1175" s="1"/>
      <c r="L1175" s="1"/>
      <c r="M1175" s="374"/>
    </row>
    <row x14ac:dyDescent="0.25" r="1176" customHeight="1" ht="29.25">
      <c r="A1176" s="1256" t="s">
        <v>15340</v>
      </c>
      <c r="B1176" s="1257" t="s">
        <v>15341</v>
      </c>
      <c r="C1176" s="1258">
        <v>514</v>
      </c>
      <c r="D1176" s="1"/>
      <c r="E1176" s="1"/>
      <c r="F1176" s="1"/>
      <c r="G1176" s="1"/>
      <c r="H1176" s="1"/>
      <c r="I1176" s="1"/>
      <c r="J1176" s="1"/>
      <c r="K1176" s="1"/>
      <c r="L1176" s="1"/>
      <c r="M1176" s="374"/>
    </row>
    <row x14ac:dyDescent="0.25" r="1177" customHeight="1" ht="29.25">
      <c r="A1177" s="1256" t="s">
        <v>15342</v>
      </c>
      <c r="B1177" s="1257" t="s">
        <v>15343</v>
      </c>
      <c r="C1177" s="1258">
        <v>221</v>
      </c>
      <c r="D1177" s="1"/>
      <c r="E1177" s="1"/>
      <c r="F1177" s="1"/>
      <c r="G1177" s="1"/>
      <c r="H1177" s="1"/>
      <c r="I1177" s="1"/>
      <c r="J1177" s="1"/>
      <c r="K1177" s="1"/>
      <c r="L1177" s="1"/>
      <c r="M1177" s="374"/>
    </row>
    <row x14ac:dyDescent="0.25" r="1178" customHeight="1" ht="29.25">
      <c r="A1178" s="1256" t="s">
        <v>15344</v>
      </c>
      <c r="B1178" s="1257" t="s">
        <v>15345</v>
      </c>
      <c r="C1178" s="1258">
        <v>225</v>
      </c>
      <c r="D1178" s="1"/>
      <c r="E1178" s="1"/>
      <c r="F1178" s="1"/>
      <c r="G1178" s="1"/>
      <c r="H1178" s="1"/>
      <c r="I1178" s="1"/>
      <c r="J1178" s="1"/>
      <c r="K1178" s="1"/>
      <c r="L1178" s="1"/>
      <c r="M1178" s="374"/>
    </row>
    <row x14ac:dyDescent="0.25" r="1179" customHeight="1" ht="29.25">
      <c r="A1179" s="1256" t="s">
        <v>15346</v>
      </c>
      <c r="B1179" s="1257" t="s">
        <v>15347</v>
      </c>
      <c r="C1179" s="1258">
        <v>434</v>
      </c>
      <c r="D1179" s="1"/>
      <c r="E1179" s="1"/>
      <c r="F1179" s="1"/>
      <c r="G1179" s="1"/>
      <c r="H1179" s="1"/>
      <c r="I1179" s="1"/>
      <c r="J1179" s="1"/>
      <c r="K1179" s="1"/>
      <c r="L1179" s="1"/>
      <c r="M1179" s="374"/>
    </row>
    <row x14ac:dyDescent="0.25" r="1180" customHeight="1" ht="29.25">
      <c r="A1180" s="1256" t="s">
        <v>15348</v>
      </c>
      <c r="B1180" s="1257" t="s">
        <v>15349</v>
      </c>
      <c r="C1180" s="1258">
        <v>535</v>
      </c>
      <c r="D1180" s="1"/>
      <c r="E1180" s="1"/>
      <c r="F1180" s="1"/>
      <c r="G1180" s="1"/>
      <c r="H1180" s="1"/>
      <c r="I1180" s="1"/>
      <c r="J1180" s="1"/>
      <c r="K1180" s="1"/>
      <c r="L1180" s="1"/>
      <c r="M1180" s="374"/>
    </row>
    <row x14ac:dyDescent="0.25" r="1181" customHeight="1" ht="29.25">
      <c r="A1181" s="1256" t="s">
        <v>15350</v>
      </c>
      <c r="B1181" s="1257" t="s">
        <v>15351</v>
      </c>
      <c r="C1181" s="1258">
        <v>229</v>
      </c>
      <c r="D1181" s="1"/>
      <c r="E1181" s="1"/>
      <c r="F1181" s="1"/>
      <c r="G1181" s="1"/>
      <c r="H1181" s="1"/>
      <c r="I1181" s="1"/>
      <c r="J1181" s="1"/>
      <c r="K1181" s="1"/>
      <c r="L1181" s="1"/>
      <c r="M1181" s="374"/>
    </row>
    <row x14ac:dyDescent="0.25" r="1182" customHeight="1" ht="29.25">
      <c r="A1182" s="1256" t="s">
        <v>15352</v>
      </c>
      <c r="B1182" s="1257" t="s">
        <v>15353</v>
      </c>
      <c r="C1182" s="1258">
        <v>63</v>
      </c>
      <c r="D1182" s="1"/>
      <c r="E1182" s="1"/>
      <c r="F1182" s="1"/>
      <c r="G1182" s="1"/>
      <c r="H1182" s="1"/>
      <c r="I1182" s="1"/>
      <c r="J1182" s="1"/>
      <c r="K1182" s="1"/>
      <c r="L1182" s="1"/>
      <c r="M1182" s="374"/>
    </row>
    <row x14ac:dyDescent="0.25" r="1183" customHeight="1" ht="29.25">
      <c r="A1183" s="1256" t="s">
        <v>15354</v>
      </c>
      <c r="B1183" s="1257" t="s">
        <v>15355</v>
      </c>
      <c r="C1183" s="1258">
        <v>501</v>
      </c>
      <c r="D1183" s="1"/>
      <c r="E1183" s="1"/>
      <c r="F1183" s="1"/>
      <c r="G1183" s="1"/>
      <c r="H1183" s="1"/>
      <c r="I1183" s="1"/>
      <c r="J1183" s="1"/>
      <c r="K1183" s="1"/>
      <c r="L1183" s="1"/>
      <c r="M1183" s="374"/>
    </row>
    <row x14ac:dyDescent="0.25" r="1184" customHeight="1" ht="29.25">
      <c r="A1184" s="1256" t="s">
        <v>15356</v>
      </c>
      <c r="B1184" s="1257" t="s">
        <v>15357</v>
      </c>
      <c r="C1184" s="1258">
        <v>196</v>
      </c>
      <c r="D1184" s="1"/>
      <c r="E1184" s="1"/>
      <c r="F1184" s="1"/>
      <c r="G1184" s="1"/>
      <c r="H1184" s="1"/>
      <c r="I1184" s="1"/>
      <c r="J1184" s="1"/>
      <c r="K1184" s="1"/>
      <c r="L1184" s="1"/>
      <c r="M1184" s="374"/>
    </row>
    <row x14ac:dyDescent="0.25" r="1185" customHeight="1" ht="29.25">
      <c r="A1185" s="1256" t="s">
        <v>15358</v>
      </c>
      <c r="B1185" s="1257" t="s">
        <v>15359</v>
      </c>
      <c r="C1185" s="1258">
        <v>76</v>
      </c>
      <c r="D1185" s="1"/>
      <c r="E1185" s="1"/>
      <c r="F1185" s="1"/>
      <c r="G1185" s="1"/>
      <c r="H1185" s="1"/>
      <c r="I1185" s="1"/>
      <c r="J1185" s="1"/>
      <c r="K1185" s="1"/>
      <c r="L1185" s="1"/>
      <c r="M1185" s="374"/>
    </row>
    <row x14ac:dyDescent="0.25" r="1186" customHeight="1" ht="29.25">
      <c r="A1186" s="1256" t="s">
        <v>15360</v>
      </c>
      <c r="B1186" s="1257" t="s">
        <v>15361</v>
      </c>
      <c r="C1186" s="1258">
        <v>298</v>
      </c>
      <c r="D1186" s="1"/>
      <c r="E1186" s="1"/>
      <c r="F1186" s="1"/>
      <c r="G1186" s="1"/>
      <c r="H1186" s="1"/>
      <c r="I1186" s="1"/>
      <c r="J1186" s="1"/>
      <c r="K1186" s="1"/>
      <c r="L1186" s="1"/>
      <c r="M1186" s="374"/>
    </row>
    <row x14ac:dyDescent="0.25" r="1187" customHeight="1" ht="29.25">
      <c r="A1187" s="1256" t="s">
        <v>15362</v>
      </c>
      <c r="B1187" s="1257" t="s">
        <v>15363</v>
      </c>
      <c r="C1187" s="1258">
        <v>302</v>
      </c>
      <c r="D1187" s="1"/>
      <c r="E1187" s="1"/>
      <c r="F1187" s="1"/>
      <c r="G1187" s="1"/>
      <c r="H1187" s="1"/>
      <c r="I1187" s="1"/>
      <c r="J1187" s="1"/>
      <c r="K1187" s="1"/>
      <c r="L1187" s="1"/>
      <c r="M1187" s="374"/>
    </row>
    <row x14ac:dyDescent="0.25" r="1188" customHeight="1" ht="29.25">
      <c r="A1188" s="1256" t="s">
        <v>15364</v>
      </c>
      <c r="B1188" s="1257" t="s">
        <v>15365</v>
      </c>
      <c r="C1188" s="1258">
        <v>307</v>
      </c>
      <c r="D1188" s="1"/>
      <c r="E1188" s="1"/>
      <c r="F1188" s="1"/>
      <c r="G1188" s="1"/>
      <c r="H1188" s="1"/>
      <c r="I1188" s="1"/>
      <c r="J1188" s="1"/>
      <c r="K1188" s="1"/>
      <c r="L1188" s="1"/>
      <c r="M1188" s="374"/>
    </row>
    <row x14ac:dyDescent="0.25" r="1189" customHeight="1" ht="29.25">
      <c r="A1189" s="1256" t="s">
        <v>15366</v>
      </c>
      <c r="B1189" s="1257" t="s">
        <v>15367</v>
      </c>
      <c r="C1189" s="1258">
        <v>73</v>
      </c>
      <c r="D1189" s="1"/>
      <c r="E1189" s="1"/>
      <c r="F1189" s="1"/>
      <c r="G1189" s="1"/>
      <c r="H1189" s="1"/>
      <c r="I1189" s="1"/>
      <c r="J1189" s="1"/>
      <c r="K1189" s="1"/>
      <c r="L1189" s="1"/>
      <c r="M1189" s="374"/>
    </row>
    <row x14ac:dyDescent="0.25" r="1190" customHeight="1" ht="29.25">
      <c r="A1190" s="1256" t="s">
        <v>15368</v>
      </c>
      <c r="B1190" s="1257" t="s">
        <v>15369</v>
      </c>
      <c r="C1190" s="1258">
        <v>68</v>
      </c>
      <c r="D1190" s="1"/>
      <c r="E1190" s="1"/>
      <c r="F1190" s="1"/>
      <c r="G1190" s="1"/>
      <c r="H1190" s="1"/>
      <c r="I1190" s="1"/>
      <c r="J1190" s="1"/>
      <c r="K1190" s="1"/>
      <c r="L1190" s="1"/>
      <c r="M1190" s="374"/>
    </row>
    <row x14ac:dyDescent="0.25" r="1191" customHeight="1" ht="29.25">
      <c r="A1191" s="1256" t="s">
        <v>15370</v>
      </c>
      <c r="B1191" s="1257" t="s">
        <v>15371</v>
      </c>
      <c r="C1191" s="1258">
        <v>120</v>
      </c>
      <c r="D1191" s="1"/>
      <c r="E1191" s="1"/>
      <c r="F1191" s="1"/>
      <c r="G1191" s="1"/>
      <c r="H1191" s="1"/>
      <c r="I1191" s="1"/>
      <c r="J1191" s="1"/>
      <c r="K1191" s="1"/>
      <c r="L1191" s="1"/>
      <c r="M1191" s="374"/>
    </row>
    <row x14ac:dyDescent="0.25" r="1192" customHeight="1" ht="29.25">
      <c r="A1192" s="1256" t="s">
        <v>15372</v>
      </c>
      <c r="B1192" s="1257" t="s">
        <v>15373</v>
      </c>
      <c r="C1192" s="1258">
        <v>195</v>
      </c>
      <c r="D1192" s="1"/>
      <c r="E1192" s="1"/>
      <c r="F1192" s="1"/>
      <c r="G1192" s="1"/>
      <c r="H1192" s="1"/>
      <c r="I1192" s="1"/>
      <c r="J1192" s="1"/>
      <c r="K1192" s="1"/>
      <c r="L1192" s="1"/>
      <c r="M1192" s="374"/>
    </row>
    <row x14ac:dyDescent="0.25" r="1193" customHeight="1" ht="29.25">
      <c r="A1193" s="1256" t="s">
        <v>15374</v>
      </c>
      <c r="B1193" s="1257" t="s">
        <v>15375</v>
      </c>
      <c r="C1193" s="1258">
        <v>200</v>
      </c>
      <c r="D1193" s="1"/>
      <c r="E1193" s="1"/>
      <c r="F1193" s="1"/>
      <c r="G1193" s="1"/>
      <c r="H1193" s="1"/>
      <c r="I1193" s="1"/>
      <c r="J1193" s="1"/>
      <c r="K1193" s="1"/>
      <c r="L1193" s="1"/>
      <c r="M1193" s="374"/>
    </row>
    <row x14ac:dyDescent="0.25" r="1194" customHeight="1" ht="29.25">
      <c r="A1194" s="1256" t="s">
        <v>15376</v>
      </c>
      <c r="B1194" s="1257" t="s">
        <v>15377</v>
      </c>
      <c r="C1194" s="1258">
        <v>144</v>
      </c>
      <c r="D1194" s="1"/>
      <c r="E1194" s="1"/>
      <c r="F1194" s="1"/>
      <c r="G1194" s="1"/>
      <c r="H1194" s="1"/>
      <c r="I1194" s="1"/>
      <c r="J1194" s="1"/>
      <c r="K1194" s="1"/>
      <c r="L1194" s="1"/>
      <c r="M1194" s="374"/>
    </row>
    <row x14ac:dyDescent="0.25" r="1195" customHeight="1" ht="29.25">
      <c r="A1195" s="1256" t="s">
        <v>15378</v>
      </c>
      <c r="B1195" s="1257" t="s">
        <v>15379</v>
      </c>
      <c r="C1195" s="1258">
        <v>110</v>
      </c>
      <c r="D1195" s="1"/>
      <c r="E1195" s="1"/>
      <c r="F1195" s="1"/>
      <c r="G1195" s="1"/>
      <c r="H1195" s="1"/>
      <c r="I1195" s="1"/>
      <c r="J1195" s="1"/>
      <c r="K1195" s="1"/>
      <c r="L1195" s="1"/>
      <c r="M1195" s="374"/>
    </row>
    <row x14ac:dyDescent="0.25" r="1196" customHeight="1" ht="29.25">
      <c r="A1196" s="1256" t="s">
        <v>15380</v>
      </c>
      <c r="B1196" s="1257" t="s">
        <v>15381</v>
      </c>
      <c r="C1196" s="1258">
        <v>389</v>
      </c>
      <c r="D1196" s="1"/>
      <c r="E1196" s="1"/>
      <c r="F1196" s="1"/>
      <c r="G1196" s="1"/>
      <c r="H1196" s="1"/>
      <c r="I1196" s="1"/>
      <c r="J1196" s="1"/>
      <c r="K1196" s="1"/>
      <c r="L1196" s="1"/>
      <c r="M1196" s="374"/>
    </row>
    <row x14ac:dyDescent="0.25" r="1197" customHeight="1" ht="29.25">
      <c r="A1197" s="1256" t="s">
        <v>15382</v>
      </c>
      <c r="B1197" s="1257" t="s">
        <v>15383</v>
      </c>
      <c r="C1197" s="1258">
        <v>304</v>
      </c>
      <c r="D1197" s="1"/>
      <c r="E1197" s="1"/>
      <c r="F1197" s="1"/>
      <c r="G1197" s="1"/>
      <c r="H1197" s="1"/>
      <c r="I1197" s="1"/>
      <c r="J1197" s="1"/>
      <c r="K1197" s="1"/>
      <c r="L1197" s="1"/>
      <c r="M1197" s="374"/>
    </row>
    <row x14ac:dyDescent="0.25" r="1198" customHeight="1" ht="29.25">
      <c r="A1198" s="1256" t="s">
        <v>15384</v>
      </c>
      <c r="B1198" s="1257" t="s">
        <v>15385</v>
      </c>
      <c r="C1198" s="1258">
        <v>200</v>
      </c>
      <c r="D1198" s="1"/>
      <c r="E1198" s="1"/>
      <c r="F1198" s="1"/>
      <c r="G1198" s="1"/>
      <c r="H1198" s="1"/>
      <c r="I1198" s="1"/>
      <c r="J1198" s="1"/>
      <c r="K1198" s="1"/>
      <c r="L1198" s="1"/>
      <c r="M1198" s="374"/>
    </row>
    <row x14ac:dyDescent="0.25" r="1199" customHeight="1" ht="29.25">
      <c r="A1199" s="1256" t="s">
        <v>15386</v>
      </c>
      <c r="B1199" s="1257" t="s">
        <v>15387</v>
      </c>
      <c r="C1199" s="1258">
        <v>171</v>
      </c>
      <c r="D1199" s="1"/>
      <c r="E1199" s="1"/>
      <c r="F1199" s="1"/>
      <c r="G1199" s="1"/>
      <c r="H1199" s="1"/>
      <c r="I1199" s="1"/>
      <c r="J1199" s="1"/>
      <c r="K1199" s="1"/>
      <c r="L1199" s="1"/>
      <c r="M1199" s="374"/>
    </row>
    <row x14ac:dyDescent="0.25" r="1200" customHeight="1" ht="29.25">
      <c r="A1200" s="1256" t="s">
        <v>15388</v>
      </c>
      <c r="B1200" s="1257" t="s">
        <v>15389</v>
      </c>
      <c r="C1200" s="1258">
        <v>570</v>
      </c>
      <c r="D1200" s="1"/>
      <c r="E1200" s="1"/>
      <c r="F1200" s="1"/>
      <c r="G1200" s="1"/>
      <c r="H1200" s="1"/>
      <c r="I1200" s="1"/>
      <c r="J1200" s="1"/>
      <c r="K1200" s="1"/>
      <c r="L1200" s="1"/>
      <c r="M1200" s="374"/>
    </row>
    <row x14ac:dyDescent="0.25" r="1201" customHeight="1" ht="29.25">
      <c r="A1201" s="1256" t="s">
        <v>15390</v>
      </c>
      <c r="B1201" s="1257" t="s">
        <v>15391</v>
      </c>
      <c r="C1201" s="1258">
        <v>239</v>
      </c>
      <c r="D1201" s="1"/>
      <c r="E1201" s="1"/>
      <c r="F1201" s="1"/>
      <c r="G1201" s="1"/>
      <c r="H1201" s="1"/>
      <c r="I1201" s="1"/>
      <c r="J1201" s="1"/>
      <c r="K1201" s="1"/>
      <c r="L1201" s="1"/>
      <c r="M1201" s="374"/>
    </row>
    <row x14ac:dyDescent="0.25" r="1202" customHeight="1" ht="29.25">
      <c r="A1202" s="1256" t="s">
        <v>15392</v>
      </c>
      <c r="B1202" s="1257" t="s">
        <v>15393</v>
      </c>
      <c r="C1202" s="1258">
        <v>185</v>
      </c>
      <c r="D1202" s="1"/>
      <c r="E1202" s="1"/>
      <c r="F1202" s="1"/>
      <c r="G1202" s="1"/>
      <c r="H1202" s="1"/>
      <c r="I1202" s="1"/>
      <c r="J1202" s="1"/>
      <c r="K1202" s="1"/>
      <c r="L1202" s="1"/>
      <c r="M1202" s="374"/>
    </row>
    <row x14ac:dyDescent="0.25" r="1203" customHeight="1" ht="29.25">
      <c r="A1203" s="1256" t="s">
        <v>15394</v>
      </c>
      <c r="B1203" s="1257" t="s">
        <v>15395</v>
      </c>
      <c r="C1203" s="1258">
        <v>378</v>
      </c>
      <c r="D1203" s="1"/>
      <c r="E1203" s="1"/>
      <c r="F1203" s="1"/>
      <c r="G1203" s="1"/>
      <c r="H1203" s="1"/>
      <c r="I1203" s="1"/>
      <c r="J1203" s="1"/>
      <c r="K1203" s="1"/>
      <c r="L1203" s="1"/>
      <c r="M1203" s="374"/>
    </row>
    <row x14ac:dyDescent="0.25" r="1204" customHeight="1" ht="29.25">
      <c r="A1204" s="1256" t="s">
        <v>15396</v>
      </c>
      <c r="B1204" s="1257" t="s">
        <v>15397</v>
      </c>
      <c r="C1204" s="1258">
        <v>1067</v>
      </c>
      <c r="D1204" s="1"/>
      <c r="E1204" s="1"/>
      <c r="F1204" s="1"/>
      <c r="G1204" s="1"/>
      <c r="H1204" s="1"/>
      <c r="I1204" s="1"/>
      <c r="J1204" s="1"/>
      <c r="K1204" s="1"/>
      <c r="L1204" s="1"/>
      <c r="M1204" s="374"/>
    </row>
    <row x14ac:dyDescent="0.25" r="1205" customHeight="1" ht="29.25">
      <c r="A1205" s="1256" t="s">
        <v>15398</v>
      </c>
      <c r="B1205" s="1257" t="s">
        <v>15399</v>
      </c>
      <c r="C1205" s="1258">
        <v>299</v>
      </c>
      <c r="D1205" s="1"/>
      <c r="E1205" s="1"/>
      <c r="F1205" s="1"/>
      <c r="G1205" s="1"/>
      <c r="H1205" s="1"/>
      <c r="I1205" s="1"/>
      <c r="J1205" s="1"/>
      <c r="K1205" s="1"/>
      <c r="L1205" s="1"/>
      <c r="M1205" s="374"/>
    </row>
    <row x14ac:dyDescent="0.25" r="1206" customHeight="1" ht="29.25">
      <c r="A1206" s="1256" t="s">
        <v>15400</v>
      </c>
      <c r="B1206" s="1257" t="s">
        <v>15401</v>
      </c>
      <c r="C1206" s="1258">
        <v>149</v>
      </c>
      <c r="D1206" s="1"/>
      <c r="E1206" s="1"/>
      <c r="F1206" s="1"/>
      <c r="G1206" s="1"/>
      <c r="H1206" s="1"/>
      <c r="I1206" s="1"/>
      <c r="J1206" s="1"/>
      <c r="K1206" s="1"/>
      <c r="L1206" s="1"/>
      <c r="M1206" s="374"/>
    </row>
    <row x14ac:dyDescent="0.25" r="1207" customHeight="1" ht="29.25">
      <c r="A1207" s="1256" t="s">
        <v>15402</v>
      </c>
      <c r="B1207" s="1257" t="s">
        <v>15403</v>
      </c>
      <c r="C1207" s="1258">
        <v>132</v>
      </c>
      <c r="D1207" s="1"/>
      <c r="E1207" s="1"/>
      <c r="F1207" s="1"/>
      <c r="G1207" s="1"/>
      <c r="H1207" s="1"/>
      <c r="I1207" s="1"/>
      <c r="J1207" s="1"/>
      <c r="K1207" s="1"/>
      <c r="L1207" s="1"/>
      <c r="M1207" s="374"/>
    </row>
    <row x14ac:dyDescent="0.25" r="1208" customHeight="1" ht="29.25">
      <c r="A1208" s="1256" t="s">
        <v>15404</v>
      </c>
      <c r="B1208" s="1257" t="s">
        <v>15405</v>
      </c>
      <c r="C1208" s="1258">
        <v>137</v>
      </c>
      <c r="D1208" s="1"/>
      <c r="E1208" s="1"/>
      <c r="F1208" s="1"/>
      <c r="G1208" s="1"/>
      <c r="H1208" s="1"/>
      <c r="I1208" s="1"/>
      <c r="J1208" s="1"/>
      <c r="K1208" s="1"/>
      <c r="L1208" s="1"/>
      <c r="M1208" s="374"/>
    </row>
    <row x14ac:dyDescent="0.25" r="1209" customHeight="1" ht="29.25">
      <c r="A1209" s="1256" t="s">
        <v>15406</v>
      </c>
      <c r="B1209" s="1257" t="s">
        <v>15407</v>
      </c>
      <c r="C1209" s="1258">
        <v>144</v>
      </c>
      <c r="D1209" s="1"/>
      <c r="E1209" s="1"/>
      <c r="F1209" s="1"/>
      <c r="G1209" s="1"/>
      <c r="H1209" s="1"/>
      <c r="I1209" s="1"/>
      <c r="J1209" s="1"/>
      <c r="K1209" s="1"/>
      <c r="L1209" s="1"/>
      <c r="M1209" s="374"/>
    </row>
    <row x14ac:dyDescent="0.25" r="1210" customHeight="1" ht="29.25">
      <c r="A1210" s="1256" t="s">
        <v>15408</v>
      </c>
      <c r="B1210" s="1257" t="s">
        <v>15409</v>
      </c>
      <c r="C1210" s="1258">
        <v>136</v>
      </c>
      <c r="D1210" s="1"/>
      <c r="E1210" s="1"/>
      <c r="F1210" s="1"/>
      <c r="G1210" s="1"/>
      <c r="H1210" s="1"/>
      <c r="I1210" s="1"/>
      <c r="J1210" s="1"/>
      <c r="K1210" s="1"/>
      <c r="L1210" s="1"/>
      <c r="M1210" s="374"/>
    </row>
    <row x14ac:dyDescent="0.25" r="1211" customHeight="1" ht="29.25">
      <c r="A1211" s="1256" t="s">
        <v>15410</v>
      </c>
      <c r="B1211" s="1257" t="s">
        <v>15411</v>
      </c>
      <c r="C1211" s="1258">
        <v>129</v>
      </c>
      <c r="D1211" s="1"/>
      <c r="E1211" s="1"/>
      <c r="F1211" s="1"/>
      <c r="G1211" s="1"/>
      <c r="H1211" s="1"/>
      <c r="I1211" s="1"/>
      <c r="J1211" s="1"/>
      <c r="K1211" s="1"/>
      <c r="L1211" s="1"/>
      <c r="M1211" s="374"/>
    </row>
    <row x14ac:dyDescent="0.25" r="1212" customHeight="1" ht="29.25">
      <c r="A1212" s="1256" t="s">
        <v>15412</v>
      </c>
      <c r="B1212" s="1257" t="s">
        <v>15413</v>
      </c>
      <c r="C1212" s="1258">
        <v>134</v>
      </c>
      <c r="D1212" s="1"/>
      <c r="E1212" s="1"/>
      <c r="F1212" s="1"/>
      <c r="G1212" s="1"/>
      <c r="H1212" s="1"/>
      <c r="I1212" s="1"/>
      <c r="J1212" s="1"/>
      <c r="K1212" s="1"/>
      <c r="L1212" s="1"/>
      <c r="M1212" s="374"/>
    </row>
    <row x14ac:dyDescent="0.25" r="1213" customHeight="1" ht="29.25">
      <c r="A1213" s="1256" t="s">
        <v>15414</v>
      </c>
      <c r="B1213" s="1257" t="s">
        <v>15415</v>
      </c>
      <c r="C1213" s="1264">
        <v>131</v>
      </c>
      <c r="D1213" s="1"/>
      <c r="E1213" s="1"/>
      <c r="F1213" s="1"/>
      <c r="G1213" s="1"/>
      <c r="H1213" s="1"/>
      <c r="I1213" s="1"/>
      <c r="J1213" s="1"/>
      <c r="K1213" s="1"/>
      <c r="L1213" s="1"/>
      <c r="M1213" s="374"/>
    </row>
    <row x14ac:dyDescent="0.25" r="1214" customHeight="1" ht="29.25">
      <c r="A1214" s="1256" t="s">
        <v>15416</v>
      </c>
      <c r="B1214" s="1257" t="s">
        <v>15417</v>
      </c>
      <c r="C1214" s="1258">
        <v>136</v>
      </c>
      <c r="D1214" s="1"/>
      <c r="E1214" s="1"/>
      <c r="F1214" s="1"/>
      <c r="G1214" s="1"/>
      <c r="H1214" s="1"/>
      <c r="I1214" s="1"/>
      <c r="J1214" s="1"/>
      <c r="K1214" s="1"/>
      <c r="L1214" s="1"/>
      <c r="M1214" s="374"/>
    </row>
    <row x14ac:dyDescent="0.25" r="1215" customHeight="1" ht="29.25">
      <c r="A1215" s="1256" t="s">
        <v>15418</v>
      </c>
      <c r="B1215" s="1257" t="s">
        <v>200</v>
      </c>
      <c r="C1215" s="1258">
        <v>134</v>
      </c>
      <c r="D1215" s="1"/>
      <c r="E1215" s="1"/>
      <c r="F1215" s="1"/>
      <c r="G1215" s="1"/>
      <c r="H1215" s="1"/>
      <c r="I1215" s="1"/>
      <c r="J1215" s="1"/>
      <c r="K1215" s="1"/>
      <c r="L1215" s="1"/>
      <c r="M1215" s="374"/>
    </row>
    <row x14ac:dyDescent="0.25" r="1216" customHeight="1" ht="29.25">
      <c r="A1216" s="1256" t="s">
        <v>15419</v>
      </c>
      <c r="B1216" s="1257" t="s">
        <v>15420</v>
      </c>
      <c r="C1216" s="1258">
        <v>171</v>
      </c>
      <c r="D1216" s="1"/>
      <c r="E1216" s="1"/>
      <c r="F1216" s="1"/>
      <c r="G1216" s="1"/>
      <c r="H1216" s="1"/>
      <c r="I1216" s="1"/>
      <c r="J1216" s="1"/>
      <c r="K1216" s="1"/>
      <c r="L1216" s="1"/>
      <c r="M1216" s="374"/>
    </row>
    <row x14ac:dyDescent="0.25" r="1217" customHeight="1" ht="29.25">
      <c r="A1217" s="1256" t="s">
        <v>15421</v>
      </c>
      <c r="B1217" s="1257" t="s">
        <v>15422</v>
      </c>
      <c r="C1217" s="1258">
        <v>116</v>
      </c>
      <c r="D1217" s="1"/>
      <c r="E1217" s="1"/>
      <c r="F1217" s="1"/>
      <c r="G1217" s="1"/>
      <c r="H1217" s="1"/>
      <c r="I1217" s="1"/>
      <c r="J1217" s="1"/>
      <c r="K1217" s="1"/>
      <c r="L1217" s="1"/>
      <c r="M1217" s="374"/>
    </row>
    <row x14ac:dyDescent="0.25" r="1218" customHeight="1" ht="29.25">
      <c r="A1218" s="1256" t="s">
        <v>15423</v>
      </c>
      <c r="B1218" s="1257" t="s">
        <v>15424</v>
      </c>
      <c r="C1218" s="1258">
        <v>215</v>
      </c>
      <c r="D1218" s="1"/>
      <c r="E1218" s="1"/>
      <c r="F1218" s="1"/>
      <c r="G1218" s="1"/>
      <c r="H1218" s="1"/>
      <c r="I1218" s="1"/>
      <c r="J1218" s="1"/>
      <c r="K1218" s="1"/>
      <c r="L1218" s="1"/>
      <c r="M1218" s="374"/>
    </row>
    <row x14ac:dyDescent="0.25" r="1219" customHeight="1" ht="29.25">
      <c r="A1219" s="1256" t="s">
        <v>15425</v>
      </c>
      <c r="B1219" s="1257" t="s">
        <v>15426</v>
      </c>
      <c r="C1219" s="1258">
        <v>180</v>
      </c>
      <c r="D1219" s="1"/>
      <c r="E1219" s="1"/>
      <c r="F1219" s="1"/>
      <c r="G1219" s="1"/>
      <c r="H1219" s="1"/>
      <c r="I1219" s="1"/>
      <c r="J1219" s="1"/>
      <c r="K1219" s="1"/>
      <c r="L1219" s="1"/>
      <c r="M1219" s="374"/>
    </row>
    <row x14ac:dyDescent="0.25" r="1220" customHeight="1" ht="29.25">
      <c r="A1220" s="1256" t="s">
        <v>15427</v>
      </c>
      <c r="B1220" s="1257" t="s">
        <v>15428</v>
      </c>
      <c r="C1220" s="1258">
        <v>566</v>
      </c>
      <c r="D1220" s="1"/>
      <c r="E1220" s="1"/>
      <c r="F1220" s="1"/>
      <c r="G1220" s="1"/>
      <c r="H1220" s="1"/>
      <c r="I1220" s="1"/>
      <c r="J1220" s="1"/>
      <c r="K1220" s="1"/>
      <c r="L1220" s="1"/>
      <c r="M1220" s="374"/>
    </row>
    <row x14ac:dyDescent="0.25" r="1221" customHeight="1" ht="29.25">
      <c r="A1221" s="1256" t="s">
        <v>15429</v>
      </c>
      <c r="B1221" s="1257" t="s">
        <v>15430</v>
      </c>
      <c r="C1221" s="1258">
        <v>262</v>
      </c>
      <c r="D1221" s="1"/>
      <c r="E1221" s="1"/>
      <c r="F1221" s="1"/>
      <c r="G1221" s="1"/>
      <c r="H1221" s="1"/>
      <c r="I1221" s="1"/>
      <c r="J1221" s="1"/>
      <c r="K1221" s="1"/>
      <c r="L1221" s="1"/>
      <c r="M1221" s="374"/>
    </row>
    <row x14ac:dyDescent="0.25" r="1222" customHeight="1" ht="29.25">
      <c r="A1222" s="1256" t="s">
        <v>15431</v>
      </c>
      <c r="B1222" s="1257" t="s">
        <v>15432</v>
      </c>
      <c r="C1222" s="1258">
        <v>276</v>
      </c>
      <c r="D1222" s="1"/>
      <c r="E1222" s="1"/>
      <c r="F1222" s="1"/>
      <c r="G1222" s="1"/>
      <c r="H1222" s="1"/>
      <c r="I1222" s="1"/>
      <c r="J1222" s="1"/>
      <c r="K1222" s="1"/>
      <c r="L1222" s="1"/>
      <c r="M1222" s="374"/>
    </row>
    <row x14ac:dyDescent="0.25" r="1223" customHeight="1" ht="29.25">
      <c r="A1223" s="1256" t="s">
        <v>15433</v>
      </c>
      <c r="B1223" s="1257" t="s">
        <v>15434</v>
      </c>
      <c r="C1223" s="1258">
        <v>293</v>
      </c>
      <c r="D1223" s="1"/>
      <c r="E1223" s="1"/>
      <c r="F1223" s="1"/>
      <c r="G1223" s="1"/>
      <c r="H1223" s="1"/>
      <c r="I1223" s="1"/>
      <c r="J1223" s="1"/>
      <c r="K1223" s="1"/>
      <c r="L1223" s="1"/>
      <c r="M1223" s="374"/>
    </row>
    <row x14ac:dyDescent="0.25" r="1224" customHeight="1" ht="29.25">
      <c r="A1224" s="1256" t="s">
        <v>15435</v>
      </c>
      <c r="B1224" s="1257" t="s">
        <v>15436</v>
      </c>
      <c r="C1224" s="1258">
        <v>500</v>
      </c>
      <c r="D1224" s="1"/>
      <c r="E1224" s="1"/>
      <c r="F1224" s="1"/>
      <c r="G1224" s="1"/>
      <c r="H1224" s="1"/>
      <c r="I1224" s="1"/>
      <c r="J1224" s="1"/>
      <c r="K1224" s="1"/>
      <c r="L1224" s="1"/>
      <c r="M1224" s="374"/>
    </row>
    <row x14ac:dyDescent="0.25" r="1225" customHeight="1" ht="29.25">
      <c r="A1225" s="1256" t="s">
        <v>15437</v>
      </c>
      <c r="B1225" s="1257" t="s">
        <v>15438</v>
      </c>
      <c r="C1225" s="1258">
        <v>871</v>
      </c>
      <c r="D1225" s="1"/>
      <c r="E1225" s="1"/>
      <c r="F1225" s="1"/>
      <c r="G1225" s="1"/>
      <c r="H1225" s="1"/>
      <c r="I1225" s="1"/>
      <c r="J1225" s="1"/>
      <c r="K1225" s="1"/>
      <c r="L1225" s="1"/>
      <c r="M1225" s="374"/>
    </row>
    <row x14ac:dyDescent="0.25" r="1226" customHeight="1" ht="29.25">
      <c r="A1226" s="1256" t="s">
        <v>15439</v>
      </c>
      <c r="B1226" s="1257" t="s">
        <v>15440</v>
      </c>
      <c r="C1226" s="1258">
        <v>85</v>
      </c>
      <c r="D1226" s="1"/>
      <c r="E1226" s="1"/>
      <c r="F1226" s="1"/>
      <c r="G1226" s="1"/>
      <c r="H1226" s="1"/>
      <c r="I1226" s="1"/>
      <c r="J1226" s="1"/>
      <c r="K1226" s="1"/>
      <c r="L1226" s="1"/>
      <c r="M1226" s="374"/>
    </row>
    <row x14ac:dyDescent="0.25" r="1227" customHeight="1" ht="29.25">
      <c r="A1227" s="1256" t="s">
        <v>15441</v>
      </c>
      <c r="B1227" s="1257" t="s">
        <v>15442</v>
      </c>
      <c r="C1227" s="1258">
        <v>85</v>
      </c>
      <c r="D1227" s="1"/>
      <c r="E1227" s="1"/>
      <c r="F1227" s="1"/>
      <c r="G1227" s="1"/>
      <c r="H1227" s="1"/>
      <c r="I1227" s="1"/>
      <c r="J1227" s="1"/>
      <c r="K1227" s="1"/>
      <c r="L1227" s="1"/>
      <c r="M1227" s="374"/>
    </row>
    <row x14ac:dyDescent="0.25" r="1228" customHeight="1" ht="29.25">
      <c r="A1228" s="1256" t="s">
        <v>15443</v>
      </c>
      <c r="B1228" s="1257" t="s">
        <v>15444</v>
      </c>
      <c r="C1228" s="1258">
        <v>103</v>
      </c>
      <c r="D1228" s="1"/>
      <c r="E1228" s="1"/>
      <c r="F1228" s="1"/>
      <c r="G1228" s="1"/>
      <c r="H1228" s="1"/>
      <c r="I1228" s="1"/>
      <c r="J1228" s="1"/>
      <c r="K1228" s="1"/>
      <c r="L1228" s="1"/>
      <c r="M1228" s="374"/>
    </row>
    <row x14ac:dyDescent="0.25" r="1229" customHeight="1" ht="29.25">
      <c r="A1229" s="1256" t="s">
        <v>15445</v>
      </c>
      <c r="B1229" s="1257" t="s">
        <v>15446</v>
      </c>
      <c r="C1229" s="1258">
        <v>143</v>
      </c>
      <c r="D1229" s="1"/>
      <c r="E1229" s="1"/>
      <c r="F1229" s="1"/>
      <c r="G1229" s="1"/>
      <c r="H1229" s="1"/>
      <c r="I1229" s="1"/>
      <c r="J1229" s="1"/>
      <c r="K1229" s="1"/>
      <c r="L1229" s="1"/>
      <c r="M1229" s="374"/>
    </row>
    <row x14ac:dyDescent="0.25" r="1230" customHeight="1" ht="29.25">
      <c r="A1230" s="1256" t="s">
        <v>15447</v>
      </c>
      <c r="B1230" s="1257" t="s">
        <v>15448</v>
      </c>
      <c r="C1230" s="1258">
        <v>65</v>
      </c>
      <c r="D1230" s="1"/>
      <c r="E1230" s="1"/>
      <c r="F1230" s="1"/>
      <c r="G1230" s="1"/>
      <c r="H1230" s="1"/>
      <c r="I1230" s="1"/>
      <c r="J1230" s="1"/>
      <c r="K1230" s="1"/>
      <c r="L1230" s="1"/>
      <c r="M1230" s="374"/>
    </row>
    <row x14ac:dyDescent="0.25" r="1231" customHeight="1" ht="29.25">
      <c r="A1231" s="1256" t="s">
        <v>15449</v>
      </c>
      <c r="B1231" s="1257" t="s">
        <v>15450</v>
      </c>
      <c r="C1231" s="1258">
        <v>321</v>
      </c>
      <c r="D1231" s="1"/>
      <c r="E1231" s="1"/>
      <c r="F1231" s="1"/>
      <c r="G1231" s="1"/>
      <c r="H1231" s="1"/>
      <c r="I1231" s="1"/>
      <c r="J1231" s="1"/>
      <c r="K1231" s="1"/>
      <c r="L1231" s="1"/>
      <c r="M1231" s="374"/>
    </row>
    <row x14ac:dyDescent="0.25" r="1232" customHeight="1" ht="29.25">
      <c r="A1232" s="1256" t="s">
        <v>15451</v>
      </c>
      <c r="B1232" s="1257" t="s">
        <v>15452</v>
      </c>
      <c r="C1232" s="1258">
        <v>69</v>
      </c>
      <c r="D1232" s="1"/>
      <c r="E1232" s="1"/>
      <c r="F1232" s="1"/>
      <c r="G1232" s="1"/>
      <c r="H1232" s="1"/>
      <c r="I1232" s="1"/>
      <c r="J1232" s="1"/>
      <c r="K1232" s="1"/>
      <c r="L1232" s="1"/>
      <c r="M1232" s="374"/>
    </row>
    <row x14ac:dyDescent="0.25" r="1233" customHeight="1" ht="29.25">
      <c r="A1233" s="1256" t="s">
        <v>15453</v>
      </c>
      <c r="B1233" s="1257" t="s">
        <v>15454</v>
      </c>
      <c r="C1233" s="1258">
        <v>144</v>
      </c>
      <c r="D1233" s="1"/>
      <c r="E1233" s="1"/>
      <c r="F1233" s="1"/>
      <c r="G1233" s="1"/>
      <c r="H1233" s="1"/>
      <c r="I1233" s="1"/>
      <c r="J1233" s="1"/>
      <c r="K1233" s="1"/>
      <c r="L1233" s="1"/>
      <c r="M1233" s="374"/>
    </row>
    <row x14ac:dyDescent="0.25" r="1234" customHeight="1" ht="29.25">
      <c r="A1234" s="1256" t="s">
        <v>15455</v>
      </c>
      <c r="B1234" s="1257" t="s">
        <v>15456</v>
      </c>
      <c r="C1234" s="1258">
        <v>114</v>
      </c>
      <c r="D1234" s="1"/>
      <c r="E1234" s="1"/>
      <c r="F1234" s="1"/>
      <c r="G1234" s="1"/>
      <c r="H1234" s="1"/>
      <c r="I1234" s="1"/>
      <c r="J1234" s="1"/>
      <c r="K1234" s="1"/>
      <c r="L1234" s="1"/>
      <c r="M1234" s="374"/>
    </row>
    <row x14ac:dyDescent="0.25" r="1235" customHeight="1" ht="29.25">
      <c r="A1235" s="1256" t="s">
        <v>15457</v>
      </c>
      <c r="B1235" s="1257" t="s">
        <v>15458</v>
      </c>
      <c r="C1235" s="1258">
        <v>141</v>
      </c>
      <c r="D1235" s="1"/>
      <c r="E1235" s="1"/>
      <c r="F1235" s="1"/>
      <c r="G1235" s="1"/>
      <c r="H1235" s="1"/>
      <c r="I1235" s="1"/>
      <c r="J1235" s="1"/>
      <c r="K1235" s="1"/>
      <c r="L1235" s="1"/>
      <c r="M1235" s="374"/>
    </row>
    <row x14ac:dyDescent="0.25" r="1236" customHeight="1" ht="29.25">
      <c r="A1236" s="1256" t="s">
        <v>15459</v>
      </c>
      <c r="B1236" s="1257" t="s">
        <v>15460</v>
      </c>
      <c r="C1236" s="1258">
        <v>340</v>
      </c>
      <c r="D1236" s="1"/>
      <c r="E1236" s="1"/>
      <c r="F1236" s="1"/>
      <c r="G1236" s="1"/>
      <c r="H1236" s="1"/>
      <c r="I1236" s="1"/>
      <c r="J1236" s="1"/>
      <c r="K1236" s="1"/>
      <c r="L1236" s="1"/>
      <c r="M1236" s="374"/>
    </row>
    <row x14ac:dyDescent="0.25" r="1237" customHeight="1" ht="29.25">
      <c r="A1237" s="1256" t="s">
        <v>15461</v>
      </c>
      <c r="B1237" s="1257" t="s">
        <v>15462</v>
      </c>
      <c r="C1237" s="1258">
        <v>268</v>
      </c>
      <c r="D1237" s="1"/>
      <c r="E1237" s="1"/>
      <c r="F1237" s="1"/>
      <c r="G1237" s="1"/>
      <c r="H1237" s="1"/>
      <c r="I1237" s="1"/>
      <c r="J1237" s="1"/>
      <c r="K1237" s="1"/>
      <c r="L1237" s="1"/>
      <c r="M1237" s="374"/>
    </row>
    <row x14ac:dyDescent="0.25" r="1238" customHeight="1" ht="29.25">
      <c r="A1238" s="1256" t="s">
        <v>15463</v>
      </c>
      <c r="B1238" s="1257" t="s">
        <v>15464</v>
      </c>
      <c r="C1238" s="1258">
        <v>326</v>
      </c>
      <c r="D1238" s="1"/>
      <c r="E1238" s="1"/>
      <c r="F1238" s="1"/>
      <c r="G1238" s="1"/>
      <c r="H1238" s="1"/>
      <c r="I1238" s="1"/>
      <c r="J1238" s="1"/>
      <c r="K1238" s="1"/>
      <c r="L1238" s="1"/>
      <c r="M1238" s="374"/>
    </row>
    <row x14ac:dyDescent="0.25" r="1239" customHeight="1" ht="29.25">
      <c r="A1239" s="1256" t="s">
        <v>15465</v>
      </c>
      <c r="B1239" s="1257" t="s">
        <v>15466</v>
      </c>
      <c r="C1239" s="1258">
        <v>224</v>
      </c>
      <c r="D1239" s="1"/>
      <c r="E1239" s="1"/>
      <c r="F1239" s="1"/>
      <c r="G1239" s="1"/>
      <c r="H1239" s="1"/>
      <c r="I1239" s="1"/>
      <c r="J1239" s="1"/>
      <c r="K1239" s="1"/>
      <c r="L1239" s="1"/>
      <c r="M1239" s="374"/>
    </row>
    <row x14ac:dyDescent="0.25" r="1240" customHeight="1" ht="29.25">
      <c r="A1240" s="1256" t="s">
        <v>15467</v>
      </c>
      <c r="B1240" s="1257" t="s">
        <v>15468</v>
      </c>
      <c r="C1240" s="1258">
        <v>141</v>
      </c>
      <c r="D1240" s="1"/>
      <c r="E1240" s="1"/>
      <c r="F1240" s="1"/>
      <c r="G1240" s="1"/>
      <c r="H1240" s="1"/>
      <c r="I1240" s="1"/>
      <c r="J1240" s="1"/>
      <c r="K1240" s="1"/>
      <c r="L1240" s="1"/>
      <c r="M1240" s="374"/>
    </row>
    <row x14ac:dyDescent="0.25" r="1241" customHeight="1" ht="29.25">
      <c r="A1241" s="1256" t="s">
        <v>15469</v>
      </c>
      <c r="B1241" s="1257" t="s">
        <v>15470</v>
      </c>
      <c r="C1241" s="1258">
        <v>102</v>
      </c>
      <c r="D1241" s="1"/>
      <c r="E1241" s="1"/>
      <c r="F1241" s="1"/>
      <c r="G1241" s="1"/>
      <c r="H1241" s="1"/>
      <c r="I1241" s="1"/>
      <c r="J1241" s="1"/>
      <c r="K1241" s="1"/>
      <c r="L1241" s="1"/>
      <c r="M1241" s="374"/>
    </row>
    <row x14ac:dyDescent="0.25" r="1242" customHeight="1" ht="29.25">
      <c r="A1242" s="1256" t="s">
        <v>15471</v>
      </c>
      <c r="B1242" s="1257" t="s">
        <v>15472</v>
      </c>
      <c r="C1242" s="1258">
        <v>144</v>
      </c>
      <c r="D1242" s="1"/>
      <c r="E1242" s="1"/>
      <c r="F1242" s="1"/>
      <c r="G1242" s="1"/>
      <c r="H1242" s="1"/>
      <c r="I1242" s="1"/>
      <c r="J1242" s="1"/>
      <c r="K1242" s="1"/>
      <c r="L1242" s="1"/>
      <c r="M1242" s="374"/>
    </row>
    <row x14ac:dyDescent="0.25" r="1243" customHeight="1" ht="29.25">
      <c r="A1243" s="1256" t="s">
        <v>15473</v>
      </c>
      <c r="B1243" s="1257" t="s">
        <v>15474</v>
      </c>
      <c r="C1243" s="1258">
        <v>199</v>
      </c>
      <c r="D1243" s="1"/>
      <c r="E1243" s="1"/>
      <c r="F1243" s="1"/>
      <c r="G1243" s="1"/>
      <c r="H1243" s="1"/>
      <c r="I1243" s="1"/>
      <c r="J1243" s="1"/>
      <c r="K1243" s="1"/>
      <c r="L1243" s="1"/>
      <c r="M1243" s="374"/>
    </row>
    <row x14ac:dyDescent="0.25" r="1244" customHeight="1" ht="29.25">
      <c r="A1244" s="1256" t="s">
        <v>15475</v>
      </c>
      <c r="B1244" s="1257" t="s">
        <v>15476</v>
      </c>
      <c r="C1244" s="1258">
        <v>95</v>
      </c>
      <c r="D1244" s="1"/>
      <c r="E1244" s="1"/>
      <c r="F1244" s="1"/>
      <c r="G1244" s="1"/>
      <c r="H1244" s="1"/>
      <c r="I1244" s="1"/>
      <c r="J1244" s="1"/>
      <c r="K1244" s="1"/>
      <c r="L1244" s="1"/>
      <c r="M1244" s="374"/>
    </row>
    <row x14ac:dyDescent="0.25" r="1245" customHeight="1" ht="29.25">
      <c r="A1245" s="1256" t="s">
        <v>15477</v>
      </c>
      <c r="B1245" s="1257" t="s">
        <v>15478</v>
      </c>
      <c r="C1245" s="1258">
        <v>140</v>
      </c>
      <c r="D1245" s="1"/>
      <c r="E1245" s="1"/>
      <c r="F1245" s="1"/>
      <c r="G1245" s="1"/>
      <c r="H1245" s="1"/>
      <c r="I1245" s="1"/>
      <c r="J1245" s="1"/>
      <c r="K1245" s="1"/>
      <c r="L1245" s="1"/>
      <c r="M1245" s="374"/>
    </row>
    <row x14ac:dyDescent="0.25" r="1246" customHeight="1" ht="29.25">
      <c r="A1246" s="1256" t="s">
        <v>15479</v>
      </c>
      <c r="B1246" s="1257" t="s">
        <v>15480</v>
      </c>
      <c r="C1246" s="1258">
        <v>145</v>
      </c>
      <c r="D1246" s="1"/>
      <c r="E1246" s="1"/>
      <c r="F1246" s="1"/>
      <c r="G1246" s="1"/>
      <c r="H1246" s="1"/>
      <c r="I1246" s="1"/>
      <c r="J1246" s="1"/>
      <c r="K1246" s="1"/>
      <c r="L1246" s="1"/>
      <c r="M1246" s="374"/>
    </row>
    <row x14ac:dyDescent="0.25" r="1247" customHeight="1" ht="29.25">
      <c r="A1247" s="1256" t="s">
        <v>15481</v>
      </c>
      <c r="B1247" s="1257" t="s">
        <v>15482</v>
      </c>
      <c r="C1247" s="1258">
        <v>150</v>
      </c>
      <c r="D1247" s="1"/>
      <c r="E1247" s="1"/>
      <c r="F1247" s="1"/>
      <c r="G1247" s="1"/>
      <c r="H1247" s="1"/>
      <c r="I1247" s="1"/>
      <c r="J1247" s="1"/>
      <c r="K1247" s="1"/>
      <c r="L1247" s="1"/>
      <c r="M1247" s="374"/>
    </row>
    <row x14ac:dyDescent="0.25" r="1248" customHeight="1" ht="29.25">
      <c r="A1248" s="1256" t="s">
        <v>15483</v>
      </c>
      <c r="B1248" s="1257" t="s">
        <v>15484</v>
      </c>
      <c r="C1248" s="1258">
        <v>155</v>
      </c>
      <c r="D1248" s="1"/>
      <c r="E1248" s="1"/>
      <c r="F1248" s="1"/>
      <c r="G1248" s="1"/>
      <c r="H1248" s="1"/>
      <c r="I1248" s="1"/>
      <c r="J1248" s="1"/>
      <c r="K1248" s="1"/>
      <c r="L1248" s="1"/>
      <c r="M1248" s="374"/>
    </row>
    <row x14ac:dyDescent="0.25" r="1249" customHeight="1" ht="29.25">
      <c r="A1249" s="1256" t="s">
        <v>15485</v>
      </c>
      <c r="B1249" s="1257" t="s">
        <v>15486</v>
      </c>
      <c r="C1249" s="1258">
        <v>162</v>
      </c>
      <c r="D1249" s="1"/>
      <c r="E1249" s="1"/>
      <c r="F1249" s="1"/>
      <c r="G1249" s="1"/>
      <c r="H1249" s="1"/>
      <c r="I1249" s="1"/>
      <c r="J1249" s="1"/>
      <c r="K1249" s="1"/>
      <c r="L1249" s="1"/>
      <c r="M1249" s="374"/>
    </row>
    <row x14ac:dyDescent="0.25" r="1250" customHeight="1" ht="29.25">
      <c r="A1250" s="1256" t="s">
        <v>15487</v>
      </c>
      <c r="B1250" s="1257" t="s">
        <v>15488</v>
      </c>
      <c r="C1250" s="1258">
        <v>131</v>
      </c>
      <c r="D1250" s="1"/>
      <c r="E1250" s="1"/>
      <c r="F1250" s="1"/>
      <c r="G1250" s="1"/>
      <c r="H1250" s="1"/>
      <c r="I1250" s="1"/>
      <c r="J1250" s="1"/>
      <c r="K1250" s="1"/>
      <c r="L1250" s="1"/>
      <c r="M1250" s="374"/>
    </row>
    <row x14ac:dyDescent="0.25" r="1251" customHeight="1" ht="29.25">
      <c r="A1251" s="1256" t="s">
        <v>15489</v>
      </c>
      <c r="B1251" s="1257" t="s">
        <v>15490</v>
      </c>
      <c r="C1251" s="1258">
        <v>181</v>
      </c>
      <c r="D1251" s="1"/>
      <c r="E1251" s="1"/>
      <c r="F1251" s="1"/>
      <c r="G1251" s="1"/>
      <c r="H1251" s="1"/>
      <c r="I1251" s="1"/>
      <c r="J1251" s="1"/>
      <c r="K1251" s="1"/>
      <c r="L1251" s="1"/>
      <c r="M1251" s="374"/>
    </row>
    <row x14ac:dyDescent="0.25" r="1252" customHeight="1" ht="29.25">
      <c r="A1252" s="1256" t="s">
        <v>15491</v>
      </c>
      <c r="B1252" s="1257" t="s">
        <v>15492</v>
      </c>
      <c r="C1252" s="1258">
        <v>97</v>
      </c>
      <c r="D1252" s="1"/>
      <c r="E1252" s="1"/>
      <c r="F1252" s="1"/>
      <c r="G1252" s="1"/>
      <c r="H1252" s="1"/>
      <c r="I1252" s="1"/>
      <c r="J1252" s="1"/>
      <c r="K1252" s="1"/>
      <c r="L1252" s="1"/>
      <c r="M1252" s="374"/>
    </row>
    <row x14ac:dyDescent="0.25" r="1253" customHeight="1" ht="29.25">
      <c r="A1253" s="1256" t="s">
        <v>15493</v>
      </c>
      <c r="B1253" s="1257" t="s">
        <v>15494</v>
      </c>
      <c r="C1253" s="1258">
        <v>306</v>
      </c>
      <c r="D1253" s="1"/>
      <c r="E1253" s="1"/>
      <c r="F1253" s="1"/>
      <c r="G1253" s="1"/>
      <c r="H1253" s="1"/>
      <c r="I1253" s="1"/>
      <c r="J1253" s="1"/>
      <c r="K1253" s="1"/>
      <c r="L1253" s="1"/>
      <c r="M1253" s="374"/>
    </row>
    <row x14ac:dyDescent="0.25" r="1254" customHeight="1" ht="29.25">
      <c r="A1254" s="1256" t="s">
        <v>15495</v>
      </c>
      <c r="B1254" s="1257" t="s">
        <v>15496</v>
      </c>
      <c r="C1254" s="1258">
        <v>106</v>
      </c>
      <c r="D1254" s="1"/>
      <c r="E1254" s="1"/>
      <c r="F1254" s="1"/>
      <c r="G1254" s="1"/>
      <c r="H1254" s="1"/>
      <c r="I1254" s="1"/>
      <c r="J1254" s="1"/>
      <c r="K1254" s="1"/>
      <c r="L1254" s="1"/>
      <c r="M1254" s="374"/>
    </row>
    <row x14ac:dyDescent="0.25" r="1255" customHeight="1" ht="29.25">
      <c r="A1255" s="1256" t="s">
        <v>15497</v>
      </c>
      <c r="B1255" s="1257" t="s">
        <v>15498</v>
      </c>
      <c r="C1255" s="1258">
        <v>111</v>
      </c>
      <c r="D1255" s="1"/>
      <c r="E1255" s="1"/>
      <c r="F1255" s="1"/>
      <c r="G1255" s="1"/>
      <c r="H1255" s="1"/>
      <c r="I1255" s="1"/>
      <c r="J1255" s="1"/>
      <c r="K1255" s="1"/>
      <c r="L1255" s="1"/>
      <c r="M1255" s="374"/>
    </row>
    <row x14ac:dyDescent="0.25" r="1256" customHeight="1" ht="29.25">
      <c r="A1256" s="1256" t="s">
        <v>15499</v>
      </c>
      <c r="B1256" s="1257" t="s">
        <v>15500</v>
      </c>
      <c r="C1256" s="1258">
        <v>101</v>
      </c>
      <c r="D1256" s="1"/>
      <c r="E1256" s="1"/>
      <c r="F1256" s="1"/>
      <c r="G1256" s="1"/>
      <c r="H1256" s="1"/>
      <c r="I1256" s="1"/>
      <c r="J1256" s="1"/>
      <c r="K1256" s="1"/>
      <c r="L1256" s="1"/>
      <c r="M1256" s="374"/>
    </row>
    <row x14ac:dyDescent="0.25" r="1257" customHeight="1" ht="29.25">
      <c r="A1257" s="1256" t="s">
        <v>15501</v>
      </c>
      <c r="B1257" s="1257" t="s">
        <v>15502</v>
      </c>
      <c r="C1257" s="1258">
        <v>509</v>
      </c>
      <c r="D1257" s="1"/>
      <c r="E1257" s="1"/>
      <c r="F1257" s="1"/>
      <c r="G1257" s="1"/>
      <c r="H1257" s="1"/>
      <c r="I1257" s="1"/>
      <c r="J1257" s="1"/>
      <c r="K1257" s="1"/>
      <c r="L1257" s="1"/>
      <c r="M1257" s="374"/>
    </row>
    <row x14ac:dyDescent="0.25" r="1258" customHeight="1" ht="29.25">
      <c r="A1258" s="1256" t="s">
        <v>15503</v>
      </c>
      <c r="B1258" s="1257" t="s">
        <v>15504</v>
      </c>
      <c r="C1258" s="1258">
        <v>357</v>
      </c>
      <c r="D1258" s="1"/>
      <c r="E1258" s="1"/>
      <c r="F1258" s="1"/>
      <c r="G1258" s="1"/>
      <c r="H1258" s="1"/>
      <c r="I1258" s="1"/>
      <c r="J1258" s="1"/>
      <c r="K1258" s="1"/>
      <c r="L1258" s="1"/>
      <c r="M1258" s="374"/>
    </row>
    <row x14ac:dyDescent="0.25" r="1259" customHeight="1" ht="29.25">
      <c r="A1259" s="1256" t="s">
        <v>229</v>
      </c>
      <c r="B1259" s="1257" t="s">
        <v>15505</v>
      </c>
      <c r="C1259" s="1258">
        <v>110</v>
      </c>
      <c r="D1259" s="1"/>
      <c r="E1259" s="1"/>
      <c r="F1259" s="1"/>
      <c r="G1259" s="1"/>
      <c r="H1259" s="1"/>
      <c r="I1259" s="1"/>
      <c r="J1259" s="1"/>
      <c r="K1259" s="1"/>
      <c r="L1259" s="1"/>
      <c r="M1259" s="374"/>
    </row>
    <row x14ac:dyDescent="0.25" r="1260" customHeight="1" ht="29.25">
      <c r="A1260" s="1256" t="s">
        <v>15506</v>
      </c>
      <c r="B1260" s="1257" t="s">
        <v>15507</v>
      </c>
      <c r="C1260" s="1258">
        <v>118</v>
      </c>
      <c r="D1260" s="1"/>
      <c r="E1260" s="1"/>
      <c r="F1260" s="1"/>
      <c r="G1260" s="1"/>
      <c r="H1260" s="1"/>
      <c r="I1260" s="1"/>
      <c r="J1260" s="1"/>
      <c r="K1260" s="1"/>
      <c r="L1260" s="1"/>
      <c r="M1260" s="374"/>
    </row>
    <row x14ac:dyDescent="0.25" r="1261" customHeight="1" ht="29.25">
      <c r="A1261" s="1256" t="s">
        <v>15508</v>
      </c>
      <c r="B1261" s="1257" t="s">
        <v>15509</v>
      </c>
      <c r="C1261" s="1258">
        <v>123</v>
      </c>
      <c r="D1261" s="1"/>
      <c r="E1261" s="1"/>
      <c r="F1261" s="1"/>
      <c r="G1261" s="1"/>
      <c r="H1261" s="1"/>
      <c r="I1261" s="1"/>
      <c r="J1261" s="1"/>
      <c r="K1261" s="1"/>
      <c r="L1261" s="1"/>
      <c r="M1261" s="374"/>
    </row>
    <row x14ac:dyDescent="0.25" r="1262" customHeight="1" ht="29.25">
      <c r="A1262" s="1256" t="s">
        <v>15510</v>
      </c>
      <c r="B1262" s="1257" t="s">
        <v>15511</v>
      </c>
      <c r="C1262" s="1258">
        <v>311</v>
      </c>
      <c r="D1262" s="1"/>
      <c r="E1262" s="1"/>
      <c r="F1262" s="1"/>
      <c r="G1262" s="1"/>
      <c r="H1262" s="1"/>
      <c r="I1262" s="1"/>
      <c r="J1262" s="1"/>
      <c r="K1262" s="1"/>
      <c r="L1262" s="1"/>
      <c r="M1262" s="374"/>
    </row>
    <row x14ac:dyDescent="0.25" r="1263" customHeight="1" ht="29.25">
      <c r="A1263" s="1256" t="s">
        <v>15512</v>
      </c>
      <c r="B1263" s="1257" t="s">
        <v>15513</v>
      </c>
      <c r="C1263" s="1258">
        <v>315</v>
      </c>
      <c r="D1263" s="1"/>
      <c r="E1263" s="1"/>
      <c r="F1263" s="1"/>
      <c r="G1263" s="1"/>
      <c r="H1263" s="1"/>
      <c r="I1263" s="1"/>
      <c r="J1263" s="1"/>
      <c r="K1263" s="1"/>
      <c r="L1263" s="1"/>
      <c r="M1263" s="374"/>
    </row>
    <row x14ac:dyDescent="0.25" r="1264" customHeight="1" ht="29.25">
      <c r="A1264" s="1256" t="s">
        <v>15514</v>
      </c>
      <c r="B1264" s="1257" t="s">
        <v>15515</v>
      </c>
      <c r="C1264" s="1258">
        <v>301</v>
      </c>
      <c r="D1264" s="1"/>
      <c r="E1264" s="1"/>
      <c r="F1264" s="1"/>
      <c r="G1264" s="1"/>
      <c r="H1264" s="1"/>
      <c r="I1264" s="1"/>
      <c r="J1264" s="1"/>
      <c r="K1264" s="1"/>
      <c r="L1264" s="1"/>
      <c r="M1264" s="374"/>
    </row>
    <row x14ac:dyDescent="0.25" r="1265" customHeight="1" ht="29.25">
      <c r="A1265" s="1256" t="s">
        <v>15516</v>
      </c>
      <c r="B1265" s="1257" t="s">
        <v>15517</v>
      </c>
      <c r="C1265" s="1258">
        <v>551</v>
      </c>
      <c r="D1265" s="1"/>
      <c r="E1265" s="1"/>
      <c r="F1265" s="1"/>
      <c r="G1265" s="1"/>
      <c r="H1265" s="1"/>
      <c r="I1265" s="1"/>
      <c r="J1265" s="1"/>
      <c r="K1265" s="1"/>
      <c r="L1265" s="1"/>
      <c r="M1265" s="374"/>
    </row>
    <row x14ac:dyDescent="0.25" r="1266" customHeight="1" ht="29.25">
      <c r="A1266" s="1256" t="s">
        <v>15518</v>
      </c>
      <c r="B1266" s="1257" t="s">
        <v>15519</v>
      </c>
      <c r="C1266" s="1258">
        <v>807</v>
      </c>
      <c r="D1266" s="1"/>
      <c r="E1266" s="1"/>
      <c r="F1266" s="1"/>
      <c r="G1266" s="1"/>
      <c r="H1266" s="1"/>
      <c r="I1266" s="1"/>
      <c r="J1266" s="1"/>
      <c r="K1266" s="1"/>
      <c r="L1266" s="1"/>
      <c r="M1266" s="374"/>
    </row>
    <row x14ac:dyDescent="0.25" r="1267" customHeight="1" ht="29.25">
      <c r="A1267" s="1256" t="s">
        <v>15520</v>
      </c>
      <c r="B1267" s="1257" t="s">
        <v>15521</v>
      </c>
      <c r="C1267" s="1258">
        <v>150</v>
      </c>
      <c r="D1267" s="1"/>
      <c r="E1267" s="1"/>
      <c r="F1267" s="1"/>
      <c r="G1267" s="1"/>
      <c r="H1267" s="1"/>
      <c r="I1267" s="1"/>
      <c r="J1267" s="1"/>
      <c r="K1267" s="1"/>
      <c r="L1267" s="1"/>
      <c r="M1267" s="374"/>
    </row>
    <row x14ac:dyDescent="0.25" r="1268" customHeight="1" ht="29.25">
      <c r="A1268" s="1256" t="s">
        <v>15522</v>
      </c>
      <c r="B1268" s="1257" t="s">
        <v>15523</v>
      </c>
      <c r="C1268" s="1258">
        <v>133</v>
      </c>
      <c r="D1268" s="1"/>
      <c r="E1268" s="1"/>
      <c r="F1268" s="1"/>
      <c r="G1268" s="1"/>
      <c r="H1268" s="1"/>
      <c r="I1268" s="1"/>
      <c r="J1268" s="1"/>
      <c r="K1268" s="1"/>
      <c r="L1268" s="1"/>
      <c r="M1268" s="374"/>
    </row>
    <row x14ac:dyDescent="0.25" r="1269" customHeight="1" ht="29.25">
      <c r="A1269" s="1256" t="s">
        <v>15524</v>
      </c>
      <c r="B1269" s="1257" t="s">
        <v>15523</v>
      </c>
      <c r="C1269" s="1258">
        <v>133</v>
      </c>
      <c r="D1269" s="1"/>
      <c r="E1269" s="1"/>
      <c r="F1269" s="1"/>
      <c r="G1269" s="1"/>
      <c r="H1269" s="1"/>
      <c r="I1269" s="1"/>
      <c r="J1269" s="1"/>
      <c r="K1269" s="1"/>
      <c r="L1269" s="1"/>
      <c r="M1269" s="374"/>
    </row>
    <row x14ac:dyDescent="0.25" r="1270" customHeight="1" ht="29.25">
      <c r="A1270" s="1256" t="s">
        <v>15525</v>
      </c>
      <c r="B1270" s="1257" t="s">
        <v>15526</v>
      </c>
      <c r="C1270" s="1258">
        <v>263</v>
      </c>
      <c r="D1270" s="1"/>
      <c r="E1270" s="1"/>
      <c r="F1270" s="1"/>
      <c r="G1270" s="1"/>
      <c r="H1270" s="1"/>
      <c r="I1270" s="1"/>
      <c r="J1270" s="1"/>
      <c r="K1270" s="1"/>
      <c r="L1270" s="1"/>
      <c r="M1270" s="374"/>
    </row>
    <row x14ac:dyDescent="0.25" r="1271" customHeight="1" ht="29.25">
      <c r="A1271" s="1256" t="s">
        <v>15527</v>
      </c>
      <c r="B1271" s="1257" t="s">
        <v>15528</v>
      </c>
      <c r="C1271" s="1258">
        <v>346</v>
      </c>
      <c r="D1271" s="1"/>
      <c r="E1271" s="1"/>
      <c r="F1271" s="1"/>
      <c r="G1271" s="1"/>
      <c r="H1271" s="1"/>
      <c r="I1271" s="1"/>
      <c r="J1271" s="1"/>
      <c r="K1271" s="1"/>
      <c r="L1271" s="1"/>
      <c r="M1271" s="374"/>
    </row>
    <row x14ac:dyDescent="0.25" r="1272" customHeight="1" ht="29.25">
      <c r="A1272" s="1256" t="s">
        <v>15529</v>
      </c>
      <c r="B1272" s="1257" t="s">
        <v>15530</v>
      </c>
      <c r="C1272" s="1258">
        <v>314</v>
      </c>
      <c r="D1272" s="1"/>
      <c r="E1272" s="1"/>
      <c r="F1272" s="1"/>
      <c r="G1272" s="1"/>
      <c r="H1272" s="1"/>
      <c r="I1272" s="1"/>
      <c r="J1272" s="1"/>
      <c r="K1272" s="1"/>
      <c r="L1272" s="1"/>
      <c r="M1272" s="374"/>
    </row>
    <row x14ac:dyDescent="0.25" r="1273" customHeight="1" ht="29.25">
      <c r="A1273" s="1256" t="s">
        <v>15531</v>
      </c>
      <c r="B1273" s="1257" t="s">
        <v>15532</v>
      </c>
      <c r="C1273" s="1258">
        <v>359</v>
      </c>
      <c r="D1273" s="1"/>
      <c r="E1273" s="1"/>
      <c r="F1273" s="1"/>
      <c r="G1273" s="1"/>
      <c r="H1273" s="1"/>
      <c r="I1273" s="1"/>
      <c r="J1273" s="1"/>
      <c r="K1273" s="1"/>
      <c r="L1273" s="1"/>
      <c r="M1273" s="374"/>
    </row>
    <row x14ac:dyDescent="0.25" r="1274" customHeight="1" ht="29.25">
      <c r="A1274" s="1256" t="s">
        <v>15533</v>
      </c>
      <c r="B1274" s="1257" t="s">
        <v>15534</v>
      </c>
      <c r="C1274" s="1258">
        <v>465</v>
      </c>
      <c r="D1274" s="1"/>
      <c r="E1274" s="1"/>
      <c r="F1274" s="1"/>
      <c r="G1274" s="1"/>
      <c r="H1274" s="1"/>
      <c r="I1274" s="1"/>
      <c r="J1274" s="1"/>
      <c r="K1274" s="1"/>
      <c r="L1274" s="1"/>
      <c r="M1274" s="374"/>
    </row>
    <row x14ac:dyDescent="0.25" r="1275" customHeight="1" ht="29.25">
      <c r="A1275" s="1256" t="s">
        <v>15535</v>
      </c>
      <c r="B1275" s="1257" t="s">
        <v>15536</v>
      </c>
      <c r="C1275" s="1258">
        <v>304</v>
      </c>
      <c r="D1275" s="1"/>
      <c r="E1275" s="1"/>
      <c r="F1275" s="1"/>
      <c r="G1275" s="1"/>
      <c r="H1275" s="1"/>
      <c r="I1275" s="1"/>
      <c r="J1275" s="1"/>
      <c r="K1275" s="1"/>
      <c r="L1275" s="1"/>
      <c r="M1275" s="374"/>
    </row>
    <row x14ac:dyDescent="0.25" r="1276" customHeight="1" ht="29.25">
      <c r="A1276" s="1256" t="s">
        <v>15537</v>
      </c>
      <c r="B1276" s="1257" t="s">
        <v>15538</v>
      </c>
      <c r="C1276" s="1258">
        <v>310</v>
      </c>
      <c r="D1276" s="1"/>
      <c r="E1276" s="1"/>
      <c r="F1276" s="1"/>
      <c r="G1276" s="1"/>
      <c r="H1276" s="1"/>
      <c r="I1276" s="1"/>
      <c r="J1276" s="1"/>
      <c r="K1276" s="1"/>
      <c r="L1276" s="1"/>
      <c r="M1276" s="374"/>
    </row>
    <row x14ac:dyDescent="0.25" r="1277" customHeight="1" ht="29.25">
      <c r="A1277" s="1256" t="s">
        <v>15539</v>
      </c>
      <c r="B1277" s="1257" t="s">
        <v>15540</v>
      </c>
      <c r="C1277" s="1258">
        <v>321</v>
      </c>
      <c r="D1277" s="1"/>
      <c r="E1277" s="1"/>
      <c r="F1277" s="1"/>
      <c r="G1277" s="1"/>
      <c r="H1277" s="1"/>
      <c r="I1277" s="1"/>
      <c r="J1277" s="1"/>
      <c r="K1277" s="1"/>
      <c r="L1277" s="1"/>
      <c r="M1277" s="374"/>
    </row>
    <row x14ac:dyDescent="0.25" r="1278" customHeight="1" ht="29.25">
      <c r="A1278" s="1256" t="s">
        <v>15541</v>
      </c>
      <c r="B1278" s="1257" t="s">
        <v>15542</v>
      </c>
      <c r="C1278" s="1258">
        <v>330</v>
      </c>
      <c r="D1278" s="1"/>
      <c r="E1278" s="1"/>
      <c r="F1278" s="1"/>
      <c r="G1278" s="1"/>
      <c r="H1278" s="1"/>
      <c r="I1278" s="1"/>
      <c r="J1278" s="1"/>
      <c r="K1278" s="1"/>
      <c r="L1278" s="1"/>
      <c r="M1278" s="374"/>
    </row>
    <row x14ac:dyDescent="0.25" r="1279" customHeight="1" ht="29.25">
      <c r="A1279" s="1256" t="s">
        <v>15543</v>
      </c>
      <c r="B1279" s="1257" t="s">
        <v>15544</v>
      </c>
      <c r="C1279" s="1258">
        <v>864</v>
      </c>
      <c r="D1279" s="1"/>
      <c r="E1279" s="1"/>
      <c r="F1279" s="1"/>
      <c r="G1279" s="1"/>
      <c r="H1279" s="1"/>
      <c r="I1279" s="1"/>
      <c r="J1279" s="1"/>
      <c r="K1279" s="1"/>
      <c r="L1279" s="1"/>
      <c r="M1279" s="374"/>
    </row>
    <row x14ac:dyDescent="0.25" r="1280" customHeight="1" ht="29.25">
      <c r="A1280" s="1256" t="s">
        <v>15545</v>
      </c>
      <c r="B1280" s="1257" t="s">
        <v>15544</v>
      </c>
      <c r="C1280" s="1258">
        <v>864</v>
      </c>
      <c r="D1280" s="1"/>
      <c r="E1280" s="1"/>
      <c r="F1280" s="1"/>
      <c r="G1280" s="1"/>
      <c r="H1280" s="1"/>
      <c r="I1280" s="1"/>
      <c r="J1280" s="1"/>
      <c r="K1280" s="1"/>
      <c r="L1280" s="1"/>
      <c r="M1280" s="374"/>
    </row>
    <row x14ac:dyDescent="0.25" r="1281" customHeight="1" ht="29.25">
      <c r="A1281" s="1256" t="s">
        <v>15546</v>
      </c>
      <c r="B1281" s="1257" t="s">
        <v>15547</v>
      </c>
      <c r="C1281" s="1258">
        <v>411</v>
      </c>
      <c r="D1281" s="1"/>
      <c r="E1281" s="1"/>
      <c r="F1281" s="1"/>
      <c r="G1281" s="1"/>
      <c r="H1281" s="1"/>
      <c r="I1281" s="1"/>
      <c r="J1281" s="1"/>
      <c r="K1281" s="1"/>
      <c r="L1281" s="1"/>
      <c r="M1281" s="374"/>
    </row>
    <row x14ac:dyDescent="0.25" r="1282" customHeight="1" ht="29.25">
      <c r="A1282" s="1256" t="s">
        <v>15548</v>
      </c>
      <c r="B1282" s="1257" t="s">
        <v>15549</v>
      </c>
      <c r="C1282" s="1258">
        <v>304</v>
      </c>
      <c r="D1282" s="1"/>
      <c r="E1282" s="1"/>
      <c r="F1282" s="1"/>
      <c r="G1282" s="1"/>
      <c r="H1282" s="1"/>
      <c r="I1282" s="1"/>
      <c r="J1282" s="1"/>
      <c r="K1282" s="1"/>
      <c r="L1282" s="1"/>
      <c r="M1282" s="374"/>
    </row>
    <row x14ac:dyDescent="0.25" r="1283" customHeight="1" ht="29.25">
      <c r="A1283" s="1256" t="s">
        <v>15550</v>
      </c>
      <c r="B1283" s="1257" t="s">
        <v>15551</v>
      </c>
      <c r="C1283" s="1258">
        <v>360</v>
      </c>
      <c r="D1283" s="1"/>
      <c r="E1283" s="1"/>
      <c r="F1283" s="1"/>
      <c r="G1283" s="1"/>
      <c r="H1283" s="1"/>
      <c r="I1283" s="1"/>
      <c r="J1283" s="1"/>
      <c r="K1283" s="1"/>
      <c r="L1283" s="1"/>
      <c r="M1283" s="374"/>
    </row>
    <row x14ac:dyDescent="0.25" r="1284" customHeight="1" ht="29.25">
      <c r="A1284" s="1256" t="s">
        <v>15552</v>
      </c>
      <c r="B1284" s="1257" t="s">
        <v>15553</v>
      </c>
      <c r="C1284" s="1258">
        <v>302</v>
      </c>
      <c r="D1284" s="1"/>
      <c r="E1284" s="1"/>
      <c r="F1284" s="1"/>
      <c r="G1284" s="1"/>
      <c r="H1284" s="1"/>
      <c r="I1284" s="1"/>
      <c r="J1284" s="1"/>
      <c r="K1284" s="1"/>
      <c r="L1284" s="1"/>
      <c r="M1284" s="374"/>
    </row>
    <row x14ac:dyDescent="0.25" r="1285" customHeight="1" ht="29.25">
      <c r="A1285" s="1256" t="s">
        <v>15554</v>
      </c>
      <c r="B1285" s="1257" t="s">
        <v>15555</v>
      </c>
      <c r="C1285" s="1258">
        <v>261</v>
      </c>
      <c r="D1285" s="1"/>
      <c r="E1285" s="1"/>
      <c r="F1285" s="1"/>
      <c r="G1285" s="1"/>
      <c r="H1285" s="1"/>
      <c r="I1285" s="1"/>
      <c r="J1285" s="1"/>
      <c r="K1285" s="1"/>
      <c r="L1285" s="1"/>
      <c r="M1285" s="374"/>
    </row>
    <row x14ac:dyDescent="0.25" r="1286" customHeight="1" ht="29.25">
      <c r="A1286" s="1256" t="s">
        <v>15556</v>
      </c>
      <c r="B1286" s="1257" t="s">
        <v>15557</v>
      </c>
      <c r="C1286" s="1258">
        <v>664</v>
      </c>
      <c r="D1286" s="1"/>
      <c r="E1286" s="1"/>
      <c r="F1286" s="1"/>
      <c r="G1286" s="1"/>
      <c r="H1286" s="1"/>
      <c r="I1286" s="1"/>
      <c r="J1286" s="1"/>
      <c r="K1286" s="1"/>
      <c r="L1286" s="1"/>
      <c r="M1286" s="374"/>
    </row>
    <row x14ac:dyDescent="0.25" r="1287" customHeight="1" ht="29.25">
      <c r="A1287" s="1256" t="s">
        <v>15558</v>
      </c>
      <c r="B1287" s="1257" t="s">
        <v>15559</v>
      </c>
      <c r="C1287" s="1258">
        <v>320</v>
      </c>
      <c r="D1287" s="1"/>
      <c r="E1287" s="1"/>
      <c r="F1287" s="1"/>
      <c r="G1287" s="1"/>
      <c r="H1287" s="1"/>
      <c r="I1287" s="1"/>
      <c r="J1287" s="1"/>
      <c r="K1287" s="1"/>
      <c r="L1287" s="1"/>
      <c r="M1287" s="374"/>
    </row>
    <row x14ac:dyDescent="0.25" r="1288" customHeight="1" ht="29.25">
      <c r="A1288" s="1256" t="s">
        <v>15560</v>
      </c>
      <c r="B1288" s="1257" t="s">
        <v>15561</v>
      </c>
      <c r="C1288" s="1258">
        <v>466</v>
      </c>
      <c r="D1288" s="1"/>
      <c r="E1288" s="1"/>
      <c r="F1288" s="1"/>
      <c r="G1288" s="1"/>
      <c r="H1288" s="1"/>
      <c r="I1288" s="1"/>
      <c r="J1288" s="1"/>
      <c r="K1288" s="1"/>
      <c r="L1288" s="1"/>
      <c r="M1288" s="374"/>
    </row>
    <row x14ac:dyDescent="0.25" r="1289" customHeight="1" ht="29.25">
      <c r="A1289" s="1256" t="s">
        <v>15562</v>
      </c>
      <c r="B1289" s="1257" t="s">
        <v>15563</v>
      </c>
      <c r="C1289" s="1258">
        <v>710</v>
      </c>
      <c r="D1289" s="1"/>
      <c r="E1289" s="1"/>
      <c r="F1289" s="1"/>
      <c r="G1289" s="1"/>
      <c r="H1289" s="1"/>
      <c r="I1289" s="1"/>
      <c r="J1289" s="1"/>
      <c r="K1289" s="1"/>
      <c r="L1289" s="1"/>
      <c r="M1289" s="374"/>
    </row>
    <row x14ac:dyDescent="0.25" r="1290" customHeight="1" ht="29.25">
      <c r="A1290" s="1256" t="s">
        <v>15564</v>
      </c>
      <c r="B1290" s="1257" t="s">
        <v>15565</v>
      </c>
      <c r="C1290" s="1258">
        <v>271</v>
      </c>
      <c r="D1290" s="1"/>
      <c r="E1290" s="1"/>
      <c r="F1290" s="1"/>
      <c r="G1290" s="1"/>
      <c r="H1290" s="1"/>
      <c r="I1290" s="1"/>
      <c r="J1290" s="1"/>
      <c r="K1290" s="1"/>
      <c r="L1290" s="1"/>
      <c r="M1290" s="374"/>
    </row>
    <row x14ac:dyDescent="0.25" r="1291" customHeight="1" ht="29.25">
      <c r="A1291" s="1256" t="s">
        <v>15566</v>
      </c>
      <c r="B1291" s="1257" t="s">
        <v>15567</v>
      </c>
      <c r="C1291" s="1258">
        <v>97</v>
      </c>
      <c r="D1291" s="1"/>
      <c r="E1291" s="1"/>
      <c r="F1291" s="1"/>
      <c r="G1291" s="1"/>
      <c r="H1291" s="1"/>
      <c r="I1291" s="1"/>
      <c r="J1291" s="1"/>
      <c r="K1291" s="1"/>
      <c r="L1291" s="1"/>
      <c r="M1291" s="374"/>
    </row>
    <row x14ac:dyDescent="0.25" r="1292" customHeight="1" ht="29.25">
      <c r="A1292" s="1256" t="s">
        <v>15568</v>
      </c>
      <c r="B1292" s="1257" t="s">
        <v>15569</v>
      </c>
      <c r="C1292" s="1258">
        <v>559</v>
      </c>
      <c r="D1292" s="1"/>
      <c r="E1292" s="1"/>
      <c r="F1292" s="1"/>
      <c r="G1292" s="1"/>
      <c r="H1292" s="1"/>
      <c r="I1292" s="1"/>
      <c r="J1292" s="1"/>
      <c r="K1292" s="1"/>
      <c r="L1292" s="1"/>
      <c r="M1292" s="374"/>
    </row>
    <row x14ac:dyDescent="0.25" r="1293" customHeight="1" ht="29.25">
      <c r="A1293" s="1256" t="s">
        <v>15570</v>
      </c>
      <c r="B1293" s="1257" t="s">
        <v>15571</v>
      </c>
      <c r="C1293" s="1258">
        <v>120</v>
      </c>
      <c r="D1293" s="1"/>
      <c r="E1293" s="1"/>
      <c r="F1293" s="1"/>
      <c r="G1293" s="1"/>
      <c r="H1293" s="1"/>
      <c r="I1293" s="1"/>
      <c r="J1293" s="1"/>
      <c r="K1293" s="1"/>
      <c r="L1293" s="1"/>
      <c r="M1293" s="374"/>
    </row>
    <row x14ac:dyDescent="0.25" r="1294" customHeight="1" ht="29.25">
      <c r="A1294" s="1256" t="s">
        <v>15572</v>
      </c>
      <c r="B1294" s="1257" t="s">
        <v>15573</v>
      </c>
      <c r="C1294" s="1258">
        <v>71</v>
      </c>
      <c r="D1294" s="1"/>
      <c r="E1294" s="1"/>
      <c r="F1294" s="1"/>
      <c r="G1294" s="1"/>
      <c r="H1294" s="1"/>
      <c r="I1294" s="1"/>
      <c r="J1294" s="1"/>
      <c r="K1294" s="1"/>
      <c r="L1294" s="1"/>
      <c r="M1294" s="374"/>
    </row>
    <row x14ac:dyDescent="0.25" r="1295" customHeight="1" ht="29.25">
      <c r="A1295" s="1256" t="s">
        <v>15574</v>
      </c>
      <c r="B1295" s="1257" t="s">
        <v>15575</v>
      </c>
      <c r="C1295" s="1258">
        <v>327</v>
      </c>
      <c r="D1295" s="1"/>
      <c r="E1295" s="1"/>
      <c r="F1295" s="1"/>
      <c r="G1295" s="1"/>
      <c r="H1295" s="1"/>
      <c r="I1295" s="1"/>
      <c r="J1295" s="1"/>
      <c r="K1295" s="1"/>
      <c r="L1295" s="1"/>
      <c r="M1295" s="374"/>
    </row>
    <row x14ac:dyDescent="0.25" r="1296" customHeight="1" ht="29.25">
      <c r="A1296" s="1256" t="s">
        <v>15576</v>
      </c>
      <c r="B1296" s="1257" t="s">
        <v>15577</v>
      </c>
      <c r="C1296" s="1258">
        <v>75</v>
      </c>
      <c r="D1296" s="1"/>
      <c r="E1296" s="1"/>
      <c r="F1296" s="1"/>
      <c r="G1296" s="1"/>
      <c r="H1296" s="1"/>
      <c r="I1296" s="1"/>
      <c r="J1296" s="1"/>
      <c r="K1296" s="1"/>
      <c r="L1296" s="1"/>
      <c r="M1296" s="374"/>
    </row>
    <row x14ac:dyDescent="0.25" r="1297" customHeight="1" ht="29.25">
      <c r="A1297" s="1256" t="s">
        <v>15578</v>
      </c>
      <c r="B1297" s="1257" t="s">
        <v>15579</v>
      </c>
      <c r="C1297" s="1258">
        <v>125</v>
      </c>
      <c r="D1297" s="1"/>
      <c r="E1297" s="1"/>
      <c r="F1297" s="1"/>
      <c r="G1297" s="1"/>
      <c r="H1297" s="1"/>
      <c r="I1297" s="1"/>
      <c r="J1297" s="1"/>
      <c r="K1297" s="1"/>
      <c r="L1297" s="1"/>
      <c r="M1297" s="374"/>
    </row>
    <row x14ac:dyDescent="0.25" r="1298" customHeight="1" ht="29.25">
      <c r="A1298" s="1256" t="s">
        <v>15580</v>
      </c>
      <c r="B1298" s="1257" t="s">
        <v>15581</v>
      </c>
      <c r="C1298" s="1258">
        <v>85</v>
      </c>
      <c r="D1298" s="1"/>
      <c r="E1298" s="1"/>
      <c r="F1298" s="1"/>
      <c r="G1298" s="1"/>
      <c r="H1298" s="1"/>
      <c r="I1298" s="1"/>
      <c r="J1298" s="1"/>
      <c r="K1298" s="1"/>
      <c r="L1298" s="1"/>
      <c r="M1298" s="374"/>
    </row>
    <row x14ac:dyDescent="0.25" r="1299" customHeight="1" ht="29.25">
      <c r="A1299" s="1256" t="s">
        <v>15582</v>
      </c>
      <c r="B1299" s="1257" t="s">
        <v>15583</v>
      </c>
      <c r="C1299" s="1258">
        <v>96</v>
      </c>
      <c r="D1299" s="1"/>
      <c r="E1299" s="1"/>
      <c r="F1299" s="1"/>
      <c r="G1299" s="1"/>
      <c r="H1299" s="1"/>
      <c r="I1299" s="1"/>
      <c r="J1299" s="1"/>
      <c r="K1299" s="1"/>
      <c r="L1299" s="1"/>
      <c r="M1299" s="374"/>
    </row>
    <row x14ac:dyDescent="0.25" r="1300" customHeight="1" ht="29.25">
      <c r="A1300" s="1256" t="s">
        <v>15584</v>
      </c>
      <c r="B1300" s="1257" t="s">
        <v>15585</v>
      </c>
      <c r="C1300" s="1258">
        <v>150</v>
      </c>
      <c r="D1300" s="1"/>
      <c r="E1300" s="1"/>
      <c r="F1300" s="1"/>
      <c r="G1300" s="1"/>
      <c r="H1300" s="1"/>
      <c r="I1300" s="1"/>
      <c r="J1300" s="1"/>
      <c r="K1300" s="1"/>
      <c r="L1300" s="1"/>
      <c r="M1300" s="374"/>
    </row>
    <row x14ac:dyDescent="0.25" r="1301" customHeight="1" ht="29.25">
      <c r="A1301" s="1256" t="s">
        <v>15586</v>
      </c>
      <c r="B1301" s="1257" t="s">
        <v>15587</v>
      </c>
      <c r="C1301" s="1258">
        <v>106</v>
      </c>
      <c r="D1301" s="1"/>
      <c r="E1301" s="1"/>
      <c r="F1301" s="1"/>
      <c r="G1301" s="1"/>
      <c r="H1301" s="1"/>
      <c r="I1301" s="1"/>
      <c r="J1301" s="1"/>
      <c r="K1301" s="1"/>
      <c r="L1301" s="1"/>
      <c r="M1301" s="374"/>
    </row>
    <row x14ac:dyDescent="0.25" r="1302" customHeight="1" ht="29.25">
      <c r="A1302" s="1256" t="s">
        <v>15588</v>
      </c>
      <c r="B1302" s="1257" t="s">
        <v>15589</v>
      </c>
      <c r="C1302" s="1258">
        <v>117</v>
      </c>
      <c r="D1302" s="1"/>
      <c r="E1302" s="1"/>
      <c r="F1302" s="1"/>
      <c r="G1302" s="1"/>
      <c r="H1302" s="1"/>
      <c r="I1302" s="1"/>
      <c r="J1302" s="1"/>
      <c r="K1302" s="1"/>
      <c r="L1302" s="1"/>
      <c r="M1302" s="374"/>
    </row>
    <row x14ac:dyDescent="0.25" r="1303" customHeight="1" ht="29.25">
      <c r="A1303" s="1256" t="s">
        <v>15590</v>
      </c>
      <c r="B1303" s="1257" t="s">
        <v>15591</v>
      </c>
      <c r="C1303" s="1258">
        <v>116</v>
      </c>
      <c r="D1303" s="1"/>
      <c r="E1303" s="1"/>
      <c r="F1303" s="1"/>
      <c r="G1303" s="1"/>
      <c r="H1303" s="1"/>
      <c r="I1303" s="1"/>
      <c r="J1303" s="1"/>
      <c r="K1303" s="1"/>
      <c r="L1303" s="1"/>
      <c r="M1303" s="374"/>
    </row>
    <row x14ac:dyDescent="0.25" r="1304" customHeight="1" ht="29.25">
      <c r="A1304" s="1256" t="s">
        <v>15592</v>
      </c>
      <c r="B1304" s="1257" t="s">
        <v>15593</v>
      </c>
      <c r="C1304" s="1258">
        <v>129</v>
      </c>
      <c r="D1304" s="1"/>
      <c r="E1304" s="1"/>
      <c r="F1304" s="1"/>
      <c r="G1304" s="1"/>
      <c r="H1304" s="1"/>
      <c r="I1304" s="1"/>
      <c r="J1304" s="1"/>
      <c r="K1304" s="1"/>
      <c r="L1304" s="1"/>
      <c r="M1304" s="374"/>
    </row>
    <row x14ac:dyDescent="0.25" r="1305" customHeight="1" ht="29.25">
      <c r="A1305" s="1256" t="s">
        <v>15594</v>
      </c>
      <c r="B1305" s="1257" t="s">
        <v>15595</v>
      </c>
      <c r="C1305" s="1258">
        <v>217</v>
      </c>
      <c r="D1305" s="1"/>
      <c r="E1305" s="1"/>
      <c r="F1305" s="1"/>
      <c r="G1305" s="1"/>
      <c r="H1305" s="1"/>
      <c r="I1305" s="1"/>
      <c r="J1305" s="1"/>
      <c r="K1305" s="1"/>
      <c r="L1305" s="1"/>
      <c r="M1305" s="374"/>
    </row>
    <row x14ac:dyDescent="0.25" r="1306" customHeight="1" ht="29.25">
      <c r="A1306" s="1256" t="s">
        <v>15596</v>
      </c>
      <c r="B1306" s="1257" t="s">
        <v>15597</v>
      </c>
      <c r="C1306" s="1258">
        <v>78</v>
      </c>
      <c r="D1306" s="1"/>
      <c r="E1306" s="1"/>
      <c r="F1306" s="1"/>
      <c r="G1306" s="1"/>
      <c r="H1306" s="1"/>
      <c r="I1306" s="1"/>
      <c r="J1306" s="1"/>
      <c r="K1306" s="1"/>
      <c r="L1306" s="1"/>
      <c r="M1306" s="374"/>
    </row>
    <row x14ac:dyDescent="0.25" r="1307" customHeight="1" ht="29.25">
      <c r="A1307" s="1256" t="s">
        <v>15598</v>
      </c>
      <c r="B1307" s="1257" t="s">
        <v>15599</v>
      </c>
      <c r="C1307" s="1264">
        <v>245</v>
      </c>
      <c r="D1307" s="1"/>
      <c r="E1307" s="1"/>
      <c r="F1307" s="1"/>
      <c r="G1307" s="1"/>
      <c r="H1307" s="1"/>
      <c r="I1307" s="1"/>
      <c r="J1307" s="1"/>
      <c r="K1307" s="1"/>
      <c r="L1307" s="1"/>
      <c r="M1307" s="374"/>
    </row>
    <row x14ac:dyDescent="0.25" r="1308" customHeight="1" ht="29.25">
      <c r="A1308" s="1256" t="s">
        <v>15600</v>
      </c>
      <c r="B1308" s="1257" t="s">
        <v>15601</v>
      </c>
      <c r="C1308" s="1258">
        <v>218</v>
      </c>
      <c r="D1308" s="1"/>
      <c r="E1308" s="1"/>
      <c r="F1308" s="1"/>
      <c r="G1308" s="1"/>
      <c r="H1308" s="1"/>
      <c r="I1308" s="1"/>
      <c r="J1308" s="1"/>
      <c r="K1308" s="1"/>
      <c r="L1308" s="1"/>
      <c r="M1308" s="374"/>
    </row>
    <row x14ac:dyDescent="0.25" r="1309" customHeight="1" ht="29.25">
      <c r="A1309" s="1256" t="s">
        <v>15602</v>
      </c>
      <c r="B1309" s="1257" t="s">
        <v>15603</v>
      </c>
      <c r="C1309" s="1258">
        <v>216</v>
      </c>
      <c r="D1309" s="1"/>
      <c r="E1309" s="1"/>
      <c r="F1309" s="1"/>
      <c r="G1309" s="1"/>
      <c r="H1309" s="1"/>
      <c r="I1309" s="1"/>
      <c r="J1309" s="1"/>
      <c r="K1309" s="1"/>
      <c r="L1309" s="1"/>
      <c r="M1309" s="374"/>
    </row>
    <row x14ac:dyDescent="0.25" r="1310" customHeight="1" ht="29.25">
      <c r="A1310" s="1256" t="s">
        <v>15604</v>
      </c>
      <c r="B1310" s="1257" t="s">
        <v>15605</v>
      </c>
      <c r="C1310" s="1258">
        <v>721</v>
      </c>
      <c r="D1310" s="1"/>
      <c r="E1310" s="1"/>
      <c r="F1310" s="1"/>
      <c r="G1310" s="1"/>
      <c r="H1310" s="1"/>
      <c r="I1310" s="1"/>
      <c r="J1310" s="1"/>
      <c r="K1310" s="1"/>
      <c r="L1310" s="1"/>
      <c r="M1310" s="374"/>
    </row>
    <row x14ac:dyDescent="0.25" r="1311" customHeight="1" ht="29.25">
      <c r="A1311" s="1256" t="s">
        <v>15606</v>
      </c>
      <c r="B1311" s="1257" t="s">
        <v>15607</v>
      </c>
      <c r="C1311" s="1258">
        <v>74</v>
      </c>
      <c r="D1311" s="1"/>
      <c r="E1311" s="1"/>
      <c r="F1311" s="1"/>
      <c r="G1311" s="1"/>
      <c r="H1311" s="1"/>
      <c r="I1311" s="1"/>
      <c r="J1311" s="1"/>
      <c r="K1311" s="1"/>
      <c r="L1311" s="1"/>
      <c r="M1311" s="374"/>
    </row>
    <row x14ac:dyDescent="0.25" r="1312" customHeight="1" ht="29.25">
      <c r="A1312" s="1256" t="s">
        <v>15608</v>
      </c>
      <c r="B1312" s="1257" t="s">
        <v>15609</v>
      </c>
      <c r="C1312" s="1258">
        <v>725</v>
      </c>
      <c r="D1312" s="1"/>
      <c r="E1312" s="1"/>
      <c r="F1312" s="1"/>
      <c r="G1312" s="1"/>
      <c r="H1312" s="1"/>
      <c r="I1312" s="1"/>
      <c r="J1312" s="1"/>
      <c r="K1312" s="1"/>
      <c r="L1312" s="1"/>
      <c r="M1312" s="374"/>
    </row>
    <row x14ac:dyDescent="0.25" r="1313" customHeight="1" ht="29.25">
      <c r="A1313" s="1256" t="s">
        <v>15610</v>
      </c>
      <c r="B1313" s="1257" t="s">
        <v>15611</v>
      </c>
      <c r="C1313" s="1258">
        <v>271</v>
      </c>
      <c r="D1313" s="1"/>
      <c r="E1313" s="1"/>
      <c r="F1313" s="1"/>
      <c r="G1313" s="1"/>
      <c r="H1313" s="1"/>
      <c r="I1313" s="1"/>
      <c r="J1313" s="1"/>
      <c r="K1313" s="1"/>
      <c r="L1313" s="1"/>
      <c r="M1313" s="374"/>
    </row>
    <row x14ac:dyDescent="0.25" r="1314" customHeight="1" ht="18.75">
      <c r="A1314" s="1256" t="s">
        <v>15612</v>
      </c>
      <c r="B1314" s="1257" t="s">
        <v>15613</v>
      </c>
      <c r="C1314" s="1258">
        <v>321</v>
      </c>
      <c r="D1314" s="1"/>
      <c r="E1314" s="1"/>
      <c r="F1314" s="1"/>
      <c r="G1314" s="1"/>
      <c r="H1314" s="1"/>
      <c r="I1314" s="1"/>
      <c r="J1314" s="1"/>
      <c r="K1314" s="1"/>
      <c r="L1314" s="1"/>
      <c r="M1314" s="374"/>
    </row>
    <row x14ac:dyDescent="0.25" r="1315" customHeight="1" ht="29.25">
      <c r="A1315" s="1256" t="s">
        <v>15614</v>
      </c>
      <c r="B1315" s="1257" t="s">
        <v>15607</v>
      </c>
      <c r="C1315" s="1258">
        <v>74</v>
      </c>
      <c r="D1315" s="1"/>
      <c r="E1315" s="1"/>
      <c r="F1315" s="1"/>
      <c r="G1315" s="1"/>
      <c r="H1315" s="1"/>
      <c r="I1315" s="1"/>
      <c r="J1315" s="1"/>
      <c r="K1315" s="1"/>
      <c r="L1315" s="1"/>
      <c r="M1315" s="374"/>
    </row>
    <row x14ac:dyDescent="0.25" r="1316" customHeight="1" ht="29.25">
      <c r="A1316" s="1256" t="s">
        <v>15615</v>
      </c>
      <c r="B1316" s="1257" t="s">
        <v>15616</v>
      </c>
      <c r="C1316" s="1258">
        <v>79</v>
      </c>
      <c r="D1316" s="1"/>
      <c r="E1316" s="1"/>
      <c r="F1316" s="1"/>
      <c r="G1316" s="1"/>
      <c r="H1316" s="1"/>
      <c r="I1316" s="1"/>
      <c r="J1316" s="1"/>
      <c r="K1316" s="1"/>
      <c r="L1316" s="1"/>
      <c r="M1316" s="374"/>
    </row>
    <row x14ac:dyDescent="0.25" r="1317" customHeight="1" ht="29.25">
      <c r="A1317" s="1256" t="s">
        <v>15617</v>
      </c>
      <c r="B1317" s="1257" t="s">
        <v>15618</v>
      </c>
      <c r="C1317" s="1258">
        <v>117</v>
      </c>
      <c r="D1317" s="1"/>
      <c r="E1317" s="1"/>
      <c r="F1317" s="1"/>
      <c r="G1317" s="1"/>
      <c r="H1317" s="1"/>
      <c r="I1317" s="1"/>
      <c r="J1317" s="1"/>
      <c r="K1317" s="1"/>
      <c r="L1317" s="1"/>
      <c r="M1317" s="374"/>
    </row>
    <row x14ac:dyDescent="0.25" r="1318" customHeight="1" ht="29.25">
      <c r="A1318" s="1256" t="s">
        <v>15619</v>
      </c>
      <c r="B1318" s="1257" t="s">
        <v>15620</v>
      </c>
      <c r="C1318" s="1258">
        <v>267</v>
      </c>
      <c r="D1318" s="1"/>
      <c r="E1318" s="1"/>
      <c r="F1318" s="1"/>
      <c r="G1318" s="1"/>
      <c r="H1318" s="1"/>
      <c r="I1318" s="1"/>
      <c r="J1318" s="1"/>
      <c r="K1318" s="1"/>
      <c r="L1318" s="1"/>
      <c r="M1318" s="374"/>
    </row>
    <row x14ac:dyDescent="0.25" r="1319" customHeight="1" ht="29.25">
      <c r="A1319" s="1256" t="s">
        <v>15621</v>
      </c>
      <c r="B1319" s="1257" t="s">
        <v>15622</v>
      </c>
      <c r="C1319" s="1258">
        <v>97</v>
      </c>
      <c r="D1319" s="1"/>
      <c r="E1319" s="1"/>
      <c r="F1319" s="1"/>
      <c r="G1319" s="1"/>
      <c r="H1319" s="1"/>
      <c r="I1319" s="1"/>
      <c r="J1319" s="1"/>
      <c r="K1319" s="1"/>
      <c r="L1319" s="1"/>
      <c r="M1319" s="374"/>
    </row>
    <row x14ac:dyDescent="0.25" r="1320" customHeight="1" ht="29.25">
      <c r="A1320" s="1256" t="s">
        <v>15623</v>
      </c>
      <c r="B1320" s="1257" t="s">
        <v>15624</v>
      </c>
      <c r="C1320" s="1258">
        <v>147</v>
      </c>
      <c r="D1320" s="1"/>
      <c r="E1320" s="1"/>
      <c r="F1320" s="1"/>
      <c r="G1320" s="1"/>
      <c r="H1320" s="1"/>
      <c r="I1320" s="1"/>
      <c r="J1320" s="1"/>
      <c r="K1320" s="1"/>
      <c r="L1320" s="1"/>
      <c r="M1320" s="374"/>
    </row>
    <row x14ac:dyDescent="0.25" r="1321" customHeight="1" ht="29.25">
      <c r="A1321" s="1256" t="s">
        <v>15625</v>
      </c>
      <c r="B1321" s="1257" t="s">
        <v>15626</v>
      </c>
      <c r="C1321" s="1258">
        <v>204</v>
      </c>
      <c r="D1321" s="1"/>
      <c r="E1321" s="1"/>
      <c r="F1321" s="1"/>
      <c r="G1321" s="1"/>
      <c r="H1321" s="1"/>
      <c r="I1321" s="1"/>
      <c r="J1321" s="1"/>
      <c r="K1321" s="1"/>
      <c r="L1321" s="1"/>
      <c r="M1321" s="374"/>
    </row>
    <row x14ac:dyDescent="0.25" r="1322" customHeight="1" ht="29.25">
      <c r="A1322" s="1256" t="s">
        <v>15627</v>
      </c>
      <c r="B1322" s="1257" t="s">
        <v>15628</v>
      </c>
      <c r="C1322" s="1258">
        <v>209</v>
      </c>
      <c r="D1322" s="1"/>
      <c r="E1322" s="1"/>
      <c r="F1322" s="1"/>
      <c r="G1322" s="1"/>
      <c r="H1322" s="1"/>
      <c r="I1322" s="1"/>
      <c r="J1322" s="1"/>
      <c r="K1322" s="1"/>
      <c r="L1322" s="1"/>
      <c r="M1322" s="374"/>
    </row>
    <row x14ac:dyDescent="0.25" r="1323" customHeight="1" ht="29.25">
      <c r="A1323" s="1256" t="s">
        <v>15629</v>
      </c>
      <c r="B1323" s="1257" t="s">
        <v>15630</v>
      </c>
      <c r="C1323" s="1258">
        <v>125</v>
      </c>
      <c r="D1323" s="1"/>
      <c r="E1323" s="1"/>
      <c r="F1323" s="1"/>
      <c r="G1323" s="1"/>
      <c r="H1323" s="1"/>
      <c r="I1323" s="1"/>
      <c r="J1323" s="1"/>
      <c r="K1323" s="1"/>
      <c r="L1323" s="1"/>
      <c r="M1323" s="374"/>
    </row>
    <row x14ac:dyDescent="0.25" r="1324" customHeight="1" ht="29.25">
      <c r="A1324" s="1256" t="s">
        <v>15631</v>
      </c>
      <c r="B1324" s="1257" t="s">
        <v>15632</v>
      </c>
      <c r="C1324" s="1258">
        <v>345</v>
      </c>
      <c r="D1324" s="1"/>
      <c r="E1324" s="1"/>
      <c r="F1324" s="1"/>
      <c r="G1324" s="1"/>
      <c r="H1324" s="1"/>
      <c r="I1324" s="1"/>
      <c r="J1324" s="1"/>
      <c r="K1324" s="1"/>
      <c r="L1324" s="1"/>
      <c r="M1324" s="374"/>
    </row>
    <row x14ac:dyDescent="0.25" r="1325" customHeight="1" ht="29.25">
      <c r="A1325" s="1256" t="s">
        <v>15633</v>
      </c>
      <c r="B1325" s="1257" t="s">
        <v>15634</v>
      </c>
      <c r="C1325" s="1258">
        <v>204</v>
      </c>
      <c r="D1325" s="1"/>
      <c r="E1325" s="1"/>
      <c r="F1325" s="1"/>
      <c r="G1325" s="1"/>
      <c r="H1325" s="1"/>
      <c r="I1325" s="1"/>
      <c r="J1325" s="1"/>
      <c r="K1325" s="1"/>
      <c r="L1325" s="1"/>
      <c r="M1325" s="374"/>
    </row>
    <row x14ac:dyDescent="0.25" r="1326" customHeight="1" ht="29.25">
      <c r="A1326" s="1256" t="s">
        <v>15635</v>
      </c>
      <c r="B1326" s="1257" t="s">
        <v>15636</v>
      </c>
      <c r="C1326" s="1258">
        <v>102</v>
      </c>
      <c r="D1326" s="1"/>
      <c r="E1326" s="1"/>
      <c r="F1326" s="1"/>
      <c r="G1326" s="1"/>
      <c r="H1326" s="1"/>
      <c r="I1326" s="1"/>
      <c r="J1326" s="1"/>
      <c r="K1326" s="1"/>
      <c r="L1326" s="1"/>
      <c r="M1326" s="374"/>
    </row>
    <row x14ac:dyDescent="0.25" r="1327" customHeight="1" ht="29.25">
      <c r="A1327" s="1256" t="s">
        <v>15637</v>
      </c>
      <c r="B1327" s="1257" t="s">
        <v>15500</v>
      </c>
      <c r="C1327" s="1258">
        <v>101</v>
      </c>
      <c r="D1327" s="1"/>
      <c r="E1327" s="1"/>
      <c r="F1327" s="1"/>
      <c r="G1327" s="1"/>
      <c r="H1327" s="1"/>
      <c r="I1327" s="1"/>
      <c r="J1327" s="1"/>
      <c r="K1327" s="1"/>
      <c r="L1327" s="1"/>
      <c r="M1327" s="374"/>
    </row>
    <row x14ac:dyDescent="0.25" r="1328" customHeight="1" ht="29.25">
      <c r="A1328" s="1256" t="s">
        <v>15638</v>
      </c>
      <c r="B1328" s="1257" t="s">
        <v>15639</v>
      </c>
      <c r="C1328" s="1258">
        <v>135</v>
      </c>
      <c r="D1328" s="1"/>
      <c r="E1328" s="1"/>
      <c r="F1328" s="1"/>
      <c r="G1328" s="1"/>
      <c r="H1328" s="1"/>
      <c r="I1328" s="1"/>
      <c r="J1328" s="1"/>
      <c r="K1328" s="1"/>
      <c r="L1328" s="1"/>
      <c r="M1328" s="374"/>
    </row>
    <row x14ac:dyDescent="0.25" r="1329" customHeight="1" ht="29.25">
      <c r="A1329" s="1256" t="s">
        <v>15640</v>
      </c>
      <c r="B1329" s="1257" t="s">
        <v>15641</v>
      </c>
      <c r="C1329" s="1258">
        <v>161</v>
      </c>
      <c r="D1329" s="1"/>
      <c r="E1329" s="1"/>
      <c r="F1329" s="1"/>
      <c r="G1329" s="1"/>
      <c r="H1329" s="1"/>
      <c r="I1329" s="1"/>
      <c r="J1329" s="1"/>
      <c r="K1329" s="1"/>
      <c r="L1329" s="1"/>
      <c r="M1329" s="374"/>
    </row>
    <row x14ac:dyDescent="0.25" r="1330" customHeight="1" ht="29.25">
      <c r="A1330" s="1256" t="s">
        <v>15642</v>
      </c>
      <c r="B1330" s="1257" t="s">
        <v>15643</v>
      </c>
      <c r="C1330" s="1258">
        <v>160</v>
      </c>
      <c r="D1330" s="1"/>
      <c r="E1330" s="1"/>
      <c r="F1330" s="1"/>
      <c r="G1330" s="1"/>
      <c r="H1330" s="1"/>
      <c r="I1330" s="1"/>
      <c r="J1330" s="1"/>
      <c r="K1330" s="1"/>
      <c r="L1330" s="1"/>
      <c r="M1330" s="374"/>
    </row>
    <row x14ac:dyDescent="0.25" r="1331" customHeight="1" ht="29.25">
      <c r="A1331" s="1256" t="s">
        <v>15644</v>
      </c>
      <c r="B1331" s="1257" t="s">
        <v>15645</v>
      </c>
      <c r="C1331" s="1258">
        <v>174</v>
      </c>
      <c r="D1331" s="1"/>
      <c r="E1331" s="1"/>
      <c r="F1331" s="1"/>
      <c r="G1331" s="1"/>
      <c r="H1331" s="1"/>
      <c r="I1331" s="1"/>
      <c r="J1331" s="1"/>
      <c r="K1331" s="1"/>
      <c r="L1331" s="1"/>
      <c r="M1331" s="374"/>
    </row>
    <row x14ac:dyDescent="0.25" r="1332" customHeight="1" ht="29.25">
      <c r="A1332" s="1256" t="s">
        <v>15646</v>
      </c>
      <c r="B1332" s="1257" t="s">
        <v>15647</v>
      </c>
      <c r="C1332" s="1258">
        <v>127</v>
      </c>
      <c r="D1332" s="1"/>
      <c r="E1332" s="1"/>
      <c r="F1332" s="1"/>
      <c r="G1332" s="1"/>
      <c r="H1332" s="1"/>
      <c r="I1332" s="1"/>
      <c r="J1332" s="1"/>
      <c r="K1332" s="1"/>
      <c r="L1332" s="1"/>
      <c r="M1332" s="374"/>
    </row>
    <row x14ac:dyDescent="0.25" r="1333" customHeight="1" ht="29.25">
      <c r="A1333" s="1256" t="s">
        <v>15648</v>
      </c>
      <c r="B1333" s="1257" t="s">
        <v>15649</v>
      </c>
      <c r="C1333" s="1258">
        <v>316</v>
      </c>
      <c r="D1333" s="1"/>
      <c r="E1333" s="1"/>
      <c r="F1333" s="1"/>
      <c r="G1333" s="1"/>
      <c r="H1333" s="1"/>
      <c r="I1333" s="1"/>
      <c r="J1333" s="1"/>
      <c r="K1333" s="1"/>
      <c r="L1333" s="1"/>
      <c r="M1333" s="374"/>
    </row>
    <row x14ac:dyDescent="0.25" r="1334" customHeight="1" ht="29.25">
      <c r="A1334" s="1256" t="s">
        <v>15650</v>
      </c>
      <c r="B1334" s="1257" t="s">
        <v>15651</v>
      </c>
      <c r="C1334" s="1258">
        <v>166</v>
      </c>
      <c r="D1334" s="1"/>
      <c r="E1334" s="1"/>
      <c r="F1334" s="1"/>
      <c r="G1334" s="1"/>
      <c r="H1334" s="1"/>
      <c r="I1334" s="1"/>
      <c r="J1334" s="1"/>
      <c r="K1334" s="1"/>
      <c r="L1334" s="1"/>
      <c r="M1334" s="374"/>
    </row>
    <row x14ac:dyDescent="0.25" r="1335" customHeight="1" ht="29.25">
      <c r="A1335" s="1256" t="s">
        <v>15652</v>
      </c>
      <c r="B1335" s="1257" t="s">
        <v>15653</v>
      </c>
      <c r="C1335" s="1258">
        <v>402</v>
      </c>
      <c r="D1335" s="1"/>
      <c r="E1335" s="1"/>
      <c r="F1335" s="1"/>
      <c r="G1335" s="1"/>
      <c r="H1335" s="1"/>
      <c r="I1335" s="1"/>
      <c r="J1335" s="1"/>
      <c r="K1335" s="1"/>
      <c r="L1335" s="1"/>
      <c r="M1335" s="374"/>
    </row>
    <row x14ac:dyDescent="0.25" r="1336" customHeight="1" ht="29.25">
      <c r="A1336" s="1256" t="s">
        <v>15654</v>
      </c>
      <c r="B1336" s="1257" t="s">
        <v>15655</v>
      </c>
      <c r="C1336" s="1258">
        <v>96</v>
      </c>
      <c r="D1336" s="1"/>
      <c r="E1336" s="1"/>
      <c r="F1336" s="1"/>
      <c r="G1336" s="1"/>
      <c r="H1336" s="1"/>
      <c r="I1336" s="1"/>
      <c r="J1336" s="1"/>
      <c r="K1336" s="1"/>
      <c r="L1336" s="1"/>
      <c r="M1336" s="374"/>
    </row>
    <row x14ac:dyDescent="0.25" r="1337" customHeight="1" ht="29.25">
      <c r="A1337" s="1256" t="s">
        <v>15656</v>
      </c>
      <c r="B1337" s="1257" t="s">
        <v>15657</v>
      </c>
      <c r="C1337" s="1258">
        <v>102</v>
      </c>
      <c r="D1337" s="1"/>
      <c r="E1337" s="1"/>
      <c r="F1337" s="1"/>
      <c r="G1337" s="1"/>
      <c r="H1337" s="1"/>
      <c r="I1337" s="1"/>
      <c r="J1337" s="1"/>
      <c r="K1337" s="1"/>
      <c r="L1337" s="1"/>
      <c r="M1337" s="374"/>
    </row>
    <row x14ac:dyDescent="0.25" r="1338" customHeight="1" ht="29.25">
      <c r="A1338" s="1256" t="s">
        <v>15658</v>
      </c>
      <c r="B1338" s="1257" t="s">
        <v>15659</v>
      </c>
      <c r="C1338" s="1258">
        <v>135</v>
      </c>
      <c r="D1338" s="1"/>
      <c r="E1338" s="1"/>
      <c r="F1338" s="1"/>
      <c r="G1338" s="1"/>
      <c r="H1338" s="1"/>
      <c r="I1338" s="1"/>
      <c r="J1338" s="1"/>
      <c r="K1338" s="1"/>
      <c r="L1338" s="1"/>
      <c r="M1338" s="374"/>
    </row>
    <row x14ac:dyDescent="0.25" r="1339" customHeight="1" ht="29.25">
      <c r="A1339" s="1256" t="s">
        <v>15660</v>
      </c>
      <c r="B1339" s="1257" t="s">
        <v>15577</v>
      </c>
      <c r="C1339" s="1258">
        <v>75</v>
      </c>
      <c r="D1339" s="1"/>
      <c r="E1339" s="1"/>
      <c r="F1339" s="1"/>
      <c r="G1339" s="1"/>
      <c r="H1339" s="1"/>
      <c r="I1339" s="1"/>
      <c r="J1339" s="1"/>
      <c r="K1339" s="1"/>
      <c r="L1339" s="1"/>
      <c r="M1339" s="374"/>
    </row>
    <row x14ac:dyDescent="0.25" r="1340" customHeight="1" ht="29.25">
      <c r="A1340" s="1256" t="s">
        <v>15661</v>
      </c>
      <c r="B1340" s="1257" t="s">
        <v>15662</v>
      </c>
      <c r="C1340" s="1258">
        <v>331</v>
      </c>
      <c r="D1340" s="1"/>
      <c r="E1340" s="1"/>
      <c r="F1340" s="1"/>
      <c r="G1340" s="1"/>
      <c r="H1340" s="1"/>
      <c r="I1340" s="1"/>
      <c r="J1340" s="1"/>
      <c r="K1340" s="1"/>
      <c r="L1340" s="1"/>
      <c r="M1340" s="374"/>
    </row>
    <row x14ac:dyDescent="0.25" r="1341" customHeight="1" ht="29.25">
      <c r="A1341" s="1256" t="s">
        <v>15663</v>
      </c>
      <c r="B1341" s="1257" t="s">
        <v>15664</v>
      </c>
      <c r="C1341" s="1258">
        <v>135</v>
      </c>
      <c r="D1341" s="1"/>
      <c r="E1341" s="1"/>
      <c r="F1341" s="1"/>
      <c r="G1341" s="1"/>
      <c r="H1341" s="1"/>
      <c r="I1341" s="1"/>
      <c r="J1341" s="1"/>
      <c r="K1341" s="1"/>
      <c r="L1341" s="1"/>
      <c r="M1341" s="374"/>
    </row>
    <row x14ac:dyDescent="0.25" r="1342" customHeight="1" ht="29.25">
      <c r="A1342" s="1256" t="s">
        <v>15665</v>
      </c>
      <c r="B1342" s="1257" t="s">
        <v>15666</v>
      </c>
      <c r="C1342" s="1258">
        <v>150</v>
      </c>
      <c r="D1342" s="1"/>
      <c r="E1342" s="1"/>
      <c r="F1342" s="1"/>
      <c r="G1342" s="1"/>
      <c r="H1342" s="1"/>
      <c r="I1342" s="1"/>
      <c r="J1342" s="1"/>
      <c r="K1342" s="1"/>
      <c r="L1342" s="1"/>
      <c r="M1342" s="374"/>
    </row>
    <row x14ac:dyDescent="0.25" r="1343" customHeight="1" ht="29.25">
      <c r="A1343" s="1256" t="s">
        <v>15667</v>
      </c>
      <c r="B1343" s="1257" t="s">
        <v>15668</v>
      </c>
      <c r="C1343" s="1258">
        <v>121</v>
      </c>
      <c r="D1343" s="1"/>
      <c r="E1343" s="1"/>
      <c r="F1343" s="1"/>
      <c r="G1343" s="1"/>
      <c r="H1343" s="1"/>
      <c r="I1343" s="1"/>
      <c r="J1343" s="1"/>
      <c r="K1343" s="1"/>
      <c r="L1343" s="1"/>
      <c r="M1343" s="374"/>
    </row>
    <row x14ac:dyDescent="0.25" r="1344" customHeight="1" ht="29.25">
      <c r="A1344" s="1256" t="s">
        <v>15669</v>
      </c>
      <c r="B1344" s="1257" t="s">
        <v>15670</v>
      </c>
      <c r="C1344" s="1258">
        <v>124</v>
      </c>
      <c r="D1344" s="1"/>
      <c r="E1344" s="1"/>
      <c r="F1344" s="1"/>
      <c r="G1344" s="1"/>
      <c r="H1344" s="1"/>
      <c r="I1344" s="1"/>
      <c r="J1344" s="1"/>
      <c r="K1344" s="1"/>
      <c r="L1344" s="1"/>
      <c r="M1344" s="374"/>
    </row>
    <row x14ac:dyDescent="0.25" r="1345" customHeight="1" ht="29.25">
      <c r="A1345" s="1256" t="s">
        <v>15671</v>
      </c>
      <c r="B1345" s="1257" t="s">
        <v>15672</v>
      </c>
      <c r="C1345" s="1258">
        <v>116</v>
      </c>
      <c r="D1345" s="1"/>
      <c r="E1345" s="1"/>
      <c r="F1345" s="1"/>
      <c r="G1345" s="1"/>
      <c r="H1345" s="1"/>
      <c r="I1345" s="1"/>
      <c r="J1345" s="1"/>
      <c r="K1345" s="1"/>
      <c r="L1345" s="1"/>
      <c r="M1345" s="374"/>
    </row>
    <row x14ac:dyDescent="0.25" r="1346" customHeight="1" ht="29.25">
      <c r="A1346" s="1256" t="s">
        <v>15673</v>
      </c>
      <c r="B1346" s="1257" t="s">
        <v>15674</v>
      </c>
      <c r="C1346" s="1258">
        <v>105</v>
      </c>
      <c r="D1346" s="1"/>
      <c r="E1346" s="1"/>
      <c r="F1346" s="1"/>
      <c r="G1346" s="1"/>
      <c r="H1346" s="1"/>
      <c r="I1346" s="1"/>
      <c r="J1346" s="1"/>
      <c r="K1346" s="1"/>
      <c r="L1346" s="1"/>
      <c r="M1346" s="374"/>
    </row>
    <row x14ac:dyDescent="0.25" r="1347" customHeight="1" ht="29.25">
      <c r="A1347" s="1256" t="s">
        <v>15675</v>
      </c>
      <c r="B1347" s="1257" t="s">
        <v>15676</v>
      </c>
      <c r="C1347" s="1258">
        <v>106</v>
      </c>
      <c r="D1347" s="1"/>
      <c r="E1347" s="1"/>
      <c r="F1347" s="1"/>
      <c r="G1347" s="1"/>
      <c r="H1347" s="1"/>
      <c r="I1347" s="1"/>
      <c r="J1347" s="1"/>
      <c r="K1347" s="1"/>
      <c r="L1347" s="1"/>
      <c r="M1347" s="374"/>
    </row>
    <row x14ac:dyDescent="0.25" r="1348" customHeight="1" ht="29.25">
      <c r="A1348" s="1256" t="s">
        <v>15677</v>
      </c>
      <c r="B1348" s="1257" t="s">
        <v>15678</v>
      </c>
      <c r="C1348" s="1258">
        <v>191</v>
      </c>
      <c r="D1348" s="1"/>
      <c r="E1348" s="1"/>
      <c r="F1348" s="1"/>
      <c r="G1348" s="1"/>
      <c r="H1348" s="1"/>
      <c r="I1348" s="1"/>
      <c r="J1348" s="1"/>
      <c r="K1348" s="1"/>
      <c r="L1348" s="1"/>
      <c r="M1348" s="374"/>
    </row>
    <row x14ac:dyDescent="0.25" r="1349" customHeight="1" ht="29.25">
      <c r="A1349" s="1256" t="s">
        <v>15679</v>
      </c>
      <c r="B1349" s="1257" t="s">
        <v>15680</v>
      </c>
      <c r="C1349" s="1258">
        <v>132</v>
      </c>
      <c r="D1349" s="1"/>
      <c r="E1349" s="1"/>
      <c r="F1349" s="1"/>
      <c r="G1349" s="1"/>
      <c r="H1349" s="1"/>
      <c r="I1349" s="1"/>
      <c r="J1349" s="1"/>
      <c r="K1349" s="1"/>
      <c r="L1349" s="1"/>
      <c r="M1349" s="374"/>
    </row>
    <row x14ac:dyDescent="0.25" r="1350" customHeight="1" ht="29.25">
      <c r="A1350" s="1256" t="s">
        <v>15681</v>
      </c>
      <c r="B1350" s="1257" t="s">
        <v>15513</v>
      </c>
      <c r="C1350" s="1258">
        <v>315</v>
      </c>
      <c r="D1350" s="1"/>
      <c r="E1350" s="1"/>
      <c r="F1350" s="1"/>
      <c r="G1350" s="1"/>
      <c r="H1350" s="1"/>
      <c r="I1350" s="1"/>
      <c r="J1350" s="1"/>
      <c r="K1350" s="1"/>
      <c r="L1350" s="1"/>
      <c r="M1350" s="374"/>
    </row>
    <row x14ac:dyDescent="0.25" r="1351" customHeight="1" ht="29.25">
      <c r="A1351" s="1256" t="s">
        <v>15682</v>
      </c>
      <c r="B1351" s="1257" t="s">
        <v>15683</v>
      </c>
      <c r="C1351" s="1258">
        <v>115</v>
      </c>
      <c r="D1351" s="1"/>
      <c r="E1351" s="1"/>
      <c r="F1351" s="1"/>
      <c r="G1351" s="1"/>
      <c r="H1351" s="1"/>
      <c r="I1351" s="1"/>
      <c r="J1351" s="1"/>
      <c r="K1351" s="1"/>
      <c r="L1351" s="1"/>
      <c r="M1351" s="374"/>
    </row>
    <row x14ac:dyDescent="0.25" r="1352" customHeight="1" ht="29.25">
      <c r="A1352" s="1256" t="s">
        <v>15684</v>
      </c>
      <c r="B1352" s="1257" t="s">
        <v>15685</v>
      </c>
      <c r="C1352" s="1258">
        <v>174</v>
      </c>
      <c r="D1352" s="1"/>
      <c r="E1352" s="1"/>
      <c r="F1352" s="1"/>
      <c r="G1352" s="1"/>
      <c r="H1352" s="1"/>
      <c r="I1352" s="1"/>
      <c r="J1352" s="1"/>
      <c r="K1352" s="1"/>
      <c r="L1352" s="1"/>
      <c r="M1352" s="374"/>
    </row>
    <row x14ac:dyDescent="0.25" r="1353" customHeight="1" ht="29.25">
      <c r="A1353" s="1256" t="s">
        <v>15686</v>
      </c>
      <c r="B1353" s="1257" t="s">
        <v>15687</v>
      </c>
      <c r="C1353" s="1258">
        <v>121</v>
      </c>
      <c r="D1353" s="1"/>
      <c r="E1353" s="1"/>
      <c r="F1353" s="1"/>
      <c r="G1353" s="1"/>
      <c r="H1353" s="1"/>
      <c r="I1353" s="1"/>
      <c r="J1353" s="1"/>
      <c r="K1353" s="1"/>
      <c r="L1353" s="1"/>
      <c r="M1353" s="374"/>
    </row>
    <row x14ac:dyDescent="0.25" r="1354" customHeight="1" ht="18.75">
      <c r="A1354" s="1256" t="s">
        <v>15688</v>
      </c>
      <c r="B1354" s="1257" t="s">
        <v>15689</v>
      </c>
      <c r="C1354" s="1258">
        <v>711</v>
      </c>
      <c r="D1354" s="1"/>
      <c r="E1354" s="1"/>
      <c r="F1354" s="1"/>
      <c r="G1354" s="1"/>
      <c r="H1354" s="1"/>
      <c r="I1354" s="1"/>
      <c r="J1354" s="1"/>
      <c r="K1354" s="1"/>
      <c r="L1354" s="1"/>
      <c r="M1354" s="374"/>
    </row>
    <row x14ac:dyDescent="0.25" r="1355" customHeight="1" ht="29.25">
      <c r="A1355" s="1256" t="s">
        <v>15690</v>
      </c>
      <c r="B1355" s="1257" t="s">
        <v>15691</v>
      </c>
      <c r="C1355" s="1258">
        <v>81</v>
      </c>
      <c r="D1355" s="1"/>
      <c r="E1355" s="1"/>
      <c r="F1355" s="1"/>
      <c r="G1355" s="1"/>
      <c r="H1355" s="1"/>
      <c r="I1355" s="1"/>
      <c r="J1355" s="1"/>
      <c r="K1355" s="1"/>
      <c r="L1355" s="1"/>
      <c r="M1355" s="374"/>
    </row>
    <row x14ac:dyDescent="0.25" r="1356" customHeight="1" ht="29.25">
      <c r="A1356" s="1256" t="s">
        <v>15692</v>
      </c>
      <c r="B1356" s="1257" t="s">
        <v>15693</v>
      </c>
      <c r="C1356" s="1264">
        <v>423</v>
      </c>
      <c r="D1356" s="1"/>
      <c r="E1356" s="1"/>
      <c r="F1356" s="1"/>
      <c r="G1356" s="1"/>
      <c r="H1356" s="1"/>
      <c r="I1356" s="1"/>
      <c r="J1356" s="1"/>
      <c r="K1356" s="1"/>
      <c r="L1356" s="1"/>
      <c r="M1356" s="374"/>
    </row>
    <row x14ac:dyDescent="0.25" r="1357" customHeight="1" ht="29.25">
      <c r="A1357" s="1256" t="s">
        <v>15694</v>
      </c>
      <c r="B1357" s="1257" t="s">
        <v>15695</v>
      </c>
      <c r="C1357" s="1264">
        <v>320</v>
      </c>
      <c r="D1357" s="1"/>
      <c r="E1357" s="1"/>
      <c r="F1357" s="1"/>
      <c r="G1357" s="1"/>
      <c r="H1357" s="1"/>
      <c r="I1357" s="1"/>
      <c r="J1357" s="1"/>
      <c r="K1357" s="1"/>
      <c r="L1357" s="1"/>
      <c r="M1357" s="374"/>
    </row>
    <row x14ac:dyDescent="0.25" r="1358" customHeight="1" ht="29.25">
      <c r="A1358" s="1256" t="s">
        <v>15696</v>
      </c>
      <c r="B1358" s="1257" t="s">
        <v>15697</v>
      </c>
      <c r="C1358" s="1264">
        <v>482</v>
      </c>
      <c r="D1358" s="1"/>
      <c r="E1358" s="1"/>
      <c r="F1358" s="1"/>
      <c r="G1358" s="1"/>
      <c r="H1358" s="1"/>
      <c r="I1358" s="1"/>
      <c r="J1358" s="1"/>
      <c r="K1358" s="1"/>
      <c r="L1358" s="1"/>
      <c r="M1358" s="374"/>
    </row>
    <row x14ac:dyDescent="0.25" r="1359" customHeight="1" ht="29.25">
      <c r="A1359" s="1256" t="s">
        <v>15698</v>
      </c>
      <c r="B1359" s="1257" t="s">
        <v>15699</v>
      </c>
      <c r="C1359" s="1264">
        <v>558</v>
      </c>
      <c r="D1359" s="1"/>
      <c r="E1359" s="1"/>
      <c r="F1359" s="1"/>
      <c r="G1359" s="1"/>
      <c r="H1359" s="1"/>
      <c r="I1359" s="1"/>
      <c r="J1359" s="1"/>
      <c r="K1359" s="1"/>
      <c r="L1359" s="1"/>
      <c r="M1359" s="374"/>
    </row>
    <row x14ac:dyDescent="0.25" r="1360" customHeight="1" ht="29.25">
      <c r="A1360" s="1256" t="s">
        <v>15700</v>
      </c>
      <c r="B1360" s="1257" t="s">
        <v>15701</v>
      </c>
      <c r="C1360" s="1264">
        <v>580</v>
      </c>
      <c r="D1360" s="1"/>
      <c r="E1360" s="1"/>
      <c r="F1360" s="1"/>
      <c r="G1360" s="1"/>
      <c r="H1360" s="1"/>
      <c r="I1360" s="1"/>
      <c r="J1360" s="1"/>
      <c r="K1360" s="1"/>
      <c r="L1360" s="1"/>
      <c r="M1360" s="374"/>
    </row>
    <row x14ac:dyDescent="0.25" r="1361" customHeight="1" ht="29.25">
      <c r="A1361" s="1256" t="s">
        <v>15702</v>
      </c>
      <c r="B1361" s="1257" t="s">
        <v>15703</v>
      </c>
      <c r="C1361" s="1264">
        <v>590</v>
      </c>
      <c r="D1361" s="1"/>
      <c r="E1361" s="1"/>
      <c r="F1361" s="1"/>
      <c r="G1361" s="1"/>
      <c r="H1361" s="1"/>
      <c r="I1361" s="1"/>
      <c r="J1361" s="1"/>
      <c r="K1361" s="1"/>
      <c r="L1361" s="1"/>
      <c r="M1361" s="374"/>
    </row>
    <row x14ac:dyDescent="0.25" r="1362" customHeight="1" ht="29.25">
      <c r="A1362" s="1256" t="s">
        <v>15704</v>
      </c>
      <c r="B1362" s="1257" t="s">
        <v>15705</v>
      </c>
      <c r="C1362" s="1264">
        <v>595</v>
      </c>
      <c r="D1362" s="1"/>
      <c r="E1362" s="1"/>
      <c r="F1362" s="1"/>
      <c r="G1362" s="1"/>
      <c r="H1362" s="1"/>
      <c r="I1362" s="1"/>
      <c r="J1362" s="1"/>
      <c r="K1362" s="1"/>
      <c r="L1362" s="1"/>
      <c r="M1362" s="374"/>
    </row>
    <row x14ac:dyDescent="0.25" r="1363" customHeight="1" ht="29.25">
      <c r="A1363" s="1256" t="s">
        <v>15706</v>
      </c>
      <c r="B1363" s="1257" t="s">
        <v>15707</v>
      </c>
      <c r="C1363" s="1258">
        <v>499</v>
      </c>
      <c r="D1363" s="1"/>
      <c r="E1363" s="1"/>
      <c r="F1363" s="1"/>
      <c r="G1363" s="1"/>
      <c r="H1363" s="1"/>
      <c r="I1363" s="1"/>
      <c r="J1363" s="1"/>
      <c r="K1363" s="1"/>
      <c r="L1363" s="1"/>
      <c r="M1363" s="374"/>
    </row>
    <row x14ac:dyDescent="0.25" r="1364" customHeight="1" ht="18.75">
      <c r="A1364" s="1256" t="s">
        <v>15708</v>
      </c>
      <c r="B1364" s="1257" t="s">
        <v>15709</v>
      </c>
      <c r="C1364" s="1267">
        <v>16</v>
      </c>
      <c r="D1364" s="1"/>
      <c r="E1364" s="1"/>
      <c r="F1364" s="1"/>
      <c r="G1364" s="1"/>
      <c r="H1364" s="1"/>
      <c r="I1364" s="1"/>
      <c r="J1364" s="1"/>
      <c r="K1364" s="1"/>
      <c r="L1364" s="1"/>
      <c r="M1364" s="374"/>
    </row>
    <row x14ac:dyDescent="0.25" r="1365" customHeight="1" ht="18.75">
      <c r="A1365" s="1256" t="s">
        <v>15710</v>
      </c>
      <c r="B1365" s="1257" t="s">
        <v>15711</v>
      </c>
      <c r="C1365" s="1258">
        <v>215</v>
      </c>
      <c r="D1365" s="1"/>
      <c r="E1365" s="1"/>
      <c r="F1365" s="1"/>
      <c r="G1365" s="1"/>
      <c r="H1365" s="1"/>
      <c r="I1365" s="1"/>
      <c r="J1365" s="1"/>
      <c r="K1365" s="1"/>
      <c r="L1365" s="1"/>
      <c r="M1365" s="374"/>
    </row>
    <row x14ac:dyDescent="0.25" r="1366" customHeight="1" ht="18.75">
      <c r="A1366" s="1256" t="s">
        <v>15712</v>
      </c>
      <c r="B1366" s="1257" t="s">
        <v>15713</v>
      </c>
      <c r="C1366" s="1258">
        <v>528</v>
      </c>
      <c r="D1366" s="1"/>
      <c r="E1366" s="1"/>
      <c r="F1366" s="1"/>
      <c r="G1366" s="1"/>
      <c r="H1366" s="1"/>
      <c r="I1366" s="1"/>
      <c r="J1366" s="1"/>
      <c r="K1366" s="1"/>
      <c r="L1366" s="1"/>
      <c r="M1366" s="374"/>
    </row>
    <row x14ac:dyDescent="0.25" r="1367" customHeight="1" ht="18.75">
      <c r="A1367" s="1256" t="s">
        <v>15714</v>
      </c>
      <c r="B1367" s="1257" t="s">
        <v>15715</v>
      </c>
      <c r="C1367" s="1258">
        <v>509</v>
      </c>
      <c r="D1367" s="1"/>
      <c r="E1367" s="1"/>
      <c r="F1367" s="1"/>
      <c r="G1367" s="1"/>
      <c r="H1367" s="1"/>
      <c r="I1367" s="1"/>
      <c r="J1367" s="1"/>
      <c r="K1367" s="1"/>
      <c r="L1367" s="1"/>
      <c r="M1367" s="374"/>
    </row>
    <row x14ac:dyDescent="0.25" r="1368" customHeight="1" ht="18.75">
      <c r="A1368" s="1256" t="s">
        <v>15716</v>
      </c>
      <c r="B1368" s="1257" t="s">
        <v>15717</v>
      </c>
      <c r="C1368" s="1258">
        <v>52</v>
      </c>
      <c r="D1368" s="1"/>
      <c r="E1368" s="1"/>
      <c r="F1368" s="1"/>
      <c r="G1368" s="1"/>
      <c r="H1368" s="1"/>
      <c r="I1368" s="1"/>
      <c r="J1368" s="1"/>
      <c r="K1368" s="1"/>
      <c r="L1368" s="1"/>
      <c r="M1368" s="374"/>
    </row>
    <row x14ac:dyDescent="0.25" r="1369" customHeight="1" ht="18.75">
      <c r="A1369" s="1256" t="s">
        <v>15718</v>
      </c>
      <c r="B1369" s="1257" t="s">
        <v>15719</v>
      </c>
      <c r="C1369" s="1258">
        <v>115</v>
      </c>
      <c r="D1369" s="1"/>
      <c r="E1369" s="1"/>
      <c r="F1369" s="1"/>
      <c r="G1369" s="1"/>
      <c r="H1369" s="1"/>
      <c r="I1369" s="1"/>
      <c r="J1369" s="1"/>
      <c r="K1369" s="1"/>
      <c r="L1369" s="1"/>
      <c r="M1369" s="374"/>
    </row>
    <row x14ac:dyDescent="0.25" r="1370" customHeight="1" ht="18.75">
      <c r="A1370" s="1256" t="s">
        <v>15720</v>
      </c>
      <c r="B1370" s="1257" t="s">
        <v>15721</v>
      </c>
      <c r="C1370" s="1258">
        <v>42</v>
      </c>
      <c r="D1370" s="1"/>
      <c r="E1370" s="1"/>
      <c r="F1370" s="1"/>
      <c r="G1370" s="1"/>
      <c r="H1370" s="1"/>
      <c r="I1370" s="1"/>
      <c r="J1370" s="1"/>
      <c r="K1370" s="1"/>
      <c r="L1370" s="1"/>
      <c r="M1370" s="374"/>
    </row>
    <row x14ac:dyDescent="0.25" r="1371" customHeight="1" ht="18.75">
      <c r="A1371" s="1256" t="s">
        <v>15722</v>
      </c>
      <c r="B1371" s="1257" t="s">
        <v>15723</v>
      </c>
      <c r="C1371" s="1258">
        <v>481</v>
      </c>
      <c r="D1371" s="1"/>
      <c r="E1371" s="1"/>
      <c r="F1371" s="1"/>
      <c r="G1371" s="1"/>
      <c r="H1371" s="1"/>
      <c r="I1371" s="1"/>
      <c r="J1371" s="1"/>
      <c r="K1371" s="1"/>
      <c r="L1371" s="1"/>
      <c r="M1371" s="374"/>
    </row>
    <row x14ac:dyDescent="0.25" r="1372" customHeight="1" ht="18.75">
      <c r="A1372" s="1256" t="s">
        <v>15724</v>
      </c>
      <c r="B1372" s="1257" t="s">
        <v>15725</v>
      </c>
      <c r="C1372" s="1258">
        <v>30</v>
      </c>
      <c r="D1372" s="1"/>
      <c r="E1372" s="1"/>
      <c r="F1372" s="1"/>
      <c r="G1372" s="1"/>
      <c r="H1372" s="1"/>
      <c r="I1372" s="1"/>
      <c r="J1372" s="1"/>
      <c r="K1372" s="1"/>
      <c r="L1372" s="1"/>
      <c r="M1372" s="374"/>
    </row>
    <row x14ac:dyDescent="0.25" r="1373" customHeight="1" ht="18.75">
      <c r="A1373" s="1256" t="s">
        <v>15726</v>
      </c>
      <c r="B1373" s="1257" t="s">
        <v>15727</v>
      </c>
      <c r="C1373" s="1258">
        <v>100</v>
      </c>
      <c r="D1373" s="1"/>
      <c r="E1373" s="1"/>
      <c r="F1373" s="1"/>
      <c r="G1373" s="1"/>
      <c r="H1373" s="1"/>
      <c r="I1373" s="1"/>
      <c r="J1373" s="1"/>
      <c r="K1373" s="1"/>
      <c r="L1373" s="1"/>
      <c r="M1373" s="374"/>
    </row>
    <row x14ac:dyDescent="0.25" r="1374" customHeight="1" ht="18.75">
      <c r="A1374" s="1256" t="s">
        <v>15728</v>
      </c>
      <c r="B1374" s="1257" t="s">
        <v>15729</v>
      </c>
      <c r="C1374" s="1258">
        <v>651</v>
      </c>
      <c r="D1374" s="1"/>
      <c r="E1374" s="1"/>
      <c r="F1374" s="1"/>
      <c r="G1374" s="1"/>
      <c r="H1374" s="1"/>
      <c r="I1374" s="1"/>
      <c r="J1374" s="1"/>
      <c r="K1374" s="1"/>
      <c r="L1374" s="1"/>
      <c r="M1374" s="374"/>
    </row>
    <row x14ac:dyDescent="0.25" r="1375" customHeight="1" ht="18.75">
      <c r="A1375" s="1256" t="s">
        <v>15730</v>
      </c>
      <c r="B1375" s="1257" t="s">
        <v>15731</v>
      </c>
      <c r="C1375" s="1258">
        <v>541</v>
      </c>
      <c r="D1375" s="1"/>
      <c r="E1375" s="1"/>
      <c r="F1375" s="1"/>
      <c r="G1375" s="1"/>
      <c r="H1375" s="1"/>
      <c r="I1375" s="1"/>
      <c r="J1375" s="1"/>
      <c r="K1375" s="1"/>
      <c r="L1375" s="1"/>
      <c r="M1375" s="374"/>
    </row>
    <row x14ac:dyDescent="0.25" r="1376" customHeight="1" ht="18.75">
      <c r="A1376" s="1256" t="s">
        <v>15732</v>
      </c>
      <c r="B1376" s="1257" t="s">
        <v>15733</v>
      </c>
      <c r="C1376" s="1258">
        <v>156</v>
      </c>
      <c r="D1376" s="1"/>
      <c r="E1376" s="1"/>
      <c r="F1376" s="1"/>
      <c r="G1376" s="1"/>
      <c r="H1376" s="1"/>
      <c r="I1376" s="1"/>
      <c r="J1376" s="1"/>
      <c r="K1376" s="1"/>
      <c r="L1376" s="1"/>
      <c r="M1376" s="374"/>
    </row>
    <row x14ac:dyDescent="0.25" r="1377" customHeight="1" ht="18.75">
      <c r="A1377" s="1256" t="s">
        <v>15734</v>
      </c>
      <c r="B1377" s="1257" t="s">
        <v>15735</v>
      </c>
      <c r="C1377" s="1258">
        <v>701</v>
      </c>
      <c r="D1377" s="1"/>
      <c r="E1377" s="1"/>
      <c r="F1377" s="1"/>
      <c r="G1377" s="1"/>
      <c r="H1377" s="1"/>
      <c r="I1377" s="1"/>
      <c r="J1377" s="1"/>
      <c r="K1377" s="1"/>
      <c r="L1377" s="1"/>
      <c r="M1377" s="374"/>
    </row>
    <row x14ac:dyDescent="0.25" r="1378" customHeight="1" ht="18.75">
      <c r="A1378" s="1256" t="s">
        <v>15736</v>
      </c>
      <c r="B1378" s="1257" t="s">
        <v>15737</v>
      </c>
      <c r="C1378" s="1258">
        <v>752</v>
      </c>
      <c r="D1378" s="1"/>
      <c r="E1378" s="1"/>
      <c r="F1378" s="1"/>
      <c r="G1378" s="1"/>
      <c r="H1378" s="1"/>
      <c r="I1378" s="1"/>
      <c r="J1378" s="1"/>
      <c r="K1378" s="1"/>
      <c r="L1378" s="1"/>
      <c r="M1378" s="374"/>
    </row>
    <row x14ac:dyDescent="0.25" r="1379" customHeight="1" ht="18.75">
      <c r="A1379" s="1256" t="s">
        <v>15738</v>
      </c>
      <c r="B1379" s="1257" t="s">
        <v>15739</v>
      </c>
      <c r="C1379" s="1258">
        <v>674</v>
      </c>
      <c r="D1379" s="1"/>
      <c r="E1379" s="1"/>
      <c r="F1379" s="1"/>
      <c r="G1379" s="1"/>
      <c r="H1379" s="1"/>
      <c r="I1379" s="1"/>
      <c r="J1379" s="1"/>
      <c r="K1379" s="1"/>
      <c r="L1379" s="1"/>
      <c r="M1379" s="374"/>
    </row>
    <row x14ac:dyDescent="0.25" r="1380" customHeight="1" ht="18.75">
      <c r="A1380" s="1256" t="s">
        <v>15740</v>
      </c>
      <c r="B1380" s="1257" t="s">
        <v>15741</v>
      </c>
      <c r="C1380" s="1258">
        <v>155</v>
      </c>
      <c r="D1380" s="1"/>
      <c r="E1380" s="1"/>
      <c r="F1380" s="1"/>
      <c r="G1380" s="1"/>
      <c r="H1380" s="1"/>
      <c r="I1380" s="1"/>
      <c r="J1380" s="1"/>
      <c r="K1380" s="1"/>
      <c r="L1380" s="1"/>
      <c r="M1380" s="374"/>
    </row>
    <row x14ac:dyDescent="0.25" r="1381" customHeight="1" ht="18.75">
      <c r="A1381" s="1256" t="s">
        <v>15742</v>
      </c>
      <c r="B1381" s="1257" t="s">
        <v>15743</v>
      </c>
      <c r="C1381" s="1258">
        <v>492</v>
      </c>
      <c r="D1381" s="1"/>
      <c r="E1381" s="1"/>
      <c r="F1381" s="1"/>
      <c r="G1381" s="1"/>
      <c r="H1381" s="1"/>
      <c r="I1381" s="1"/>
      <c r="J1381" s="1"/>
      <c r="K1381" s="1"/>
      <c r="L1381" s="1"/>
      <c r="M1381" s="374"/>
    </row>
    <row x14ac:dyDescent="0.25" r="1382" customHeight="1" ht="18.75">
      <c r="A1382" s="1256" t="s">
        <v>15744</v>
      </c>
      <c r="B1382" s="1257" t="s">
        <v>15745</v>
      </c>
      <c r="C1382" s="1258">
        <v>21</v>
      </c>
      <c r="D1382" s="1"/>
      <c r="E1382" s="1"/>
      <c r="F1382" s="1"/>
      <c r="G1382" s="1"/>
      <c r="H1382" s="1"/>
      <c r="I1382" s="1"/>
      <c r="J1382" s="1"/>
      <c r="K1382" s="1"/>
      <c r="L1382" s="1"/>
      <c r="M1382" s="374"/>
    </row>
    <row x14ac:dyDescent="0.25" r="1383" customHeight="1" ht="18.75">
      <c r="A1383" s="1256" t="s">
        <v>15746</v>
      </c>
      <c r="B1383" s="1257" t="s">
        <v>15747</v>
      </c>
      <c r="C1383" s="1258">
        <v>463</v>
      </c>
      <c r="D1383" s="1"/>
      <c r="E1383" s="1"/>
      <c r="F1383" s="1"/>
      <c r="G1383" s="1"/>
      <c r="H1383" s="1"/>
      <c r="I1383" s="1"/>
      <c r="J1383" s="1"/>
      <c r="K1383" s="1"/>
      <c r="L1383" s="1"/>
      <c r="M1383" s="374"/>
    </row>
    <row x14ac:dyDescent="0.25" r="1384" customHeight="1" ht="18.75">
      <c r="A1384" s="1256" t="s">
        <v>15748</v>
      </c>
      <c r="B1384" s="1257" t="s">
        <v>15749</v>
      </c>
      <c r="C1384" s="1258">
        <v>480</v>
      </c>
      <c r="D1384" s="1"/>
      <c r="E1384" s="1"/>
      <c r="F1384" s="1"/>
      <c r="G1384" s="1"/>
      <c r="H1384" s="1"/>
      <c r="I1384" s="1"/>
      <c r="J1384" s="1"/>
      <c r="K1384" s="1"/>
      <c r="L1384" s="1"/>
      <c r="M1384" s="374"/>
    </row>
    <row x14ac:dyDescent="0.25" r="1385" customHeight="1" ht="18.75">
      <c r="A1385" s="1256" t="s">
        <v>15750</v>
      </c>
      <c r="B1385" s="1257" t="s">
        <v>15751</v>
      </c>
      <c r="C1385" s="1258">
        <v>470</v>
      </c>
      <c r="D1385" s="1"/>
      <c r="E1385" s="1"/>
      <c r="F1385" s="1"/>
      <c r="G1385" s="1"/>
      <c r="H1385" s="1"/>
      <c r="I1385" s="1"/>
      <c r="J1385" s="1"/>
      <c r="K1385" s="1"/>
      <c r="L1385" s="1"/>
      <c r="M1385" s="374"/>
    </row>
    <row x14ac:dyDescent="0.25" r="1386" customHeight="1" ht="18.75">
      <c r="A1386" s="1256" t="s">
        <v>15752</v>
      </c>
      <c r="B1386" s="1257" t="s">
        <v>15753</v>
      </c>
      <c r="C1386" s="1258">
        <v>470</v>
      </c>
      <c r="D1386" s="1"/>
      <c r="E1386" s="1"/>
      <c r="F1386" s="1"/>
      <c r="G1386" s="1"/>
      <c r="H1386" s="1"/>
      <c r="I1386" s="1"/>
      <c r="J1386" s="1"/>
      <c r="K1386" s="1"/>
      <c r="L1386" s="1"/>
      <c r="M1386" s="374"/>
    </row>
    <row x14ac:dyDescent="0.25" r="1387" customHeight="1" ht="18.75">
      <c r="A1387" s="1256" t="s">
        <v>15754</v>
      </c>
      <c r="B1387" s="1257" t="s">
        <v>15755</v>
      </c>
      <c r="C1387" s="1258">
        <v>690</v>
      </c>
      <c r="D1387" s="1"/>
      <c r="E1387" s="1"/>
      <c r="F1387" s="1"/>
      <c r="G1387" s="1"/>
      <c r="H1387" s="1"/>
      <c r="I1387" s="1"/>
      <c r="J1387" s="1"/>
      <c r="K1387" s="1"/>
      <c r="L1387" s="1"/>
      <c r="M1387" s="374"/>
    </row>
    <row x14ac:dyDescent="0.25" r="1388" customHeight="1" ht="18.75">
      <c r="A1388" s="1256" t="s">
        <v>15756</v>
      </c>
      <c r="B1388" s="1257" t="s">
        <v>15757</v>
      </c>
      <c r="C1388" s="1258">
        <v>461</v>
      </c>
      <c r="D1388" s="1"/>
      <c r="E1388" s="1"/>
      <c r="F1388" s="1"/>
      <c r="G1388" s="1"/>
      <c r="H1388" s="1"/>
      <c r="I1388" s="1"/>
      <c r="J1388" s="1"/>
      <c r="K1388" s="1"/>
      <c r="L1388" s="1"/>
      <c r="M1388" s="374"/>
    </row>
    <row x14ac:dyDescent="0.25" r="1389" customHeight="1" ht="18.75">
      <c r="A1389" s="1256" t="s">
        <v>15758</v>
      </c>
      <c r="B1389" s="1257" t="s">
        <v>15759</v>
      </c>
      <c r="C1389" s="1258">
        <v>502</v>
      </c>
      <c r="D1389" s="1"/>
      <c r="E1389" s="1"/>
      <c r="F1389" s="1"/>
      <c r="G1389" s="1"/>
      <c r="H1389" s="1"/>
      <c r="I1389" s="1"/>
      <c r="J1389" s="1"/>
      <c r="K1389" s="1"/>
      <c r="L1389" s="1"/>
      <c r="M1389" s="374"/>
    </row>
    <row x14ac:dyDescent="0.25" r="1390" customHeight="1" ht="18.75">
      <c r="A1390" s="1256" t="s">
        <v>15760</v>
      </c>
      <c r="B1390" s="1257" t="s">
        <v>15761</v>
      </c>
      <c r="C1390" s="1258">
        <v>498</v>
      </c>
      <c r="D1390" s="1"/>
      <c r="E1390" s="1"/>
      <c r="F1390" s="1"/>
      <c r="G1390" s="1"/>
      <c r="H1390" s="1"/>
      <c r="I1390" s="1"/>
      <c r="J1390" s="1"/>
      <c r="K1390" s="1"/>
      <c r="L1390" s="1"/>
      <c r="M1390" s="374"/>
    </row>
    <row x14ac:dyDescent="0.25" r="1391" customHeight="1" ht="18.75">
      <c r="A1391" s="1256" t="s">
        <v>15762</v>
      </c>
      <c r="B1391" s="1257" t="s">
        <v>15763</v>
      </c>
      <c r="C1391" s="1258">
        <v>545</v>
      </c>
      <c r="D1391" s="1"/>
      <c r="E1391" s="1"/>
      <c r="F1391" s="1"/>
      <c r="G1391" s="1"/>
      <c r="H1391" s="1"/>
      <c r="I1391" s="1"/>
      <c r="J1391" s="1"/>
      <c r="K1391" s="1"/>
      <c r="L1391" s="1"/>
      <c r="M1391" s="374"/>
    </row>
    <row x14ac:dyDescent="0.25" r="1392" customHeight="1" ht="18.75">
      <c r="A1392" s="1256" t="s">
        <v>15764</v>
      </c>
      <c r="B1392" s="1257" t="s">
        <v>15765</v>
      </c>
      <c r="C1392" s="1258">
        <v>596</v>
      </c>
      <c r="D1392" s="1"/>
      <c r="E1392" s="1"/>
      <c r="F1392" s="1"/>
      <c r="G1392" s="1"/>
      <c r="H1392" s="1"/>
      <c r="I1392" s="1"/>
      <c r="J1392" s="1"/>
      <c r="K1392" s="1"/>
      <c r="L1392" s="1"/>
      <c r="M1392" s="374"/>
    </row>
    <row x14ac:dyDescent="0.25" r="1393" customHeight="1" ht="18.75">
      <c r="A1393" s="1256" t="s">
        <v>15766</v>
      </c>
      <c r="B1393" s="1257" t="s">
        <v>15767</v>
      </c>
      <c r="C1393" s="1258">
        <v>433</v>
      </c>
      <c r="D1393" s="1"/>
      <c r="E1393" s="1"/>
      <c r="F1393" s="1"/>
      <c r="G1393" s="1"/>
      <c r="H1393" s="1"/>
      <c r="I1393" s="1"/>
      <c r="J1393" s="1"/>
      <c r="K1393" s="1"/>
      <c r="L1393" s="1"/>
      <c r="M1393" s="374"/>
    </row>
    <row x14ac:dyDescent="0.25" r="1394" customHeight="1" ht="18.75">
      <c r="A1394" s="1256" t="s">
        <v>15768</v>
      </c>
      <c r="B1394" s="1257" t="s">
        <v>15769</v>
      </c>
      <c r="C1394" s="1258">
        <v>519</v>
      </c>
      <c r="D1394" s="1"/>
      <c r="E1394" s="1"/>
      <c r="F1394" s="1"/>
      <c r="G1394" s="1"/>
      <c r="H1394" s="1"/>
      <c r="I1394" s="1"/>
      <c r="J1394" s="1"/>
      <c r="K1394" s="1"/>
      <c r="L1394" s="1"/>
      <c r="M1394" s="374"/>
    </row>
    <row x14ac:dyDescent="0.25" r="1395" customHeight="1" ht="18.75">
      <c r="A1395" s="1256" t="s">
        <v>15770</v>
      </c>
      <c r="B1395" s="1257" t="s">
        <v>15771</v>
      </c>
      <c r="C1395" s="1258">
        <v>656</v>
      </c>
      <c r="D1395" s="1"/>
      <c r="E1395" s="1"/>
      <c r="F1395" s="1"/>
      <c r="G1395" s="1"/>
      <c r="H1395" s="1"/>
      <c r="I1395" s="1"/>
      <c r="J1395" s="1"/>
      <c r="K1395" s="1"/>
      <c r="L1395" s="1"/>
      <c r="M1395" s="374"/>
    </row>
    <row x14ac:dyDescent="0.25" r="1396" customHeight="1" ht="18.75">
      <c r="A1396" s="1256" t="s">
        <v>15772</v>
      </c>
      <c r="B1396" s="1257" t="s">
        <v>15773</v>
      </c>
      <c r="C1396" s="1258">
        <v>1307</v>
      </c>
      <c r="D1396" s="1"/>
      <c r="E1396" s="1"/>
      <c r="F1396" s="1"/>
      <c r="G1396" s="1"/>
      <c r="H1396" s="1"/>
      <c r="I1396" s="1"/>
      <c r="J1396" s="1"/>
      <c r="K1396" s="1"/>
      <c r="L1396" s="1"/>
      <c r="M1396" s="374"/>
    </row>
    <row x14ac:dyDescent="0.25" r="1397" customHeight="1" ht="18.75">
      <c r="A1397" s="1256" t="s">
        <v>15774</v>
      </c>
      <c r="B1397" s="1257" t="s">
        <v>15775</v>
      </c>
      <c r="C1397" s="1258">
        <v>1050</v>
      </c>
      <c r="D1397" s="1"/>
      <c r="E1397" s="1"/>
      <c r="F1397" s="1"/>
      <c r="G1397" s="1"/>
      <c r="H1397" s="1"/>
      <c r="I1397" s="1"/>
      <c r="J1397" s="1"/>
      <c r="K1397" s="1"/>
      <c r="L1397" s="1"/>
      <c r="M1397" s="374"/>
    </row>
    <row x14ac:dyDescent="0.25" r="1398" customHeight="1" ht="18.75">
      <c r="A1398" s="1256" t="s">
        <v>15776</v>
      </c>
      <c r="B1398" s="1257" t="s">
        <v>15777</v>
      </c>
      <c r="C1398" s="1258">
        <v>1701</v>
      </c>
      <c r="D1398" s="1"/>
      <c r="E1398" s="1"/>
      <c r="F1398" s="1"/>
      <c r="G1398" s="1"/>
      <c r="H1398" s="1"/>
      <c r="I1398" s="1"/>
      <c r="J1398" s="1"/>
      <c r="K1398" s="1"/>
      <c r="L1398" s="1"/>
      <c r="M1398" s="374"/>
    </row>
    <row x14ac:dyDescent="0.25" r="1399" customHeight="1" ht="18.75">
      <c r="A1399" s="1256" t="s">
        <v>15778</v>
      </c>
      <c r="B1399" s="1257" t="s">
        <v>15779</v>
      </c>
      <c r="C1399" s="1258">
        <v>709</v>
      </c>
      <c r="D1399" s="1"/>
      <c r="E1399" s="1"/>
      <c r="F1399" s="1"/>
      <c r="G1399" s="1"/>
      <c r="H1399" s="1"/>
      <c r="I1399" s="1"/>
      <c r="J1399" s="1"/>
      <c r="K1399" s="1"/>
      <c r="L1399" s="1"/>
      <c r="M1399" s="374"/>
    </row>
    <row x14ac:dyDescent="0.25" r="1400" customHeight="1" ht="18.75">
      <c r="A1400" s="1256" t="s">
        <v>15780</v>
      </c>
      <c r="B1400" s="1257" t="s">
        <v>15781</v>
      </c>
      <c r="C1400" s="1258">
        <v>67</v>
      </c>
      <c r="D1400" s="1"/>
      <c r="E1400" s="1"/>
      <c r="F1400" s="1"/>
      <c r="G1400" s="1"/>
      <c r="H1400" s="1"/>
      <c r="I1400" s="1"/>
      <c r="J1400" s="1"/>
      <c r="K1400" s="1"/>
      <c r="L1400" s="1"/>
      <c r="M1400" s="374"/>
    </row>
    <row x14ac:dyDescent="0.25" r="1401" customHeight="1" ht="18.75">
      <c r="A1401" s="1256" t="s">
        <v>15782</v>
      </c>
      <c r="B1401" s="1257" t="s">
        <v>15783</v>
      </c>
      <c r="C1401" s="1258">
        <v>18</v>
      </c>
      <c r="D1401" s="1"/>
      <c r="E1401" s="1"/>
      <c r="F1401" s="1"/>
      <c r="G1401" s="1"/>
      <c r="H1401" s="1"/>
      <c r="I1401" s="1"/>
      <c r="J1401" s="1"/>
      <c r="K1401" s="1"/>
      <c r="L1401" s="1"/>
      <c r="M1401" s="374"/>
    </row>
    <row x14ac:dyDescent="0.25" r="1402" customHeight="1" ht="18.75">
      <c r="A1402" s="1256" t="s">
        <v>15784</v>
      </c>
      <c r="B1402" s="1257" t="s">
        <v>15785</v>
      </c>
      <c r="C1402" s="1258">
        <v>146</v>
      </c>
      <c r="D1402" s="1"/>
      <c r="E1402" s="1"/>
      <c r="F1402" s="1"/>
      <c r="G1402" s="1"/>
      <c r="H1402" s="1"/>
      <c r="I1402" s="1"/>
      <c r="J1402" s="1"/>
      <c r="K1402" s="1"/>
      <c r="L1402" s="1"/>
      <c r="M1402" s="374"/>
    </row>
    <row x14ac:dyDescent="0.25" r="1403" customHeight="1" ht="18.75">
      <c r="A1403" s="1256" t="s">
        <v>15786</v>
      </c>
      <c r="B1403" s="1257" t="s">
        <v>15787</v>
      </c>
      <c r="C1403" s="1258">
        <v>1018</v>
      </c>
      <c r="D1403" s="1"/>
      <c r="E1403" s="1"/>
      <c r="F1403" s="1"/>
      <c r="G1403" s="1"/>
      <c r="H1403" s="1"/>
      <c r="I1403" s="1"/>
      <c r="J1403" s="1"/>
      <c r="K1403" s="1"/>
      <c r="L1403" s="1"/>
      <c r="M1403" s="374"/>
    </row>
    <row x14ac:dyDescent="0.25" r="1404" customHeight="1" ht="18.75">
      <c r="A1404" s="1256" t="s">
        <v>15788</v>
      </c>
      <c r="B1404" s="1257" t="s">
        <v>15789</v>
      </c>
      <c r="C1404" s="1258">
        <v>1317</v>
      </c>
      <c r="D1404" s="1"/>
      <c r="E1404" s="1"/>
      <c r="F1404" s="1"/>
      <c r="G1404" s="1"/>
      <c r="H1404" s="1"/>
      <c r="I1404" s="1"/>
      <c r="J1404" s="1"/>
      <c r="K1404" s="1"/>
      <c r="L1404" s="1"/>
      <c r="M1404" s="374"/>
    </row>
    <row x14ac:dyDescent="0.25" r="1405" customHeight="1" ht="18.75">
      <c r="A1405" s="1256" t="s">
        <v>15790</v>
      </c>
      <c r="B1405" s="1257" t="s">
        <v>15791</v>
      </c>
      <c r="C1405" s="1258">
        <v>1023</v>
      </c>
      <c r="D1405" s="1"/>
      <c r="E1405" s="1"/>
      <c r="F1405" s="1"/>
      <c r="G1405" s="1"/>
      <c r="H1405" s="1"/>
      <c r="I1405" s="1"/>
      <c r="J1405" s="1"/>
      <c r="K1405" s="1"/>
      <c r="L1405" s="1"/>
      <c r="M1405" s="374"/>
    </row>
    <row x14ac:dyDescent="0.25" r="1406" customHeight="1" ht="18.75">
      <c r="A1406" s="1256" t="s">
        <v>15792</v>
      </c>
      <c r="B1406" s="1257" t="s">
        <v>15793</v>
      </c>
      <c r="C1406" s="1258">
        <v>1279</v>
      </c>
      <c r="D1406" s="1"/>
      <c r="E1406" s="1"/>
      <c r="F1406" s="1"/>
      <c r="G1406" s="1"/>
      <c r="H1406" s="1"/>
      <c r="I1406" s="1"/>
      <c r="J1406" s="1"/>
      <c r="K1406" s="1"/>
      <c r="L1406" s="1"/>
      <c r="M1406" s="374"/>
    </row>
    <row x14ac:dyDescent="0.25" r="1407" customHeight="1" ht="18.75">
      <c r="A1407" s="1256" t="s">
        <v>15794</v>
      </c>
      <c r="B1407" s="1257" t="s">
        <v>15795</v>
      </c>
      <c r="C1407" s="1258">
        <v>1216</v>
      </c>
      <c r="D1407" s="1"/>
      <c r="E1407" s="1"/>
      <c r="F1407" s="1"/>
      <c r="G1407" s="1"/>
      <c r="H1407" s="1"/>
      <c r="I1407" s="1"/>
      <c r="J1407" s="1"/>
      <c r="K1407" s="1"/>
      <c r="L1407" s="1"/>
      <c r="M1407" s="374"/>
    </row>
    <row x14ac:dyDescent="0.25" r="1408" customHeight="1" ht="18.75">
      <c r="A1408" s="1256" t="s">
        <v>15796</v>
      </c>
      <c r="B1408" s="1257" t="s">
        <v>15797</v>
      </c>
      <c r="C1408" s="1258">
        <v>1251</v>
      </c>
      <c r="D1408" s="1"/>
      <c r="E1408" s="1"/>
      <c r="F1408" s="1"/>
      <c r="G1408" s="1"/>
      <c r="H1408" s="1"/>
      <c r="I1408" s="1"/>
      <c r="J1408" s="1"/>
      <c r="K1408" s="1"/>
      <c r="L1408" s="1"/>
      <c r="M1408" s="374"/>
    </row>
    <row x14ac:dyDescent="0.25" r="1409" customHeight="1" ht="18.75">
      <c r="A1409" s="1256" t="s">
        <v>15798</v>
      </c>
      <c r="B1409" s="1257" t="s">
        <v>15799</v>
      </c>
      <c r="C1409" s="1258">
        <v>1050</v>
      </c>
      <c r="D1409" s="1"/>
      <c r="E1409" s="1"/>
      <c r="F1409" s="1"/>
      <c r="G1409" s="1"/>
      <c r="H1409" s="1"/>
      <c r="I1409" s="1"/>
      <c r="J1409" s="1"/>
      <c r="K1409" s="1"/>
      <c r="L1409" s="1"/>
      <c r="M1409" s="374"/>
    </row>
    <row x14ac:dyDescent="0.25" r="1410" customHeight="1" ht="18.75">
      <c r="A1410" s="1256" t="s">
        <v>15800</v>
      </c>
      <c r="B1410" s="1257" t="s">
        <v>15801</v>
      </c>
      <c r="C1410" s="1258">
        <v>70</v>
      </c>
      <c r="D1410" s="1"/>
      <c r="E1410" s="1"/>
      <c r="F1410" s="1"/>
      <c r="G1410" s="1"/>
      <c r="H1410" s="1"/>
      <c r="I1410" s="1"/>
      <c r="J1410" s="1"/>
      <c r="K1410" s="1"/>
      <c r="L1410" s="1"/>
      <c r="M1410" s="374"/>
    </row>
    <row x14ac:dyDescent="0.25" r="1411" customHeight="1" ht="18.75">
      <c r="A1411" s="1256" t="s">
        <v>15802</v>
      </c>
      <c r="B1411" s="1257" t="s">
        <v>15803</v>
      </c>
      <c r="C1411" s="1258">
        <v>721</v>
      </c>
      <c r="D1411" s="1"/>
      <c r="E1411" s="1"/>
      <c r="F1411" s="1"/>
      <c r="G1411" s="1"/>
      <c r="H1411" s="1"/>
      <c r="I1411" s="1"/>
      <c r="J1411" s="1"/>
      <c r="K1411" s="1"/>
      <c r="L1411" s="1"/>
      <c r="M1411" s="374"/>
    </row>
    <row x14ac:dyDescent="0.25" r="1412" customHeight="1" ht="18.75">
      <c r="A1412" s="1256" t="s">
        <v>15804</v>
      </c>
      <c r="B1412" s="1257" t="s">
        <v>15805</v>
      </c>
      <c r="C1412" s="1258">
        <v>467</v>
      </c>
      <c r="D1412" s="1"/>
      <c r="E1412" s="1"/>
      <c r="F1412" s="1"/>
      <c r="G1412" s="1"/>
      <c r="H1412" s="1"/>
      <c r="I1412" s="1"/>
      <c r="J1412" s="1"/>
      <c r="K1412" s="1"/>
      <c r="L1412" s="1"/>
      <c r="M1412" s="374"/>
    </row>
    <row x14ac:dyDescent="0.25" r="1413" customHeight="1" ht="18.75">
      <c r="A1413" s="1256" t="s">
        <v>15806</v>
      </c>
      <c r="B1413" s="1257" t="s">
        <v>15807</v>
      </c>
      <c r="C1413" s="1258">
        <v>470</v>
      </c>
      <c r="D1413" s="1"/>
      <c r="E1413" s="1"/>
      <c r="F1413" s="1"/>
      <c r="G1413" s="1"/>
      <c r="H1413" s="1"/>
      <c r="I1413" s="1"/>
      <c r="J1413" s="1"/>
      <c r="K1413" s="1"/>
      <c r="L1413" s="1"/>
      <c r="M1413" s="374"/>
    </row>
    <row x14ac:dyDescent="0.25" r="1414" customHeight="1" ht="18.75">
      <c r="A1414" s="1256" t="s">
        <v>15808</v>
      </c>
      <c r="B1414" s="1257" t="s">
        <v>15809</v>
      </c>
      <c r="C1414" s="1258">
        <v>659</v>
      </c>
      <c r="D1414" s="1"/>
      <c r="E1414" s="1"/>
      <c r="F1414" s="1"/>
      <c r="G1414" s="1"/>
      <c r="H1414" s="1"/>
      <c r="I1414" s="1"/>
      <c r="J1414" s="1"/>
      <c r="K1414" s="1"/>
      <c r="L1414" s="1"/>
      <c r="M1414" s="374"/>
    </row>
    <row x14ac:dyDescent="0.25" r="1415" customHeight="1" ht="18.75">
      <c r="A1415" s="1256" t="s">
        <v>15810</v>
      </c>
      <c r="B1415" s="1257" t="s">
        <v>15811</v>
      </c>
      <c r="C1415" s="1258">
        <v>219</v>
      </c>
      <c r="D1415" s="1"/>
      <c r="E1415" s="1"/>
      <c r="F1415" s="1"/>
      <c r="G1415" s="1"/>
      <c r="H1415" s="1"/>
      <c r="I1415" s="1"/>
      <c r="J1415" s="1"/>
      <c r="K1415" s="1"/>
      <c r="L1415" s="1"/>
      <c r="M1415" s="374"/>
    </row>
    <row x14ac:dyDescent="0.25" r="1416" customHeight="1" ht="18.75">
      <c r="A1416" s="1256" t="s">
        <v>15812</v>
      </c>
      <c r="B1416" s="1257" t="s">
        <v>15813</v>
      </c>
      <c r="C1416" s="1258">
        <v>657</v>
      </c>
      <c r="D1416" s="1"/>
      <c r="E1416" s="1"/>
      <c r="F1416" s="1"/>
      <c r="G1416" s="1"/>
      <c r="H1416" s="1"/>
      <c r="I1416" s="1"/>
      <c r="J1416" s="1"/>
      <c r="K1416" s="1"/>
      <c r="L1416" s="1"/>
      <c r="M1416" s="374"/>
    </row>
    <row x14ac:dyDescent="0.25" r="1417" customHeight="1" ht="18.75">
      <c r="A1417" s="1256" t="s">
        <v>15814</v>
      </c>
      <c r="B1417" s="1257" t="s">
        <v>15815</v>
      </c>
      <c r="C1417" s="1258">
        <v>1226</v>
      </c>
      <c r="D1417" s="1"/>
      <c r="E1417" s="1"/>
      <c r="F1417" s="1"/>
      <c r="G1417" s="1"/>
      <c r="H1417" s="1"/>
      <c r="I1417" s="1"/>
      <c r="J1417" s="1"/>
      <c r="K1417" s="1"/>
      <c r="L1417" s="1"/>
      <c r="M1417" s="374"/>
    </row>
    <row x14ac:dyDescent="0.25" r="1418" customHeight="1" ht="18.75">
      <c r="A1418" s="1256" t="s">
        <v>15816</v>
      </c>
      <c r="B1418" s="1257" t="s">
        <v>15817</v>
      </c>
      <c r="C1418" s="1258">
        <v>1621</v>
      </c>
      <c r="D1418" s="1"/>
      <c r="E1418" s="1"/>
      <c r="F1418" s="1"/>
      <c r="G1418" s="1"/>
      <c r="H1418" s="1"/>
      <c r="I1418" s="1"/>
      <c r="J1418" s="1"/>
      <c r="K1418" s="1"/>
      <c r="L1418" s="1"/>
      <c r="M1418" s="374"/>
    </row>
    <row x14ac:dyDescent="0.25" r="1419" customHeight="1" ht="18.75">
      <c r="A1419" s="1256" t="s">
        <v>15818</v>
      </c>
      <c r="B1419" s="1257" t="s">
        <v>15819</v>
      </c>
      <c r="C1419" s="1258">
        <v>866</v>
      </c>
      <c r="D1419" s="1"/>
      <c r="E1419" s="1"/>
      <c r="F1419" s="1"/>
      <c r="G1419" s="1"/>
      <c r="H1419" s="1"/>
      <c r="I1419" s="1"/>
      <c r="J1419" s="1"/>
      <c r="K1419" s="1"/>
      <c r="L1419" s="1"/>
      <c r="M1419" s="374"/>
    </row>
    <row x14ac:dyDescent="0.25" r="1420" customHeight="1" ht="18.75">
      <c r="A1420" s="1256" t="s">
        <v>15820</v>
      </c>
      <c r="B1420" s="1257" t="s">
        <v>15821</v>
      </c>
      <c r="C1420" s="1258">
        <v>521</v>
      </c>
      <c r="D1420" s="1"/>
      <c r="E1420" s="1"/>
      <c r="F1420" s="1"/>
      <c r="G1420" s="1"/>
      <c r="H1420" s="1"/>
      <c r="I1420" s="1"/>
      <c r="J1420" s="1"/>
      <c r="K1420" s="1"/>
      <c r="L1420" s="1"/>
      <c r="M1420" s="374"/>
    </row>
    <row x14ac:dyDescent="0.25" r="1421" customHeight="1" ht="18.75">
      <c r="A1421" s="1256" t="s">
        <v>15822</v>
      </c>
      <c r="B1421" s="1257" t="s">
        <v>15781</v>
      </c>
      <c r="C1421" s="1258">
        <v>67</v>
      </c>
      <c r="D1421" s="1"/>
      <c r="E1421" s="1"/>
      <c r="F1421" s="1"/>
      <c r="G1421" s="1"/>
      <c r="H1421" s="1"/>
      <c r="I1421" s="1"/>
      <c r="J1421" s="1"/>
      <c r="K1421" s="1"/>
      <c r="L1421" s="1"/>
      <c r="M1421" s="374"/>
    </row>
    <row x14ac:dyDescent="0.25" r="1422" customHeight="1" ht="18.75">
      <c r="A1422" s="1256" t="s">
        <v>15823</v>
      </c>
      <c r="B1422" s="1257" t="s">
        <v>15824</v>
      </c>
      <c r="C1422" s="1258">
        <v>456</v>
      </c>
      <c r="D1422" s="1"/>
      <c r="E1422" s="1"/>
      <c r="F1422" s="1"/>
      <c r="G1422" s="1"/>
      <c r="H1422" s="1"/>
      <c r="I1422" s="1"/>
      <c r="J1422" s="1"/>
      <c r="K1422" s="1"/>
      <c r="L1422" s="1"/>
      <c r="M1422" s="374"/>
    </row>
    <row x14ac:dyDescent="0.25" r="1423" customHeight="1" ht="18.75">
      <c r="A1423" s="1256" t="s">
        <v>15825</v>
      </c>
      <c r="B1423" s="1257" t="s">
        <v>15826</v>
      </c>
      <c r="C1423" s="1258">
        <v>447</v>
      </c>
      <c r="D1423" s="1"/>
      <c r="E1423" s="1"/>
      <c r="F1423" s="1"/>
      <c r="G1423" s="1"/>
      <c r="H1423" s="1"/>
      <c r="I1423" s="1"/>
      <c r="J1423" s="1"/>
      <c r="K1423" s="1"/>
      <c r="L1423" s="1"/>
      <c r="M1423" s="374"/>
    </row>
    <row x14ac:dyDescent="0.25" r="1424" customHeight="1" ht="18.75">
      <c r="A1424" s="1256" t="s">
        <v>15827</v>
      </c>
      <c r="B1424" s="1257" t="s">
        <v>15828</v>
      </c>
      <c r="C1424" s="1258">
        <v>496</v>
      </c>
      <c r="D1424" s="1"/>
      <c r="E1424" s="1"/>
      <c r="F1424" s="1"/>
      <c r="G1424" s="1"/>
      <c r="H1424" s="1"/>
      <c r="I1424" s="1"/>
      <c r="J1424" s="1"/>
      <c r="K1424" s="1"/>
      <c r="L1424" s="1"/>
      <c r="M1424" s="374"/>
    </row>
    <row x14ac:dyDescent="0.25" r="1425" customHeight="1" ht="18.75">
      <c r="A1425" s="1256" t="s">
        <v>15829</v>
      </c>
      <c r="B1425" s="1257" t="s">
        <v>15830</v>
      </c>
      <c r="C1425" s="1258">
        <v>457</v>
      </c>
      <c r="D1425" s="1"/>
      <c r="E1425" s="1"/>
      <c r="F1425" s="1"/>
      <c r="G1425" s="1"/>
      <c r="H1425" s="1"/>
      <c r="I1425" s="1"/>
      <c r="J1425" s="1"/>
      <c r="K1425" s="1"/>
      <c r="L1425" s="1"/>
      <c r="M1425" s="374"/>
    </row>
    <row x14ac:dyDescent="0.25" r="1426" customHeight="1" ht="18.75">
      <c r="A1426" s="1256" t="s">
        <v>15831</v>
      </c>
      <c r="B1426" s="1257" t="s">
        <v>15832</v>
      </c>
      <c r="C1426" s="1258">
        <v>626</v>
      </c>
      <c r="D1426" s="1"/>
      <c r="E1426" s="1"/>
      <c r="F1426" s="1"/>
      <c r="G1426" s="1"/>
      <c r="H1426" s="1"/>
      <c r="I1426" s="1"/>
      <c r="J1426" s="1"/>
      <c r="K1426" s="1"/>
      <c r="L1426" s="1"/>
      <c r="M1426" s="374"/>
    </row>
    <row x14ac:dyDescent="0.25" r="1427" customHeight="1" ht="18.75">
      <c r="A1427" s="1256" t="s">
        <v>15833</v>
      </c>
      <c r="B1427" s="1257" t="s">
        <v>15834</v>
      </c>
      <c r="C1427" s="1258">
        <v>677</v>
      </c>
      <c r="D1427" s="1"/>
      <c r="E1427" s="1"/>
      <c r="F1427" s="1"/>
      <c r="G1427" s="1"/>
      <c r="H1427" s="1"/>
      <c r="I1427" s="1"/>
      <c r="J1427" s="1"/>
      <c r="K1427" s="1"/>
      <c r="L1427" s="1"/>
      <c r="M1427" s="374"/>
    </row>
    <row x14ac:dyDescent="0.25" r="1428" customHeight="1" ht="18.75">
      <c r="A1428" s="1256" t="s">
        <v>15835</v>
      </c>
      <c r="B1428" s="1257" t="s">
        <v>15836</v>
      </c>
      <c r="C1428" s="1258">
        <v>207</v>
      </c>
      <c r="D1428" s="1"/>
      <c r="E1428" s="1"/>
      <c r="F1428" s="1"/>
      <c r="G1428" s="1"/>
      <c r="H1428" s="1"/>
      <c r="I1428" s="1"/>
      <c r="J1428" s="1"/>
      <c r="K1428" s="1"/>
      <c r="L1428" s="1"/>
      <c r="M1428" s="374"/>
    </row>
    <row x14ac:dyDescent="0.25" r="1429" customHeight="1" ht="18.75">
      <c r="A1429" s="1256" t="s">
        <v>15837</v>
      </c>
      <c r="B1429" s="1257" t="s">
        <v>15838</v>
      </c>
      <c r="C1429" s="1258">
        <v>1213</v>
      </c>
      <c r="D1429" s="1"/>
      <c r="E1429" s="1"/>
      <c r="F1429" s="1"/>
      <c r="G1429" s="1"/>
      <c r="H1429" s="1"/>
      <c r="I1429" s="1"/>
      <c r="J1429" s="1"/>
      <c r="K1429" s="1"/>
      <c r="L1429" s="1"/>
      <c r="M1429" s="374"/>
    </row>
    <row x14ac:dyDescent="0.25" r="1430" customHeight="1" ht="18.75">
      <c r="A1430" s="1256" t="s">
        <v>15839</v>
      </c>
      <c r="B1430" s="1257" t="s">
        <v>15840</v>
      </c>
      <c r="C1430" s="1258">
        <v>182</v>
      </c>
      <c r="D1430" s="1"/>
      <c r="E1430" s="1"/>
      <c r="F1430" s="1"/>
      <c r="G1430" s="1"/>
      <c r="H1430" s="1"/>
      <c r="I1430" s="1"/>
      <c r="J1430" s="1"/>
      <c r="K1430" s="1"/>
      <c r="L1430" s="1"/>
      <c r="M1430" s="374"/>
    </row>
    <row x14ac:dyDescent="0.25" r="1431" customHeight="1" ht="18.75">
      <c r="A1431" s="1256" t="s">
        <v>15841</v>
      </c>
      <c r="B1431" s="1257" t="s">
        <v>15842</v>
      </c>
      <c r="C1431" s="1258">
        <v>338</v>
      </c>
      <c r="D1431" s="1"/>
      <c r="E1431" s="1"/>
      <c r="F1431" s="1"/>
      <c r="G1431" s="1"/>
      <c r="H1431" s="1"/>
      <c r="I1431" s="1"/>
      <c r="J1431" s="1"/>
      <c r="K1431" s="1"/>
      <c r="L1431" s="1"/>
      <c r="M1431" s="374"/>
    </row>
    <row x14ac:dyDescent="0.25" r="1432" customHeight="1" ht="18.75">
      <c r="A1432" s="1256" t="s">
        <v>15843</v>
      </c>
      <c r="B1432" s="1257" t="s">
        <v>15844</v>
      </c>
      <c r="C1432" s="1258">
        <v>121</v>
      </c>
      <c r="D1432" s="1"/>
      <c r="E1432" s="1"/>
      <c r="F1432" s="1"/>
      <c r="G1432" s="1"/>
      <c r="H1432" s="1"/>
      <c r="I1432" s="1"/>
      <c r="J1432" s="1"/>
      <c r="K1432" s="1"/>
      <c r="L1432" s="1"/>
      <c r="M1432" s="374"/>
    </row>
    <row x14ac:dyDescent="0.25" r="1433" customHeight="1" ht="18.75">
      <c r="A1433" s="1256" t="s">
        <v>15845</v>
      </c>
      <c r="B1433" s="1257" t="s">
        <v>15846</v>
      </c>
      <c r="C1433" s="1258">
        <v>58</v>
      </c>
      <c r="D1433" s="1"/>
      <c r="E1433" s="1"/>
      <c r="F1433" s="1"/>
      <c r="G1433" s="1"/>
      <c r="H1433" s="1"/>
      <c r="I1433" s="1"/>
      <c r="J1433" s="1"/>
      <c r="K1433" s="1"/>
      <c r="L1433" s="1"/>
      <c r="M1433" s="374"/>
    </row>
    <row x14ac:dyDescent="0.25" r="1434" customHeight="1" ht="18.75">
      <c r="A1434" s="1256" t="s">
        <v>15847</v>
      </c>
      <c r="B1434" s="1257" t="s">
        <v>13885</v>
      </c>
      <c r="C1434" s="1258">
        <v>251</v>
      </c>
      <c r="D1434" s="1"/>
      <c r="E1434" s="1"/>
      <c r="F1434" s="1"/>
      <c r="G1434" s="1"/>
      <c r="H1434" s="1"/>
      <c r="I1434" s="1"/>
      <c r="J1434" s="1"/>
      <c r="K1434" s="1"/>
      <c r="L1434" s="1"/>
      <c r="M1434" s="374"/>
    </row>
    <row x14ac:dyDescent="0.25" r="1435" customHeight="1" ht="18.75">
      <c r="A1435" s="1256" t="s">
        <v>15848</v>
      </c>
      <c r="B1435" s="1257" t="s">
        <v>15849</v>
      </c>
      <c r="C1435" s="1258">
        <v>447</v>
      </c>
      <c r="D1435" s="1"/>
      <c r="E1435" s="1"/>
      <c r="F1435" s="1"/>
      <c r="G1435" s="1"/>
      <c r="H1435" s="1"/>
      <c r="I1435" s="1"/>
      <c r="J1435" s="1"/>
      <c r="K1435" s="1"/>
      <c r="L1435" s="1"/>
      <c r="M1435" s="374"/>
    </row>
    <row x14ac:dyDescent="0.25" r="1436" customHeight="1" ht="18.75">
      <c r="A1436" s="1256" t="s">
        <v>15850</v>
      </c>
      <c r="B1436" s="1257" t="s">
        <v>15851</v>
      </c>
      <c r="C1436" s="1258">
        <v>501</v>
      </c>
      <c r="D1436" s="1"/>
      <c r="E1436" s="1"/>
      <c r="F1436" s="1"/>
      <c r="G1436" s="1"/>
      <c r="H1436" s="1"/>
      <c r="I1436" s="1"/>
      <c r="J1436" s="1"/>
      <c r="K1436" s="1"/>
      <c r="L1436" s="1"/>
      <c r="M1436" s="374"/>
    </row>
    <row x14ac:dyDescent="0.25" r="1437" customHeight="1" ht="18.75">
      <c r="A1437" s="1256" t="s">
        <v>15852</v>
      </c>
      <c r="B1437" s="1257" t="s">
        <v>15853</v>
      </c>
      <c r="C1437" s="1258">
        <v>68</v>
      </c>
      <c r="D1437" s="1"/>
      <c r="E1437" s="1"/>
      <c r="F1437" s="1"/>
      <c r="G1437" s="1"/>
      <c r="H1437" s="1"/>
      <c r="I1437" s="1"/>
      <c r="J1437" s="1"/>
      <c r="K1437" s="1"/>
      <c r="L1437" s="1"/>
      <c r="M1437" s="374"/>
    </row>
    <row x14ac:dyDescent="0.25" r="1438" customHeight="1" ht="18.75">
      <c r="A1438" s="1256" t="s">
        <v>15854</v>
      </c>
      <c r="B1438" s="1257" t="s">
        <v>15855</v>
      </c>
      <c r="C1438" s="1258">
        <v>44</v>
      </c>
      <c r="D1438" s="1"/>
      <c r="E1438" s="1"/>
      <c r="F1438" s="1"/>
      <c r="G1438" s="1"/>
      <c r="H1438" s="1"/>
      <c r="I1438" s="1"/>
      <c r="J1438" s="1"/>
      <c r="K1438" s="1"/>
      <c r="L1438" s="1"/>
      <c r="M1438" s="374"/>
    </row>
    <row x14ac:dyDescent="0.25" r="1439" customHeight="1" ht="18.75">
      <c r="A1439" s="1256" t="s">
        <v>15856</v>
      </c>
      <c r="B1439" s="1257" t="s">
        <v>15857</v>
      </c>
      <c r="C1439" s="1258">
        <v>511</v>
      </c>
      <c r="D1439" s="1"/>
      <c r="E1439" s="1"/>
      <c r="F1439" s="1"/>
      <c r="G1439" s="1"/>
      <c r="H1439" s="1"/>
      <c r="I1439" s="1"/>
      <c r="J1439" s="1"/>
      <c r="K1439" s="1"/>
      <c r="L1439" s="1"/>
      <c r="M1439" s="374"/>
    </row>
    <row x14ac:dyDescent="0.25" r="1440" customHeight="1" ht="18.75">
      <c r="A1440" s="1256" t="s">
        <v>15858</v>
      </c>
      <c r="B1440" s="1257" t="s">
        <v>15859</v>
      </c>
      <c r="C1440" s="1258">
        <v>107</v>
      </c>
      <c r="D1440" s="1"/>
      <c r="E1440" s="1"/>
      <c r="F1440" s="1"/>
      <c r="G1440" s="1"/>
      <c r="H1440" s="1"/>
      <c r="I1440" s="1"/>
      <c r="J1440" s="1"/>
      <c r="K1440" s="1"/>
      <c r="L1440" s="1"/>
      <c r="M1440" s="374"/>
    </row>
    <row x14ac:dyDescent="0.25" r="1441" customHeight="1" ht="18.75">
      <c r="A1441" s="1256" t="s">
        <v>15860</v>
      </c>
      <c r="B1441" s="1257" t="s">
        <v>15861</v>
      </c>
      <c r="C1441" s="1258">
        <v>258</v>
      </c>
      <c r="D1441" s="1"/>
      <c r="E1441" s="1"/>
      <c r="F1441" s="1"/>
      <c r="G1441" s="1"/>
      <c r="H1441" s="1"/>
      <c r="I1441" s="1"/>
      <c r="J1441" s="1"/>
      <c r="K1441" s="1"/>
      <c r="L1441" s="1"/>
      <c r="M1441" s="374"/>
    </row>
    <row x14ac:dyDescent="0.25" r="1442" customHeight="1" ht="18.75">
      <c r="A1442" s="1256" t="s">
        <v>15862</v>
      </c>
      <c r="B1442" s="1257" t="s">
        <v>15863</v>
      </c>
      <c r="C1442" s="1258">
        <v>63</v>
      </c>
      <c r="D1442" s="1"/>
      <c r="E1442" s="1"/>
      <c r="F1442" s="1"/>
      <c r="G1442" s="1"/>
      <c r="H1442" s="1"/>
      <c r="I1442" s="1"/>
      <c r="J1442" s="1"/>
      <c r="K1442" s="1"/>
      <c r="L1442" s="1"/>
      <c r="M1442" s="374"/>
    </row>
    <row x14ac:dyDescent="0.25" r="1443" customHeight="1" ht="18.75">
      <c r="A1443" s="1256" t="s">
        <v>15864</v>
      </c>
      <c r="B1443" s="1257" t="s">
        <v>15865</v>
      </c>
      <c r="C1443" s="1258">
        <v>457</v>
      </c>
      <c r="D1443" s="1"/>
      <c r="E1443" s="1"/>
      <c r="F1443" s="1"/>
      <c r="G1443" s="1"/>
      <c r="H1443" s="1"/>
      <c r="I1443" s="1"/>
      <c r="J1443" s="1"/>
      <c r="K1443" s="1"/>
      <c r="L1443" s="1"/>
      <c r="M1443" s="374"/>
    </row>
    <row x14ac:dyDescent="0.25" r="1444" customHeight="1" ht="18.75">
      <c r="A1444" s="1256" t="s">
        <v>15866</v>
      </c>
      <c r="B1444" s="1257" t="s">
        <v>15867</v>
      </c>
      <c r="C1444" s="1258">
        <v>115</v>
      </c>
      <c r="D1444" s="1"/>
      <c r="E1444" s="1"/>
      <c r="F1444" s="1"/>
      <c r="G1444" s="1"/>
      <c r="H1444" s="1"/>
      <c r="I1444" s="1"/>
      <c r="J1444" s="1"/>
      <c r="K1444" s="1"/>
      <c r="L1444" s="1"/>
      <c r="M1444" s="374"/>
    </row>
    <row x14ac:dyDescent="0.25" r="1445" customHeight="1" ht="18.75">
      <c r="A1445" s="1256" t="s">
        <v>15868</v>
      </c>
      <c r="B1445" s="1257" t="s">
        <v>15869</v>
      </c>
      <c r="C1445" s="1258">
        <v>56</v>
      </c>
      <c r="D1445" s="1"/>
      <c r="E1445" s="1"/>
      <c r="F1445" s="1"/>
      <c r="G1445" s="1"/>
      <c r="H1445" s="1"/>
      <c r="I1445" s="1"/>
      <c r="J1445" s="1"/>
      <c r="K1445" s="1"/>
      <c r="L1445" s="1"/>
      <c r="M1445" s="374"/>
    </row>
    <row x14ac:dyDescent="0.25" r="1446" customHeight="1" ht="18.75">
      <c r="A1446" s="1256" t="s">
        <v>15870</v>
      </c>
      <c r="B1446" s="1257" t="s">
        <v>15871</v>
      </c>
      <c r="C1446" s="1258">
        <v>41</v>
      </c>
      <c r="D1446" s="1"/>
      <c r="E1446" s="1"/>
      <c r="F1446" s="1"/>
      <c r="G1446" s="1"/>
      <c r="H1446" s="1"/>
      <c r="I1446" s="1"/>
      <c r="J1446" s="1"/>
      <c r="K1446" s="1"/>
      <c r="L1446" s="1"/>
      <c r="M1446" s="374"/>
    </row>
    <row x14ac:dyDescent="0.25" r="1447" customHeight="1" ht="18.75">
      <c r="A1447" s="1256" t="s">
        <v>15872</v>
      </c>
      <c r="B1447" s="1257" t="s">
        <v>15873</v>
      </c>
      <c r="C1447" s="1258">
        <v>637</v>
      </c>
      <c r="D1447" s="1"/>
      <c r="E1447" s="1"/>
      <c r="F1447" s="1"/>
      <c r="G1447" s="1"/>
      <c r="H1447" s="1"/>
      <c r="I1447" s="1"/>
      <c r="J1447" s="1"/>
      <c r="K1447" s="1"/>
      <c r="L1447" s="1"/>
      <c r="M1447" s="374"/>
    </row>
    <row x14ac:dyDescent="0.25" r="1448" customHeight="1" ht="18.75">
      <c r="A1448" s="1256" t="s">
        <v>15874</v>
      </c>
      <c r="B1448" s="1257" t="s">
        <v>15875</v>
      </c>
      <c r="C1448" s="1258">
        <v>692</v>
      </c>
      <c r="D1448" s="1"/>
      <c r="E1448" s="1"/>
      <c r="F1448" s="1"/>
      <c r="G1448" s="1"/>
      <c r="H1448" s="1"/>
      <c r="I1448" s="1"/>
      <c r="J1448" s="1"/>
      <c r="K1448" s="1"/>
      <c r="L1448" s="1"/>
      <c r="M1448" s="374"/>
    </row>
    <row x14ac:dyDescent="0.25" r="1449" customHeight="1" ht="18.75">
      <c r="A1449" s="1256" t="s">
        <v>15876</v>
      </c>
      <c r="B1449" s="1257" t="s">
        <v>14515</v>
      </c>
      <c r="C1449" s="1258">
        <v>361</v>
      </c>
      <c r="D1449" s="1"/>
      <c r="E1449" s="1"/>
      <c r="F1449" s="1"/>
      <c r="G1449" s="1"/>
      <c r="H1449" s="1"/>
      <c r="I1449" s="1"/>
      <c r="J1449" s="1"/>
      <c r="K1449" s="1"/>
      <c r="L1449" s="1"/>
      <c r="M1449" s="374"/>
    </row>
    <row x14ac:dyDescent="0.25" r="1450" customHeight="1" ht="18.75">
      <c r="A1450" s="1256" t="s">
        <v>15877</v>
      </c>
      <c r="B1450" s="1257" t="s">
        <v>15878</v>
      </c>
      <c r="C1450" s="1258">
        <v>88</v>
      </c>
      <c r="D1450" s="1"/>
      <c r="E1450" s="1"/>
      <c r="F1450" s="1"/>
      <c r="G1450" s="1"/>
      <c r="H1450" s="1"/>
      <c r="I1450" s="1"/>
      <c r="J1450" s="1"/>
      <c r="K1450" s="1"/>
      <c r="L1450" s="1"/>
      <c r="M1450" s="374"/>
    </row>
    <row x14ac:dyDescent="0.25" r="1451" customHeight="1" ht="18.75">
      <c r="A1451" s="1256" t="s">
        <v>15879</v>
      </c>
      <c r="B1451" s="1257" t="s">
        <v>15880</v>
      </c>
      <c r="C1451" s="1258">
        <v>93</v>
      </c>
      <c r="D1451" s="1"/>
      <c r="E1451" s="1"/>
      <c r="F1451" s="1"/>
      <c r="G1451" s="1"/>
      <c r="H1451" s="1"/>
      <c r="I1451" s="1"/>
      <c r="J1451" s="1"/>
      <c r="K1451" s="1"/>
      <c r="L1451" s="1"/>
      <c r="M1451" s="374"/>
    </row>
    <row x14ac:dyDescent="0.25" r="1452" customHeight="1" ht="18.75">
      <c r="A1452" s="1256" t="s">
        <v>15881</v>
      </c>
      <c r="B1452" s="1257" t="s">
        <v>15882</v>
      </c>
      <c r="C1452" s="1264">
        <v>107</v>
      </c>
      <c r="D1452" s="1"/>
      <c r="E1452" s="1"/>
      <c r="F1452" s="1"/>
      <c r="G1452" s="1"/>
      <c r="H1452" s="1"/>
      <c r="I1452" s="1"/>
      <c r="J1452" s="1"/>
      <c r="K1452" s="1"/>
      <c r="L1452" s="1"/>
      <c r="M1452" s="374"/>
    </row>
    <row x14ac:dyDescent="0.25" r="1453" customHeight="1" ht="18.75">
      <c r="A1453" s="1256" t="s">
        <v>15883</v>
      </c>
      <c r="B1453" s="1257" t="s">
        <v>15884</v>
      </c>
      <c r="C1453" s="1258">
        <v>287</v>
      </c>
      <c r="D1453" s="1"/>
      <c r="E1453" s="1"/>
      <c r="F1453" s="1"/>
      <c r="G1453" s="1"/>
      <c r="H1453" s="1"/>
      <c r="I1453" s="1"/>
      <c r="J1453" s="1"/>
      <c r="K1453" s="1"/>
      <c r="L1453" s="1"/>
      <c r="M1453" s="374"/>
    </row>
    <row x14ac:dyDescent="0.25" r="1454" customHeight="1" ht="18.75">
      <c r="A1454" s="1256" t="s">
        <v>15885</v>
      </c>
      <c r="B1454" s="1257" t="s">
        <v>15886</v>
      </c>
      <c r="C1454" s="1258">
        <v>24</v>
      </c>
      <c r="D1454" s="1"/>
      <c r="E1454" s="1"/>
      <c r="F1454" s="1"/>
      <c r="G1454" s="1"/>
      <c r="H1454" s="1"/>
      <c r="I1454" s="1"/>
      <c r="J1454" s="1"/>
      <c r="K1454" s="1"/>
      <c r="L1454" s="1"/>
      <c r="M1454" s="374"/>
    </row>
    <row x14ac:dyDescent="0.25" r="1455" customHeight="1" ht="18.75">
      <c r="A1455" s="1256" t="s">
        <v>15887</v>
      </c>
      <c r="B1455" s="1257" t="s">
        <v>101</v>
      </c>
      <c r="C1455" s="1258">
        <v>19</v>
      </c>
      <c r="D1455" s="1"/>
      <c r="E1455" s="1"/>
      <c r="F1455" s="1"/>
      <c r="G1455" s="1"/>
      <c r="H1455" s="1"/>
      <c r="I1455" s="1"/>
      <c r="J1455" s="1"/>
      <c r="K1455" s="1"/>
      <c r="L1455" s="1"/>
      <c r="M1455" s="374"/>
    </row>
    <row x14ac:dyDescent="0.25" r="1456" customHeight="1" ht="18.75">
      <c r="A1456" s="1256" t="s">
        <v>15888</v>
      </c>
      <c r="B1456" s="1257" t="s">
        <v>15889</v>
      </c>
      <c r="C1456" s="1258">
        <v>46</v>
      </c>
      <c r="D1456" s="1"/>
      <c r="E1456" s="1"/>
      <c r="F1456" s="1"/>
      <c r="G1456" s="1"/>
      <c r="H1456" s="1"/>
      <c r="I1456" s="1"/>
      <c r="J1456" s="1"/>
      <c r="K1456" s="1"/>
      <c r="L1456" s="1"/>
      <c r="M1456" s="374"/>
    </row>
    <row x14ac:dyDescent="0.25" r="1457" customHeight="1" ht="18.75">
      <c r="A1457" s="1256" t="s">
        <v>15890</v>
      </c>
      <c r="B1457" s="1257" t="s">
        <v>15891</v>
      </c>
      <c r="C1457" s="1258">
        <v>186</v>
      </c>
      <c r="D1457" s="1"/>
      <c r="E1457" s="1"/>
      <c r="F1457" s="1"/>
      <c r="G1457" s="1"/>
      <c r="H1457" s="1"/>
      <c r="I1457" s="1"/>
      <c r="J1457" s="1"/>
      <c r="K1457" s="1"/>
      <c r="L1457" s="1"/>
      <c r="M1457" s="374"/>
    </row>
    <row x14ac:dyDescent="0.25" r="1458" customHeight="1" ht="18.75">
      <c r="A1458" s="1256" t="s">
        <v>15892</v>
      </c>
      <c r="B1458" s="1257" t="s">
        <v>15893</v>
      </c>
      <c r="C1458" s="1258">
        <v>191</v>
      </c>
      <c r="D1458" s="1"/>
      <c r="E1458" s="1"/>
      <c r="F1458" s="1"/>
      <c r="G1458" s="1"/>
      <c r="H1458" s="1"/>
      <c r="I1458" s="1"/>
      <c r="J1458" s="1"/>
      <c r="K1458" s="1"/>
      <c r="L1458" s="1"/>
      <c r="M1458" s="374"/>
    </row>
    <row x14ac:dyDescent="0.25" r="1459" customHeight="1" ht="18.75">
      <c r="A1459" s="1256" t="s">
        <v>15894</v>
      </c>
      <c r="B1459" s="1257" t="s">
        <v>15895</v>
      </c>
      <c r="C1459" s="1258">
        <v>65</v>
      </c>
      <c r="D1459" s="1"/>
      <c r="E1459" s="1"/>
      <c r="F1459" s="1"/>
      <c r="G1459" s="1"/>
      <c r="H1459" s="1"/>
      <c r="I1459" s="1"/>
      <c r="J1459" s="1"/>
      <c r="K1459" s="1"/>
      <c r="L1459" s="1"/>
      <c r="M1459" s="374"/>
    </row>
    <row x14ac:dyDescent="0.25" r="1460" customHeight="1" ht="18.75">
      <c r="A1460" s="1256" t="s">
        <v>15896</v>
      </c>
      <c r="B1460" s="1257" t="s">
        <v>15897</v>
      </c>
      <c r="C1460" s="1258">
        <v>15</v>
      </c>
      <c r="D1460" s="1"/>
      <c r="E1460" s="1"/>
      <c r="F1460" s="1"/>
      <c r="G1460" s="1"/>
      <c r="H1460" s="1"/>
      <c r="I1460" s="1"/>
      <c r="J1460" s="1"/>
      <c r="K1460" s="1"/>
      <c r="L1460" s="1"/>
      <c r="M1460" s="374"/>
    </row>
    <row x14ac:dyDescent="0.25" r="1461" customHeight="1" ht="18.75">
      <c r="A1461" s="1256" t="s">
        <v>15898</v>
      </c>
      <c r="B1461" s="1257" t="s">
        <v>15899</v>
      </c>
      <c r="C1461" s="1258">
        <v>23</v>
      </c>
      <c r="D1461" s="1"/>
      <c r="E1461" s="1"/>
      <c r="F1461" s="1"/>
      <c r="G1461" s="1"/>
      <c r="H1461" s="1"/>
      <c r="I1461" s="1"/>
      <c r="J1461" s="1"/>
      <c r="K1461" s="1"/>
      <c r="L1461" s="1"/>
      <c r="M1461" s="374"/>
    </row>
    <row x14ac:dyDescent="0.25" r="1462" customHeight="1" ht="18.75">
      <c r="A1462" s="1256" t="s">
        <v>112</v>
      </c>
      <c r="B1462" s="1257" t="s">
        <v>113</v>
      </c>
      <c r="C1462" s="1258">
        <v>46</v>
      </c>
      <c r="D1462" s="1"/>
      <c r="E1462" s="1"/>
      <c r="F1462" s="1"/>
      <c r="G1462" s="1"/>
      <c r="H1462" s="1"/>
      <c r="I1462" s="1"/>
      <c r="J1462" s="1"/>
      <c r="K1462" s="1"/>
      <c r="L1462" s="1"/>
      <c r="M1462" s="374"/>
    </row>
    <row x14ac:dyDescent="0.25" r="1463" customHeight="1" ht="18.75">
      <c r="A1463" s="1256" t="s">
        <v>15900</v>
      </c>
      <c r="B1463" s="1257" t="s">
        <v>15901</v>
      </c>
      <c r="C1463" s="1258">
        <v>207</v>
      </c>
      <c r="D1463" s="1"/>
      <c r="E1463" s="1"/>
      <c r="F1463" s="1"/>
      <c r="G1463" s="1"/>
      <c r="H1463" s="1"/>
      <c r="I1463" s="1"/>
      <c r="J1463" s="1"/>
      <c r="K1463" s="1"/>
      <c r="L1463" s="1"/>
      <c r="M1463" s="374"/>
    </row>
    <row x14ac:dyDescent="0.25" r="1464" customHeight="1" ht="18.75">
      <c r="A1464" s="1256" t="s">
        <v>15902</v>
      </c>
      <c r="B1464" s="1257" t="s">
        <v>15903</v>
      </c>
      <c r="C1464" s="1258">
        <v>211</v>
      </c>
      <c r="D1464" s="1"/>
      <c r="E1464" s="1"/>
      <c r="F1464" s="1"/>
      <c r="G1464" s="1"/>
      <c r="H1464" s="1"/>
      <c r="I1464" s="1"/>
      <c r="J1464" s="1"/>
      <c r="K1464" s="1"/>
      <c r="L1464" s="1"/>
      <c r="M1464" s="374"/>
    </row>
    <row x14ac:dyDescent="0.25" r="1465" customHeight="1" ht="18.75">
      <c r="A1465" s="1256" t="s">
        <v>15904</v>
      </c>
      <c r="B1465" s="1257" t="s">
        <v>15905</v>
      </c>
      <c r="C1465" s="1258">
        <v>111</v>
      </c>
      <c r="D1465" s="1"/>
      <c r="E1465" s="1"/>
      <c r="F1465" s="1"/>
      <c r="G1465" s="1"/>
      <c r="H1465" s="1"/>
      <c r="I1465" s="1"/>
      <c r="J1465" s="1"/>
      <c r="K1465" s="1"/>
      <c r="L1465" s="1"/>
      <c r="M1465" s="374"/>
    </row>
    <row x14ac:dyDescent="0.25" r="1466" customHeight="1" ht="18.75">
      <c r="A1466" s="1256" t="s">
        <v>15906</v>
      </c>
      <c r="B1466" s="1257" t="s">
        <v>15907</v>
      </c>
      <c r="C1466" s="1258">
        <v>106</v>
      </c>
      <c r="D1466" s="1"/>
      <c r="E1466" s="1"/>
      <c r="F1466" s="1"/>
      <c r="G1466" s="1"/>
      <c r="H1466" s="1"/>
      <c r="I1466" s="1"/>
      <c r="J1466" s="1"/>
      <c r="K1466" s="1"/>
      <c r="L1466" s="1"/>
      <c r="M1466" s="374"/>
    </row>
    <row x14ac:dyDescent="0.25" r="1467" customHeight="1" ht="18.75">
      <c r="A1467" s="1256" t="s">
        <v>15908</v>
      </c>
      <c r="B1467" s="1257" t="s">
        <v>15909</v>
      </c>
      <c r="C1467" s="1258">
        <v>86</v>
      </c>
      <c r="D1467" s="1"/>
      <c r="E1467" s="1"/>
      <c r="F1467" s="1"/>
      <c r="G1467" s="1"/>
      <c r="H1467" s="1"/>
      <c r="I1467" s="1"/>
      <c r="J1467" s="1"/>
      <c r="K1467" s="1"/>
      <c r="L1467" s="1"/>
      <c r="M1467" s="374"/>
    </row>
    <row x14ac:dyDescent="0.25" r="1468" customHeight="1" ht="18.75">
      <c r="A1468" s="1256" t="s">
        <v>15910</v>
      </c>
      <c r="B1468" s="1257" t="s">
        <v>15911</v>
      </c>
      <c r="C1468" s="1258">
        <v>64</v>
      </c>
      <c r="D1468" s="1"/>
      <c r="E1468" s="1"/>
      <c r="F1468" s="1"/>
      <c r="G1468" s="1"/>
      <c r="H1468" s="1"/>
      <c r="I1468" s="1"/>
      <c r="J1468" s="1"/>
      <c r="K1468" s="1"/>
      <c r="L1468" s="1"/>
      <c r="M1468" s="374"/>
    </row>
    <row x14ac:dyDescent="0.25" r="1469" customHeight="1" ht="18.75">
      <c r="A1469" s="1256" t="s">
        <v>15912</v>
      </c>
      <c r="B1469" s="1257" t="s">
        <v>15913</v>
      </c>
      <c r="C1469" s="1258">
        <v>91</v>
      </c>
      <c r="D1469" s="1"/>
      <c r="E1469" s="1"/>
      <c r="F1469" s="1"/>
      <c r="G1469" s="1"/>
      <c r="H1469" s="1"/>
      <c r="I1469" s="1"/>
      <c r="J1469" s="1"/>
      <c r="K1469" s="1"/>
      <c r="L1469" s="1"/>
      <c r="M1469" s="374"/>
    </row>
    <row x14ac:dyDescent="0.25" r="1470" customHeight="1" ht="18.75">
      <c r="A1470" s="1256" t="s">
        <v>15914</v>
      </c>
      <c r="B1470" s="1257" t="s">
        <v>15915</v>
      </c>
      <c r="C1470" s="1258">
        <v>193</v>
      </c>
      <c r="D1470" s="1"/>
      <c r="E1470" s="1"/>
      <c r="F1470" s="1"/>
      <c r="G1470" s="1"/>
      <c r="H1470" s="1"/>
      <c r="I1470" s="1"/>
      <c r="J1470" s="1"/>
      <c r="K1470" s="1"/>
      <c r="L1470" s="1"/>
      <c r="M1470" s="374"/>
    </row>
    <row x14ac:dyDescent="0.25" r="1471" customHeight="1" ht="18.75">
      <c r="A1471" s="1256" t="s">
        <v>15916</v>
      </c>
      <c r="B1471" s="1257" t="s">
        <v>15917</v>
      </c>
      <c r="C1471" s="1258">
        <v>526</v>
      </c>
      <c r="D1471" s="1"/>
      <c r="E1471" s="1"/>
      <c r="F1471" s="1"/>
      <c r="G1471" s="1"/>
      <c r="H1471" s="1"/>
      <c r="I1471" s="1"/>
      <c r="J1471" s="1"/>
      <c r="K1471" s="1"/>
      <c r="L1471" s="1"/>
      <c r="M1471" s="374"/>
    </row>
    <row x14ac:dyDescent="0.25" r="1472" customHeight="1" ht="18.75">
      <c r="A1472" s="1256" t="s">
        <v>15918</v>
      </c>
      <c r="B1472" s="1257" t="s">
        <v>15919</v>
      </c>
      <c r="C1472" s="1258">
        <v>246</v>
      </c>
      <c r="D1472" s="1"/>
      <c r="E1472" s="1"/>
      <c r="F1472" s="1"/>
      <c r="G1472" s="1"/>
      <c r="H1472" s="1"/>
      <c r="I1472" s="1"/>
      <c r="J1472" s="1"/>
      <c r="K1472" s="1"/>
      <c r="L1472" s="1"/>
      <c r="M1472" s="374"/>
    </row>
    <row x14ac:dyDescent="0.25" r="1473" customHeight="1" ht="18.75">
      <c r="A1473" s="1256" t="s">
        <v>15920</v>
      </c>
      <c r="B1473" s="1257" t="s">
        <v>15921</v>
      </c>
      <c r="C1473" s="1258">
        <v>1028</v>
      </c>
      <c r="D1473" s="1"/>
      <c r="E1473" s="1"/>
      <c r="F1473" s="1"/>
      <c r="G1473" s="1"/>
      <c r="H1473" s="1"/>
      <c r="I1473" s="1"/>
      <c r="J1473" s="1"/>
      <c r="K1473" s="1"/>
      <c r="L1473" s="1"/>
      <c r="M1473" s="374"/>
    </row>
    <row x14ac:dyDescent="0.25" r="1474" customHeight="1" ht="18.75">
      <c r="A1474" s="1256" t="s">
        <v>15922</v>
      </c>
      <c r="B1474" s="1257" t="s">
        <v>15923</v>
      </c>
      <c r="C1474" s="1258">
        <v>1257</v>
      </c>
      <c r="D1474" s="1"/>
      <c r="E1474" s="1"/>
      <c r="F1474" s="1"/>
      <c r="G1474" s="1"/>
      <c r="H1474" s="1"/>
      <c r="I1474" s="1"/>
      <c r="J1474" s="1"/>
      <c r="K1474" s="1"/>
      <c r="L1474" s="1"/>
      <c r="M1474" s="374"/>
    </row>
    <row x14ac:dyDescent="0.25" r="1475" customHeight="1" ht="18.75">
      <c r="A1475" s="1256" t="s">
        <v>15924</v>
      </c>
      <c r="B1475" s="1257" t="s">
        <v>15925</v>
      </c>
      <c r="C1475" s="1258">
        <v>29</v>
      </c>
      <c r="D1475" s="1"/>
      <c r="E1475" s="1"/>
      <c r="F1475" s="1"/>
      <c r="G1475" s="1"/>
      <c r="H1475" s="1"/>
      <c r="I1475" s="1"/>
      <c r="J1475" s="1"/>
      <c r="K1475" s="1"/>
      <c r="L1475" s="1"/>
      <c r="M1475" s="374"/>
    </row>
    <row x14ac:dyDescent="0.25" r="1476" customHeight="1" ht="18.75">
      <c r="A1476" s="1256" t="s">
        <v>15926</v>
      </c>
      <c r="B1476" s="1257" t="s">
        <v>15927</v>
      </c>
      <c r="C1476" s="1258">
        <v>188</v>
      </c>
      <c r="D1476" s="1"/>
      <c r="E1476" s="1"/>
      <c r="F1476" s="1"/>
      <c r="G1476" s="1"/>
      <c r="H1476" s="1"/>
      <c r="I1476" s="1"/>
      <c r="J1476" s="1"/>
      <c r="K1476" s="1"/>
      <c r="L1476" s="1"/>
      <c r="M1476" s="374"/>
    </row>
    <row x14ac:dyDescent="0.25" r="1477" customHeight="1" ht="18.75">
      <c r="A1477" s="1256" t="s">
        <v>15928</v>
      </c>
      <c r="B1477" s="1257" t="s">
        <v>15929</v>
      </c>
      <c r="C1477" s="1258">
        <v>104</v>
      </c>
      <c r="D1477" s="1"/>
      <c r="E1477" s="1"/>
      <c r="F1477" s="1"/>
      <c r="G1477" s="1"/>
      <c r="H1477" s="1"/>
      <c r="I1477" s="1"/>
      <c r="J1477" s="1"/>
      <c r="K1477" s="1"/>
      <c r="L1477" s="1"/>
      <c r="M1477" s="374"/>
    </row>
    <row x14ac:dyDescent="0.25" r="1478" customHeight="1" ht="18.75">
      <c r="A1478" s="1256" t="s">
        <v>15930</v>
      </c>
      <c r="B1478" s="1257" t="s">
        <v>15931</v>
      </c>
      <c r="C1478" s="1258">
        <v>102</v>
      </c>
      <c r="D1478" s="1"/>
      <c r="E1478" s="1"/>
      <c r="F1478" s="1"/>
      <c r="G1478" s="1"/>
      <c r="H1478" s="1"/>
      <c r="I1478" s="1"/>
      <c r="J1478" s="1"/>
      <c r="K1478" s="1"/>
      <c r="L1478" s="1"/>
      <c r="M1478" s="374"/>
    </row>
    <row x14ac:dyDescent="0.25" r="1479" customHeight="1" ht="18.75">
      <c r="A1479" s="1256" t="s">
        <v>15932</v>
      </c>
      <c r="B1479" s="1257" t="s">
        <v>15933</v>
      </c>
      <c r="C1479" s="1258">
        <v>314</v>
      </c>
      <c r="D1479" s="1"/>
      <c r="E1479" s="1"/>
      <c r="F1479" s="1"/>
      <c r="G1479" s="1"/>
      <c r="H1479" s="1"/>
      <c r="I1479" s="1"/>
      <c r="J1479" s="1"/>
      <c r="K1479" s="1"/>
      <c r="L1479" s="1"/>
      <c r="M1479" s="374"/>
    </row>
    <row x14ac:dyDescent="0.25" r="1480" customHeight="1" ht="18.75">
      <c r="A1480" s="1256" t="s">
        <v>15934</v>
      </c>
      <c r="B1480" s="1257" t="s">
        <v>15935</v>
      </c>
      <c r="C1480" s="1258">
        <v>261</v>
      </c>
      <c r="D1480" s="1"/>
      <c r="E1480" s="1"/>
      <c r="F1480" s="1"/>
      <c r="G1480" s="1"/>
      <c r="H1480" s="1"/>
      <c r="I1480" s="1"/>
      <c r="J1480" s="1"/>
      <c r="K1480" s="1"/>
      <c r="L1480" s="1"/>
      <c r="M1480" s="374"/>
    </row>
    <row x14ac:dyDescent="0.25" r="1481" customHeight="1" ht="18.75">
      <c r="A1481" s="1256" t="s">
        <v>15936</v>
      </c>
      <c r="B1481" s="1257" t="s">
        <v>15937</v>
      </c>
      <c r="C1481" s="1258">
        <v>171</v>
      </c>
      <c r="D1481" s="1"/>
      <c r="E1481" s="1"/>
      <c r="F1481" s="1"/>
      <c r="G1481" s="1"/>
      <c r="H1481" s="1"/>
      <c r="I1481" s="1"/>
      <c r="J1481" s="1"/>
      <c r="K1481" s="1"/>
      <c r="L1481" s="1"/>
      <c r="M1481" s="374"/>
    </row>
    <row x14ac:dyDescent="0.25" r="1482" customHeight="1" ht="18.75">
      <c r="A1482" s="1256" t="s">
        <v>15938</v>
      </c>
      <c r="B1482" s="1257" t="s">
        <v>15939</v>
      </c>
      <c r="C1482" s="1258">
        <v>271</v>
      </c>
      <c r="D1482" s="1"/>
      <c r="E1482" s="1"/>
      <c r="F1482" s="1"/>
      <c r="G1482" s="1"/>
      <c r="H1482" s="1"/>
      <c r="I1482" s="1"/>
      <c r="J1482" s="1"/>
      <c r="K1482" s="1"/>
      <c r="L1482" s="1"/>
      <c r="M1482" s="374"/>
    </row>
    <row x14ac:dyDescent="0.25" r="1483" customHeight="1" ht="18.75">
      <c r="A1483" s="1256" t="s">
        <v>15940</v>
      </c>
      <c r="B1483" s="1257" t="s">
        <v>15941</v>
      </c>
      <c r="C1483" s="1258">
        <v>131</v>
      </c>
      <c r="D1483" s="1"/>
      <c r="E1483" s="1"/>
      <c r="F1483" s="1"/>
      <c r="G1483" s="1"/>
      <c r="H1483" s="1"/>
      <c r="I1483" s="1"/>
      <c r="J1483" s="1"/>
      <c r="K1483" s="1"/>
      <c r="L1483" s="1"/>
      <c r="M1483" s="374"/>
    </row>
    <row x14ac:dyDescent="0.25" r="1484" customHeight="1" ht="18.75">
      <c r="A1484" s="1256" t="s">
        <v>15942</v>
      </c>
      <c r="B1484" s="1257" t="s">
        <v>15939</v>
      </c>
      <c r="C1484" s="1258">
        <v>271</v>
      </c>
      <c r="D1484" s="1"/>
      <c r="E1484" s="1"/>
      <c r="F1484" s="1"/>
      <c r="G1484" s="1"/>
      <c r="H1484" s="1"/>
      <c r="I1484" s="1"/>
      <c r="J1484" s="1"/>
      <c r="K1484" s="1"/>
      <c r="L1484" s="1"/>
      <c r="M1484" s="374"/>
    </row>
    <row x14ac:dyDescent="0.25" r="1485" customHeight="1" ht="18.75">
      <c r="A1485" s="1256" t="s">
        <v>15943</v>
      </c>
      <c r="B1485" s="1257" t="s">
        <v>15944</v>
      </c>
      <c r="C1485" s="1258">
        <v>512</v>
      </c>
      <c r="D1485" s="1"/>
      <c r="E1485" s="1"/>
      <c r="F1485" s="1"/>
      <c r="G1485" s="1"/>
      <c r="H1485" s="1"/>
      <c r="I1485" s="1"/>
      <c r="J1485" s="1"/>
      <c r="K1485" s="1"/>
      <c r="L1485" s="1"/>
      <c r="M1485" s="374"/>
    </row>
    <row x14ac:dyDescent="0.25" r="1486" customHeight="1" ht="18.75">
      <c r="A1486" s="1256" t="s">
        <v>15945</v>
      </c>
      <c r="B1486" s="1257" t="s">
        <v>15946</v>
      </c>
      <c r="C1486" s="1258">
        <v>24</v>
      </c>
      <c r="D1486" s="1"/>
      <c r="E1486" s="1"/>
      <c r="F1486" s="1"/>
      <c r="G1486" s="1"/>
      <c r="H1486" s="1"/>
      <c r="I1486" s="1"/>
      <c r="J1486" s="1"/>
      <c r="K1486" s="1"/>
      <c r="L1486" s="1"/>
      <c r="M1486" s="374"/>
    </row>
    <row x14ac:dyDescent="0.25" r="1487" customHeight="1" ht="18.75">
      <c r="A1487" s="1256" t="s">
        <v>15947</v>
      </c>
      <c r="B1487" s="1257" t="s">
        <v>15948</v>
      </c>
      <c r="C1487" s="1258">
        <v>440</v>
      </c>
      <c r="D1487" s="1"/>
      <c r="E1487" s="1"/>
      <c r="F1487" s="1"/>
      <c r="G1487" s="1"/>
      <c r="H1487" s="1"/>
      <c r="I1487" s="1"/>
      <c r="J1487" s="1"/>
      <c r="K1487" s="1"/>
      <c r="L1487" s="1"/>
      <c r="M1487" s="374"/>
    </row>
    <row x14ac:dyDescent="0.25" r="1488" customHeight="1" ht="18.75">
      <c r="A1488" s="1256" t="s">
        <v>15949</v>
      </c>
      <c r="B1488" s="1257" t="s">
        <v>15950</v>
      </c>
      <c r="C1488" s="1258">
        <v>45</v>
      </c>
      <c r="D1488" s="1"/>
      <c r="E1488" s="1"/>
      <c r="F1488" s="1"/>
      <c r="G1488" s="1"/>
      <c r="H1488" s="1"/>
      <c r="I1488" s="1"/>
      <c r="J1488" s="1"/>
      <c r="K1488" s="1"/>
      <c r="L1488" s="1"/>
      <c r="M1488" s="374"/>
    </row>
    <row x14ac:dyDescent="0.25" r="1489" customHeight="1" ht="18.75">
      <c r="A1489" s="1256" t="s">
        <v>15951</v>
      </c>
      <c r="B1489" s="1257" t="s">
        <v>15952</v>
      </c>
      <c r="C1489" s="1258">
        <v>57</v>
      </c>
      <c r="D1489" s="1"/>
      <c r="E1489" s="1"/>
      <c r="F1489" s="1"/>
      <c r="G1489" s="1"/>
      <c r="H1489" s="1"/>
      <c r="I1489" s="1"/>
      <c r="J1489" s="1"/>
      <c r="K1489" s="1"/>
      <c r="L1489" s="1"/>
      <c r="M1489" s="374"/>
    </row>
    <row x14ac:dyDescent="0.25" r="1490" customHeight="1" ht="18.75">
      <c r="A1490" s="1256" t="s">
        <v>15953</v>
      </c>
      <c r="B1490" s="1257" t="s">
        <v>15954</v>
      </c>
      <c r="C1490" s="1258">
        <v>360</v>
      </c>
      <c r="D1490" s="1"/>
      <c r="E1490" s="1"/>
      <c r="F1490" s="1"/>
      <c r="G1490" s="1"/>
      <c r="H1490" s="1"/>
      <c r="I1490" s="1"/>
      <c r="J1490" s="1"/>
      <c r="K1490" s="1"/>
      <c r="L1490" s="1"/>
      <c r="M1490" s="374"/>
    </row>
    <row x14ac:dyDescent="0.25" r="1491" customHeight="1" ht="18.75">
      <c r="A1491" s="1256" t="s">
        <v>15955</v>
      </c>
      <c r="B1491" s="1257" t="s">
        <v>15956</v>
      </c>
      <c r="C1491" s="1258">
        <v>610</v>
      </c>
      <c r="D1491" s="1"/>
      <c r="E1491" s="1"/>
      <c r="F1491" s="1"/>
      <c r="G1491" s="1"/>
      <c r="H1491" s="1"/>
      <c r="I1491" s="1"/>
      <c r="J1491" s="1"/>
      <c r="K1491" s="1"/>
      <c r="L1491" s="1"/>
      <c r="M1491" s="374"/>
    </row>
    <row x14ac:dyDescent="0.25" r="1492" customHeight="1" ht="18.75">
      <c r="A1492" s="1256" t="s">
        <v>15957</v>
      </c>
      <c r="B1492" s="1257" t="s">
        <v>15958</v>
      </c>
      <c r="C1492" s="1258">
        <v>275</v>
      </c>
      <c r="D1492" s="1"/>
      <c r="E1492" s="1"/>
      <c r="F1492" s="1"/>
      <c r="G1492" s="1"/>
      <c r="H1492" s="1"/>
      <c r="I1492" s="1"/>
      <c r="J1492" s="1"/>
      <c r="K1492" s="1"/>
      <c r="L1492" s="1"/>
      <c r="M1492" s="374"/>
    </row>
    <row x14ac:dyDescent="0.25" r="1493" customHeight="1" ht="18.75">
      <c r="A1493" s="1256" t="s">
        <v>15959</v>
      </c>
      <c r="B1493" s="1257" t="s">
        <v>15960</v>
      </c>
      <c r="C1493" s="1258">
        <v>314</v>
      </c>
      <c r="D1493" s="1"/>
      <c r="E1493" s="1"/>
      <c r="F1493" s="1"/>
      <c r="G1493" s="1"/>
      <c r="H1493" s="1"/>
      <c r="I1493" s="1"/>
      <c r="J1493" s="1"/>
      <c r="K1493" s="1"/>
      <c r="L1493" s="1"/>
      <c r="M1493" s="374"/>
    </row>
    <row x14ac:dyDescent="0.25" r="1494" customHeight="1" ht="18.75">
      <c r="A1494" s="1256" t="s">
        <v>15961</v>
      </c>
      <c r="B1494" s="1257" t="s">
        <v>15962</v>
      </c>
      <c r="C1494" s="1258">
        <v>71</v>
      </c>
      <c r="D1494" s="1"/>
      <c r="E1494" s="1"/>
      <c r="F1494" s="1"/>
      <c r="G1494" s="1"/>
      <c r="H1494" s="1"/>
      <c r="I1494" s="1"/>
      <c r="J1494" s="1"/>
      <c r="K1494" s="1"/>
      <c r="L1494" s="1"/>
      <c r="M1494" s="374"/>
    </row>
    <row x14ac:dyDescent="0.25" r="1495" customHeight="1" ht="18.75">
      <c r="A1495" s="1256" t="s">
        <v>15963</v>
      </c>
      <c r="B1495" s="1257" t="s">
        <v>15964</v>
      </c>
      <c r="C1495" s="1258">
        <v>98</v>
      </c>
      <c r="D1495" s="1"/>
      <c r="E1495" s="1"/>
      <c r="F1495" s="1"/>
      <c r="G1495" s="1"/>
      <c r="H1495" s="1"/>
      <c r="I1495" s="1"/>
      <c r="J1495" s="1"/>
      <c r="K1495" s="1"/>
      <c r="L1495" s="1"/>
      <c r="M1495" s="374"/>
    </row>
    <row x14ac:dyDescent="0.25" r="1496" customHeight="1" ht="18.75">
      <c r="A1496" s="1256" t="s">
        <v>15965</v>
      </c>
      <c r="B1496" s="1257" t="s">
        <v>15966</v>
      </c>
      <c r="C1496" s="1258">
        <v>1430</v>
      </c>
      <c r="D1496" s="1"/>
      <c r="E1496" s="1"/>
      <c r="F1496" s="1"/>
      <c r="G1496" s="1"/>
      <c r="H1496" s="1"/>
      <c r="I1496" s="1"/>
      <c r="J1496" s="1"/>
      <c r="K1496" s="1"/>
      <c r="L1496" s="1"/>
      <c r="M1496" s="374"/>
    </row>
    <row x14ac:dyDescent="0.25" r="1497" customHeight="1" ht="18.75">
      <c r="A1497" s="1256" t="s">
        <v>15967</v>
      </c>
      <c r="B1497" s="1257" t="s">
        <v>15968</v>
      </c>
      <c r="C1497" s="1258">
        <v>74</v>
      </c>
      <c r="D1497" s="1"/>
      <c r="E1497" s="1"/>
      <c r="F1497" s="1"/>
      <c r="G1497" s="1"/>
      <c r="H1497" s="1"/>
      <c r="I1497" s="1"/>
      <c r="J1497" s="1"/>
      <c r="K1497" s="1"/>
      <c r="L1497" s="1"/>
      <c r="M1497" s="374"/>
    </row>
    <row x14ac:dyDescent="0.25" r="1498" customHeight="1" ht="18.75">
      <c r="A1498" s="1256" t="s">
        <v>15969</v>
      </c>
      <c r="B1498" s="1257" t="s">
        <v>15970</v>
      </c>
      <c r="C1498" s="1258">
        <v>126</v>
      </c>
      <c r="D1498" s="1"/>
      <c r="E1498" s="1"/>
      <c r="F1498" s="1"/>
      <c r="G1498" s="1"/>
      <c r="H1498" s="1"/>
      <c r="I1498" s="1"/>
      <c r="J1498" s="1"/>
      <c r="K1498" s="1"/>
      <c r="L1498" s="1"/>
      <c r="M1498" s="374"/>
    </row>
    <row x14ac:dyDescent="0.25" r="1499" customHeight="1" ht="18.75">
      <c r="A1499" s="1256" t="s">
        <v>15971</v>
      </c>
      <c r="B1499" s="1257" t="s">
        <v>15972</v>
      </c>
      <c r="C1499" s="1258">
        <v>225</v>
      </c>
      <c r="D1499" s="1"/>
      <c r="E1499" s="1"/>
      <c r="F1499" s="1"/>
      <c r="G1499" s="1"/>
      <c r="H1499" s="1"/>
      <c r="I1499" s="1"/>
      <c r="J1499" s="1"/>
      <c r="K1499" s="1"/>
      <c r="L1499" s="1"/>
      <c r="M1499" s="374"/>
    </row>
    <row x14ac:dyDescent="0.25" r="1500" customHeight="1" ht="18.75">
      <c r="A1500" s="1256" t="s">
        <v>15973</v>
      </c>
      <c r="B1500" s="1257" t="s">
        <v>15974</v>
      </c>
      <c r="C1500" s="1258">
        <v>426</v>
      </c>
      <c r="D1500" s="1"/>
      <c r="E1500" s="1"/>
      <c r="F1500" s="1"/>
      <c r="G1500" s="1"/>
      <c r="H1500" s="1"/>
      <c r="I1500" s="1"/>
      <c r="J1500" s="1"/>
      <c r="K1500" s="1"/>
      <c r="L1500" s="1"/>
      <c r="M1500" s="374"/>
    </row>
    <row x14ac:dyDescent="0.25" r="1501" customHeight="1" ht="18.75">
      <c r="A1501" s="1256" t="s">
        <v>15975</v>
      </c>
      <c r="B1501" s="1257" t="s">
        <v>15976</v>
      </c>
      <c r="C1501" s="1258">
        <v>275</v>
      </c>
      <c r="D1501" s="1"/>
      <c r="E1501" s="1"/>
      <c r="F1501" s="1"/>
      <c r="G1501" s="1"/>
      <c r="H1501" s="1"/>
      <c r="I1501" s="1"/>
      <c r="J1501" s="1"/>
      <c r="K1501" s="1"/>
      <c r="L1501" s="1"/>
      <c r="M1501" s="374"/>
    </row>
    <row x14ac:dyDescent="0.25" r="1502" customHeight="1" ht="18.75">
      <c r="A1502" s="1256" t="s">
        <v>15977</v>
      </c>
      <c r="B1502" s="1257" t="s">
        <v>15978</v>
      </c>
      <c r="C1502" s="1258">
        <v>706</v>
      </c>
      <c r="D1502" s="1"/>
      <c r="E1502" s="1"/>
      <c r="F1502" s="1"/>
      <c r="G1502" s="1"/>
      <c r="H1502" s="1"/>
      <c r="I1502" s="1"/>
      <c r="J1502" s="1"/>
      <c r="K1502" s="1"/>
      <c r="L1502" s="1"/>
      <c r="M1502" s="374"/>
    </row>
    <row x14ac:dyDescent="0.25" r="1503" customHeight="1" ht="18.75">
      <c r="A1503" s="1256" t="s">
        <v>15979</v>
      </c>
      <c r="B1503" s="1257" t="s">
        <v>15980</v>
      </c>
      <c r="C1503" s="1258">
        <v>156</v>
      </c>
      <c r="D1503" s="1"/>
      <c r="E1503" s="1"/>
      <c r="F1503" s="1"/>
      <c r="G1503" s="1"/>
      <c r="H1503" s="1"/>
      <c r="I1503" s="1"/>
      <c r="J1503" s="1"/>
      <c r="K1503" s="1"/>
      <c r="L1503" s="1"/>
      <c r="M1503" s="374"/>
    </row>
    <row x14ac:dyDescent="0.25" r="1504" customHeight="1" ht="18.75">
      <c r="A1504" s="1256" t="s">
        <v>15981</v>
      </c>
      <c r="B1504" s="1257" t="s">
        <v>15982</v>
      </c>
      <c r="C1504" s="1258">
        <v>386</v>
      </c>
      <c r="D1504" s="1"/>
      <c r="E1504" s="1"/>
      <c r="F1504" s="1"/>
      <c r="G1504" s="1"/>
      <c r="H1504" s="1"/>
      <c r="I1504" s="1"/>
      <c r="J1504" s="1"/>
      <c r="K1504" s="1"/>
      <c r="L1504" s="1"/>
      <c r="M1504" s="374"/>
    </row>
    <row x14ac:dyDescent="0.25" r="1505" customHeight="1" ht="18.75">
      <c r="A1505" s="1256" t="s">
        <v>15983</v>
      </c>
      <c r="B1505" s="1257" t="s">
        <v>15984</v>
      </c>
      <c r="C1505" s="1258">
        <v>49</v>
      </c>
      <c r="D1505" s="1"/>
      <c r="E1505" s="1"/>
      <c r="F1505" s="1"/>
      <c r="G1505" s="1"/>
      <c r="H1505" s="1"/>
      <c r="I1505" s="1"/>
      <c r="J1505" s="1"/>
      <c r="K1505" s="1"/>
      <c r="L1505" s="1"/>
      <c r="M1505" s="374"/>
    </row>
    <row x14ac:dyDescent="0.25" r="1506" customHeight="1" ht="18.75">
      <c r="A1506" s="1256" t="s">
        <v>15985</v>
      </c>
      <c r="B1506" s="1257" t="s">
        <v>15986</v>
      </c>
      <c r="C1506" s="1258">
        <v>176</v>
      </c>
      <c r="D1506" s="1"/>
      <c r="E1506" s="1"/>
      <c r="F1506" s="1"/>
      <c r="G1506" s="1"/>
      <c r="H1506" s="1"/>
      <c r="I1506" s="1"/>
      <c r="J1506" s="1"/>
      <c r="K1506" s="1"/>
      <c r="L1506" s="1"/>
      <c r="M1506" s="374"/>
    </row>
    <row x14ac:dyDescent="0.25" r="1507" customHeight="1" ht="18.75">
      <c r="A1507" s="1256" t="s">
        <v>15987</v>
      </c>
      <c r="B1507" s="1257" t="s">
        <v>15988</v>
      </c>
      <c r="C1507" s="1258">
        <v>126</v>
      </c>
      <c r="D1507" s="1"/>
      <c r="E1507" s="1"/>
      <c r="F1507" s="1"/>
      <c r="G1507" s="1"/>
      <c r="H1507" s="1"/>
      <c r="I1507" s="1"/>
      <c r="J1507" s="1"/>
      <c r="K1507" s="1"/>
      <c r="L1507" s="1"/>
      <c r="M1507" s="374"/>
    </row>
    <row x14ac:dyDescent="0.25" r="1508" customHeight="1" ht="18.75">
      <c r="A1508" s="1256" t="s">
        <v>15989</v>
      </c>
      <c r="B1508" s="1257" t="s">
        <v>15990</v>
      </c>
      <c r="C1508" s="1258">
        <v>1181</v>
      </c>
      <c r="D1508" s="1"/>
      <c r="E1508" s="1"/>
      <c r="F1508" s="1"/>
      <c r="G1508" s="1"/>
      <c r="H1508" s="1"/>
      <c r="I1508" s="1"/>
      <c r="J1508" s="1"/>
      <c r="K1508" s="1"/>
      <c r="L1508" s="1"/>
      <c r="M1508" s="374"/>
    </row>
    <row x14ac:dyDescent="0.25" r="1509" customHeight="1" ht="18.75">
      <c r="A1509" s="1256" t="s">
        <v>15991</v>
      </c>
      <c r="B1509" s="1257" t="s">
        <v>15992</v>
      </c>
      <c r="C1509" s="1258">
        <v>22</v>
      </c>
      <c r="D1509" s="1"/>
      <c r="E1509" s="1"/>
      <c r="F1509" s="1"/>
      <c r="G1509" s="1"/>
      <c r="H1509" s="1"/>
      <c r="I1509" s="1"/>
      <c r="J1509" s="1"/>
      <c r="K1509" s="1"/>
      <c r="L1509" s="1"/>
      <c r="M1509" s="374"/>
    </row>
    <row x14ac:dyDescent="0.25" r="1510" customHeight="1" ht="18.75">
      <c r="A1510" s="1256" t="s">
        <v>15993</v>
      </c>
      <c r="B1510" s="1257" t="s">
        <v>15994</v>
      </c>
      <c r="C1510" s="1258">
        <v>17</v>
      </c>
      <c r="D1510" s="1"/>
      <c r="E1510" s="1"/>
      <c r="F1510" s="1"/>
      <c r="G1510" s="1"/>
      <c r="H1510" s="1"/>
      <c r="I1510" s="1"/>
      <c r="J1510" s="1"/>
      <c r="K1510" s="1"/>
      <c r="L1510" s="1"/>
      <c r="M1510" s="374"/>
    </row>
    <row x14ac:dyDescent="0.25" r="1511" customHeight="1" ht="18.75">
      <c r="A1511" s="1256" t="s">
        <v>15995</v>
      </c>
      <c r="B1511" s="1257" t="s">
        <v>15996</v>
      </c>
      <c r="C1511" s="1264">
        <v>1190</v>
      </c>
      <c r="D1511" s="1"/>
      <c r="E1511" s="1"/>
      <c r="F1511" s="1"/>
      <c r="G1511" s="1"/>
      <c r="H1511" s="1"/>
      <c r="I1511" s="1"/>
      <c r="J1511" s="1"/>
      <c r="K1511" s="1"/>
      <c r="L1511" s="1"/>
      <c r="M1511" s="374"/>
    </row>
    <row x14ac:dyDescent="0.25" r="1512" customHeight="1" ht="18.75">
      <c r="A1512" s="1256" t="s">
        <v>15997</v>
      </c>
      <c r="B1512" s="1257" t="s">
        <v>15998</v>
      </c>
      <c r="C1512" s="1258">
        <v>1195</v>
      </c>
      <c r="D1512" s="1"/>
      <c r="E1512" s="1"/>
      <c r="F1512" s="1"/>
      <c r="G1512" s="1"/>
      <c r="H1512" s="1"/>
      <c r="I1512" s="1"/>
      <c r="J1512" s="1"/>
      <c r="K1512" s="1"/>
      <c r="L1512" s="1"/>
      <c r="M1512" s="374"/>
    </row>
    <row x14ac:dyDescent="0.25" r="1513" customHeight="1" ht="18.75">
      <c r="A1513" s="1256" t="s">
        <v>15999</v>
      </c>
      <c r="B1513" s="1257" t="s">
        <v>16000</v>
      </c>
      <c r="C1513" s="1258">
        <v>213</v>
      </c>
      <c r="D1513" s="1"/>
      <c r="E1513" s="1"/>
      <c r="F1513" s="1"/>
      <c r="G1513" s="1"/>
      <c r="H1513" s="1"/>
      <c r="I1513" s="1"/>
      <c r="J1513" s="1"/>
      <c r="K1513" s="1"/>
      <c r="L1513" s="1"/>
      <c r="M1513" s="374"/>
    </row>
    <row x14ac:dyDescent="0.25" r="1514" customHeight="1" ht="18.75">
      <c r="A1514" s="1256" t="s">
        <v>16001</v>
      </c>
      <c r="B1514" s="1257" t="s">
        <v>16002</v>
      </c>
      <c r="C1514" s="1258">
        <v>238</v>
      </c>
      <c r="D1514" s="1"/>
      <c r="E1514" s="1"/>
      <c r="F1514" s="1"/>
      <c r="G1514" s="1"/>
      <c r="H1514" s="1"/>
      <c r="I1514" s="1"/>
      <c r="J1514" s="1"/>
      <c r="K1514" s="1"/>
      <c r="L1514" s="1"/>
      <c r="M1514" s="374"/>
    </row>
    <row x14ac:dyDescent="0.25" r="1515" customHeight="1" ht="18.75">
      <c r="A1515" s="1256" t="s">
        <v>16003</v>
      </c>
      <c r="B1515" s="1257" t="s">
        <v>16004</v>
      </c>
      <c r="C1515" s="1258">
        <v>248</v>
      </c>
      <c r="D1515" s="1"/>
      <c r="E1515" s="1"/>
      <c r="F1515" s="1"/>
      <c r="G1515" s="1"/>
      <c r="H1515" s="1"/>
      <c r="I1515" s="1"/>
      <c r="J1515" s="1"/>
      <c r="K1515" s="1"/>
      <c r="L1515" s="1"/>
      <c r="M1515" s="374"/>
    </row>
    <row x14ac:dyDescent="0.25" r="1516" customHeight="1" ht="18.75">
      <c r="A1516" s="1256" t="s">
        <v>16005</v>
      </c>
      <c r="B1516" s="1257" t="s">
        <v>16006</v>
      </c>
      <c r="C1516" s="1258">
        <v>730</v>
      </c>
      <c r="D1516" s="1"/>
      <c r="E1516" s="1"/>
      <c r="F1516" s="1"/>
      <c r="G1516" s="1"/>
      <c r="H1516" s="1"/>
      <c r="I1516" s="1"/>
      <c r="J1516" s="1"/>
      <c r="K1516" s="1"/>
      <c r="L1516" s="1"/>
      <c r="M1516" s="374"/>
    </row>
    <row x14ac:dyDescent="0.25" r="1517" customHeight="1" ht="18.75">
      <c r="A1517" s="1256" t="s">
        <v>16007</v>
      </c>
      <c r="B1517" s="1257" t="s">
        <v>16008</v>
      </c>
      <c r="C1517" s="1258">
        <v>735</v>
      </c>
      <c r="D1517" s="1"/>
      <c r="E1517" s="1"/>
      <c r="F1517" s="1"/>
      <c r="G1517" s="1"/>
      <c r="H1517" s="1"/>
      <c r="I1517" s="1"/>
      <c r="J1517" s="1"/>
      <c r="K1517" s="1"/>
      <c r="L1517" s="1"/>
      <c r="M1517" s="374"/>
    </row>
    <row x14ac:dyDescent="0.25" r="1518" customHeight="1" ht="18.75">
      <c r="A1518" s="1256" t="s">
        <v>16009</v>
      </c>
      <c r="B1518" s="1257" t="s">
        <v>16010</v>
      </c>
      <c r="C1518" s="1258">
        <v>652</v>
      </c>
      <c r="D1518" s="1"/>
      <c r="E1518" s="1"/>
      <c r="F1518" s="1"/>
      <c r="G1518" s="1"/>
      <c r="H1518" s="1"/>
      <c r="I1518" s="1"/>
      <c r="J1518" s="1"/>
      <c r="K1518" s="1"/>
      <c r="L1518" s="1"/>
      <c r="M1518" s="374"/>
    </row>
    <row x14ac:dyDescent="0.25" r="1519" customHeight="1" ht="18.75">
      <c r="A1519" s="1256" t="s">
        <v>16011</v>
      </c>
      <c r="B1519" s="1257" t="s">
        <v>16012</v>
      </c>
      <c r="C1519" s="1258">
        <v>1012</v>
      </c>
      <c r="D1519" s="1"/>
      <c r="E1519" s="1"/>
      <c r="F1519" s="1"/>
      <c r="G1519" s="1"/>
      <c r="H1519" s="1"/>
      <c r="I1519" s="1"/>
      <c r="J1519" s="1"/>
      <c r="K1519" s="1"/>
      <c r="L1519" s="1"/>
      <c r="M1519" s="374"/>
    </row>
    <row x14ac:dyDescent="0.25" r="1520" customHeight="1" ht="18.75">
      <c r="A1520" s="1256" t="s">
        <v>16013</v>
      </c>
      <c r="B1520" s="1257" t="s">
        <v>16014</v>
      </c>
      <c r="C1520" s="1258">
        <v>267</v>
      </c>
      <c r="D1520" s="1"/>
      <c r="E1520" s="1"/>
      <c r="F1520" s="1"/>
      <c r="G1520" s="1"/>
      <c r="H1520" s="1"/>
      <c r="I1520" s="1"/>
      <c r="J1520" s="1"/>
      <c r="K1520" s="1"/>
      <c r="L1520" s="1"/>
      <c r="M1520" s="374"/>
    </row>
    <row x14ac:dyDescent="0.25" r="1521" customHeight="1" ht="18.75">
      <c r="A1521" s="1256" t="s">
        <v>16015</v>
      </c>
      <c r="B1521" s="1257" t="s">
        <v>16016</v>
      </c>
      <c r="C1521" s="1258">
        <v>21</v>
      </c>
      <c r="D1521" s="1"/>
      <c r="E1521" s="1"/>
      <c r="F1521" s="1"/>
      <c r="G1521" s="1"/>
      <c r="H1521" s="1"/>
      <c r="I1521" s="1"/>
      <c r="J1521" s="1"/>
      <c r="K1521" s="1"/>
      <c r="L1521" s="1"/>
      <c r="M1521" s="374"/>
    </row>
    <row x14ac:dyDescent="0.25" r="1522" customHeight="1" ht="18.75">
      <c r="A1522" s="1256" t="s">
        <v>16017</v>
      </c>
      <c r="B1522" s="1257" t="s">
        <v>16018</v>
      </c>
      <c r="C1522" s="1258">
        <v>97</v>
      </c>
      <c r="D1522" s="1"/>
      <c r="E1522" s="1"/>
      <c r="F1522" s="1"/>
      <c r="G1522" s="1"/>
      <c r="H1522" s="1"/>
      <c r="I1522" s="1"/>
      <c r="J1522" s="1"/>
      <c r="K1522" s="1"/>
      <c r="L1522" s="1"/>
      <c r="M1522" s="374"/>
    </row>
    <row x14ac:dyDescent="0.25" r="1523" customHeight="1" ht="18.75">
      <c r="A1523" s="1256" t="s">
        <v>16019</v>
      </c>
      <c r="B1523" s="1257" t="s">
        <v>16020</v>
      </c>
      <c r="C1523" s="1258">
        <v>265</v>
      </c>
      <c r="D1523" s="1"/>
      <c r="E1523" s="1"/>
      <c r="F1523" s="1"/>
      <c r="G1523" s="1"/>
      <c r="H1523" s="1"/>
      <c r="I1523" s="1"/>
      <c r="J1523" s="1"/>
      <c r="K1523" s="1"/>
      <c r="L1523" s="1"/>
      <c r="M1523" s="374"/>
    </row>
    <row x14ac:dyDescent="0.25" r="1524" customHeight="1" ht="18.75">
      <c r="A1524" s="1256" t="s">
        <v>16021</v>
      </c>
      <c r="B1524" s="1257" t="s">
        <v>16022</v>
      </c>
      <c r="C1524" s="1258">
        <v>69</v>
      </c>
      <c r="D1524" s="1"/>
      <c r="E1524" s="1"/>
      <c r="F1524" s="1"/>
      <c r="G1524" s="1"/>
      <c r="H1524" s="1"/>
      <c r="I1524" s="1"/>
      <c r="J1524" s="1"/>
      <c r="K1524" s="1"/>
      <c r="L1524" s="1"/>
      <c r="M1524" s="374"/>
    </row>
    <row x14ac:dyDescent="0.25" r="1525" customHeight="1" ht="18.75">
      <c r="A1525" s="1256" t="s">
        <v>16023</v>
      </c>
      <c r="B1525" s="1257" t="s">
        <v>16024</v>
      </c>
      <c r="C1525" s="1258">
        <v>133</v>
      </c>
      <c r="D1525" s="1"/>
      <c r="E1525" s="1"/>
      <c r="F1525" s="1"/>
      <c r="G1525" s="1"/>
      <c r="H1525" s="1"/>
      <c r="I1525" s="1"/>
      <c r="J1525" s="1"/>
      <c r="K1525" s="1"/>
      <c r="L1525" s="1"/>
      <c r="M1525" s="374"/>
    </row>
    <row x14ac:dyDescent="0.25" r="1526" customHeight="1" ht="18.75">
      <c r="A1526" s="1256" t="s">
        <v>16025</v>
      </c>
      <c r="B1526" s="1257" t="s">
        <v>16026</v>
      </c>
      <c r="C1526" s="1258">
        <v>473</v>
      </c>
      <c r="D1526" s="1"/>
      <c r="E1526" s="1"/>
      <c r="F1526" s="1"/>
      <c r="G1526" s="1"/>
      <c r="H1526" s="1"/>
      <c r="I1526" s="1"/>
      <c r="J1526" s="1"/>
      <c r="K1526" s="1"/>
      <c r="L1526" s="1"/>
      <c r="M1526" s="374"/>
    </row>
    <row x14ac:dyDescent="0.25" r="1527" customHeight="1" ht="18.75">
      <c r="A1527" s="1256" t="s">
        <v>16027</v>
      </c>
      <c r="B1527" s="1257" t="s">
        <v>16028</v>
      </c>
      <c r="C1527" s="1258">
        <v>781</v>
      </c>
      <c r="D1527" s="1"/>
      <c r="E1527" s="1"/>
      <c r="F1527" s="1"/>
      <c r="G1527" s="1"/>
      <c r="H1527" s="1"/>
      <c r="I1527" s="1"/>
      <c r="J1527" s="1"/>
      <c r="K1527" s="1"/>
      <c r="L1527" s="1"/>
      <c r="M1527" s="374"/>
    </row>
    <row x14ac:dyDescent="0.25" r="1528" customHeight="1" ht="18.75">
      <c r="A1528" s="1256" t="s">
        <v>16029</v>
      </c>
      <c r="B1528" s="1257" t="s">
        <v>16030</v>
      </c>
      <c r="C1528" s="1258">
        <v>467</v>
      </c>
      <c r="D1528" s="1"/>
      <c r="E1528" s="1"/>
      <c r="F1528" s="1"/>
      <c r="G1528" s="1"/>
      <c r="H1528" s="1"/>
      <c r="I1528" s="1"/>
      <c r="J1528" s="1"/>
      <c r="K1528" s="1"/>
      <c r="L1528" s="1"/>
      <c r="M1528" s="374"/>
    </row>
    <row x14ac:dyDescent="0.25" r="1529" customHeight="1" ht="18.75">
      <c r="A1529" s="1256" t="s">
        <v>16031</v>
      </c>
      <c r="B1529" s="1257" t="s">
        <v>16032</v>
      </c>
      <c r="C1529" s="1258">
        <v>1061</v>
      </c>
      <c r="D1529" s="1"/>
      <c r="E1529" s="1"/>
      <c r="F1529" s="1"/>
      <c r="G1529" s="1"/>
      <c r="H1529" s="1"/>
      <c r="I1529" s="1"/>
      <c r="J1529" s="1"/>
      <c r="K1529" s="1"/>
      <c r="L1529" s="1"/>
      <c r="M1529" s="374"/>
    </row>
    <row x14ac:dyDescent="0.25" r="1530" customHeight="1" ht="18.75">
      <c r="A1530" s="1256" t="s">
        <v>16033</v>
      </c>
      <c r="B1530" s="1257" t="s">
        <v>16034</v>
      </c>
      <c r="C1530" s="1258">
        <v>811</v>
      </c>
      <c r="D1530" s="1"/>
      <c r="E1530" s="1"/>
      <c r="F1530" s="1"/>
      <c r="G1530" s="1"/>
      <c r="H1530" s="1"/>
      <c r="I1530" s="1"/>
      <c r="J1530" s="1"/>
      <c r="K1530" s="1"/>
      <c r="L1530" s="1"/>
      <c r="M1530" s="374"/>
    </row>
    <row x14ac:dyDescent="0.25" r="1531" customHeight="1" ht="18.75">
      <c r="A1531" s="1256" t="s">
        <v>16035</v>
      </c>
      <c r="B1531" s="1257" t="s">
        <v>16036</v>
      </c>
      <c r="C1531" s="1264">
        <v>22</v>
      </c>
      <c r="D1531" s="1"/>
      <c r="E1531" s="1"/>
      <c r="F1531" s="1"/>
      <c r="G1531" s="1"/>
      <c r="H1531" s="1"/>
      <c r="I1531" s="1"/>
      <c r="J1531" s="1"/>
      <c r="K1531" s="1"/>
      <c r="L1531" s="1"/>
      <c r="M1531" s="374"/>
    </row>
    <row x14ac:dyDescent="0.25" r="1532" customHeight="1" ht="18.75">
      <c r="A1532" s="1256" t="s">
        <v>16037</v>
      </c>
      <c r="B1532" s="1257" t="s">
        <v>16038</v>
      </c>
      <c r="C1532" s="1258">
        <v>907</v>
      </c>
      <c r="D1532" s="1"/>
      <c r="E1532" s="1"/>
      <c r="F1532" s="1"/>
      <c r="G1532" s="1"/>
      <c r="H1532" s="1"/>
      <c r="I1532" s="1"/>
      <c r="J1532" s="1"/>
      <c r="K1532" s="1"/>
      <c r="L1532" s="1"/>
      <c r="M1532" s="374"/>
    </row>
    <row x14ac:dyDescent="0.25" r="1533" customHeight="1" ht="18.75">
      <c r="A1533" s="1256" t="s">
        <v>16039</v>
      </c>
      <c r="B1533" s="1257" t="s">
        <v>16030</v>
      </c>
      <c r="C1533" s="1258">
        <v>467</v>
      </c>
      <c r="D1533" s="1"/>
      <c r="E1533" s="1"/>
      <c r="F1533" s="1"/>
      <c r="G1533" s="1"/>
      <c r="H1533" s="1"/>
      <c r="I1533" s="1"/>
      <c r="J1533" s="1"/>
      <c r="K1533" s="1"/>
      <c r="L1533" s="1"/>
      <c r="M1533" s="374"/>
    </row>
    <row x14ac:dyDescent="0.25" r="1534" customHeight="1" ht="18.75">
      <c r="A1534" s="1256" t="s">
        <v>16040</v>
      </c>
      <c r="B1534" s="1257" t="s">
        <v>16041</v>
      </c>
      <c r="C1534" s="1258">
        <v>217</v>
      </c>
      <c r="D1534" s="1"/>
      <c r="E1534" s="1"/>
      <c r="F1534" s="1"/>
      <c r="G1534" s="1"/>
      <c r="H1534" s="1"/>
      <c r="I1534" s="1"/>
      <c r="J1534" s="1"/>
      <c r="K1534" s="1"/>
      <c r="L1534" s="1"/>
      <c r="M1534" s="374"/>
    </row>
    <row x14ac:dyDescent="0.25" r="1535" customHeight="1" ht="18.75">
      <c r="A1535" s="1256" t="s">
        <v>16042</v>
      </c>
      <c r="B1535" s="1257" t="s">
        <v>16043</v>
      </c>
      <c r="C1535" s="1258">
        <v>28</v>
      </c>
      <c r="D1535" s="1"/>
      <c r="E1535" s="1"/>
      <c r="F1535" s="1"/>
      <c r="G1535" s="1"/>
      <c r="H1535" s="1"/>
      <c r="I1535" s="1"/>
      <c r="J1535" s="1"/>
      <c r="K1535" s="1"/>
      <c r="L1535" s="1"/>
      <c r="M1535" s="374"/>
    </row>
    <row x14ac:dyDescent="0.25" r="1536" customHeight="1" ht="18.75">
      <c r="A1536" s="1256" t="s">
        <v>16044</v>
      </c>
      <c r="B1536" s="1257" t="s">
        <v>16045</v>
      </c>
      <c r="C1536" s="1258">
        <v>219</v>
      </c>
      <c r="D1536" s="1"/>
      <c r="E1536" s="1"/>
      <c r="F1536" s="1"/>
      <c r="G1536" s="1"/>
      <c r="H1536" s="1"/>
      <c r="I1536" s="1"/>
      <c r="J1536" s="1"/>
      <c r="K1536" s="1"/>
      <c r="L1536" s="1"/>
      <c r="M1536" s="374"/>
    </row>
    <row x14ac:dyDescent="0.25" r="1537" customHeight="1" ht="18.75">
      <c r="A1537" s="1256" t="s">
        <v>16046</v>
      </c>
      <c r="B1537" s="1257" t="s">
        <v>16045</v>
      </c>
      <c r="C1537" s="1258">
        <v>219</v>
      </c>
      <c r="D1537" s="1"/>
      <c r="E1537" s="1"/>
      <c r="F1537" s="1"/>
      <c r="G1537" s="1"/>
      <c r="H1537" s="1"/>
      <c r="I1537" s="1"/>
      <c r="J1537" s="1"/>
      <c r="K1537" s="1"/>
      <c r="L1537" s="1"/>
      <c r="M1537" s="374"/>
    </row>
    <row x14ac:dyDescent="0.25" r="1538" customHeight="1" ht="18.75">
      <c r="A1538" s="1256" t="s">
        <v>16047</v>
      </c>
      <c r="B1538" s="1257" t="s">
        <v>16048</v>
      </c>
      <c r="C1538" s="1258">
        <v>45</v>
      </c>
      <c r="D1538" s="1"/>
      <c r="E1538" s="1"/>
      <c r="F1538" s="1"/>
      <c r="G1538" s="1"/>
      <c r="H1538" s="1"/>
      <c r="I1538" s="1"/>
      <c r="J1538" s="1"/>
      <c r="K1538" s="1"/>
      <c r="L1538" s="1"/>
      <c r="M1538" s="374"/>
    </row>
    <row x14ac:dyDescent="0.25" r="1539" customHeight="1" ht="18.75">
      <c r="A1539" s="1256" t="s">
        <v>16049</v>
      </c>
      <c r="B1539" s="1257" t="s">
        <v>16050</v>
      </c>
      <c r="C1539" s="1258">
        <v>227</v>
      </c>
      <c r="D1539" s="1"/>
      <c r="E1539" s="1"/>
      <c r="F1539" s="1"/>
      <c r="G1539" s="1"/>
      <c r="H1539" s="1"/>
      <c r="I1539" s="1"/>
      <c r="J1539" s="1"/>
      <c r="K1539" s="1"/>
      <c r="L1539" s="1"/>
      <c r="M1539" s="374"/>
    </row>
    <row x14ac:dyDescent="0.25" r="1540" customHeight="1" ht="18.75">
      <c r="A1540" s="1256" t="s">
        <v>16051</v>
      </c>
      <c r="B1540" s="1257" t="s">
        <v>16052</v>
      </c>
      <c r="C1540" s="1258">
        <v>761</v>
      </c>
      <c r="D1540" s="1"/>
      <c r="E1540" s="1"/>
      <c r="F1540" s="1"/>
      <c r="G1540" s="1"/>
      <c r="H1540" s="1"/>
      <c r="I1540" s="1"/>
      <c r="J1540" s="1"/>
      <c r="K1540" s="1"/>
      <c r="L1540" s="1"/>
      <c r="M1540" s="374"/>
    </row>
    <row x14ac:dyDescent="0.25" r="1541" customHeight="1" ht="18.75">
      <c r="A1541" s="1256" t="s">
        <v>16053</v>
      </c>
      <c r="B1541" s="1257" t="s">
        <v>16054</v>
      </c>
      <c r="C1541" s="1258">
        <v>54</v>
      </c>
      <c r="D1541" s="1"/>
      <c r="E1541" s="1"/>
      <c r="F1541" s="1"/>
      <c r="G1541" s="1"/>
      <c r="H1541" s="1"/>
      <c r="I1541" s="1"/>
      <c r="J1541" s="1"/>
      <c r="K1541" s="1"/>
      <c r="L1541" s="1"/>
      <c r="M1541" s="374"/>
    </row>
    <row x14ac:dyDescent="0.25" r="1542" customHeight="1" ht="18.75">
      <c r="A1542" s="1256" t="s">
        <v>16055</v>
      </c>
      <c r="B1542" s="1257" t="s">
        <v>16056</v>
      </c>
      <c r="C1542" s="1258">
        <v>56</v>
      </c>
      <c r="D1542" s="1"/>
      <c r="E1542" s="1"/>
      <c r="F1542" s="1"/>
      <c r="G1542" s="1"/>
      <c r="H1542" s="1"/>
      <c r="I1542" s="1"/>
      <c r="J1542" s="1"/>
      <c r="K1542" s="1"/>
      <c r="L1542" s="1"/>
      <c r="M1542" s="374"/>
    </row>
    <row x14ac:dyDescent="0.25" r="1543" customHeight="1" ht="18.75">
      <c r="A1543" s="1256" t="s">
        <v>16057</v>
      </c>
      <c r="B1543" s="1257" t="s">
        <v>16058</v>
      </c>
      <c r="C1543" s="1258">
        <v>1118</v>
      </c>
      <c r="D1543" s="1"/>
      <c r="E1543" s="1"/>
      <c r="F1543" s="1"/>
      <c r="G1543" s="1"/>
      <c r="H1543" s="1"/>
      <c r="I1543" s="1"/>
      <c r="J1543" s="1"/>
      <c r="K1543" s="1"/>
      <c r="L1543" s="1"/>
      <c r="M1543" s="374"/>
    </row>
    <row x14ac:dyDescent="0.25" r="1544" customHeight="1" ht="18.75">
      <c r="A1544" s="1256" t="s">
        <v>16059</v>
      </c>
      <c r="B1544" s="1257" t="s">
        <v>16060</v>
      </c>
      <c r="C1544" s="1258">
        <v>132</v>
      </c>
      <c r="D1544" s="1"/>
      <c r="E1544" s="1"/>
      <c r="F1544" s="1"/>
      <c r="G1544" s="1"/>
      <c r="H1544" s="1"/>
      <c r="I1544" s="1"/>
      <c r="J1544" s="1"/>
      <c r="K1544" s="1"/>
      <c r="L1544" s="1"/>
      <c r="M1544" s="374"/>
    </row>
    <row x14ac:dyDescent="0.25" r="1545" customHeight="1" ht="18.75">
      <c r="A1545" s="1256" t="s">
        <v>16061</v>
      </c>
      <c r="B1545" s="1257" t="s">
        <v>16062</v>
      </c>
      <c r="C1545" s="1258">
        <v>127</v>
      </c>
      <c r="D1545" s="1"/>
      <c r="E1545" s="1"/>
      <c r="F1545" s="1"/>
      <c r="G1545" s="1"/>
      <c r="H1545" s="1"/>
      <c r="I1545" s="1"/>
      <c r="J1545" s="1"/>
      <c r="K1545" s="1"/>
      <c r="L1545" s="1"/>
      <c r="M1545" s="374"/>
    </row>
    <row x14ac:dyDescent="0.25" r="1546" customHeight="1" ht="18.75">
      <c r="A1546" s="1256" t="s">
        <v>16063</v>
      </c>
      <c r="B1546" s="1257" t="s">
        <v>16064</v>
      </c>
      <c r="C1546" s="1258">
        <v>248</v>
      </c>
      <c r="D1546" s="1"/>
      <c r="E1546" s="1"/>
      <c r="F1546" s="1"/>
      <c r="G1546" s="1"/>
      <c r="H1546" s="1"/>
      <c r="I1546" s="1"/>
      <c r="J1546" s="1"/>
      <c r="K1546" s="1"/>
      <c r="L1546" s="1"/>
      <c r="M1546" s="374"/>
    </row>
    <row x14ac:dyDescent="0.25" r="1547" customHeight="1" ht="18.75">
      <c r="A1547" s="1256" t="s">
        <v>16065</v>
      </c>
      <c r="B1547" s="1257" t="s">
        <v>16066</v>
      </c>
      <c r="C1547" s="1258">
        <v>971</v>
      </c>
      <c r="D1547" s="1"/>
      <c r="E1547" s="1"/>
      <c r="F1547" s="1"/>
      <c r="G1547" s="1"/>
      <c r="H1547" s="1"/>
      <c r="I1547" s="1"/>
      <c r="J1547" s="1"/>
      <c r="K1547" s="1"/>
      <c r="L1547" s="1"/>
      <c r="M1547" s="374"/>
    </row>
    <row x14ac:dyDescent="0.25" r="1548" customHeight="1" ht="18.75">
      <c r="A1548" s="1256" t="s">
        <v>16067</v>
      </c>
      <c r="B1548" s="1257" t="s">
        <v>16068</v>
      </c>
      <c r="C1548" s="1258">
        <v>251</v>
      </c>
      <c r="D1548" s="1"/>
      <c r="E1548" s="1"/>
      <c r="F1548" s="1"/>
      <c r="G1548" s="1"/>
      <c r="H1548" s="1"/>
      <c r="I1548" s="1"/>
      <c r="J1548" s="1"/>
      <c r="K1548" s="1"/>
      <c r="L1548" s="1"/>
      <c r="M1548" s="374"/>
    </row>
  </sheetData>
  <mergeCells count="3">
    <mergeCell ref="A2:A3"/>
    <mergeCell ref="B2:B3"/>
    <mergeCell ref="C2:C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1548"/>
  <sheetViews>
    <sheetView workbookViewId="0"/>
  </sheetViews>
  <sheetFormatPr defaultRowHeight="15" x14ac:dyDescent="0.25"/>
  <cols>
    <col min="1" max="1" style="176" width="22.862142857142857" customWidth="1" bestFit="1"/>
    <col min="2" max="2" style="1246" width="22.862142857142857" customWidth="1" bestFit="1"/>
    <col min="3" max="3" style="1247" width="22.862142857142857" customWidth="1" bestFit="1"/>
    <col min="4" max="4" style="157" width="9.147857142857141" customWidth="1" bestFit="1"/>
    <col min="5" max="5" style="157" width="9.147857142857141" customWidth="1" bestFit="1"/>
    <col min="6" max="6" style="157" width="9.147857142857141" customWidth="1" bestFit="1"/>
    <col min="7" max="7" style="157" width="9.147857142857141" customWidth="1" bestFit="1"/>
    <col min="8" max="8" style="157" width="7.719285714285714" customWidth="1" bestFit="1"/>
    <col min="9" max="9" style="157" width="9.147857142857141" customWidth="1" bestFit="1"/>
    <col min="10" max="10" style="157" width="9.147857142857141" customWidth="1" bestFit="1"/>
    <col min="11" max="11" style="157" width="9.147857142857141" customWidth="1" bestFit="1"/>
    <col min="12" max="12" style="157" width="9.147857142857141" customWidth="1" bestFit="1"/>
    <col min="13" max="13" style="739" width="7.433571428571429" customWidth="1" bestFit="1"/>
  </cols>
  <sheetData>
    <row x14ac:dyDescent="0.25" r="1" customHeight="1" ht="18.75">
      <c r="A1" s="741"/>
      <c r="B1" s="1220"/>
      <c r="C1" s="1221"/>
      <c r="D1" s="1222"/>
      <c r="E1" s="1222"/>
      <c r="F1" s="1222"/>
      <c r="G1" s="1220"/>
      <c r="H1" s="1"/>
      <c r="I1" s="1220"/>
      <c r="J1" s="1223"/>
      <c r="K1" s="1224"/>
      <c r="L1" s="1224"/>
      <c r="M1" s="1225"/>
    </row>
    <row x14ac:dyDescent="0.25" r="2" customHeight="1" ht="18.75">
      <c r="A2" s="1220" t="s">
        <v>13037</v>
      </c>
      <c r="B2" s="1226" t="s">
        <v>13038</v>
      </c>
      <c r="C2" s="1227" t="s">
        <v>427</v>
      </c>
      <c r="D2" s="1228"/>
      <c r="E2" s="1229"/>
      <c r="F2" s="1229"/>
      <c r="G2" s="1230"/>
      <c r="H2" s="1220"/>
      <c r="I2" s="1"/>
      <c r="J2" s="1220"/>
      <c r="K2" s="378"/>
      <c r="L2" s="374"/>
      <c r="M2" s="374"/>
    </row>
    <row x14ac:dyDescent="0.25" r="3" customHeight="1" ht="18.75">
      <c r="A3" s="374"/>
      <c r="B3" s="1220"/>
      <c r="C3" s="1231"/>
      <c r="D3" s="1220"/>
      <c r="E3" s="1232"/>
      <c r="F3" s="1232"/>
      <c r="G3" s="1232"/>
      <c r="H3" s="1232"/>
      <c r="I3" s="1220"/>
      <c r="J3" s="1"/>
      <c r="K3" s="1220"/>
      <c r="L3" s="1233"/>
      <c r="M3" s="1234"/>
    </row>
    <row x14ac:dyDescent="0.25" r="4" customHeight="1" ht="29.25">
      <c r="A4" s="1234" t="s">
        <v>13039</v>
      </c>
      <c r="B4" s="1234" t="s">
        <v>13040</v>
      </c>
      <c r="C4" s="1235">
        <v>133</v>
      </c>
      <c r="D4" s="1"/>
      <c r="E4" s="1220"/>
      <c r="F4" s="378"/>
      <c r="G4" s="374"/>
      <c r="H4" s="374"/>
      <c r="I4" s="374"/>
      <c r="J4" s="1220"/>
      <c r="K4" s="1"/>
      <c r="L4" s="1220"/>
      <c r="M4" s="1232"/>
    </row>
    <row x14ac:dyDescent="0.25" r="5" customHeight="1" ht="29.25">
      <c r="A5" s="1232" t="s">
        <v>13041</v>
      </c>
      <c r="B5" s="1232" t="s">
        <v>13042</v>
      </c>
      <c r="C5" s="1236">
        <v>86</v>
      </c>
      <c r="D5" s="1220"/>
      <c r="E5" s="1"/>
      <c r="F5" s="1220"/>
      <c r="G5" s="1233"/>
      <c r="H5" s="1234"/>
      <c r="I5" s="1234"/>
      <c r="J5" s="1234"/>
      <c r="K5" s="1220"/>
      <c r="L5" s="1"/>
      <c r="M5" s="1222"/>
    </row>
    <row x14ac:dyDescent="0.25" r="6" customHeight="1" ht="29.25">
      <c r="A6" s="378" t="s">
        <v>13043</v>
      </c>
      <c r="B6" s="374" t="s">
        <v>13044</v>
      </c>
      <c r="C6" s="378">
        <v>257</v>
      </c>
      <c r="D6" s="374"/>
      <c r="E6" s="1220"/>
      <c r="F6" s="1"/>
      <c r="G6" s="1220"/>
      <c r="H6" s="1232"/>
      <c r="I6" s="1232"/>
      <c r="J6" s="1232"/>
      <c r="K6" s="1232"/>
      <c r="L6" s="1220"/>
      <c r="M6" s="367"/>
    </row>
    <row x14ac:dyDescent="0.25" r="7" customHeight="1" ht="29.25">
      <c r="A7" s="1220" t="s">
        <v>13045</v>
      </c>
      <c r="B7" s="1233" t="s">
        <v>13046</v>
      </c>
      <c r="C7" s="1233">
        <v>596</v>
      </c>
      <c r="D7" s="1234"/>
      <c r="E7" s="1234"/>
      <c r="F7" s="1220"/>
      <c r="G7" s="1"/>
      <c r="H7" s="1220"/>
      <c r="I7" s="378"/>
      <c r="J7" s="374"/>
      <c r="K7" s="374"/>
      <c r="L7" s="374"/>
      <c r="M7" s="1222"/>
    </row>
    <row x14ac:dyDescent="0.25" r="8" customHeight="1" ht="29.25">
      <c r="A8" s="741" t="s">
        <v>13047</v>
      </c>
      <c r="B8" s="1220" t="s">
        <v>13048</v>
      </c>
      <c r="C8" s="1236">
        <v>1388</v>
      </c>
      <c r="D8" s="1232"/>
      <c r="E8" s="1232"/>
      <c r="F8" s="1232"/>
      <c r="G8" s="1220"/>
      <c r="H8" s="1"/>
      <c r="I8" s="1220"/>
      <c r="J8" s="1233"/>
      <c r="K8" s="1234"/>
      <c r="L8" s="1234"/>
      <c r="M8" s="1234"/>
    </row>
    <row x14ac:dyDescent="0.25" r="9" customHeight="1" ht="29.25">
      <c r="A9" s="1220" t="s">
        <v>13049</v>
      </c>
      <c r="B9" s="1226" t="s">
        <v>13050</v>
      </c>
      <c r="C9" s="1235">
        <v>1393</v>
      </c>
      <c r="D9" s="378"/>
      <c r="E9" s="374"/>
      <c r="F9" s="374"/>
      <c r="G9" s="374"/>
      <c r="H9" s="1220"/>
      <c r="I9" s="1"/>
      <c r="J9" s="1220"/>
      <c r="K9" s="1232"/>
      <c r="L9" s="1232"/>
      <c r="M9" s="1232"/>
    </row>
    <row x14ac:dyDescent="0.25" r="10" customHeight="1" ht="29.25">
      <c r="A10" s="1232" t="s">
        <v>13051</v>
      </c>
      <c r="B10" s="1220" t="s">
        <v>13052</v>
      </c>
      <c r="C10" s="1231">
        <v>185</v>
      </c>
      <c r="D10" s="1220"/>
      <c r="E10" s="1237"/>
      <c r="F10" s="1238"/>
      <c r="G10" s="1238"/>
      <c r="H10" s="1238"/>
      <c r="I10" s="1220"/>
      <c r="J10" s="1"/>
      <c r="K10" s="1220"/>
      <c r="L10" s="378"/>
      <c r="M10" s="374"/>
    </row>
    <row x14ac:dyDescent="0.25" r="11" customHeight="1" ht="29.25">
      <c r="A11" s="374" t="s">
        <v>13053</v>
      </c>
      <c r="B11" s="374" t="s">
        <v>13054</v>
      </c>
      <c r="C11" s="1235">
        <v>422</v>
      </c>
      <c r="D11" s="1"/>
      <c r="E11" s="1220"/>
      <c r="F11" s="1232"/>
      <c r="G11" s="1232"/>
      <c r="H11" s="1232"/>
      <c r="I11" s="1232"/>
      <c r="J11" s="1220"/>
      <c r="K11" s="1"/>
      <c r="L11" s="1220"/>
      <c r="M11" s="1233"/>
    </row>
    <row x14ac:dyDescent="0.25" r="12" customHeight="1" ht="29.25">
      <c r="A12" s="1234" t="s">
        <v>13055</v>
      </c>
      <c r="B12" s="1234" t="s">
        <v>13056</v>
      </c>
      <c r="C12" s="1233">
        <v>377</v>
      </c>
      <c r="D12" s="1220"/>
      <c r="E12" s="1"/>
      <c r="F12" s="1220"/>
      <c r="G12" s="378"/>
      <c r="H12" s="374"/>
      <c r="I12" s="374"/>
      <c r="J12" s="374"/>
      <c r="K12" s="1220"/>
      <c r="L12" s="1"/>
      <c r="M12" s="1222"/>
    </row>
    <row x14ac:dyDescent="0.25" r="13" customHeight="1" ht="29.25">
      <c r="A13" s="1134" t="s">
        <v>13057</v>
      </c>
      <c r="B13" s="1134" t="s">
        <v>13058</v>
      </c>
      <c r="C13" s="1239">
        <v>142</v>
      </c>
      <c r="D13" s="1134"/>
      <c r="E13" s="1220"/>
      <c r="F13" s="1"/>
      <c r="G13" s="1220"/>
      <c r="H13" s="1233"/>
      <c r="I13" s="1234"/>
      <c r="J13" s="1234"/>
      <c r="K13" s="1234"/>
      <c r="L13" s="1220"/>
      <c r="M13" s="367"/>
    </row>
    <row x14ac:dyDescent="0.25" r="14" customHeight="1" ht="29.25">
      <c r="A14" s="1220" t="s">
        <v>13059</v>
      </c>
      <c r="B14" s="378" t="s">
        <v>13060</v>
      </c>
      <c r="C14" s="378">
        <v>236</v>
      </c>
      <c r="D14" s="374"/>
      <c r="E14" s="374"/>
      <c r="F14" s="1220"/>
      <c r="G14" s="1"/>
      <c r="H14" s="1220"/>
      <c r="I14" s="1134"/>
      <c r="J14" s="1134"/>
      <c r="K14" s="1134"/>
      <c r="L14" s="1134"/>
      <c r="M14" s="1222"/>
    </row>
    <row x14ac:dyDescent="0.25" r="15" customHeight="1" ht="29.25">
      <c r="A15" s="741" t="s">
        <v>13061</v>
      </c>
      <c r="B15" s="1220" t="s">
        <v>13062</v>
      </c>
      <c r="C15" s="1233">
        <v>197</v>
      </c>
      <c r="D15" s="1234"/>
      <c r="E15" s="1234"/>
      <c r="F15" s="1234"/>
      <c r="G15" s="1220"/>
      <c r="H15" s="1"/>
      <c r="I15" s="1220"/>
      <c r="J15" s="378"/>
      <c r="K15" s="374"/>
      <c r="L15" s="374"/>
      <c r="M15" s="374"/>
    </row>
    <row x14ac:dyDescent="0.25" r="16" customHeight="1" ht="29.25">
      <c r="A16" s="1220" t="s">
        <v>13063</v>
      </c>
      <c r="B16" s="1226" t="s">
        <v>13064</v>
      </c>
      <c r="C16" s="1235">
        <v>365</v>
      </c>
      <c r="D16" s="1134"/>
      <c r="E16" s="1134"/>
      <c r="F16" s="1134"/>
      <c r="G16" s="1134"/>
      <c r="H16" s="1220"/>
      <c r="I16" s="1"/>
      <c r="J16" s="1220"/>
      <c r="K16" s="1233"/>
      <c r="L16" s="1234"/>
      <c r="M16" s="1234"/>
    </row>
    <row x14ac:dyDescent="0.25" r="17" customHeight="1" ht="29.25">
      <c r="A17" s="1234" t="s">
        <v>13065</v>
      </c>
      <c r="B17" s="1220" t="s">
        <v>13066</v>
      </c>
      <c r="C17" s="1231">
        <v>405</v>
      </c>
      <c r="D17" s="1220"/>
      <c r="E17" s="378"/>
      <c r="F17" s="374"/>
      <c r="G17" s="374"/>
      <c r="H17" s="374"/>
      <c r="I17" s="1220"/>
      <c r="J17" s="1"/>
      <c r="K17" s="1220"/>
      <c r="L17" s="1134"/>
      <c r="M17" s="1134"/>
    </row>
    <row x14ac:dyDescent="0.25" r="18" customHeight="1" ht="29.25">
      <c r="A18" s="1134" t="s">
        <v>13067</v>
      </c>
      <c r="B18" s="1134" t="s">
        <v>13068</v>
      </c>
      <c r="C18" s="1235">
        <v>415</v>
      </c>
      <c r="D18" s="1"/>
      <c r="E18" s="1220"/>
      <c r="F18" s="1233"/>
      <c r="G18" s="1234"/>
      <c r="H18" s="1234"/>
      <c r="I18" s="1234"/>
      <c r="J18" s="1220"/>
      <c r="K18" s="1"/>
      <c r="L18" s="1220"/>
      <c r="M18" s="1240"/>
    </row>
    <row x14ac:dyDescent="0.25" r="19" customHeight="1" ht="29.25">
      <c r="A19" s="1241" t="s">
        <v>13069</v>
      </c>
      <c r="B19" s="1241" t="s">
        <v>13070</v>
      </c>
      <c r="C19" s="1240">
        <v>241</v>
      </c>
      <c r="D19" s="1220"/>
      <c r="E19" s="1"/>
      <c r="F19" s="1220"/>
      <c r="G19" s="1136"/>
      <c r="H19" s="1136"/>
      <c r="I19" s="1136"/>
      <c r="J19" s="1136"/>
      <c r="K19" s="1220"/>
      <c r="L19" s="1"/>
      <c r="M19" s="1222"/>
    </row>
    <row x14ac:dyDescent="0.25" r="20" customHeight="1" ht="29.25">
      <c r="A20" s="1232" t="s">
        <v>13071</v>
      </c>
      <c r="B20" s="1232" t="s">
        <v>13072</v>
      </c>
      <c r="C20" s="1236">
        <v>201</v>
      </c>
      <c r="D20" s="1232"/>
      <c r="E20" s="1220"/>
      <c r="F20" s="1"/>
      <c r="G20" s="1220"/>
      <c r="H20" s="1233"/>
      <c r="I20" s="1234"/>
      <c r="J20" s="1234"/>
      <c r="K20" s="1234"/>
      <c r="L20" s="1220"/>
      <c r="M20" s="367"/>
    </row>
    <row x14ac:dyDescent="0.25" r="21" customHeight="1" ht="29.25">
      <c r="A21" s="1220" t="s">
        <v>13073</v>
      </c>
      <c r="B21" s="1242" t="s">
        <v>13074</v>
      </c>
      <c r="C21" s="1242">
        <v>220</v>
      </c>
      <c r="D21" s="1124"/>
      <c r="E21" s="1124"/>
      <c r="F21" s="1220"/>
      <c r="G21" s="1"/>
      <c r="H21" s="1220"/>
      <c r="I21" s="1232"/>
      <c r="J21" s="1232"/>
      <c r="K21" s="1232"/>
      <c r="L21" s="1232"/>
      <c r="M21" s="1222"/>
    </row>
    <row x14ac:dyDescent="0.25" r="22" customHeight="1" ht="29.25">
      <c r="A22" s="741" t="s">
        <v>13075</v>
      </c>
      <c r="B22" s="1220" t="s">
        <v>13076</v>
      </c>
      <c r="C22" s="1233">
        <v>313</v>
      </c>
      <c r="D22" s="1234"/>
      <c r="E22" s="1234"/>
      <c r="F22" s="1234"/>
      <c r="G22" s="1220"/>
      <c r="H22" s="1"/>
      <c r="I22" s="1220"/>
      <c r="J22" s="1242"/>
      <c r="K22" s="1124"/>
      <c r="L22" s="1124"/>
      <c r="M22" s="1124"/>
    </row>
    <row x14ac:dyDescent="0.25" r="23" customHeight="1" ht="29.25">
      <c r="A23" s="1220" t="s">
        <v>13077</v>
      </c>
      <c r="B23" s="1226" t="s">
        <v>13078</v>
      </c>
      <c r="C23" s="1235">
        <v>77</v>
      </c>
      <c r="D23" s="1232"/>
      <c r="E23" s="1232"/>
      <c r="F23" s="1232"/>
      <c r="G23" s="1232"/>
      <c r="H23" s="1220"/>
      <c r="I23" s="1"/>
      <c r="J23" s="1220"/>
      <c r="K23" s="1233"/>
      <c r="L23" s="1234"/>
      <c r="M23" s="1234"/>
    </row>
    <row x14ac:dyDescent="0.25" r="24" customHeight="1" ht="29.25">
      <c r="A24" s="1234" t="s">
        <v>13079</v>
      </c>
      <c r="B24" s="1220" t="s">
        <v>13080</v>
      </c>
      <c r="C24" s="1231">
        <v>12</v>
      </c>
      <c r="D24" s="1220"/>
      <c r="E24" s="1242"/>
      <c r="F24" s="1124"/>
      <c r="G24" s="1124"/>
      <c r="H24" s="1124"/>
      <c r="I24" s="1220"/>
      <c r="J24" s="1"/>
      <c r="K24" s="1220"/>
      <c r="L24" s="1232"/>
      <c r="M24" s="1232"/>
    </row>
    <row x14ac:dyDescent="0.25" r="25" customHeight="1" ht="29.25">
      <c r="A25" s="1232" t="s">
        <v>13081</v>
      </c>
      <c r="B25" s="1232" t="s">
        <v>13082</v>
      </c>
      <c r="C25" s="1235">
        <v>137</v>
      </c>
      <c r="D25" s="1"/>
      <c r="E25" s="1220"/>
      <c r="F25" s="1233"/>
      <c r="G25" s="1234"/>
      <c r="H25" s="1234"/>
      <c r="I25" s="1234"/>
      <c r="J25" s="1220"/>
      <c r="K25" s="1"/>
      <c r="L25" s="1220"/>
      <c r="M25" s="1243"/>
    </row>
    <row x14ac:dyDescent="0.25" r="26" customHeight="1" ht="29.25">
      <c r="A26" s="1244" t="s">
        <v>13083</v>
      </c>
      <c r="B26" s="1244" t="s">
        <v>13084</v>
      </c>
      <c r="C26" s="1243">
        <v>205</v>
      </c>
      <c r="D26" s="1220"/>
      <c r="E26" s="1"/>
      <c r="F26" s="1220"/>
      <c r="G26" s="1188"/>
      <c r="H26" s="1188"/>
      <c r="I26" s="1188"/>
      <c r="J26" s="1188"/>
      <c r="K26" s="1220"/>
      <c r="L26" s="1"/>
      <c r="M26" s="1222"/>
    </row>
    <row x14ac:dyDescent="0.25" r="27" customHeight="1" ht="29.25">
      <c r="A27" s="1120" t="s">
        <v>13085</v>
      </c>
      <c r="B27" s="1120" t="s">
        <v>13086</v>
      </c>
      <c r="C27" s="1245">
        <v>60</v>
      </c>
      <c r="D27" s="1120"/>
      <c r="E27" s="1220"/>
      <c r="F27" s="1"/>
      <c r="G27" s="1220"/>
      <c r="H27" s="1233"/>
      <c r="I27" s="1234"/>
      <c r="J27" s="1234"/>
      <c r="K27" s="1234"/>
      <c r="L27" s="1220"/>
      <c r="M27" s="367"/>
    </row>
    <row x14ac:dyDescent="0.25" r="28" customHeight="1" ht="29.25">
      <c r="A28" s="1220" t="s">
        <v>13087</v>
      </c>
      <c r="B28" s="1242" t="s">
        <v>13088</v>
      </c>
      <c r="C28" s="1242">
        <v>45</v>
      </c>
      <c r="D28" s="1124"/>
      <c r="E28" s="1124"/>
      <c r="F28" s="1220"/>
      <c r="G28" s="1"/>
      <c r="H28" s="1220"/>
      <c r="I28" s="1120"/>
      <c r="J28" s="1120"/>
      <c r="K28" s="1120"/>
      <c r="L28" s="1120"/>
      <c r="M28" s="1222"/>
    </row>
    <row x14ac:dyDescent="0.25" r="29" customHeight="1" ht="29.25">
      <c r="A29" s="741" t="s">
        <v>13089</v>
      </c>
      <c r="B29" s="1220" t="s">
        <v>13090</v>
      </c>
      <c r="C29" s="1233">
        <v>6</v>
      </c>
      <c r="D29" s="1234"/>
      <c r="E29" s="1234"/>
      <c r="F29" s="1234"/>
      <c r="G29" s="1220"/>
      <c r="H29" s="1"/>
      <c r="I29" s="1220"/>
      <c r="J29" s="378"/>
      <c r="K29" s="374"/>
      <c r="L29" s="374"/>
      <c r="M29" s="374"/>
    </row>
    <row x14ac:dyDescent="0.25" r="30" customHeight="1" ht="29.25">
      <c r="A30" s="1220" t="s">
        <v>13091</v>
      </c>
      <c r="B30" s="1226" t="s">
        <v>13092</v>
      </c>
      <c r="C30" s="1235">
        <v>657</v>
      </c>
      <c r="D30" s="1120"/>
      <c r="E30" s="1120"/>
      <c r="F30" s="1120"/>
      <c r="G30" s="1120"/>
      <c r="H30" s="1220"/>
      <c r="I30" s="1"/>
      <c r="J30" s="1220"/>
      <c r="K30" s="1233"/>
      <c r="L30" s="1234"/>
      <c r="M30" s="1234"/>
    </row>
    <row x14ac:dyDescent="0.25" r="31" customHeight="1" ht="29.25">
      <c r="A31" s="1234" t="s">
        <v>13093</v>
      </c>
      <c r="B31" s="1220" t="s">
        <v>13094</v>
      </c>
      <c r="C31" s="1231">
        <v>106</v>
      </c>
      <c r="D31" s="1220"/>
      <c r="E31" s="1242"/>
      <c r="F31" s="1124"/>
      <c r="G31" s="1124"/>
      <c r="H31" s="1124"/>
      <c r="I31" s="1220"/>
      <c r="J31" s="1"/>
      <c r="K31" s="1220"/>
      <c r="L31" s="1120"/>
      <c r="M31" s="1120"/>
    </row>
    <row x14ac:dyDescent="0.25" r="32" customHeight="1" ht="29.25">
      <c r="A32" s="1120" t="s">
        <v>13095</v>
      </c>
      <c r="B32" s="1120" t="s">
        <v>13096</v>
      </c>
      <c r="C32" s="1235">
        <v>505</v>
      </c>
      <c r="D32" s="1"/>
      <c r="E32" s="1220"/>
      <c r="F32" s="1233"/>
      <c r="G32" s="1234"/>
      <c r="H32" s="1234"/>
      <c r="I32" s="1234"/>
      <c r="J32" s="1220"/>
      <c r="K32" s="1"/>
      <c r="L32" s="1220"/>
      <c r="M32" s="378"/>
    </row>
    <row x14ac:dyDescent="0.25" r="33" customHeight="1" ht="29.25">
      <c r="A33" s="374" t="s">
        <v>13097</v>
      </c>
      <c r="B33" s="374" t="s">
        <v>13098</v>
      </c>
      <c r="C33" s="378">
        <v>45</v>
      </c>
      <c r="D33" s="1220"/>
      <c r="E33" s="1"/>
      <c r="F33" s="1220"/>
      <c r="G33" s="1120"/>
      <c r="H33" s="1120"/>
      <c r="I33" s="1120"/>
      <c r="J33" s="1120"/>
      <c r="K33" s="1220"/>
      <c r="L33" s="1"/>
      <c r="M33" s="1222"/>
    </row>
    <row x14ac:dyDescent="0.25" r="34" customHeight="1" ht="29.25">
      <c r="A34" s="1233" t="s">
        <v>13099</v>
      </c>
      <c r="B34" s="1234" t="s">
        <v>13100</v>
      </c>
      <c r="C34" s="1233">
        <v>95</v>
      </c>
      <c r="D34" s="1234"/>
      <c r="E34" s="1220"/>
      <c r="F34" s="1"/>
      <c r="G34" s="1220"/>
      <c r="H34" s="1242"/>
      <c r="I34" s="1124"/>
      <c r="J34" s="1124"/>
      <c r="K34" s="1124"/>
      <c r="L34" s="1220"/>
      <c r="M34" s="367"/>
    </row>
    <row x14ac:dyDescent="0.25" r="35" customHeight="1" ht="29.25">
      <c r="A35" s="1220" t="s">
        <v>13101</v>
      </c>
      <c r="B35" s="1120" t="s">
        <v>13102</v>
      </c>
      <c r="C35" s="1245">
        <v>78</v>
      </c>
      <c r="D35" s="1120"/>
      <c r="E35" s="1120"/>
      <c r="F35" s="1220"/>
      <c r="G35" s="1"/>
      <c r="H35" s="1220"/>
      <c r="I35" s="1233"/>
      <c r="J35" s="1234"/>
      <c r="K35" s="1234"/>
      <c r="L35" s="1234"/>
      <c r="M35" s="1222"/>
    </row>
    <row x14ac:dyDescent="0.25" r="36" customHeight="1" ht="29.25">
      <c r="A36" s="741" t="s">
        <v>13103</v>
      </c>
      <c r="B36" s="1220" t="s">
        <v>13104</v>
      </c>
      <c r="C36" s="378">
        <v>105</v>
      </c>
      <c r="D36" s="374"/>
      <c r="E36" s="374"/>
      <c r="F36" s="374"/>
      <c r="G36" s="1220"/>
      <c r="H36" s="1"/>
      <c r="I36" s="1220"/>
      <c r="J36" s="1120"/>
      <c r="K36" s="1120"/>
      <c r="L36" s="1120"/>
      <c r="M36" s="1120"/>
    </row>
    <row x14ac:dyDescent="0.25" r="37" customHeight="1" ht="29.25">
      <c r="A37" s="1220" t="s">
        <v>13105</v>
      </c>
      <c r="B37" s="1226" t="s">
        <v>13106</v>
      </c>
      <c r="C37" s="1235">
        <v>119</v>
      </c>
      <c r="D37" s="1233"/>
      <c r="E37" s="1234"/>
      <c r="F37" s="1234"/>
      <c r="G37" s="1234"/>
      <c r="H37" s="1220"/>
      <c r="I37" s="1"/>
      <c r="J37" s="1220"/>
      <c r="K37" s="1242"/>
      <c r="L37" s="1124"/>
      <c r="M37" s="1124"/>
    </row>
    <row x14ac:dyDescent="0.25" r="38" customHeight="1" ht="29.25">
      <c r="A38" s="1124" t="s">
        <v>13107</v>
      </c>
      <c r="B38" s="1220" t="s">
        <v>13108</v>
      </c>
      <c r="C38" s="1231">
        <v>175</v>
      </c>
      <c r="D38" s="1220"/>
      <c r="E38" s="1120"/>
      <c r="F38" s="1120"/>
      <c r="G38" s="1120"/>
      <c r="H38" s="1120"/>
      <c r="I38" s="1220"/>
      <c r="J38" s="1"/>
      <c r="K38" s="1220"/>
      <c r="L38" s="1233"/>
      <c r="M38" s="1234"/>
    </row>
    <row x14ac:dyDescent="0.25" r="39" customHeight="1" ht="29.25">
      <c r="A39" s="1234" t="s">
        <v>13109</v>
      </c>
      <c r="B39" s="1234" t="s">
        <v>13110</v>
      </c>
      <c r="C39" s="1235">
        <v>481</v>
      </c>
      <c r="D39" s="1"/>
      <c r="E39" s="1220"/>
      <c r="F39" s="1221"/>
      <c r="G39" s="1222"/>
      <c r="H39" s="1222"/>
      <c r="I39" s="1222"/>
      <c r="J39" s="1220"/>
      <c r="K39" s="1"/>
      <c r="L39" s="1"/>
      <c r="M39" s="367"/>
    </row>
    <row x14ac:dyDescent="0.25" r="40" customHeight="1" ht="29.25">
      <c r="A40" s="741" t="s">
        <v>13111</v>
      </c>
      <c r="B40" s="1226" t="s">
        <v>13112</v>
      </c>
      <c r="C40" s="1231">
        <v>245</v>
      </c>
      <c r="D40" s="1"/>
      <c r="E40" s="1"/>
      <c r="F40" s="1"/>
      <c r="G40" s="1"/>
      <c r="H40" s="1"/>
      <c r="I40" s="1"/>
      <c r="J40" s="1"/>
      <c r="K40" s="1"/>
      <c r="L40" s="1"/>
      <c r="M40" s="367"/>
    </row>
    <row x14ac:dyDescent="0.25" r="41" customHeight="1" ht="29.25">
      <c r="A41" s="741" t="s">
        <v>13113</v>
      </c>
      <c r="B41" s="1226" t="s">
        <v>13114</v>
      </c>
      <c r="C41" s="1231">
        <v>484</v>
      </c>
      <c r="D41" s="1"/>
      <c r="E41" s="1"/>
      <c r="F41" s="1"/>
      <c r="G41" s="1"/>
      <c r="H41" s="1"/>
      <c r="I41" s="1"/>
      <c r="J41" s="1"/>
      <c r="K41" s="1"/>
      <c r="L41" s="1"/>
      <c r="M41" s="367"/>
    </row>
    <row x14ac:dyDescent="0.25" r="42" customHeight="1" ht="29.25">
      <c r="A42" s="741" t="s">
        <v>13115</v>
      </c>
      <c r="B42" s="1226" t="s">
        <v>13116</v>
      </c>
      <c r="C42" s="1231">
        <v>351</v>
      </c>
      <c r="D42" s="1"/>
      <c r="E42" s="1"/>
      <c r="F42" s="1"/>
      <c r="G42" s="1"/>
      <c r="H42" s="1"/>
      <c r="I42" s="1"/>
      <c r="J42" s="1"/>
      <c r="K42" s="1"/>
      <c r="L42" s="1"/>
      <c r="M42" s="367"/>
    </row>
    <row x14ac:dyDescent="0.25" r="43" customHeight="1" ht="29.25">
      <c r="A43" s="741" t="s">
        <v>13117</v>
      </c>
      <c r="B43" s="1226" t="s">
        <v>13118</v>
      </c>
      <c r="C43" s="1231">
        <v>607</v>
      </c>
      <c r="D43" s="1"/>
      <c r="E43" s="1"/>
      <c r="F43" s="1"/>
      <c r="G43" s="1"/>
      <c r="H43" s="1"/>
      <c r="I43" s="1"/>
      <c r="J43" s="1"/>
      <c r="K43" s="1"/>
      <c r="L43" s="1"/>
      <c r="M43" s="367"/>
    </row>
    <row x14ac:dyDescent="0.25" r="44" customHeight="1" ht="29.25">
      <c r="A44" s="741" t="s">
        <v>13119</v>
      </c>
      <c r="B44" s="1226" t="s">
        <v>13120</v>
      </c>
      <c r="C44" s="1231">
        <v>582</v>
      </c>
      <c r="D44" s="1"/>
      <c r="E44" s="1"/>
      <c r="F44" s="1"/>
      <c r="G44" s="1"/>
      <c r="H44" s="1"/>
      <c r="I44" s="1"/>
      <c r="J44" s="1"/>
      <c r="K44" s="1"/>
      <c r="L44" s="1"/>
      <c r="M44" s="367"/>
    </row>
    <row x14ac:dyDescent="0.25" r="45" customHeight="1" ht="29.25">
      <c r="A45" s="741" t="s">
        <v>13121</v>
      </c>
      <c r="B45" s="1226" t="s">
        <v>13122</v>
      </c>
      <c r="C45" s="1231">
        <v>53</v>
      </c>
      <c r="D45" s="1"/>
      <c r="E45" s="1"/>
      <c r="F45" s="1"/>
      <c r="G45" s="1"/>
      <c r="H45" s="1"/>
      <c r="I45" s="1"/>
      <c r="J45" s="1"/>
      <c r="K45" s="1"/>
      <c r="L45" s="1"/>
      <c r="M45" s="367"/>
    </row>
    <row x14ac:dyDescent="0.25" r="46" customHeight="1" ht="29.25">
      <c r="A46" s="741" t="s">
        <v>13123</v>
      </c>
      <c r="B46" s="1226" t="s">
        <v>13124</v>
      </c>
      <c r="C46" s="1231">
        <v>119</v>
      </c>
      <c r="D46" s="1"/>
      <c r="E46" s="1"/>
      <c r="F46" s="1"/>
      <c r="G46" s="1"/>
      <c r="H46" s="1"/>
      <c r="I46" s="1"/>
      <c r="J46" s="1"/>
      <c r="K46" s="1"/>
      <c r="L46" s="1"/>
      <c r="M46" s="367"/>
    </row>
    <row x14ac:dyDescent="0.25" r="47" customHeight="1" ht="29.25">
      <c r="A47" s="741" t="s">
        <v>13125</v>
      </c>
      <c r="B47" s="1226" t="s">
        <v>13126</v>
      </c>
      <c r="C47" s="1231">
        <v>12</v>
      </c>
      <c r="D47" s="1"/>
      <c r="E47" s="1"/>
      <c r="F47" s="1"/>
      <c r="G47" s="1"/>
      <c r="H47" s="1"/>
      <c r="I47" s="1"/>
      <c r="J47" s="1"/>
      <c r="K47" s="1"/>
      <c r="L47" s="1"/>
      <c r="M47" s="367"/>
    </row>
    <row x14ac:dyDescent="0.25" r="48" customHeight="1" ht="29.25">
      <c r="A48" s="741" t="s">
        <v>13127</v>
      </c>
      <c r="B48" s="1226" t="s">
        <v>13128</v>
      </c>
      <c r="C48" s="1231">
        <v>302</v>
      </c>
      <c r="D48" s="1"/>
      <c r="E48" s="1"/>
      <c r="F48" s="1"/>
      <c r="G48" s="1"/>
      <c r="H48" s="1"/>
      <c r="I48" s="1"/>
      <c r="J48" s="1"/>
      <c r="K48" s="1"/>
      <c r="L48" s="1"/>
      <c r="M48" s="367"/>
    </row>
    <row x14ac:dyDescent="0.25" r="49" customHeight="1" ht="29.25">
      <c r="A49" s="741" t="s">
        <v>13129</v>
      </c>
      <c r="B49" s="1226" t="s">
        <v>13130</v>
      </c>
      <c r="C49" s="1231">
        <v>17</v>
      </c>
      <c r="D49" s="1"/>
      <c r="E49" s="1"/>
      <c r="F49" s="1"/>
      <c r="G49" s="1"/>
      <c r="H49" s="1"/>
      <c r="I49" s="1"/>
      <c r="J49" s="1"/>
      <c r="K49" s="1"/>
      <c r="L49" s="1"/>
      <c r="M49" s="367"/>
    </row>
    <row x14ac:dyDescent="0.25" r="50" customHeight="1" ht="29.25">
      <c r="A50" s="741" t="s">
        <v>13131</v>
      </c>
      <c r="B50" s="1226" t="s">
        <v>13132</v>
      </c>
      <c r="C50" s="1231">
        <v>161</v>
      </c>
      <c r="D50" s="1"/>
      <c r="E50" s="1"/>
      <c r="F50" s="1"/>
      <c r="G50" s="1"/>
      <c r="H50" s="1"/>
      <c r="I50" s="1"/>
      <c r="J50" s="1"/>
      <c r="K50" s="1"/>
      <c r="L50" s="1"/>
      <c r="M50" s="367"/>
    </row>
    <row x14ac:dyDescent="0.25" r="51" customHeight="1" ht="29.25">
      <c r="A51" s="741" t="s">
        <v>13133</v>
      </c>
      <c r="B51" s="1226" t="s">
        <v>13134</v>
      </c>
      <c r="C51" s="1231">
        <v>171</v>
      </c>
      <c r="D51" s="1"/>
      <c r="E51" s="1"/>
      <c r="F51" s="1"/>
      <c r="G51" s="1"/>
      <c r="H51" s="1"/>
      <c r="I51" s="1"/>
      <c r="J51" s="1"/>
      <c r="K51" s="1"/>
      <c r="L51" s="1"/>
      <c r="M51" s="367"/>
    </row>
    <row x14ac:dyDescent="0.25" r="52" customHeight="1" ht="29.25">
      <c r="A52" s="741" t="s">
        <v>13135</v>
      </c>
      <c r="B52" s="1226" t="s">
        <v>13136</v>
      </c>
      <c r="C52" s="1231">
        <v>201</v>
      </c>
      <c r="D52" s="1"/>
      <c r="E52" s="1"/>
      <c r="F52" s="1"/>
      <c r="G52" s="1"/>
      <c r="H52" s="1"/>
      <c r="I52" s="1"/>
      <c r="J52" s="1"/>
      <c r="K52" s="1"/>
      <c r="L52" s="1"/>
      <c r="M52" s="367"/>
    </row>
    <row x14ac:dyDescent="0.25" r="53" customHeight="1" ht="29.25">
      <c r="A53" s="741" t="s">
        <v>13137</v>
      </c>
      <c r="B53" s="1226" t="s">
        <v>13138</v>
      </c>
      <c r="C53" s="1231">
        <v>206</v>
      </c>
      <c r="D53" s="1"/>
      <c r="E53" s="1"/>
      <c r="F53" s="1"/>
      <c r="G53" s="1"/>
      <c r="H53" s="1"/>
      <c r="I53" s="1"/>
      <c r="J53" s="1"/>
      <c r="K53" s="1"/>
      <c r="L53" s="1"/>
      <c r="M53" s="367"/>
    </row>
    <row x14ac:dyDescent="0.25" r="54" customHeight="1" ht="29.25">
      <c r="A54" s="741" t="s">
        <v>13139</v>
      </c>
      <c r="B54" s="1226" t="s">
        <v>13140</v>
      </c>
      <c r="C54" s="1231">
        <v>357</v>
      </c>
      <c r="D54" s="1"/>
      <c r="E54" s="1"/>
      <c r="F54" s="1"/>
      <c r="G54" s="1"/>
      <c r="H54" s="1"/>
      <c r="I54" s="1"/>
      <c r="J54" s="1"/>
      <c r="K54" s="1"/>
      <c r="L54" s="1"/>
      <c r="M54" s="367"/>
    </row>
    <row x14ac:dyDescent="0.25" r="55" customHeight="1" ht="29.25">
      <c r="A55" s="741" t="s">
        <v>13141</v>
      </c>
      <c r="B55" s="1226" t="s">
        <v>13142</v>
      </c>
      <c r="C55" s="1231">
        <v>197</v>
      </c>
      <c r="D55" s="1"/>
      <c r="E55" s="1"/>
      <c r="F55" s="1"/>
      <c r="G55" s="1"/>
      <c r="H55" s="1"/>
      <c r="I55" s="1"/>
      <c r="J55" s="1"/>
      <c r="K55" s="1"/>
      <c r="L55" s="1"/>
      <c r="M55" s="367"/>
    </row>
    <row x14ac:dyDescent="0.25" r="56" customHeight="1" ht="29.25">
      <c r="A56" s="741" t="s">
        <v>13143</v>
      </c>
      <c r="B56" s="1226" t="s">
        <v>13144</v>
      </c>
      <c r="C56" s="1231">
        <v>233</v>
      </c>
      <c r="D56" s="1"/>
      <c r="E56" s="1"/>
      <c r="F56" s="1"/>
      <c r="G56" s="1"/>
      <c r="H56" s="1"/>
      <c r="I56" s="1"/>
      <c r="J56" s="1"/>
      <c r="K56" s="1"/>
      <c r="L56" s="1"/>
      <c r="M56" s="367"/>
    </row>
    <row x14ac:dyDescent="0.25" r="57" customHeight="1" ht="29.25">
      <c r="A57" s="741" t="s">
        <v>13145</v>
      </c>
      <c r="B57" s="1226" t="s">
        <v>13146</v>
      </c>
      <c r="C57" s="1231">
        <v>37</v>
      </c>
      <c r="D57" s="1"/>
      <c r="E57" s="1"/>
      <c r="F57" s="1"/>
      <c r="G57" s="1"/>
      <c r="H57" s="1"/>
      <c r="I57" s="1"/>
      <c r="J57" s="1"/>
      <c r="K57" s="1"/>
      <c r="L57" s="1"/>
      <c r="M57" s="367"/>
    </row>
    <row x14ac:dyDescent="0.25" r="58" customHeight="1" ht="29.25">
      <c r="A58" s="741" t="s">
        <v>13147</v>
      </c>
      <c r="B58" s="1226" t="s">
        <v>13148</v>
      </c>
      <c r="C58" s="1231">
        <v>161</v>
      </c>
      <c r="D58" s="1"/>
      <c r="E58" s="1"/>
      <c r="F58" s="1"/>
      <c r="G58" s="1"/>
      <c r="H58" s="1"/>
      <c r="I58" s="1"/>
      <c r="J58" s="1"/>
      <c r="K58" s="1"/>
      <c r="L58" s="1"/>
      <c r="M58" s="367"/>
    </row>
    <row x14ac:dyDescent="0.25" r="59" customHeight="1" ht="29.25">
      <c r="A59" s="741" t="s">
        <v>13149</v>
      </c>
      <c r="B59" s="1226" t="s">
        <v>13150</v>
      </c>
      <c r="C59" s="1231">
        <v>110</v>
      </c>
      <c r="D59" s="1"/>
      <c r="E59" s="1"/>
      <c r="F59" s="1"/>
      <c r="G59" s="1"/>
      <c r="H59" s="1"/>
      <c r="I59" s="1"/>
      <c r="J59" s="1"/>
      <c r="K59" s="1"/>
      <c r="L59" s="1"/>
      <c r="M59" s="367"/>
    </row>
    <row x14ac:dyDescent="0.25" r="60" customHeight="1" ht="29.25">
      <c r="A60" s="741" t="s">
        <v>13151</v>
      </c>
      <c r="B60" s="1226" t="s">
        <v>13152</v>
      </c>
      <c r="C60" s="1231">
        <v>164</v>
      </c>
      <c r="D60" s="1"/>
      <c r="E60" s="1"/>
      <c r="F60" s="1"/>
      <c r="G60" s="1"/>
      <c r="H60" s="1"/>
      <c r="I60" s="1"/>
      <c r="J60" s="1"/>
      <c r="K60" s="1"/>
      <c r="L60" s="1"/>
      <c r="M60" s="367"/>
    </row>
    <row x14ac:dyDescent="0.25" r="61" customHeight="1" ht="29.25">
      <c r="A61" s="741" t="s">
        <v>13153</v>
      </c>
      <c r="B61" s="1226" t="s">
        <v>13154</v>
      </c>
      <c r="C61" s="1231">
        <v>211</v>
      </c>
      <c r="D61" s="1"/>
      <c r="E61" s="1"/>
      <c r="F61" s="1"/>
      <c r="G61" s="1"/>
      <c r="H61" s="1"/>
      <c r="I61" s="1"/>
      <c r="J61" s="1"/>
      <c r="K61" s="1"/>
      <c r="L61" s="1"/>
      <c r="M61" s="367"/>
    </row>
    <row x14ac:dyDescent="0.25" r="62" customHeight="1" ht="29.25">
      <c r="A62" s="741" t="s">
        <v>13155</v>
      </c>
      <c r="B62" s="1226" t="s">
        <v>13156</v>
      </c>
      <c r="C62" s="1231">
        <v>771</v>
      </c>
      <c r="D62" s="1"/>
      <c r="E62" s="1"/>
      <c r="F62" s="1"/>
      <c r="G62" s="1"/>
      <c r="H62" s="1"/>
      <c r="I62" s="1"/>
      <c r="J62" s="1"/>
      <c r="K62" s="1"/>
      <c r="L62" s="1"/>
      <c r="M62" s="367"/>
    </row>
    <row x14ac:dyDescent="0.25" r="63" customHeight="1" ht="29.25">
      <c r="A63" s="741" t="s">
        <v>13157</v>
      </c>
      <c r="B63" s="1226" t="s">
        <v>13158</v>
      </c>
      <c r="C63" s="1231">
        <v>761</v>
      </c>
      <c r="D63" s="1"/>
      <c r="E63" s="1"/>
      <c r="F63" s="1"/>
      <c r="G63" s="1"/>
      <c r="H63" s="1"/>
      <c r="I63" s="1"/>
      <c r="J63" s="1"/>
      <c r="K63" s="1"/>
      <c r="L63" s="1"/>
      <c r="M63" s="367"/>
    </row>
    <row x14ac:dyDescent="0.25" r="64" customHeight="1" ht="29.25">
      <c r="A64" s="741" t="s">
        <v>214</v>
      </c>
      <c r="B64" s="1226" t="s">
        <v>215</v>
      </c>
      <c r="C64" s="1231">
        <v>141</v>
      </c>
      <c r="D64" s="1"/>
      <c r="E64" s="1"/>
      <c r="F64" s="1"/>
      <c r="G64" s="1"/>
      <c r="H64" s="1"/>
      <c r="I64" s="1"/>
      <c r="J64" s="1"/>
      <c r="K64" s="1"/>
      <c r="L64" s="1"/>
      <c r="M64" s="367"/>
    </row>
    <row x14ac:dyDescent="0.25" r="65" customHeight="1" ht="29.25">
      <c r="A65" s="741" t="s">
        <v>13159</v>
      </c>
      <c r="B65" s="1226" t="s">
        <v>13160</v>
      </c>
      <c r="C65" s="1231">
        <v>146</v>
      </c>
      <c r="D65" s="1"/>
      <c r="E65" s="1"/>
      <c r="F65" s="1"/>
      <c r="G65" s="1"/>
      <c r="H65" s="1"/>
      <c r="I65" s="1"/>
      <c r="J65" s="1"/>
      <c r="K65" s="1"/>
      <c r="L65" s="1"/>
      <c r="M65" s="367"/>
    </row>
    <row x14ac:dyDescent="0.25" r="66" customHeight="1" ht="29.25">
      <c r="A66" s="741" t="s">
        <v>13161</v>
      </c>
      <c r="B66" s="1226" t="s">
        <v>13162</v>
      </c>
      <c r="C66" s="1231">
        <v>101</v>
      </c>
      <c r="D66" s="1"/>
      <c r="E66" s="1"/>
      <c r="F66" s="1"/>
      <c r="G66" s="1"/>
      <c r="H66" s="1"/>
      <c r="I66" s="1"/>
      <c r="J66" s="1"/>
      <c r="K66" s="1"/>
      <c r="L66" s="1"/>
      <c r="M66" s="367"/>
    </row>
    <row x14ac:dyDescent="0.25" r="67" customHeight="1" ht="29.25">
      <c r="A67" s="741" t="s">
        <v>13163</v>
      </c>
      <c r="B67" s="1226" t="s">
        <v>13164</v>
      </c>
      <c r="C67" s="1231">
        <v>171</v>
      </c>
      <c r="D67" s="1"/>
      <c r="E67" s="1"/>
      <c r="F67" s="1"/>
      <c r="G67" s="1"/>
      <c r="H67" s="1"/>
      <c r="I67" s="1"/>
      <c r="J67" s="1"/>
      <c r="K67" s="1"/>
      <c r="L67" s="1"/>
      <c r="M67" s="367"/>
    </row>
    <row x14ac:dyDescent="0.25" r="68" customHeight="1" ht="29.25">
      <c r="A68" s="741" t="s">
        <v>13165</v>
      </c>
      <c r="B68" s="1226" t="s">
        <v>13166</v>
      </c>
      <c r="C68" s="1231">
        <v>116</v>
      </c>
      <c r="D68" s="1"/>
      <c r="E68" s="1"/>
      <c r="F68" s="1"/>
      <c r="G68" s="1"/>
      <c r="H68" s="1"/>
      <c r="I68" s="1"/>
      <c r="J68" s="1"/>
      <c r="K68" s="1"/>
      <c r="L68" s="1"/>
      <c r="M68" s="367"/>
    </row>
    <row x14ac:dyDescent="0.25" r="69" customHeight="1" ht="32.25">
      <c r="A69" s="741" t="s">
        <v>13167</v>
      </c>
      <c r="B69" s="1226" t="s">
        <v>13168</v>
      </c>
      <c r="C69" s="1231">
        <v>182</v>
      </c>
      <c r="D69" s="1"/>
      <c r="E69" s="1"/>
      <c r="F69" s="1"/>
      <c r="G69" s="1"/>
      <c r="H69" s="1"/>
      <c r="I69" s="1"/>
      <c r="J69" s="1"/>
      <c r="K69" s="1"/>
      <c r="L69" s="1"/>
      <c r="M69" s="367"/>
    </row>
    <row x14ac:dyDescent="0.25" r="70" customHeight="1" ht="32.25">
      <c r="A70" s="741" t="s">
        <v>13169</v>
      </c>
      <c r="B70" s="1226" t="s">
        <v>13170</v>
      </c>
      <c r="C70" s="1231">
        <v>282</v>
      </c>
      <c r="D70" s="1"/>
      <c r="E70" s="1"/>
      <c r="F70" s="1"/>
      <c r="G70" s="1"/>
      <c r="H70" s="1"/>
      <c r="I70" s="1"/>
      <c r="J70" s="1"/>
      <c r="K70" s="1"/>
      <c r="L70" s="1"/>
      <c r="M70" s="367"/>
    </row>
    <row x14ac:dyDescent="0.25" r="71" customHeight="1" ht="29.25">
      <c r="A71" s="741" t="s">
        <v>13171</v>
      </c>
      <c r="B71" s="1226" t="s">
        <v>13172</v>
      </c>
      <c r="C71" s="1231">
        <v>33</v>
      </c>
      <c r="D71" s="1"/>
      <c r="E71" s="1"/>
      <c r="F71" s="1"/>
      <c r="G71" s="1"/>
      <c r="H71" s="1"/>
      <c r="I71" s="1"/>
      <c r="J71" s="1"/>
      <c r="K71" s="1"/>
      <c r="L71" s="1"/>
      <c r="M71" s="367"/>
    </row>
    <row x14ac:dyDescent="0.25" r="72" customHeight="1" ht="29.25">
      <c r="A72" s="741" t="s">
        <v>13173</v>
      </c>
      <c r="B72" s="1226" t="s">
        <v>13174</v>
      </c>
      <c r="C72" s="1231">
        <v>405</v>
      </c>
      <c r="D72" s="1"/>
      <c r="E72" s="1"/>
      <c r="F72" s="1"/>
      <c r="G72" s="1"/>
      <c r="H72" s="1"/>
      <c r="I72" s="1"/>
      <c r="J72" s="1"/>
      <c r="K72" s="1"/>
      <c r="L72" s="1"/>
      <c r="M72" s="367"/>
    </row>
    <row x14ac:dyDescent="0.25" r="73" customHeight="1" ht="29.25">
      <c r="A73" s="741" t="s">
        <v>13175</v>
      </c>
      <c r="B73" s="1226" t="s">
        <v>13176</v>
      </c>
      <c r="C73" s="1231">
        <v>205</v>
      </c>
      <c r="D73" s="1"/>
      <c r="E73" s="1"/>
      <c r="F73" s="1"/>
      <c r="G73" s="1"/>
      <c r="H73" s="1"/>
      <c r="I73" s="1"/>
      <c r="J73" s="1"/>
      <c r="K73" s="1"/>
      <c r="L73" s="1"/>
      <c r="M73" s="367"/>
    </row>
    <row x14ac:dyDescent="0.25" r="74" customHeight="1" ht="29.25">
      <c r="A74" s="741" t="s">
        <v>13177</v>
      </c>
      <c r="B74" s="1226" t="s">
        <v>13178</v>
      </c>
      <c r="C74" s="1231">
        <v>44</v>
      </c>
      <c r="D74" s="1"/>
      <c r="E74" s="1"/>
      <c r="F74" s="1"/>
      <c r="G74" s="1"/>
      <c r="H74" s="1"/>
      <c r="I74" s="1"/>
      <c r="J74" s="1"/>
      <c r="K74" s="1"/>
      <c r="L74" s="1"/>
      <c r="M74" s="367"/>
    </row>
    <row x14ac:dyDescent="0.25" r="75" customHeight="1" ht="29.25">
      <c r="A75" s="741" t="s">
        <v>13179</v>
      </c>
      <c r="B75" s="1226" t="s">
        <v>13180</v>
      </c>
      <c r="C75" s="1231">
        <v>87</v>
      </c>
      <c r="D75" s="1"/>
      <c r="E75" s="1"/>
      <c r="F75" s="1"/>
      <c r="G75" s="1"/>
      <c r="H75" s="1"/>
      <c r="I75" s="1"/>
      <c r="J75" s="1"/>
      <c r="K75" s="1"/>
      <c r="L75" s="1"/>
      <c r="M75" s="367"/>
    </row>
    <row x14ac:dyDescent="0.25" r="76" customHeight="1" ht="29.25">
      <c r="A76" s="741" t="s">
        <v>13181</v>
      </c>
      <c r="B76" s="1226" t="s">
        <v>13182</v>
      </c>
      <c r="C76" s="1231">
        <v>233</v>
      </c>
      <c r="D76" s="1"/>
      <c r="E76" s="1"/>
      <c r="F76" s="1"/>
      <c r="G76" s="1"/>
      <c r="H76" s="1"/>
      <c r="I76" s="1"/>
      <c r="J76" s="1"/>
      <c r="K76" s="1"/>
      <c r="L76" s="1"/>
      <c r="M76" s="367"/>
    </row>
    <row x14ac:dyDescent="0.25" r="77" customHeight="1" ht="29.25">
      <c r="A77" s="741" t="s">
        <v>13183</v>
      </c>
      <c r="B77" s="1226" t="s">
        <v>13184</v>
      </c>
      <c r="C77" s="1231">
        <v>284</v>
      </c>
      <c r="D77" s="1"/>
      <c r="E77" s="1"/>
      <c r="F77" s="1"/>
      <c r="G77" s="1"/>
      <c r="H77" s="1"/>
      <c r="I77" s="1"/>
      <c r="J77" s="1"/>
      <c r="K77" s="1"/>
      <c r="L77" s="1"/>
      <c r="M77" s="367"/>
    </row>
    <row x14ac:dyDescent="0.25" r="78" customHeight="1" ht="29.25">
      <c r="A78" s="741" t="s">
        <v>13185</v>
      </c>
      <c r="B78" s="1226" t="s">
        <v>13186</v>
      </c>
      <c r="C78" s="1231">
        <v>1048</v>
      </c>
      <c r="D78" s="1"/>
      <c r="E78" s="1"/>
      <c r="F78" s="1"/>
      <c r="G78" s="1"/>
      <c r="H78" s="1"/>
      <c r="I78" s="1"/>
      <c r="J78" s="1"/>
      <c r="K78" s="1"/>
      <c r="L78" s="1"/>
      <c r="M78" s="367"/>
    </row>
    <row x14ac:dyDescent="0.25" r="79" customHeight="1" ht="29.25">
      <c r="A79" s="741" t="s">
        <v>13187</v>
      </c>
      <c r="B79" s="1226" t="s">
        <v>13188</v>
      </c>
      <c r="C79" s="1231">
        <v>482</v>
      </c>
      <c r="D79" s="1"/>
      <c r="E79" s="1"/>
      <c r="F79" s="1"/>
      <c r="G79" s="1"/>
      <c r="H79" s="1"/>
      <c r="I79" s="1"/>
      <c r="J79" s="1"/>
      <c r="K79" s="1"/>
      <c r="L79" s="1"/>
      <c r="M79" s="367"/>
    </row>
    <row x14ac:dyDescent="0.25" r="80" customHeight="1" ht="29.25">
      <c r="A80" s="741" t="s">
        <v>13189</v>
      </c>
      <c r="B80" s="1226" t="s">
        <v>13190</v>
      </c>
      <c r="C80" s="1231">
        <v>442</v>
      </c>
      <c r="D80" s="1"/>
      <c r="E80" s="1"/>
      <c r="F80" s="1"/>
      <c r="G80" s="1"/>
      <c r="H80" s="1"/>
      <c r="I80" s="1"/>
      <c r="J80" s="1"/>
      <c r="K80" s="1"/>
      <c r="L80" s="1"/>
      <c r="M80" s="367"/>
    </row>
    <row x14ac:dyDescent="0.25" r="81" customHeight="1" ht="29.25">
      <c r="A81" s="741" t="s">
        <v>13191</v>
      </c>
      <c r="B81" s="1226" t="s">
        <v>13192</v>
      </c>
      <c r="C81" s="1231">
        <v>1046</v>
      </c>
      <c r="D81" s="1"/>
      <c r="E81" s="1"/>
      <c r="F81" s="1"/>
      <c r="G81" s="1"/>
      <c r="H81" s="1"/>
      <c r="I81" s="1"/>
      <c r="J81" s="1"/>
      <c r="K81" s="1"/>
      <c r="L81" s="1"/>
      <c r="M81" s="367"/>
    </row>
    <row x14ac:dyDescent="0.25" r="82" customHeight="1" ht="29.25">
      <c r="A82" s="741" t="s">
        <v>13193</v>
      </c>
      <c r="B82" s="1226" t="s">
        <v>13194</v>
      </c>
      <c r="C82" s="1231">
        <v>322</v>
      </c>
      <c r="D82" s="1"/>
      <c r="E82" s="1"/>
      <c r="F82" s="1"/>
      <c r="G82" s="1"/>
      <c r="H82" s="1"/>
      <c r="I82" s="1"/>
      <c r="J82" s="1"/>
      <c r="K82" s="1"/>
      <c r="L82" s="1"/>
      <c r="M82" s="367"/>
    </row>
    <row x14ac:dyDescent="0.25" r="83" customHeight="1" ht="29.25">
      <c r="A83" s="741" t="s">
        <v>13195</v>
      </c>
      <c r="B83" s="1226" t="s">
        <v>13196</v>
      </c>
      <c r="C83" s="1231">
        <v>96</v>
      </c>
      <c r="D83" s="1"/>
      <c r="E83" s="1"/>
      <c r="F83" s="1"/>
      <c r="G83" s="1"/>
      <c r="H83" s="1"/>
      <c r="I83" s="1"/>
      <c r="J83" s="1"/>
      <c r="K83" s="1"/>
      <c r="L83" s="1"/>
      <c r="M83" s="367"/>
    </row>
    <row x14ac:dyDescent="0.25" r="84" customHeight="1" ht="29.25">
      <c r="A84" s="741" t="s">
        <v>13197</v>
      </c>
      <c r="B84" s="1226" t="s">
        <v>13198</v>
      </c>
      <c r="C84" s="1231">
        <v>61</v>
      </c>
      <c r="D84" s="1"/>
      <c r="E84" s="1"/>
      <c r="F84" s="1"/>
      <c r="G84" s="1"/>
      <c r="H84" s="1"/>
      <c r="I84" s="1"/>
      <c r="J84" s="1"/>
      <c r="K84" s="1"/>
      <c r="L84" s="1"/>
      <c r="M84" s="367"/>
    </row>
    <row x14ac:dyDescent="0.25" r="85" customHeight="1" ht="29.25">
      <c r="A85" s="741" t="s">
        <v>13199</v>
      </c>
      <c r="B85" s="1226" t="s">
        <v>13200</v>
      </c>
      <c r="C85" s="1231">
        <v>78</v>
      </c>
      <c r="D85" s="1"/>
      <c r="E85" s="1"/>
      <c r="F85" s="1"/>
      <c r="G85" s="1"/>
      <c r="H85" s="1"/>
      <c r="I85" s="1"/>
      <c r="J85" s="1"/>
      <c r="K85" s="1"/>
      <c r="L85" s="1"/>
      <c r="M85" s="367"/>
    </row>
    <row x14ac:dyDescent="0.25" r="86" customHeight="1" ht="29.25">
      <c r="A86" s="741" t="s">
        <v>13201</v>
      </c>
      <c r="B86" s="1226" t="s">
        <v>13202</v>
      </c>
      <c r="C86" s="1231">
        <v>262</v>
      </c>
      <c r="D86" s="1"/>
      <c r="E86" s="1"/>
      <c r="F86" s="1"/>
      <c r="G86" s="1"/>
      <c r="H86" s="1"/>
      <c r="I86" s="1"/>
      <c r="J86" s="1"/>
      <c r="K86" s="1"/>
      <c r="L86" s="1"/>
      <c r="M86" s="367"/>
    </row>
    <row x14ac:dyDescent="0.25" r="87" customHeight="1" ht="29.25">
      <c r="A87" s="741" t="s">
        <v>13203</v>
      </c>
      <c r="B87" s="1226" t="s">
        <v>13204</v>
      </c>
      <c r="C87" s="1231">
        <v>206</v>
      </c>
      <c r="D87" s="1"/>
      <c r="E87" s="1"/>
      <c r="F87" s="1"/>
      <c r="G87" s="1"/>
      <c r="H87" s="1"/>
      <c r="I87" s="1"/>
      <c r="J87" s="1"/>
      <c r="K87" s="1"/>
      <c r="L87" s="1"/>
      <c r="M87" s="367"/>
    </row>
    <row x14ac:dyDescent="0.25" r="88" customHeight="1" ht="29.25">
      <c r="A88" s="741" t="s">
        <v>13205</v>
      </c>
      <c r="B88" s="1226" t="s">
        <v>13206</v>
      </c>
      <c r="C88" s="1231">
        <v>351</v>
      </c>
      <c r="D88" s="1"/>
      <c r="E88" s="1"/>
      <c r="F88" s="1"/>
      <c r="G88" s="1"/>
      <c r="H88" s="1"/>
      <c r="I88" s="1"/>
      <c r="J88" s="1"/>
      <c r="K88" s="1"/>
      <c r="L88" s="1"/>
      <c r="M88" s="367"/>
    </row>
    <row x14ac:dyDescent="0.25" r="89" customHeight="1" ht="29.25">
      <c r="A89" s="741" t="s">
        <v>13207</v>
      </c>
      <c r="B89" s="1226" t="s">
        <v>13208</v>
      </c>
      <c r="C89" s="1231">
        <v>356</v>
      </c>
      <c r="D89" s="1"/>
      <c r="E89" s="1"/>
      <c r="F89" s="1"/>
      <c r="G89" s="1"/>
      <c r="H89" s="1"/>
      <c r="I89" s="1"/>
      <c r="J89" s="1"/>
      <c r="K89" s="1"/>
      <c r="L89" s="1"/>
      <c r="M89" s="367"/>
    </row>
    <row x14ac:dyDescent="0.25" r="90" customHeight="1" ht="29.25">
      <c r="A90" s="741" t="s">
        <v>13209</v>
      </c>
      <c r="B90" s="1226" t="s">
        <v>13210</v>
      </c>
      <c r="C90" s="1231">
        <v>361</v>
      </c>
      <c r="D90" s="1"/>
      <c r="E90" s="1"/>
      <c r="F90" s="1"/>
      <c r="G90" s="1"/>
      <c r="H90" s="1"/>
      <c r="I90" s="1"/>
      <c r="J90" s="1"/>
      <c r="K90" s="1"/>
      <c r="L90" s="1"/>
      <c r="M90" s="367"/>
    </row>
    <row x14ac:dyDescent="0.25" r="91" customHeight="1" ht="29.25">
      <c r="A91" s="741" t="s">
        <v>13211</v>
      </c>
      <c r="B91" s="1226" t="s">
        <v>13212</v>
      </c>
      <c r="C91" s="1231">
        <v>1292</v>
      </c>
      <c r="D91" s="1"/>
      <c r="E91" s="1"/>
      <c r="F91" s="1"/>
      <c r="G91" s="1"/>
      <c r="H91" s="1"/>
      <c r="I91" s="1"/>
      <c r="J91" s="1"/>
      <c r="K91" s="1"/>
      <c r="L91" s="1"/>
      <c r="M91" s="367"/>
    </row>
    <row x14ac:dyDescent="0.25" r="92" customHeight="1" ht="29.25">
      <c r="A92" s="741" t="s">
        <v>13213</v>
      </c>
      <c r="B92" s="1226" t="s">
        <v>13214</v>
      </c>
      <c r="C92" s="1231">
        <v>342</v>
      </c>
      <c r="D92" s="1"/>
      <c r="E92" s="1"/>
      <c r="F92" s="1"/>
      <c r="G92" s="1"/>
      <c r="H92" s="1"/>
      <c r="I92" s="1"/>
      <c r="J92" s="1"/>
      <c r="K92" s="1"/>
      <c r="L92" s="1"/>
      <c r="M92" s="367"/>
    </row>
    <row x14ac:dyDescent="0.25" r="93" customHeight="1" ht="29.25">
      <c r="A93" s="741" t="s">
        <v>13215</v>
      </c>
      <c r="B93" s="1226" t="s">
        <v>13216</v>
      </c>
      <c r="C93" s="1231">
        <v>214</v>
      </c>
      <c r="D93" s="1"/>
      <c r="E93" s="1"/>
      <c r="F93" s="1"/>
      <c r="G93" s="1"/>
      <c r="H93" s="1"/>
      <c r="I93" s="1"/>
      <c r="J93" s="1"/>
      <c r="K93" s="1"/>
      <c r="L93" s="1"/>
      <c r="M93" s="367"/>
    </row>
    <row x14ac:dyDescent="0.25" r="94" customHeight="1" ht="29.25">
      <c r="A94" s="741" t="s">
        <v>13217</v>
      </c>
      <c r="B94" s="1226" t="s">
        <v>13218</v>
      </c>
      <c r="C94" s="1231">
        <v>865</v>
      </c>
      <c r="D94" s="1"/>
      <c r="E94" s="1"/>
      <c r="F94" s="1"/>
      <c r="G94" s="1"/>
      <c r="H94" s="1"/>
      <c r="I94" s="1"/>
      <c r="J94" s="1"/>
      <c r="K94" s="1"/>
      <c r="L94" s="1"/>
      <c r="M94" s="367"/>
    </row>
    <row x14ac:dyDescent="0.25" r="95" customHeight="1" ht="29.25">
      <c r="A95" s="741" t="s">
        <v>13219</v>
      </c>
      <c r="B95" s="1226" t="s">
        <v>13220</v>
      </c>
      <c r="C95" s="1231">
        <v>171</v>
      </c>
      <c r="D95" s="1"/>
      <c r="E95" s="1"/>
      <c r="F95" s="1"/>
      <c r="G95" s="1"/>
      <c r="H95" s="1"/>
      <c r="I95" s="1"/>
      <c r="J95" s="1"/>
      <c r="K95" s="1"/>
      <c r="L95" s="1"/>
      <c r="M95" s="367"/>
    </row>
    <row x14ac:dyDescent="0.25" r="96" customHeight="1" ht="29.25">
      <c r="A96" s="741" t="s">
        <v>13221</v>
      </c>
      <c r="B96" s="1226" t="s">
        <v>13222</v>
      </c>
      <c r="C96" s="1231">
        <v>160</v>
      </c>
      <c r="D96" s="1"/>
      <c r="E96" s="1"/>
      <c r="F96" s="1"/>
      <c r="G96" s="1"/>
      <c r="H96" s="1"/>
      <c r="I96" s="1"/>
      <c r="J96" s="1"/>
      <c r="K96" s="1"/>
      <c r="L96" s="1"/>
      <c r="M96" s="367"/>
    </row>
    <row x14ac:dyDescent="0.25" r="97" customHeight="1" ht="29.25">
      <c r="A97" s="741" t="s">
        <v>13223</v>
      </c>
      <c r="B97" s="1226" t="s">
        <v>13224</v>
      </c>
      <c r="C97" s="1231">
        <v>556</v>
      </c>
      <c r="D97" s="1"/>
      <c r="E97" s="1"/>
      <c r="F97" s="1"/>
      <c r="G97" s="1"/>
      <c r="H97" s="1"/>
      <c r="I97" s="1"/>
      <c r="J97" s="1"/>
      <c r="K97" s="1"/>
      <c r="L97" s="1"/>
      <c r="M97" s="367"/>
    </row>
    <row x14ac:dyDescent="0.25" r="98" customHeight="1" ht="29.25">
      <c r="A98" s="741" t="s">
        <v>13225</v>
      </c>
      <c r="B98" s="1226" t="s">
        <v>13226</v>
      </c>
      <c r="C98" s="1231">
        <v>241</v>
      </c>
      <c r="D98" s="1"/>
      <c r="E98" s="1"/>
      <c r="F98" s="1"/>
      <c r="G98" s="1"/>
      <c r="H98" s="1"/>
      <c r="I98" s="1"/>
      <c r="J98" s="1"/>
      <c r="K98" s="1"/>
      <c r="L98" s="1"/>
      <c r="M98" s="367"/>
    </row>
    <row x14ac:dyDescent="0.25" r="99" customHeight="1" ht="29.25">
      <c r="A99" s="741" t="s">
        <v>13227</v>
      </c>
      <c r="B99" s="1226" t="s">
        <v>13228</v>
      </c>
      <c r="C99" s="1231">
        <v>201</v>
      </c>
      <c r="D99" s="1"/>
      <c r="E99" s="1"/>
      <c r="F99" s="1"/>
      <c r="G99" s="1"/>
      <c r="H99" s="1"/>
      <c r="I99" s="1"/>
      <c r="J99" s="1"/>
      <c r="K99" s="1"/>
      <c r="L99" s="1"/>
      <c r="M99" s="367"/>
    </row>
    <row x14ac:dyDescent="0.25" r="100" customHeight="1" ht="29.25">
      <c r="A100" s="741" t="s">
        <v>13229</v>
      </c>
      <c r="B100" s="1226" t="s">
        <v>13230</v>
      </c>
      <c r="C100" s="1231">
        <v>131</v>
      </c>
      <c r="D100" s="1"/>
      <c r="E100" s="1"/>
      <c r="F100" s="1"/>
      <c r="G100" s="1"/>
      <c r="H100" s="1"/>
      <c r="I100" s="1"/>
      <c r="J100" s="1"/>
      <c r="K100" s="1"/>
      <c r="L100" s="1"/>
      <c r="M100" s="367"/>
    </row>
    <row x14ac:dyDescent="0.25" r="101" customHeight="1" ht="29.25">
      <c r="A101" s="741" t="s">
        <v>13231</v>
      </c>
      <c r="B101" s="1226" t="s">
        <v>13232</v>
      </c>
      <c r="C101" s="1231">
        <v>106</v>
      </c>
      <c r="D101" s="1"/>
      <c r="E101" s="1"/>
      <c r="F101" s="1"/>
      <c r="G101" s="1"/>
      <c r="H101" s="1"/>
      <c r="I101" s="1"/>
      <c r="J101" s="1"/>
      <c r="K101" s="1"/>
      <c r="L101" s="1"/>
      <c r="M101" s="367"/>
    </row>
    <row x14ac:dyDescent="0.25" r="102" customHeight="1" ht="29.25">
      <c r="A102" s="741" t="s">
        <v>13233</v>
      </c>
      <c r="B102" s="1226" t="s">
        <v>13234</v>
      </c>
      <c r="C102" s="1231">
        <v>76</v>
      </c>
      <c r="D102" s="1"/>
      <c r="E102" s="1"/>
      <c r="F102" s="1"/>
      <c r="G102" s="1"/>
      <c r="H102" s="1"/>
      <c r="I102" s="1"/>
      <c r="J102" s="1"/>
      <c r="K102" s="1"/>
      <c r="L102" s="1"/>
      <c r="M102" s="367"/>
    </row>
    <row x14ac:dyDescent="0.25" r="103" customHeight="1" ht="29.25">
      <c r="A103" s="741" t="s">
        <v>13235</v>
      </c>
      <c r="B103" s="1226" t="s">
        <v>13236</v>
      </c>
      <c r="C103" s="1231">
        <v>172</v>
      </c>
      <c r="D103" s="1"/>
      <c r="E103" s="1"/>
      <c r="F103" s="1"/>
      <c r="G103" s="1"/>
      <c r="H103" s="1"/>
      <c r="I103" s="1"/>
      <c r="J103" s="1"/>
      <c r="K103" s="1"/>
      <c r="L103" s="1"/>
      <c r="M103" s="367"/>
    </row>
    <row x14ac:dyDescent="0.25" r="104" customHeight="1" ht="29.25">
      <c r="A104" s="741" t="s">
        <v>13237</v>
      </c>
      <c r="B104" s="1226" t="s">
        <v>13238</v>
      </c>
      <c r="C104" s="1231">
        <v>131</v>
      </c>
      <c r="D104" s="1"/>
      <c r="E104" s="1"/>
      <c r="F104" s="1"/>
      <c r="G104" s="1"/>
      <c r="H104" s="1"/>
      <c r="I104" s="1"/>
      <c r="J104" s="1"/>
      <c r="K104" s="1"/>
      <c r="L104" s="1"/>
      <c r="M104" s="367"/>
    </row>
    <row x14ac:dyDescent="0.25" r="105" customHeight="1" ht="29.25">
      <c r="A105" s="741" t="s">
        <v>13239</v>
      </c>
      <c r="B105" s="1226" t="s">
        <v>13240</v>
      </c>
      <c r="C105" s="1231">
        <v>782</v>
      </c>
      <c r="D105" s="1"/>
      <c r="E105" s="1"/>
      <c r="F105" s="1"/>
      <c r="G105" s="1"/>
      <c r="H105" s="1"/>
      <c r="I105" s="1"/>
      <c r="J105" s="1"/>
      <c r="K105" s="1"/>
      <c r="L105" s="1"/>
      <c r="M105" s="367"/>
    </row>
    <row x14ac:dyDescent="0.25" r="106" customHeight="1" ht="29.25">
      <c r="A106" s="741" t="s">
        <v>13241</v>
      </c>
      <c r="B106" s="1226" t="s">
        <v>13242</v>
      </c>
      <c r="C106" s="1231">
        <v>387</v>
      </c>
      <c r="D106" s="1"/>
      <c r="E106" s="1"/>
      <c r="F106" s="1"/>
      <c r="G106" s="1"/>
      <c r="H106" s="1"/>
      <c r="I106" s="1"/>
      <c r="J106" s="1"/>
      <c r="K106" s="1"/>
      <c r="L106" s="1"/>
      <c r="M106" s="367"/>
    </row>
    <row x14ac:dyDescent="0.25" r="107" customHeight="1" ht="29.25">
      <c r="A107" s="741" t="s">
        <v>13243</v>
      </c>
      <c r="B107" s="1226" t="s">
        <v>13244</v>
      </c>
      <c r="C107" s="1231">
        <v>360</v>
      </c>
      <c r="D107" s="1"/>
      <c r="E107" s="1"/>
      <c r="F107" s="1"/>
      <c r="G107" s="1"/>
      <c r="H107" s="1"/>
      <c r="I107" s="1"/>
      <c r="J107" s="1"/>
      <c r="K107" s="1"/>
      <c r="L107" s="1"/>
      <c r="M107" s="367"/>
    </row>
    <row x14ac:dyDescent="0.25" r="108" customHeight="1" ht="29.25">
      <c r="A108" s="741" t="s">
        <v>13245</v>
      </c>
      <c r="B108" s="1226" t="s">
        <v>13246</v>
      </c>
      <c r="C108" s="1231">
        <v>67</v>
      </c>
      <c r="D108" s="1"/>
      <c r="E108" s="1"/>
      <c r="F108" s="1"/>
      <c r="G108" s="1"/>
      <c r="H108" s="1"/>
      <c r="I108" s="1"/>
      <c r="J108" s="1"/>
      <c r="K108" s="1"/>
      <c r="L108" s="1"/>
      <c r="M108" s="367"/>
    </row>
    <row x14ac:dyDescent="0.25" r="109" customHeight="1" ht="29.25">
      <c r="A109" s="741" t="s">
        <v>13247</v>
      </c>
      <c r="B109" s="1226" t="s">
        <v>13248</v>
      </c>
      <c r="C109" s="1231">
        <v>76</v>
      </c>
      <c r="D109" s="1"/>
      <c r="E109" s="1"/>
      <c r="F109" s="1"/>
      <c r="G109" s="1"/>
      <c r="H109" s="1"/>
      <c r="I109" s="1"/>
      <c r="J109" s="1"/>
      <c r="K109" s="1"/>
      <c r="L109" s="1"/>
      <c r="M109" s="367"/>
    </row>
    <row x14ac:dyDescent="0.25" r="110" customHeight="1" ht="29.25">
      <c r="A110" s="741" t="s">
        <v>13249</v>
      </c>
      <c r="B110" s="1226" t="s">
        <v>13250</v>
      </c>
      <c r="C110" s="1231">
        <v>718</v>
      </c>
      <c r="D110" s="1"/>
      <c r="E110" s="1"/>
      <c r="F110" s="1"/>
      <c r="G110" s="1"/>
      <c r="H110" s="1"/>
      <c r="I110" s="1"/>
      <c r="J110" s="1"/>
      <c r="K110" s="1"/>
      <c r="L110" s="1"/>
      <c r="M110" s="367"/>
    </row>
    <row x14ac:dyDescent="0.25" r="111" customHeight="1" ht="29.25">
      <c r="A111" s="741" t="s">
        <v>13251</v>
      </c>
      <c r="B111" s="1226" t="s">
        <v>13252</v>
      </c>
      <c r="C111" s="1231">
        <v>152</v>
      </c>
      <c r="D111" s="1"/>
      <c r="E111" s="1"/>
      <c r="F111" s="1"/>
      <c r="G111" s="1"/>
      <c r="H111" s="1"/>
      <c r="I111" s="1"/>
      <c r="J111" s="1"/>
      <c r="K111" s="1"/>
      <c r="L111" s="1"/>
      <c r="M111" s="367"/>
    </row>
    <row x14ac:dyDescent="0.25" r="112" customHeight="1" ht="29.25">
      <c r="A112" s="741" t="s">
        <v>13253</v>
      </c>
      <c r="B112" s="1226" t="s">
        <v>13254</v>
      </c>
      <c r="C112" s="1231">
        <v>72</v>
      </c>
      <c r="D112" s="1"/>
      <c r="E112" s="1"/>
      <c r="F112" s="1"/>
      <c r="G112" s="1"/>
      <c r="H112" s="1"/>
      <c r="I112" s="1"/>
      <c r="J112" s="1"/>
      <c r="K112" s="1"/>
      <c r="L112" s="1"/>
      <c r="M112" s="367"/>
    </row>
    <row x14ac:dyDescent="0.25" r="113" customHeight="1" ht="29.25">
      <c r="A113" s="741" t="s">
        <v>13255</v>
      </c>
      <c r="B113" s="1226" t="s">
        <v>13256</v>
      </c>
      <c r="C113" s="1231">
        <v>461</v>
      </c>
      <c r="D113" s="1"/>
      <c r="E113" s="1"/>
      <c r="F113" s="1"/>
      <c r="G113" s="1"/>
      <c r="H113" s="1"/>
      <c r="I113" s="1"/>
      <c r="J113" s="1"/>
      <c r="K113" s="1"/>
      <c r="L113" s="1"/>
      <c r="M113" s="367"/>
    </row>
    <row x14ac:dyDescent="0.25" r="114" customHeight="1" ht="29.25">
      <c r="A114" s="741" t="s">
        <v>13257</v>
      </c>
      <c r="B114" s="1226" t="s">
        <v>13258</v>
      </c>
      <c r="C114" s="1231">
        <v>402</v>
      </c>
      <c r="D114" s="1"/>
      <c r="E114" s="1"/>
      <c r="F114" s="1"/>
      <c r="G114" s="1"/>
      <c r="H114" s="1"/>
      <c r="I114" s="1"/>
      <c r="J114" s="1"/>
      <c r="K114" s="1"/>
      <c r="L114" s="1"/>
      <c r="M114" s="367"/>
    </row>
    <row x14ac:dyDescent="0.25" r="115" customHeight="1" ht="29.25">
      <c r="A115" s="741" t="s">
        <v>13259</v>
      </c>
      <c r="B115" s="1226" t="s">
        <v>13260</v>
      </c>
      <c r="C115" s="1231">
        <v>704</v>
      </c>
      <c r="D115" s="1"/>
      <c r="E115" s="1"/>
      <c r="F115" s="1"/>
      <c r="G115" s="1"/>
      <c r="H115" s="1"/>
      <c r="I115" s="1"/>
      <c r="J115" s="1"/>
      <c r="K115" s="1"/>
      <c r="L115" s="1"/>
      <c r="M115" s="367"/>
    </row>
    <row x14ac:dyDescent="0.25" r="116" customHeight="1" ht="29.25">
      <c r="A116" s="741" t="s">
        <v>13261</v>
      </c>
      <c r="B116" s="1226" t="s">
        <v>13262</v>
      </c>
      <c r="C116" s="1231">
        <v>1053</v>
      </c>
      <c r="D116" s="1"/>
      <c r="E116" s="1"/>
      <c r="F116" s="1"/>
      <c r="G116" s="1"/>
      <c r="H116" s="1"/>
      <c r="I116" s="1"/>
      <c r="J116" s="1"/>
      <c r="K116" s="1"/>
      <c r="L116" s="1"/>
      <c r="M116" s="367"/>
    </row>
    <row x14ac:dyDescent="0.25" r="117" customHeight="1" ht="29.25">
      <c r="A117" s="741" t="s">
        <v>13263</v>
      </c>
      <c r="B117" s="1226" t="s">
        <v>13264</v>
      </c>
      <c r="C117" s="1231">
        <v>160</v>
      </c>
      <c r="D117" s="1"/>
      <c r="E117" s="1"/>
      <c r="F117" s="1"/>
      <c r="G117" s="1"/>
      <c r="H117" s="1"/>
      <c r="I117" s="1"/>
      <c r="J117" s="1"/>
      <c r="K117" s="1"/>
      <c r="L117" s="1"/>
      <c r="M117" s="367"/>
    </row>
    <row x14ac:dyDescent="0.25" r="118" customHeight="1" ht="29.25">
      <c r="A118" s="741" t="s">
        <v>13265</v>
      </c>
      <c r="B118" s="1226" t="s">
        <v>13266</v>
      </c>
      <c r="C118" s="1231">
        <v>500</v>
      </c>
      <c r="D118" s="1"/>
      <c r="E118" s="1"/>
      <c r="F118" s="1"/>
      <c r="G118" s="1"/>
      <c r="H118" s="1"/>
      <c r="I118" s="1"/>
      <c r="J118" s="1"/>
      <c r="K118" s="1"/>
      <c r="L118" s="1"/>
      <c r="M118" s="367"/>
    </row>
    <row x14ac:dyDescent="0.25" r="119" customHeight="1" ht="29.25">
      <c r="A119" s="741" t="s">
        <v>13267</v>
      </c>
      <c r="B119" s="1226" t="s">
        <v>13268</v>
      </c>
      <c r="C119" s="1231">
        <v>585</v>
      </c>
      <c r="D119" s="1"/>
      <c r="E119" s="1"/>
      <c r="F119" s="1"/>
      <c r="G119" s="1"/>
      <c r="H119" s="1"/>
      <c r="I119" s="1"/>
      <c r="J119" s="1"/>
      <c r="K119" s="1"/>
      <c r="L119" s="1"/>
      <c r="M119" s="367"/>
    </row>
    <row x14ac:dyDescent="0.25" r="120" customHeight="1" ht="29.25">
      <c r="A120" s="741" t="s">
        <v>13269</v>
      </c>
      <c r="B120" s="1226" t="s">
        <v>13270</v>
      </c>
      <c r="C120" s="1231">
        <v>472</v>
      </c>
      <c r="D120" s="1"/>
      <c r="E120" s="1"/>
      <c r="F120" s="1"/>
      <c r="G120" s="1"/>
      <c r="H120" s="1"/>
      <c r="I120" s="1"/>
      <c r="J120" s="1"/>
      <c r="K120" s="1"/>
      <c r="L120" s="1"/>
      <c r="M120" s="367"/>
    </row>
    <row x14ac:dyDescent="0.25" r="121" customHeight="1" ht="29.25">
      <c r="A121" s="741" t="s">
        <v>13271</v>
      </c>
      <c r="B121" s="1226" t="s">
        <v>13272</v>
      </c>
      <c r="C121" s="1231">
        <v>416</v>
      </c>
      <c r="D121" s="1"/>
      <c r="E121" s="1"/>
      <c r="F121" s="1"/>
      <c r="G121" s="1"/>
      <c r="H121" s="1"/>
      <c r="I121" s="1"/>
      <c r="J121" s="1"/>
      <c r="K121" s="1"/>
      <c r="L121" s="1"/>
      <c r="M121" s="367"/>
    </row>
    <row x14ac:dyDescent="0.25" r="122" customHeight="1" ht="29.25">
      <c r="A122" s="741" t="s">
        <v>13273</v>
      </c>
      <c r="B122" s="1226" t="s">
        <v>13274</v>
      </c>
      <c r="C122" s="1231">
        <v>101</v>
      </c>
      <c r="D122" s="1"/>
      <c r="E122" s="1"/>
      <c r="F122" s="1"/>
      <c r="G122" s="1"/>
      <c r="H122" s="1"/>
      <c r="I122" s="1"/>
      <c r="J122" s="1"/>
      <c r="K122" s="1"/>
      <c r="L122" s="1"/>
      <c r="M122" s="367"/>
    </row>
    <row x14ac:dyDescent="0.25" r="123" customHeight="1" ht="29.25">
      <c r="A123" s="741" t="s">
        <v>13275</v>
      </c>
      <c r="B123" s="1226" t="s">
        <v>13276</v>
      </c>
      <c r="C123" s="1231">
        <v>450</v>
      </c>
      <c r="D123" s="1"/>
      <c r="E123" s="1"/>
      <c r="F123" s="1"/>
      <c r="G123" s="1"/>
      <c r="H123" s="1"/>
      <c r="I123" s="1"/>
      <c r="J123" s="1"/>
      <c r="K123" s="1"/>
      <c r="L123" s="1"/>
      <c r="M123" s="367"/>
    </row>
    <row x14ac:dyDescent="0.25" r="124" customHeight="1" ht="29.25">
      <c r="A124" s="741" t="s">
        <v>13277</v>
      </c>
      <c r="B124" s="1226" t="s">
        <v>13278</v>
      </c>
      <c r="C124" s="1231">
        <v>136</v>
      </c>
      <c r="D124" s="1"/>
      <c r="E124" s="1"/>
      <c r="F124" s="1"/>
      <c r="G124" s="1"/>
      <c r="H124" s="1"/>
      <c r="I124" s="1"/>
      <c r="J124" s="1"/>
      <c r="K124" s="1"/>
      <c r="L124" s="1"/>
      <c r="M124" s="367"/>
    </row>
    <row x14ac:dyDescent="0.25" r="125" customHeight="1" ht="29.25">
      <c r="A125" s="741" t="s">
        <v>13279</v>
      </c>
      <c r="B125" s="1226" t="s">
        <v>13280</v>
      </c>
      <c r="C125" s="1231">
        <v>19</v>
      </c>
      <c r="D125" s="1"/>
      <c r="E125" s="1"/>
      <c r="F125" s="1"/>
      <c r="G125" s="1"/>
      <c r="H125" s="1"/>
      <c r="I125" s="1"/>
      <c r="J125" s="1"/>
      <c r="K125" s="1"/>
      <c r="L125" s="1"/>
      <c r="M125" s="367"/>
    </row>
    <row x14ac:dyDescent="0.25" r="126" customHeight="1" ht="29.25">
      <c r="A126" s="741" t="s">
        <v>13281</v>
      </c>
      <c r="B126" s="1226" t="s">
        <v>13282</v>
      </c>
      <c r="C126" s="1231">
        <v>45</v>
      </c>
      <c r="D126" s="1"/>
      <c r="E126" s="1"/>
      <c r="F126" s="1"/>
      <c r="G126" s="1"/>
      <c r="H126" s="1"/>
      <c r="I126" s="1"/>
      <c r="J126" s="1"/>
      <c r="K126" s="1"/>
      <c r="L126" s="1"/>
      <c r="M126" s="367"/>
    </row>
    <row x14ac:dyDescent="0.25" r="127" customHeight="1" ht="29.25">
      <c r="A127" s="741" t="s">
        <v>13283</v>
      </c>
      <c r="B127" s="1226" t="s">
        <v>13284</v>
      </c>
      <c r="C127" s="1231">
        <v>274</v>
      </c>
      <c r="D127" s="1"/>
      <c r="E127" s="1"/>
      <c r="F127" s="1"/>
      <c r="G127" s="1"/>
      <c r="H127" s="1"/>
      <c r="I127" s="1"/>
      <c r="J127" s="1"/>
      <c r="K127" s="1"/>
      <c r="L127" s="1"/>
      <c r="M127" s="367"/>
    </row>
    <row x14ac:dyDescent="0.25" r="128" customHeight="1" ht="29.25">
      <c r="A128" s="741" t="s">
        <v>13285</v>
      </c>
      <c r="B128" s="1226" t="s">
        <v>13286</v>
      </c>
      <c r="C128" s="1231">
        <v>44</v>
      </c>
      <c r="D128" s="1"/>
      <c r="E128" s="1"/>
      <c r="F128" s="1"/>
      <c r="G128" s="1"/>
      <c r="H128" s="1"/>
      <c r="I128" s="1"/>
      <c r="J128" s="1"/>
      <c r="K128" s="1"/>
      <c r="L128" s="1"/>
      <c r="M128" s="367"/>
    </row>
    <row x14ac:dyDescent="0.25" r="129" customHeight="1" ht="29.25">
      <c r="A129" s="741" t="s">
        <v>13287</v>
      </c>
      <c r="B129" s="1226" t="s">
        <v>13288</v>
      </c>
      <c r="C129" s="1231">
        <v>65</v>
      </c>
      <c r="D129" s="1"/>
      <c r="E129" s="1"/>
      <c r="F129" s="1"/>
      <c r="G129" s="1"/>
      <c r="H129" s="1"/>
      <c r="I129" s="1"/>
      <c r="J129" s="1"/>
      <c r="K129" s="1"/>
      <c r="L129" s="1"/>
      <c r="M129" s="367"/>
    </row>
    <row x14ac:dyDescent="0.25" r="130" customHeight="1" ht="29.25">
      <c r="A130" s="741" t="s">
        <v>13289</v>
      </c>
      <c r="B130" s="1226" t="s">
        <v>13290</v>
      </c>
      <c r="C130" s="1231">
        <v>19</v>
      </c>
      <c r="D130" s="1"/>
      <c r="E130" s="1"/>
      <c r="F130" s="1"/>
      <c r="G130" s="1"/>
      <c r="H130" s="1"/>
      <c r="I130" s="1"/>
      <c r="J130" s="1"/>
      <c r="K130" s="1"/>
      <c r="L130" s="1"/>
      <c r="M130" s="367"/>
    </row>
    <row x14ac:dyDescent="0.25" r="131" customHeight="1" ht="29.25">
      <c r="A131" s="741" t="s">
        <v>13291</v>
      </c>
      <c r="B131" s="1226" t="s">
        <v>13292</v>
      </c>
      <c r="C131" s="1231">
        <v>66</v>
      </c>
      <c r="D131" s="1"/>
      <c r="E131" s="1"/>
      <c r="F131" s="1"/>
      <c r="G131" s="1"/>
      <c r="H131" s="1"/>
      <c r="I131" s="1"/>
      <c r="J131" s="1"/>
      <c r="K131" s="1"/>
      <c r="L131" s="1"/>
      <c r="M131" s="367"/>
    </row>
    <row x14ac:dyDescent="0.25" r="132" customHeight="1" ht="29.25">
      <c r="A132" s="741" t="s">
        <v>13293</v>
      </c>
      <c r="B132" s="1226" t="s">
        <v>13294</v>
      </c>
      <c r="C132" s="1231">
        <v>52</v>
      </c>
      <c r="D132" s="1"/>
      <c r="E132" s="1"/>
      <c r="F132" s="1"/>
      <c r="G132" s="1"/>
      <c r="H132" s="1"/>
      <c r="I132" s="1"/>
      <c r="J132" s="1"/>
      <c r="K132" s="1"/>
      <c r="L132" s="1"/>
      <c r="M132" s="367"/>
    </row>
    <row x14ac:dyDescent="0.25" r="133" customHeight="1" ht="29.25">
      <c r="A133" s="741" t="s">
        <v>13295</v>
      </c>
      <c r="B133" s="1226" t="s">
        <v>13296</v>
      </c>
      <c r="C133" s="1231">
        <v>75</v>
      </c>
      <c r="D133" s="1"/>
      <c r="E133" s="1"/>
      <c r="F133" s="1"/>
      <c r="G133" s="1"/>
      <c r="H133" s="1"/>
      <c r="I133" s="1"/>
      <c r="J133" s="1"/>
      <c r="K133" s="1"/>
      <c r="L133" s="1"/>
      <c r="M133" s="367"/>
    </row>
    <row x14ac:dyDescent="0.25" r="134" customHeight="1" ht="29.25">
      <c r="A134" s="741" t="s">
        <v>13297</v>
      </c>
      <c r="B134" s="1226" t="s">
        <v>13298</v>
      </c>
      <c r="C134" s="1231">
        <v>80</v>
      </c>
      <c r="D134" s="1"/>
      <c r="E134" s="1"/>
      <c r="F134" s="1"/>
      <c r="G134" s="1"/>
      <c r="H134" s="1"/>
      <c r="I134" s="1"/>
      <c r="J134" s="1"/>
      <c r="K134" s="1"/>
      <c r="L134" s="1"/>
      <c r="M134" s="367"/>
    </row>
    <row x14ac:dyDescent="0.25" r="135" customHeight="1" ht="29.25">
      <c r="A135" s="741" t="s">
        <v>13299</v>
      </c>
      <c r="B135" s="1226" t="s">
        <v>13300</v>
      </c>
      <c r="C135" s="1231">
        <v>1072</v>
      </c>
      <c r="D135" s="1"/>
      <c r="E135" s="1"/>
      <c r="F135" s="1"/>
      <c r="G135" s="1"/>
      <c r="H135" s="1"/>
      <c r="I135" s="1"/>
      <c r="J135" s="1"/>
      <c r="K135" s="1"/>
      <c r="L135" s="1"/>
      <c r="M135" s="367"/>
    </row>
    <row x14ac:dyDescent="0.25" r="136" customHeight="1" ht="29.25">
      <c r="A136" s="741" t="s">
        <v>13301</v>
      </c>
      <c r="B136" s="1226" t="s">
        <v>13302</v>
      </c>
      <c r="C136" s="1231">
        <v>291</v>
      </c>
      <c r="D136" s="1"/>
      <c r="E136" s="1"/>
      <c r="F136" s="1"/>
      <c r="G136" s="1"/>
      <c r="H136" s="1"/>
      <c r="I136" s="1"/>
      <c r="J136" s="1"/>
      <c r="K136" s="1"/>
      <c r="L136" s="1"/>
      <c r="M136" s="367"/>
    </row>
    <row x14ac:dyDescent="0.25" r="137" customHeight="1" ht="29.25">
      <c r="A137" s="741" t="s">
        <v>13303</v>
      </c>
      <c r="B137" s="1226" t="s">
        <v>13304</v>
      </c>
      <c r="C137" s="1231">
        <v>61</v>
      </c>
      <c r="D137" s="1"/>
      <c r="E137" s="1"/>
      <c r="F137" s="1"/>
      <c r="G137" s="1"/>
      <c r="H137" s="1"/>
      <c r="I137" s="1"/>
      <c r="J137" s="1"/>
      <c r="K137" s="1"/>
      <c r="L137" s="1"/>
      <c r="M137" s="367"/>
    </row>
    <row x14ac:dyDescent="0.25" r="138" customHeight="1" ht="29.25">
      <c r="A138" s="741" t="s">
        <v>13305</v>
      </c>
      <c r="B138" s="1226" t="s">
        <v>13306</v>
      </c>
      <c r="C138" s="1231">
        <v>662</v>
      </c>
      <c r="D138" s="1"/>
      <c r="E138" s="1"/>
      <c r="F138" s="1"/>
      <c r="G138" s="1"/>
      <c r="H138" s="1"/>
      <c r="I138" s="1"/>
      <c r="J138" s="1"/>
      <c r="K138" s="1"/>
      <c r="L138" s="1"/>
      <c r="M138" s="367"/>
    </row>
    <row x14ac:dyDescent="0.25" r="139" customHeight="1" ht="29.25">
      <c r="A139" s="741" t="s">
        <v>13307</v>
      </c>
      <c r="B139" s="1226" t="s">
        <v>13308</v>
      </c>
      <c r="C139" s="1231">
        <v>162</v>
      </c>
      <c r="D139" s="1"/>
      <c r="E139" s="1"/>
      <c r="F139" s="1"/>
      <c r="G139" s="1"/>
      <c r="H139" s="1"/>
      <c r="I139" s="1"/>
      <c r="J139" s="1"/>
      <c r="K139" s="1"/>
      <c r="L139" s="1"/>
      <c r="M139" s="367"/>
    </row>
    <row x14ac:dyDescent="0.25" r="140" customHeight="1" ht="29.25">
      <c r="A140" s="741" t="s">
        <v>13309</v>
      </c>
      <c r="B140" s="1226" t="s">
        <v>13310</v>
      </c>
      <c r="C140" s="1231">
        <v>517</v>
      </c>
      <c r="D140" s="1"/>
      <c r="E140" s="1"/>
      <c r="F140" s="1"/>
      <c r="G140" s="1"/>
      <c r="H140" s="1"/>
      <c r="I140" s="1"/>
      <c r="J140" s="1"/>
      <c r="K140" s="1"/>
      <c r="L140" s="1"/>
      <c r="M140" s="367"/>
    </row>
    <row x14ac:dyDescent="0.25" r="141" customHeight="1" ht="29.25">
      <c r="A141" s="741" t="s">
        <v>13311</v>
      </c>
      <c r="B141" s="1226" t="s">
        <v>13312</v>
      </c>
      <c r="C141" s="1231">
        <v>550</v>
      </c>
      <c r="D141" s="1"/>
      <c r="E141" s="1"/>
      <c r="F141" s="1"/>
      <c r="G141" s="1"/>
      <c r="H141" s="1"/>
      <c r="I141" s="1"/>
      <c r="J141" s="1"/>
      <c r="K141" s="1"/>
      <c r="L141" s="1"/>
      <c r="M141" s="367"/>
    </row>
    <row x14ac:dyDescent="0.25" r="142" customHeight="1" ht="29.25">
      <c r="A142" s="741" t="s">
        <v>13313</v>
      </c>
      <c r="B142" s="1226" t="s">
        <v>13314</v>
      </c>
      <c r="C142" s="1231">
        <v>42</v>
      </c>
      <c r="D142" s="1"/>
      <c r="E142" s="1"/>
      <c r="F142" s="1"/>
      <c r="G142" s="1"/>
      <c r="H142" s="1"/>
      <c r="I142" s="1"/>
      <c r="J142" s="1"/>
      <c r="K142" s="1"/>
      <c r="L142" s="1"/>
      <c r="M142" s="367"/>
    </row>
    <row x14ac:dyDescent="0.25" r="143" customHeight="1" ht="29.25">
      <c r="A143" s="741" t="s">
        <v>13315</v>
      </c>
      <c r="B143" s="1226" t="s">
        <v>13316</v>
      </c>
      <c r="C143" s="1231">
        <v>101</v>
      </c>
      <c r="D143" s="1"/>
      <c r="E143" s="1"/>
      <c r="F143" s="1"/>
      <c r="G143" s="1"/>
      <c r="H143" s="1"/>
      <c r="I143" s="1"/>
      <c r="J143" s="1"/>
      <c r="K143" s="1"/>
      <c r="L143" s="1"/>
      <c r="M143" s="367"/>
    </row>
    <row x14ac:dyDescent="0.25" r="144" customHeight="1" ht="29.25">
      <c r="A144" s="741" t="s">
        <v>13317</v>
      </c>
      <c r="B144" s="1226" t="s">
        <v>13318</v>
      </c>
      <c r="C144" s="1231">
        <v>267</v>
      </c>
      <c r="D144" s="1"/>
      <c r="E144" s="1"/>
      <c r="F144" s="1"/>
      <c r="G144" s="1"/>
      <c r="H144" s="1"/>
      <c r="I144" s="1"/>
      <c r="J144" s="1"/>
      <c r="K144" s="1"/>
      <c r="L144" s="1"/>
      <c r="M144" s="367"/>
    </row>
    <row x14ac:dyDescent="0.25" r="145" customHeight="1" ht="29.25">
      <c r="A145" s="741" t="s">
        <v>13319</v>
      </c>
      <c r="B145" s="1226" t="s">
        <v>13320</v>
      </c>
      <c r="C145" s="1231">
        <v>101</v>
      </c>
      <c r="D145" s="1"/>
      <c r="E145" s="1"/>
      <c r="F145" s="1"/>
      <c r="G145" s="1"/>
      <c r="H145" s="1"/>
      <c r="I145" s="1"/>
      <c r="J145" s="1"/>
      <c r="K145" s="1"/>
      <c r="L145" s="1"/>
      <c r="M145" s="367"/>
    </row>
    <row x14ac:dyDescent="0.25" r="146" customHeight="1" ht="29.25">
      <c r="A146" s="741" t="s">
        <v>13321</v>
      </c>
      <c r="B146" s="1226" t="s">
        <v>13322</v>
      </c>
      <c r="C146" s="1231">
        <v>161</v>
      </c>
      <c r="D146" s="1"/>
      <c r="E146" s="1"/>
      <c r="F146" s="1"/>
      <c r="G146" s="1"/>
      <c r="H146" s="1"/>
      <c r="I146" s="1"/>
      <c r="J146" s="1"/>
      <c r="K146" s="1"/>
      <c r="L146" s="1"/>
      <c r="M146" s="367"/>
    </row>
    <row x14ac:dyDescent="0.25" r="147" customHeight="1" ht="29.25">
      <c r="A147" s="741" t="s">
        <v>13323</v>
      </c>
      <c r="B147" s="1226" t="s">
        <v>13324</v>
      </c>
      <c r="C147" s="1231">
        <v>271</v>
      </c>
      <c r="D147" s="1"/>
      <c r="E147" s="1"/>
      <c r="F147" s="1"/>
      <c r="G147" s="1"/>
      <c r="H147" s="1"/>
      <c r="I147" s="1"/>
      <c r="J147" s="1"/>
      <c r="K147" s="1"/>
      <c r="L147" s="1"/>
      <c r="M147" s="367"/>
    </row>
    <row x14ac:dyDescent="0.25" r="148" customHeight="1" ht="29.25">
      <c r="A148" s="741" t="s">
        <v>13325</v>
      </c>
      <c r="B148" s="1226" t="s">
        <v>13326</v>
      </c>
      <c r="C148" s="1231">
        <v>107</v>
      </c>
      <c r="D148" s="1"/>
      <c r="E148" s="1"/>
      <c r="F148" s="1"/>
      <c r="G148" s="1"/>
      <c r="H148" s="1"/>
      <c r="I148" s="1"/>
      <c r="J148" s="1"/>
      <c r="K148" s="1"/>
      <c r="L148" s="1"/>
      <c r="M148" s="367"/>
    </row>
    <row x14ac:dyDescent="0.25" r="149" customHeight="1" ht="29.25">
      <c r="A149" s="741" t="s">
        <v>13327</v>
      </c>
      <c r="B149" s="1226" t="s">
        <v>13328</v>
      </c>
      <c r="C149" s="1231">
        <v>127</v>
      </c>
      <c r="D149" s="1"/>
      <c r="E149" s="1"/>
      <c r="F149" s="1"/>
      <c r="G149" s="1"/>
      <c r="H149" s="1"/>
      <c r="I149" s="1"/>
      <c r="J149" s="1"/>
      <c r="K149" s="1"/>
      <c r="L149" s="1"/>
      <c r="M149" s="367"/>
    </row>
    <row x14ac:dyDescent="0.25" r="150" customHeight="1" ht="29.25">
      <c r="A150" s="741" t="s">
        <v>13329</v>
      </c>
      <c r="B150" s="1226" t="s">
        <v>13330</v>
      </c>
      <c r="C150" s="1231">
        <v>377</v>
      </c>
      <c r="D150" s="1"/>
      <c r="E150" s="1"/>
      <c r="F150" s="1"/>
      <c r="G150" s="1"/>
      <c r="H150" s="1"/>
      <c r="I150" s="1"/>
      <c r="J150" s="1"/>
      <c r="K150" s="1"/>
      <c r="L150" s="1"/>
      <c r="M150" s="367"/>
    </row>
    <row x14ac:dyDescent="0.25" r="151" customHeight="1" ht="29.25">
      <c r="A151" s="741" t="s">
        <v>13331</v>
      </c>
      <c r="B151" s="1226" t="s">
        <v>13332</v>
      </c>
      <c r="C151" s="1231">
        <v>427</v>
      </c>
      <c r="D151" s="1"/>
      <c r="E151" s="1"/>
      <c r="F151" s="1"/>
      <c r="G151" s="1"/>
      <c r="H151" s="1"/>
      <c r="I151" s="1"/>
      <c r="J151" s="1"/>
      <c r="K151" s="1"/>
      <c r="L151" s="1"/>
      <c r="M151" s="367"/>
    </row>
    <row x14ac:dyDescent="0.25" r="152" customHeight="1" ht="29.25">
      <c r="A152" s="741" t="s">
        <v>13333</v>
      </c>
      <c r="B152" s="1226" t="s">
        <v>13334</v>
      </c>
      <c r="C152" s="1231">
        <v>361</v>
      </c>
      <c r="D152" s="1"/>
      <c r="E152" s="1"/>
      <c r="F152" s="1"/>
      <c r="G152" s="1"/>
      <c r="H152" s="1"/>
      <c r="I152" s="1"/>
      <c r="J152" s="1"/>
      <c r="K152" s="1"/>
      <c r="L152" s="1"/>
      <c r="M152" s="367"/>
    </row>
    <row x14ac:dyDescent="0.25" r="153" customHeight="1" ht="29.25">
      <c r="A153" s="741" t="s">
        <v>13335</v>
      </c>
      <c r="B153" s="1226" t="s">
        <v>13336</v>
      </c>
      <c r="C153" s="1231">
        <v>1028</v>
      </c>
      <c r="D153" s="1"/>
      <c r="E153" s="1"/>
      <c r="F153" s="1"/>
      <c r="G153" s="1"/>
      <c r="H153" s="1"/>
      <c r="I153" s="1"/>
      <c r="J153" s="1"/>
      <c r="K153" s="1"/>
      <c r="L153" s="1"/>
      <c r="M153" s="367"/>
    </row>
    <row x14ac:dyDescent="0.25" r="154" customHeight="1" ht="29.25">
      <c r="A154" s="741" t="s">
        <v>13337</v>
      </c>
      <c r="B154" s="1226" t="s">
        <v>13338</v>
      </c>
      <c r="C154" s="1231">
        <v>415</v>
      </c>
      <c r="D154" s="1"/>
      <c r="E154" s="1"/>
      <c r="F154" s="1"/>
      <c r="G154" s="1"/>
      <c r="H154" s="1"/>
      <c r="I154" s="1"/>
      <c r="J154" s="1"/>
      <c r="K154" s="1"/>
      <c r="L154" s="1"/>
      <c r="M154" s="367"/>
    </row>
    <row x14ac:dyDescent="0.25" r="155" customHeight="1" ht="29.25">
      <c r="A155" s="741" t="s">
        <v>13339</v>
      </c>
      <c r="B155" s="1226" t="s">
        <v>13340</v>
      </c>
      <c r="C155" s="1231">
        <v>491</v>
      </c>
      <c r="D155" s="1"/>
      <c r="E155" s="1"/>
      <c r="F155" s="1"/>
      <c r="G155" s="1"/>
      <c r="H155" s="1"/>
      <c r="I155" s="1"/>
      <c r="J155" s="1"/>
      <c r="K155" s="1"/>
      <c r="L155" s="1"/>
      <c r="M155" s="367"/>
    </row>
    <row x14ac:dyDescent="0.25" r="156" customHeight="1" ht="29.25">
      <c r="A156" s="741" t="s">
        <v>13341</v>
      </c>
      <c r="B156" s="1226" t="s">
        <v>13342</v>
      </c>
      <c r="C156" s="1231">
        <v>461</v>
      </c>
      <c r="D156" s="1"/>
      <c r="E156" s="1"/>
      <c r="F156" s="1"/>
      <c r="G156" s="1"/>
      <c r="H156" s="1"/>
      <c r="I156" s="1"/>
      <c r="J156" s="1"/>
      <c r="K156" s="1"/>
      <c r="L156" s="1"/>
      <c r="M156" s="367"/>
    </row>
    <row x14ac:dyDescent="0.25" r="157" customHeight="1" ht="29.25">
      <c r="A157" s="741" t="s">
        <v>13343</v>
      </c>
      <c r="B157" s="1226" t="s">
        <v>13344</v>
      </c>
      <c r="C157" s="1231">
        <v>470</v>
      </c>
      <c r="D157" s="1"/>
      <c r="E157" s="1"/>
      <c r="F157" s="1"/>
      <c r="G157" s="1"/>
      <c r="H157" s="1"/>
      <c r="I157" s="1"/>
      <c r="J157" s="1"/>
      <c r="K157" s="1"/>
      <c r="L157" s="1"/>
      <c r="M157" s="367"/>
    </row>
    <row x14ac:dyDescent="0.25" r="158" customHeight="1" ht="29.25">
      <c r="A158" s="741" t="s">
        <v>13345</v>
      </c>
      <c r="B158" s="1226" t="s">
        <v>13346</v>
      </c>
      <c r="C158" s="1231">
        <v>447</v>
      </c>
      <c r="D158" s="1"/>
      <c r="E158" s="1"/>
      <c r="F158" s="1"/>
      <c r="G158" s="1"/>
      <c r="H158" s="1"/>
      <c r="I158" s="1"/>
      <c r="J158" s="1"/>
      <c r="K158" s="1"/>
      <c r="L158" s="1"/>
      <c r="M158" s="367"/>
    </row>
    <row x14ac:dyDescent="0.25" r="159" customHeight="1" ht="29.25">
      <c r="A159" s="741" t="s">
        <v>361</v>
      </c>
      <c r="B159" s="1226" t="s">
        <v>13347</v>
      </c>
      <c r="C159" s="1231">
        <v>1020</v>
      </c>
      <c r="D159" s="1"/>
      <c r="E159" s="1"/>
      <c r="F159" s="1"/>
      <c r="G159" s="1"/>
      <c r="H159" s="1"/>
      <c r="I159" s="1"/>
      <c r="J159" s="1"/>
      <c r="K159" s="1"/>
      <c r="L159" s="1"/>
      <c r="M159" s="367"/>
    </row>
    <row x14ac:dyDescent="0.25" r="160" customHeight="1" ht="29.25">
      <c r="A160" s="741" t="s">
        <v>13348</v>
      </c>
      <c r="B160" s="1226" t="s">
        <v>13349</v>
      </c>
      <c r="C160" s="1231">
        <v>1025</v>
      </c>
      <c r="D160" s="1"/>
      <c r="E160" s="1"/>
      <c r="F160" s="1"/>
      <c r="G160" s="1"/>
      <c r="H160" s="1"/>
      <c r="I160" s="1"/>
      <c r="J160" s="1"/>
      <c r="K160" s="1"/>
      <c r="L160" s="1"/>
      <c r="M160" s="367"/>
    </row>
    <row x14ac:dyDescent="0.25" r="161" customHeight="1" ht="29.25">
      <c r="A161" s="741" t="s">
        <v>166</v>
      </c>
      <c r="B161" s="1226" t="s">
        <v>167</v>
      </c>
      <c r="C161" s="1231">
        <v>94</v>
      </c>
      <c r="D161" s="1"/>
      <c r="E161" s="1"/>
      <c r="F161" s="1"/>
      <c r="G161" s="1"/>
      <c r="H161" s="1"/>
      <c r="I161" s="1"/>
      <c r="J161" s="1"/>
      <c r="K161" s="1"/>
      <c r="L161" s="1"/>
      <c r="M161" s="367"/>
    </row>
    <row x14ac:dyDescent="0.25" r="162" customHeight="1" ht="29.25">
      <c r="A162" s="741" t="s">
        <v>13350</v>
      </c>
      <c r="B162" s="1226" t="s">
        <v>13351</v>
      </c>
      <c r="C162" s="1231">
        <v>99</v>
      </c>
      <c r="D162" s="1"/>
      <c r="E162" s="1"/>
      <c r="F162" s="1"/>
      <c r="G162" s="1"/>
      <c r="H162" s="1"/>
      <c r="I162" s="1"/>
      <c r="J162" s="1"/>
      <c r="K162" s="1"/>
      <c r="L162" s="1"/>
      <c r="M162" s="367"/>
    </row>
    <row x14ac:dyDescent="0.25" r="163" customHeight="1" ht="29.25">
      <c r="A163" s="741" t="s">
        <v>13352</v>
      </c>
      <c r="B163" s="1226" t="s">
        <v>13353</v>
      </c>
      <c r="C163" s="1231">
        <v>127</v>
      </c>
      <c r="D163" s="1"/>
      <c r="E163" s="1"/>
      <c r="F163" s="1"/>
      <c r="G163" s="1"/>
      <c r="H163" s="1"/>
      <c r="I163" s="1"/>
      <c r="J163" s="1"/>
      <c r="K163" s="1"/>
      <c r="L163" s="1"/>
      <c r="M163" s="367"/>
    </row>
    <row x14ac:dyDescent="0.25" r="164" customHeight="1" ht="29.25">
      <c r="A164" s="741" t="s">
        <v>13354</v>
      </c>
      <c r="B164" s="1226" t="s">
        <v>13355</v>
      </c>
      <c r="C164" s="1231">
        <v>971</v>
      </c>
      <c r="D164" s="1"/>
      <c r="E164" s="1"/>
      <c r="F164" s="1"/>
      <c r="G164" s="1"/>
      <c r="H164" s="1"/>
      <c r="I164" s="1"/>
      <c r="J164" s="1"/>
      <c r="K164" s="1"/>
      <c r="L164" s="1"/>
      <c r="M164" s="367"/>
    </row>
    <row x14ac:dyDescent="0.25" r="165" customHeight="1" ht="29.25">
      <c r="A165" s="741" t="s">
        <v>13356</v>
      </c>
      <c r="B165" s="1226" t="s">
        <v>13357</v>
      </c>
      <c r="C165" s="1231">
        <v>211</v>
      </c>
      <c r="D165" s="1"/>
      <c r="E165" s="1"/>
      <c r="F165" s="1"/>
      <c r="G165" s="1"/>
      <c r="H165" s="1"/>
      <c r="I165" s="1"/>
      <c r="J165" s="1"/>
      <c r="K165" s="1"/>
      <c r="L165" s="1"/>
      <c r="M165" s="367"/>
    </row>
    <row x14ac:dyDescent="0.25" r="166" customHeight="1" ht="29.25">
      <c r="A166" s="741" t="s">
        <v>13358</v>
      </c>
      <c r="B166" s="1226" t="s">
        <v>13359</v>
      </c>
      <c r="C166" s="1231">
        <v>12</v>
      </c>
      <c r="D166" s="1"/>
      <c r="E166" s="1"/>
      <c r="F166" s="1"/>
      <c r="G166" s="1"/>
      <c r="H166" s="1"/>
      <c r="I166" s="1"/>
      <c r="J166" s="1"/>
      <c r="K166" s="1"/>
      <c r="L166" s="1"/>
      <c r="M166" s="367"/>
    </row>
    <row x14ac:dyDescent="0.25" r="167" customHeight="1" ht="29.25">
      <c r="A167" s="741" t="s">
        <v>13360</v>
      </c>
      <c r="B167" s="1226" t="s">
        <v>13361</v>
      </c>
      <c r="C167" s="1231">
        <v>8</v>
      </c>
      <c r="D167" s="1"/>
      <c r="E167" s="1"/>
      <c r="F167" s="1"/>
      <c r="G167" s="1"/>
      <c r="H167" s="1"/>
      <c r="I167" s="1"/>
      <c r="J167" s="1"/>
      <c r="K167" s="1"/>
      <c r="L167" s="1"/>
      <c r="M167" s="367"/>
    </row>
    <row x14ac:dyDescent="0.25" r="168" customHeight="1" ht="29.25">
      <c r="A168" s="741" t="s">
        <v>13362</v>
      </c>
      <c r="B168" s="1226" t="s">
        <v>13363</v>
      </c>
      <c r="C168" s="1231">
        <v>212</v>
      </c>
      <c r="D168" s="1"/>
      <c r="E168" s="1"/>
      <c r="F168" s="1"/>
      <c r="G168" s="1"/>
      <c r="H168" s="1"/>
      <c r="I168" s="1"/>
      <c r="J168" s="1"/>
      <c r="K168" s="1"/>
      <c r="L168" s="1"/>
      <c r="M168" s="367"/>
    </row>
    <row x14ac:dyDescent="0.25" r="169" customHeight="1" ht="29.25">
      <c r="A169" s="741" t="s">
        <v>13364</v>
      </c>
      <c r="B169" s="1226" t="s">
        <v>13365</v>
      </c>
      <c r="C169" s="1231">
        <v>208</v>
      </c>
      <c r="D169" s="1"/>
      <c r="E169" s="1"/>
      <c r="F169" s="1"/>
      <c r="G169" s="1"/>
      <c r="H169" s="1"/>
      <c r="I169" s="1"/>
      <c r="J169" s="1"/>
      <c r="K169" s="1"/>
      <c r="L169" s="1"/>
      <c r="M169" s="367"/>
    </row>
    <row x14ac:dyDescent="0.25" r="170" customHeight="1" ht="29.25">
      <c r="A170" s="741" t="s">
        <v>13366</v>
      </c>
      <c r="B170" s="1226" t="s">
        <v>13367</v>
      </c>
      <c r="C170" s="1231">
        <v>104</v>
      </c>
      <c r="D170" s="1"/>
      <c r="E170" s="1"/>
      <c r="F170" s="1"/>
      <c r="G170" s="1"/>
      <c r="H170" s="1"/>
      <c r="I170" s="1"/>
      <c r="J170" s="1"/>
      <c r="K170" s="1"/>
      <c r="L170" s="1"/>
      <c r="M170" s="367"/>
    </row>
    <row x14ac:dyDescent="0.25" r="171" customHeight="1" ht="29.25">
      <c r="A171" s="741" t="s">
        <v>13368</v>
      </c>
      <c r="B171" s="1226" t="s">
        <v>13369</v>
      </c>
      <c r="C171" s="1231">
        <v>211</v>
      </c>
      <c r="D171" s="1"/>
      <c r="E171" s="1"/>
      <c r="F171" s="1"/>
      <c r="G171" s="1"/>
      <c r="H171" s="1"/>
      <c r="I171" s="1"/>
      <c r="J171" s="1"/>
      <c r="K171" s="1"/>
      <c r="L171" s="1"/>
      <c r="M171" s="367"/>
    </row>
    <row x14ac:dyDescent="0.25" r="172" customHeight="1" ht="29.25">
      <c r="A172" s="741" t="s">
        <v>13370</v>
      </c>
      <c r="B172" s="1226" t="s">
        <v>13371</v>
      </c>
      <c r="C172" s="1231">
        <v>220</v>
      </c>
      <c r="D172" s="1"/>
      <c r="E172" s="1"/>
      <c r="F172" s="1"/>
      <c r="G172" s="1"/>
      <c r="H172" s="1"/>
      <c r="I172" s="1"/>
      <c r="J172" s="1"/>
      <c r="K172" s="1"/>
      <c r="L172" s="1"/>
      <c r="M172" s="367"/>
    </row>
    <row x14ac:dyDescent="0.25" r="173" customHeight="1" ht="29.25">
      <c r="A173" s="741" t="s">
        <v>13372</v>
      </c>
      <c r="B173" s="1226" t="s">
        <v>13373</v>
      </c>
      <c r="C173" s="1231">
        <v>225</v>
      </c>
      <c r="D173" s="1"/>
      <c r="E173" s="1"/>
      <c r="F173" s="1"/>
      <c r="G173" s="1"/>
      <c r="H173" s="1"/>
      <c r="I173" s="1"/>
      <c r="J173" s="1"/>
      <c r="K173" s="1"/>
      <c r="L173" s="1"/>
      <c r="M173" s="367"/>
    </row>
    <row x14ac:dyDescent="0.25" r="174" customHeight="1" ht="29.25">
      <c r="A174" s="741" t="s">
        <v>13374</v>
      </c>
      <c r="B174" s="1226" t="s">
        <v>13375</v>
      </c>
      <c r="C174" s="1231">
        <v>1213</v>
      </c>
      <c r="D174" s="1"/>
      <c r="E174" s="1"/>
      <c r="F174" s="1"/>
      <c r="G174" s="1"/>
      <c r="H174" s="1"/>
      <c r="I174" s="1"/>
      <c r="J174" s="1"/>
      <c r="K174" s="1"/>
      <c r="L174" s="1"/>
      <c r="M174" s="367"/>
    </row>
    <row x14ac:dyDescent="0.25" r="175" customHeight="1" ht="29.25">
      <c r="A175" s="741" t="s">
        <v>178</v>
      </c>
      <c r="B175" s="1226" t="s">
        <v>13376</v>
      </c>
      <c r="C175" s="1231">
        <v>113</v>
      </c>
      <c r="D175" s="1"/>
      <c r="E175" s="1"/>
      <c r="F175" s="1"/>
      <c r="G175" s="1"/>
      <c r="H175" s="1"/>
      <c r="I175" s="1"/>
      <c r="J175" s="1"/>
      <c r="K175" s="1"/>
      <c r="L175" s="1"/>
      <c r="M175" s="367"/>
    </row>
    <row x14ac:dyDescent="0.25" r="176" customHeight="1" ht="29.25">
      <c r="A176" s="741" t="s">
        <v>13377</v>
      </c>
      <c r="B176" s="1226" t="s">
        <v>13378</v>
      </c>
      <c r="C176" s="1231">
        <v>118</v>
      </c>
      <c r="D176" s="1"/>
      <c r="E176" s="1"/>
      <c r="F176" s="1"/>
      <c r="G176" s="1"/>
      <c r="H176" s="1"/>
      <c r="I176" s="1"/>
      <c r="J176" s="1"/>
      <c r="K176" s="1"/>
      <c r="L176" s="1"/>
      <c r="M176" s="367"/>
    </row>
    <row x14ac:dyDescent="0.25" r="177" customHeight="1" ht="29.25">
      <c r="A177" s="741" t="s">
        <v>13379</v>
      </c>
      <c r="B177" s="1226" t="s">
        <v>13380</v>
      </c>
      <c r="C177" s="1231">
        <v>59</v>
      </c>
      <c r="D177" s="1"/>
      <c r="E177" s="1"/>
      <c r="F177" s="1"/>
      <c r="G177" s="1"/>
      <c r="H177" s="1"/>
      <c r="I177" s="1"/>
      <c r="J177" s="1"/>
      <c r="K177" s="1"/>
      <c r="L177" s="1"/>
      <c r="M177" s="367"/>
    </row>
    <row x14ac:dyDescent="0.25" r="178" customHeight="1" ht="29.25">
      <c r="A178" s="741" t="s">
        <v>13381</v>
      </c>
      <c r="B178" s="1226" t="s">
        <v>13382</v>
      </c>
      <c r="C178" s="1231">
        <v>254</v>
      </c>
      <c r="D178" s="1"/>
      <c r="E178" s="1"/>
      <c r="F178" s="1"/>
      <c r="G178" s="1"/>
      <c r="H178" s="1"/>
      <c r="I178" s="1"/>
      <c r="J178" s="1"/>
      <c r="K178" s="1"/>
      <c r="L178" s="1"/>
      <c r="M178" s="367"/>
    </row>
    <row x14ac:dyDescent="0.25" r="179" customHeight="1" ht="29.25">
      <c r="A179" s="741" t="s">
        <v>13383</v>
      </c>
      <c r="B179" s="1226" t="s">
        <v>13384</v>
      </c>
      <c r="C179" s="1231">
        <v>472</v>
      </c>
      <c r="D179" s="1"/>
      <c r="E179" s="1"/>
      <c r="F179" s="1"/>
      <c r="G179" s="1"/>
      <c r="H179" s="1"/>
      <c r="I179" s="1"/>
      <c r="J179" s="1"/>
      <c r="K179" s="1"/>
      <c r="L179" s="1"/>
      <c r="M179" s="367"/>
    </row>
    <row x14ac:dyDescent="0.25" r="180" customHeight="1" ht="29.25">
      <c r="A180" s="741" t="s">
        <v>13385</v>
      </c>
      <c r="B180" s="1226" t="s">
        <v>13386</v>
      </c>
      <c r="C180" s="1231">
        <v>513</v>
      </c>
      <c r="D180" s="1"/>
      <c r="E180" s="1"/>
      <c r="F180" s="1"/>
      <c r="G180" s="1"/>
      <c r="H180" s="1"/>
      <c r="I180" s="1"/>
      <c r="J180" s="1"/>
      <c r="K180" s="1"/>
      <c r="L180" s="1"/>
      <c r="M180" s="367"/>
    </row>
    <row x14ac:dyDescent="0.25" r="181" customHeight="1" ht="29.25">
      <c r="A181" s="741" t="s">
        <v>13387</v>
      </c>
      <c r="B181" s="1226" t="s">
        <v>13388</v>
      </c>
      <c r="C181" s="1231">
        <v>294</v>
      </c>
      <c r="D181" s="1"/>
      <c r="E181" s="1"/>
      <c r="F181" s="1"/>
      <c r="G181" s="1"/>
      <c r="H181" s="1"/>
      <c r="I181" s="1"/>
      <c r="J181" s="1"/>
      <c r="K181" s="1"/>
      <c r="L181" s="1"/>
      <c r="M181" s="367"/>
    </row>
    <row x14ac:dyDescent="0.25" r="182" customHeight="1" ht="29.25">
      <c r="A182" s="741" t="s">
        <v>13389</v>
      </c>
      <c r="B182" s="1226" t="s">
        <v>13390</v>
      </c>
      <c r="C182" s="1231">
        <v>609</v>
      </c>
      <c r="D182" s="1"/>
      <c r="E182" s="1"/>
      <c r="F182" s="1"/>
      <c r="G182" s="1"/>
      <c r="H182" s="1"/>
      <c r="I182" s="1"/>
      <c r="J182" s="1"/>
      <c r="K182" s="1"/>
      <c r="L182" s="1"/>
      <c r="M182" s="367"/>
    </row>
    <row x14ac:dyDescent="0.25" r="183" customHeight="1" ht="29.25">
      <c r="A183" s="741" t="s">
        <v>13391</v>
      </c>
      <c r="B183" s="1226" t="s">
        <v>13392</v>
      </c>
      <c r="C183" s="1231">
        <v>404</v>
      </c>
      <c r="D183" s="1"/>
      <c r="E183" s="1"/>
      <c r="F183" s="1"/>
      <c r="G183" s="1"/>
      <c r="H183" s="1"/>
      <c r="I183" s="1"/>
      <c r="J183" s="1"/>
      <c r="K183" s="1"/>
      <c r="L183" s="1"/>
      <c r="M183" s="367"/>
    </row>
    <row x14ac:dyDescent="0.25" r="184" customHeight="1" ht="29.25">
      <c r="A184" s="741" t="s">
        <v>13393</v>
      </c>
      <c r="B184" s="1226" t="s">
        <v>13394</v>
      </c>
      <c r="C184" s="1231">
        <v>503</v>
      </c>
      <c r="D184" s="1"/>
      <c r="E184" s="1"/>
      <c r="F184" s="1"/>
      <c r="G184" s="1"/>
      <c r="H184" s="1"/>
      <c r="I184" s="1"/>
      <c r="J184" s="1"/>
      <c r="K184" s="1"/>
      <c r="L184" s="1"/>
      <c r="M184" s="367"/>
    </row>
    <row x14ac:dyDescent="0.25" r="185" customHeight="1" ht="29.25">
      <c r="A185" s="741" t="s">
        <v>13395</v>
      </c>
      <c r="B185" s="1226" t="s">
        <v>13396</v>
      </c>
      <c r="C185" s="1231">
        <v>42</v>
      </c>
      <c r="D185" s="1"/>
      <c r="E185" s="1"/>
      <c r="F185" s="1"/>
      <c r="G185" s="1"/>
      <c r="H185" s="1"/>
      <c r="I185" s="1"/>
      <c r="J185" s="1"/>
      <c r="K185" s="1"/>
      <c r="L185" s="1"/>
      <c r="M185" s="367"/>
    </row>
    <row x14ac:dyDescent="0.25" r="186" customHeight="1" ht="29.25">
      <c r="A186" s="741" t="s">
        <v>13397</v>
      </c>
      <c r="B186" s="1226" t="s">
        <v>13398</v>
      </c>
      <c r="C186" s="1231">
        <v>1060</v>
      </c>
      <c r="D186" s="1"/>
      <c r="E186" s="1"/>
      <c r="F186" s="1"/>
      <c r="G186" s="1"/>
      <c r="H186" s="1"/>
      <c r="I186" s="1"/>
      <c r="J186" s="1"/>
      <c r="K186" s="1"/>
      <c r="L186" s="1"/>
      <c r="M186" s="367"/>
    </row>
    <row x14ac:dyDescent="0.25" r="187" customHeight="1" ht="29.25">
      <c r="A187" s="741" t="s">
        <v>13399</v>
      </c>
      <c r="B187" s="1226" t="s">
        <v>13400</v>
      </c>
      <c r="C187" s="1231">
        <v>642</v>
      </c>
      <c r="D187" s="1"/>
      <c r="E187" s="1"/>
      <c r="F187" s="1"/>
      <c r="G187" s="1"/>
      <c r="H187" s="1"/>
      <c r="I187" s="1"/>
      <c r="J187" s="1"/>
      <c r="K187" s="1"/>
      <c r="L187" s="1"/>
      <c r="M187" s="367"/>
    </row>
    <row x14ac:dyDescent="0.25" r="188" customHeight="1" ht="29.25">
      <c r="A188" s="741" t="s">
        <v>13401</v>
      </c>
      <c r="B188" s="1226" t="s">
        <v>13402</v>
      </c>
      <c r="C188" s="1231">
        <v>34</v>
      </c>
      <c r="D188" s="1"/>
      <c r="E188" s="1"/>
      <c r="F188" s="1"/>
      <c r="G188" s="1"/>
      <c r="H188" s="1"/>
      <c r="I188" s="1"/>
      <c r="J188" s="1"/>
      <c r="K188" s="1"/>
      <c r="L188" s="1"/>
      <c r="M188" s="367"/>
    </row>
    <row x14ac:dyDescent="0.25" r="189" customHeight="1" ht="29.25">
      <c r="A189" s="741" t="s">
        <v>13403</v>
      </c>
      <c r="B189" s="1226" t="s">
        <v>13404</v>
      </c>
      <c r="C189" s="1231">
        <v>254</v>
      </c>
      <c r="D189" s="1"/>
      <c r="E189" s="1"/>
      <c r="F189" s="1"/>
      <c r="G189" s="1"/>
      <c r="H189" s="1"/>
      <c r="I189" s="1"/>
      <c r="J189" s="1"/>
      <c r="K189" s="1"/>
      <c r="L189" s="1"/>
      <c r="M189" s="367"/>
    </row>
    <row x14ac:dyDescent="0.25" r="190" customHeight="1" ht="29.25">
      <c r="A190" s="741" t="s">
        <v>13405</v>
      </c>
      <c r="B190" s="1226" t="s">
        <v>13406</v>
      </c>
      <c r="C190" s="1231">
        <v>91</v>
      </c>
      <c r="D190" s="1"/>
      <c r="E190" s="1"/>
      <c r="F190" s="1"/>
      <c r="G190" s="1"/>
      <c r="H190" s="1"/>
      <c r="I190" s="1"/>
      <c r="J190" s="1"/>
      <c r="K190" s="1"/>
      <c r="L190" s="1"/>
      <c r="M190" s="367"/>
    </row>
    <row x14ac:dyDescent="0.25" r="191" customHeight="1" ht="29.25">
      <c r="A191" s="741" t="s">
        <v>13407</v>
      </c>
      <c r="B191" s="1226" t="s">
        <v>13408</v>
      </c>
      <c r="C191" s="1231">
        <v>616</v>
      </c>
      <c r="D191" s="1"/>
      <c r="E191" s="1"/>
      <c r="F191" s="1"/>
      <c r="G191" s="1"/>
      <c r="H191" s="1"/>
      <c r="I191" s="1"/>
      <c r="J191" s="1"/>
      <c r="K191" s="1"/>
      <c r="L191" s="1"/>
      <c r="M191" s="367"/>
    </row>
    <row x14ac:dyDescent="0.25" r="192" customHeight="1" ht="29.25">
      <c r="A192" s="741" t="s">
        <v>13409</v>
      </c>
      <c r="B192" s="1226" t="s">
        <v>13410</v>
      </c>
      <c r="C192" s="1231">
        <v>617</v>
      </c>
      <c r="D192" s="1"/>
      <c r="E192" s="1"/>
      <c r="F192" s="1"/>
      <c r="G192" s="1"/>
      <c r="H192" s="1"/>
      <c r="I192" s="1"/>
      <c r="J192" s="1"/>
      <c r="K192" s="1"/>
      <c r="L192" s="1"/>
      <c r="M192" s="367"/>
    </row>
    <row x14ac:dyDescent="0.25" r="193" customHeight="1" ht="29.25">
      <c r="A193" s="741" t="s">
        <v>13411</v>
      </c>
      <c r="B193" s="1226" t="s">
        <v>13412</v>
      </c>
      <c r="C193" s="1231">
        <v>26</v>
      </c>
      <c r="D193" s="1"/>
      <c r="E193" s="1"/>
      <c r="F193" s="1"/>
      <c r="G193" s="1"/>
      <c r="H193" s="1"/>
      <c r="I193" s="1"/>
      <c r="J193" s="1"/>
      <c r="K193" s="1"/>
      <c r="L193" s="1"/>
      <c r="M193" s="367"/>
    </row>
    <row x14ac:dyDescent="0.25" r="194" customHeight="1" ht="29.25">
      <c r="A194" s="741" t="s">
        <v>13413</v>
      </c>
      <c r="B194" s="1226" t="s">
        <v>13414</v>
      </c>
      <c r="C194" s="1231">
        <v>206</v>
      </c>
      <c r="D194" s="1"/>
      <c r="E194" s="1"/>
      <c r="F194" s="1"/>
      <c r="G194" s="1"/>
      <c r="H194" s="1"/>
      <c r="I194" s="1"/>
      <c r="J194" s="1"/>
      <c r="K194" s="1"/>
      <c r="L194" s="1"/>
      <c r="M194" s="367"/>
    </row>
    <row x14ac:dyDescent="0.25" r="195" customHeight="1" ht="29.25">
      <c r="A195" s="741" t="s">
        <v>13415</v>
      </c>
      <c r="B195" s="1226" t="s">
        <v>13416</v>
      </c>
      <c r="C195" s="1231">
        <v>857</v>
      </c>
      <c r="D195" s="1"/>
      <c r="E195" s="1"/>
      <c r="F195" s="1"/>
      <c r="G195" s="1"/>
      <c r="H195" s="1"/>
      <c r="I195" s="1"/>
      <c r="J195" s="1"/>
      <c r="K195" s="1"/>
      <c r="L195" s="1"/>
      <c r="M195" s="367"/>
    </row>
    <row x14ac:dyDescent="0.25" r="196" customHeight="1" ht="29.25">
      <c r="A196" s="741" t="s">
        <v>13417</v>
      </c>
      <c r="B196" s="1226" t="s">
        <v>13418</v>
      </c>
      <c r="C196" s="1231">
        <v>216</v>
      </c>
      <c r="D196" s="1"/>
      <c r="E196" s="1"/>
      <c r="F196" s="1"/>
      <c r="G196" s="1"/>
      <c r="H196" s="1"/>
      <c r="I196" s="1"/>
      <c r="J196" s="1"/>
      <c r="K196" s="1"/>
      <c r="L196" s="1"/>
      <c r="M196" s="367"/>
    </row>
    <row x14ac:dyDescent="0.25" r="197" customHeight="1" ht="29.25">
      <c r="A197" s="741" t="s">
        <v>13419</v>
      </c>
      <c r="B197" s="1226" t="s">
        <v>13420</v>
      </c>
      <c r="C197" s="1231">
        <v>221</v>
      </c>
      <c r="D197" s="1"/>
      <c r="E197" s="1"/>
      <c r="F197" s="1"/>
      <c r="G197" s="1"/>
      <c r="H197" s="1"/>
      <c r="I197" s="1"/>
      <c r="J197" s="1"/>
      <c r="K197" s="1"/>
      <c r="L197" s="1"/>
      <c r="M197" s="367"/>
    </row>
    <row x14ac:dyDescent="0.25" r="198" customHeight="1" ht="29.25">
      <c r="A198" s="741" t="s">
        <v>13421</v>
      </c>
      <c r="B198" s="1226" t="s">
        <v>13422</v>
      </c>
      <c r="C198" s="1231">
        <v>68</v>
      </c>
      <c r="D198" s="1"/>
      <c r="E198" s="1"/>
      <c r="F198" s="1"/>
      <c r="G198" s="1"/>
      <c r="H198" s="1"/>
      <c r="I198" s="1"/>
      <c r="J198" s="1"/>
      <c r="K198" s="1"/>
      <c r="L198" s="1"/>
      <c r="M198" s="367"/>
    </row>
    <row x14ac:dyDescent="0.25" r="199" customHeight="1" ht="29.25">
      <c r="A199" s="741" t="s">
        <v>13423</v>
      </c>
      <c r="B199" s="1226" t="s">
        <v>13424</v>
      </c>
      <c r="C199" s="1231">
        <v>410</v>
      </c>
      <c r="D199" s="1"/>
      <c r="E199" s="1"/>
      <c r="F199" s="1"/>
      <c r="G199" s="1"/>
      <c r="H199" s="1"/>
      <c r="I199" s="1"/>
      <c r="J199" s="1"/>
      <c r="K199" s="1"/>
      <c r="L199" s="1"/>
      <c r="M199" s="367"/>
    </row>
    <row x14ac:dyDescent="0.25" r="200" customHeight="1" ht="29.25">
      <c r="A200" s="741" t="s">
        <v>13425</v>
      </c>
      <c r="B200" s="1226" t="s">
        <v>13426</v>
      </c>
      <c r="C200" s="1231">
        <v>22</v>
      </c>
      <c r="D200" s="1"/>
      <c r="E200" s="1"/>
      <c r="F200" s="1"/>
      <c r="G200" s="1"/>
      <c r="H200" s="1"/>
      <c r="I200" s="1"/>
      <c r="J200" s="1"/>
      <c r="K200" s="1"/>
      <c r="L200" s="1"/>
      <c r="M200" s="367"/>
    </row>
    <row x14ac:dyDescent="0.25" r="201" customHeight="1" ht="29.25">
      <c r="A201" s="741" t="s">
        <v>13427</v>
      </c>
      <c r="B201" s="1226" t="s">
        <v>13428</v>
      </c>
      <c r="C201" s="1231">
        <v>248</v>
      </c>
      <c r="D201" s="1"/>
      <c r="E201" s="1"/>
      <c r="F201" s="1"/>
      <c r="G201" s="1"/>
      <c r="H201" s="1"/>
      <c r="I201" s="1"/>
      <c r="J201" s="1"/>
      <c r="K201" s="1"/>
      <c r="L201" s="1"/>
      <c r="M201" s="367"/>
    </row>
    <row x14ac:dyDescent="0.25" r="202" customHeight="1" ht="29.25">
      <c r="A202" s="741" t="s">
        <v>13429</v>
      </c>
      <c r="B202" s="1226" t="s">
        <v>13430</v>
      </c>
      <c r="C202" s="1231">
        <v>222</v>
      </c>
      <c r="D202" s="1"/>
      <c r="E202" s="1"/>
      <c r="F202" s="1"/>
      <c r="G202" s="1"/>
      <c r="H202" s="1"/>
      <c r="I202" s="1"/>
      <c r="J202" s="1"/>
      <c r="K202" s="1"/>
      <c r="L202" s="1"/>
      <c r="M202" s="367"/>
    </row>
    <row x14ac:dyDescent="0.25" r="203" customHeight="1" ht="29.25">
      <c r="A203" s="741" t="s">
        <v>13431</v>
      </c>
      <c r="B203" s="1226" t="s">
        <v>13432</v>
      </c>
      <c r="C203" s="1231">
        <v>112</v>
      </c>
      <c r="D203" s="1"/>
      <c r="E203" s="1"/>
      <c r="F203" s="1"/>
      <c r="G203" s="1"/>
      <c r="H203" s="1"/>
      <c r="I203" s="1"/>
      <c r="J203" s="1"/>
      <c r="K203" s="1"/>
      <c r="L203" s="1"/>
      <c r="M203" s="367"/>
    </row>
    <row x14ac:dyDescent="0.25" r="204" customHeight="1" ht="29.25">
      <c r="A204" s="741" t="s">
        <v>13433</v>
      </c>
      <c r="B204" s="1226" t="s">
        <v>13434</v>
      </c>
      <c r="C204" s="1231">
        <v>266</v>
      </c>
      <c r="D204" s="1"/>
      <c r="E204" s="1"/>
      <c r="F204" s="1"/>
      <c r="G204" s="1"/>
      <c r="H204" s="1"/>
      <c r="I204" s="1"/>
      <c r="J204" s="1"/>
      <c r="K204" s="1"/>
      <c r="L204" s="1"/>
      <c r="M204" s="367"/>
    </row>
    <row x14ac:dyDescent="0.25" r="205" customHeight="1" ht="29.25">
      <c r="A205" s="741" t="s">
        <v>13435</v>
      </c>
      <c r="B205" s="1226" t="s">
        <v>13436</v>
      </c>
      <c r="C205" s="1231">
        <v>49</v>
      </c>
      <c r="D205" s="1"/>
      <c r="E205" s="1"/>
      <c r="F205" s="1"/>
      <c r="G205" s="1"/>
      <c r="H205" s="1"/>
      <c r="I205" s="1"/>
      <c r="J205" s="1"/>
      <c r="K205" s="1"/>
      <c r="L205" s="1"/>
      <c r="M205" s="367"/>
    </row>
    <row x14ac:dyDescent="0.25" r="206" customHeight="1" ht="30">
      <c r="A206" s="741" t="s">
        <v>13437</v>
      </c>
      <c r="B206" s="1226" t="s">
        <v>13438</v>
      </c>
      <c r="C206" s="1231">
        <v>202</v>
      </c>
      <c r="D206" s="1"/>
      <c r="E206" s="1"/>
      <c r="F206" s="1"/>
      <c r="G206" s="1"/>
      <c r="H206" s="1"/>
      <c r="I206" s="1"/>
      <c r="J206" s="1"/>
      <c r="K206" s="1"/>
      <c r="L206" s="1"/>
      <c r="M206" s="367"/>
    </row>
    <row x14ac:dyDescent="0.25" r="207" customHeight="1" ht="29.25">
      <c r="A207" s="741" t="s">
        <v>13439</v>
      </c>
      <c r="B207" s="1226" t="s">
        <v>13440</v>
      </c>
      <c r="C207" s="1231">
        <v>73</v>
      </c>
      <c r="D207" s="1"/>
      <c r="E207" s="1"/>
      <c r="F207" s="1"/>
      <c r="G207" s="1"/>
      <c r="H207" s="1"/>
      <c r="I207" s="1"/>
      <c r="J207" s="1"/>
      <c r="K207" s="1"/>
      <c r="L207" s="1"/>
      <c r="M207" s="367"/>
    </row>
    <row x14ac:dyDescent="0.25" r="208" customHeight="1" ht="29.25">
      <c r="A208" s="741" t="s">
        <v>13441</v>
      </c>
      <c r="B208" s="1226" t="s">
        <v>13442</v>
      </c>
      <c r="C208" s="1231">
        <v>103</v>
      </c>
      <c r="D208" s="1"/>
      <c r="E208" s="1"/>
      <c r="F208" s="1"/>
      <c r="G208" s="1"/>
      <c r="H208" s="1"/>
      <c r="I208" s="1"/>
      <c r="J208" s="1"/>
      <c r="K208" s="1"/>
      <c r="L208" s="1"/>
      <c r="M208" s="367"/>
    </row>
    <row x14ac:dyDescent="0.25" r="209" customHeight="1" ht="29.25">
      <c r="A209" s="741" t="s">
        <v>13443</v>
      </c>
      <c r="B209" s="1226" t="s">
        <v>13444</v>
      </c>
      <c r="C209" s="1231">
        <v>178</v>
      </c>
      <c r="D209" s="1"/>
      <c r="E209" s="1"/>
      <c r="F209" s="1"/>
      <c r="G209" s="1"/>
      <c r="H209" s="1"/>
      <c r="I209" s="1"/>
      <c r="J209" s="1"/>
      <c r="K209" s="1"/>
      <c r="L209" s="1"/>
      <c r="M209" s="367"/>
    </row>
    <row x14ac:dyDescent="0.25" r="210" customHeight="1" ht="29.25">
      <c r="A210" s="741" t="s">
        <v>13445</v>
      </c>
      <c r="B210" s="1226" t="s">
        <v>13446</v>
      </c>
      <c r="C210" s="1231">
        <v>78</v>
      </c>
      <c r="D210" s="1"/>
      <c r="E210" s="1"/>
      <c r="F210" s="1"/>
      <c r="G210" s="1"/>
      <c r="H210" s="1"/>
      <c r="I210" s="1"/>
      <c r="J210" s="1"/>
      <c r="K210" s="1"/>
      <c r="L210" s="1"/>
      <c r="M210" s="367"/>
    </row>
    <row x14ac:dyDescent="0.25" r="211" customHeight="1" ht="29.25">
      <c r="A211" s="741" t="s">
        <v>13447</v>
      </c>
      <c r="B211" s="1226" t="s">
        <v>13448</v>
      </c>
      <c r="C211" s="1231">
        <v>203</v>
      </c>
      <c r="D211" s="1"/>
      <c r="E211" s="1"/>
      <c r="F211" s="1"/>
      <c r="G211" s="1"/>
      <c r="H211" s="1"/>
      <c r="I211" s="1"/>
      <c r="J211" s="1"/>
      <c r="K211" s="1"/>
      <c r="L211" s="1"/>
      <c r="M211" s="367"/>
    </row>
    <row x14ac:dyDescent="0.25" r="212" customHeight="1" ht="29.25">
      <c r="A212" s="741" t="s">
        <v>13449</v>
      </c>
      <c r="B212" s="1226" t="s">
        <v>13450</v>
      </c>
      <c r="C212" s="1231">
        <v>603</v>
      </c>
      <c r="D212" s="1"/>
      <c r="E212" s="1"/>
      <c r="F212" s="1"/>
      <c r="G212" s="1"/>
      <c r="H212" s="1"/>
      <c r="I212" s="1"/>
      <c r="J212" s="1"/>
      <c r="K212" s="1"/>
      <c r="L212" s="1"/>
      <c r="M212" s="367"/>
    </row>
    <row x14ac:dyDescent="0.25" r="213" customHeight="1" ht="29.25">
      <c r="A213" s="741" t="s">
        <v>13451</v>
      </c>
      <c r="B213" s="1226" t="s">
        <v>13452</v>
      </c>
      <c r="C213" s="1231">
        <v>213</v>
      </c>
      <c r="D213" s="1"/>
      <c r="E213" s="1"/>
      <c r="F213" s="1"/>
      <c r="G213" s="1"/>
      <c r="H213" s="1"/>
      <c r="I213" s="1"/>
      <c r="J213" s="1"/>
      <c r="K213" s="1"/>
      <c r="L213" s="1"/>
      <c r="M213" s="367"/>
    </row>
    <row x14ac:dyDescent="0.25" r="214" customHeight="1" ht="29.25">
      <c r="A214" s="741" t="s">
        <v>13453</v>
      </c>
      <c r="B214" s="1226" t="s">
        <v>13454</v>
      </c>
      <c r="C214" s="1231">
        <v>252</v>
      </c>
      <c r="D214" s="1"/>
      <c r="E214" s="1"/>
      <c r="F214" s="1"/>
      <c r="G214" s="1"/>
      <c r="H214" s="1"/>
      <c r="I214" s="1"/>
      <c r="J214" s="1"/>
      <c r="K214" s="1"/>
      <c r="L214" s="1"/>
      <c r="M214" s="367"/>
    </row>
    <row x14ac:dyDescent="0.25" r="215" customHeight="1" ht="29.25">
      <c r="A215" s="741" t="s">
        <v>13455</v>
      </c>
      <c r="B215" s="1226" t="s">
        <v>13456</v>
      </c>
      <c r="C215" s="1231">
        <v>342</v>
      </c>
      <c r="D215" s="1"/>
      <c r="E215" s="1"/>
      <c r="F215" s="1"/>
      <c r="G215" s="1"/>
      <c r="H215" s="1"/>
      <c r="I215" s="1"/>
      <c r="J215" s="1"/>
      <c r="K215" s="1"/>
      <c r="L215" s="1"/>
      <c r="M215" s="367"/>
    </row>
    <row x14ac:dyDescent="0.25" r="216" customHeight="1" ht="29.25">
      <c r="A216" s="741" t="s">
        <v>13457</v>
      </c>
      <c r="B216" s="1226" t="s">
        <v>13458</v>
      </c>
      <c r="C216" s="1231">
        <v>430</v>
      </c>
      <c r="D216" s="1"/>
      <c r="E216" s="1"/>
      <c r="F216" s="1"/>
      <c r="G216" s="1"/>
      <c r="H216" s="1"/>
      <c r="I216" s="1"/>
      <c r="J216" s="1"/>
      <c r="K216" s="1"/>
      <c r="L216" s="1"/>
      <c r="M216" s="367"/>
    </row>
    <row x14ac:dyDescent="0.25" r="217" customHeight="1" ht="29.25">
      <c r="A217" s="741" t="s">
        <v>13459</v>
      </c>
      <c r="B217" s="1226" t="s">
        <v>13460</v>
      </c>
      <c r="C217" s="1231">
        <v>242</v>
      </c>
      <c r="D217" s="1"/>
      <c r="E217" s="1"/>
      <c r="F217" s="1"/>
      <c r="G217" s="1"/>
      <c r="H217" s="1"/>
      <c r="I217" s="1"/>
      <c r="J217" s="1"/>
      <c r="K217" s="1"/>
      <c r="L217" s="1"/>
      <c r="M217" s="367"/>
    </row>
    <row x14ac:dyDescent="0.25" r="218" customHeight="1" ht="29.25">
      <c r="A218" s="741" t="s">
        <v>13461</v>
      </c>
      <c r="B218" s="1226" t="s">
        <v>13462</v>
      </c>
      <c r="C218" s="1231">
        <v>269</v>
      </c>
      <c r="D218" s="1"/>
      <c r="E218" s="1"/>
      <c r="F218" s="1"/>
      <c r="G218" s="1"/>
      <c r="H218" s="1"/>
      <c r="I218" s="1"/>
      <c r="J218" s="1"/>
      <c r="K218" s="1"/>
      <c r="L218" s="1"/>
      <c r="M218" s="367"/>
    </row>
    <row x14ac:dyDescent="0.25" r="219" customHeight="1" ht="29.25">
      <c r="A219" s="741" t="s">
        <v>13463</v>
      </c>
      <c r="B219" s="1226" t="s">
        <v>13464</v>
      </c>
      <c r="C219" s="1231">
        <v>302</v>
      </c>
      <c r="D219" s="1"/>
      <c r="E219" s="1"/>
      <c r="F219" s="1"/>
      <c r="G219" s="1"/>
      <c r="H219" s="1"/>
      <c r="I219" s="1"/>
      <c r="J219" s="1"/>
      <c r="K219" s="1"/>
      <c r="L219" s="1"/>
      <c r="M219" s="367"/>
    </row>
    <row x14ac:dyDescent="0.25" r="220" customHeight="1" ht="29.25">
      <c r="A220" s="741" t="s">
        <v>13465</v>
      </c>
      <c r="B220" s="1226" t="s">
        <v>13466</v>
      </c>
      <c r="C220" s="1231">
        <v>753</v>
      </c>
      <c r="D220" s="1"/>
      <c r="E220" s="1"/>
      <c r="F220" s="1"/>
      <c r="G220" s="1"/>
      <c r="H220" s="1"/>
      <c r="I220" s="1"/>
      <c r="J220" s="1"/>
      <c r="K220" s="1"/>
      <c r="L220" s="1"/>
      <c r="M220" s="367"/>
    </row>
    <row x14ac:dyDescent="0.25" r="221" customHeight="1" ht="29.25">
      <c r="A221" s="741" t="s">
        <v>13467</v>
      </c>
      <c r="B221" s="1226" t="s">
        <v>13468</v>
      </c>
      <c r="C221" s="1231">
        <v>313</v>
      </c>
      <c r="D221" s="1"/>
      <c r="E221" s="1"/>
      <c r="F221" s="1"/>
      <c r="G221" s="1"/>
      <c r="H221" s="1"/>
      <c r="I221" s="1"/>
      <c r="J221" s="1"/>
      <c r="K221" s="1"/>
      <c r="L221" s="1"/>
      <c r="M221" s="367"/>
    </row>
    <row x14ac:dyDescent="0.25" r="222" customHeight="1" ht="29.25">
      <c r="A222" s="741" t="s">
        <v>13469</v>
      </c>
      <c r="B222" s="1226" t="s">
        <v>13470</v>
      </c>
      <c r="C222" s="1231">
        <v>227</v>
      </c>
      <c r="D222" s="1"/>
      <c r="E222" s="1"/>
      <c r="F222" s="1"/>
      <c r="G222" s="1"/>
      <c r="H222" s="1"/>
      <c r="I222" s="1"/>
      <c r="J222" s="1"/>
      <c r="K222" s="1"/>
      <c r="L222" s="1"/>
      <c r="M222" s="367"/>
    </row>
    <row x14ac:dyDescent="0.25" r="223" customHeight="1" ht="29.25">
      <c r="A223" s="741" t="s">
        <v>13471</v>
      </c>
      <c r="B223" s="1226" t="s">
        <v>13472</v>
      </c>
      <c r="C223" s="1231">
        <v>253</v>
      </c>
      <c r="D223" s="1"/>
      <c r="E223" s="1"/>
      <c r="F223" s="1"/>
      <c r="G223" s="1"/>
      <c r="H223" s="1"/>
      <c r="I223" s="1"/>
      <c r="J223" s="1"/>
      <c r="K223" s="1"/>
      <c r="L223" s="1"/>
      <c r="M223" s="367"/>
    </row>
    <row x14ac:dyDescent="0.25" r="224" customHeight="1" ht="29.25">
      <c r="A224" s="741" t="s">
        <v>13473</v>
      </c>
      <c r="B224" s="1226" t="s">
        <v>13448</v>
      </c>
      <c r="C224" s="1231">
        <v>203</v>
      </c>
      <c r="D224" s="1"/>
      <c r="E224" s="1"/>
      <c r="F224" s="1"/>
      <c r="G224" s="1"/>
      <c r="H224" s="1"/>
      <c r="I224" s="1"/>
      <c r="J224" s="1"/>
      <c r="K224" s="1"/>
      <c r="L224" s="1"/>
      <c r="M224" s="367"/>
    </row>
    <row x14ac:dyDescent="0.25" r="225" customHeight="1" ht="29.25">
      <c r="A225" s="741" t="s">
        <v>13474</v>
      </c>
      <c r="B225" s="1226" t="s">
        <v>13475</v>
      </c>
      <c r="C225" s="1231">
        <v>303</v>
      </c>
      <c r="D225" s="1"/>
      <c r="E225" s="1"/>
      <c r="F225" s="1"/>
      <c r="G225" s="1"/>
      <c r="H225" s="1"/>
      <c r="I225" s="1"/>
      <c r="J225" s="1"/>
      <c r="K225" s="1"/>
      <c r="L225" s="1"/>
      <c r="M225" s="367"/>
    </row>
    <row x14ac:dyDescent="0.25" r="226" customHeight="1" ht="29.25">
      <c r="A226" s="741" t="s">
        <v>13476</v>
      </c>
      <c r="B226" s="1226" t="s">
        <v>13477</v>
      </c>
      <c r="C226" s="1231">
        <v>407</v>
      </c>
      <c r="D226" s="1"/>
      <c r="E226" s="1"/>
      <c r="F226" s="1"/>
      <c r="G226" s="1"/>
      <c r="H226" s="1"/>
      <c r="I226" s="1"/>
      <c r="J226" s="1"/>
      <c r="K226" s="1"/>
      <c r="L226" s="1"/>
      <c r="M226" s="367"/>
    </row>
    <row x14ac:dyDescent="0.25" r="227" customHeight="1" ht="29.25">
      <c r="A227" s="741" t="s">
        <v>13478</v>
      </c>
      <c r="B227" s="1226" t="s">
        <v>13479</v>
      </c>
      <c r="C227" s="1231">
        <v>262</v>
      </c>
      <c r="D227" s="1"/>
      <c r="E227" s="1"/>
      <c r="F227" s="1"/>
      <c r="G227" s="1"/>
      <c r="H227" s="1"/>
      <c r="I227" s="1"/>
      <c r="J227" s="1"/>
      <c r="K227" s="1"/>
      <c r="L227" s="1"/>
      <c r="M227" s="367"/>
    </row>
    <row x14ac:dyDescent="0.25" r="228" customHeight="1" ht="29.25">
      <c r="A228" s="741" t="s">
        <v>13480</v>
      </c>
      <c r="B228" s="1226" t="s">
        <v>13481</v>
      </c>
      <c r="C228" s="1231">
        <v>653</v>
      </c>
      <c r="D228" s="1"/>
      <c r="E228" s="1"/>
      <c r="F228" s="1"/>
      <c r="G228" s="1"/>
      <c r="H228" s="1"/>
      <c r="I228" s="1"/>
      <c r="J228" s="1"/>
      <c r="K228" s="1"/>
      <c r="L228" s="1"/>
      <c r="M228" s="367"/>
    </row>
    <row x14ac:dyDescent="0.25" r="229" customHeight="1" ht="29.25">
      <c r="A229" s="741" t="s">
        <v>13482</v>
      </c>
      <c r="B229" s="1226" t="s">
        <v>13483</v>
      </c>
      <c r="C229" s="1231">
        <v>112</v>
      </c>
      <c r="D229" s="1"/>
      <c r="E229" s="1"/>
      <c r="F229" s="1"/>
      <c r="G229" s="1"/>
      <c r="H229" s="1"/>
      <c r="I229" s="1"/>
      <c r="J229" s="1"/>
      <c r="K229" s="1"/>
      <c r="L229" s="1"/>
      <c r="M229" s="367"/>
    </row>
    <row x14ac:dyDescent="0.25" r="230" customHeight="1" ht="29.25">
      <c r="A230" s="741" t="s">
        <v>13484</v>
      </c>
      <c r="B230" s="1226" t="s">
        <v>13485</v>
      </c>
      <c r="C230" s="1231">
        <v>117</v>
      </c>
      <c r="D230" s="1"/>
      <c r="E230" s="1"/>
      <c r="F230" s="1"/>
      <c r="G230" s="1"/>
      <c r="H230" s="1"/>
      <c r="I230" s="1"/>
      <c r="J230" s="1"/>
      <c r="K230" s="1"/>
      <c r="L230" s="1"/>
      <c r="M230" s="367"/>
    </row>
    <row x14ac:dyDescent="0.25" r="231" customHeight="1" ht="29.25">
      <c r="A231" s="741" t="s">
        <v>13486</v>
      </c>
      <c r="B231" s="1226" t="s">
        <v>13487</v>
      </c>
      <c r="C231" s="1231">
        <v>126</v>
      </c>
      <c r="D231" s="1"/>
      <c r="E231" s="1"/>
      <c r="F231" s="1"/>
      <c r="G231" s="1"/>
      <c r="H231" s="1"/>
      <c r="I231" s="1"/>
      <c r="J231" s="1"/>
      <c r="K231" s="1"/>
      <c r="L231" s="1"/>
      <c r="M231" s="367"/>
    </row>
    <row x14ac:dyDescent="0.25" r="232" customHeight="1" ht="29.25">
      <c r="A232" s="741" t="s">
        <v>13488</v>
      </c>
      <c r="B232" s="1226" t="s">
        <v>13489</v>
      </c>
      <c r="C232" s="1231">
        <v>467</v>
      </c>
      <c r="D232" s="1"/>
      <c r="E232" s="1"/>
      <c r="F232" s="1"/>
      <c r="G232" s="1"/>
      <c r="H232" s="1"/>
      <c r="I232" s="1"/>
      <c r="J232" s="1"/>
      <c r="K232" s="1"/>
      <c r="L232" s="1"/>
      <c r="M232" s="367"/>
    </row>
    <row x14ac:dyDescent="0.25" r="233" customHeight="1" ht="29.25">
      <c r="A233" s="741" t="s">
        <v>13490</v>
      </c>
      <c r="B233" s="1226" t="s">
        <v>13491</v>
      </c>
      <c r="C233" s="1231">
        <v>502</v>
      </c>
      <c r="D233" s="1"/>
      <c r="E233" s="1"/>
      <c r="F233" s="1"/>
      <c r="G233" s="1"/>
      <c r="H233" s="1"/>
      <c r="I233" s="1"/>
      <c r="J233" s="1"/>
      <c r="K233" s="1"/>
      <c r="L233" s="1"/>
      <c r="M233" s="367"/>
    </row>
    <row x14ac:dyDescent="0.25" r="234" customHeight="1" ht="29.25">
      <c r="A234" s="741" t="s">
        <v>13492</v>
      </c>
      <c r="B234" s="1226" t="s">
        <v>13493</v>
      </c>
      <c r="C234" s="1231">
        <v>512</v>
      </c>
      <c r="D234" s="1"/>
      <c r="E234" s="1"/>
      <c r="F234" s="1"/>
      <c r="G234" s="1"/>
      <c r="H234" s="1"/>
      <c r="I234" s="1"/>
      <c r="J234" s="1"/>
      <c r="K234" s="1"/>
      <c r="L234" s="1"/>
      <c r="M234" s="367"/>
    </row>
    <row x14ac:dyDescent="0.25" r="235" customHeight="1" ht="29.25">
      <c r="A235" s="741" t="s">
        <v>13494</v>
      </c>
      <c r="B235" s="1226" t="s">
        <v>13495</v>
      </c>
      <c r="C235" s="1231">
        <v>517</v>
      </c>
      <c r="D235" s="1"/>
      <c r="E235" s="1"/>
      <c r="F235" s="1"/>
      <c r="G235" s="1"/>
      <c r="H235" s="1"/>
      <c r="I235" s="1"/>
      <c r="J235" s="1"/>
      <c r="K235" s="1"/>
      <c r="L235" s="1"/>
      <c r="M235" s="367"/>
    </row>
    <row x14ac:dyDescent="0.25" r="236" customHeight="1" ht="29.25">
      <c r="A236" s="741" t="s">
        <v>13496</v>
      </c>
      <c r="B236" s="1226" t="s">
        <v>13497</v>
      </c>
      <c r="C236" s="1231">
        <v>442</v>
      </c>
      <c r="D236" s="1"/>
      <c r="E236" s="1"/>
      <c r="F236" s="1"/>
      <c r="G236" s="1"/>
      <c r="H236" s="1"/>
      <c r="I236" s="1"/>
      <c r="J236" s="1"/>
      <c r="K236" s="1"/>
      <c r="L236" s="1"/>
      <c r="M236" s="367"/>
    </row>
    <row x14ac:dyDescent="0.25" r="237" customHeight="1" ht="29.25">
      <c r="A237" s="741" t="s">
        <v>13498</v>
      </c>
      <c r="B237" s="1226" t="s">
        <v>13499</v>
      </c>
      <c r="C237" s="1231">
        <v>492</v>
      </c>
      <c r="D237" s="1"/>
      <c r="E237" s="1"/>
      <c r="F237" s="1"/>
      <c r="G237" s="1"/>
      <c r="H237" s="1"/>
      <c r="I237" s="1"/>
      <c r="J237" s="1"/>
      <c r="K237" s="1"/>
      <c r="L237" s="1"/>
      <c r="M237" s="367"/>
    </row>
    <row x14ac:dyDescent="0.25" r="238" customHeight="1" ht="29.25">
      <c r="A238" s="741" t="s">
        <v>13500</v>
      </c>
      <c r="B238" s="1226" t="s">
        <v>13501</v>
      </c>
      <c r="C238" s="1231">
        <v>438</v>
      </c>
      <c r="D238" s="1"/>
      <c r="E238" s="1"/>
      <c r="F238" s="1"/>
      <c r="G238" s="1"/>
      <c r="H238" s="1"/>
      <c r="I238" s="1"/>
      <c r="J238" s="1"/>
      <c r="K238" s="1"/>
      <c r="L238" s="1"/>
      <c r="M238" s="367"/>
    </row>
    <row x14ac:dyDescent="0.25" r="239" customHeight="1" ht="29.25">
      <c r="A239" s="741" t="s">
        <v>13502</v>
      </c>
      <c r="B239" s="1226" t="s">
        <v>13503</v>
      </c>
      <c r="C239" s="1231">
        <v>20</v>
      </c>
      <c r="D239" s="1"/>
      <c r="E239" s="1"/>
      <c r="F239" s="1"/>
      <c r="G239" s="1"/>
      <c r="H239" s="1"/>
      <c r="I239" s="1"/>
      <c r="J239" s="1"/>
      <c r="K239" s="1"/>
      <c r="L239" s="1"/>
      <c r="M239" s="367"/>
    </row>
    <row x14ac:dyDescent="0.25" r="240" customHeight="1" ht="29.25">
      <c r="A240" s="741" t="s">
        <v>13504</v>
      </c>
      <c r="B240" s="1226" t="s">
        <v>13505</v>
      </c>
      <c r="C240" s="1231">
        <v>17</v>
      </c>
      <c r="D240" s="1"/>
      <c r="E240" s="1"/>
      <c r="F240" s="1"/>
      <c r="G240" s="1"/>
      <c r="H240" s="1"/>
      <c r="I240" s="1"/>
      <c r="J240" s="1"/>
      <c r="K240" s="1"/>
      <c r="L240" s="1"/>
      <c r="M240" s="367"/>
    </row>
    <row x14ac:dyDescent="0.25" r="241" customHeight="1" ht="29.25">
      <c r="A241" s="741" t="s">
        <v>13506</v>
      </c>
      <c r="B241" s="1226" t="s">
        <v>13507</v>
      </c>
      <c r="C241" s="1231">
        <v>663</v>
      </c>
      <c r="D241" s="1"/>
      <c r="E241" s="1"/>
      <c r="F241" s="1"/>
      <c r="G241" s="1"/>
      <c r="H241" s="1"/>
      <c r="I241" s="1"/>
      <c r="J241" s="1"/>
      <c r="K241" s="1"/>
      <c r="L241" s="1"/>
      <c r="M241" s="367"/>
    </row>
    <row x14ac:dyDescent="0.25" r="242" customHeight="1" ht="29.25">
      <c r="A242" s="741" t="s">
        <v>13508</v>
      </c>
      <c r="B242" s="1226" t="s">
        <v>13509</v>
      </c>
      <c r="C242" s="1231">
        <v>478</v>
      </c>
      <c r="D242" s="1"/>
      <c r="E242" s="1"/>
      <c r="F242" s="1"/>
      <c r="G242" s="1"/>
      <c r="H242" s="1"/>
      <c r="I242" s="1"/>
      <c r="J242" s="1"/>
      <c r="K242" s="1"/>
      <c r="L242" s="1"/>
      <c r="M242" s="367"/>
    </row>
    <row x14ac:dyDescent="0.25" r="243" customHeight="1" ht="29.25">
      <c r="A243" s="741" t="s">
        <v>13510</v>
      </c>
      <c r="B243" s="1226" t="s">
        <v>13511</v>
      </c>
      <c r="C243" s="1231">
        <v>813</v>
      </c>
      <c r="D243" s="1"/>
      <c r="E243" s="1"/>
      <c r="F243" s="1"/>
      <c r="G243" s="1"/>
      <c r="H243" s="1"/>
      <c r="I243" s="1"/>
      <c r="J243" s="1"/>
      <c r="K243" s="1"/>
      <c r="L243" s="1"/>
      <c r="M243" s="367"/>
    </row>
    <row x14ac:dyDescent="0.25" r="244" customHeight="1" ht="29.25">
      <c r="A244" s="741" t="s">
        <v>13512</v>
      </c>
      <c r="B244" s="1226" t="s">
        <v>13513</v>
      </c>
      <c r="C244" s="1231">
        <v>1069</v>
      </c>
      <c r="D244" s="1"/>
      <c r="E244" s="1"/>
      <c r="F244" s="1"/>
      <c r="G244" s="1"/>
      <c r="H244" s="1"/>
      <c r="I244" s="1"/>
      <c r="J244" s="1"/>
      <c r="K244" s="1"/>
      <c r="L244" s="1"/>
      <c r="M244" s="367"/>
    </row>
    <row x14ac:dyDescent="0.25" r="245" customHeight="1" ht="29.25">
      <c r="A245" s="741" t="s">
        <v>13514</v>
      </c>
      <c r="B245" s="1226" t="s">
        <v>13515</v>
      </c>
      <c r="C245" s="1231">
        <v>59</v>
      </c>
      <c r="D245" s="1"/>
      <c r="E245" s="1"/>
      <c r="F245" s="1"/>
      <c r="G245" s="1"/>
      <c r="H245" s="1"/>
      <c r="I245" s="1"/>
      <c r="J245" s="1"/>
      <c r="K245" s="1"/>
      <c r="L245" s="1"/>
      <c r="M245" s="367"/>
    </row>
    <row x14ac:dyDescent="0.25" r="246" customHeight="1" ht="29.25">
      <c r="A246" s="741" t="s">
        <v>13516</v>
      </c>
      <c r="B246" s="1226" t="s">
        <v>13517</v>
      </c>
      <c r="C246" s="1231">
        <v>63</v>
      </c>
      <c r="D246" s="1"/>
      <c r="E246" s="1"/>
      <c r="F246" s="1"/>
      <c r="G246" s="1"/>
      <c r="H246" s="1"/>
      <c r="I246" s="1"/>
      <c r="J246" s="1"/>
      <c r="K246" s="1"/>
      <c r="L246" s="1"/>
      <c r="M246" s="367"/>
    </row>
    <row x14ac:dyDescent="0.25" r="247" customHeight="1" ht="29.25">
      <c r="A247" s="741" t="s">
        <v>13518</v>
      </c>
      <c r="B247" s="1226" t="s">
        <v>13519</v>
      </c>
      <c r="C247" s="1231">
        <v>67</v>
      </c>
      <c r="D247" s="1"/>
      <c r="E247" s="1"/>
      <c r="F247" s="1"/>
      <c r="G247" s="1"/>
      <c r="H247" s="1"/>
      <c r="I247" s="1"/>
      <c r="J247" s="1"/>
      <c r="K247" s="1"/>
      <c r="L247" s="1"/>
      <c r="M247" s="367"/>
    </row>
    <row x14ac:dyDescent="0.25" r="248" customHeight="1" ht="29.25">
      <c r="A248" s="741" t="s">
        <v>13520</v>
      </c>
      <c r="B248" s="1226" t="s">
        <v>13521</v>
      </c>
      <c r="C248" s="1231">
        <v>718</v>
      </c>
      <c r="D248" s="1"/>
      <c r="E248" s="1"/>
      <c r="F248" s="1"/>
      <c r="G248" s="1"/>
      <c r="H248" s="1"/>
      <c r="I248" s="1"/>
      <c r="J248" s="1"/>
      <c r="K248" s="1"/>
      <c r="L248" s="1"/>
      <c r="M248" s="367"/>
    </row>
    <row x14ac:dyDescent="0.25" r="249" customHeight="1" ht="29.25">
      <c r="A249" s="741" t="s">
        <v>13522</v>
      </c>
      <c r="B249" s="1226" t="s">
        <v>13523</v>
      </c>
      <c r="C249" s="1231">
        <v>112</v>
      </c>
      <c r="D249" s="1"/>
      <c r="E249" s="1"/>
      <c r="F249" s="1"/>
      <c r="G249" s="1"/>
      <c r="H249" s="1"/>
      <c r="I249" s="1"/>
      <c r="J249" s="1"/>
      <c r="K249" s="1"/>
      <c r="L249" s="1"/>
      <c r="M249" s="367"/>
    </row>
    <row x14ac:dyDescent="0.25" r="250" customHeight="1" ht="29.25">
      <c r="A250" s="741" t="s">
        <v>13524</v>
      </c>
      <c r="B250" s="1226" t="s">
        <v>13525</v>
      </c>
      <c r="C250" s="1231">
        <v>122</v>
      </c>
      <c r="D250" s="1"/>
      <c r="E250" s="1"/>
      <c r="F250" s="1"/>
      <c r="G250" s="1"/>
      <c r="H250" s="1"/>
      <c r="I250" s="1"/>
      <c r="J250" s="1"/>
      <c r="K250" s="1"/>
      <c r="L250" s="1"/>
      <c r="M250" s="367"/>
    </row>
    <row x14ac:dyDescent="0.25" r="251" customHeight="1" ht="29.25">
      <c r="A251" s="741" t="s">
        <v>13526</v>
      </c>
      <c r="B251" s="1226" t="s">
        <v>13527</v>
      </c>
      <c r="C251" s="1231">
        <v>278</v>
      </c>
      <c r="D251" s="1"/>
      <c r="E251" s="1"/>
      <c r="F251" s="1"/>
      <c r="G251" s="1"/>
      <c r="H251" s="1"/>
      <c r="I251" s="1"/>
      <c r="J251" s="1"/>
      <c r="K251" s="1"/>
      <c r="L251" s="1"/>
      <c r="M251" s="367"/>
    </row>
    <row x14ac:dyDescent="0.25" r="252" customHeight="1" ht="29.25">
      <c r="A252" s="741" t="s">
        <v>13528</v>
      </c>
      <c r="B252" s="1226" t="s">
        <v>13529</v>
      </c>
      <c r="C252" s="1231">
        <v>162</v>
      </c>
      <c r="D252" s="1"/>
      <c r="E252" s="1"/>
      <c r="F252" s="1"/>
      <c r="G252" s="1"/>
      <c r="H252" s="1"/>
      <c r="I252" s="1"/>
      <c r="J252" s="1"/>
      <c r="K252" s="1"/>
      <c r="L252" s="1"/>
      <c r="M252" s="367"/>
    </row>
    <row x14ac:dyDescent="0.25" r="253" customHeight="1" ht="29.25">
      <c r="A253" s="741" t="s">
        <v>13530</v>
      </c>
      <c r="B253" s="1226" t="s">
        <v>13531</v>
      </c>
      <c r="C253" s="1231">
        <v>95</v>
      </c>
      <c r="D253" s="1"/>
      <c r="E253" s="1"/>
      <c r="F253" s="1"/>
      <c r="G253" s="1"/>
      <c r="H253" s="1"/>
      <c r="I253" s="1"/>
      <c r="J253" s="1"/>
      <c r="K253" s="1"/>
      <c r="L253" s="1"/>
      <c r="M253" s="367"/>
    </row>
    <row x14ac:dyDescent="0.25" r="254" customHeight="1" ht="29.25">
      <c r="A254" s="741" t="s">
        <v>13532</v>
      </c>
      <c r="B254" s="1226" t="s">
        <v>13533</v>
      </c>
      <c r="C254" s="1231">
        <v>90</v>
      </c>
      <c r="D254" s="1"/>
      <c r="E254" s="1"/>
      <c r="F254" s="1"/>
      <c r="G254" s="1"/>
      <c r="H254" s="1"/>
      <c r="I254" s="1"/>
      <c r="J254" s="1"/>
      <c r="K254" s="1"/>
      <c r="L254" s="1"/>
      <c r="M254" s="367"/>
    </row>
    <row x14ac:dyDescent="0.25" r="255" customHeight="1" ht="29.25">
      <c r="A255" s="741" t="s">
        <v>13534</v>
      </c>
      <c r="B255" s="1226" t="s">
        <v>13535</v>
      </c>
      <c r="C255" s="1231">
        <v>308</v>
      </c>
      <c r="D255" s="1"/>
      <c r="E255" s="1"/>
      <c r="F255" s="1"/>
      <c r="G255" s="1"/>
      <c r="H255" s="1"/>
      <c r="I255" s="1"/>
      <c r="J255" s="1"/>
      <c r="K255" s="1"/>
      <c r="L255" s="1"/>
      <c r="M255" s="367"/>
    </row>
    <row x14ac:dyDescent="0.25" r="256" customHeight="1" ht="29.25">
      <c r="A256" s="741" t="s">
        <v>13536</v>
      </c>
      <c r="B256" s="1226" t="s">
        <v>13537</v>
      </c>
      <c r="C256" s="1231">
        <v>256</v>
      </c>
      <c r="D256" s="1"/>
      <c r="E256" s="1"/>
      <c r="F256" s="1"/>
      <c r="G256" s="1"/>
      <c r="H256" s="1"/>
      <c r="I256" s="1"/>
      <c r="J256" s="1"/>
      <c r="K256" s="1"/>
      <c r="L256" s="1"/>
      <c r="M256" s="367"/>
    </row>
    <row x14ac:dyDescent="0.25" r="257" customHeight="1" ht="29.25">
      <c r="A257" s="741" t="s">
        <v>13538</v>
      </c>
      <c r="B257" s="1226" t="s">
        <v>13539</v>
      </c>
      <c r="C257" s="1231">
        <v>262</v>
      </c>
      <c r="D257" s="1"/>
      <c r="E257" s="1"/>
      <c r="F257" s="1"/>
      <c r="G257" s="1"/>
      <c r="H257" s="1"/>
      <c r="I257" s="1"/>
      <c r="J257" s="1"/>
      <c r="K257" s="1"/>
      <c r="L257" s="1"/>
      <c r="M257" s="367"/>
    </row>
    <row x14ac:dyDescent="0.25" r="258" customHeight="1" ht="29.25">
      <c r="A258" s="741" t="s">
        <v>13540</v>
      </c>
      <c r="B258" s="1226" t="s">
        <v>13541</v>
      </c>
      <c r="C258" s="1231">
        <v>853</v>
      </c>
      <c r="D258" s="1"/>
      <c r="E258" s="1"/>
      <c r="F258" s="1"/>
      <c r="G258" s="1"/>
      <c r="H258" s="1"/>
      <c r="I258" s="1"/>
      <c r="J258" s="1"/>
      <c r="K258" s="1"/>
      <c r="L258" s="1"/>
      <c r="M258" s="367"/>
    </row>
    <row x14ac:dyDescent="0.25" r="259" customHeight="1" ht="29.25">
      <c r="A259" s="741" t="s">
        <v>13542</v>
      </c>
      <c r="B259" s="1226" t="s">
        <v>13543</v>
      </c>
      <c r="C259" s="1231">
        <v>458</v>
      </c>
      <c r="D259" s="1"/>
      <c r="E259" s="1"/>
      <c r="F259" s="1"/>
      <c r="G259" s="1"/>
      <c r="H259" s="1"/>
      <c r="I259" s="1"/>
      <c r="J259" s="1"/>
      <c r="K259" s="1"/>
      <c r="L259" s="1"/>
      <c r="M259" s="367"/>
    </row>
    <row x14ac:dyDescent="0.25" r="260" customHeight="1" ht="29.25">
      <c r="A260" s="741" t="s">
        <v>13544</v>
      </c>
      <c r="B260" s="1226" t="s">
        <v>13545</v>
      </c>
      <c r="C260" s="1231">
        <v>248</v>
      </c>
      <c r="D260" s="1"/>
      <c r="E260" s="1"/>
      <c r="F260" s="1"/>
      <c r="G260" s="1"/>
      <c r="H260" s="1"/>
      <c r="I260" s="1"/>
      <c r="J260" s="1"/>
      <c r="K260" s="1"/>
      <c r="L260" s="1"/>
      <c r="M260" s="367"/>
    </row>
    <row x14ac:dyDescent="0.25" r="261" customHeight="1" ht="29.25">
      <c r="A261" s="741" t="s">
        <v>13546</v>
      </c>
      <c r="B261" s="1226" t="s">
        <v>13547</v>
      </c>
      <c r="C261" s="1231">
        <v>302</v>
      </c>
      <c r="D261" s="1"/>
      <c r="E261" s="1"/>
      <c r="F261" s="1"/>
      <c r="G261" s="1"/>
      <c r="H261" s="1"/>
      <c r="I261" s="1"/>
      <c r="J261" s="1"/>
      <c r="K261" s="1"/>
      <c r="L261" s="1"/>
      <c r="M261" s="367"/>
    </row>
    <row x14ac:dyDescent="0.25" r="262" customHeight="1" ht="29.25">
      <c r="A262" s="741" t="s">
        <v>13548</v>
      </c>
      <c r="B262" s="1226" t="s">
        <v>13549</v>
      </c>
      <c r="C262" s="1231">
        <v>322</v>
      </c>
      <c r="D262" s="1"/>
      <c r="E262" s="1"/>
      <c r="F262" s="1"/>
      <c r="G262" s="1"/>
      <c r="H262" s="1"/>
      <c r="I262" s="1"/>
      <c r="J262" s="1"/>
      <c r="K262" s="1"/>
      <c r="L262" s="1"/>
      <c r="M262" s="367"/>
    </row>
    <row x14ac:dyDescent="0.25" r="263" customHeight="1" ht="29.25">
      <c r="A263" s="741" t="s">
        <v>13550</v>
      </c>
      <c r="B263" s="1226" t="s">
        <v>13551</v>
      </c>
      <c r="C263" s="1231">
        <v>209</v>
      </c>
      <c r="D263" s="1"/>
      <c r="E263" s="1"/>
      <c r="F263" s="1"/>
      <c r="G263" s="1"/>
      <c r="H263" s="1"/>
      <c r="I263" s="1"/>
      <c r="J263" s="1"/>
      <c r="K263" s="1"/>
      <c r="L263" s="1"/>
      <c r="M263" s="367"/>
    </row>
    <row x14ac:dyDescent="0.25" r="264" customHeight="1" ht="29.25">
      <c r="A264" s="741" t="s">
        <v>13552</v>
      </c>
      <c r="B264" s="1226" t="s">
        <v>13553</v>
      </c>
      <c r="C264" s="1231">
        <v>519</v>
      </c>
      <c r="D264" s="1"/>
      <c r="E264" s="1"/>
      <c r="F264" s="1"/>
      <c r="G264" s="1"/>
      <c r="H264" s="1"/>
      <c r="I264" s="1"/>
      <c r="J264" s="1"/>
      <c r="K264" s="1"/>
      <c r="L264" s="1"/>
      <c r="M264" s="367"/>
    </row>
    <row x14ac:dyDescent="0.25" r="265" customHeight="1" ht="29.25">
      <c r="A265" s="741" t="s">
        <v>13554</v>
      </c>
      <c r="B265" s="1226" t="s">
        <v>13555</v>
      </c>
      <c r="C265" s="1231">
        <v>1016</v>
      </c>
      <c r="D265" s="1"/>
      <c r="E265" s="1"/>
      <c r="F265" s="1"/>
      <c r="G265" s="1"/>
      <c r="H265" s="1"/>
      <c r="I265" s="1"/>
      <c r="J265" s="1"/>
      <c r="K265" s="1"/>
      <c r="L265" s="1"/>
      <c r="M265" s="367"/>
    </row>
    <row x14ac:dyDescent="0.25" r="266" customHeight="1" ht="29.25">
      <c r="A266" s="741" t="s">
        <v>13556</v>
      </c>
      <c r="B266" s="1226" t="s">
        <v>13557</v>
      </c>
      <c r="C266" s="1231">
        <v>1078</v>
      </c>
      <c r="D266" s="1"/>
      <c r="E266" s="1"/>
      <c r="F266" s="1"/>
      <c r="G266" s="1"/>
      <c r="H266" s="1"/>
      <c r="I266" s="1"/>
      <c r="J266" s="1"/>
      <c r="K266" s="1"/>
      <c r="L266" s="1"/>
      <c r="M266" s="367"/>
    </row>
    <row x14ac:dyDescent="0.25" r="267" customHeight="1" ht="29.25">
      <c r="A267" s="741" t="s">
        <v>13558</v>
      </c>
      <c r="B267" s="1226" t="s">
        <v>13559</v>
      </c>
      <c r="C267" s="1231">
        <v>1203</v>
      </c>
      <c r="D267" s="1"/>
      <c r="E267" s="1"/>
      <c r="F267" s="1"/>
      <c r="G267" s="1"/>
      <c r="H267" s="1"/>
      <c r="I267" s="1"/>
      <c r="J267" s="1"/>
      <c r="K267" s="1"/>
      <c r="L267" s="1"/>
      <c r="M267" s="367"/>
    </row>
    <row x14ac:dyDescent="0.25" r="268" customHeight="1" ht="29.25">
      <c r="A268" s="741" t="s">
        <v>13560</v>
      </c>
      <c r="B268" s="1226" t="s">
        <v>13561</v>
      </c>
      <c r="C268" s="1231">
        <v>428</v>
      </c>
      <c r="D268" s="1"/>
      <c r="E268" s="1"/>
      <c r="F268" s="1"/>
      <c r="G268" s="1"/>
      <c r="H268" s="1"/>
      <c r="I268" s="1"/>
      <c r="J268" s="1"/>
      <c r="K268" s="1"/>
      <c r="L268" s="1"/>
      <c r="M268" s="367"/>
    </row>
    <row x14ac:dyDescent="0.25" r="269" customHeight="1" ht="29.25">
      <c r="A269" s="741" t="s">
        <v>13562</v>
      </c>
      <c r="B269" s="1226" t="s">
        <v>13563</v>
      </c>
      <c r="C269" s="1231">
        <v>444</v>
      </c>
      <c r="D269" s="1"/>
      <c r="E269" s="1"/>
      <c r="F269" s="1"/>
      <c r="G269" s="1"/>
      <c r="H269" s="1"/>
      <c r="I269" s="1"/>
      <c r="J269" s="1"/>
      <c r="K269" s="1"/>
      <c r="L269" s="1"/>
      <c r="M269" s="367"/>
    </row>
    <row x14ac:dyDescent="0.25" r="270" customHeight="1" ht="29.25">
      <c r="A270" s="741" t="s">
        <v>13564</v>
      </c>
      <c r="B270" s="1226" t="s">
        <v>13565</v>
      </c>
      <c r="C270" s="1231">
        <v>309</v>
      </c>
      <c r="D270" s="1"/>
      <c r="E270" s="1"/>
      <c r="F270" s="1"/>
      <c r="G270" s="1"/>
      <c r="H270" s="1"/>
      <c r="I270" s="1"/>
      <c r="J270" s="1"/>
      <c r="K270" s="1"/>
      <c r="L270" s="1"/>
      <c r="M270" s="367"/>
    </row>
    <row x14ac:dyDescent="0.25" r="271" customHeight="1" ht="29.25">
      <c r="A271" s="741" t="s">
        <v>13566</v>
      </c>
      <c r="B271" s="1226" t="s">
        <v>13567</v>
      </c>
      <c r="C271" s="1231">
        <v>217</v>
      </c>
      <c r="D271" s="1"/>
      <c r="E271" s="1"/>
      <c r="F271" s="1"/>
      <c r="G271" s="1"/>
      <c r="H271" s="1"/>
      <c r="I271" s="1"/>
      <c r="J271" s="1"/>
      <c r="K271" s="1"/>
      <c r="L271" s="1"/>
      <c r="M271" s="367"/>
    </row>
    <row x14ac:dyDescent="0.25" r="272" customHeight="1" ht="29.25">
      <c r="A272" s="741" t="s">
        <v>13568</v>
      </c>
      <c r="B272" s="1226" t="s">
        <v>13569</v>
      </c>
      <c r="C272" s="1231">
        <v>271</v>
      </c>
      <c r="D272" s="1"/>
      <c r="E272" s="1"/>
      <c r="F272" s="1"/>
      <c r="G272" s="1"/>
      <c r="H272" s="1"/>
      <c r="I272" s="1"/>
      <c r="J272" s="1"/>
      <c r="K272" s="1"/>
      <c r="L272" s="1"/>
      <c r="M272" s="367"/>
    </row>
    <row x14ac:dyDescent="0.25" r="273" customHeight="1" ht="29.25">
      <c r="A273" s="741" t="s">
        <v>13570</v>
      </c>
      <c r="B273" s="1226" t="s">
        <v>13571</v>
      </c>
      <c r="C273" s="1231">
        <v>258</v>
      </c>
      <c r="D273" s="1"/>
      <c r="E273" s="1"/>
      <c r="F273" s="1"/>
      <c r="G273" s="1"/>
      <c r="H273" s="1"/>
      <c r="I273" s="1"/>
      <c r="J273" s="1"/>
      <c r="K273" s="1"/>
      <c r="L273" s="1"/>
      <c r="M273" s="367"/>
    </row>
    <row x14ac:dyDescent="0.25" r="274" customHeight="1" ht="29.25">
      <c r="A274" s="741" t="s">
        <v>13572</v>
      </c>
      <c r="B274" s="1226" t="s">
        <v>13573</v>
      </c>
      <c r="C274" s="1231">
        <v>73</v>
      </c>
      <c r="D274" s="1"/>
      <c r="E274" s="1"/>
      <c r="F274" s="1"/>
      <c r="G274" s="1"/>
      <c r="H274" s="1"/>
      <c r="I274" s="1"/>
      <c r="J274" s="1"/>
      <c r="K274" s="1"/>
      <c r="L274" s="1"/>
      <c r="M274" s="367"/>
    </row>
    <row x14ac:dyDescent="0.25" r="275" customHeight="1" ht="29.25">
      <c r="A275" s="741" t="s">
        <v>13574</v>
      </c>
      <c r="B275" s="1226" t="s">
        <v>13575</v>
      </c>
      <c r="C275" s="1231">
        <v>64</v>
      </c>
      <c r="D275" s="1"/>
      <c r="E275" s="1"/>
      <c r="F275" s="1"/>
      <c r="G275" s="1"/>
      <c r="H275" s="1"/>
      <c r="I275" s="1"/>
      <c r="J275" s="1"/>
      <c r="K275" s="1"/>
      <c r="L275" s="1"/>
      <c r="M275" s="367"/>
    </row>
    <row x14ac:dyDescent="0.25" r="276" customHeight="1" ht="29.25">
      <c r="A276" s="741" t="s">
        <v>13576</v>
      </c>
      <c r="B276" s="1226" t="s">
        <v>13577</v>
      </c>
      <c r="C276" s="1231">
        <v>86</v>
      </c>
      <c r="D276" s="1"/>
      <c r="E276" s="1"/>
      <c r="F276" s="1"/>
      <c r="G276" s="1"/>
      <c r="H276" s="1"/>
      <c r="I276" s="1"/>
      <c r="J276" s="1"/>
      <c r="K276" s="1"/>
      <c r="L276" s="1"/>
      <c r="M276" s="367"/>
    </row>
    <row x14ac:dyDescent="0.25" r="277" customHeight="1" ht="29.25">
      <c r="A277" s="741" t="s">
        <v>13578</v>
      </c>
      <c r="B277" s="1226" t="s">
        <v>13579</v>
      </c>
      <c r="C277" s="1231">
        <v>163</v>
      </c>
      <c r="D277" s="1"/>
      <c r="E277" s="1"/>
      <c r="F277" s="1"/>
      <c r="G277" s="1"/>
      <c r="H277" s="1"/>
      <c r="I277" s="1"/>
      <c r="J277" s="1"/>
      <c r="K277" s="1"/>
      <c r="L277" s="1"/>
      <c r="M277" s="367"/>
    </row>
    <row x14ac:dyDescent="0.25" r="278" customHeight="1" ht="29.25">
      <c r="A278" s="741" t="s">
        <v>13580</v>
      </c>
      <c r="B278" s="1226" t="s">
        <v>13581</v>
      </c>
      <c r="C278" s="1231">
        <v>503</v>
      </c>
      <c r="D278" s="1"/>
      <c r="E278" s="1"/>
      <c r="F278" s="1"/>
      <c r="G278" s="1"/>
      <c r="H278" s="1"/>
      <c r="I278" s="1"/>
      <c r="J278" s="1"/>
      <c r="K278" s="1"/>
      <c r="L278" s="1"/>
      <c r="M278" s="367"/>
    </row>
    <row x14ac:dyDescent="0.25" r="279" customHeight="1" ht="29.25">
      <c r="A279" s="741" t="s">
        <v>13582</v>
      </c>
      <c r="B279" s="1226" t="s">
        <v>13583</v>
      </c>
      <c r="C279" s="1231">
        <v>353</v>
      </c>
      <c r="D279" s="1"/>
      <c r="E279" s="1"/>
      <c r="F279" s="1"/>
      <c r="G279" s="1"/>
      <c r="H279" s="1"/>
      <c r="I279" s="1"/>
      <c r="J279" s="1"/>
      <c r="K279" s="1"/>
      <c r="L279" s="1"/>
      <c r="M279" s="367"/>
    </row>
    <row x14ac:dyDescent="0.25" r="280" customHeight="1" ht="29.25">
      <c r="A280" s="741" t="s">
        <v>13584</v>
      </c>
      <c r="B280" s="1226" t="s">
        <v>13585</v>
      </c>
      <c r="C280" s="1231">
        <v>1416</v>
      </c>
      <c r="D280" s="1"/>
      <c r="E280" s="1"/>
      <c r="F280" s="1"/>
      <c r="G280" s="1"/>
      <c r="H280" s="1"/>
      <c r="I280" s="1"/>
      <c r="J280" s="1"/>
      <c r="K280" s="1"/>
      <c r="L280" s="1"/>
      <c r="M280" s="367"/>
    </row>
    <row x14ac:dyDescent="0.25" r="281" customHeight="1" ht="29.25">
      <c r="A281" s="741" t="s">
        <v>13586</v>
      </c>
      <c r="B281" s="1226" t="s">
        <v>13587</v>
      </c>
      <c r="C281" s="1231">
        <v>18</v>
      </c>
      <c r="D281" s="1"/>
      <c r="E281" s="1"/>
      <c r="F281" s="1"/>
      <c r="G281" s="1"/>
      <c r="H281" s="1"/>
      <c r="I281" s="1"/>
      <c r="J281" s="1"/>
      <c r="K281" s="1"/>
      <c r="L281" s="1"/>
      <c r="M281" s="367"/>
    </row>
    <row x14ac:dyDescent="0.25" r="282" customHeight="1" ht="29.25">
      <c r="A282" s="741" t="s">
        <v>13588</v>
      </c>
      <c r="B282" s="1226" t="s">
        <v>13589</v>
      </c>
      <c r="C282" s="1231">
        <v>13</v>
      </c>
      <c r="D282" s="1"/>
      <c r="E282" s="1"/>
      <c r="F282" s="1"/>
      <c r="G282" s="1"/>
      <c r="H282" s="1"/>
      <c r="I282" s="1"/>
      <c r="J282" s="1"/>
      <c r="K282" s="1"/>
      <c r="L282" s="1"/>
      <c r="M282" s="367"/>
    </row>
    <row x14ac:dyDescent="0.25" r="283" customHeight="1" ht="29.25">
      <c r="A283" s="741" t="s">
        <v>13590</v>
      </c>
      <c r="B283" s="1226" t="s">
        <v>13591</v>
      </c>
      <c r="C283" s="1231">
        <v>54</v>
      </c>
      <c r="D283" s="1"/>
      <c r="E283" s="1"/>
      <c r="F283" s="1"/>
      <c r="G283" s="1"/>
      <c r="H283" s="1"/>
      <c r="I283" s="1"/>
      <c r="J283" s="1"/>
      <c r="K283" s="1"/>
      <c r="L283" s="1"/>
      <c r="M283" s="367"/>
    </row>
    <row x14ac:dyDescent="0.25" r="284" customHeight="1" ht="29.25">
      <c r="A284" s="741" t="s">
        <v>13592</v>
      </c>
      <c r="B284" s="1226" t="s">
        <v>13593</v>
      </c>
      <c r="C284" s="1231">
        <v>105</v>
      </c>
      <c r="D284" s="1"/>
      <c r="E284" s="1"/>
      <c r="F284" s="1"/>
      <c r="G284" s="1"/>
      <c r="H284" s="1"/>
      <c r="I284" s="1"/>
      <c r="J284" s="1"/>
      <c r="K284" s="1"/>
      <c r="L284" s="1"/>
      <c r="M284" s="367"/>
    </row>
    <row x14ac:dyDescent="0.25" r="285" customHeight="1" ht="29.25">
      <c r="A285" s="741" t="s">
        <v>13594</v>
      </c>
      <c r="B285" s="1226" t="s">
        <v>13595</v>
      </c>
      <c r="C285" s="1231">
        <v>356</v>
      </c>
      <c r="D285" s="1"/>
      <c r="E285" s="1"/>
      <c r="F285" s="1"/>
      <c r="G285" s="1"/>
      <c r="H285" s="1"/>
      <c r="I285" s="1"/>
      <c r="J285" s="1"/>
      <c r="K285" s="1"/>
      <c r="L285" s="1"/>
      <c r="M285" s="367"/>
    </row>
    <row x14ac:dyDescent="0.25" r="286" customHeight="1" ht="29.25">
      <c r="A286" s="741" t="s">
        <v>13596</v>
      </c>
      <c r="B286" s="1226" t="s">
        <v>13597</v>
      </c>
      <c r="C286" s="1231">
        <v>109</v>
      </c>
      <c r="D286" s="1"/>
      <c r="E286" s="1"/>
      <c r="F286" s="1"/>
      <c r="G286" s="1"/>
      <c r="H286" s="1"/>
      <c r="I286" s="1"/>
      <c r="J286" s="1"/>
      <c r="K286" s="1"/>
      <c r="L286" s="1"/>
      <c r="M286" s="367"/>
    </row>
    <row x14ac:dyDescent="0.25" r="287" customHeight="1" ht="29.25">
      <c r="A287" s="741" t="s">
        <v>13598</v>
      </c>
      <c r="B287" s="1226" t="s">
        <v>13599</v>
      </c>
      <c r="C287" s="1231">
        <v>254</v>
      </c>
      <c r="D287" s="1"/>
      <c r="E287" s="1"/>
      <c r="F287" s="1"/>
      <c r="G287" s="1"/>
      <c r="H287" s="1"/>
      <c r="I287" s="1"/>
      <c r="J287" s="1"/>
      <c r="K287" s="1"/>
      <c r="L287" s="1"/>
      <c r="M287" s="367"/>
    </row>
    <row x14ac:dyDescent="0.25" r="288" customHeight="1" ht="29.25">
      <c r="A288" s="741" t="s">
        <v>13600</v>
      </c>
      <c r="B288" s="1226" t="s">
        <v>13601</v>
      </c>
      <c r="C288" s="1231">
        <v>150</v>
      </c>
      <c r="D288" s="1"/>
      <c r="E288" s="1"/>
      <c r="F288" s="1"/>
      <c r="G288" s="1"/>
      <c r="H288" s="1"/>
      <c r="I288" s="1"/>
      <c r="J288" s="1"/>
      <c r="K288" s="1"/>
      <c r="L288" s="1"/>
      <c r="M288" s="367"/>
    </row>
    <row x14ac:dyDescent="0.25" r="289" customHeight="1" ht="29.25">
      <c r="A289" s="741" t="s">
        <v>13602</v>
      </c>
      <c r="B289" s="1226" t="s">
        <v>13603</v>
      </c>
      <c r="C289" s="1231">
        <v>534</v>
      </c>
      <c r="D289" s="1"/>
      <c r="E289" s="1"/>
      <c r="F289" s="1"/>
      <c r="G289" s="1"/>
      <c r="H289" s="1"/>
      <c r="I289" s="1"/>
      <c r="J289" s="1"/>
      <c r="K289" s="1"/>
      <c r="L289" s="1"/>
      <c r="M289" s="367"/>
    </row>
    <row x14ac:dyDescent="0.25" r="290" customHeight="1" ht="29.25">
      <c r="A290" s="741" t="s">
        <v>13604</v>
      </c>
      <c r="B290" s="1226" t="s">
        <v>13605</v>
      </c>
      <c r="C290" s="1231">
        <v>19</v>
      </c>
      <c r="D290" s="1"/>
      <c r="E290" s="1"/>
      <c r="F290" s="1"/>
      <c r="G290" s="1"/>
      <c r="H290" s="1"/>
      <c r="I290" s="1"/>
      <c r="J290" s="1"/>
      <c r="K290" s="1"/>
      <c r="L290" s="1"/>
      <c r="M290" s="367"/>
    </row>
    <row x14ac:dyDescent="0.25" r="291" customHeight="1" ht="29.25">
      <c r="A291" s="741" t="s">
        <v>13606</v>
      </c>
      <c r="B291" s="1226" t="s">
        <v>13607</v>
      </c>
      <c r="C291" s="1231">
        <v>14</v>
      </c>
      <c r="D291" s="1"/>
      <c r="E291" s="1"/>
      <c r="F291" s="1"/>
      <c r="G291" s="1"/>
      <c r="H291" s="1"/>
      <c r="I291" s="1"/>
      <c r="J291" s="1"/>
      <c r="K291" s="1"/>
      <c r="L291" s="1"/>
      <c r="M291" s="367"/>
    </row>
    <row x14ac:dyDescent="0.25" r="292" customHeight="1" ht="29.25">
      <c r="A292" s="741" t="s">
        <v>13608</v>
      </c>
      <c r="B292" s="1226" t="s">
        <v>13609</v>
      </c>
      <c r="C292" s="1231">
        <v>35</v>
      </c>
      <c r="D292" s="1"/>
      <c r="E292" s="1"/>
      <c r="F292" s="1"/>
      <c r="G292" s="1"/>
      <c r="H292" s="1"/>
      <c r="I292" s="1"/>
      <c r="J292" s="1"/>
      <c r="K292" s="1"/>
      <c r="L292" s="1"/>
      <c r="M292" s="367"/>
    </row>
    <row x14ac:dyDescent="0.25" r="293" customHeight="1" ht="29.25">
      <c r="A293" s="741" t="s">
        <v>13610</v>
      </c>
      <c r="B293" s="1226" t="s">
        <v>13611</v>
      </c>
      <c r="C293" s="1231">
        <v>247</v>
      </c>
      <c r="D293" s="1"/>
      <c r="E293" s="1"/>
      <c r="F293" s="1"/>
      <c r="G293" s="1"/>
      <c r="H293" s="1"/>
      <c r="I293" s="1"/>
      <c r="J293" s="1"/>
      <c r="K293" s="1"/>
      <c r="L293" s="1"/>
      <c r="M293" s="367"/>
    </row>
    <row x14ac:dyDescent="0.25" r="294" customHeight="1" ht="29.25">
      <c r="A294" s="741" t="s">
        <v>148</v>
      </c>
      <c r="B294" s="1226" t="s">
        <v>149</v>
      </c>
      <c r="C294" s="1231">
        <v>73</v>
      </c>
      <c r="D294" s="1"/>
      <c r="E294" s="1"/>
      <c r="F294" s="1"/>
      <c r="G294" s="1"/>
      <c r="H294" s="1"/>
      <c r="I294" s="1"/>
      <c r="J294" s="1"/>
      <c r="K294" s="1"/>
      <c r="L294" s="1"/>
      <c r="M294" s="367"/>
    </row>
    <row x14ac:dyDescent="0.25" r="295" customHeight="1" ht="29.25">
      <c r="A295" s="741" t="s">
        <v>13612</v>
      </c>
      <c r="B295" s="1226" t="s">
        <v>13613</v>
      </c>
      <c r="C295" s="1231">
        <v>43</v>
      </c>
      <c r="D295" s="1"/>
      <c r="E295" s="1"/>
      <c r="F295" s="1"/>
      <c r="G295" s="1"/>
      <c r="H295" s="1"/>
      <c r="I295" s="1"/>
      <c r="J295" s="1"/>
      <c r="K295" s="1"/>
      <c r="L295" s="1"/>
      <c r="M295" s="367"/>
    </row>
    <row x14ac:dyDescent="0.25" r="296" customHeight="1" ht="29.25">
      <c r="A296" s="741" t="s">
        <v>13614</v>
      </c>
      <c r="B296" s="1226" t="s">
        <v>13615</v>
      </c>
      <c r="C296" s="1231">
        <v>74</v>
      </c>
      <c r="D296" s="1"/>
      <c r="E296" s="1"/>
      <c r="F296" s="1"/>
      <c r="G296" s="1"/>
      <c r="H296" s="1"/>
      <c r="I296" s="1"/>
      <c r="J296" s="1"/>
      <c r="K296" s="1"/>
      <c r="L296" s="1"/>
      <c r="M296" s="367"/>
    </row>
    <row x14ac:dyDescent="0.25" r="297" customHeight="1" ht="29.25">
      <c r="A297" s="741" t="s">
        <v>13616</v>
      </c>
      <c r="B297" s="1226" t="s">
        <v>13617</v>
      </c>
      <c r="C297" s="1231">
        <v>169</v>
      </c>
      <c r="D297" s="1"/>
      <c r="E297" s="1"/>
      <c r="F297" s="1"/>
      <c r="G297" s="1"/>
      <c r="H297" s="1"/>
      <c r="I297" s="1"/>
      <c r="J297" s="1"/>
      <c r="K297" s="1"/>
      <c r="L297" s="1"/>
      <c r="M297" s="367"/>
    </row>
    <row x14ac:dyDescent="0.25" r="298" customHeight="1" ht="29.25">
      <c r="A298" s="741" t="s">
        <v>13618</v>
      </c>
      <c r="B298" s="1226" t="s">
        <v>13619</v>
      </c>
      <c r="C298" s="1231">
        <v>83</v>
      </c>
      <c r="D298" s="1"/>
      <c r="E298" s="1"/>
      <c r="F298" s="1"/>
      <c r="G298" s="1"/>
      <c r="H298" s="1"/>
      <c r="I298" s="1"/>
      <c r="J298" s="1"/>
      <c r="K298" s="1"/>
      <c r="L298" s="1"/>
      <c r="M298" s="367"/>
    </row>
    <row x14ac:dyDescent="0.25" r="299" customHeight="1" ht="29.25">
      <c r="A299" s="741" t="s">
        <v>13620</v>
      </c>
      <c r="B299" s="1226" t="s">
        <v>13621</v>
      </c>
      <c r="C299" s="1231">
        <v>88</v>
      </c>
      <c r="D299" s="1"/>
      <c r="E299" s="1"/>
      <c r="F299" s="1"/>
      <c r="G299" s="1"/>
      <c r="H299" s="1"/>
      <c r="I299" s="1"/>
      <c r="J299" s="1"/>
      <c r="K299" s="1"/>
      <c r="L299" s="1"/>
      <c r="M299" s="367"/>
    </row>
    <row x14ac:dyDescent="0.25" r="300" customHeight="1" ht="29.25">
      <c r="A300" s="741" t="s">
        <v>13622</v>
      </c>
      <c r="B300" s="1226" t="s">
        <v>13623</v>
      </c>
      <c r="C300" s="1231">
        <v>248</v>
      </c>
      <c r="D300" s="1"/>
      <c r="E300" s="1"/>
      <c r="F300" s="1"/>
      <c r="G300" s="1"/>
      <c r="H300" s="1"/>
      <c r="I300" s="1"/>
      <c r="J300" s="1"/>
      <c r="K300" s="1"/>
      <c r="L300" s="1"/>
      <c r="M300" s="367"/>
    </row>
    <row x14ac:dyDescent="0.25" r="301" customHeight="1" ht="29.25">
      <c r="A301" s="741" t="s">
        <v>13624</v>
      </c>
      <c r="B301" s="1226" t="s">
        <v>13625</v>
      </c>
      <c r="C301" s="1231">
        <v>90</v>
      </c>
      <c r="D301" s="1"/>
      <c r="E301" s="1"/>
      <c r="F301" s="1"/>
      <c r="G301" s="1"/>
      <c r="H301" s="1"/>
      <c r="I301" s="1"/>
      <c r="J301" s="1"/>
      <c r="K301" s="1"/>
      <c r="L301" s="1"/>
      <c r="M301" s="367"/>
    </row>
    <row x14ac:dyDescent="0.25" r="302" customHeight="1" ht="29.25">
      <c r="A302" s="741" t="s">
        <v>13626</v>
      </c>
      <c r="B302" s="1226" t="s">
        <v>13627</v>
      </c>
      <c r="C302" s="1231">
        <v>73</v>
      </c>
      <c r="D302" s="1"/>
      <c r="E302" s="1"/>
      <c r="F302" s="1"/>
      <c r="G302" s="1"/>
      <c r="H302" s="1"/>
      <c r="I302" s="1"/>
      <c r="J302" s="1"/>
      <c r="K302" s="1"/>
      <c r="L302" s="1"/>
      <c r="M302" s="367"/>
    </row>
    <row x14ac:dyDescent="0.25" r="303" customHeight="1" ht="29.25">
      <c r="A303" s="741" t="s">
        <v>13628</v>
      </c>
      <c r="B303" s="1226" t="s">
        <v>13629</v>
      </c>
      <c r="C303" s="1231">
        <v>273</v>
      </c>
      <c r="D303" s="1"/>
      <c r="E303" s="1"/>
      <c r="F303" s="1"/>
      <c r="G303" s="1"/>
      <c r="H303" s="1"/>
      <c r="I303" s="1"/>
      <c r="J303" s="1"/>
      <c r="K303" s="1"/>
      <c r="L303" s="1"/>
      <c r="M303" s="367"/>
    </row>
    <row x14ac:dyDescent="0.25" r="304" customHeight="1" ht="29.25">
      <c r="A304" s="741" t="s">
        <v>13630</v>
      </c>
      <c r="B304" s="1226" t="s">
        <v>13631</v>
      </c>
      <c r="C304" s="1231">
        <v>453</v>
      </c>
      <c r="D304" s="1"/>
      <c r="E304" s="1"/>
      <c r="F304" s="1"/>
      <c r="G304" s="1"/>
      <c r="H304" s="1"/>
      <c r="I304" s="1"/>
      <c r="J304" s="1"/>
      <c r="K304" s="1"/>
      <c r="L304" s="1"/>
      <c r="M304" s="367"/>
    </row>
    <row x14ac:dyDescent="0.25" r="305" customHeight="1" ht="29.25">
      <c r="A305" s="741" t="s">
        <v>13632</v>
      </c>
      <c r="B305" s="1226" t="s">
        <v>13633</v>
      </c>
      <c r="C305" s="1231">
        <v>253</v>
      </c>
      <c r="D305" s="1"/>
      <c r="E305" s="1"/>
      <c r="F305" s="1"/>
      <c r="G305" s="1"/>
      <c r="H305" s="1"/>
      <c r="I305" s="1"/>
      <c r="J305" s="1"/>
      <c r="K305" s="1"/>
      <c r="L305" s="1"/>
      <c r="M305" s="367"/>
    </row>
    <row x14ac:dyDescent="0.25" r="306" customHeight="1" ht="29.25">
      <c r="A306" s="741" t="s">
        <v>13634</v>
      </c>
      <c r="B306" s="1226" t="s">
        <v>13635</v>
      </c>
      <c r="C306" s="1231">
        <v>215</v>
      </c>
      <c r="D306" s="1"/>
      <c r="E306" s="1"/>
      <c r="F306" s="1"/>
      <c r="G306" s="1"/>
      <c r="H306" s="1"/>
      <c r="I306" s="1"/>
      <c r="J306" s="1"/>
      <c r="K306" s="1"/>
      <c r="L306" s="1"/>
      <c r="M306" s="367"/>
    </row>
    <row x14ac:dyDescent="0.25" r="307" customHeight="1" ht="29.25">
      <c r="A307" s="741" t="s">
        <v>13636</v>
      </c>
      <c r="B307" s="1226" t="s">
        <v>13637</v>
      </c>
      <c r="C307" s="1231">
        <v>14</v>
      </c>
      <c r="D307" s="1"/>
      <c r="E307" s="1"/>
      <c r="F307" s="1"/>
      <c r="G307" s="1"/>
      <c r="H307" s="1"/>
      <c r="I307" s="1"/>
      <c r="J307" s="1"/>
      <c r="K307" s="1"/>
      <c r="L307" s="1"/>
      <c r="M307" s="367"/>
    </row>
    <row x14ac:dyDescent="0.25" r="308" customHeight="1" ht="29.25">
      <c r="A308" s="741" t="s">
        <v>13638</v>
      </c>
      <c r="B308" s="1226" t="s">
        <v>13639</v>
      </c>
      <c r="C308" s="1231">
        <v>413</v>
      </c>
      <c r="D308" s="1"/>
      <c r="E308" s="1"/>
      <c r="F308" s="1"/>
      <c r="G308" s="1"/>
      <c r="H308" s="1"/>
      <c r="I308" s="1"/>
      <c r="J308" s="1"/>
      <c r="K308" s="1"/>
      <c r="L308" s="1"/>
      <c r="M308" s="367"/>
    </row>
    <row x14ac:dyDescent="0.25" r="309" customHeight="1" ht="29.25">
      <c r="A309" s="741" t="s">
        <v>13640</v>
      </c>
      <c r="B309" s="1226" t="s">
        <v>13641</v>
      </c>
      <c r="C309" s="1231">
        <v>224</v>
      </c>
      <c r="D309" s="1"/>
      <c r="E309" s="1"/>
      <c r="F309" s="1"/>
      <c r="G309" s="1"/>
      <c r="H309" s="1"/>
      <c r="I309" s="1"/>
      <c r="J309" s="1"/>
      <c r="K309" s="1"/>
      <c r="L309" s="1"/>
      <c r="M309" s="367"/>
    </row>
    <row x14ac:dyDescent="0.25" r="310" customHeight="1" ht="29.25">
      <c r="A310" s="741" t="s">
        <v>13642</v>
      </c>
      <c r="B310" s="1226" t="s">
        <v>13643</v>
      </c>
      <c r="C310" s="1231">
        <v>18</v>
      </c>
      <c r="D310" s="1"/>
      <c r="E310" s="1"/>
      <c r="F310" s="1"/>
      <c r="G310" s="1"/>
      <c r="H310" s="1"/>
      <c r="I310" s="1"/>
      <c r="J310" s="1"/>
      <c r="K310" s="1"/>
      <c r="L310" s="1"/>
      <c r="M310" s="367"/>
    </row>
    <row x14ac:dyDescent="0.25" r="311" customHeight="1" ht="29.25">
      <c r="A311" s="741" t="s">
        <v>13644</v>
      </c>
      <c r="B311" s="1226" t="s">
        <v>13645</v>
      </c>
      <c r="C311" s="1231">
        <v>72</v>
      </c>
      <c r="D311" s="1"/>
      <c r="E311" s="1"/>
      <c r="F311" s="1"/>
      <c r="G311" s="1"/>
      <c r="H311" s="1"/>
      <c r="I311" s="1"/>
      <c r="J311" s="1"/>
      <c r="K311" s="1"/>
      <c r="L311" s="1"/>
      <c r="M311" s="367"/>
    </row>
    <row x14ac:dyDescent="0.25" r="312" customHeight="1" ht="29.25">
      <c r="A312" s="741" t="s">
        <v>13646</v>
      </c>
      <c r="B312" s="1226" t="s">
        <v>13647</v>
      </c>
      <c r="C312" s="1231">
        <v>77</v>
      </c>
      <c r="D312" s="1"/>
      <c r="E312" s="1"/>
      <c r="F312" s="1"/>
      <c r="G312" s="1"/>
      <c r="H312" s="1"/>
      <c r="I312" s="1"/>
      <c r="J312" s="1"/>
      <c r="K312" s="1"/>
      <c r="L312" s="1"/>
      <c r="M312" s="367"/>
    </row>
    <row x14ac:dyDescent="0.25" r="313" customHeight="1" ht="29.25">
      <c r="A313" s="741" t="s">
        <v>13648</v>
      </c>
      <c r="B313" s="1226" t="s">
        <v>13649</v>
      </c>
      <c r="C313" s="1231">
        <v>94</v>
      </c>
      <c r="D313" s="1"/>
      <c r="E313" s="1"/>
      <c r="F313" s="1"/>
      <c r="G313" s="1"/>
      <c r="H313" s="1"/>
      <c r="I313" s="1"/>
      <c r="J313" s="1"/>
      <c r="K313" s="1"/>
      <c r="L313" s="1"/>
      <c r="M313" s="367"/>
    </row>
    <row x14ac:dyDescent="0.25" r="314" customHeight="1" ht="29.25">
      <c r="A314" s="741" t="s">
        <v>13650</v>
      </c>
      <c r="B314" s="1226" t="s">
        <v>13651</v>
      </c>
      <c r="C314" s="1231">
        <v>103</v>
      </c>
      <c r="D314" s="1"/>
      <c r="E314" s="1"/>
      <c r="F314" s="1"/>
      <c r="G314" s="1"/>
      <c r="H314" s="1"/>
      <c r="I314" s="1"/>
      <c r="J314" s="1"/>
      <c r="K314" s="1"/>
      <c r="L314" s="1"/>
      <c r="M314" s="367"/>
    </row>
    <row x14ac:dyDescent="0.25" r="315" customHeight="1" ht="29.25">
      <c r="A315" s="741" t="s">
        <v>13652</v>
      </c>
      <c r="B315" s="1226" t="s">
        <v>13653</v>
      </c>
      <c r="C315" s="1231">
        <v>264</v>
      </c>
      <c r="D315" s="1"/>
      <c r="E315" s="1"/>
      <c r="F315" s="1"/>
      <c r="G315" s="1"/>
      <c r="H315" s="1"/>
      <c r="I315" s="1"/>
      <c r="J315" s="1"/>
      <c r="K315" s="1"/>
      <c r="L315" s="1"/>
      <c r="M315" s="367"/>
    </row>
    <row x14ac:dyDescent="0.25" r="316" customHeight="1" ht="29.25">
      <c r="A316" s="741" t="s">
        <v>13654</v>
      </c>
      <c r="B316" s="1226" t="s">
        <v>13655</v>
      </c>
      <c r="C316" s="1231">
        <v>59</v>
      </c>
      <c r="D316" s="1"/>
      <c r="E316" s="1"/>
      <c r="F316" s="1"/>
      <c r="G316" s="1"/>
      <c r="H316" s="1"/>
      <c r="I316" s="1"/>
      <c r="J316" s="1"/>
      <c r="K316" s="1"/>
      <c r="L316" s="1"/>
      <c r="M316" s="367"/>
    </row>
    <row x14ac:dyDescent="0.25" r="317" customHeight="1" ht="29.25">
      <c r="A317" s="741" t="s">
        <v>13656</v>
      </c>
      <c r="B317" s="1226" t="s">
        <v>13657</v>
      </c>
      <c r="C317" s="1231">
        <v>289</v>
      </c>
      <c r="D317" s="1"/>
      <c r="E317" s="1"/>
      <c r="F317" s="1"/>
      <c r="G317" s="1"/>
      <c r="H317" s="1"/>
      <c r="I317" s="1"/>
      <c r="J317" s="1"/>
      <c r="K317" s="1"/>
      <c r="L317" s="1"/>
      <c r="M317" s="367"/>
    </row>
    <row x14ac:dyDescent="0.25" r="318" customHeight="1" ht="29.25">
      <c r="A318" s="741" t="s">
        <v>13658</v>
      </c>
      <c r="B318" s="1226" t="s">
        <v>13659</v>
      </c>
      <c r="C318" s="1231">
        <v>13</v>
      </c>
      <c r="D318" s="1"/>
      <c r="E318" s="1"/>
      <c r="F318" s="1"/>
      <c r="G318" s="1"/>
      <c r="H318" s="1"/>
      <c r="I318" s="1"/>
      <c r="J318" s="1"/>
      <c r="K318" s="1"/>
      <c r="L318" s="1"/>
      <c r="M318" s="367"/>
    </row>
    <row x14ac:dyDescent="0.25" r="319" customHeight="1" ht="29.25">
      <c r="A319" s="741" t="s">
        <v>13660</v>
      </c>
      <c r="B319" s="1226" t="s">
        <v>13661</v>
      </c>
      <c r="C319" s="1231">
        <v>60</v>
      </c>
      <c r="D319" s="1"/>
      <c r="E319" s="1"/>
      <c r="F319" s="1"/>
      <c r="G319" s="1"/>
      <c r="H319" s="1"/>
      <c r="I319" s="1"/>
      <c r="J319" s="1"/>
      <c r="K319" s="1"/>
      <c r="L319" s="1"/>
      <c r="M319" s="367"/>
    </row>
    <row x14ac:dyDescent="0.25" r="320" customHeight="1" ht="29.25">
      <c r="A320" s="741" t="s">
        <v>13662</v>
      </c>
      <c r="B320" s="1226" t="s">
        <v>13663</v>
      </c>
      <c r="C320" s="1231">
        <v>465</v>
      </c>
      <c r="D320" s="1"/>
      <c r="E320" s="1"/>
      <c r="F320" s="1"/>
      <c r="G320" s="1"/>
      <c r="H320" s="1"/>
      <c r="I320" s="1"/>
      <c r="J320" s="1"/>
      <c r="K320" s="1"/>
      <c r="L320" s="1"/>
      <c r="M320" s="367"/>
    </row>
    <row x14ac:dyDescent="0.25" r="321" customHeight="1" ht="29.25">
      <c r="A321" s="741" t="s">
        <v>13664</v>
      </c>
      <c r="B321" s="1226" t="s">
        <v>13665</v>
      </c>
      <c r="C321" s="1231">
        <v>67</v>
      </c>
      <c r="D321" s="1"/>
      <c r="E321" s="1"/>
      <c r="F321" s="1"/>
      <c r="G321" s="1"/>
      <c r="H321" s="1"/>
      <c r="I321" s="1"/>
      <c r="J321" s="1"/>
      <c r="K321" s="1"/>
      <c r="L321" s="1"/>
      <c r="M321" s="367"/>
    </row>
    <row x14ac:dyDescent="0.25" r="322" customHeight="1" ht="29.25">
      <c r="A322" s="741" t="s">
        <v>13666</v>
      </c>
      <c r="B322" s="1226" t="s">
        <v>13667</v>
      </c>
      <c r="C322" s="1231">
        <v>1055</v>
      </c>
      <c r="D322" s="1"/>
      <c r="E322" s="1"/>
      <c r="F322" s="1"/>
      <c r="G322" s="1"/>
      <c r="H322" s="1"/>
      <c r="I322" s="1"/>
      <c r="J322" s="1"/>
      <c r="K322" s="1"/>
      <c r="L322" s="1"/>
      <c r="M322" s="367"/>
    </row>
    <row x14ac:dyDescent="0.25" r="323" customHeight="1" ht="29.25">
      <c r="A323" s="741" t="s">
        <v>13668</v>
      </c>
      <c r="B323" s="1226" t="s">
        <v>13585</v>
      </c>
      <c r="C323" s="1231">
        <v>1416</v>
      </c>
      <c r="D323" s="1"/>
      <c r="E323" s="1"/>
      <c r="F323" s="1"/>
      <c r="G323" s="1"/>
      <c r="H323" s="1"/>
      <c r="I323" s="1"/>
      <c r="J323" s="1"/>
      <c r="K323" s="1"/>
      <c r="L323" s="1"/>
      <c r="M323" s="367"/>
    </row>
    <row x14ac:dyDescent="0.25" r="324" customHeight="1" ht="29.25">
      <c r="A324" s="741" t="s">
        <v>13669</v>
      </c>
      <c r="B324" s="1226" t="s">
        <v>13670</v>
      </c>
      <c r="C324" s="1231">
        <v>1039</v>
      </c>
      <c r="D324" s="1"/>
      <c r="E324" s="1"/>
      <c r="F324" s="1"/>
      <c r="G324" s="1"/>
      <c r="H324" s="1"/>
      <c r="I324" s="1"/>
      <c r="J324" s="1"/>
      <c r="K324" s="1"/>
      <c r="L324" s="1"/>
      <c r="M324" s="367"/>
    </row>
    <row x14ac:dyDescent="0.25" r="325" customHeight="1" ht="32.1">
      <c r="A325" s="741" t="s">
        <v>13671</v>
      </c>
      <c r="B325" s="1226" t="s">
        <v>13672</v>
      </c>
      <c r="C325" s="1231">
        <v>1089</v>
      </c>
      <c r="D325" s="1"/>
      <c r="E325" s="1"/>
      <c r="F325" s="1"/>
      <c r="G325" s="1"/>
      <c r="H325" s="1"/>
      <c r="I325" s="1"/>
      <c r="J325" s="1"/>
      <c r="K325" s="1"/>
      <c r="L325" s="1"/>
      <c r="M325" s="367"/>
    </row>
    <row x14ac:dyDescent="0.25" r="326" customHeight="1" ht="32.1">
      <c r="A326" s="741" t="s">
        <v>13673</v>
      </c>
      <c r="B326" s="1226" t="s">
        <v>13674</v>
      </c>
      <c r="C326" s="1231">
        <v>1085</v>
      </c>
      <c r="D326" s="1"/>
      <c r="E326" s="1"/>
      <c r="F326" s="1"/>
      <c r="G326" s="1"/>
      <c r="H326" s="1"/>
      <c r="I326" s="1"/>
      <c r="J326" s="1"/>
      <c r="K326" s="1"/>
      <c r="L326" s="1"/>
      <c r="M326" s="367"/>
    </row>
    <row x14ac:dyDescent="0.25" r="327" customHeight="1" ht="29.25">
      <c r="A327" s="741" t="s">
        <v>13675</v>
      </c>
      <c r="B327" s="1226" t="s">
        <v>13676</v>
      </c>
      <c r="C327" s="1231">
        <v>1214</v>
      </c>
      <c r="D327" s="1"/>
      <c r="E327" s="1"/>
      <c r="F327" s="1"/>
      <c r="G327" s="1"/>
      <c r="H327" s="1"/>
      <c r="I327" s="1"/>
      <c r="J327" s="1"/>
      <c r="K327" s="1"/>
      <c r="L327" s="1"/>
      <c r="M327" s="367"/>
    </row>
    <row x14ac:dyDescent="0.25" r="328" customHeight="1" ht="29.25">
      <c r="A328" s="741" t="s">
        <v>13677</v>
      </c>
      <c r="B328" s="1226" t="s">
        <v>13678</v>
      </c>
      <c r="C328" s="1231">
        <v>304</v>
      </c>
      <c r="D328" s="1"/>
      <c r="E328" s="1"/>
      <c r="F328" s="1"/>
      <c r="G328" s="1"/>
      <c r="H328" s="1"/>
      <c r="I328" s="1"/>
      <c r="J328" s="1"/>
      <c r="K328" s="1"/>
      <c r="L328" s="1"/>
      <c r="M328" s="367"/>
    </row>
    <row x14ac:dyDescent="0.25" r="329" customHeight="1" ht="29.25">
      <c r="A329" s="741" t="s">
        <v>13679</v>
      </c>
      <c r="B329" s="1226" t="s">
        <v>13680</v>
      </c>
      <c r="C329" s="1231">
        <v>45</v>
      </c>
      <c r="D329" s="1"/>
      <c r="E329" s="1"/>
      <c r="F329" s="1"/>
      <c r="G329" s="1"/>
      <c r="H329" s="1"/>
      <c r="I329" s="1"/>
      <c r="J329" s="1"/>
      <c r="K329" s="1"/>
      <c r="L329" s="1"/>
      <c r="M329" s="367"/>
    </row>
    <row x14ac:dyDescent="0.25" r="330" customHeight="1" ht="29.25">
      <c r="A330" s="741" t="s">
        <v>13681</v>
      </c>
      <c r="B330" s="1226" t="s">
        <v>13682</v>
      </c>
      <c r="C330" s="1231">
        <v>53</v>
      </c>
      <c r="D330" s="1"/>
      <c r="E330" s="1"/>
      <c r="F330" s="1"/>
      <c r="G330" s="1"/>
      <c r="H330" s="1"/>
      <c r="I330" s="1"/>
      <c r="J330" s="1"/>
      <c r="K330" s="1"/>
      <c r="L330" s="1"/>
      <c r="M330" s="367"/>
    </row>
    <row x14ac:dyDescent="0.25" r="331" customHeight="1" ht="29.25">
      <c r="A331" s="741" t="s">
        <v>13683</v>
      </c>
      <c r="B331" s="1226" t="s">
        <v>13684</v>
      </c>
      <c r="C331" s="1231">
        <v>1204</v>
      </c>
      <c r="D331" s="1"/>
      <c r="E331" s="1"/>
      <c r="F331" s="1"/>
      <c r="G331" s="1"/>
      <c r="H331" s="1"/>
      <c r="I331" s="1"/>
      <c r="J331" s="1"/>
      <c r="K331" s="1"/>
      <c r="L331" s="1"/>
      <c r="M331" s="367"/>
    </row>
    <row x14ac:dyDescent="0.25" r="332" customHeight="1" ht="29.25">
      <c r="A332" s="741" t="s">
        <v>13685</v>
      </c>
      <c r="B332" s="1226" t="s">
        <v>13686</v>
      </c>
      <c r="C332" s="1231">
        <v>411</v>
      </c>
      <c r="D332" s="1"/>
      <c r="E332" s="1"/>
      <c r="F332" s="1"/>
      <c r="G332" s="1"/>
      <c r="H332" s="1"/>
      <c r="I332" s="1"/>
      <c r="J332" s="1"/>
      <c r="K332" s="1"/>
      <c r="L332" s="1"/>
      <c r="M332" s="367"/>
    </row>
    <row x14ac:dyDescent="0.25" r="333" customHeight="1" ht="29.25">
      <c r="A333" s="741" t="s">
        <v>13687</v>
      </c>
      <c r="B333" s="1226" t="s">
        <v>13688</v>
      </c>
      <c r="C333" s="1231">
        <v>463</v>
      </c>
      <c r="D333" s="1"/>
      <c r="E333" s="1"/>
      <c r="F333" s="1"/>
      <c r="G333" s="1"/>
      <c r="H333" s="1"/>
      <c r="I333" s="1"/>
      <c r="J333" s="1"/>
      <c r="K333" s="1"/>
      <c r="L333" s="1"/>
      <c r="M333" s="367"/>
    </row>
    <row x14ac:dyDescent="0.25" r="334" customHeight="1" ht="29.25">
      <c r="A334" s="741" t="s">
        <v>13689</v>
      </c>
      <c r="B334" s="1226" t="s">
        <v>13690</v>
      </c>
      <c r="C334" s="1231">
        <v>574</v>
      </c>
      <c r="D334" s="1"/>
      <c r="E334" s="1"/>
      <c r="F334" s="1"/>
      <c r="G334" s="1"/>
      <c r="H334" s="1"/>
      <c r="I334" s="1"/>
      <c r="J334" s="1"/>
      <c r="K334" s="1"/>
      <c r="L334" s="1"/>
      <c r="M334" s="367"/>
    </row>
    <row x14ac:dyDescent="0.25" r="335" customHeight="1" ht="29.25">
      <c r="A335" s="741" t="s">
        <v>13691</v>
      </c>
      <c r="B335" s="1226" t="s">
        <v>13692</v>
      </c>
      <c r="C335" s="1231">
        <v>264</v>
      </c>
      <c r="D335" s="1"/>
      <c r="E335" s="1"/>
      <c r="F335" s="1"/>
      <c r="G335" s="1"/>
      <c r="H335" s="1"/>
      <c r="I335" s="1"/>
      <c r="J335" s="1"/>
      <c r="K335" s="1"/>
      <c r="L335" s="1"/>
      <c r="M335" s="367"/>
    </row>
    <row x14ac:dyDescent="0.25" r="336" customHeight="1" ht="29.25">
      <c r="A336" s="741" t="s">
        <v>13693</v>
      </c>
      <c r="B336" s="1226" t="s">
        <v>13694</v>
      </c>
      <c r="C336" s="1231">
        <v>36</v>
      </c>
      <c r="D336" s="1"/>
      <c r="E336" s="1"/>
      <c r="F336" s="1"/>
      <c r="G336" s="1"/>
      <c r="H336" s="1"/>
      <c r="I336" s="1"/>
      <c r="J336" s="1"/>
      <c r="K336" s="1"/>
      <c r="L336" s="1"/>
      <c r="M336" s="367"/>
    </row>
    <row x14ac:dyDescent="0.25" r="337" customHeight="1" ht="29.25">
      <c r="A337" s="741" t="s">
        <v>13695</v>
      </c>
      <c r="B337" s="1226" t="s">
        <v>13696</v>
      </c>
      <c r="C337" s="1231">
        <v>77</v>
      </c>
      <c r="D337" s="1"/>
      <c r="E337" s="1"/>
      <c r="F337" s="1"/>
      <c r="G337" s="1"/>
      <c r="H337" s="1"/>
      <c r="I337" s="1"/>
      <c r="J337" s="1"/>
      <c r="K337" s="1"/>
      <c r="L337" s="1"/>
      <c r="M337" s="367"/>
    </row>
    <row x14ac:dyDescent="0.25" r="338" customHeight="1" ht="29.25">
      <c r="A338" s="741" t="s">
        <v>13697</v>
      </c>
      <c r="B338" s="1226" t="s">
        <v>13698</v>
      </c>
      <c r="C338" s="1231">
        <v>83</v>
      </c>
      <c r="D338" s="1"/>
      <c r="E338" s="1"/>
      <c r="F338" s="1"/>
      <c r="G338" s="1"/>
      <c r="H338" s="1"/>
      <c r="I338" s="1"/>
      <c r="J338" s="1"/>
      <c r="K338" s="1"/>
      <c r="L338" s="1"/>
      <c r="M338" s="367"/>
    </row>
    <row x14ac:dyDescent="0.25" r="339" customHeight="1" ht="29.25">
      <c r="A339" s="741" t="s">
        <v>13699</v>
      </c>
      <c r="B339" s="1226" t="s">
        <v>13700</v>
      </c>
      <c r="C339" s="1231">
        <v>93</v>
      </c>
      <c r="D339" s="1"/>
      <c r="E339" s="1"/>
      <c r="F339" s="1"/>
      <c r="G339" s="1"/>
      <c r="H339" s="1"/>
      <c r="I339" s="1"/>
      <c r="J339" s="1"/>
      <c r="K339" s="1"/>
      <c r="L339" s="1"/>
      <c r="M339" s="367"/>
    </row>
    <row x14ac:dyDescent="0.25" r="340" customHeight="1" ht="29.25">
      <c r="A340" s="741" t="s">
        <v>13701</v>
      </c>
      <c r="B340" s="1226" t="s">
        <v>13702</v>
      </c>
      <c r="C340" s="1231">
        <v>132</v>
      </c>
      <c r="D340" s="1"/>
      <c r="E340" s="1"/>
      <c r="F340" s="1"/>
      <c r="G340" s="1"/>
      <c r="H340" s="1"/>
      <c r="I340" s="1"/>
      <c r="J340" s="1"/>
      <c r="K340" s="1"/>
      <c r="L340" s="1"/>
      <c r="M340" s="367"/>
    </row>
    <row x14ac:dyDescent="0.25" r="341" customHeight="1" ht="29.25">
      <c r="A341" s="741" t="s">
        <v>13703</v>
      </c>
      <c r="B341" s="1226" t="s">
        <v>13704</v>
      </c>
      <c r="C341" s="1231">
        <v>113</v>
      </c>
      <c r="D341" s="1"/>
      <c r="E341" s="1"/>
      <c r="F341" s="1"/>
      <c r="G341" s="1"/>
      <c r="H341" s="1"/>
      <c r="I341" s="1"/>
      <c r="J341" s="1"/>
      <c r="K341" s="1"/>
      <c r="L341" s="1"/>
      <c r="M341" s="367"/>
    </row>
    <row x14ac:dyDescent="0.25" r="342" customHeight="1" ht="29.25">
      <c r="A342" s="741" t="s">
        <v>13705</v>
      </c>
      <c r="B342" s="1226" t="s">
        <v>13706</v>
      </c>
      <c r="C342" s="1231">
        <v>80</v>
      </c>
      <c r="D342" s="1"/>
      <c r="E342" s="1"/>
      <c r="F342" s="1"/>
      <c r="G342" s="1"/>
      <c r="H342" s="1"/>
      <c r="I342" s="1"/>
      <c r="J342" s="1"/>
      <c r="K342" s="1"/>
      <c r="L342" s="1"/>
      <c r="M342" s="367"/>
    </row>
    <row x14ac:dyDescent="0.25" r="343" customHeight="1" ht="29.25">
      <c r="A343" s="741" t="s">
        <v>13707</v>
      </c>
      <c r="B343" s="1226" t="s">
        <v>13708</v>
      </c>
      <c r="C343" s="1231">
        <v>15</v>
      </c>
      <c r="D343" s="1"/>
      <c r="E343" s="1"/>
      <c r="F343" s="1"/>
      <c r="G343" s="1"/>
      <c r="H343" s="1"/>
      <c r="I343" s="1"/>
      <c r="J343" s="1"/>
      <c r="K343" s="1"/>
      <c r="L343" s="1"/>
      <c r="M343" s="367"/>
    </row>
    <row x14ac:dyDescent="0.25" r="344" customHeight="1" ht="29.25">
      <c r="A344" s="741" t="s">
        <v>13709</v>
      </c>
      <c r="B344" s="1226" t="s">
        <v>13710</v>
      </c>
      <c r="C344" s="1231">
        <v>139</v>
      </c>
      <c r="D344" s="1"/>
      <c r="E344" s="1"/>
      <c r="F344" s="1"/>
      <c r="G344" s="1"/>
      <c r="H344" s="1"/>
      <c r="I344" s="1"/>
      <c r="J344" s="1"/>
      <c r="K344" s="1"/>
      <c r="L344" s="1"/>
      <c r="M344" s="367"/>
    </row>
    <row x14ac:dyDescent="0.25" r="345" customHeight="1" ht="29.25">
      <c r="A345" s="741" t="s">
        <v>13711</v>
      </c>
      <c r="B345" s="1226" t="s">
        <v>13712</v>
      </c>
      <c r="C345" s="1231">
        <v>444</v>
      </c>
      <c r="D345" s="1"/>
      <c r="E345" s="1"/>
      <c r="F345" s="1"/>
      <c r="G345" s="1"/>
      <c r="H345" s="1"/>
      <c r="I345" s="1"/>
      <c r="J345" s="1"/>
      <c r="K345" s="1"/>
      <c r="L345" s="1"/>
      <c r="M345" s="367"/>
    </row>
    <row x14ac:dyDescent="0.25" r="346" customHeight="1" ht="29.25">
      <c r="A346" s="741" t="s">
        <v>13713</v>
      </c>
      <c r="B346" s="1226" t="s">
        <v>13714</v>
      </c>
      <c r="C346" s="1231">
        <v>254</v>
      </c>
      <c r="D346" s="1"/>
      <c r="E346" s="1"/>
      <c r="F346" s="1"/>
      <c r="G346" s="1"/>
      <c r="H346" s="1"/>
      <c r="I346" s="1"/>
      <c r="J346" s="1"/>
      <c r="K346" s="1"/>
      <c r="L346" s="1"/>
      <c r="M346" s="367"/>
    </row>
    <row x14ac:dyDescent="0.25" r="347" customHeight="1" ht="29.25">
      <c r="A347" s="741" t="s">
        <v>13715</v>
      </c>
      <c r="B347" s="1226" t="s">
        <v>13716</v>
      </c>
      <c r="C347" s="1231">
        <v>905</v>
      </c>
      <c r="D347" s="1"/>
      <c r="E347" s="1"/>
      <c r="F347" s="1"/>
      <c r="G347" s="1"/>
      <c r="H347" s="1"/>
      <c r="I347" s="1"/>
      <c r="J347" s="1"/>
      <c r="K347" s="1"/>
      <c r="L347" s="1"/>
      <c r="M347" s="367"/>
    </row>
    <row x14ac:dyDescent="0.25" r="348" customHeight="1" ht="29.25">
      <c r="A348" s="741" t="s">
        <v>13717</v>
      </c>
      <c r="B348" s="1226" t="s">
        <v>13718</v>
      </c>
      <c r="C348" s="1231">
        <v>564</v>
      </c>
      <c r="D348" s="1"/>
      <c r="E348" s="1"/>
      <c r="F348" s="1"/>
      <c r="G348" s="1"/>
      <c r="H348" s="1"/>
      <c r="I348" s="1"/>
      <c r="J348" s="1"/>
      <c r="K348" s="1"/>
      <c r="L348" s="1"/>
      <c r="M348" s="367"/>
    </row>
    <row x14ac:dyDescent="0.25" r="349" customHeight="1" ht="29.25">
      <c r="A349" s="741" t="s">
        <v>13719</v>
      </c>
      <c r="B349" s="1226" t="s">
        <v>13720</v>
      </c>
      <c r="C349" s="1231">
        <v>41</v>
      </c>
      <c r="D349" s="1"/>
      <c r="E349" s="1"/>
      <c r="F349" s="1"/>
      <c r="G349" s="1"/>
      <c r="H349" s="1"/>
      <c r="I349" s="1"/>
      <c r="J349" s="1"/>
      <c r="K349" s="1"/>
      <c r="L349" s="1"/>
      <c r="M349" s="367"/>
    </row>
    <row x14ac:dyDescent="0.25" r="350" customHeight="1" ht="29.25">
      <c r="A350" s="741" t="s">
        <v>13721</v>
      </c>
      <c r="B350" s="1226" t="s">
        <v>13722</v>
      </c>
      <c r="C350" s="1231">
        <v>254</v>
      </c>
      <c r="D350" s="1"/>
      <c r="E350" s="1"/>
      <c r="F350" s="1"/>
      <c r="G350" s="1"/>
      <c r="H350" s="1"/>
      <c r="I350" s="1"/>
      <c r="J350" s="1"/>
      <c r="K350" s="1"/>
      <c r="L350" s="1"/>
      <c r="M350" s="367"/>
    </row>
    <row x14ac:dyDescent="0.25" r="351" customHeight="1" ht="29.25">
      <c r="A351" s="741" t="s">
        <v>13723</v>
      </c>
      <c r="B351" s="1226" t="s">
        <v>13724</v>
      </c>
      <c r="C351" s="1231">
        <v>264</v>
      </c>
      <c r="D351" s="1"/>
      <c r="E351" s="1"/>
      <c r="F351" s="1"/>
      <c r="G351" s="1"/>
      <c r="H351" s="1"/>
      <c r="I351" s="1"/>
      <c r="J351" s="1"/>
      <c r="K351" s="1"/>
      <c r="L351" s="1"/>
      <c r="M351" s="367"/>
    </row>
    <row x14ac:dyDescent="0.25" r="352" customHeight="1" ht="29.25">
      <c r="A352" s="741" t="s">
        <v>13725</v>
      </c>
      <c r="B352" s="1226" t="s">
        <v>13726</v>
      </c>
      <c r="C352" s="1231">
        <v>520</v>
      </c>
      <c r="D352" s="1"/>
      <c r="E352" s="1"/>
      <c r="F352" s="1"/>
      <c r="G352" s="1"/>
      <c r="H352" s="1"/>
      <c r="I352" s="1"/>
      <c r="J352" s="1"/>
      <c r="K352" s="1"/>
      <c r="L352" s="1"/>
      <c r="M352" s="367"/>
    </row>
    <row x14ac:dyDescent="0.25" r="353" customHeight="1" ht="29.25">
      <c r="A353" s="741" t="s">
        <v>13727</v>
      </c>
      <c r="B353" s="1226" t="s">
        <v>13728</v>
      </c>
      <c r="C353" s="1231">
        <v>215</v>
      </c>
      <c r="D353" s="1"/>
      <c r="E353" s="1"/>
      <c r="F353" s="1"/>
      <c r="G353" s="1"/>
      <c r="H353" s="1"/>
      <c r="I353" s="1"/>
      <c r="J353" s="1"/>
      <c r="K353" s="1"/>
      <c r="L353" s="1"/>
      <c r="M353" s="367"/>
    </row>
    <row x14ac:dyDescent="0.25" r="354" customHeight="1" ht="29.25">
      <c r="A354" s="741" t="s">
        <v>13729</v>
      </c>
      <c r="B354" s="1226" t="s">
        <v>13730</v>
      </c>
      <c r="C354" s="1231">
        <v>440</v>
      </c>
      <c r="D354" s="1"/>
      <c r="E354" s="1"/>
      <c r="F354" s="1"/>
      <c r="G354" s="1"/>
      <c r="H354" s="1"/>
      <c r="I354" s="1"/>
      <c r="J354" s="1"/>
      <c r="K354" s="1"/>
      <c r="L354" s="1"/>
      <c r="M354" s="367"/>
    </row>
    <row x14ac:dyDescent="0.25" r="355" customHeight="1" ht="29.25">
      <c r="A355" s="741" t="s">
        <v>13731</v>
      </c>
      <c r="B355" s="1226" t="s">
        <v>13732</v>
      </c>
      <c r="C355" s="1231">
        <v>260</v>
      </c>
      <c r="D355" s="1"/>
      <c r="E355" s="1"/>
      <c r="F355" s="1"/>
      <c r="G355" s="1"/>
      <c r="H355" s="1"/>
      <c r="I355" s="1"/>
      <c r="J355" s="1"/>
      <c r="K355" s="1"/>
      <c r="L355" s="1"/>
      <c r="M355" s="367"/>
    </row>
    <row x14ac:dyDescent="0.25" r="356" customHeight="1" ht="29.25">
      <c r="A356" s="741" t="s">
        <v>13733</v>
      </c>
      <c r="B356" s="1226" t="s">
        <v>13734</v>
      </c>
      <c r="C356" s="1231">
        <v>42</v>
      </c>
      <c r="D356" s="1"/>
      <c r="E356" s="1"/>
      <c r="F356" s="1"/>
      <c r="G356" s="1"/>
      <c r="H356" s="1"/>
      <c r="I356" s="1"/>
      <c r="J356" s="1"/>
      <c r="K356" s="1"/>
      <c r="L356" s="1"/>
      <c r="M356" s="367"/>
    </row>
    <row x14ac:dyDescent="0.25" r="357" customHeight="1" ht="29.25">
      <c r="A357" s="741" t="s">
        <v>13735</v>
      </c>
      <c r="B357" s="1226" t="s">
        <v>13736</v>
      </c>
      <c r="C357" s="1231">
        <v>219</v>
      </c>
      <c r="D357" s="1"/>
      <c r="E357" s="1"/>
      <c r="F357" s="1"/>
      <c r="G357" s="1"/>
      <c r="H357" s="1"/>
      <c r="I357" s="1"/>
      <c r="J357" s="1"/>
      <c r="K357" s="1"/>
      <c r="L357" s="1"/>
      <c r="M357" s="367"/>
    </row>
    <row x14ac:dyDescent="0.25" r="358" customHeight="1" ht="29.25">
      <c r="A358" s="741" t="s">
        <v>13737</v>
      </c>
      <c r="B358" s="1226" t="s">
        <v>13738</v>
      </c>
      <c r="C358" s="1231">
        <v>58</v>
      </c>
      <c r="D358" s="1"/>
      <c r="E358" s="1"/>
      <c r="F358" s="1"/>
      <c r="G358" s="1"/>
      <c r="H358" s="1"/>
      <c r="I358" s="1"/>
      <c r="J358" s="1"/>
      <c r="K358" s="1"/>
      <c r="L358" s="1"/>
      <c r="M358" s="367"/>
    </row>
    <row x14ac:dyDescent="0.25" r="359" customHeight="1" ht="29.25">
      <c r="A359" s="741" t="s">
        <v>13739</v>
      </c>
      <c r="B359" s="1226" t="s">
        <v>13740</v>
      </c>
      <c r="C359" s="1231">
        <v>45</v>
      </c>
      <c r="D359" s="1"/>
      <c r="E359" s="1"/>
      <c r="F359" s="1"/>
      <c r="G359" s="1"/>
      <c r="H359" s="1"/>
      <c r="I359" s="1"/>
      <c r="J359" s="1"/>
      <c r="K359" s="1"/>
      <c r="L359" s="1"/>
      <c r="M359" s="367"/>
    </row>
    <row x14ac:dyDescent="0.25" r="360" customHeight="1" ht="29.25">
      <c r="A360" s="741" t="s">
        <v>13741</v>
      </c>
      <c r="B360" s="1226" t="s">
        <v>13742</v>
      </c>
      <c r="C360" s="1231">
        <v>95</v>
      </c>
      <c r="D360" s="1"/>
      <c r="E360" s="1"/>
      <c r="F360" s="1"/>
      <c r="G360" s="1"/>
      <c r="H360" s="1"/>
      <c r="I360" s="1"/>
      <c r="J360" s="1"/>
      <c r="K360" s="1"/>
      <c r="L360" s="1"/>
      <c r="M360" s="367"/>
    </row>
    <row x14ac:dyDescent="0.25" r="361" customHeight="1" ht="29.25">
      <c r="A361" s="741" t="s">
        <v>13743</v>
      </c>
      <c r="B361" s="1226" t="s">
        <v>13744</v>
      </c>
      <c r="C361" s="1231">
        <v>291</v>
      </c>
      <c r="D361" s="1"/>
      <c r="E361" s="1"/>
      <c r="F361" s="1"/>
      <c r="G361" s="1"/>
      <c r="H361" s="1"/>
      <c r="I361" s="1"/>
      <c r="J361" s="1"/>
      <c r="K361" s="1"/>
      <c r="L361" s="1"/>
      <c r="M361" s="367"/>
    </row>
    <row x14ac:dyDescent="0.25" r="362" customHeight="1" ht="29.25">
      <c r="A362" s="741" t="s">
        <v>13745</v>
      </c>
      <c r="B362" s="1226" t="s">
        <v>13746</v>
      </c>
      <c r="C362" s="1231">
        <v>236</v>
      </c>
      <c r="D362" s="1"/>
      <c r="E362" s="1"/>
      <c r="F362" s="1"/>
      <c r="G362" s="1"/>
      <c r="H362" s="1"/>
      <c r="I362" s="1"/>
      <c r="J362" s="1"/>
      <c r="K362" s="1"/>
      <c r="L362" s="1"/>
      <c r="M362" s="367"/>
    </row>
    <row x14ac:dyDescent="0.25" r="363" customHeight="1" ht="29.25">
      <c r="A363" s="741" t="s">
        <v>13747</v>
      </c>
      <c r="B363" s="1226" t="s">
        <v>13748</v>
      </c>
      <c r="C363" s="1231">
        <v>241</v>
      </c>
      <c r="D363" s="1"/>
      <c r="E363" s="1"/>
      <c r="F363" s="1"/>
      <c r="G363" s="1"/>
      <c r="H363" s="1"/>
      <c r="I363" s="1"/>
      <c r="J363" s="1"/>
      <c r="K363" s="1"/>
      <c r="L363" s="1"/>
      <c r="M363" s="367"/>
    </row>
    <row x14ac:dyDescent="0.25" r="364" customHeight="1" ht="29.25">
      <c r="A364" s="741" t="s">
        <v>13749</v>
      </c>
      <c r="B364" s="1226" t="s">
        <v>13750</v>
      </c>
      <c r="C364" s="1231">
        <v>55</v>
      </c>
      <c r="D364" s="1"/>
      <c r="E364" s="1"/>
      <c r="F364" s="1"/>
      <c r="G364" s="1"/>
      <c r="H364" s="1"/>
      <c r="I364" s="1"/>
      <c r="J364" s="1"/>
      <c r="K364" s="1"/>
      <c r="L364" s="1"/>
      <c r="M364" s="367"/>
    </row>
    <row x14ac:dyDescent="0.25" r="365" customHeight="1" ht="29.25">
      <c r="A365" s="741" t="s">
        <v>13751</v>
      </c>
      <c r="B365" s="1226" t="s">
        <v>13752</v>
      </c>
      <c r="C365" s="1231">
        <v>236</v>
      </c>
      <c r="D365" s="1"/>
      <c r="E365" s="1"/>
      <c r="F365" s="1"/>
      <c r="G365" s="1"/>
      <c r="H365" s="1"/>
      <c r="I365" s="1"/>
      <c r="J365" s="1"/>
      <c r="K365" s="1"/>
      <c r="L365" s="1"/>
      <c r="M365" s="367"/>
    </row>
    <row x14ac:dyDescent="0.25" r="366" customHeight="1" ht="29.25">
      <c r="A366" s="741" t="s">
        <v>13753</v>
      </c>
      <c r="B366" s="1226" t="s">
        <v>13754</v>
      </c>
      <c r="C366" s="1231">
        <v>64</v>
      </c>
      <c r="D366" s="1"/>
      <c r="E366" s="1"/>
      <c r="F366" s="1"/>
      <c r="G366" s="1"/>
      <c r="H366" s="1"/>
      <c r="I366" s="1"/>
      <c r="J366" s="1"/>
      <c r="K366" s="1"/>
      <c r="L366" s="1"/>
      <c r="M366" s="367"/>
    </row>
    <row x14ac:dyDescent="0.25" r="367" customHeight="1" ht="29.25">
      <c r="A367" s="741" t="s">
        <v>13755</v>
      </c>
      <c r="B367" s="1226" t="s">
        <v>13756</v>
      </c>
      <c r="C367" s="1231">
        <v>339</v>
      </c>
      <c r="D367" s="1"/>
      <c r="E367" s="1"/>
      <c r="F367" s="1"/>
      <c r="G367" s="1"/>
      <c r="H367" s="1"/>
      <c r="I367" s="1"/>
      <c r="J367" s="1"/>
      <c r="K367" s="1"/>
      <c r="L367" s="1"/>
      <c r="M367" s="367"/>
    </row>
    <row x14ac:dyDescent="0.25" r="368" customHeight="1" ht="29.25">
      <c r="A368" s="741" t="s">
        <v>13757</v>
      </c>
      <c r="B368" s="1226" t="s">
        <v>13758</v>
      </c>
      <c r="C368" s="1231">
        <v>215</v>
      </c>
      <c r="D368" s="1"/>
      <c r="E368" s="1"/>
      <c r="F368" s="1"/>
      <c r="G368" s="1"/>
      <c r="H368" s="1"/>
      <c r="I368" s="1"/>
      <c r="J368" s="1"/>
      <c r="K368" s="1"/>
      <c r="L368" s="1"/>
      <c r="M368" s="367"/>
    </row>
    <row x14ac:dyDescent="0.25" r="369" customHeight="1" ht="29.25">
      <c r="A369" s="741" t="s">
        <v>13759</v>
      </c>
      <c r="B369" s="1226" t="s">
        <v>13760</v>
      </c>
      <c r="C369" s="1231">
        <v>216</v>
      </c>
      <c r="D369" s="1"/>
      <c r="E369" s="1"/>
      <c r="F369" s="1"/>
      <c r="G369" s="1"/>
      <c r="H369" s="1"/>
      <c r="I369" s="1"/>
      <c r="J369" s="1"/>
      <c r="K369" s="1"/>
      <c r="L369" s="1"/>
      <c r="M369" s="367"/>
    </row>
    <row x14ac:dyDescent="0.25" r="370" customHeight="1" ht="29.25">
      <c r="A370" s="741" t="s">
        <v>13761</v>
      </c>
      <c r="B370" s="1226" t="s">
        <v>13762</v>
      </c>
      <c r="C370" s="1231">
        <v>1066</v>
      </c>
      <c r="D370" s="1"/>
      <c r="E370" s="1"/>
      <c r="F370" s="1"/>
      <c r="G370" s="1"/>
      <c r="H370" s="1"/>
      <c r="I370" s="1"/>
      <c r="J370" s="1"/>
      <c r="K370" s="1"/>
      <c r="L370" s="1"/>
      <c r="M370" s="367"/>
    </row>
    <row x14ac:dyDescent="0.25" r="371" customHeight="1" ht="29.25">
      <c r="A371" s="741" t="s">
        <v>13763</v>
      </c>
      <c r="B371" s="1226" t="s">
        <v>13764</v>
      </c>
      <c r="C371" s="1231">
        <v>1061</v>
      </c>
      <c r="D371" s="1"/>
      <c r="E371" s="1"/>
      <c r="F371" s="1"/>
      <c r="G371" s="1"/>
      <c r="H371" s="1"/>
      <c r="I371" s="1"/>
      <c r="J371" s="1"/>
      <c r="K371" s="1"/>
      <c r="L371" s="1"/>
      <c r="M371" s="367"/>
    </row>
    <row x14ac:dyDescent="0.25" r="372" customHeight="1" ht="29.25">
      <c r="A372" s="741" t="s">
        <v>13765</v>
      </c>
      <c r="B372" s="1226" t="s">
        <v>13766</v>
      </c>
      <c r="C372" s="1231">
        <v>1167</v>
      </c>
      <c r="D372" s="1"/>
      <c r="E372" s="1"/>
      <c r="F372" s="1"/>
      <c r="G372" s="1"/>
      <c r="H372" s="1"/>
      <c r="I372" s="1"/>
      <c r="J372" s="1"/>
      <c r="K372" s="1"/>
      <c r="L372" s="1"/>
      <c r="M372" s="367"/>
    </row>
    <row x14ac:dyDescent="0.25" r="373" customHeight="1" ht="29.25">
      <c r="A373" s="741" t="s">
        <v>13767</v>
      </c>
      <c r="B373" s="1226" t="s">
        <v>13768</v>
      </c>
      <c r="C373" s="1231">
        <v>967</v>
      </c>
      <c r="D373" s="1"/>
      <c r="E373" s="1"/>
      <c r="F373" s="1"/>
      <c r="G373" s="1"/>
      <c r="H373" s="1"/>
      <c r="I373" s="1"/>
      <c r="J373" s="1"/>
      <c r="K373" s="1"/>
      <c r="L373" s="1"/>
      <c r="M373" s="367"/>
    </row>
    <row x14ac:dyDescent="0.25" r="374" customHeight="1" ht="29.25">
      <c r="A374" s="741" t="s">
        <v>13769</v>
      </c>
      <c r="B374" s="1226" t="s">
        <v>13770</v>
      </c>
      <c r="C374" s="1231">
        <v>70</v>
      </c>
      <c r="D374" s="1"/>
      <c r="E374" s="1"/>
      <c r="F374" s="1"/>
      <c r="G374" s="1"/>
      <c r="H374" s="1"/>
      <c r="I374" s="1"/>
      <c r="J374" s="1"/>
      <c r="K374" s="1"/>
      <c r="L374" s="1"/>
      <c r="M374" s="367"/>
    </row>
    <row x14ac:dyDescent="0.25" r="375" customHeight="1" ht="29.25">
      <c r="A375" s="741" t="s">
        <v>13771</v>
      </c>
      <c r="B375" s="1226" t="s">
        <v>13772</v>
      </c>
      <c r="C375" s="1231">
        <v>65</v>
      </c>
      <c r="D375" s="1"/>
      <c r="E375" s="1"/>
      <c r="F375" s="1"/>
      <c r="G375" s="1"/>
      <c r="H375" s="1"/>
      <c r="I375" s="1"/>
      <c r="J375" s="1"/>
      <c r="K375" s="1"/>
      <c r="L375" s="1"/>
      <c r="M375" s="367"/>
    </row>
    <row x14ac:dyDescent="0.25" r="376" customHeight="1" ht="29.25">
      <c r="A376" s="741" t="s">
        <v>13773</v>
      </c>
      <c r="B376" s="1226" t="s">
        <v>13774</v>
      </c>
      <c r="C376" s="1231">
        <v>366</v>
      </c>
      <c r="D376" s="1"/>
      <c r="E376" s="1"/>
      <c r="F376" s="1"/>
      <c r="G376" s="1"/>
      <c r="H376" s="1"/>
      <c r="I376" s="1"/>
      <c r="J376" s="1"/>
      <c r="K376" s="1"/>
      <c r="L376" s="1"/>
      <c r="M376" s="367"/>
    </row>
    <row x14ac:dyDescent="0.25" r="377" customHeight="1" ht="29.25">
      <c r="A377" s="741" t="s">
        <v>13775</v>
      </c>
      <c r="B377" s="1226" t="s">
        <v>13776</v>
      </c>
      <c r="C377" s="1231">
        <v>20</v>
      </c>
      <c r="D377" s="1"/>
      <c r="E377" s="1"/>
      <c r="F377" s="1"/>
      <c r="G377" s="1"/>
      <c r="H377" s="1"/>
      <c r="I377" s="1"/>
      <c r="J377" s="1"/>
      <c r="K377" s="1"/>
      <c r="L377" s="1"/>
      <c r="M377" s="367"/>
    </row>
    <row x14ac:dyDescent="0.25" r="378" customHeight="1" ht="29.25">
      <c r="A378" s="741" t="s">
        <v>13777</v>
      </c>
      <c r="B378" s="1226" t="s">
        <v>13778</v>
      </c>
      <c r="C378" s="1231">
        <v>261</v>
      </c>
      <c r="D378" s="1"/>
      <c r="E378" s="1"/>
      <c r="F378" s="1"/>
      <c r="G378" s="1"/>
      <c r="H378" s="1"/>
      <c r="I378" s="1"/>
      <c r="J378" s="1"/>
      <c r="K378" s="1"/>
      <c r="L378" s="1"/>
      <c r="M378" s="367"/>
    </row>
    <row x14ac:dyDescent="0.25" r="379" customHeight="1" ht="29.25">
      <c r="A379" s="741" t="s">
        <v>13779</v>
      </c>
      <c r="B379" s="1226" t="s">
        <v>13780</v>
      </c>
      <c r="C379" s="1231">
        <v>220</v>
      </c>
      <c r="D379" s="1"/>
      <c r="E379" s="1"/>
      <c r="F379" s="1"/>
      <c r="G379" s="1"/>
      <c r="H379" s="1"/>
      <c r="I379" s="1"/>
      <c r="J379" s="1"/>
      <c r="K379" s="1"/>
      <c r="L379" s="1"/>
      <c r="M379" s="367"/>
    </row>
    <row x14ac:dyDescent="0.25" r="380" customHeight="1" ht="29.25">
      <c r="A380" s="741" t="s">
        <v>13781</v>
      </c>
      <c r="B380" s="1226" t="s">
        <v>13782</v>
      </c>
      <c r="C380" s="1231">
        <v>556</v>
      </c>
      <c r="D380" s="1"/>
      <c r="E380" s="1"/>
      <c r="F380" s="1"/>
      <c r="G380" s="1"/>
      <c r="H380" s="1"/>
      <c r="I380" s="1"/>
      <c r="J380" s="1"/>
      <c r="K380" s="1"/>
      <c r="L380" s="1"/>
      <c r="M380" s="367"/>
    </row>
    <row x14ac:dyDescent="0.25" r="381" customHeight="1" ht="29.25">
      <c r="A381" s="741" t="s">
        <v>13783</v>
      </c>
      <c r="B381" s="1226" t="s">
        <v>13784</v>
      </c>
      <c r="C381" s="1231">
        <v>326</v>
      </c>
      <c r="D381" s="1"/>
      <c r="E381" s="1"/>
      <c r="F381" s="1"/>
      <c r="G381" s="1"/>
      <c r="H381" s="1"/>
      <c r="I381" s="1"/>
      <c r="J381" s="1"/>
      <c r="K381" s="1"/>
      <c r="L381" s="1"/>
      <c r="M381" s="367"/>
    </row>
    <row x14ac:dyDescent="0.25" r="382" customHeight="1" ht="29.25">
      <c r="A382" s="741" t="s">
        <v>13785</v>
      </c>
      <c r="B382" s="1226" t="s">
        <v>13786</v>
      </c>
      <c r="C382" s="1231">
        <v>331</v>
      </c>
      <c r="D382" s="1"/>
      <c r="E382" s="1"/>
      <c r="F382" s="1"/>
      <c r="G382" s="1"/>
      <c r="H382" s="1"/>
      <c r="I382" s="1"/>
      <c r="J382" s="1"/>
      <c r="K382" s="1"/>
      <c r="L382" s="1"/>
      <c r="M382" s="367"/>
    </row>
    <row x14ac:dyDescent="0.25" r="383" customHeight="1" ht="29.25">
      <c r="A383" s="741" t="s">
        <v>13787</v>
      </c>
      <c r="B383" s="1226" t="s">
        <v>13788</v>
      </c>
      <c r="C383" s="1231">
        <v>216</v>
      </c>
      <c r="D383" s="1"/>
      <c r="E383" s="1"/>
      <c r="F383" s="1"/>
      <c r="G383" s="1"/>
      <c r="H383" s="1"/>
      <c r="I383" s="1"/>
      <c r="J383" s="1"/>
      <c r="K383" s="1"/>
      <c r="L383" s="1"/>
      <c r="M383" s="367"/>
    </row>
    <row x14ac:dyDescent="0.25" r="384" customHeight="1" ht="29.25">
      <c r="A384" s="741" t="s">
        <v>13789</v>
      </c>
      <c r="B384" s="1226" t="s">
        <v>13790</v>
      </c>
      <c r="C384" s="1231">
        <v>367</v>
      </c>
      <c r="D384" s="1"/>
      <c r="E384" s="1"/>
      <c r="F384" s="1"/>
      <c r="G384" s="1"/>
      <c r="H384" s="1"/>
      <c r="I384" s="1"/>
      <c r="J384" s="1"/>
      <c r="K384" s="1"/>
      <c r="L384" s="1"/>
      <c r="M384" s="367"/>
    </row>
    <row x14ac:dyDescent="0.25" r="385" customHeight="1" ht="29.25">
      <c r="A385" s="741" t="s">
        <v>13791</v>
      </c>
      <c r="B385" s="1226" t="s">
        <v>13792</v>
      </c>
      <c r="C385" s="1231">
        <v>1026</v>
      </c>
      <c r="D385" s="1"/>
      <c r="E385" s="1"/>
      <c r="F385" s="1"/>
      <c r="G385" s="1"/>
      <c r="H385" s="1"/>
      <c r="I385" s="1"/>
      <c r="J385" s="1"/>
      <c r="K385" s="1"/>
      <c r="L385" s="1"/>
      <c r="M385" s="367"/>
    </row>
    <row x14ac:dyDescent="0.25" r="386" customHeight="1" ht="29.25">
      <c r="A386" s="741" t="s">
        <v>13793</v>
      </c>
      <c r="B386" s="1226" t="s">
        <v>13794</v>
      </c>
      <c r="C386" s="1231">
        <v>270</v>
      </c>
      <c r="D386" s="1"/>
      <c r="E386" s="1"/>
      <c r="F386" s="1"/>
      <c r="G386" s="1"/>
      <c r="H386" s="1"/>
      <c r="I386" s="1"/>
      <c r="J386" s="1"/>
      <c r="K386" s="1"/>
      <c r="L386" s="1"/>
      <c r="M386" s="367"/>
    </row>
    <row x14ac:dyDescent="0.25" r="387" customHeight="1" ht="29.25">
      <c r="A387" s="741" t="s">
        <v>13795</v>
      </c>
      <c r="B387" s="1226" t="s">
        <v>13796</v>
      </c>
      <c r="C387" s="1231">
        <v>219</v>
      </c>
      <c r="D387" s="1"/>
      <c r="E387" s="1"/>
      <c r="F387" s="1"/>
      <c r="G387" s="1"/>
      <c r="H387" s="1"/>
      <c r="I387" s="1"/>
      <c r="J387" s="1"/>
      <c r="K387" s="1"/>
      <c r="L387" s="1"/>
      <c r="M387" s="367"/>
    </row>
    <row x14ac:dyDescent="0.25" r="388" customHeight="1" ht="29.25">
      <c r="A388" s="741" t="s">
        <v>13797</v>
      </c>
      <c r="B388" s="1226" t="s">
        <v>13798</v>
      </c>
      <c r="C388" s="1231">
        <v>404</v>
      </c>
      <c r="D388" s="1"/>
      <c r="E388" s="1"/>
      <c r="F388" s="1"/>
      <c r="G388" s="1"/>
      <c r="H388" s="1"/>
      <c r="I388" s="1"/>
      <c r="J388" s="1"/>
      <c r="K388" s="1"/>
      <c r="L388" s="1"/>
      <c r="M388" s="367"/>
    </row>
    <row x14ac:dyDescent="0.25" r="389" customHeight="1" ht="29.25">
      <c r="A389" s="741" t="s">
        <v>13799</v>
      </c>
      <c r="B389" s="1226" t="s">
        <v>13800</v>
      </c>
      <c r="C389" s="1231">
        <v>209</v>
      </c>
      <c r="D389" s="1"/>
      <c r="E389" s="1"/>
      <c r="F389" s="1"/>
      <c r="G389" s="1"/>
      <c r="H389" s="1"/>
      <c r="I389" s="1"/>
      <c r="J389" s="1"/>
      <c r="K389" s="1"/>
      <c r="L389" s="1"/>
      <c r="M389" s="367"/>
    </row>
    <row x14ac:dyDescent="0.25" r="390" customHeight="1" ht="29.25">
      <c r="A390" s="741" t="s">
        <v>13801</v>
      </c>
      <c r="B390" s="1226" t="s">
        <v>13802</v>
      </c>
      <c r="C390" s="1231">
        <v>231</v>
      </c>
      <c r="D390" s="1"/>
      <c r="E390" s="1"/>
      <c r="F390" s="1"/>
      <c r="G390" s="1"/>
      <c r="H390" s="1"/>
      <c r="I390" s="1"/>
      <c r="J390" s="1"/>
      <c r="K390" s="1"/>
      <c r="L390" s="1"/>
      <c r="M390" s="367"/>
    </row>
    <row x14ac:dyDescent="0.25" r="391" customHeight="1" ht="29.25">
      <c r="A391" s="741" t="s">
        <v>13803</v>
      </c>
      <c r="B391" s="1226" t="s">
        <v>13804</v>
      </c>
      <c r="C391" s="1231">
        <v>812</v>
      </c>
      <c r="D391" s="1"/>
      <c r="E391" s="1"/>
      <c r="F391" s="1"/>
      <c r="G391" s="1"/>
      <c r="H391" s="1"/>
      <c r="I391" s="1"/>
      <c r="J391" s="1"/>
      <c r="K391" s="1"/>
      <c r="L391" s="1"/>
      <c r="M391" s="367"/>
    </row>
    <row x14ac:dyDescent="0.25" r="392" customHeight="1" ht="29.25">
      <c r="A392" s="741" t="s">
        <v>13805</v>
      </c>
      <c r="B392" s="1226" t="s">
        <v>13802</v>
      </c>
      <c r="C392" s="1231">
        <v>231</v>
      </c>
      <c r="D392" s="1"/>
      <c r="E392" s="1"/>
      <c r="F392" s="1"/>
      <c r="G392" s="1"/>
      <c r="H392" s="1"/>
      <c r="I392" s="1"/>
      <c r="J392" s="1"/>
      <c r="K392" s="1"/>
      <c r="L392" s="1"/>
      <c r="M392" s="367"/>
    </row>
    <row x14ac:dyDescent="0.25" r="393" customHeight="1" ht="29.25">
      <c r="A393" s="741" t="s">
        <v>13806</v>
      </c>
      <c r="B393" s="1226" t="s">
        <v>13807</v>
      </c>
      <c r="C393" s="1231">
        <v>9</v>
      </c>
      <c r="D393" s="1"/>
      <c r="E393" s="1"/>
      <c r="F393" s="1"/>
      <c r="G393" s="1"/>
      <c r="H393" s="1"/>
      <c r="I393" s="1"/>
      <c r="J393" s="1"/>
      <c r="K393" s="1"/>
      <c r="L393" s="1"/>
      <c r="M393" s="367"/>
    </row>
    <row x14ac:dyDescent="0.25" r="394" customHeight="1" ht="29.25">
      <c r="A394" s="741" t="s">
        <v>13808</v>
      </c>
      <c r="B394" s="1226" t="s">
        <v>13809</v>
      </c>
      <c r="C394" s="1231">
        <v>660</v>
      </c>
      <c r="D394" s="1"/>
      <c r="E394" s="1"/>
      <c r="F394" s="1"/>
      <c r="G394" s="1"/>
      <c r="H394" s="1"/>
      <c r="I394" s="1"/>
      <c r="J394" s="1"/>
      <c r="K394" s="1"/>
      <c r="L394" s="1"/>
      <c r="M394" s="367"/>
    </row>
    <row x14ac:dyDescent="0.25" r="395" customHeight="1" ht="29.25">
      <c r="A395" s="741" t="s">
        <v>13810</v>
      </c>
      <c r="B395" s="1226" t="s">
        <v>13811</v>
      </c>
      <c r="C395" s="1231">
        <v>44</v>
      </c>
      <c r="D395" s="1"/>
      <c r="E395" s="1"/>
      <c r="F395" s="1"/>
      <c r="G395" s="1"/>
      <c r="H395" s="1"/>
      <c r="I395" s="1"/>
      <c r="J395" s="1"/>
      <c r="K395" s="1"/>
      <c r="L395" s="1"/>
      <c r="M395" s="367"/>
    </row>
    <row x14ac:dyDescent="0.25" r="396" customHeight="1" ht="29.25">
      <c r="A396" s="741" t="s">
        <v>13812</v>
      </c>
      <c r="B396" s="1226" t="s">
        <v>13813</v>
      </c>
      <c r="C396" s="1231">
        <v>74</v>
      </c>
      <c r="D396" s="1"/>
      <c r="E396" s="1"/>
      <c r="F396" s="1"/>
      <c r="G396" s="1"/>
      <c r="H396" s="1"/>
      <c r="I396" s="1"/>
      <c r="J396" s="1"/>
      <c r="K396" s="1"/>
      <c r="L396" s="1"/>
      <c r="M396" s="367"/>
    </row>
    <row x14ac:dyDescent="0.25" r="397" customHeight="1" ht="29.25">
      <c r="A397" s="741" t="s">
        <v>13814</v>
      </c>
      <c r="B397" s="1226" t="s">
        <v>13815</v>
      </c>
      <c r="C397" s="1231">
        <v>264</v>
      </c>
      <c r="D397" s="1"/>
      <c r="E397" s="1"/>
      <c r="F397" s="1"/>
      <c r="G397" s="1"/>
      <c r="H397" s="1"/>
      <c r="I397" s="1"/>
      <c r="J397" s="1"/>
      <c r="K397" s="1"/>
      <c r="L397" s="1"/>
      <c r="M397" s="367"/>
    </row>
    <row x14ac:dyDescent="0.25" r="398" customHeight="1" ht="29.25">
      <c r="A398" s="741" t="s">
        <v>13816</v>
      </c>
      <c r="B398" s="1226" t="s">
        <v>13817</v>
      </c>
      <c r="C398" s="1231">
        <v>375</v>
      </c>
      <c r="D398" s="1"/>
      <c r="E398" s="1"/>
      <c r="F398" s="1"/>
      <c r="G398" s="1"/>
      <c r="H398" s="1"/>
      <c r="I398" s="1"/>
      <c r="J398" s="1"/>
      <c r="K398" s="1"/>
      <c r="L398" s="1"/>
      <c r="M398" s="367"/>
    </row>
    <row x14ac:dyDescent="0.25" r="399" customHeight="1" ht="29.25">
      <c r="A399" s="741" t="s">
        <v>13818</v>
      </c>
      <c r="B399" s="1226" t="s">
        <v>13819</v>
      </c>
      <c r="C399" s="1231">
        <v>6</v>
      </c>
      <c r="D399" s="1"/>
      <c r="E399" s="1"/>
      <c r="F399" s="1"/>
      <c r="G399" s="1"/>
      <c r="H399" s="1"/>
      <c r="I399" s="1"/>
      <c r="J399" s="1"/>
      <c r="K399" s="1"/>
      <c r="L399" s="1"/>
      <c r="M399" s="367"/>
    </row>
    <row x14ac:dyDescent="0.25" r="400" customHeight="1" ht="29.25">
      <c r="A400" s="741" t="s">
        <v>13820</v>
      </c>
      <c r="B400" s="1226" t="s">
        <v>13821</v>
      </c>
      <c r="C400" s="1231">
        <v>262</v>
      </c>
      <c r="D400" s="1"/>
      <c r="E400" s="1"/>
      <c r="F400" s="1"/>
      <c r="G400" s="1"/>
      <c r="H400" s="1"/>
      <c r="I400" s="1"/>
      <c r="J400" s="1"/>
      <c r="K400" s="1"/>
      <c r="L400" s="1"/>
      <c r="M400" s="367"/>
    </row>
    <row x14ac:dyDescent="0.25" r="401" customHeight="1" ht="29.25">
      <c r="A401" s="741" t="s">
        <v>13822</v>
      </c>
      <c r="B401" s="1226" t="s">
        <v>13823</v>
      </c>
      <c r="C401" s="1231">
        <v>22</v>
      </c>
      <c r="D401" s="1"/>
      <c r="E401" s="1"/>
      <c r="F401" s="1"/>
      <c r="G401" s="1"/>
      <c r="H401" s="1"/>
      <c r="I401" s="1"/>
      <c r="J401" s="1"/>
      <c r="K401" s="1"/>
      <c r="L401" s="1"/>
      <c r="M401" s="367"/>
    </row>
    <row x14ac:dyDescent="0.25" r="402" customHeight="1" ht="29.25">
      <c r="A402" s="741" t="s">
        <v>13824</v>
      </c>
      <c r="B402" s="1226" t="s">
        <v>13825</v>
      </c>
      <c r="C402" s="1231">
        <v>17</v>
      </c>
      <c r="D402" s="1"/>
      <c r="E402" s="1"/>
      <c r="F402" s="1"/>
      <c r="G402" s="1"/>
      <c r="H402" s="1"/>
      <c r="I402" s="1"/>
      <c r="J402" s="1"/>
      <c r="K402" s="1"/>
      <c r="L402" s="1"/>
      <c r="M402" s="367"/>
    </row>
    <row x14ac:dyDescent="0.25" r="403" customHeight="1" ht="29.25">
      <c r="A403" s="741" t="s">
        <v>13826</v>
      </c>
      <c r="B403" s="1226" t="s">
        <v>13827</v>
      </c>
      <c r="C403" s="1231">
        <v>22</v>
      </c>
      <c r="D403" s="1"/>
      <c r="E403" s="1"/>
      <c r="F403" s="1"/>
      <c r="G403" s="1"/>
      <c r="H403" s="1"/>
      <c r="I403" s="1"/>
      <c r="J403" s="1"/>
      <c r="K403" s="1"/>
      <c r="L403" s="1"/>
      <c r="M403" s="367"/>
    </row>
    <row x14ac:dyDescent="0.25" r="404" customHeight="1" ht="29.25">
      <c r="A404" s="741" t="s">
        <v>13828</v>
      </c>
      <c r="B404" s="1226" t="s">
        <v>13829</v>
      </c>
      <c r="C404" s="1231">
        <v>911</v>
      </c>
      <c r="D404" s="1"/>
      <c r="E404" s="1"/>
      <c r="F404" s="1"/>
      <c r="G404" s="1"/>
      <c r="H404" s="1"/>
      <c r="I404" s="1"/>
      <c r="J404" s="1"/>
      <c r="K404" s="1"/>
      <c r="L404" s="1"/>
      <c r="M404" s="367"/>
    </row>
    <row x14ac:dyDescent="0.25" r="405" customHeight="1" ht="29.25">
      <c r="A405" s="741" t="s">
        <v>13830</v>
      </c>
      <c r="B405" s="1226" t="s">
        <v>13831</v>
      </c>
      <c r="C405" s="1231">
        <v>86</v>
      </c>
      <c r="D405" s="1"/>
      <c r="E405" s="1"/>
      <c r="F405" s="1"/>
      <c r="G405" s="1"/>
      <c r="H405" s="1"/>
      <c r="I405" s="1"/>
      <c r="J405" s="1"/>
      <c r="K405" s="1"/>
      <c r="L405" s="1"/>
      <c r="M405" s="367"/>
    </row>
    <row x14ac:dyDescent="0.25" r="406" customHeight="1" ht="29.25">
      <c r="A406" s="741" t="s">
        <v>13832</v>
      </c>
      <c r="B406" s="1226" t="s">
        <v>13833</v>
      </c>
      <c r="C406" s="1231">
        <v>737</v>
      </c>
      <c r="D406" s="1"/>
      <c r="E406" s="1"/>
      <c r="F406" s="1"/>
      <c r="G406" s="1"/>
      <c r="H406" s="1"/>
      <c r="I406" s="1"/>
      <c r="J406" s="1"/>
      <c r="K406" s="1"/>
      <c r="L406" s="1"/>
      <c r="M406" s="367"/>
    </row>
    <row x14ac:dyDescent="0.25" r="407" customHeight="1" ht="29.25">
      <c r="A407" s="741" t="s">
        <v>13834</v>
      </c>
      <c r="B407" s="1226" t="s">
        <v>13835</v>
      </c>
      <c r="C407" s="1231">
        <v>197</v>
      </c>
      <c r="D407" s="1"/>
      <c r="E407" s="1"/>
      <c r="F407" s="1"/>
      <c r="G407" s="1"/>
      <c r="H407" s="1"/>
      <c r="I407" s="1"/>
      <c r="J407" s="1"/>
      <c r="K407" s="1"/>
      <c r="L407" s="1"/>
      <c r="M407" s="367"/>
    </row>
    <row x14ac:dyDescent="0.25" r="408" customHeight="1" ht="29.25">
      <c r="A408" s="741" t="s">
        <v>13836</v>
      </c>
      <c r="B408" s="1226" t="s">
        <v>13837</v>
      </c>
      <c r="C408" s="1231">
        <v>26</v>
      </c>
      <c r="D408" s="1"/>
      <c r="E408" s="1"/>
      <c r="F408" s="1"/>
      <c r="G408" s="1"/>
      <c r="H408" s="1"/>
      <c r="I408" s="1"/>
      <c r="J408" s="1"/>
      <c r="K408" s="1"/>
      <c r="L408" s="1"/>
      <c r="M408" s="367"/>
    </row>
    <row x14ac:dyDescent="0.25" r="409" customHeight="1" ht="29.25">
      <c r="A409" s="741" t="s">
        <v>13838</v>
      </c>
      <c r="B409" s="1226" t="s">
        <v>13839</v>
      </c>
      <c r="C409" s="1231">
        <v>677</v>
      </c>
      <c r="D409" s="1"/>
      <c r="E409" s="1"/>
      <c r="F409" s="1"/>
      <c r="G409" s="1"/>
      <c r="H409" s="1"/>
      <c r="I409" s="1"/>
      <c r="J409" s="1"/>
      <c r="K409" s="1"/>
      <c r="L409" s="1"/>
      <c r="M409" s="367"/>
    </row>
    <row x14ac:dyDescent="0.25" r="410" customHeight="1" ht="29.25">
      <c r="A410" s="741" t="s">
        <v>13840</v>
      </c>
      <c r="B410" s="1226" t="s">
        <v>13841</v>
      </c>
      <c r="C410" s="1231">
        <v>116</v>
      </c>
      <c r="D410" s="1"/>
      <c r="E410" s="1"/>
      <c r="F410" s="1"/>
      <c r="G410" s="1"/>
      <c r="H410" s="1"/>
      <c r="I410" s="1"/>
      <c r="J410" s="1"/>
      <c r="K410" s="1"/>
      <c r="L410" s="1"/>
      <c r="M410" s="367"/>
    </row>
    <row x14ac:dyDescent="0.25" r="411" customHeight="1" ht="29.25">
      <c r="A411" s="741" t="s">
        <v>13842</v>
      </c>
      <c r="B411" s="1226" t="s">
        <v>13843</v>
      </c>
      <c r="C411" s="1231">
        <v>212</v>
      </c>
      <c r="D411" s="1"/>
      <c r="E411" s="1"/>
      <c r="F411" s="1"/>
      <c r="G411" s="1"/>
      <c r="H411" s="1"/>
      <c r="I411" s="1"/>
      <c r="J411" s="1"/>
      <c r="K411" s="1"/>
      <c r="L411" s="1"/>
      <c r="M411" s="367"/>
    </row>
    <row x14ac:dyDescent="0.25" r="412" customHeight="1" ht="29.25">
      <c r="A412" s="741" t="s">
        <v>13844</v>
      </c>
      <c r="B412" s="1226" t="s">
        <v>13845</v>
      </c>
      <c r="C412" s="1231">
        <v>81</v>
      </c>
      <c r="D412" s="1"/>
      <c r="E412" s="1"/>
      <c r="F412" s="1"/>
      <c r="G412" s="1"/>
      <c r="H412" s="1"/>
      <c r="I412" s="1"/>
      <c r="J412" s="1"/>
      <c r="K412" s="1"/>
      <c r="L412" s="1"/>
      <c r="M412" s="367"/>
    </row>
    <row x14ac:dyDescent="0.25" r="413" customHeight="1" ht="29.25">
      <c r="A413" s="741" t="s">
        <v>13846</v>
      </c>
      <c r="B413" s="1226" t="s">
        <v>13847</v>
      </c>
      <c r="C413" s="1231">
        <v>91</v>
      </c>
      <c r="D413" s="1"/>
      <c r="E413" s="1"/>
      <c r="F413" s="1"/>
      <c r="G413" s="1"/>
      <c r="H413" s="1"/>
      <c r="I413" s="1"/>
      <c r="J413" s="1"/>
      <c r="K413" s="1"/>
      <c r="L413" s="1"/>
      <c r="M413" s="367"/>
    </row>
    <row x14ac:dyDescent="0.25" r="414" customHeight="1" ht="29.25">
      <c r="A414" s="741" t="s">
        <v>13848</v>
      </c>
      <c r="B414" s="1226" t="s">
        <v>13849</v>
      </c>
      <c r="C414" s="1231">
        <v>186</v>
      </c>
      <c r="D414" s="1"/>
      <c r="E414" s="1"/>
      <c r="F414" s="1"/>
      <c r="G414" s="1"/>
      <c r="H414" s="1"/>
      <c r="I414" s="1"/>
      <c r="J414" s="1"/>
      <c r="K414" s="1"/>
      <c r="L414" s="1"/>
      <c r="M414" s="367"/>
    </row>
    <row x14ac:dyDescent="0.25" r="415" customHeight="1" ht="29.25">
      <c r="A415" s="741" t="s">
        <v>13850</v>
      </c>
      <c r="B415" s="1226" t="s">
        <v>13851</v>
      </c>
      <c r="C415" s="1231">
        <v>261</v>
      </c>
      <c r="D415" s="1"/>
      <c r="E415" s="1"/>
      <c r="F415" s="1"/>
      <c r="G415" s="1"/>
      <c r="H415" s="1"/>
      <c r="I415" s="1"/>
      <c r="J415" s="1"/>
      <c r="K415" s="1"/>
      <c r="L415" s="1"/>
      <c r="M415" s="367"/>
    </row>
    <row x14ac:dyDescent="0.25" r="416" customHeight="1" ht="29.25">
      <c r="A416" s="741" t="s">
        <v>13852</v>
      </c>
      <c r="B416" s="1226" t="s">
        <v>13853</v>
      </c>
      <c r="C416" s="1231">
        <v>32</v>
      </c>
      <c r="D416" s="1"/>
      <c r="E416" s="1"/>
      <c r="F416" s="1"/>
      <c r="G416" s="1"/>
      <c r="H416" s="1"/>
      <c r="I416" s="1"/>
      <c r="J416" s="1"/>
      <c r="K416" s="1"/>
      <c r="L416" s="1"/>
      <c r="M416" s="367"/>
    </row>
    <row x14ac:dyDescent="0.25" r="417" customHeight="1" ht="29.25">
      <c r="A417" s="741" t="s">
        <v>13854</v>
      </c>
      <c r="B417" s="1226" t="s">
        <v>13855</v>
      </c>
      <c r="C417" s="1231">
        <v>288</v>
      </c>
      <c r="D417" s="1"/>
      <c r="E417" s="1"/>
      <c r="F417" s="1"/>
      <c r="G417" s="1"/>
      <c r="H417" s="1"/>
      <c r="I417" s="1"/>
      <c r="J417" s="1"/>
      <c r="K417" s="1"/>
      <c r="L417" s="1"/>
      <c r="M417" s="367"/>
    </row>
    <row x14ac:dyDescent="0.25" r="418" customHeight="1" ht="29.25">
      <c r="A418" s="741" t="s">
        <v>13856</v>
      </c>
      <c r="B418" s="1226" t="s">
        <v>13857</v>
      </c>
      <c r="C418" s="1231">
        <v>94</v>
      </c>
      <c r="D418" s="1"/>
      <c r="E418" s="1"/>
      <c r="F418" s="1"/>
      <c r="G418" s="1"/>
      <c r="H418" s="1"/>
      <c r="I418" s="1"/>
      <c r="J418" s="1"/>
      <c r="K418" s="1"/>
      <c r="L418" s="1"/>
      <c r="M418" s="367"/>
    </row>
    <row x14ac:dyDescent="0.25" r="419" customHeight="1" ht="29.25">
      <c r="A419" s="741" t="s">
        <v>13858</v>
      </c>
      <c r="B419" s="1226" t="s">
        <v>13859</v>
      </c>
      <c r="C419" s="1231">
        <v>46</v>
      </c>
      <c r="D419" s="1"/>
      <c r="E419" s="1"/>
      <c r="F419" s="1"/>
      <c r="G419" s="1"/>
      <c r="H419" s="1"/>
      <c r="I419" s="1"/>
      <c r="J419" s="1"/>
      <c r="K419" s="1"/>
      <c r="L419" s="1"/>
      <c r="M419" s="367"/>
    </row>
    <row x14ac:dyDescent="0.25" r="420" customHeight="1" ht="29.25">
      <c r="A420" s="741" t="s">
        <v>13860</v>
      </c>
      <c r="B420" s="1226" t="s">
        <v>13861</v>
      </c>
      <c r="C420" s="1231">
        <v>111</v>
      </c>
      <c r="D420" s="1"/>
      <c r="E420" s="1"/>
      <c r="F420" s="1"/>
      <c r="G420" s="1"/>
      <c r="H420" s="1"/>
      <c r="I420" s="1"/>
      <c r="J420" s="1"/>
      <c r="K420" s="1"/>
      <c r="L420" s="1"/>
      <c r="M420" s="367"/>
    </row>
    <row x14ac:dyDescent="0.25" r="421" customHeight="1" ht="29.25">
      <c r="A421" s="741" t="s">
        <v>13862</v>
      </c>
      <c r="B421" s="1226" t="s">
        <v>13863</v>
      </c>
      <c r="C421" s="1231">
        <v>102</v>
      </c>
      <c r="D421" s="1"/>
      <c r="E421" s="1"/>
      <c r="F421" s="1"/>
      <c r="G421" s="1"/>
      <c r="H421" s="1"/>
      <c r="I421" s="1"/>
      <c r="J421" s="1"/>
      <c r="K421" s="1"/>
      <c r="L421" s="1"/>
      <c r="M421" s="367"/>
    </row>
    <row x14ac:dyDescent="0.25" r="422" customHeight="1" ht="29.25">
      <c r="A422" s="741" t="s">
        <v>13864</v>
      </c>
      <c r="B422" s="1226" t="s">
        <v>13865</v>
      </c>
      <c r="C422" s="1231">
        <v>99</v>
      </c>
      <c r="D422" s="1"/>
      <c r="E422" s="1"/>
      <c r="F422" s="1"/>
      <c r="G422" s="1"/>
      <c r="H422" s="1"/>
      <c r="I422" s="1"/>
      <c r="J422" s="1"/>
      <c r="K422" s="1"/>
      <c r="L422" s="1"/>
      <c r="M422" s="367"/>
    </row>
    <row x14ac:dyDescent="0.25" r="423" customHeight="1" ht="29.25">
      <c r="A423" s="741" t="s">
        <v>13866</v>
      </c>
      <c r="B423" s="1226" t="s">
        <v>13867</v>
      </c>
      <c r="C423" s="1231">
        <v>132</v>
      </c>
      <c r="D423" s="1"/>
      <c r="E423" s="1"/>
      <c r="F423" s="1"/>
      <c r="G423" s="1"/>
      <c r="H423" s="1"/>
      <c r="I423" s="1"/>
      <c r="J423" s="1"/>
      <c r="K423" s="1"/>
      <c r="L423" s="1"/>
      <c r="M423" s="367"/>
    </row>
    <row x14ac:dyDescent="0.25" r="424" customHeight="1" ht="29.25">
      <c r="A424" s="741" t="s">
        <v>13868</v>
      </c>
      <c r="B424" s="1226" t="s">
        <v>13869</v>
      </c>
      <c r="C424" s="1231">
        <v>88</v>
      </c>
      <c r="D424" s="1"/>
      <c r="E424" s="1"/>
      <c r="F424" s="1"/>
      <c r="G424" s="1"/>
      <c r="H424" s="1"/>
      <c r="I424" s="1"/>
      <c r="J424" s="1"/>
      <c r="K424" s="1"/>
      <c r="L424" s="1"/>
      <c r="M424" s="367"/>
    </row>
    <row x14ac:dyDescent="0.25" r="425" customHeight="1" ht="29.25">
      <c r="A425" s="741" t="s">
        <v>13870</v>
      </c>
      <c r="B425" s="1226" t="s">
        <v>13871</v>
      </c>
      <c r="C425" s="1231">
        <v>112</v>
      </c>
      <c r="D425" s="1"/>
      <c r="E425" s="1"/>
      <c r="F425" s="1"/>
      <c r="G425" s="1"/>
      <c r="H425" s="1"/>
      <c r="I425" s="1"/>
      <c r="J425" s="1"/>
      <c r="K425" s="1"/>
      <c r="L425" s="1"/>
      <c r="M425" s="367"/>
    </row>
    <row x14ac:dyDescent="0.25" r="426" customHeight="1" ht="29.25">
      <c r="A426" s="741" t="s">
        <v>13872</v>
      </c>
      <c r="B426" s="1226" t="s">
        <v>13873</v>
      </c>
      <c r="C426" s="1231">
        <v>61</v>
      </c>
      <c r="D426" s="1"/>
      <c r="E426" s="1"/>
      <c r="F426" s="1"/>
      <c r="G426" s="1"/>
      <c r="H426" s="1"/>
      <c r="I426" s="1"/>
      <c r="J426" s="1"/>
      <c r="K426" s="1"/>
      <c r="L426" s="1"/>
      <c r="M426" s="367"/>
    </row>
    <row x14ac:dyDescent="0.25" r="427" customHeight="1" ht="29.25">
      <c r="A427" s="741" t="s">
        <v>13874</v>
      </c>
      <c r="B427" s="1226" t="s">
        <v>13875</v>
      </c>
      <c r="C427" s="1231">
        <v>71</v>
      </c>
      <c r="D427" s="1"/>
      <c r="E427" s="1"/>
      <c r="F427" s="1"/>
      <c r="G427" s="1"/>
      <c r="H427" s="1"/>
      <c r="I427" s="1"/>
      <c r="J427" s="1"/>
      <c r="K427" s="1"/>
      <c r="L427" s="1"/>
      <c r="M427" s="367"/>
    </row>
    <row x14ac:dyDescent="0.25" r="428" customHeight="1" ht="29.25">
      <c r="A428" s="741" t="s">
        <v>13876</v>
      </c>
      <c r="B428" s="1226" t="s">
        <v>13877</v>
      </c>
      <c r="C428" s="1231">
        <v>111</v>
      </c>
      <c r="D428" s="1"/>
      <c r="E428" s="1"/>
      <c r="F428" s="1"/>
      <c r="G428" s="1"/>
      <c r="H428" s="1"/>
      <c r="I428" s="1"/>
      <c r="J428" s="1"/>
      <c r="K428" s="1"/>
      <c r="L428" s="1"/>
      <c r="M428" s="367"/>
    </row>
    <row x14ac:dyDescent="0.25" r="429" customHeight="1" ht="29.25">
      <c r="A429" s="741" t="s">
        <v>13878</v>
      </c>
      <c r="B429" s="1226" t="s">
        <v>13879</v>
      </c>
      <c r="C429" s="1231">
        <v>81</v>
      </c>
      <c r="D429" s="1"/>
      <c r="E429" s="1"/>
      <c r="F429" s="1"/>
      <c r="G429" s="1"/>
      <c r="H429" s="1"/>
      <c r="I429" s="1"/>
      <c r="J429" s="1"/>
      <c r="K429" s="1"/>
      <c r="L429" s="1"/>
      <c r="M429" s="367"/>
    </row>
    <row x14ac:dyDescent="0.25" r="430" customHeight="1" ht="29.25">
      <c r="A430" s="741" t="s">
        <v>13880</v>
      </c>
      <c r="B430" s="1226" t="s">
        <v>13881</v>
      </c>
      <c r="C430" s="1231">
        <v>101</v>
      </c>
      <c r="D430" s="1"/>
      <c r="E430" s="1"/>
      <c r="F430" s="1"/>
      <c r="G430" s="1"/>
      <c r="H430" s="1"/>
      <c r="I430" s="1"/>
      <c r="J430" s="1"/>
      <c r="K430" s="1"/>
      <c r="L430" s="1"/>
      <c r="M430" s="367"/>
    </row>
    <row x14ac:dyDescent="0.25" r="431" customHeight="1" ht="29.25">
      <c r="A431" s="741" t="s">
        <v>13882</v>
      </c>
      <c r="B431" s="1226" t="s">
        <v>13883</v>
      </c>
      <c r="C431" s="1231">
        <v>106</v>
      </c>
      <c r="D431" s="1"/>
      <c r="E431" s="1"/>
      <c r="F431" s="1"/>
      <c r="G431" s="1"/>
      <c r="H431" s="1"/>
      <c r="I431" s="1"/>
      <c r="J431" s="1"/>
      <c r="K431" s="1"/>
      <c r="L431" s="1"/>
      <c r="M431" s="367"/>
    </row>
    <row x14ac:dyDescent="0.25" r="432" customHeight="1" ht="29.25">
      <c r="A432" s="741" t="s">
        <v>13884</v>
      </c>
      <c r="B432" s="1226" t="s">
        <v>13885</v>
      </c>
      <c r="C432" s="1231">
        <v>251</v>
      </c>
      <c r="D432" s="1"/>
      <c r="E432" s="1"/>
      <c r="F432" s="1"/>
      <c r="G432" s="1"/>
      <c r="H432" s="1"/>
      <c r="I432" s="1"/>
      <c r="J432" s="1"/>
      <c r="K432" s="1"/>
      <c r="L432" s="1"/>
      <c r="M432" s="367"/>
    </row>
    <row x14ac:dyDescent="0.25" r="433" customHeight="1" ht="29.25">
      <c r="A433" s="741" t="s">
        <v>13886</v>
      </c>
      <c r="B433" s="1226" t="s">
        <v>13887</v>
      </c>
      <c r="C433" s="1231">
        <v>305</v>
      </c>
      <c r="D433" s="1"/>
      <c r="E433" s="1"/>
      <c r="F433" s="1"/>
      <c r="G433" s="1"/>
      <c r="H433" s="1"/>
      <c r="I433" s="1"/>
      <c r="J433" s="1"/>
      <c r="K433" s="1"/>
      <c r="L433" s="1"/>
      <c r="M433" s="367"/>
    </row>
    <row x14ac:dyDescent="0.25" r="434" customHeight="1" ht="29.25">
      <c r="A434" s="741" t="s">
        <v>13888</v>
      </c>
      <c r="B434" s="1226" t="s">
        <v>13889</v>
      </c>
      <c r="C434" s="1231">
        <v>902</v>
      </c>
      <c r="D434" s="1"/>
      <c r="E434" s="1"/>
      <c r="F434" s="1"/>
      <c r="G434" s="1"/>
      <c r="H434" s="1"/>
      <c r="I434" s="1"/>
      <c r="J434" s="1"/>
      <c r="K434" s="1"/>
      <c r="L434" s="1"/>
      <c r="M434" s="367"/>
    </row>
    <row x14ac:dyDescent="0.25" r="435" customHeight="1" ht="29.25">
      <c r="A435" s="741" t="s">
        <v>13890</v>
      </c>
      <c r="B435" s="1226" t="s">
        <v>13891</v>
      </c>
      <c r="C435" s="1231">
        <v>250</v>
      </c>
      <c r="D435" s="1"/>
      <c r="E435" s="1"/>
      <c r="F435" s="1"/>
      <c r="G435" s="1"/>
      <c r="H435" s="1"/>
      <c r="I435" s="1"/>
      <c r="J435" s="1"/>
      <c r="K435" s="1"/>
      <c r="L435" s="1"/>
      <c r="M435" s="367"/>
    </row>
    <row x14ac:dyDescent="0.25" r="436" customHeight="1" ht="29.25">
      <c r="A436" s="741" t="s">
        <v>13892</v>
      </c>
      <c r="B436" s="1226" t="s">
        <v>13893</v>
      </c>
      <c r="C436" s="1231">
        <v>272</v>
      </c>
      <c r="D436" s="1"/>
      <c r="E436" s="1"/>
      <c r="F436" s="1"/>
      <c r="G436" s="1"/>
      <c r="H436" s="1"/>
      <c r="I436" s="1"/>
      <c r="J436" s="1"/>
      <c r="K436" s="1"/>
      <c r="L436" s="1"/>
      <c r="M436" s="367"/>
    </row>
    <row x14ac:dyDescent="0.25" r="437" customHeight="1" ht="29.25">
      <c r="A437" s="741" t="s">
        <v>13894</v>
      </c>
      <c r="B437" s="1226" t="s">
        <v>13895</v>
      </c>
      <c r="C437" s="1231">
        <v>246</v>
      </c>
      <c r="D437" s="1"/>
      <c r="E437" s="1"/>
      <c r="F437" s="1"/>
      <c r="G437" s="1"/>
      <c r="H437" s="1"/>
      <c r="I437" s="1"/>
      <c r="J437" s="1"/>
      <c r="K437" s="1"/>
      <c r="L437" s="1"/>
      <c r="M437" s="367"/>
    </row>
    <row x14ac:dyDescent="0.25" r="438" customHeight="1" ht="29.25">
      <c r="A438" s="741" t="s">
        <v>13896</v>
      </c>
      <c r="B438" s="1226" t="s">
        <v>13897</v>
      </c>
      <c r="C438" s="1231">
        <v>256</v>
      </c>
      <c r="D438" s="1"/>
      <c r="E438" s="1"/>
      <c r="F438" s="1"/>
      <c r="G438" s="1"/>
      <c r="H438" s="1"/>
      <c r="I438" s="1"/>
      <c r="J438" s="1"/>
      <c r="K438" s="1"/>
      <c r="L438" s="1"/>
      <c r="M438" s="367"/>
    </row>
    <row x14ac:dyDescent="0.25" r="439" customHeight="1" ht="29.25">
      <c r="A439" s="741" t="s">
        <v>13898</v>
      </c>
      <c r="B439" s="1226" t="s">
        <v>13899</v>
      </c>
      <c r="C439" s="1231">
        <v>307</v>
      </c>
      <c r="D439" s="1"/>
      <c r="E439" s="1"/>
      <c r="F439" s="1"/>
      <c r="G439" s="1"/>
      <c r="H439" s="1"/>
      <c r="I439" s="1"/>
      <c r="J439" s="1"/>
      <c r="K439" s="1"/>
      <c r="L439" s="1"/>
      <c r="M439" s="367"/>
    </row>
    <row x14ac:dyDescent="0.25" r="440" customHeight="1" ht="29.25">
      <c r="A440" s="741" t="s">
        <v>13900</v>
      </c>
      <c r="B440" s="1226" t="s">
        <v>13901</v>
      </c>
      <c r="C440" s="1231">
        <v>572</v>
      </c>
      <c r="D440" s="1"/>
      <c r="E440" s="1"/>
      <c r="F440" s="1"/>
      <c r="G440" s="1"/>
      <c r="H440" s="1"/>
      <c r="I440" s="1"/>
      <c r="J440" s="1"/>
      <c r="K440" s="1"/>
      <c r="L440" s="1"/>
      <c r="M440" s="367"/>
    </row>
    <row x14ac:dyDescent="0.25" r="441" customHeight="1" ht="29.25">
      <c r="A441" s="741" t="s">
        <v>13902</v>
      </c>
      <c r="B441" s="1226" t="s">
        <v>13903</v>
      </c>
      <c r="C441" s="1231">
        <v>255</v>
      </c>
      <c r="D441" s="1"/>
      <c r="E441" s="1"/>
      <c r="F441" s="1"/>
      <c r="G441" s="1"/>
      <c r="H441" s="1"/>
      <c r="I441" s="1"/>
      <c r="J441" s="1"/>
      <c r="K441" s="1"/>
      <c r="L441" s="1"/>
      <c r="M441" s="367"/>
    </row>
    <row x14ac:dyDescent="0.25" r="442" customHeight="1" ht="29.25">
      <c r="A442" s="741" t="s">
        <v>13904</v>
      </c>
      <c r="B442" s="1226" t="s">
        <v>13905</v>
      </c>
      <c r="C442" s="1231">
        <v>111</v>
      </c>
      <c r="D442" s="1"/>
      <c r="E442" s="1"/>
      <c r="F442" s="1"/>
      <c r="G442" s="1"/>
      <c r="H442" s="1"/>
      <c r="I442" s="1"/>
      <c r="J442" s="1"/>
      <c r="K442" s="1"/>
      <c r="L442" s="1"/>
      <c r="M442" s="367"/>
    </row>
    <row x14ac:dyDescent="0.25" r="443" customHeight="1" ht="29.25">
      <c r="A443" s="741" t="s">
        <v>13906</v>
      </c>
      <c r="B443" s="1226" t="s">
        <v>13907</v>
      </c>
      <c r="C443" s="1231">
        <v>131</v>
      </c>
      <c r="D443" s="1"/>
      <c r="E443" s="1"/>
      <c r="F443" s="1"/>
      <c r="G443" s="1"/>
      <c r="H443" s="1"/>
      <c r="I443" s="1"/>
      <c r="J443" s="1"/>
      <c r="K443" s="1"/>
      <c r="L443" s="1"/>
      <c r="M443" s="367"/>
    </row>
    <row x14ac:dyDescent="0.25" r="444" customHeight="1" ht="29.25">
      <c r="A444" s="741" t="s">
        <v>13908</v>
      </c>
      <c r="B444" s="1226" t="s">
        <v>13909</v>
      </c>
      <c r="C444" s="1231">
        <v>121</v>
      </c>
      <c r="D444" s="1"/>
      <c r="E444" s="1"/>
      <c r="F444" s="1"/>
      <c r="G444" s="1"/>
      <c r="H444" s="1"/>
      <c r="I444" s="1"/>
      <c r="J444" s="1"/>
      <c r="K444" s="1"/>
      <c r="L444" s="1"/>
      <c r="M444" s="367"/>
    </row>
    <row x14ac:dyDescent="0.25" r="445" customHeight="1" ht="29.25">
      <c r="A445" s="741" t="s">
        <v>13910</v>
      </c>
      <c r="B445" s="1226" t="s">
        <v>13911</v>
      </c>
      <c r="C445" s="1231">
        <v>126</v>
      </c>
      <c r="D445" s="1"/>
      <c r="E445" s="1"/>
      <c r="F445" s="1"/>
      <c r="G445" s="1"/>
      <c r="H445" s="1"/>
      <c r="I445" s="1"/>
      <c r="J445" s="1"/>
      <c r="K445" s="1"/>
      <c r="L445" s="1"/>
      <c r="M445" s="367"/>
    </row>
    <row x14ac:dyDescent="0.25" r="446" customHeight="1" ht="29.25">
      <c r="A446" s="741" t="s">
        <v>13912</v>
      </c>
      <c r="B446" s="1226" t="s">
        <v>13913</v>
      </c>
      <c r="C446" s="1231">
        <v>257</v>
      </c>
      <c r="D446" s="1"/>
      <c r="E446" s="1"/>
      <c r="F446" s="1"/>
      <c r="G446" s="1"/>
      <c r="H446" s="1"/>
      <c r="I446" s="1"/>
      <c r="J446" s="1"/>
      <c r="K446" s="1"/>
      <c r="L446" s="1"/>
      <c r="M446" s="367"/>
    </row>
    <row x14ac:dyDescent="0.25" r="447" customHeight="1" ht="29.25">
      <c r="A447" s="741" t="s">
        <v>13914</v>
      </c>
      <c r="B447" s="1226" t="s">
        <v>13915</v>
      </c>
      <c r="C447" s="1231">
        <v>234</v>
      </c>
      <c r="D447" s="1"/>
      <c r="E447" s="1"/>
      <c r="F447" s="1"/>
      <c r="G447" s="1"/>
      <c r="H447" s="1"/>
      <c r="I447" s="1"/>
      <c r="J447" s="1"/>
      <c r="K447" s="1"/>
      <c r="L447" s="1"/>
      <c r="M447" s="367"/>
    </row>
    <row x14ac:dyDescent="0.25" r="448" customHeight="1" ht="29.25">
      <c r="A448" s="741" t="s">
        <v>13916</v>
      </c>
      <c r="B448" s="1226" t="s">
        <v>13917</v>
      </c>
      <c r="C448" s="1231">
        <v>212</v>
      </c>
      <c r="D448" s="1"/>
      <c r="E448" s="1"/>
      <c r="F448" s="1"/>
      <c r="G448" s="1"/>
      <c r="H448" s="1"/>
      <c r="I448" s="1"/>
      <c r="J448" s="1"/>
      <c r="K448" s="1"/>
      <c r="L448" s="1"/>
      <c r="M448" s="367"/>
    </row>
    <row x14ac:dyDescent="0.25" r="449" customHeight="1" ht="29.25">
      <c r="A449" s="741" t="s">
        <v>13918</v>
      </c>
      <c r="B449" s="1226" t="s">
        <v>13919</v>
      </c>
      <c r="C449" s="1231">
        <v>255</v>
      </c>
      <c r="D449" s="1"/>
      <c r="E449" s="1"/>
      <c r="F449" s="1"/>
      <c r="G449" s="1"/>
      <c r="H449" s="1"/>
      <c r="I449" s="1"/>
      <c r="J449" s="1"/>
      <c r="K449" s="1"/>
      <c r="L449" s="1"/>
      <c r="M449" s="367"/>
    </row>
    <row x14ac:dyDescent="0.25" r="450" customHeight="1" ht="29.25">
      <c r="A450" s="741" t="s">
        <v>13920</v>
      </c>
      <c r="B450" s="1226" t="s">
        <v>13921</v>
      </c>
      <c r="C450" s="1231">
        <v>298</v>
      </c>
      <c r="D450" s="1"/>
      <c r="E450" s="1"/>
      <c r="F450" s="1"/>
      <c r="G450" s="1"/>
      <c r="H450" s="1"/>
      <c r="I450" s="1"/>
      <c r="J450" s="1"/>
      <c r="K450" s="1"/>
      <c r="L450" s="1"/>
      <c r="M450" s="367"/>
    </row>
    <row x14ac:dyDescent="0.25" r="451" customHeight="1" ht="29.25">
      <c r="A451" s="741" t="s">
        <v>13922</v>
      </c>
      <c r="B451" s="1226" t="s">
        <v>13923</v>
      </c>
      <c r="C451" s="1231">
        <v>236</v>
      </c>
      <c r="D451" s="1"/>
      <c r="E451" s="1"/>
      <c r="F451" s="1"/>
      <c r="G451" s="1"/>
      <c r="H451" s="1"/>
      <c r="I451" s="1"/>
      <c r="J451" s="1"/>
      <c r="K451" s="1"/>
      <c r="L451" s="1"/>
      <c r="M451" s="367"/>
    </row>
    <row x14ac:dyDescent="0.25" r="452" customHeight="1" ht="29.25">
      <c r="A452" s="741" t="s">
        <v>13924</v>
      </c>
      <c r="B452" s="1226" t="s">
        <v>13925</v>
      </c>
      <c r="C452" s="1231">
        <v>245</v>
      </c>
      <c r="D452" s="1"/>
      <c r="E452" s="1"/>
      <c r="F452" s="1"/>
      <c r="G452" s="1"/>
      <c r="H452" s="1"/>
      <c r="I452" s="1"/>
      <c r="J452" s="1"/>
      <c r="K452" s="1"/>
      <c r="L452" s="1"/>
      <c r="M452" s="367"/>
    </row>
    <row x14ac:dyDescent="0.25" r="453" customHeight="1" ht="29.25">
      <c r="A453" s="741" t="s">
        <v>13926</v>
      </c>
      <c r="B453" s="1226" t="s">
        <v>13927</v>
      </c>
      <c r="C453" s="1231">
        <v>288</v>
      </c>
      <c r="D453" s="1"/>
      <c r="E453" s="1"/>
      <c r="F453" s="1"/>
      <c r="G453" s="1"/>
      <c r="H453" s="1"/>
      <c r="I453" s="1"/>
      <c r="J453" s="1"/>
      <c r="K453" s="1"/>
      <c r="L453" s="1"/>
      <c r="M453" s="367"/>
    </row>
    <row x14ac:dyDescent="0.25" r="454" customHeight="1" ht="29.25">
      <c r="A454" s="741" t="s">
        <v>13928</v>
      </c>
      <c r="B454" s="1226" t="s">
        <v>13929</v>
      </c>
      <c r="C454" s="1231">
        <v>266</v>
      </c>
      <c r="D454" s="1"/>
      <c r="E454" s="1"/>
      <c r="F454" s="1"/>
      <c r="G454" s="1"/>
      <c r="H454" s="1"/>
      <c r="I454" s="1"/>
      <c r="J454" s="1"/>
      <c r="K454" s="1"/>
      <c r="L454" s="1"/>
      <c r="M454" s="367"/>
    </row>
    <row x14ac:dyDescent="0.25" r="455" customHeight="1" ht="29.25">
      <c r="A455" s="741" t="s">
        <v>13930</v>
      </c>
      <c r="B455" s="1226" t="s">
        <v>13931</v>
      </c>
      <c r="C455" s="1231">
        <v>215</v>
      </c>
      <c r="D455" s="1"/>
      <c r="E455" s="1"/>
      <c r="F455" s="1"/>
      <c r="G455" s="1"/>
      <c r="H455" s="1"/>
      <c r="I455" s="1"/>
      <c r="J455" s="1"/>
      <c r="K455" s="1"/>
      <c r="L455" s="1"/>
      <c r="M455" s="367"/>
    </row>
    <row x14ac:dyDescent="0.25" r="456" customHeight="1" ht="29.25">
      <c r="A456" s="741" t="s">
        <v>13932</v>
      </c>
      <c r="B456" s="1226" t="s">
        <v>13933</v>
      </c>
      <c r="C456" s="1231">
        <v>268</v>
      </c>
      <c r="D456" s="1"/>
      <c r="E456" s="1"/>
      <c r="F456" s="1"/>
      <c r="G456" s="1"/>
      <c r="H456" s="1"/>
      <c r="I456" s="1"/>
      <c r="J456" s="1"/>
      <c r="K456" s="1"/>
      <c r="L456" s="1"/>
      <c r="M456" s="367"/>
    </row>
    <row x14ac:dyDescent="0.25" r="457" customHeight="1" ht="29.25">
      <c r="A457" s="741" t="s">
        <v>13934</v>
      </c>
      <c r="B457" s="1226" t="s">
        <v>13935</v>
      </c>
      <c r="C457" s="1231">
        <v>1262</v>
      </c>
      <c r="D457" s="1"/>
      <c r="E457" s="1"/>
      <c r="F457" s="1"/>
      <c r="G457" s="1"/>
      <c r="H457" s="1"/>
      <c r="I457" s="1"/>
      <c r="J457" s="1"/>
      <c r="K457" s="1"/>
      <c r="L457" s="1"/>
      <c r="M457" s="367"/>
    </row>
    <row x14ac:dyDescent="0.25" r="458" customHeight="1" ht="29.25">
      <c r="A458" s="741" t="s">
        <v>13936</v>
      </c>
      <c r="B458" s="1226" t="s">
        <v>13937</v>
      </c>
      <c r="C458" s="1231">
        <v>251</v>
      </c>
      <c r="D458" s="1"/>
      <c r="E458" s="1"/>
      <c r="F458" s="1"/>
      <c r="G458" s="1"/>
      <c r="H458" s="1"/>
      <c r="I458" s="1"/>
      <c r="J458" s="1"/>
      <c r="K458" s="1"/>
      <c r="L458" s="1"/>
      <c r="M458" s="367"/>
    </row>
    <row x14ac:dyDescent="0.25" r="459" customHeight="1" ht="29.25">
      <c r="A459" s="741" t="s">
        <v>13938</v>
      </c>
      <c r="B459" s="1226" t="s">
        <v>13939</v>
      </c>
      <c r="C459" s="1231">
        <v>281</v>
      </c>
      <c r="D459" s="1"/>
      <c r="E459" s="1"/>
      <c r="F459" s="1"/>
      <c r="G459" s="1"/>
      <c r="H459" s="1"/>
      <c r="I459" s="1"/>
      <c r="J459" s="1"/>
      <c r="K459" s="1"/>
      <c r="L459" s="1"/>
      <c r="M459" s="367"/>
    </row>
    <row x14ac:dyDescent="0.25" r="460" customHeight="1" ht="29.25">
      <c r="A460" s="741" t="s">
        <v>13940</v>
      </c>
      <c r="B460" s="1226" t="s">
        <v>13941</v>
      </c>
      <c r="C460" s="1231">
        <v>251</v>
      </c>
      <c r="D460" s="1"/>
      <c r="E460" s="1"/>
      <c r="F460" s="1"/>
      <c r="G460" s="1"/>
      <c r="H460" s="1"/>
      <c r="I460" s="1"/>
      <c r="J460" s="1"/>
      <c r="K460" s="1"/>
      <c r="L460" s="1"/>
      <c r="M460" s="367"/>
    </row>
    <row x14ac:dyDescent="0.25" r="461" customHeight="1" ht="29.25">
      <c r="A461" s="741" t="s">
        <v>13942</v>
      </c>
      <c r="B461" s="1226" t="s">
        <v>13943</v>
      </c>
      <c r="C461" s="1231">
        <v>277</v>
      </c>
      <c r="D461" s="1"/>
      <c r="E461" s="1"/>
      <c r="F461" s="1"/>
      <c r="G461" s="1"/>
      <c r="H461" s="1"/>
      <c r="I461" s="1"/>
      <c r="J461" s="1"/>
      <c r="K461" s="1"/>
      <c r="L461" s="1"/>
      <c r="M461" s="367"/>
    </row>
    <row x14ac:dyDescent="0.25" r="462" customHeight="1" ht="29.25">
      <c r="A462" s="741" t="s">
        <v>13944</v>
      </c>
      <c r="B462" s="1226" t="s">
        <v>13945</v>
      </c>
      <c r="C462" s="1231">
        <v>852</v>
      </c>
      <c r="D462" s="1"/>
      <c r="E462" s="1"/>
      <c r="F462" s="1"/>
      <c r="G462" s="1"/>
      <c r="H462" s="1"/>
      <c r="I462" s="1"/>
      <c r="J462" s="1"/>
      <c r="K462" s="1"/>
      <c r="L462" s="1"/>
      <c r="M462" s="367"/>
    </row>
    <row x14ac:dyDescent="0.25" r="463" customHeight="1" ht="29.25">
      <c r="A463" s="741" t="s">
        <v>13946</v>
      </c>
      <c r="B463" s="1226" t="s">
        <v>13947</v>
      </c>
      <c r="C463" s="1231">
        <v>251</v>
      </c>
      <c r="D463" s="1"/>
      <c r="E463" s="1"/>
      <c r="F463" s="1"/>
      <c r="G463" s="1"/>
      <c r="H463" s="1"/>
      <c r="I463" s="1"/>
      <c r="J463" s="1"/>
      <c r="K463" s="1"/>
      <c r="L463" s="1"/>
      <c r="M463" s="367"/>
    </row>
    <row x14ac:dyDescent="0.25" r="464" customHeight="1" ht="29.25">
      <c r="A464" s="741" t="s">
        <v>13948</v>
      </c>
      <c r="B464" s="1226" t="s">
        <v>13949</v>
      </c>
      <c r="C464" s="1231">
        <v>261</v>
      </c>
      <c r="D464" s="1"/>
      <c r="E464" s="1"/>
      <c r="F464" s="1"/>
      <c r="G464" s="1"/>
      <c r="H464" s="1"/>
      <c r="I464" s="1"/>
      <c r="J464" s="1"/>
      <c r="K464" s="1"/>
      <c r="L464" s="1"/>
      <c r="M464" s="367"/>
    </row>
    <row x14ac:dyDescent="0.25" r="465" customHeight="1" ht="29.25">
      <c r="A465" s="741" t="s">
        <v>13950</v>
      </c>
      <c r="B465" s="1226" t="s">
        <v>13951</v>
      </c>
      <c r="C465" s="1231">
        <v>272</v>
      </c>
      <c r="D465" s="1"/>
      <c r="E465" s="1"/>
      <c r="F465" s="1"/>
      <c r="G465" s="1"/>
      <c r="H465" s="1"/>
      <c r="I465" s="1"/>
      <c r="J465" s="1"/>
      <c r="K465" s="1"/>
      <c r="L465" s="1"/>
      <c r="M465" s="367"/>
    </row>
    <row x14ac:dyDescent="0.25" r="466" customHeight="1" ht="29.25">
      <c r="A466" s="741" t="s">
        <v>13952</v>
      </c>
      <c r="B466" s="1226" t="s">
        <v>13939</v>
      </c>
      <c r="C466" s="1231">
        <v>281</v>
      </c>
      <c r="D466" s="1"/>
      <c r="E466" s="1"/>
      <c r="F466" s="1"/>
      <c r="G466" s="1"/>
      <c r="H466" s="1"/>
      <c r="I466" s="1"/>
      <c r="J466" s="1"/>
      <c r="K466" s="1"/>
      <c r="L466" s="1"/>
      <c r="M466" s="367"/>
    </row>
    <row x14ac:dyDescent="0.25" r="467" customHeight="1" ht="29.25">
      <c r="A467" s="741" t="s">
        <v>13953</v>
      </c>
      <c r="B467" s="1226" t="s">
        <v>13954</v>
      </c>
      <c r="C467" s="1231">
        <v>707</v>
      </c>
      <c r="D467" s="1"/>
      <c r="E467" s="1"/>
      <c r="F467" s="1"/>
      <c r="G467" s="1"/>
      <c r="H467" s="1"/>
      <c r="I467" s="1"/>
      <c r="J467" s="1"/>
      <c r="K467" s="1"/>
      <c r="L467" s="1"/>
      <c r="M467" s="367"/>
    </row>
    <row x14ac:dyDescent="0.25" r="468" customHeight="1" ht="29.25">
      <c r="A468" s="741" t="s">
        <v>13955</v>
      </c>
      <c r="B468" s="1226" t="s">
        <v>13956</v>
      </c>
      <c r="C468" s="1231">
        <v>292</v>
      </c>
      <c r="D468" s="1"/>
      <c r="E468" s="1"/>
      <c r="F468" s="1"/>
      <c r="G468" s="1"/>
      <c r="H468" s="1"/>
      <c r="I468" s="1"/>
      <c r="J468" s="1"/>
      <c r="K468" s="1"/>
      <c r="L468" s="1"/>
      <c r="M468" s="367"/>
    </row>
    <row x14ac:dyDescent="0.25" r="469" customHeight="1" ht="29.25">
      <c r="A469" s="741" t="s">
        <v>13957</v>
      </c>
      <c r="B469" s="1226" t="s">
        <v>13958</v>
      </c>
      <c r="C469" s="1231">
        <v>237</v>
      </c>
      <c r="D469" s="1"/>
      <c r="E469" s="1"/>
      <c r="F469" s="1"/>
      <c r="G469" s="1"/>
      <c r="H469" s="1"/>
      <c r="I469" s="1"/>
      <c r="J469" s="1"/>
      <c r="K469" s="1"/>
      <c r="L469" s="1"/>
      <c r="M469" s="367"/>
    </row>
    <row x14ac:dyDescent="0.25" r="470" customHeight="1" ht="29.25">
      <c r="A470" s="741" t="s">
        <v>13959</v>
      </c>
      <c r="B470" s="1226" t="s">
        <v>13960</v>
      </c>
      <c r="C470" s="1231">
        <v>312</v>
      </c>
      <c r="D470" s="1"/>
      <c r="E470" s="1"/>
      <c r="F470" s="1"/>
      <c r="G470" s="1"/>
      <c r="H470" s="1"/>
      <c r="I470" s="1"/>
      <c r="J470" s="1"/>
      <c r="K470" s="1"/>
      <c r="L470" s="1"/>
      <c r="M470" s="367"/>
    </row>
    <row x14ac:dyDescent="0.25" r="471" customHeight="1" ht="29.25">
      <c r="A471" s="741" t="s">
        <v>13961</v>
      </c>
      <c r="B471" s="1226" t="s">
        <v>13962</v>
      </c>
      <c r="C471" s="1231">
        <v>291</v>
      </c>
      <c r="D471" s="1"/>
      <c r="E471" s="1"/>
      <c r="F471" s="1"/>
      <c r="G471" s="1"/>
      <c r="H471" s="1"/>
      <c r="I471" s="1"/>
      <c r="J471" s="1"/>
      <c r="K471" s="1"/>
      <c r="L471" s="1"/>
      <c r="M471" s="367"/>
    </row>
    <row x14ac:dyDescent="0.25" r="472" customHeight="1" ht="29.25">
      <c r="A472" s="741" t="s">
        <v>13963</v>
      </c>
      <c r="B472" s="1226" t="s">
        <v>13964</v>
      </c>
      <c r="C472" s="1231">
        <v>311</v>
      </c>
      <c r="D472" s="1"/>
      <c r="E472" s="1"/>
      <c r="F472" s="1"/>
      <c r="G472" s="1"/>
      <c r="H472" s="1"/>
      <c r="I472" s="1"/>
      <c r="J472" s="1"/>
      <c r="K472" s="1"/>
      <c r="L472" s="1"/>
      <c r="M472" s="367"/>
    </row>
    <row x14ac:dyDescent="0.25" r="473" customHeight="1" ht="29.25">
      <c r="A473" s="741" t="s">
        <v>13965</v>
      </c>
      <c r="B473" s="1226" t="s">
        <v>13966</v>
      </c>
      <c r="C473" s="1231">
        <v>321</v>
      </c>
      <c r="D473" s="1"/>
      <c r="E473" s="1"/>
      <c r="F473" s="1"/>
      <c r="G473" s="1"/>
      <c r="H473" s="1"/>
      <c r="I473" s="1"/>
      <c r="J473" s="1"/>
      <c r="K473" s="1"/>
      <c r="L473" s="1"/>
      <c r="M473" s="367"/>
    </row>
    <row x14ac:dyDescent="0.25" r="474" customHeight="1" ht="29.25">
      <c r="A474" s="741" t="s">
        <v>13967</v>
      </c>
      <c r="B474" s="1226" t="s">
        <v>13968</v>
      </c>
      <c r="C474" s="1231">
        <v>307</v>
      </c>
      <c r="D474" s="1"/>
      <c r="E474" s="1"/>
      <c r="F474" s="1"/>
      <c r="G474" s="1"/>
      <c r="H474" s="1"/>
      <c r="I474" s="1"/>
      <c r="J474" s="1"/>
      <c r="K474" s="1"/>
      <c r="L474" s="1"/>
      <c r="M474" s="367"/>
    </row>
    <row x14ac:dyDescent="0.25" r="475" customHeight="1" ht="29.25">
      <c r="A475" s="741" t="s">
        <v>13969</v>
      </c>
      <c r="B475" s="1226" t="s">
        <v>13970</v>
      </c>
      <c r="C475" s="1231">
        <v>652</v>
      </c>
      <c r="D475" s="1"/>
      <c r="E475" s="1"/>
      <c r="F475" s="1"/>
      <c r="G475" s="1"/>
      <c r="H475" s="1"/>
      <c r="I475" s="1"/>
      <c r="J475" s="1"/>
      <c r="K475" s="1"/>
      <c r="L475" s="1"/>
      <c r="M475" s="367"/>
    </row>
    <row x14ac:dyDescent="0.25" r="476" customHeight="1" ht="29.25">
      <c r="A476" s="741" t="s">
        <v>13971</v>
      </c>
      <c r="B476" s="1226" t="s">
        <v>13972</v>
      </c>
      <c r="C476" s="1231">
        <v>1843</v>
      </c>
      <c r="D476" s="1"/>
      <c r="E476" s="1"/>
      <c r="F476" s="1"/>
      <c r="G476" s="1"/>
      <c r="H476" s="1"/>
      <c r="I476" s="1"/>
      <c r="J476" s="1"/>
      <c r="K476" s="1"/>
      <c r="L476" s="1"/>
      <c r="M476" s="367"/>
    </row>
    <row x14ac:dyDescent="0.25" r="477" customHeight="1" ht="29.25">
      <c r="A477" s="741" t="s">
        <v>13973</v>
      </c>
      <c r="B477" s="1226" t="s">
        <v>13974</v>
      </c>
      <c r="C477" s="1231">
        <v>827</v>
      </c>
      <c r="D477" s="1"/>
      <c r="E477" s="1"/>
      <c r="F477" s="1"/>
      <c r="G477" s="1"/>
      <c r="H477" s="1"/>
      <c r="I477" s="1"/>
      <c r="J477" s="1"/>
      <c r="K477" s="1"/>
      <c r="L477" s="1"/>
      <c r="M477" s="367"/>
    </row>
    <row x14ac:dyDescent="0.25" r="478" customHeight="1" ht="29.25">
      <c r="A478" s="741" t="s">
        <v>13975</v>
      </c>
      <c r="B478" s="1226" t="s">
        <v>13976</v>
      </c>
      <c r="C478" s="1231">
        <v>277</v>
      </c>
      <c r="D478" s="1"/>
      <c r="E478" s="1"/>
      <c r="F478" s="1"/>
      <c r="G478" s="1"/>
      <c r="H478" s="1"/>
      <c r="I478" s="1"/>
      <c r="J478" s="1"/>
      <c r="K478" s="1"/>
      <c r="L478" s="1"/>
      <c r="M478" s="367"/>
    </row>
    <row x14ac:dyDescent="0.25" r="479" customHeight="1" ht="29.25">
      <c r="A479" s="741" t="s">
        <v>13977</v>
      </c>
      <c r="B479" s="1226" t="s">
        <v>13978</v>
      </c>
      <c r="C479" s="1231">
        <v>541</v>
      </c>
      <c r="D479" s="1"/>
      <c r="E479" s="1"/>
      <c r="F479" s="1"/>
      <c r="G479" s="1"/>
      <c r="H479" s="1"/>
      <c r="I479" s="1"/>
      <c r="J479" s="1"/>
      <c r="K479" s="1"/>
      <c r="L479" s="1"/>
      <c r="M479" s="367"/>
    </row>
    <row x14ac:dyDescent="0.25" r="480" customHeight="1" ht="29.25">
      <c r="A480" s="741" t="s">
        <v>13979</v>
      </c>
      <c r="B480" s="1226" t="s">
        <v>13980</v>
      </c>
      <c r="C480" s="1231">
        <v>135</v>
      </c>
      <c r="D480" s="1"/>
      <c r="E480" s="1"/>
      <c r="F480" s="1"/>
      <c r="G480" s="1"/>
      <c r="H480" s="1"/>
      <c r="I480" s="1"/>
      <c r="J480" s="1"/>
      <c r="K480" s="1"/>
      <c r="L480" s="1"/>
      <c r="M480" s="367"/>
    </row>
    <row x14ac:dyDescent="0.25" r="481" customHeight="1" ht="29.25">
      <c r="A481" s="741" t="s">
        <v>13981</v>
      </c>
      <c r="B481" s="1226" t="s">
        <v>13982</v>
      </c>
      <c r="C481" s="1231">
        <v>701</v>
      </c>
      <c r="D481" s="1"/>
      <c r="E481" s="1"/>
      <c r="F481" s="1"/>
      <c r="G481" s="1"/>
      <c r="H481" s="1"/>
      <c r="I481" s="1"/>
      <c r="J481" s="1"/>
      <c r="K481" s="1"/>
      <c r="L481" s="1"/>
      <c r="M481" s="367"/>
    </row>
    <row x14ac:dyDescent="0.25" r="482" customHeight="1" ht="29.25">
      <c r="A482" s="741" t="s">
        <v>13983</v>
      </c>
      <c r="B482" s="1226" t="s">
        <v>13984</v>
      </c>
      <c r="C482" s="1231">
        <v>111</v>
      </c>
      <c r="D482" s="1"/>
      <c r="E482" s="1"/>
      <c r="F482" s="1"/>
      <c r="G482" s="1"/>
      <c r="H482" s="1"/>
      <c r="I482" s="1"/>
      <c r="J482" s="1"/>
      <c r="K482" s="1"/>
      <c r="L482" s="1"/>
      <c r="M482" s="367"/>
    </row>
    <row x14ac:dyDescent="0.25" r="483" customHeight="1" ht="29.25">
      <c r="A483" s="741" t="s">
        <v>13985</v>
      </c>
      <c r="B483" s="1226" t="s">
        <v>13986</v>
      </c>
      <c r="C483" s="1231">
        <v>161</v>
      </c>
      <c r="D483" s="1"/>
      <c r="E483" s="1"/>
      <c r="F483" s="1"/>
      <c r="G483" s="1"/>
      <c r="H483" s="1"/>
      <c r="I483" s="1"/>
      <c r="J483" s="1"/>
      <c r="K483" s="1"/>
      <c r="L483" s="1"/>
      <c r="M483" s="367"/>
    </row>
    <row x14ac:dyDescent="0.25" r="484" customHeight="1" ht="29.25">
      <c r="A484" s="741" t="s">
        <v>13987</v>
      </c>
      <c r="B484" s="1226" t="s">
        <v>13988</v>
      </c>
      <c r="C484" s="1231">
        <v>121</v>
      </c>
      <c r="D484" s="1"/>
      <c r="E484" s="1"/>
      <c r="F484" s="1"/>
      <c r="G484" s="1"/>
      <c r="H484" s="1"/>
      <c r="I484" s="1"/>
      <c r="J484" s="1"/>
      <c r="K484" s="1"/>
      <c r="L484" s="1"/>
      <c r="M484" s="367"/>
    </row>
    <row x14ac:dyDescent="0.25" r="485" customHeight="1" ht="29.25">
      <c r="A485" s="741" t="s">
        <v>13989</v>
      </c>
      <c r="B485" s="1226" t="s">
        <v>13990</v>
      </c>
      <c r="C485" s="1231">
        <v>131</v>
      </c>
      <c r="D485" s="1"/>
      <c r="E485" s="1"/>
      <c r="F485" s="1"/>
      <c r="G485" s="1"/>
      <c r="H485" s="1"/>
      <c r="I485" s="1"/>
      <c r="J485" s="1"/>
      <c r="K485" s="1"/>
      <c r="L485" s="1"/>
      <c r="M485" s="367"/>
    </row>
    <row x14ac:dyDescent="0.25" r="486" customHeight="1" ht="29.25">
      <c r="A486" s="741" t="s">
        <v>13991</v>
      </c>
      <c r="B486" s="1226" t="s">
        <v>13992</v>
      </c>
      <c r="C486" s="1231">
        <v>102</v>
      </c>
      <c r="D486" s="1"/>
      <c r="E486" s="1"/>
      <c r="F486" s="1"/>
      <c r="G486" s="1"/>
      <c r="H486" s="1"/>
      <c r="I486" s="1"/>
      <c r="J486" s="1"/>
      <c r="K486" s="1"/>
      <c r="L486" s="1"/>
      <c r="M486" s="367"/>
    </row>
    <row x14ac:dyDescent="0.25" r="487" customHeight="1" ht="29.25">
      <c r="A487" s="741" t="s">
        <v>13993</v>
      </c>
      <c r="B487" s="1226" t="s">
        <v>13994</v>
      </c>
      <c r="C487" s="1231">
        <v>262</v>
      </c>
      <c r="D487" s="1"/>
      <c r="E487" s="1"/>
      <c r="F487" s="1"/>
      <c r="G487" s="1"/>
      <c r="H487" s="1"/>
      <c r="I487" s="1"/>
      <c r="J487" s="1"/>
      <c r="K487" s="1"/>
      <c r="L487" s="1"/>
      <c r="M487" s="367"/>
    </row>
    <row x14ac:dyDescent="0.25" r="488" customHeight="1" ht="29.25">
      <c r="A488" s="741" t="s">
        <v>13995</v>
      </c>
      <c r="B488" s="1226" t="s">
        <v>13996</v>
      </c>
      <c r="C488" s="1231">
        <v>581</v>
      </c>
      <c r="D488" s="1"/>
      <c r="E488" s="1"/>
      <c r="F488" s="1"/>
      <c r="G488" s="1"/>
      <c r="H488" s="1"/>
      <c r="I488" s="1"/>
      <c r="J488" s="1"/>
      <c r="K488" s="1"/>
      <c r="L488" s="1"/>
      <c r="M488" s="367"/>
    </row>
    <row x14ac:dyDescent="0.25" r="489" customHeight="1" ht="29.25">
      <c r="A489" s="741" t="s">
        <v>13997</v>
      </c>
      <c r="B489" s="1226" t="s">
        <v>13998</v>
      </c>
      <c r="C489" s="1231">
        <v>50</v>
      </c>
      <c r="D489" s="1"/>
      <c r="E489" s="1"/>
      <c r="F489" s="1"/>
      <c r="G489" s="1"/>
      <c r="H489" s="1"/>
      <c r="I489" s="1"/>
      <c r="J489" s="1"/>
      <c r="K489" s="1"/>
      <c r="L489" s="1"/>
      <c r="M489" s="367"/>
    </row>
    <row x14ac:dyDescent="0.25" r="490" customHeight="1" ht="29.25">
      <c r="A490" s="741" t="s">
        <v>13999</v>
      </c>
      <c r="B490" s="1226" t="s">
        <v>14000</v>
      </c>
      <c r="C490" s="1231">
        <v>66</v>
      </c>
      <c r="D490" s="1"/>
      <c r="E490" s="1"/>
      <c r="F490" s="1"/>
      <c r="G490" s="1"/>
      <c r="H490" s="1"/>
      <c r="I490" s="1"/>
      <c r="J490" s="1"/>
      <c r="K490" s="1"/>
      <c r="L490" s="1"/>
      <c r="M490" s="367"/>
    </row>
    <row x14ac:dyDescent="0.25" r="491" customHeight="1" ht="29.25">
      <c r="A491" s="741" t="s">
        <v>14001</v>
      </c>
      <c r="B491" s="1226" t="s">
        <v>14002</v>
      </c>
      <c r="C491" s="1231">
        <v>257</v>
      </c>
      <c r="D491" s="1"/>
      <c r="E491" s="1"/>
      <c r="F491" s="1"/>
      <c r="G491" s="1"/>
      <c r="H491" s="1"/>
      <c r="I491" s="1"/>
      <c r="J491" s="1"/>
      <c r="K491" s="1"/>
      <c r="L491" s="1"/>
      <c r="M491" s="367"/>
    </row>
    <row x14ac:dyDescent="0.25" r="492" customHeight="1" ht="29.25">
      <c r="A492" s="741" t="s">
        <v>14003</v>
      </c>
      <c r="B492" s="1226" t="s">
        <v>14004</v>
      </c>
      <c r="C492" s="1231">
        <v>257</v>
      </c>
      <c r="D492" s="1"/>
      <c r="E492" s="1"/>
      <c r="F492" s="1"/>
      <c r="G492" s="1"/>
      <c r="H492" s="1"/>
      <c r="I492" s="1"/>
      <c r="J492" s="1"/>
      <c r="K492" s="1"/>
      <c r="L492" s="1"/>
      <c r="M492" s="367"/>
    </row>
    <row x14ac:dyDescent="0.25" r="493" customHeight="1" ht="29.25">
      <c r="A493" s="741" t="s">
        <v>14005</v>
      </c>
      <c r="B493" s="1226" t="s">
        <v>14006</v>
      </c>
      <c r="C493" s="1231">
        <v>81</v>
      </c>
      <c r="D493" s="1"/>
      <c r="E493" s="1"/>
      <c r="F493" s="1"/>
      <c r="G493" s="1"/>
      <c r="H493" s="1"/>
      <c r="I493" s="1"/>
      <c r="J493" s="1"/>
      <c r="K493" s="1"/>
      <c r="L493" s="1"/>
      <c r="M493" s="367"/>
    </row>
    <row x14ac:dyDescent="0.25" r="494" customHeight="1" ht="29.25">
      <c r="A494" s="741" t="s">
        <v>14007</v>
      </c>
      <c r="B494" s="1226" t="s">
        <v>14008</v>
      </c>
      <c r="C494" s="1231">
        <v>107</v>
      </c>
      <c r="D494" s="1"/>
      <c r="E494" s="1"/>
      <c r="F494" s="1"/>
      <c r="G494" s="1"/>
      <c r="H494" s="1"/>
      <c r="I494" s="1"/>
      <c r="J494" s="1"/>
      <c r="K494" s="1"/>
      <c r="L494" s="1"/>
      <c r="M494" s="367"/>
    </row>
    <row x14ac:dyDescent="0.25" r="495" customHeight="1" ht="29.25">
      <c r="A495" s="741" t="s">
        <v>14009</v>
      </c>
      <c r="B495" s="1226" t="s">
        <v>14010</v>
      </c>
      <c r="C495" s="1231">
        <v>77</v>
      </c>
      <c r="D495" s="1"/>
      <c r="E495" s="1"/>
      <c r="F495" s="1"/>
      <c r="G495" s="1"/>
      <c r="H495" s="1"/>
      <c r="I495" s="1"/>
      <c r="J495" s="1"/>
      <c r="K495" s="1"/>
      <c r="L495" s="1"/>
      <c r="M495" s="367"/>
    </row>
    <row x14ac:dyDescent="0.25" r="496" customHeight="1" ht="29.25">
      <c r="A496" s="741" t="s">
        <v>14011</v>
      </c>
      <c r="B496" s="1226" t="s">
        <v>14012</v>
      </c>
      <c r="C496" s="1231">
        <v>101</v>
      </c>
      <c r="D496" s="1"/>
      <c r="E496" s="1"/>
      <c r="F496" s="1"/>
      <c r="G496" s="1"/>
      <c r="H496" s="1"/>
      <c r="I496" s="1"/>
      <c r="J496" s="1"/>
      <c r="K496" s="1"/>
      <c r="L496" s="1"/>
      <c r="M496" s="367"/>
    </row>
    <row x14ac:dyDescent="0.25" r="497" customHeight="1" ht="29.25">
      <c r="A497" s="741" t="s">
        <v>14013</v>
      </c>
      <c r="B497" s="1226" t="s">
        <v>14014</v>
      </c>
      <c r="C497" s="1231">
        <v>19</v>
      </c>
      <c r="D497" s="1"/>
      <c r="E497" s="1"/>
      <c r="F497" s="1"/>
      <c r="G497" s="1"/>
      <c r="H497" s="1"/>
      <c r="I497" s="1"/>
      <c r="J497" s="1"/>
      <c r="K497" s="1"/>
      <c r="L497" s="1"/>
      <c r="M497" s="367"/>
    </row>
    <row x14ac:dyDescent="0.25" r="498" customHeight="1" ht="29.25">
      <c r="A498" s="741" t="s">
        <v>14015</v>
      </c>
      <c r="B498" s="1226" t="s">
        <v>14016</v>
      </c>
      <c r="C498" s="1231">
        <v>522</v>
      </c>
      <c r="D498" s="1" t="s">
        <v>14017</v>
      </c>
      <c r="E498" s="1"/>
      <c r="F498" s="1"/>
      <c r="G498" s="1"/>
      <c r="H498" s="1"/>
      <c r="I498" s="1"/>
      <c r="J498" s="1"/>
      <c r="K498" s="1"/>
      <c r="L498" s="1"/>
      <c r="M498" s="367"/>
    </row>
    <row x14ac:dyDescent="0.25" r="499" customHeight="1" ht="29.25">
      <c r="A499" s="741" t="s">
        <v>14018</v>
      </c>
      <c r="B499" s="1226" t="s">
        <v>14019</v>
      </c>
      <c r="C499" s="1231">
        <v>38</v>
      </c>
      <c r="D499" s="1"/>
      <c r="E499" s="1"/>
      <c r="F499" s="1"/>
      <c r="G499" s="1"/>
      <c r="H499" s="1"/>
      <c r="I499" s="1"/>
      <c r="J499" s="1"/>
      <c r="K499" s="1"/>
      <c r="L499" s="1"/>
      <c r="M499" s="367"/>
    </row>
    <row x14ac:dyDescent="0.25" r="500" customHeight="1" ht="29.25">
      <c r="A500" s="741" t="s">
        <v>14020</v>
      </c>
      <c r="B500" s="1226" t="s">
        <v>14021</v>
      </c>
      <c r="C500" s="1231">
        <v>135</v>
      </c>
      <c r="D500" s="1"/>
      <c r="E500" s="1"/>
      <c r="F500" s="1"/>
      <c r="G500" s="1"/>
      <c r="H500" s="1"/>
      <c r="I500" s="1"/>
      <c r="J500" s="1"/>
      <c r="K500" s="1"/>
      <c r="L500" s="1"/>
      <c r="M500" s="367"/>
    </row>
    <row x14ac:dyDescent="0.25" r="501" customHeight="1" ht="29.25">
      <c r="A501" s="741" t="s">
        <v>14022</v>
      </c>
      <c r="B501" s="1226" t="s">
        <v>14023</v>
      </c>
      <c r="C501" s="1231">
        <v>135</v>
      </c>
      <c r="D501" s="1"/>
      <c r="E501" s="1"/>
      <c r="F501" s="1"/>
      <c r="G501" s="1"/>
      <c r="H501" s="1"/>
      <c r="I501" s="1"/>
      <c r="J501" s="1"/>
      <c r="K501" s="1"/>
      <c r="L501" s="1"/>
      <c r="M501" s="367"/>
    </row>
    <row x14ac:dyDescent="0.25" r="502" customHeight="1" ht="29.25">
      <c r="A502" s="741" t="s">
        <v>14024</v>
      </c>
      <c r="B502" s="1226" t="s">
        <v>14025</v>
      </c>
      <c r="C502" s="1231">
        <v>975</v>
      </c>
      <c r="D502" s="1"/>
      <c r="E502" s="1"/>
      <c r="F502" s="1"/>
      <c r="G502" s="1"/>
      <c r="H502" s="1"/>
      <c r="I502" s="1"/>
      <c r="J502" s="1"/>
      <c r="K502" s="1"/>
      <c r="L502" s="1"/>
      <c r="M502" s="367"/>
    </row>
    <row x14ac:dyDescent="0.25" r="503" customHeight="1" ht="29.25">
      <c r="A503" s="741" t="s">
        <v>14026</v>
      </c>
      <c r="B503" s="1226" t="s">
        <v>14027</v>
      </c>
      <c r="C503" s="1231">
        <v>890</v>
      </c>
      <c r="D503" s="1"/>
      <c r="E503" s="1"/>
      <c r="F503" s="1"/>
      <c r="G503" s="1"/>
      <c r="H503" s="1"/>
      <c r="I503" s="1"/>
      <c r="J503" s="1"/>
      <c r="K503" s="1"/>
      <c r="L503" s="1"/>
      <c r="M503" s="367"/>
    </row>
    <row x14ac:dyDescent="0.25" r="504" customHeight="1" ht="29.25">
      <c r="A504" s="741" t="s">
        <v>14028</v>
      </c>
      <c r="B504" s="1226" t="s">
        <v>14029</v>
      </c>
      <c r="C504" s="1231">
        <v>944</v>
      </c>
      <c r="D504" s="1"/>
      <c r="E504" s="1"/>
      <c r="F504" s="1"/>
      <c r="G504" s="1"/>
      <c r="H504" s="1"/>
      <c r="I504" s="1"/>
      <c r="J504" s="1"/>
      <c r="K504" s="1"/>
      <c r="L504" s="1"/>
      <c r="M504" s="367"/>
    </row>
    <row x14ac:dyDescent="0.25" r="505" customHeight="1" ht="29.25">
      <c r="A505" s="741" t="s">
        <v>14030</v>
      </c>
      <c r="B505" s="1226" t="s">
        <v>14031</v>
      </c>
      <c r="C505" s="1231">
        <v>895</v>
      </c>
      <c r="D505" s="1"/>
      <c r="E505" s="1"/>
      <c r="F505" s="1"/>
      <c r="G505" s="1"/>
      <c r="H505" s="1"/>
      <c r="I505" s="1"/>
      <c r="J505" s="1"/>
      <c r="K505" s="1"/>
      <c r="L505" s="1"/>
      <c r="M505" s="367"/>
    </row>
    <row x14ac:dyDescent="0.25" r="506" customHeight="1" ht="29.25">
      <c r="A506" s="741" t="s">
        <v>14032</v>
      </c>
      <c r="B506" s="1226" t="s">
        <v>14033</v>
      </c>
      <c r="C506" s="1231">
        <v>182</v>
      </c>
      <c r="D506" s="1"/>
      <c r="E506" s="1"/>
      <c r="F506" s="1"/>
      <c r="G506" s="1"/>
      <c r="H506" s="1"/>
      <c r="I506" s="1"/>
      <c r="J506" s="1"/>
      <c r="K506" s="1"/>
      <c r="L506" s="1"/>
      <c r="M506" s="367"/>
    </row>
    <row x14ac:dyDescent="0.25" r="507" customHeight="1" ht="29.25">
      <c r="A507" s="741" t="s">
        <v>14034</v>
      </c>
      <c r="B507" s="1226" t="s">
        <v>14035</v>
      </c>
      <c r="C507" s="1231">
        <v>187</v>
      </c>
      <c r="D507" s="1"/>
      <c r="E507" s="1"/>
      <c r="F507" s="1"/>
      <c r="G507" s="1"/>
      <c r="H507" s="1"/>
      <c r="I507" s="1"/>
      <c r="J507" s="1"/>
      <c r="K507" s="1"/>
      <c r="L507" s="1"/>
      <c r="M507" s="367"/>
    </row>
    <row x14ac:dyDescent="0.25" r="508" customHeight="1" ht="29.25">
      <c r="A508" s="741" t="s">
        <v>14036</v>
      </c>
      <c r="B508" s="1226" t="s">
        <v>14037</v>
      </c>
      <c r="C508" s="1231">
        <v>381</v>
      </c>
      <c r="D508" s="1"/>
      <c r="E508" s="1"/>
      <c r="F508" s="1"/>
      <c r="G508" s="1"/>
      <c r="H508" s="1"/>
      <c r="I508" s="1"/>
      <c r="J508" s="1"/>
      <c r="K508" s="1"/>
      <c r="L508" s="1"/>
      <c r="M508" s="367"/>
    </row>
    <row x14ac:dyDescent="0.25" r="509" customHeight="1" ht="29.25">
      <c r="A509" s="741" t="s">
        <v>14038</v>
      </c>
      <c r="B509" s="1226" t="s">
        <v>14039</v>
      </c>
      <c r="C509" s="1231">
        <v>489</v>
      </c>
      <c r="D509" s="1"/>
      <c r="E509" s="1"/>
      <c r="F509" s="1"/>
      <c r="G509" s="1"/>
      <c r="H509" s="1"/>
      <c r="I509" s="1"/>
      <c r="J509" s="1"/>
      <c r="K509" s="1"/>
      <c r="L509" s="1"/>
      <c r="M509" s="367"/>
    </row>
    <row x14ac:dyDescent="0.25" r="510" customHeight="1" ht="29.25">
      <c r="A510" s="741" t="s">
        <v>14040</v>
      </c>
      <c r="B510" s="1226" t="s">
        <v>14023</v>
      </c>
      <c r="C510" s="1231">
        <v>135</v>
      </c>
      <c r="D510" s="1"/>
      <c r="E510" s="1"/>
      <c r="F510" s="1"/>
      <c r="G510" s="1"/>
      <c r="H510" s="1"/>
      <c r="I510" s="1"/>
      <c r="J510" s="1"/>
      <c r="K510" s="1"/>
      <c r="L510" s="1"/>
      <c r="M510" s="367"/>
    </row>
    <row x14ac:dyDescent="0.25" r="511" customHeight="1" ht="29.25">
      <c r="A511" s="741" t="s">
        <v>14041</v>
      </c>
      <c r="B511" s="1226" t="s">
        <v>14042</v>
      </c>
      <c r="C511" s="1231">
        <v>187</v>
      </c>
      <c r="D511" s="1"/>
      <c r="E511" s="1"/>
      <c r="F511" s="1"/>
      <c r="G511" s="1"/>
      <c r="H511" s="1"/>
      <c r="I511" s="1"/>
      <c r="J511" s="1"/>
      <c r="K511" s="1"/>
      <c r="L511" s="1"/>
      <c r="M511" s="367"/>
    </row>
    <row x14ac:dyDescent="0.25" r="512" customHeight="1" ht="29.25">
      <c r="A512" s="741" t="s">
        <v>14043</v>
      </c>
      <c r="B512" s="1226" t="s">
        <v>14044</v>
      </c>
      <c r="C512" s="1231">
        <v>391</v>
      </c>
      <c r="D512" s="1"/>
      <c r="E512" s="1"/>
      <c r="F512" s="1"/>
      <c r="G512" s="1"/>
      <c r="H512" s="1"/>
      <c r="I512" s="1"/>
      <c r="J512" s="1"/>
      <c r="K512" s="1"/>
      <c r="L512" s="1"/>
      <c r="M512" s="367"/>
    </row>
    <row x14ac:dyDescent="0.25" r="513" customHeight="1" ht="29.25">
      <c r="A513" s="741" t="s">
        <v>14045</v>
      </c>
      <c r="B513" s="1226" t="s">
        <v>14046</v>
      </c>
      <c r="C513" s="1231">
        <v>787</v>
      </c>
      <c r="D513" s="1"/>
      <c r="E513" s="1"/>
      <c r="F513" s="1"/>
      <c r="G513" s="1"/>
      <c r="H513" s="1"/>
      <c r="I513" s="1"/>
      <c r="J513" s="1"/>
      <c r="K513" s="1"/>
      <c r="L513" s="1"/>
      <c r="M513" s="367"/>
    </row>
    <row x14ac:dyDescent="0.25" r="514" customHeight="1" ht="29.25">
      <c r="A514" s="741" t="s">
        <v>14047</v>
      </c>
      <c r="B514" s="1226" t="s">
        <v>14048</v>
      </c>
      <c r="C514" s="1231">
        <v>210</v>
      </c>
      <c r="D514" s="1"/>
      <c r="E514" s="1"/>
      <c r="F514" s="1"/>
      <c r="G514" s="1"/>
      <c r="H514" s="1"/>
      <c r="I514" s="1"/>
      <c r="J514" s="1"/>
      <c r="K514" s="1"/>
      <c r="L514" s="1"/>
      <c r="M514" s="367"/>
    </row>
    <row x14ac:dyDescent="0.25" r="515" customHeight="1" ht="29.25">
      <c r="A515" s="741" t="s">
        <v>14049</v>
      </c>
      <c r="B515" s="1226" t="s">
        <v>14050</v>
      </c>
      <c r="C515" s="1231">
        <v>911</v>
      </c>
      <c r="D515" s="1"/>
      <c r="E515" s="1"/>
      <c r="F515" s="1"/>
      <c r="G515" s="1"/>
      <c r="H515" s="1"/>
      <c r="I515" s="1"/>
      <c r="J515" s="1"/>
      <c r="K515" s="1"/>
      <c r="L515" s="1"/>
      <c r="M515" s="367"/>
    </row>
    <row x14ac:dyDescent="0.25" r="516" customHeight="1" ht="29.25">
      <c r="A516" s="741" t="s">
        <v>14051</v>
      </c>
      <c r="B516" s="1226" t="s">
        <v>14052</v>
      </c>
      <c r="C516" s="1231">
        <v>1320</v>
      </c>
      <c r="D516" s="1"/>
      <c r="E516" s="1"/>
      <c r="F516" s="1"/>
      <c r="G516" s="1"/>
      <c r="H516" s="1"/>
      <c r="I516" s="1"/>
      <c r="J516" s="1"/>
      <c r="K516" s="1"/>
      <c r="L516" s="1"/>
      <c r="M516" s="367"/>
    </row>
    <row x14ac:dyDescent="0.25" r="517" customHeight="1" ht="29.25">
      <c r="A517" s="741" t="s">
        <v>14053</v>
      </c>
      <c r="B517" s="1226" t="s">
        <v>14054</v>
      </c>
      <c r="C517" s="1231">
        <v>306</v>
      </c>
      <c r="D517" s="1"/>
      <c r="E517" s="1"/>
      <c r="F517" s="1"/>
      <c r="G517" s="1"/>
      <c r="H517" s="1"/>
      <c r="I517" s="1"/>
      <c r="J517" s="1"/>
      <c r="K517" s="1"/>
      <c r="L517" s="1"/>
      <c r="M517" s="367"/>
    </row>
    <row x14ac:dyDescent="0.25" r="518" customHeight="1" ht="29.25">
      <c r="A518" s="741" t="s">
        <v>14055</v>
      </c>
      <c r="B518" s="1226" t="s">
        <v>14056</v>
      </c>
      <c r="C518" s="1231">
        <v>140</v>
      </c>
      <c r="D518" s="1"/>
      <c r="E518" s="1"/>
      <c r="F518" s="1"/>
      <c r="G518" s="1"/>
      <c r="H518" s="1"/>
      <c r="I518" s="1"/>
      <c r="J518" s="1"/>
      <c r="K518" s="1"/>
      <c r="L518" s="1"/>
      <c r="M518" s="367"/>
    </row>
    <row x14ac:dyDescent="0.25" r="519" customHeight="1" ht="29.25">
      <c r="A519" s="741" t="s">
        <v>14057</v>
      </c>
      <c r="B519" s="1226" t="s">
        <v>14058</v>
      </c>
      <c r="C519" s="1231">
        <v>135</v>
      </c>
      <c r="D519" s="1"/>
      <c r="E519" s="1"/>
      <c r="F519" s="1"/>
      <c r="G519" s="1"/>
      <c r="H519" s="1"/>
      <c r="I519" s="1"/>
      <c r="J519" s="1"/>
      <c r="K519" s="1"/>
      <c r="L519" s="1"/>
      <c r="M519" s="367"/>
    </row>
    <row x14ac:dyDescent="0.25" r="520" customHeight="1" ht="29.25">
      <c r="A520" s="741" t="s">
        <v>14059</v>
      </c>
      <c r="B520" s="1226" t="s">
        <v>14060</v>
      </c>
      <c r="C520" s="1231">
        <v>334</v>
      </c>
      <c r="D520" s="1"/>
      <c r="E520" s="1"/>
      <c r="F520" s="1"/>
      <c r="G520" s="1"/>
      <c r="H520" s="1"/>
      <c r="I520" s="1"/>
      <c r="J520" s="1"/>
      <c r="K520" s="1"/>
      <c r="L520" s="1"/>
      <c r="M520" s="367"/>
    </row>
    <row x14ac:dyDescent="0.25" r="521" customHeight="1" ht="29.25">
      <c r="A521" s="741" t="s">
        <v>14061</v>
      </c>
      <c r="B521" s="1226" t="s">
        <v>14062</v>
      </c>
      <c r="C521" s="1231">
        <v>285</v>
      </c>
      <c r="D521" s="1"/>
      <c r="E521" s="1"/>
      <c r="F521" s="1"/>
      <c r="G521" s="1"/>
      <c r="H521" s="1"/>
      <c r="I521" s="1"/>
      <c r="J521" s="1"/>
      <c r="K521" s="1"/>
      <c r="L521" s="1"/>
      <c r="M521" s="367"/>
    </row>
    <row x14ac:dyDescent="0.25" r="522" customHeight="1" ht="29.25">
      <c r="A522" s="741" t="s">
        <v>14063</v>
      </c>
      <c r="B522" s="1226" t="s">
        <v>14064</v>
      </c>
      <c r="C522" s="1231">
        <v>350</v>
      </c>
      <c r="D522" s="1"/>
      <c r="E522" s="1"/>
      <c r="F522" s="1"/>
      <c r="G522" s="1"/>
      <c r="H522" s="1"/>
      <c r="I522" s="1"/>
      <c r="J522" s="1"/>
      <c r="K522" s="1"/>
      <c r="L522" s="1"/>
      <c r="M522" s="367"/>
    </row>
    <row x14ac:dyDescent="0.25" r="523" customHeight="1" ht="29.25">
      <c r="A523" s="741" t="s">
        <v>14065</v>
      </c>
      <c r="B523" s="1226" t="s">
        <v>14066</v>
      </c>
      <c r="C523" s="1231">
        <v>294</v>
      </c>
      <c r="D523" s="1"/>
      <c r="E523" s="1"/>
      <c r="F523" s="1"/>
      <c r="G523" s="1"/>
      <c r="H523" s="1"/>
      <c r="I523" s="1"/>
      <c r="J523" s="1"/>
      <c r="K523" s="1"/>
      <c r="L523" s="1"/>
      <c r="M523" s="367"/>
    </row>
    <row x14ac:dyDescent="0.25" r="524" customHeight="1" ht="29.25">
      <c r="A524" s="741" t="s">
        <v>14067</v>
      </c>
      <c r="B524" s="1226" t="s">
        <v>14068</v>
      </c>
      <c r="C524" s="1231">
        <v>339</v>
      </c>
      <c r="D524" s="1"/>
      <c r="E524" s="1"/>
      <c r="F524" s="1"/>
      <c r="G524" s="1"/>
      <c r="H524" s="1"/>
      <c r="I524" s="1"/>
      <c r="J524" s="1"/>
      <c r="K524" s="1"/>
      <c r="L524" s="1"/>
      <c r="M524" s="367"/>
    </row>
    <row x14ac:dyDescent="0.25" r="525" customHeight="1" ht="29.25">
      <c r="A525" s="741" t="s">
        <v>14069</v>
      </c>
      <c r="B525" s="1226" t="s">
        <v>14070</v>
      </c>
      <c r="C525" s="1231">
        <v>688</v>
      </c>
      <c r="D525" s="1"/>
      <c r="E525" s="1"/>
      <c r="F525" s="1"/>
      <c r="G525" s="1"/>
      <c r="H525" s="1"/>
      <c r="I525" s="1"/>
      <c r="J525" s="1"/>
      <c r="K525" s="1"/>
      <c r="L525" s="1"/>
      <c r="M525" s="367"/>
    </row>
    <row x14ac:dyDescent="0.25" r="526" customHeight="1" ht="29.25">
      <c r="A526" s="741" t="s">
        <v>14071</v>
      </c>
      <c r="B526" s="1226" t="s">
        <v>14072</v>
      </c>
      <c r="C526" s="1231">
        <v>885</v>
      </c>
      <c r="D526" s="1"/>
      <c r="E526" s="1"/>
      <c r="F526" s="1"/>
      <c r="G526" s="1"/>
      <c r="H526" s="1"/>
      <c r="I526" s="1"/>
      <c r="J526" s="1"/>
      <c r="K526" s="1"/>
      <c r="L526" s="1"/>
      <c r="M526" s="367"/>
    </row>
    <row x14ac:dyDescent="0.25" r="527" customHeight="1" ht="29.25">
      <c r="A527" s="741" t="s">
        <v>14073</v>
      </c>
      <c r="B527" s="1226" t="s">
        <v>14074</v>
      </c>
      <c r="C527" s="1231">
        <v>939</v>
      </c>
      <c r="D527" s="1"/>
      <c r="E527" s="1"/>
      <c r="F527" s="1"/>
      <c r="G527" s="1"/>
      <c r="H527" s="1"/>
      <c r="I527" s="1"/>
      <c r="J527" s="1"/>
      <c r="K527" s="1"/>
      <c r="L527" s="1"/>
      <c r="M527" s="367"/>
    </row>
    <row x14ac:dyDescent="0.25" r="528" customHeight="1" ht="29.25">
      <c r="A528" s="741" t="s">
        <v>14075</v>
      </c>
      <c r="B528" s="1226" t="s">
        <v>14076</v>
      </c>
      <c r="C528" s="1231">
        <v>299</v>
      </c>
      <c r="D528" s="1"/>
      <c r="E528" s="1"/>
      <c r="F528" s="1"/>
      <c r="G528" s="1"/>
      <c r="H528" s="1"/>
      <c r="I528" s="1"/>
      <c r="J528" s="1"/>
      <c r="K528" s="1"/>
      <c r="L528" s="1"/>
      <c r="M528" s="367"/>
    </row>
    <row x14ac:dyDescent="0.25" r="529" customHeight="1" ht="29.25">
      <c r="A529" s="741" t="s">
        <v>14077</v>
      </c>
      <c r="B529" s="1226" t="s">
        <v>14078</v>
      </c>
      <c r="C529" s="1231">
        <v>350</v>
      </c>
      <c r="D529" s="1"/>
      <c r="E529" s="1"/>
      <c r="F529" s="1"/>
      <c r="G529" s="1"/>
      <c r="H529" s="1"/>
      <c r="I529" s="1"/>
      <c r="J529" s="1"/>
      <c r="K529" s="1"/>
      <c r="L529" s="1"/>
      <c r="M529" s="367"/>
    </row>
    <row x14ac:dyDescent="0.25" r="530" customHeight="1" ht="29.25">
      <c r="A530" s="741" t="s">
        <v>14079</v>
      </c>
      <c r="B530" s="1226" t="s">
        <v>14080</v>
      </c>
      <c r="C530" s="1231">
        <v>289</v>
      </c>
      <c r="D530" s="1"/>
      <c r="E530" s="1"/>
      <c r="F530" s="1"/>
      <c r="G530" s="1"/>
      <c r="H530" s="1"/>
      <c r="I530" s="1"/>
      <c r="J530" s="1"/>
      <c r="K530" s="1"/>
      <c r="L530" s="1"/>
      <c r="M530" s="367"/>
    </row>
    <row x14ac:dyDescent="0.25" r="531" customHeight="1" ht="29.25">
      <c r="A531" s="741" t="s">
        <v>14081</v>
      </c>
      <c r="B531" s="1226" t="s">
        <v>14082</v>
      </c>
      <c r="C531" s="1231">
        <v>985</v>
      </c>
      <c r="D531" s="1"/>
      <c r="E531" s="1"/>
      <c r="F531" s="1"/>
      <c r="G531" s="1"/>
      <c r="H531" s="1"/>
      <c r="I531" s="1"/>
      <c r="J531" s="1"/>
      <c r="K531" s="1"/>
      <c r="L531" s="1"/>
      <c r="M531" s="367"/>
    </row>
    <row x14ac:dyDescent="0.25" r="532" customHeight="1" ht="29.25">
      <c r="A532" s="741" t="s">
        <v>14083</v>
      </c>
      <c r="B532" s="1226" t="s">
        <v>14084</v>
      </c>
      <c r="C532" s="1231">
        <v>294</v>
      </c>
      <c r="D532" s="1"/>
      <c r="E532" s="1"/>
      <c r="F532" s="1"/>
      <c r="G532" s="1"/>
      <c r="H532" s="1"/>
      <c r="I532" s="1"/>
      <c r="J532" s="1"/>
      <c r="K532" s="1"/>
      <c r="L532" s="1"/>
      <c r="M532" s="367"/>
    </row>
    <row x14ac:dyDescent="0.25" r="533" customHeight="1" ht="29.25">
      <c r="A533" s="741" t="s">
        <v>14085</v>
      </c>
      <c r="B533" s="1226" t="s">
        <v>14086</v>
      </c>
      <c r="C533" s="1231">
        <v>294</v>
      </c>
      <c r="D533" s="1"/>
      <c r="E533" s="1"/>
      <c r="F533" s="1"/>
      <c r="G533" s="1"/>
      <c r="H533" s="1"/>
      <c r="I533" s="1"/>
      <c r="J533" s="1"/>
      <c r="K533" s="1"/>
      <c r="L533" s="1"/>
      <c r="M533" s="367"/>
    </row>
    <row x14ac:dyDescent="0.25" r="534" customHeight="1" ht="29.25">
      <c r="A534" s="741" t="s">
        <v>14087</v>
      </c>
      <c r="B534" s="1226" t="s">
        <v>14088</v>
      </c>
      <c r="C534" s="1231">
        <v>321</v>
      </c>
      <c r="D534" s="1"/>
      <c r="E534" s="1"/>
      <c r="F534" s="1"/>
      <c r="G534" s="1"/>
      <c r="H534" s="1"/>
      <c r="I534" s="1"/>
      <c r="J534" s="1"/>
      <c r="K534" s="1"/>
      <c r="L534" s="1"/>
      <c r="M534" s="367"/>
    </row>
    <row x14ac:dyDescent="0.25" r="535" customHeight="1" ht="29.25">
      <c r="A535" s="741" t="s">
        <v>14089</v>
      </c>
      <c r="B535" s="1226" t="s">
        <v>14090</v>
      </c>
      <c r="C535" s="1231">
        <v>158</v>
      </c>
      <c r="D535" s="1"/>
      <c r="E535" s="1"/>
      <c r="F535" s="1"/>
      <c r="G535" s="1"/>
      <c r="H535" s="1"/>
      <c r="I535" s="1"/>
      <c r="J535" s="1"/>
      <c r="K535" s="1"/>
      <c r="L535" s="1"/>
      <c r="M535" s="367"/>
    </row>
    <row x14ac:dyDescent="0.25" r="536" customHeight="1" ht="29.25">
      <c r="A536" s="741" t="s">
        <v>14091</v>
      </c>
      <c r="B536" s="1226" t="s">
        <v>14092</v>
      </c>
      <c r="C536" s="1231">
        <v>498</v>
      </c>
      <c r="D536" s="1"/>
      <c r="E536" s="1"/>
      <c r="F536" s="1"/>
      <c r="G536" s="1"/>
      <c r="H536" s="1"/>
      <c r="I536" s="1"/>
      <c r="J536" s="1"/>
      <c r="K536" s="1"/>
      <c r="L536" s="1"/>
      <c r="M536" s="367"/>
    </row>
    <row x14ac:dyDescent="0.25" r="537" customHeight="1" ht="29.25">
      <c r="A537" s="741" t="s">
        <v>14093</v>
      </c>
      <c r="B537" s="1226" t="s">
        <v>14094</v>
      </c>
      <c r="C537" s="1231">
        <v>503</v>
      </c>
      <c r="D537" s="1"/>
      <c r="E537" s="1"/>
      <c r="F537" s="1"/>
      <c r="G537" s="1"/>
      <c r="H537" s="1"/>
      <c r="I537" s="1"/>
      <c r="J537" s="1"/>
      <c r="K537" s="1"/>
      <c r="L537" s="1"/>
      <c r="M537" s="367"/>
    </row>
    <row x14ac:dyDescent="0.25" r="538" customHeight="1" ht="29.25">
      <c r="A538" s="741" t="s">
        <v>14095</v>
      </c>
      <c r="B538" s="1226" t="s">
        <v>14096</v>
      </c>
      <c r="C538" s="1231">
        <v>474</v>
      </c>
      <c r="D538" s="1"/>
      <c r="E538" s="1"/>
      <c r="F538" s="1"/>
      <c r="G538" s="1"/>
      <c r="H538" s="1"/>
      <c r="I538" s="1"/>
      <c r="J538" s="1"/>
      <c r="K538" s="1"/>
      <c r="L538" s="1"/>
      <c r="M538" s="367"/>
    </row>
    <row x14ac:dyDescent="0.25" r="539" customHeight="1" ht="29.25">
      <c r="A539" s="741" t="s">
        <v>301</v>
      </c>
      <c r="B539" s="1226" t="s">
        <v>302</v>
      </c>
      <c r="C539" s="1231">
        <v>489</v>
      </c>
      <c r="D539" s="1"/>
      <c r="E539" s="1"/>
      <c r="F539" s="1"/>
      <c r="G539" s="1"/>
      <c r="H539" s="1"/>
      <c r="I539" s="1"/>
      <c r="J539" s="1"/>
      <c r="K539" s="1"/>
      <c r="L539" s="1"/>
      <c r="M539" s="367"/>
    </row>
    <row x14ac:dyDescent="0.25" r="540" customHeight="1" ht="29.25">
      <c r="A540" s="741" t="s">
        <v>14097</v>
      </c>
      <c r="B540" s="1226" t="s">
        <v>14098</v>
      </c>
      <c r="C540" s="1231">
        <v>103</v>
      </c>
      <c r="D540" s="1"/>
      <c r="E540" s="1"/>
      <c r="F540" s="1"/>
      <c r="G540" s="1"/>
      <c r="H540" s="1"/>
      <c r="I540" s="1"/>
      <c r="J540" s="1"/>
      <c r="K540" s="1"/>
      <c r="L540" s="1"/>
      <c r="M540" s="367"/>
    </row>
    <row x14ac:dyDescent="0.25" r="541" customHeight="1" ht="29.25">
      <c r="A541" s="741" t="s">
        <v>14099</v>
      </c>
      <c r="B541" s="1226" t="s">
        <v>14100</v>
      </c>
      <c r="C541" s="1231">
        <v>108</v>
      </c>
      <c r="D541" s="1"/>
      <c r="E541" s="1"/>
      <c r="F541" s="1"/>
      <c r="G541" s="1"/>
      <c r="H541" s="1"/>
      <c r="I541" s="1"/>
      <c r="J541" s="1"/>
      <c r="K541" s="1"/>
      <c r="L541" s="1"/>
      <c r="M541" s="367"/>
    </row>
    <row x14ac:dyDescent="0.25" r="542" customHeight="1" ht="29.25">
      <c r="A542" s="741" t="s">
        <v>14101</v>
      </c>
      <c r="B542" s="1226" t="s">
        <v>14102</v>
      </c>
      <c r="C542" s="1231">
        <v>891</v>
      </c>
      <c r="D542" s="1"/>
      <c r="E542" s="1"/>
      <c r="F542" s="1"/>
      <c r="G542" s="1"/>
      <c r="H542" s="1"/>
      <c r="I542" s="1"/>
      <c r="J542" s="1"/>
      <c r="K542" s="1"/>
      <c r="L542" s="1"/>
      <c r="M542" s="367"/>
    </row>
    <row x14ac:dyDescent="0.25" r="543" customHeight="1" ht="29.25">
      <c r="A543" s="741" t="s">
        <v>14103</v>
      </c>
      <c r="B543" s="1226" t="s">
        <v>14104</v>
      </c>
      <c r="C543" s="1231">
        <v>891</v>
      </c>
      <c r="D543" s="1"/>
      <c r="E543" s="1"/>
      <c r="F543" s="1"/>
      <c r="G543" s="1"/>
      <c r="H543" s="1"/>
      <c r="I543" s="1"/>
      <c r="J543" s="1"/>
      <c r="K543" s="1"/>
      <c r="L543" s="1"/>
      <c r="M543" s="367"/>
    </row>
    <row x14ac:dyDescent="0.25" r="544" customHeight="1" ht="29.25">
      <c r="A544" s="741" t="s">
        <v>14105</v>
      </c>
      <c r="B544" s="1226" t="s">
        <v>14106</v>
      </c>
      <c r="C544" s="1231">
        <v>88</v>
      </c>
      <c r="D544" s="1"/>
      <c r="E544" s="1"/>
      <c r="F544" s="1"/>
      <c r="G544" s="1"/>
      <c r="H544" s="1"/>
      <c r="I544" s="1"/>
      <c r="J544" s="1"/>
      <c r="K544" s="1"/>
      <c r="L544" s="1"/>
      <c r="M544" s="367"/>
    </row>
    <row x14ac:dyDescent="0.25" r="545" customHeight="1" ht="29.25">
      <c r="A545" s="741" t="s">
        <v>14107</v>
      </c>
      <c r="B545" s="1226" t="s">
        <v>14108</v>
      </c>
      <c r="C545" s="1231">
        <v>234</v>
      </c>
      <c r="D545" s="1"/>
      <c r="E545" s="1"/>
      <c r="F545" s="1"/>
      <c r="G545" s="1"/>
      <c r="H545" s="1"/>
      <c r="I545" s="1"/>
      <c r="J545" s="1"/>
      <c r="K545" s="1"/>
      <c r="L545" s="1"/>
      <c r="M545" s="367"/>
    </row>
    <row x14ac:dyDescent="0.25" r="546" customHeight="1" ht="29.25">
      <c r="A546" s="741" t="s">
        <v>14109</v>
      </c>
      <c r="B546" s="1226" t="s">
        <v>14110</v>
      </c>
      <c r="C546" s="1231">
        <v>681</v>
      </c>
      <c r="D546" s="1"/>
      <c r="E546" s="1"/>
      <c r="F546" s="1"/>
      <c r="G546" s="1"/>
      <c r="H546" s="1"/>
      <c r="I546" s="1"/>
      <c r="J546" s="1"/>
      <c r="K546" s="1"/>
      <c r="L546" s="1"/>
      <c r="M546" s="367"/>
    </row>
    <row x14ac:dyDescent="0.25" r="547" customHeight="1" ht="29.25">
      <c r="A547" s="741" t="s">
        <v>14111</v>
      </c>
      <c r="B547" s="1226" t="s">
        <v>14112</v>
      </c>
      <c r="C547" s="1231">
        <v>145</v>
      </c>
      <c r="D547" s="1"/>
      <c r="E547" s="1"/>
      <c r="F547" s="1"/>
      <c r="G547" s="1"/>
      <c r="H547" s="1"/>
      <c r="I547" s="1"/>
      <c r="J547" s="1"/>
      <c r="K547" s="1"/>
      <c r="L547" s="1"/>
      <c r="M547" s="367"/>
    </row>
    <row x14ac:dyDescent="0.25" r="548" customHeight="1" ht="29.25">
      <c r="A548" s="741" t="s">
        <v>14113</v>
      </c>
      <c r="B548" s="1226" t="s">
        <v>14114</v>
      </c>
      <c r="C548" s="1231">
        <v>100</v>
      </c>
      <c r="D548" s="1"/>
      <c r="E548" s="1"/>
      <c r="F548" s="1"/>
      <c r="G548" s="1"/>
      <c r="H548" s="1"/>
      <c r="I548" s="1"/>
      <c r="J548" s="1"/>
      <c r="K548" s="1"/>
      <c r="L548" s="1"/>
      <c r="M548" s="367"/>
    </row>
    <row x14ac:dyDescent="0.25" r="549" customHeight="1" ht="29.25">
      <c r="A549" s="741" t="s">
        <v>14115</v>
      </c>
      <c r="B549" s="1226" t="s">
        <v>14116</v>
      </c>
      <c r="C549" s="1231">
        <v>160</v>
      </c>
      <c r="D549" s="1"/>
      <c r="E549" s="1"/>
      <c r="F549" s="1"/>
      <c r="G549" s="1"/>
      <c r="H549" s="1"/>
      <c r="I549" s="1"/>
      <c r="J549" s="1"/>
      <c r="K549" s="1"/>
      <c r="L549" s="1"/>
      <c r="M549" s="367"/>
    </row>
    <row x14ac:dyDescent="0.25" r="550" customHeight="1" ht="29.25">
      <c r="A550" s="741" t="s">
        <v>14117</v>
      </c>
      <c r="B550" s="1226" t="s">
        <v>14118</v>
      </c>
      <c r="C550" s="1231">
        <v>700</v>
      </c>
      <c r="D550" s="1"/>
      <c r="E550" s="1"/>
      <c r="F550" s="1"/>
      <c r="G550" s="1"/>
      <c r="H550" s="1"/>
      <c r="I550" s="1"/>
      <c r="J550" s="1"/>
      <c r="K550" s="1"/>
      <c r="L550" s="1"/>
      <c r="M550" s="367"/>
    </row>
    <row x14ac:dyDescent="0.25" r="551" customHeight="1" ht="29.25">
      <c r="A551" s="741" t="s">
        <v>14119</v>
      </c>
      <c r="B551" s="1226" t="s">
        <v>14120</v>
      </c>
      <c r="C551" s="1231">
        <v>310</v>
      </c>
      <c r="D551" s="1"/>
      <c r="E551" s="1"/>
      <c r="F551" s="1"/>
      <c r="G551" s="1"/>
      <c r="H551" s="1"/>
      <c r="I551" s="1"/>
      <c r="J551" s="1"/>
      <c r="K551" s="1"/>
      <c r="L551" s="1"/>
      <c r="M551" s="367"/>
    </row>
    <row x14ac:dyDescent="0.25" r="552" customHeight="1" ht="29.25">
      <c r="A552" s="741" t="s">
        <v>14121</v>
      </c>
      <c r="B552" s="1226" t="s">
        <v>14122</v>
      </c>
      <c r="C552" s="1231">
        <v>315</v>
      </c>
      <c r="D552" s="1"/>
      <c r="E552" s="1"/>
      <c r="F552" s="1"/>
      <c r="G552" s="1"/>
      <c r="H552" s="1"/>
      <c r="I552" s="1"/>
      <c r="J552" s="1"/>
      <c r="K552" s="1"/>
      <c r="L552" s="1"/>
      <c r="M552" s="367"/>
    </row>
    <row x14ac:dyDescent="0.25" r="553" customHeight="1" ht="29.25">
      <c r="A553" s="741" t="s">
        <v>14123</v>
      </c>
      <c r="B553" s="1226" t="s">
        <v>14124</v>
      </c>
      <c r="C553" s="1231">
        <v>137</v>
      </c>
      <c r="D553" s="1"/>
      <c r="E553" s="1"/>
      <c r="F553" s="1"/>
      <c r="G553" s="1"/>
      <c r="H553" s="1"/>
      <c r="I553" s="1"/>
      <c r="J553" s="1"/>
      <c r="K553" s="1"/>
      <c r="L553" s="1"/>
      <c r="M553" s="367"/>
    </row>
    <row x14ac:dyDescent="0.25" r="554" customHeight="1" ht="29.25">
      <c r="A554" s="741" t="s">
        <v>14125</v>
      </c>
      <c r="B554" s="1226" t="s">
        <v>14126</v>
      </c>
      <c r="C554" s="1231">
        <v>184</v>
      </c>
      <c r="D554" s="1"/>
      <c r="E554" s="1"/>
      <c r="F554" s="1"/>
      <c r="G554" s="1"/>
      <c r="H554" s="1"/>
      <c r="I554" s="1"/>
      <c r="J554" s="1"/>
      <c r="K554" s="1"/>
      <c r="L554" s="1"/>
      <c r="M554" s="367"/>
    </row>
    <row x14ac:dyDescent="0.25" r="555" customHeight="1" ht="29.25">
      <c r="A555" s="741" t="s">
        <v>14127</v>
      </c>
      <c r="B555" s="1226" t="s">
        <v>14128</v>
      </c>
      <c r="C555" s="1231">
        <v>350</v>
      </c>
      <c r="D555" s="1"/>
      <c r="E555" s="1"/>
      <c r="F555" s="1"/>
      <c r="G555" s="1"/>
      <c r="H555" s="1"/>
      <c r="I555" s="1"/>
      <c r="J555" s="1"/>
      <c r="K555" s="1"/>
      <c r="L555" s="1"/>
      <c r="M555" s="367"/>
    </row>
    <row x14ac:dyDescent="0.25" r="556" customHeight="1" ht="29.25">
      <c r="A556" s="741" t="s">
        <v>14129</v>
      </c>
      <c r="B556" s="1226" t="s">
        <v>14130</v>
      </c>
      <c r="C556" s="1231">
        <v>780</v>
      </c>
      <c r="D556" s="1"/>
      <c r="E556" s="1"/>
      <c r="F556" s="1"/>
      <c r="G556" s="1"/>
      <c r="H556" s="1"/>
      <c r="I556" s="1"/>
      <c r="J556" s="1"/>
      <c r="K556" s="1"/>
      <c r="L556" s="1"/>
      <c r="M556" s="367"/>
    </row>
    <row x14ac:dyDescent="0.25" r="557" customHeight="1" ht="29.25">
      <c r="A557" s="741" t="s">
        <v>14131</v>
      </c>
      <c r="B557" s="1226" t="s">
        <v>14132</v>
      </c>
      <c r="C557" s="1231">
        <v>86</v>
      </c>
      <c r="D557" s="1"/>
      <c r="E557" s="1"/>
      <c r="F557" s="1"/>
      <c r="G557" s="1"/>
      <c r="H557" s="1"/>
      <c r="I557" s="1"/>
      <c r="J557" s="1"/>
      <c r="K557" s="1"/>
      <c r="L557" s="1"/>
      <c r="M557" s="367"/>
    </row>
    <row x14ac:dyDescent="0.25" r="558" customHeight="1" ht="29.25">
      <c r="A558" s="741" t="s">
        <v>14133</v>
      </c>
      <c r="B558" s="1226" t="s">
        <v>14134</v>
      </c>
      <c r="C558" s="1231">
        <v>131</v>
      </c>
      <c r="D558" s="1"/>
      <c r="E558" s="1"/>
      <c r="F558" s="1"/>
      <c r="G558" s="1"/>
      <c r="H558" s="1"/>
      <c r="I558" s="1"/>
      <c r="J558" s="1"/>
      <c r="K558" s="1"/>
      <c r="L558" s="1"/>
      <c r="M558" s="367"/>
    </row>
    <row x14ac:dyDescent="0.25" r="559" customHeight="1" ht="29.25">
      <c r="A559" s="741" t="s">
        <v>14135</v>
      </c>
      <c r="B559" s="1226" t="s">
        <v>14136</v>
      </c>
      <c r="C559" s="1231">
        <v>145</v>
      </c>
      <c r="D559" s="1"/>
      <c r="E559" s="1"/>
      <c r="F559" s="1"/>
      <c r="G559" s="1"/>
      <c r="H559" s="1"/>
      <c r="I559" s="1"/>
      <c r="J559" s="1"/>
      <c r="K559" s="1"/>
      <c r="L559" s="1"/>
      <c r="M559" s="367"/>
    </row>
    <row x14ac:dyDescent="0.25" r="560" customHeight="1" ht="29.25">
      <c r="A560" s="741" t="s">
        <v>14137</v>
      </c>
      <c r="B560" s="1226" t="s">
        <v>14138</v>
      </c>
      <c r="C560" s="1231">
        <v>431</v>
      </c>
      <c r="D560" s="1"/>
      <c r="E560" s="1"/>
      <c r="F560" s="1"/>
      <c r="G560" s="1"/>
      <c r="H560" s="1"/>
      <c r="I560" s="1"/>
      <c r="J560" s="1"/>
      <c r="K560" s="1"/>
      <c r="L560" s="1"/>
      <c r="M560" s="367"/>
    </row>
    <row x14ac:dyDescent="0.25" r="561" customHeight="1" ht="29.25">
      <c r="A561" s="741" t="s">
        <v>14139</v>
      </c>
      <c r="B561" s="1226" t="s">
        <v>14140</v>
      </c>
      <c r="C561" s="1231">
        <v>196</v>
      </c>
      <c r="D561" s="1"/>
      <c r="E561" s="1"/>
      <c r="F561" s="1"/>
      <c r="G561" s="1"/>
      <c r="H561" s="1"/>
      <c r="I561" s="1"/>
      <c r="J561" s="1"/>
      <c r="K561" s="1"/>
      <c r="L561" s="1"/>
      <c r="M561" s="367"/>
    </row>
    <row x14ac:dyDescent="0.25" r="562" customHeight="1" ht="29.25">
      <c r="A562" s="741" t="s">
        <v>14141</v>
      </c>
      <c r="B562" s="1226" t="s">
        <v>14142</v>
      </c>
      <c r="C562" s="1231">
        <v>1033</v>
      </c>
      <c r="D562" s="1"/>
      <c r="E562" s="1"/>
      <c r="F562" s="1"/>
      <c r="G562" s="1"/>
      <c r="H562" s="1"/>
      <c r="I562" s="1"/>
      <c r="J562" s="1"/>
      <c r="K562" s="1"/>
      <c r="L562" s="1"/>
      <c r="M562" s="367"/>
    </row>
    <row x14ac:dyDescent="0.25" r="563" customHeight="1" ht="29.25">
      <c r="A563" s="741" t="s">
        <v>14143</v>
      </c>
      <c r="B563" s="1226" t="s">
        <v>14144</v>
      </c>
      <c r="C563" s="1231">
        <v>1052</v>
      </c>
      <c r="D563" s="1"/>
      <c r="E563" s="1"/>
      <c r="F563" s="1"/>
      <c r="G563" s="1"/>
      <c r="H563" s="1"/>
      <c r="I563" s="1"/>
      <c r="J563" s="1"/>
      <c r="K563" s="1"/>
      <c r="L563" s="1"/>
      <c r="M563" s="367"/>
    </row>
    <row x14ac:dyDescent="0.25" r="564" customHeight="1" ht="29.25">
      <c r="A564" s="741" t="s">
        <v>364</v>
      </c>
      <c r="B564" s="1226" t="s">
        <v>14145</v>
      </c>
      <c r="C564" s="1231">
        <v>1060</v>
      </c>
      <c r="D564" s="1"/>
      <c r="E564" s="1"/>
      <c r="F564" s="1"/>
      <c r="G564" s="1"/>
      <c r="H564" s="1"/>
      <c r="I564" s="1"/>
      <c r="J564" s="1"/>
      <c r="K564" s="1"/>
      <c r="L564" s="1"/>
      <c r="M564" s="367"/>
    </row>
    <row x14ac:dyDescent="0.25" r="565" customHeight="1" ht="29.25">
      <c r="A565" s="741" t="s">
        <v>14146</v>
      </c>
      <c r="B565" s="1226" t="s">
        <v>14147</v>
      </c>
      <c r="C565" s="1231">
        <v>1016</v>
      </c>
      <c r="D565" s="1"/>
      <c r="E565" s="1"/>
      <c r="F565" s="1"/>
      <c r="G565" s="1"/>
      <c r="H565" s="1"/>
      <c r="I565" s="1"/>
      <c r="J565" s="1"/>
      <c r="K565" s="1"/>
      <c r="L565" s="1"/>
      <c r="M565" s="367"/>
    </row>
    <row x14ac:dyDescent="0.25" r="566" customHeight="1" ht="29.25">
      <c r="A566" s="741" t="s">
        <v>14148</v>
      </c>
      <c r="B566" s="1226" t="s">
        <v>14149</v>
      </c>
      <c r="C566" s="1231">
        <v>1048</v>
      </c>
      <c r="D566" s="1"/>
      <c r="E566" s="1"/>
      <c r="F566" s="1"/>
      <c r="G566" s="1"/>
      <c r="H566" s="1"/>
      <c r="I566" s="1"/>
      <c r="J566" s="1"/>
      <c r="K566" s="1"/>
      <c r="L566" s="1"/>
      <c r="M566" s="367"/>
    </row>
    <row x14ac:dyDescent="0.25" r="567" customHeight="1" ht="29.25">
      <c r="A567" s="741" t="s">
        <v>14150</v>
      </c>
      <c r="B567" s="1226" t="s">
        <v>14151</v>
      </c>
      <c r="C567" s="1231">
        <v>1018</v>
      </c>
      <c r="D567" s="1"/>
      <c r="E567" s="1"/>
      <c r="F567" s="1"/>
      <c r="G567" s="1"/>
      <c r="H567" s="1"/>
      <c r="I567" s="1"/>
      <c r="J567" s="1"/>
      <c r="K567" s="1"/>
      <c r="L567" s="1"/>
      <c r="M567" s="367"/>
    </row>
    <row x14ac:dyDescent="0.25" r="568" customHeight="1" ht="29.25">
      <c r="A568" s="741" t="s">
        <v>14152</v>
      </c>
      <c r="B568" s="1226" t="s">
        <v>14153</v>
      </c>
      <c r="C568" s="1231">
        <v>77</v>
      </c>
      <c r="D568" s="1"/>
      <c r="E568" s="1"/>
      <c r="F568" s="1"/>
      <c r="G568" s="1"/>
      <c r="H568" s="1"/>
      <c r="I568" s="1"/>
      <c r="J568" s="1"/>
      <c r="K568" s="1"/>
      <c r="L568" s="1"/>
      <c r="M568" s="367"/>
    </row>
    <row x14ac:dyDescent="0.25" r="569" customHeight="1" ht="29.25">
      <c r="A569" s="741" t="s">
        <v>14154</v>
      </c>
      <c r="B569" s="1226" t="s">
        <v>14155</v>
      </c>
      <c r="C569" s="1231">
        <v>1058</v>
      </c>
      <c r="D569" s="1"/>
      <c r="E569" s="1"/>
      <c r="F569" s="1"/>
      <c r="G569" s="1"/>
      <c r="H569" s="1"/>
      <c r="I569" s="1"/>
      <c r="J569" s="1"/>
      <c r="K569" s="1"/>
      <c r="L569" s="1"/>
      <c r="M569" s="367"/>
    </row>
    <row x14ac:dyDescent="0.25" r="570" customHeight="1" ht="29.25">
      <c r="A570" s="741" t="s">
        <v>14156</v>
      </c>
      <c r="B570" s="1226" t="s">
        <v>14157</v>
      </c>
      <c r="C570" s="1231">
        <v>79</v>
      </c>
      <c r="D570" s="1"/>
      <c r="E570" s="1"/>
      <c r="F570" s="1"/>
      <c r="G570" s="1"/>
      <c r="H570" s="1"/>
      <c r="I570" s="1"/>
      <c r="J570" s="1"/>
      <c r="K570" s="1"/>
      <c r="L570" s="1"/>
      <c r="M570" s="367"/>
    </row>
    <row x14ac:dyDescent="0.25" r="571" customHeight="1" ht="29.25">
      <c r="A571" s="741" t="s">
        <v>14158</v>
      </c>
      <c r="B571" s="1226" t="s">
        <v>14159</v>
      </c>
      <c r="C571" s="1231">
        <v>54</v>
      </c>
      <c r="D571" s="1"/>
      <c r="E571" s="1"/>
      <c r="F571" s="1"/>
      <c r="G571" s="1"/>
      <c r="H571" s="1"/>
      <c r="I571" s="1"/>
      <c r="J571" s="1"/>
      <c r="K571" s="1"/>
      <c r="L571" s="1"/>
      <c r="M571" s="367"/>
    </row>
    <row x14ac:dyDescent="0.25" r="572" customHeight="1" ht="29.25">
      <c r="A572" s="741" t="s">
        <v>14160</v>
      </c>
      <c r="B572" s="1226" t="s">
        <v>14161</v>
      </c>
      <c r="C572" s="1231">
        <v>99</v>
      </c>
      <c r="D572" s="1"/>
      <c r="E572" s="1"/>
      <c r="F572" s="1"/>
      <c r="G572" s="1"/>
      <c r="H572" s="1"/>
      <c r="I572" s="1"/>
      <c r="J572" s="1"/>
      <c r="K572" s="1"/>
      <c r="L572" s="1"/>
      <c r="M572" s="367"/>
    </row>
    <row x14ac:dyDescent="0.25" r="573" customHeight="1" ht="29.25">
      <c r="A573" s="741" t="s">
        <v>14162</v>
      </c>
      <c r="B573" s="1226" t="s">
        <v>14163</v>
      </c>
      <c r="C573" s="1231">
        <v>697</v>
      </c>
      <c r="D573" s="1"/>
      <c r="E573" s="1"/>
      <c r="F573" s="1"/>
      <c r="G573" s="1"/>
      <c r="H573" s="1"/>
      <c r="I573" s="1"/>
      <c r="J573" s="1"/>
      <c r="K573" s="1"/>
      <c r="L573" s="1"/>
      <c r="M573" s="367"/>
    </row>
    <row x14ac:dyDescent="0.25" r="574" customHeight="1" ht="29.25">
      <c r="A574" s="741" t="s">
        <v>14164</v>
      </c>
      <c r="B574" s="1226" t="s">
        <v>14165</v>
      </c>
      <c r="C574" s="1231">
        <v>116</v>
      </c>
      <c r="D574" s="1"/>
      <c r="E574" s="1"/>
      <c r="F574" s="1"/>
      <c r="G574" s="1"/>
      <c r="H574" s="1"/>
      <c r="I574" s="1"/>
      <c r="J574" s="1"/>
      <c r="K574" s="1"/>
      <c r="L574" s="1"/>
      <c r="M574" s="367"/>
    </row>
    <row x14ac:dyDescent="0.25" r="575" customHeight="1" ht="29.25">
      <c r="A575" s="741" t="s">
        <v>14166</v>
      </c>
      <c r="B575" s="1226" t="s">
        <v>14167</v>
      </c>
      <c r="C575" s="1231">
        <v>136</v>
      </c>
      <c r="D575" s="1"/>
      <c r="E575" s="1"/>
      <c r="F575" s="1"/>
      <c r="G575" s="1"/>
      <c r="H575" s="1"/>
      <c r="I575" s="1"/>
      <c r="J575" s="1"/>
      <c r="K575" s="1"/>
      <c r="L575" s="1"/>
      <c r="M575" s="367"/>
    </row>
    <row x14ac:dyDescent="0.25" r="576" customHeight="1" ht="29.25">
      <c r="A576" s="741" t="s">
        <v>14168</v>
      </c>
      <c r="B576" s="1226" t="s">
        <v>14169</v>
      </c>
      <c r="C576" s="1231">
        <v>396</v>
      </c>
      <c r="D576" s="1"/>
      <c r="E576" s="1"/>
      <c r="F576" s="1"/>
      <c r="G576" s="1"/>
      <c r="H576" s="1"/>
      <c r="I576" s="1"/>
      <c r="J576" s="1"/>
      <c r="K576" s="1"/>
      <c r="L576" s="1"/>
      <c r="M576" s="367"/>
    </row>
    <row x14ac:dyDescent="0.25" r="577" customHeight="1" ht="29.25">
      <c r="A577" s="741" t="s">
        <v>14170</v>
      </c>
      <c r="B577" s="1226" t="s">
        <v>14171</v>
      </c>
      <c r="C577" s="1231">
        <v>406</v>
      </c>
      <c r="D577" s="1"/>
      <c r="E577" s="1"/>
      <c r="F577" s="1"/>
      <c r="G577" s="1"/>
      <c r="H577" s="1"/>
      <c r="I577" s="1"/>
      <c r="J577" s="1"/>
      <c r="K577" s="1"/>
      <c r="L577" s="1"/>
      <c r="M577" s="367"/>
    </row>
    <row x14ac:dyDescent="0.25" r="578" customHeight="1" ht="29.25">
      <c r="A578" s="741" t="s">
        <v>14172</v>
      </c>
      <c r="B578" s="1226" t="s">
        <v>14173</v>
      </c>
      <c r="C578" s="1231">
        <v>457</v>
      </c>
      <c r="D578" s="1"/>
      <c r="E578" s="1"/>
      <c r="F578" s="1"/>
      <c r="G578" s="1"/>
      <c r="H578" s="1"/>
      <c r="I578" s="1"/>
      <c r="J578" s="1"/>
      <c r="K578" s="1"/>
      <c r="L578" s="1"/>
      <c r="M578" s="367"/>
    </row>
    <row x14ac:dyDescent="0.25" r="579" customHeight="1" ht="29.25">
      <c r="A579" s="741" t="s">
        <v>14174</v>
      </c>
      <c r="B579" s="1226" t="s">
        <v>14175</v>
      </c>
      <c r="C579" s="1231">
        <v>1452</v>
      </c>
      <c r="D579" s="1"/>
      <c r="E579" s="1"/>
      <c r="F579" s="1"/>
      <c r="G579" s="1"/>
      <c r="H579" s="1"/>
      <c r="I579" s="1"/>
      <c r="J579" s="1"/>
      <c r="K579" s="1"/>
      <c r="L579" s="1"/>
      <c r="M579" s="367"/>
    </row>
    <row x14ac:dyDescent="0.25" r="580" customHeight="1" ht="29.25">
      <c r="A580" s="741" t="s">
        <v>14176</v>
      </c>
      <c r="B580" s="1226" t="s">
        <v>14177</v>
      </c>
      <c r="C580" s="1231">
        <v>112</v>
      </c>
      <c r="D580" s="1"/>
      <c r="E580" s="1"/>
      <c r="F580" s="1"/>
      <c r="G580" s="1"/>
      <c r="H580" s="1"/>
      <c r="I580" s="1"/>
      <c r="J580" s="1"/>
      <c r="K580" s="1"/>
      <c r="L580" s="1"/>
      <c r="M580" s="367"/>
    </row>
    <row x14ac:dyDescent="0.25" r="581" customHeight="1" ht="29.25">
      <c r="A581" s="741" t="s">
        <v>14178</v>
      </c>
      <c r="B581" s="1226" t="s">
        <v>14179</v>
      </c>
      <c r="C581" s="1231">
        <v>286</v>
      </c>
      <c r="D581" s="1"/>
      <c r="E581" s="1"/>
      <c r="F581" s="1"/>
      <c r="G581" s="1"/>
      <c r="H581" s="1"/>
      <c r="I581" s="1"/>
      <c r="J581" s="1"/>
      <c r="K581" s="1"/>
      <c r="L581" s="1"/>
      <c r="M581" s="367"/>
    </row>
    <row x14ac:dyDescent="0.25" r="582" customHeight="1" ht="29.25">
      <c r="A582" s="741" t="s">
        <v>14180</v>
      </c>
      <c r="B582" s="1226" t="s">
        <v>14181</v>
      </c>
      <c r="C582" s="1231">
        <v>42</v>
      </c>
      <c r="D582" s="1"/>
      <c r="E582" s="1"/>
      <c r="F582" s="1"/>
      <c r="G582" s="1"/>
      <c r="H582" s="1"/>
      <c r="I582" s="1"/>
      <c r="J582" s="1"/>
      <c r="K582" s="1"/>
      <c r="L582" s="1"/>
      <c r="M582" s="367"/>
    </row>
    <row x14ac:dyDescent="0.25" r="583" customHeight="1" ht="29.25">
      <c r="A583" s="741" t="s">
        <v>14182</v>
      </c>
      <c r="B583" s="1226" t="s">
        <v>14183</v>
      </c>
      <c r="C583" s="1231">
        <v>1602</v>
      </c>
      <c r="D583" s="1"/>
      <c r="E583" s="1"/>
      <c r="F583" s="1"/>
      <c r="G583" s="1"/>
      <c r="H583" s="1"/>
      <c r="I583" s="1"/>
      <c r="J583" s="1"/>
      <c r="K583" s="1"/>
      <c r="L583" s="1"/>
      <c r="M583" s="367"/>
    </row>
    <row x14ac:dyDescent="0.25" r="584" customHeight="1" ht="29.25">
      <c r="A584" s="741" t="s">
        <v>14184</v>
      </c>
      <c r="B584" s="1226" t="s">
        <v>14185</v>
      </c>
      <c r="C584" s="1231">
        <v>229</v>
      </c>
      <c r="D584" s="1"/>
      <c r="E584" s="1"/>
      <c r="F584" s="1"/>
      <c r="G584" s="1"/>
      <c r="H584" s="1"/>
      <c r="I584" s="1"/>
      <c r="J584" s="1"/>
      <c r="K584" s="1"/>
      <c r="L584" s="1"/>
      <c r="M584" s="367"/>
    </row>
    <row x14ac:dyDescent="0.25" r="585" customHeight="1" ht="29.25">
      <c r="A585" s="741" t="s">
        <v>14186</v>
      </c>
      <c r="B585" s="1226" t="s">
        <v>14187</v>
      </c>
      <c r="C585" s="1231">
        <v>65</v>
      </c>
      <c r="D585" s="1"/>
      <c r="E585" s="1"/>
      <c r="F585" s="1"/>
      <c r="G585" s="1"/>
      <c r="H585" s="1"/>
      <c r="I585" s="1"/>
      <c r="J585" s="1"/>
      <c r="K585" s="1"/>
      <c r="L585" s="1"/>
      <c r="M585" s="367"/>
    </row>
    <row x14ac:dyDescent="0.25" r="586" customHeight="1" ht="29.25">
      <c r="A586" s="741" t="s">
        <v>14188</v>
      </c>
      <c r="B586" s="1226" t="s">
        <v>14189</v>
      </c>
      <c r="C586" s="1231">
        <v>231</v>
      </c>
      <c r="D586" s="1"/>
      <c r="E586" s="1"/>
      <c r="F586" s="1"/>
      <c r="G586" s="1"/>
      <c r="H586" s="1"/>
      <c r="I586" s="1"/>
      <c r="J586" s="1"/>
      <c r="K586" s="1"/>
      <c r="L586" s="1"/>
      <c r="M586" s="367"/>
    </row>
    <row x14ac:dyDescent="0.25" r="587" customHeight="1" ht="29.25">
      <c r="A587" s="741" t="s">
        <v>14190</v>
      </c>
      <c r="B587" s="1226" t="s">
        <v>14191</v>
      </c>
      <c r="C587" s="1231">
        <v>50</v>
      </c>
      <c r="D587" s="1"/>
      <c r="E587" s="1"/>
      <c r="F587" s="1"/>
      <c r="G587" s="1"/>
      <c r="H587" s="1"/>
      <c r="I587" s="1"/>
      <c r="J587" s="1"/>
      <c r="K587" s="1"/>
      <c r="L587" s="1"/>
      <c r="M587" s="367"/>
    </row>
    <row x14ac:dyDescent="0.25" r="588" customHeight="1" ht="29.25">
      <c r="A588" s="741" t="s">
        <v>14192</v>
      </c>
      <c r="B588" s="1226" t="s">
        <v>14193</v>
      </c>
      <c r="C588" s="1231">
        <v>86</v>
      </c>
      <c r="D588" s="1"/>
      <c r="E588" s="1"/>
      <c r="F588" s="1"/>
      <c r="G588" s="1"/>
      <c r="H588" s="1"/>
      <c r="I588" s="1"/>
      <c r="J588" s="1"/>
      <c r="K588" s="1"/>
      <c r="L588" s="1"/>
      <c r="M588" s="367"/>
    </row>
    <row x14ac:dyDescent="0.25" r="589" customHeight="1" ht="29.25">
      <c r="A589" s="741" t="s">
        <v>14194</v>
      </c>
      <c r="B589" s="1226" t="s">
        <v>14195</v>
      </c>
      <c r="C589" s="1231">
        <v>81</v>
      </c>
      <c r="D589" s="1"/>
      <c r="E589" s="1"/>
      <c r="F589" s="1"/>
      <c r="G589" s="1"/>
      <c r="H589" s="1"/>
      <c r="I589" s="1"/>
      <c r="J589" s="1"/>
      <c r="K589" s="1"/>
      <c r="L589" s="1"/>
      <c r="M589" s="367"/>
    </row>
    <row x14ac:dyDescent="0.25" r="590" customHeight="1" ht="29.25">
      <c r="A590" s="741" t="s">
        <v>14196</v>
      </c>
      <c r="B590" s="1226" t="s">
        <v>14197</v>
      </c>
      <c r="C590" s="1231">
        <v>61</v>
      </c>
      <c r="D590" s="1"/>
      <c r="E590" s="1"/>
      <c r="F590" s="1"/>
      <c r="G590" s="1"/>
      <c r="H590" s="1"/>
      <c r="I590" s="1"/>
      <c r="J590" s="1"/>
      <c r="K590" s="1"/>
      <c r="L590" s="1"/>
      <c r="M590" s="367"/>
    </row>
    <row x14ac:dyDescent="0.25" r="591" customHeight="1" ht="29.25">
      <c r="A591" s="741" t="s">
        <v>14198</v>
      </c>
      <c r="B591" s="1226" t="s">
        <v>14199</v>
      </c>
      <c r="C591" s="1231">
        <v>112</v>
      </c>
      <c r="D591" s="1"/>
      <c r="E591" s="1"/>
      <c r="F591" s="1"/>
      <c r="G591" s="1"/>
      <c r="H591" s="1"/>
      <c r="I591" s="1"/>
      <c r="J591" s="1"/>
      <c r="K591" s="1"/>
      <c r="L591" s="1"/>
      <c r="M591" s="367"/>
    </row>
    <row x14ac:dyDescent="0.25" r="592" customHeight="1" ht="29.25">
      <c r="A592" s="741" t="s">
        <v>14200</v>
      </c>
      <c r="B592" s="1226" t="s">
        <v>14201</v>
      </c>
      <c r="C592" s="1231">
        <v>104</v>
      </c>
      <c r="D592" s="1"/>
      <c r="E592" s="1"/>
      <c r="F592" s="1"/>
      <c r="G592" s="1"/>
      <c r="H592" s="1"/>
      <c r="I592" s="1"/>
      <c r="J592" s="1"/>
      <c r="K592" s="1"/>
      <c r="L592" s="1"/>
      <c r="M592" s="367"/>
    </row>
    <row x14ac:dyDescent="0.25" r="593" customHeight="1" ht="29.25">
      <c r="A593" s="741" t="s">
        <v>14202</v>
      </c>
      <c r="B593" s="1226" t="s">
        <v>14203</v>
      </c>
      <c r="C593" s="1231">
        <v>58</v>
      </c>
      <c r="D593" s="1"/>
      <c r="E593" s="1"/>
      <c r="F593" s="1"/>
      <c r="G593" s="1"/>
      <c r="H593" s="1"/>
      <c r="I593" s="1"/>
      <c r="J593" s="1"/>
      <c r="K593" s="1"/>
      <c r="L593" s="1"/>
      <c r="M593" s="367"/>
    </row>
    <row x14ac:dyDescent="0.25" r="594" customHeight="1" ht="29.25">
      <c r="A594" s="741" t="s">
        <v>14204</v>
      </c>
      <c r="B594" s="1226" t="s">
        <v>14205</v>
      </c>
      <c r="C594" s="1231">
        <v>263</v>
      </c>
      <c r="D594" s="1"/>
      <c r="E594" s="1"/>
      <c r="F594" s="1"/>
      <c r="G594" s="1"/>
      <c r="H594" s="1"/>
      <c r="I594" s="1"/>
      <c r="J594" s="1"/>
      <c r="K594" s="1"/>
      <c r="L594" s="1"/>
      <c r="M594" s="367"/>
    </row>
    <row x14ac:dyDescent="0.25" r="595" customHeight="1" ht="29.25">
      <c r="A595" s="741" t="s">
        <v>14206</v>
      </c>
      <c r="B595" s="1226" t="s">
        <v>14207</v>
      </c>
      <c r="C595" s="1231">
        <v>153</v>
      </c>
      <c r="D595" s="1"/>
      <c r="E595" s="1"/>
      <c r="F595" s="1"/>
      <c r="G595" s="1"/>
      <c r="H595" s="1"/>
      <c r="I595" s="1"/>
      <c r="J595" s="1"/>
      <c r="K595" s="1"/>
      <c r="L595" s="1"/>
      <c r="M595" s="367"/>
    </row>
    <row x14ac:dyDescent="0.25" r="596" customHeight="1" ht="29.25">
      <c r="A596" s="741" t="s">
        <v>14208</v>
      </c>
      <c r="B596" s="1226" t="s">
        <v>14209</v>
      </c>
      <c r="C596" s="1231">
        <v>113</v>
      </c>
      <c r="D596" s="1"/>
      <c r="E596" s="1"/>
      <c r="F596" s="1"/>
      <c r="G596" s="1"/>
      <c r="H596" s="1"/>
      <c r="I596" s="1"/>
      <c r="J596" s="1"/>
      <c r="K596" s="1"/>
      <c r="L596" s="1"/>
      <c r="M596" s="367"/>
    </row>
    <row x14ac:dyDescent="0.25" r="597" customHeight="1" ht="29.25">
      <c r="A597" s="741" t="s">
        <v>14210</v>
      </c>
      <c r="B597" s="1226" t="s">
        <v>14211</v>
      </c>
      <c r="C597" s="1231">
        <v>104</v>
      </c>
      <c r="D597" s="1"/>
      <c r="E597" s="1"/>
      <c r="F597" s="1"/>
      <c r="G597" s="1"/>
      <c r="H597" s="1"/>
      <c r="I597" s="1"/>
      <c r="J597" s="1"/>
      <c r="K597" s="1"/>
      <c r="L597" s="1"/>
      <c r="M597" s="367"/>
    </row>
    <row x14ac:dyDescent="0.25" r="598" customHeight="1" ht="29.25">
      <c r="A598" s="741" t="s">
        <v>14212</v>
      </c>
      <c r="B598" s="1226" t="s">
        <v>14213</v>
      </c>
      <c r="C598" s="1231">
        <v>310</v>
      </c>
      <c r="D598" s="1"/>
      <c r="E598" s="1"/>
      <c r="F598" s="1"/>
      <c r="G598" s="1"/>
      <c r="H598" s="1"/>
      <c r="I598" s="1"/>
      <c r="J598" s="1"/>
      <c r="K598" s="1"/>
      <c r="L598" s="1"/>
      <c r="M598" s="367"/>
    </row>
    <row x14ac:dyDescent="0.25" r="599" customHeight="1" ht="29.25">
      <c r="A599" s="741" t="s">
        <v>14214</v>
      </c>
      <c r="B599" s="1226" t="s">
        <v>14215</v>
      </c>
      <c r="C599" s="1231">
        <v>519</v>
      </c>
      <c r="D599" s="1"/>
      <c r="E599" s="1"/>
      <c r="F599" s="1"/>
      <c r="G599" s="1"/>
      <c r="H599" s="1"/>
      <c r="I599" s="1"/>
      <c r="J599" s="1"/>
      <c r="K599" s="1"/>
      <c r="L599" s="1"/>
      <c r="M599" s="367"/>
    </row>
    <row x14ac:dyDescent="0.25" r="600" customHeight="1" ht="29.25">
      <c r="A600" s="741" t="s">
        <v>14216</v>
      </c>
      <c r="B600" s="1226" t="s">
        <v>14217</v>
      </c>
      <c r="C600" s="1231">
        <v>106</v>
      </c>
      <c r="D600" s="1"/>
      <c r="E600" s="1"/>
      <c r="F600" s="1"/>
      <c r="G600" s="1"/>
      <c r="H600" s="1"/>
      <c r="I600" s="1"/>
      <c r="J600" s="1"/>
      <c r="K600" s="1"/>
      <c r="L600" s="1"/>
      <c r="M600" s="367"/>
    </row>
    <row x14ac:dyDescent="0.25" r="601" customHeight="1" ht="29.25">
      <c r="A601" s="741" t="s">
        <v>14218</v>
      </c>
      <c r="B601" s="1226" t="s">
        <v>14219</v>
      </c>
      <c r="C601" s="1231">
        <v>146</v>
      </c>
      <c r="D601" s="1"/>
      <c r="E601" s="1"/>
      <c r="F601" s="1"/>
      <c r="G601" s="1"/>
      <c r="H601" s="1"/>
      <c r="I601" s="1"/>
      <c r="J601" s="1"/>
      <c r="K601" s="1"/>
      <c r="L601" s="1"/>
      <c r="M601" s="367"/>
    </row>
    <row x14ac:dyDescent="0.25" r="602" customHeight="1" ht="29.25">
      <c r="A602" s="741" t="s">
        <v>14220</v>
      </c>
      <c r="B602" s="1226" t="s">
        <v>14221</v>
      </c>
      <c r="C602" s="1231">
        <v>256</v>
      </c>
      <c r="D602" s="1"/>
      <c r="E602" s="1"/>
      <c r="F602" s="1"/>
      <c r="G602" s="1"/>
      <c r="H602" s="1"/>
      <c r="I602" s="1"/>
      <c r="J602" s="1"/>
      <c r="K602" s="1"/>
      <c r="L602" s="1"/>
      <c r="M602" s="367"/>
    </row>
    <row x14ac:dyDescent="0.25" r="603" customHeight="1" ht="29.25">
      <c r="A603" s="741" t="s">
        <v>14222</v>
      </c>
      <c r="B603" s="1226" t="s">
        <v>14223</v>
      </c>
      <c r="C603" s="1231">
        <v>316</v>
      </c>
      <c r="D603" s="1"/>
      <c r="E603" s="1"/>
      <c r="F603" s="1"/>
      <c r="G603" s="1"/>
      <c r="H603" s="1"/>
      <c r="I603" s="1"/>
      <c r="J603" s="1"/>
      <c r="K603" s="1"/>
      <c r="L603" s="1"/>
      <c r="M603" s="367"/>
    </row>
    <row x14ac:dyDescent="0.25" r="604" customHeight="1" ht="29.25">
      <c r="A604" s="741" t="s">
        <v>14224</v>
      </c>
      <c r="B604" s="1226" t="s">
        <v>14225</v>
      </c>
      <c r="C604" s="1231">
        <v>330</v>
      </c>
      <c r="D604" s="1"/>
      <c r="E604" s="1"/>
      <c r="F604" s="1"/>
      <c r="G604" s="1"/>
      <c r="H604" s="1"/>
      <c r="I604" s="1"/>
      <c r="J604" s="1"/>
      <c r="K604" s="1"/>
      <c r="L604" s="1"/>
      <c r="M604" s="367"/>
    </row>
    <row x14ac:dyDescent="0.25" r="605" customHeight="1" ht="29.25">
      <c r="A605" s="741" t="s">
        <v>14226</v>
      </c>
      <c r="B605" s="1226" t="s">
        <v>14227</v>
      </c>
      <c r="C605" s="1231">
        <v>195</v>
      </c>
      <c r="D605" s="1"/>
      <c r="E605" s="1"/>
      <c r="F605" s="1"/>
      <c r="G605" s="1"/>
      <c r="H605" s="1"/>
      <c r="I605" s="1"/>
      <c r="J605" s="1"/>
      <c r="K605" s="1"/>
      <c r="L605" s="1"/>
      <c r="M605" s="367"/>
    </row>
    <row x14ac:dyDescent="0.25" r="606" customHeight="1" ht="29.25">
      <c r="A606" s="741" t="s">
        <v>14228</v>
      </c>
      <c r="B606" s="1226" t="s">
        <v>14229</v>
      </c>
      <c r="C606" s="1231">
        <v>145</v>
      </c>
      <c r="D606" s="1"/>
      <c r="E606" s="1"/>
      <c r="F606" s="1"/>
      <c r="G606" s="1"/>
      <c r="H606" s="1"/>
      <c r="I606" s="1"/>
      <c r="J606" s="1"/>
      <c r="K606" s="1"/>
      <c r="L606" s="1"/>
      <c r="M606" s="367"/>
    </row>
    <row x14ac:dyDescent="0.25" r="607" customHeight="1" ht="29.25">
      <c r="A607" s="741" t="s">
        <v>14230</v>
      </c>
      <c r="B607" s="1226" t="s">
        <v>14231</v>
      </c>
      <c r="C607" s="1231">
        <v>701</v>
      </c>
      <c r="D607" s="1"/>
      <c r="E607" s="1"/>
      <c r="F607" s="1"/>
      <c r="G607" s="1"/>
      <c r="H607" s="1"/>
      <c r="I607" s="1"/>
      <c r="J607" s="1"/>
      <c r="K607" s="1"/>
      <c r="L607" s="1"/>
      <c r="M607" s="367"/>
    </row>
    <row x14ac:dyDescent="0.25" r="608" customHeight="1" ht="29.25">
      <c r="A608" s="741" t="s">
        <v>14232</v>
      </c>
      <c r="B608" s="1226" t="s">
        <v>14233</v>
      </c>
      <c r="C608" s="1231">
        <v>1107</v>
      </c>
      <c r="D608" s="1"/>
      <c r="E608" s="1"/>
      <c r="F608" s="1"/>
      <c r="G608" s="1"/>
      <c r="H608" s="1"/>
      <c r="I608" s="1"/>
      <c r="J608" s="1"/>
      <c r="K608" s="1"/>
      <c r="L608" s="1"/>
      <c r="M608" s="367"/>
    </row>
    <row x14ac:dyDescent="0.25" r="609" customHeight="1" ht="29.25">
      <c r="A609" s="741" t="s">
        <v>14234</v>
      </c>
      <c r="B609" s="1226" t="s">
        <v>14235</v>
      </c>
      <c r="C609" s="1231">
        <v>571</v>
      </c>
      <c r="D609" s="1"/>
      <c r="E609" s="1"/>
      <c r="F609" s="1"/>
      <c r="G609" s="1"/>
      <c r="H609" s="1"/>
      <c r="I609" s="1"/>
      <c r="J609" s="1"/>
      <c r="K609" s="1"/>
      <c r="L609" s="1"/>
      <c r="M609" s="367"/>
    </row>
    <row x14ac:dyDescent="0.25" r="610" customHeight="1" ht="29.25">
      <c r="A610" s="741" t="s">
        <v>14236</v>
      </c>
      <c r="B610" s="1226" t="s">
        <v>14237</v>
      </c>
      <c r="C610" s="1231">
        <v>1021</v>
      </c>
      <c r="D610" s="1"/>
      <c r="E610" s="1"/>
      <c r="F610" s="1"/>
      <c r="G610" s="1"/>
      <c r="H610" s="1"/>
      <c r="I610" s="1"/>
      <c r="J610" s="1"/>
      <c r="K610" s="1"/>
      <c r="L610" s="1"/>
      <c r="M610" s="367"/>
    </row>
    <row x14ac:dyDescent="0.25" r="611" customHeight="1" ht="29.25">
      <c r="A611" s="741" t="s">
        <v>14238</v>
      </c>
      <c r="B611" s="1226" t="s">
        <v>14239</v>
      </c>
      <c r="C611" s="1231">
        <v>86</v>
      </c>
      <c r="D611" s="1"/>
      <c r="E611" s="1"/>
      <c r="F611" s="1"/>
      <c r="G611" s="1"/>
      <c r="H611" s="1"/>
      <c r="I611" s="1"/>
      <c r="J611" s="1"/>
      <c r="K611" s="1"/>
      <c r="L611" s="1"/>
      <c r="M611" s="367"/>
    </row>
    <row x14ac:dyDescent="0.25" r="612" customHeight="1" ht="29.25">
      <c r="A612" s="741" t="s">
        <v>14240</v>
      </c>
      <c r="B612" s="1226" t="s">
        <v>14241</v>
      </c>
      <c r="C612" s="1231">
        <v>197</v>
      </c>
      <c r="D612" s="1"/>
      <c r="E612" s="1"/>
      <c r="F612" s="1"/>
      <c r="G612" s="1"/>
      <c r="H612" s="1"/>
      <c r="I612" s="1"/>
      <c r="J612" s="1"/>
      <c r="K612" s="1"/>
      <c r="L612" s="1"/>
      <c r="M612" s="367"/>
    </row>
    <row x14ac:dyDescent="0.25" r="613" customHeight="1" ht="29.25">
      <c r="A613" s="741" t="s">
        <v>14242</v>
      </c>
      <c r="B613" s="1226" t="s">
        <v>14243</v>
      </c>
      <c r="C613" s="1231">
        <v>108</v>
      </c>
      <c r="D613" s="1"/>
      <c r="E613" s="1"/>
      <c r="F613" s="1"/>
      <c r="G613" s="1"/>
      <c r="H613" s="1"/>
      <c r="I613" s="1"/>
      <c r="J613" s="1"/>
      <c r="K613" s="1"/>
      <c r="L613" s="1"/>
      <c r="M613" s="367"/>
    </row>
    <row x14ac:dyDescent="0.25" r="614" customHeight="1" ht="29.25">
      <c r="A614" s="741" t="s">
        <v>14244</v>
      </c>
      <c r="B614" s="1226" t="s">
        <v>14245</v>
      </c>
      <c r="C614" s="1231">
        <v>128</v>
      </c>
      <c r="D614" s="1"/>
      <c r="E614" s="1"/>
      <c r="F614" s="1"/>
      <c r="G614" s="1"/>
      <c r="H614" s="1"/>
      <c r="I614" s="1"/>
      <c r="J614" s="1"/>
      <c r="K614" s="1"/>
      <c r="L614" s="1"/>
      <c r="M614" s="367"/>
    </row>
    <row x14ac:dyDescent="0.25" r="615" customHeight="1" ht="29.25">
      <c r="A615" s="741" t="s">
        <v>14246</v>
      </c>
      <c r="B615" s="1226" t="s">
        <v>14247</v>
      </c>
      <c r="C615" s="1231">
        <v>306</v>
      </c>
      <c r="D615" s="1"/>
      <c r="E615" s="1"/>
      <c r="F615" s="1"/>
      <c r="G615" s="1"/>
      <c r="H615" s="1"/>
      <c r="I615" s="1"/>
      <c r="J615" s="1"/>
      <c r="K615" s="1"/>
      <c r="L615" s="1"/>
      <c r="M615" s="367"/>
    </row>
    <row x14ac:dyDescent="0.25" r="616" customHeight="1" ht="29.25">
      <c r="A616" s="741" t="s">
        <v>14248</v>
      </c>
      <c r="B616" s="1226" t="s">
        <v>14249</v>
      </c>
      <c r="C616" s="1231">
        <v>262</v>
      </c>
      <c r="D616" s="1"/>
      <c r="E616" s="1"/>
      <c r="F616" s="1"/>
      <c r="G616" s="1"/>
      <c r="H616" s="1"/>
      <c r="I616" s="1"/>
      <c r="J616" s="1"/>
      <c r="K616" s="1"/>
      <c r="L616" s="1"/>
      <c r="M616" s="367"/>
    </row>
    <row x14ac:dyDescent="0.25" r="617" customHeight="1" ht="29.25">
      <c r="A617" s="741" t="s">
        <v>14250</v>
      </c>
      <c r="B617" s="1226" t="s">
        <v>14251</v>
      </c>
      <c r="C617" s="1231">
        <v>227</v>
      </c>
      <c r="D617" s="1"/>
      <c r="E617" s="1"/>
      <c r="F617" s="1"/>
      <c r="G617" s="1"/>
      <c r="H617" s="1"/>
      <c r="I617" s="1"/>
      <c r="J617" s="1"/>
      <c r="K617" s="1"/>
      <c r="L617" s="1"/>
      <c r="M617" s="367"/>
    </row>
    <row x14ac:dyDescent="0.25" r="618" customHeight="1" ht="29.25">
      <c r="A618" s="741" t="s">
        <v>14252</v>
      </c>
      <c r="B618" s="1226" t="s">
        <v>14253</v>
      </c>
      <c r="C618" s="1231">
        <v>210</v>
      </c>
      <c r="D618" s="1"/>
      <c r="E618" s="1"/>
      <c r="F618" s="1"/>
      <c r="G618" s="1"/>
      <c r="H618" s="1"/>
      <c r="I618" s="1"/>
      <c r="J618" s="1"/>
      <c r="K618" s="1"/>
      <c r="L618" s="1"/>
      <c r="M618" s="367"/>
    </row>
    <row x14ac:dyDescent="0.25" r="619" customHeight="1" ht="29.25">
      <c r="A619" s="741" t="s">
        <v>14254</v>
      </c>
      <c r="B619" s="1226" t="s">
        <v>14255</v>
      </c>
      <c r="C619" s="1231">
        <v>166</v>
      </c>
      <c r="D619" s="1"/>
      <c r="E619" s="1"/>
      <c r="F619" s="1"/>
      <c r="G619" s="1"/>
      <c r="H619" s="1"/>
      <c r="I619" s="1"/>
      <c r="J619" s="1"/>
      <c r="K619" s="1"/>
      <c r="L619" s="1"/>
      <c r="M619" s="367"/>
    </row>
    <row x14ac:dyDescent="0.25" r="620" customHeight="1" ht="29.25">
      <c r="A620" s="741" t="s">
        <v>14256</v>
      </c>
      <c r="B620" s="1226" t="s">
        <v>14257</v>
      </c>
      <c r="C620" s="1231">
        <v>310</v>
      </c>
      <c r="D620" s="1"/>
      <c r="E620" s="1"/>
      <c r="F620" s="1"/>
      <c r="G620" s="1"/>
      <c r="H620" s="1"/>
      <c r="I620" s="1"/>
      <c r="J620" s="1"/>
      <c r="K620" s="1"/>
      <c r="L620" s="1"/>
      <c r="M620" s="367"/>
    </row>
    <row x14ac:dyDescent="0.25" r="621" customHeight="1" ht="29.25">
      <c r="A621" s="741" t="s">
        <v>14258</v>
      </c>
      <c r="B621" s="1226" t="s">
        <v>14259</v>
      </c>
      <c r="C621" s="1231">
        <v>360</v>
      </c>
      <c r="D621" s="1"/>
      <c r="E621" s="1"/>
      <c r="F621" s="1"/>
      <c r="G621" s="1"/>
      <c r="H621" s="1"/>
      <c r="I621" s="1"/>
      <c r="J621" s="1"/>
      <c r="K621" s="1"/>
      <c r="L621" s="1"/>
      <c r="M621" s="367"/>
    </row>
    <row x14ac:dyDescent="0.25" r="622" customHeight="1" ht="29.25">
      <c r="A622" s="741" t="s">
        <v>14260</v>
      </c>
      <c r="B622" s="1226" t="s">
        <v>14261</v>
      </c>
      <c r="C622" s="1231">
        <v>316</v>
      </c>
      <c r="D622" s="1"/>
      <c r="E622" s="1"/>
      <c r="F622" s="1"/>
      <c r="G622" s="1"/>
      <c r="H622" s="1"/>
      <c r="I622" s="1"/>
      <c r="J622" s="1"/>
      <c r="K622" s="1"/>
      <c r="L622" s="1"/>
      <c r="M622" s="367"/>
    </row>
    <row x14ac:dyDescent="0.25" r="623" customHeight="1" ht="29.25">
      <c r="A623" s="741" t="s">
        <v>14262</v>
      </c>
      <c r="B623" s="1226" t="s">
        <v>14263</v>
      </c>
      <c r="C623" s="1231">
        <v>166</v>
      </c>
      <c r="D623" s="1"/>
      <c r="E623" s="1"/>
      <c r="F623" s="1"/>
      <c r="G623" s="1"/>
      <c r="H623" s="1"/>
      <c r="I623" s="1"/>
      <c r="J623" s="1"/>
      <c r="K623" s="1"/>
      <c r="L623" s="1"/>
      <c r="M623" s="367"/>
    </row>
    <row x14ac:dyDescent="0.25" r="624" customHeight="1" ht="29.25">
      <c r="A624" s="741" t="s">
        <v>14264</v>
      </c>
      <c r="B624" s="1226" t="s">
        <v>14265</v>
      </c>
      <c r="C624" s="1231">
        <v>156</v>
      </c>
      <c r="D624" s="1"/>
      <c r="E624" s="1"/>
      <c r="F624" s="1"/>
      <c r="G624" s="1"/>
      <c r="H624" s="1"/>
      <c r="I624" s="1"/>
      <c r="J624" s="1"/>
      <c r="K624" s="1"/>
      <c r="L624" s="1"/>
      <c r="M624" s="367"/>
    </row>
    <row x14ac:dyDescent="0.25" r="625" customHeight="1" ht="29.25">
      <c r="A625" s="741" t="s">
        <v>14266</v>
      </c>
      <c r="B625" s="1226" t="s">
        <v>14267</v>
      </c>
      <c r="C625" s="1231">
        <v>356</v>
      </c>
      <c r="D625" s="1"/>
      <c r="E625" s="1"/>
      <c r="F625" s="1"/>
      <c r="G625" s="1"/>
      <c r="H625" s="1"/>
      <c r="I625" s="1"/>
      <c r="J625" s="1"/>
      <c r="K625" s="1"/>
      <c r="L625" s="1"/>
      <c r="M625" s="367"/>
    </row>
    <row x14ac:dyDescent="0.25" r="626" customHeight="1" ht="29.25">
      <c r="A626" s="741" t="s">
        <v>14268</v>
      </c>
      <c r="B626" s="1226" t="s">
        <v>14269</v>
      </c>
      <c r="C626" s="1231">
        <v>406</v>
      </c>
      <c r="D626" s="1"/>
      <c r="E626" s="1"/>
      <c r="F626" s="1"/>
      <c r="G626" s="1"/>
      <c r="H626" s="1"/>
      <c r="I626" s="1"/>
      <c r="J626" s="1"/>
      <c r="K626" s="1"/>
      <c r="L626" s="1"/>
      <c r="M626" s="367"/>
    </row>
    <row x14ac:dyDescent="0.25" r="627" customHeight="1" ht="29.25">
      <c r="A627" s="741" t="s">
        <v>14270</v>
      </c>
      <c r="B627" s="1226" t="s">
        <v>14271</v>
      </c>
      <c r="C627" s="1231">
        <v>530</v>
      </c>
      <c r="D627" s="1"/>
      <c r="E627" s="1"/>
      <c r="F627" s="1"/>
      <c r="G627" s="1"/>
      <c r="H627" s="1"/>
      <c r="I627" s="1"/>
      <c r="J627" s="1"/>
      <c r="K627" s="1"/>
      <c r="L627" s="1"/>
      <c r="M627" s="367"/>
    </row>
    <row x14ac:dyDescent="0.25" r="628" customHeight="1" ht="29.25">
      <c r="A628" s="741" t="s">
        <v>14272</v>
      </c>
      <c r="B628" s="1226" t="s">
        <v>14273</v>
      </c>
      <c r="C628" s="1231">
        <v>500</v>
      </c>
      <c r="D628" s="1"/>
      <c r="E628" s="1"/>
      <c r="F628" s="1"/>
      <c r="G628" s="1"/>
      <c r="H628" s="1"/>
      <c r="I628" s="1"/>
      <c r="J628" s="1"/>
      <c r="K628" s="1"/>
      <c r="L628" s="1"/>
      <c r="M628" s="367"/>
    </row>
    <row x14ac:dyDescent="0.25" r="629" customHeight="1" ht="29.25">
      <c r="A629" s="741" t="s">
        <v>14274</v>
      </c>
      <c r="B629" s="1226" t="s">
        <v>14275</v>
      </c>
      <c r="C629" s="1231">
        <v>362</v>
      </c>
      <c r="D629" s="1"/>
      <c r="E629" s="1"/>
      <c r="F629" s="1"/>
      <c r="G629" s="1"/>
      <c r="H629" s="1"/>
      <c r="I629" s="1"/>
      <c r="J629" s="1"/>
      <c r="K629" s="1"/>
      <c r="L629" s="1"/>
      <c r="M629" s="367"/>
    </row>
    <row x14ac:dyDescent="0.25" r="630" customHeight="1" ht="29.25">
      <c r="A630" s="741" t="s">
        <v>14276</v>
      </c>
      <c r="B630" s="1226" t="s">
        <v>14277</v>
      </c>
      <c r="C630" s="1231">
        <v>407</v>
      </c>
      <c r="D630" s="1"/>
      <c r="E630" s="1"/>
      <c r="F630" s="1"/>
      <c r="G630" s="1"/>
      <c r="H630" s="1"/>
      <c r="I630" s="1"/>
      <c r="J630" s="1"/>
      <c r="K630" s="1"/>
      <c r="L630" s="1"/>
      <c r="M630" s="367"/>
    </row>
    <row x14ac:dyDescent="0.25" r="631" customHeight="1" ht="29.25">
      <c r="A631" s="741" t="s">
        <v>14278</v>
      </c>
      <c r="B631" s="1226" t="s">
        <v>14279</v>
      </c>
      <c r="C631" s="1231">
        <v>67</v>
      </c>
      <c r="D631" s="1"/>
      <c r="E631" s="1"/>
      <c r="F631" s="1"/>
      <c r="G631" s="1"/>
      <c r="H631" s="1"/>
      <c r="I631" s="1"/>
      <c r="J631" s="1"/>
      <c r="K631" s="1"/>
      <c r="L631" s="1"/>
      <c r="M631" s="367"/>
    </row>
    <row x14ac:dyDescent="0.25" r="632" customHeight="1" ht="29.25">
      <c r="A632" s="741" t="s">
        <v>14280</v>
      </c>
      <c r="B632" s="1226" t="s">
        <v>14281</v>
      </c>
      <c r="C632" s="1231">
        <v>372</v>
      </c>
      <c r="D632" s="1"/>
      <c r="E632" s="1"/>
      <c r="F632" s="1"/>
      <c r="G632" s="1"/>
      <c r="H632" s="1"/>
      <c r="I632" s="1"/>
      <c r="J632" s="1"/>
      <c r="K632" s="1"/>
      <c r="L632" s="1"/>
      <c r="M632" s="367"/>
    </row>
    <row x14ac:dyDescent="0.25" r="633" customHeight="1" ht="29.25">
      <c r="A633" s="741" t="s">
        <v>14282</v>
      </c>
      <c r="B633" s="1226" t="s">
        <v>14283</v>
      </c>
      <c r="C633" s="1231">
        <v>81</v>
      </c>
      <c r="D633" s="1"/>
      <c r="E633" s="1"/>
      <c r="F633" s="1"/>
      <c r="G633" s="1"/>
      <c r="H633" s="1"/>
      <c r="I633" s="1"/>
      <c r="J633" s="1"/>
      <c r="K633" s="1"/>
      <c r="L633" s="1"/>
      <c r="M633" s="367"/>
    </row>
    <row x14ac:dyDescent="0.25" r="634" customHeight="1" ht="29.25">
      <c r="A634" s="741" t="s">
        <v>14284</v>
      </c>
      <c r="B634" s="1226" t="s">
        <v>14285</v>
      </c>
      <c r="C634" s="1231">
        <v>93</v>
      </c>
      <c r="D634" s="1"/>
      <c r="E634" s="1"/>
      <c r="F634" s="1"/>
      <c r="G634" s="1"/>
      <c r="H634" s="1"/>
      <c r="I634" s="1"/>
      <c r="J634" s="1"/>
      <c r="K634" s="1"/>
      <c r="L634" s="1"/>
      <c r="M634" s="367"/>
    </row>
    <row x14ac:dyDescent="0.25" r="635" customHeight="1" ht="29.25">
      <c r="A635" s="741" t="s">
        <v>14286</v>
      </c>
      <c r="B635" s="1226" t="s">
        <v>14287</v>
      </c>
      <c r="C635" s="1231">
        <v>276</v>
      </c>
      <c r="D635" s="1"/>
      <c r="E635" s="1"/>
      <c r="F635" s="1"/>
      <c r="G635" s="1"/>
      <c r="H635" s="1"/>
      <c r="I635" s="1"/>
      <c r="J635" s="1"/>
      <c r="K635" s="1"/>
      <c r="L635" s="1"/>
      <c r="M635" s="367"/>
    </row>
    <row x14ac:dyDescent="0.25" r="636" customHeight="1" ht="29.25">
      <c r="A636" s="741" t="s">
        <v>14288</v>
      </c>
      <c r="B636" s="1226" t="s">
        <v>14289</v>
      </c>
      <c r="C636" s="1231">
        <v>376</v>
      </c>
      <c r="D636" s="1"/>
      <c r="E636" s="1"/>
      <c r="F636" s="1"/>
      <c r="G636" s="1"/>
      <c r="H636" s="1"/>
      <c r="I636" s="1"/>
      <c r="J636" s="1"/>
      <c r="K636" s="1"/>
      <c r="L636" s="1"/>
      <c r="M636" s="367"/>
    </row>
    <row x14ac:dyDescent="0.25" r="637" customHeight="1" ht="29.25">
      <c r="A637" s="741" t="s">
        <v>14290</v>
      </c>
      <c r="B637" s="1226" t="s">
        <v>14291</v>
      </c>
      <c r="C637" s="1231">
        <v>302</v>
      </c>
      <c r="D637" s="1"/>
      <c r="E637" s="1"/>
      <c r="F637" s="1"/>
      <c r="G637" s="1"/>
      <c r="H637" s="1"/>
      <c r="I637" s="1"/>
      <c r="J637" s="1"/>
      <c r="K637" s="1"/>
      <c r="L637" s="1"/>
      <c r="M637" s="367"/>
    </row>
    <row x14ac:dyDescent="0.25" r="638" customHeight="1" ht="29.25">
      <c r="A638" s="741" t="s">
        <v>14292</v>
      </c>
      <c r="B638" s="1226" t="s">
        <v>14293</v>
      </c>
      <c r="C638" s="1231">
        <v>176</v>
      </c>
      <c r="D638" s="1"/>
      <c r="E638" s="1"/>
      <c r="F638" s="1"/>
      <c r="G638" s="1"/>
      <c r="H638" s="1"/>
      <c r="I638" s="1"/>
      <c r="J638" s="1"/>
      <c r="K638" s="1"/>
      <c r="L638" s="1"/>
      <c r="M638" s="367"/>
    </row>
    <row x14ac:dyDescent="0.25" r="639" customHeight="1" ht="29.25">
      <c r="A639" s="741" t="s">
        <v>14294</v>
      </c>
      <c r="B639" s="1226" t="s">
        <v>14295</v>
      </c>
      <c r="C639" s="1231">
        <v>238</v>
      </c>
      <c r="D639" s="1"/>
      <c r="E639" s="1"/>
      <c r="F639" s="1"/>
      <c r="G639" s="1"/>
      <c r="H639" s="1"/>
      <c r="I639" s="1"/>
      <c r="J639" s="1"/>
      <c r="K639" s="1"/>
      <c r="L639" s="1"/>
      <c r="M639" s="367"/>
    </row>
    <row x14ac:dyDescent="0.25" r="640" customHeight="1" ht="29.25">
      <c r="A640" s="741" t="s">
        <v>14296</v>
      </c>
      <c r="B640" s="1226" t="s">
        <v>14297</v>
      </c>
      <c r="C640" s="1231">
        <v>241</v>
      </c>
      <c r="D640" s="1"/>
      <c r="E640" s="1"/>
      <c r="F640" s="1"/>
      <c r="G640" s="1"/>
      <c r="H640" s="1"/>
      <c r="I640" s="1"/>
      <c r="J640" s="1"/>
      <c r="K640" s="1"/>
      <c r="L640" s="1"/>
      <c r="M640" s="367"/>
    </row>
    <row x14ac:dyDescent="0.25" r="641" customHeight="1" ht="29.25">
      <c r="A641" s="741" t="s">
        <v>14298</v>
      </c>
      <c r="B641" s="1226" t="s">
        <v>14299</v>
      </c>
      <c r="C641" s="1231">
        <v>280</v>
      </c>
      <c r="D641" s="1"/>
      <c r="E641" s="1"/>
      <c r="F641" s="1"/>
      <c r="G641" s="1"/>
      <c r="H641" s="1"/>
      <c r="I641" s="1"/>
      <c r="J641" s="1"/>
      <c r="K641" s="1"/>
      <c r="L641" s="1"/>
      <c r="M641" s="367"/>
    </row>
    <row x14ac:dyDescent="0.25" r="642" customHeight="1" ht="29.25">
      <c r="A642" s="741" t="s">
        <v>14300</v>
      </c>
      <c r="B642" s="1226" t="s">
        <v>14301</v>
      </c>
      <c r="C642" s="1231">
        <v>261</v>
      </c>
      <c r="D642" s="1"/>
      <c r="E642" s="1"/>
      <c r="F642" s="1"/>
      <c r="G642" s="1"/>
      <c r="H642" s="1"/>
      <c r="I642" s="1"/>
      <c r="J642" s="1"/>
      <c r="K642" s="1"/>
      <c r="L642" s="1"/>
      <c r="M642" s="367"/>
    </row>
    <row x14ac:dyDescent="0.25" r="643" customHeight="1" ht="29.25">
      <c r="A643" s="741" t="s">
        <v>14302</v>
      </c>
      <c r="B643" s="1226" t="s">
        <v>14303</v>
      </c>
      <c r="C643" s="1231">
        <v>877</v>
      </c>
      <c r="D643" s="1"/>
      <c r="E643" s="1"/>
      <c r="F643" s="1"/>
      <c r="G643" s="1"/>
      <c r="H643" s="1"/>
      <c r="I643" s="1"/>
      <c r="J643" s="1"/>
      <c r="K643" s="1"/>
      <c r="L643" s="1"/>
      <c r="M643" s="367"/>
    </row>
    <row x14ac:dyDescent="0.25" r="644" customHeight="1" ht="29.25">
      <c r="A644" s="741" t="s">
        <v>14304</v>
      </c>
      <c r="B644" s="1226" t="s">
        <v>14305</v>
      </c>
      <c r="C644" s="1231">
        <v>377</v>
      </c>
      <c r="D644" s="1"/>
      <c r="E644" s="1"/>
      <c r="F644" s="1"/>
      <c r="G644" s="1"/>
      <c r="H644" s="1"/>
      <c r="I644" s="1"/>
      <c r="J644" s="1"/>
      <c r="K644" s="1"/>
      <c r="L644" s="1"/>
      <c r="M644" s="367"/>
    </row>
    <row x14ac:dyDescent="0.25" r="645" customHeight="1" ht="29.25">
      <c r="A645" s="741" t="s">
        <v>14306</v>
      </c>
      <c r="B645" s="1226" t="s">
        <v>14307</v>
      </c>
      <c r="C645" s="1231">
        <v>316</v>
      </c>
      <c r="D645" s="1"/>
      <c r="E645" s="1"/>
      <c r="F645" s="1"/>
      <c r="G645" s="1"/>
      <c r="H645" s="1"/>
      <c r="I645" s="1"/>
      <c r="J645" s="1"/>
      <c r="K645" s="1"/>
      <c r="L645" s="1"/>
      <c r="M645" s="367"/>
    </row>
    <row x14ac:dyDescent="0.25" r="646" customHeight="1" ht="29.25">
      <c r="A646" s="741" t="s">
        <v>14308</v>
      </c>
      <c r="B646" s="1226" t="s">
        <v>14309</v>
      </c>
      <c r="C646" s="1231">
        <v>332</v>
      </c>
      <c r="D646" s="1"/>
      <c r="E646" s="1"/>
      <c r="F646" s="1"/>
      <c r="G646" s="1"/>
      <c r="H646" s="1"/>
      <c r="I646" s="1"/>
      <c r="J646" s="1"/>
      <c r="K646" s="1"/>
      <c r="L646" s="1"/>
      <c r="M646" s="367"/>
    </row>
    <row x14ac:dyDescent="0.25" r="647" customHeight="1" ht="29.25">
      <c r="A647" s="741" t="s">
        <v>14310</v>
      </c>
      <c r="B647" s="1226" t="s">
        <v>14311</v>
      </c>
      <c r="C647" s="1231">
        <v>291</v>
      </c>
      <c r="D647" s="1"/>
      <c r="E647" s="1"/>
      <c r="F647" s="1"/>
      <c r="G647" s="1"/>
      <c r="H647" s="1"/>
      <c r="I647" s="1"/>
      <c r="J647" s="1"/>
      <c r="K647" s="1"/>
      <c r="L647" s="1"/>
      <c r="M647" s="367"/>
    </row>
    <row x14ac:dyDescent="0.25" r="648" customHeight="1" ht="29.25">
      <c r="A648" s="741" t="s">
        <v>14312</v>
      </c>
      <c r="B648" s="1226" t="s">
        <v>14313</v>
      </c>
      <c r="C648" s="1231">
        <v>82</v>
      </c>
      <c r="D648" s="1"/>
      <c r="E648" s="1"/>
      <c r="F648" s="1"/>
      <c r="G648" s="1"/>
      <c r="H648" s="1"/>
      <c r="I648" s="1"/>
      <c r="J648" s="1"/>
      <c r="K648" s="1"/>
      <c r="L648" s="1"/>
      <c r="M648" s="367"/>
    </row>
    <row x14ac:dyDescent="0.25" r="649" customHeight="1" ht="29.25">
      <c r="A649" s="741" t="s">
        <v>14314</v>
      </c>
      <c r="B649" s="1226" t="s">
        <v>14315</v>
      </c>
      <c r="C649" s="1231">
        <v>85</v>
      </c>
      <c r="D649" s="1"/>
      <c r="E649" s="1"/>
      <c r="F649" s="1"/>
      <c r="G649" s="1"/>
      <c r="H649" s="1"/>
      <c r="I649" s="1"/>
      <c r="J649" s="1"/>
      <c r="K649" s="1"/>
      <c r="L649" s="1"/>
      <c r="M649" s="367"/>
    </row>
    <row x14ac:dyDescent="0.25" r="650" customHeight="1" ht="29.25">
      <c r="A650" s="741" t="s">
        <v>14316</v>
      </c>
      <c r="B650" s="1226" t="s">
        <v>14317</v>
      </c>
      <c r="C650" s="1231">
        <v>46</v>
      </c>
      <c r="D650" s="1"/>
      <c r="E650" s="1"/>
      <c r="F650" s="1"/>
      <c r="G650" s="1"/>
      <c r="H650" s="1"/>
      <c r="I650" s="1"/>
      <c r="J650" s="1"/>
      <c r="K650" s="1"/>
      <c r="L650" s="1"/>
      <c r="M650" s="367"/>
    </row>
    <row x14ac:dyDescent="0.25" r="651" customHeight="1" ht="29.25">
      <c r="A651" s="741" t="s">
        <v>14318</v>
      </c>
      <c r="B651" s="1226" t="s">
        <v>14319</v>
      </c>
      <c r="C651" s="1231">
        <v>22</v>
      </c>
      <c r="D651" s="1"/>
      <c r="E651" s="1"/>
      <c r="F651" s="1"/>
      <c r="G651" s="1"/>
      <c r="H651" s="1"/>
      <c r="I651" s="1"/>
      <c r="J651" s="1"/>
      <c r="K651" s="1"/>
      <c r="L651" s="1"/>
      <c r="M651" s="367"/>
    </row>
    <row x14ac:dyDescent="0.25" r="652" customHeight="1" ht="29.25">
      <c r="A652" s="741" t="s">
        <v>14320</v>
      </c>
      <c r="B652" s="1226" t="s">
        <v>14321</v>
      </c>
      <c r="C652" s="1231">
        <v>27</v>
      </c>
      <c r="D652" s="1"/>
      <c r="E652" s="1"/>
      <c r="F652" s="1"/>
      <c r="G652" s="1"/>
      <c r="H652" s="1"/>
      <c r="I652" s="1"/>
      <c r="J652" s="1"/>
      <c r="K652" s="1"/>
      <c r="L652" s="1"/>
      <c r="M652" s="367"/>
    </row>
    <row x14ac:dyDescent="0.25" r="653" customHeight="1" ht="29.25">
      <c r="A653" s="741" t="s">
        <v>14322</v>
      </c>
      <c r="B653" s="1226" t="s">
        <v>14323</v>
      </c>
      <c r="C653" s="1231">
        <v>41</v>
      </c>
      <c r="D653" s="1"/>
      <c r="E653" s="1"/>
      <c r="F653" s="1"/>
      <c r="G653" s="1"/>
      <c r="H653" s="1"/>
      <c r="I653" s="1"/>
      <c r="J653" s="1"/>
      <c r="K653" s="1"/>
      <c r="L653" s="1"/>
      <c r="M653" s="367"/>
    </row>
    <row x14ac:dyDescent="0.25" r="654" customHeight="1" ht="29.25">
      <c r="A654" s="741" t="s">
        <v>14324</v>
      </c>
      <c r="B654" s="1226" t="s">
        <v>14325</v>
      </c>
      <c r="C654" s="1231">
        <v>211</v>
      </c>
      <c r="D654" s="1"/>
      <c r="E654" s="1"/>
      <c r="F654" s="1"/>
      <c r="G654" s="1"/>
      <c r="H654" s="1"/>
      <c r="I654" s="1"/>
      <c r="J654" s="1"/>
      <c r="K654" s="1"/>
      <c r="L654" s="1"/>
      <c r="M654" s="367"/>
    </row>
    <row x14ac:dyDescent="0.25" r="655" customHeight="1" ht="29.25">
      <c r="A655" s="741" t="s">
        <v>14326</v>
      </c>
      <c r="B655" s="1226" t="s">
        <v>14327</v>
      </c>
      <c r="C655" s="1231">
        <v>22</v>
      </c>
      <c r="D655" s="1"/>
      <c r="E655" s="1"/>
      <c r="F655" s="1"/>
      <c r="G655" s="1"/>
      <c r="H655" s="1"/>
      <c r="I655" s="1"/>
      <c r="J655" s="1"/>
      <c r="K655" s="1"/>
      <c r="L655" s="1"/>
      <c r="M655" s="367"/>
    </row>
    <row x14ac:dyDescent="0.25" r="656" customHeight="1" ht="29.25">
      <c r="A656" s="741" t="s">
        <v>106</v>
      </c>
      <c r="B656" s="1226" t="s">
        <v>14328</v>
      </c>
      <c r="C656" s="1231">
        <v>23</v>
      </c>
      <c r="D656" s="1"/>
      <c r="E656" s="1"/>
      <c r="F656" s="1"/>
      <c r="G656" s="1"/>
      <c r="H656" s="1"/>
      <c r="I656" s="1"/>
      <c r="J656" s="1"/>
      <c r="K656" s="1"/>
      <c r="L656" s="1"/>
      <c r="M656" s="367"/>
    </row>
    <row x14ac:dyDescent="0.25" r="657" customHeight="1" ht="29.25">
      <c r="A657" s="741" t="s">
        <v>14329</v>
      </c>
      <c r="B657" s="1226" t="s">
        <v>14330</v>
      </c>
      <c r="C657" s="1231">
        <v>989</v>
      </c>
      <c r="D657" s="1"/>
      <c r="E657" s="1"/>
      <c r="F657" s="1"/>
      <c r="G657" s="1"/>
      <c r="H657" s="1"/>
      <c r="I657" s="1"/>
      <c r="J657" s="1"/>
      <c r="K657" s="1"/>
      <c r="L657" s="1"/>
      <c r="M657" s="367"/>
    </row>
    <row x14ac:dyDescent="0.25" r="658" customHeight="1" ht="29.25">
      <c r="A658" s="741" t="s">
        <v>14331</v>
      </c>
      <c r="B658" s="1226" t="s">
        <v>14332</v>
      </c>
      <c r="C658" s="1231">
        <v>1003</v>
      </c>
      <c r="D658" s="1"/>
      <c r="E658" s="1"/>
      <c r="F658" s="1"/>
      <c r="G658" s="1"/>
      <c r="H658" s="1"/>
      <c r="I658" s="1"/>
      <c r="J658" s="1"/>
      <c r="K658" s="1"/>
      <c r="L658" s="1"/>
      <c r="M658" s="367"/>
    </row>
    <row x14ac:dyDescent="0.25" r="659" customHeight="1" ht="29.25">
      <c r="A659" s="741" t="s">
        <v>14333</v>
      </c>
      <c r="B659" s="1226" t="s">
        <v>14334</v>
      </c>
      <c r="C659" s="1231">
        <v>183</v>
      </c>
      <c r="D659" s="1"/>
      <c r="E659" s="1"/>
      <c r="F659" s="1"/>
      <c r="G659" s="1"/>
      <c r="H659" s="1"/>
      <c r="I659" s="1"/>
      <c r="J659" s="1"/>
      <c r="K659" s="1"/>
      <c r="L659" s="1"/>
      <c r="M659" s="367"/>
    </row>
    <row x14ac:dyDescent="0.25" r="660" customHeight="1" ht="29.25">
      <c r="A660" s="741" t="s">
        <v>14335</v>
      </c>
      <c r="B660" s="1226" t="s">
        <v>14336</v>
      </c>
      <c r="C660" s="1231">
        <v>751</v>
      </c>
      <c r="D660" s="1"/>
      <c r="E660" s="1"/>
      <c r="F660" s="1"/>
      <c r="G660" s="1"/>
      <c r="H660" s="1"/>
      <c r="I660" s="1"/>
      <c r="J660" s="1"/>
      <c r="K660" s="1"/>
      <c r="L660" s="1"/>
      <c r="M660" s="367"/>
    </row>
    <row x14ac:dyDescent="0.25" r="661" customHeight="1" ht="29.25">
      <c r="A661" s="741" t="s">
        <v>14337</v>
      </c>
      <c r="B661" s="1226" t="s">
        <v>14338</v>
      </c>
      <c r="C661" s="1231">
        <v>74</v>
      </c>
      <c r="D661" s="1"/>
      <c r="E661" s="1"/>
      <c r="F661" s="1"/>
      <c r="G661" s="1"/>
      <c r="H661" s="1"/>
      <c r="I661" s="1"/>
      <c r="J661" s="1"/>
      <c r="K661" s="1"/>
      <c r="L661" s="1"/>
      <c r="M661" s="367"/>
    </row>
    <row x14ac:dyDescent="0.25" r="662" customHeight="1" ht="29.25">
      <c r="A662" s="741" t="s">
        <v>14339</v>
      </c>
      <c r="B662" s="1226" t="s">
        <v>14340</v>
      </c>
      <c r="C662" s="1231">
        <v>118</v>
      </c>
      <c r="D662" s="1"/>
      <c r="E662" s="1"/>
      <c r="F662" s="1"/>
      <c r="G662" s="1"/>
      <c r="H662" s="1"/>
      <c r="I662" s="1"/>
      <c r="J662" s="1"/>
      <c r="K662" s="1"/>
      <c r="L662" s="1"/>
      <c r="M662" s="367"/>
    </row>
    <row x14ac:dyDescent="0.25" r="663" customHeight="1" ht="29.25">
      <c r="A663" s="741" t="s">
        <v>14341</v>
      </c>
      <c r="B663" s="1226" t="s">
        <v>14342</v>
      </c>
      <c r="C663" s="1231">
        <v>44</v>
      </c>
      <c r="D663" s="1"/>
      <c r="E663" s="1"/>
      <c r="F663" s="1"/>
      <c r="G663" s="1"/>
      <c r="H663" s="1"/>
      <c r="I663" s="1"/>
      <c r="J663" s="1"/>
      <c r="K663" s="1"/>
      <c r="L663" s="1"/>
      <c r="M663" s="367"/>
    </row>
    <row x14ac:dyDescent="0.25" r="664" customHeight="1" ht="29.25">
      <c r="A664" s="741" t="s">
        <v>14343</v>
      </c>
      <c r="B664" s="1226" t="s">
        <v>14344</v>
      </c>
      <c r="C664" s="1231">
        <v>635</v>
      </c>
      <c r="D664" s="1"/>
      <c r="E664" s="1"/>
      <c r="F664" s="1"/>
      <c r="G664" s="1"/>
      <c r="H664" s="1"/>
      <c r="I664" s="1"/>
      <c r="J664" s="1"/>
      <c r="K664" s="1"/>
      <c r="L664" s="1"/>
      <c r="M664" s="367"/>
    </row>
    <row x14ac:dyDescent="0.25" r="665" customHeight="1" ht="29.25">
      <c r="A665" s="741" t="s">
        <v>14345</v>
      </c>
      <c r="B665" s="1226" t="s">
        <v>14346</v>
      </c>
      <c r="C665" s="1231">
        <v>640</v>
      </c>
      <c r="D665" s="1"/>
      <c r="E665" s="1"/>
      <c r="F665" s="1"/>
      <c r="G665" s="1"/>
      <c r="H665" s="1"/>
      <c r="I665" s="1"/>
      <c r="J665" s="1"/>
      <c r="K665" s="1"/>
      <c r="L665" s="1"/>
      <c r="M665" s="367"/>
    </row>
    <row x14ac:dyDescent="0.25" r="666" customHeight="1" ht="29.25">
      <c r="A666" s="741" t="s">
        <v>14347</v>
      </c>
      <c r="B666" s="1226" t="s">
        <v>14348</v>
      </c>
      <c r="C666" s="1231">
        <v>670</v>
      </c>
      <c r="D666" s="1"/>
      <c r="E666" s="1"/>
      <c r="F666" s="1"/>
      <c r="G666" s="1"/>
      <c r="H666" s="1"/>
      <c r="I666" s="1"/>
      <c r="J666" s="1"/>
      <c r="K666" s="1"/>
      <c r="L666" s="1"/>
      <c r="M666" s="367"/>
    </row>
    <row x14ac:dyDescent="0.25" r="667" customHeight="1" ht="29.25">
      <c r="A667" s="741" t="s">
        <v>160</v>
      </c>
      <c r="B667" s="1226" t="s">
        <v>14349</v>
      </c>
      <c r="C667" s="1231">
        <v>79</v>
      </c>
      <c r="D667" s="1"/>
      <c r="E667" s="1"/>
      <c r="F667" s="1"/>
      <c r="G667" s="1"/>
      <c r="H667" s="1"/>
      <c r="I667" s="1"/>
      <c r="J667" s="1"/>
      <c r="K667" s="1"/>
      <c r="L667" s="1"/>
      <c r="M667" s="367"/>
    </row>
    <row x14ac:dyDescent="0.25" r="668" customHeight="1" ht="29.25">
      <c r="A668" s="741" t="s">
        <v>14350</v>
      </c>
      <c r="B668" s="1226" t="s">
        <v>14351</v>
      </c>
      <c r="C668" s="1231">
        <v>93</v>
      </c>
      <c r="D668" s="1"/>
      <c r="E668" s="1"/>
      <c r="F668" s="1"/>
      <c r="G668" s="1"/>
      <c r="H668" s="1"/>
      <c r="I668" s="1"/>
      <c r="J668" s="1"/>
      <c r="K668" s="1"/>
      <c r="L668" s="1"/>
      <c r="M668" s="367"/>
    </row>
    <row x14ac:dyDescent="0.25" r="669" customHeight="1" ht="29.25">
      <c r="A669" s="741" t="s">
        <v>14352</v>
      </c>
      <c r="B669" s="1226" t="s">
        <v>14353</v>
      </c>
      <c r="C669" s="1231">
        <v>691</v>
      </c>
      <c r="D669" s="1"/>
      <c r="E669" s="1"/>
      <c r="F669" s="1"/>
      <c r="G669" s="1"/>
      <c r="H669" s="1"/>
      <c r="I669" s="1"/>
      <c r="J669" s="1"/>
      <c r="K669" s="1"/>
      <c r="L669" s="1"/>
      <c r="M669" s="367"/>
    </row>
    <row x14ac:dyDescent="0.25" r="670" customHeight="1" ht="29.25">
      <c r="A670" s="741" t="s">
        <v>14354</v>
      </c>
      <c r="B670" s="1226" t="s">
        <v>14355</v>
      </c>
      <c r="C670" s="1231">
        <v>726</v>
      </c>
      <c r="D670" s="1"/>
      <c r="E670" s="1"/>
      <c r="F670" s="1"/>
      <c r="G670" s="1"/>
      <c r="H670" s="1"/>
      <c r="I670" s="1"/>
      <c r="J670" s="1"/>
      <c r="K670" s="1"/>
      <c r="L670" s="1"/>
      <c r="M670" s="367"/>
    </row>
    <row x14ac:dyDescent="0.25" r="671" customHeight="1" ht="29.25">
      <c r="A671" s="741" t="s">
        <v>14356</v>
      </c>
      <c r="B671" s="1226" t="s">
        <v>14344</v>
      </c>
      <c r="C671" s="1231">
        <v>635</v>
      </c>
      <c r="D671" s="1"/>
      <c r="E671" s="1"/>
      <c r="F671" s="1"/>
      <c r="G671" s="1"/>
      <c r="H671" s="1"/>
      <c r="I671" s="1"/>
      <c r="J671" s="1"/>
      <c r="K671" s="1"/>
      <c r="L671" s="1"/>
      <c r="M671" s="367"/>
    </row>
    <row x14ac:dyDescent="0.25" r="672" customHeight="1" ht="29.25">
      <c r="A672" s="741" t="s">
        <v>14357</v>
      </c>
      <c r="B672" s="1226" t="s">
        <v>14358</v>
      </c>
      <c r="C672" s="1231">
        <v>736</v>
      </c>
      <c r="D672" s="1"/>
      <c r="E672" s="1"/>
      <c r="F672" s="1"/>
      <c r="G672" s="1"/>
      <c r="H672" s="1"/>
      <c r="I672" s="1"/>
      <c r="J672" s="1"/>
      <c r="K672" s="1"/>
      <c r="L672" s="1"/>
      <c r="M672" s="367"/>
    </row>
    <row x14ac:dyDescent="0.25" r="673" customHeight="1" ht="29.25">
      <c r="A673" s="741" t="s">
        <v>14359</v>
      </c>
      <c r="B673" s="1226" t="s">
        <v>14360</v>
      </c>
      <c r="C673" s="1231">
        <v>62</v>
      </c>
      <c r="D673" s="1"/>
      <c r="E673" s="1"/>
      <c r="F673" s="1"/>
      <c r="G673" s="1"/>
      <c r="H673" s="1"/>
      <c r="I673" s="1"/>
      <c r="J673" s="1"/>
      <c r="K673" s="1"/>
      <c r="L673" s="1"/>
      <c r="M673" s="367"/>
    </row>
    <row x14ac:dyDescent="0.25" r="674" customHeight="1" ht="29.25">
      <c r="A674" s="741" t="s">
        <v>14361</v>
      </c>
      <c r="B674" s="1226" t="s">
        <v>14362</v>
      </c>
      <c r="C674" s="1231">
        <v>67</v>
      </c>
      <c r="D674" s="1"/>
      <c r="E674" s="1"/>
      <c r="F674" s="1"/>
      <c r="G674" s="1"/>
      <c r="H674" s="1"/>
      <c r="I674" s="1"/>
      <c r="J674" s="1"/>
      <c r="K674" s="1"/>
      <c r="L674" s="1"/>
      <c r="M674" s="367"/>
    </row>
    <row x14ac:dyDescent="0.25" r="675" customHeight="1" ht="29.25">
      <c r="A675" s="741" t="s">
        <v>14363</v>
      </c>
      <c r="B675" s="1226" t="s">
        <v>14364</v>
      </c>
      <c r="C675" s="1231">
        <v>67</v>
      </c>
      <c r="D675" s="1"/>
      <c r="E675" s="1"/>
      <c r="F675" s="1"/>
      <c r="G675" s="1"/>
      <c r="H675" s="1"/>
      <c r="I675" s="1"/>
      <c r="J675" s="1"/>
      <c r="K675" s="1"/>
      <c r="L675" s="1"/>
      <c r="M675" s="367"/>
    </row>
    <row x14ac:dyDescent="0.25" r="676" customHeight="1" ht="29.25">
      <c r="A676" s="741" t="s">
        <v>14365</v>
      </c>
      <c r="B676" s="1226" t="s">
        <v>14366</v>
      </c>
      <c r="C676" s="1231">
        <v>62</v>
      </c>
      <c r="D676" s="1"/>
      <c r="E676" s="1"/>
      <c r="F676" s="1"/>
      <c r="G676" s="1"/>
      <c r="H676" s="1"/>
      <c r="I676" s="1"/>
      <c r="J676" s="1"/>
      <c r="K676" s="1"/>
      <c r="L676" s="1"/>
      <c r="M676" s="367"/>
    </row>
    <row x14ac:dyDescent="0.25" r="677" customHeight="1" ht="29.25">
      <c r="A677" s="741" t="s">
        <v>130</v>
      </c>
      <c r="B677" s="1226" t="s">
        <v>14367</v>
      </c>
      <c r="C677" s="1231">
        <v>53</v>
      </c>
      <c r="D677" s="1"/>
      <c r="E677" s="1"/>
      <c r="F677" s="1"/>
      <c r="G677" s="1"/>
      <c r="H677" s="1"/>
      <c r="I677" s="1"/>
      <c r="J677" s="1"/>
      <c r="K677" s="1"/>
      <c r="L677" s="1"/>
      <c r="M677" s="367"/>
    </row>
    <row x14ac:dyDescent="0.25" r="678" customHeight="1" ht="29.25">
      <c r="A678" s="741" t="s">
        <v>14368</v>
      </c>
      <c r="B678" s="1226" t="s">
        <v>14369</v>
      </c>
      <c r="C678" s="1231">
        <v>458</v>
      </c>
      <c r="D678" s="1"/>
      <c r="E678" s="1"/>
      <c r="F678" s="1"/>
      <c r="G678" s="1"/>
      <c r="H678" s="1"/>
      <c r="I678" s="1"/>
      <c r="J678" s="1"/>
      <c r="K678" s="1"/>
      <c r="L678" s="1"/>
      <c r="M678" s="367"/>
    </row>
    <row x14ac:dyDescent="0.25" r="679" customHeight="1" ht="29.25">
      <c r="A679" s="741" t="s">
        <v>14370</v>
      </c>
      <c r="B679" s="1226" t="s">
        <v>14371</v>
      </c>
      <c r="C679" s="1231">
        <v>60</v>
      </c>
      <c r="D679" s="1"/>
      <c r="E679" s="1"/>
      <c r="F679" s="1"/>
      <c r="G679" s="1"/>
      <c r="H679" s="1"/>
      <c r="I679" s="1"/>
      <c r="J679" s="1"/>
      <c r="K679" s="1"/>
      <c r="L679" s="1"/>
      <c r="M679" s="367"/>
    </row>
    <row x14ac:dyDescent="0.25" r="680" customHeight="1" ht="29.25">
      <c r="A680" s="741" t="s">
        <v>14372</v>
      </c>
      <c r="B680" s="1226" t="s">
        <v>14373</v>
      </c>
      <c r="C680" s="1231">
        <v>651</v>
      </c>
      <c r="D680" s="1"/>
      <c r="E680" s="1"/>
      <c r="F680" s="1"/>
      <c r="G680" s="1"/>
      <c r="H680" s="1"/>
      <c r="I680" s="1"/>
      <c r="J680" s="1"/>
      <c r="K680" s="1"/>
      <c r="L680" s="1"/>
      <c r="M680" s="367"/>
    </row>
    <row x14ac:dyDescent="0.25" r="681" customHeight="1" ht="29.25">
      <c r="A681" s="741" t="s">
        <v>14374</v>
      </c>
      <c r="B681" s="1226" t="s">
        <v>14375</v>
      </c>
      <c r="C681" s="1231">
        <v>705</v>
      </c>
      <c r="D681" s="1"/>
      <c r="E681" s="1"/>
      <c r="F681" s="1"/>
      <c r="G681" s="1"/>
      <c r="H681" s="1"/>
      <c r="I681" s="1"/>
      <c r="J681" s="1"/>
      <c r="K681" s="1"/>
      <c r="L681" s="1"/>
      <c r="M681" s="367"/>
    </row>
    <row x14ac:dyDescent="0.25" r="682" customHeight="1" ht="29.25">
      <c r="A682" s="741" t="s">
        <v>14376</v>
      </c>
      <c r="B682" s="1226" t="s">
        <v>14377</v>
      </c>
      <c r="C682" s="1231">
        <v>666</v>
      </c>
      <c r="D682" s="1"/>
      <c r="E682" s="1"/>
      <c r="F682" s="1"/>
      <c r="G682" s="1"/>
      <c r="H682" s="1"/>
      <c r="I682" s="1"/>
      <c r="J682" s="1"/>
      <c r="K682" s="1"/>
      <c r="L682" s="1"/>
      <c r="M682" s="367"/>
    </row>
    <row x14ac:dyDescent="0.25" r="683" customHeight="1" ht="29.25">
      <c r="A683" s="741" t="s">
        <v>14378</v>
      </c>
      <c r="B683" s="1226" t="s">
        <v>14379</v>
      </c>
      <c r="C683" s="1231">
        <v>922</v>
      </c>
      <c r="D683" s="1"/>
      <c r="E683" s="1"/>
      <c r="F683" s="1"/>
      <c r="G683" s="1"/>
      <c r="H683" s="1"/>
      <c r="I683" s="1"/>
      <c r="J683" s="1"/>
      <c r="K683" s="1"/>
      <c r="L683" s="1"/>
      <c r="M683" s="367"/>
    </row>
    <row x14ac:dyDescent="0.25" r="684" customHeight="1" ht="29.25">
      <c r="A684" s="741" t="s">
        <v>14380</v>
      </c>
      <c r="B684" s="1226" t="s">
        <v>14381</v>
      </c>
      <c r="C684" s="1231">
        <v>691</v>
      </c>
      <c r="D684" s="1"/>
      <c r="E684" s="1"/>
      <c r="F684" s="1"/>
      <c r="G684" s="1"/>
      <c r="H684" s="1"/>
      <c r="I684" s="1"/>
      <c r="J684" s="1"/>
      <c r="K684" s="1"/>
      <c r="L684" s="1"/>
      <c r="M684" s="367"/>
    </row>
    <row x14ac:dyDescent="0.25" r="685" customHeight="1" ht="29.25">
      <c r="A685" s="741" t="s">
        <v>14382</v>
      </c>
      <c r="B685" s="1226" t="s">
        <v>14383</v>
      </c>
      <c r="C685" s="1231">
        <v>153</v>
      </c>
      <c r="D685" s="1"/>
      <c r="E685" s="1"/>
      <c r="F685" s="1"/>
      <c r="G685" s="1"/>
      <c r="H685" s="1"/>
      <c r="I685" s="1"/>
      <c r="J685" s="1"/>
      <c r="K685" s="1"/>
      <c r="L685" s="1"/>
      <c r="M685" s="367"/>
    </row>
    <row x14ac:dyDescent="0.25" r="686" customHeight="1" ht="29.25">
      <c r="A686" s="741" t="s">
        <v>14384</v>
      </c>
      <c r="B686" s="1226" t="s">
        <v>14385</v>
      </c>
      <c r="C686" s="1231">
        <v>158</v>
      </c>
      <c r="D686" s="1"/>
      <c r="E686" s="1"/>
      <c r="F686" s="1"/>
      <c r="G686" s="1"/>
      <c r="H686" s="1"/>
      <c r="I686" s="1"/>
      <c r="J686" s="1"/>
      <c r="K686" s="1"/>
      <c r="L686" s="1"/>
      <c r="M686" s="367"/>
    </row>
    <row x14ac:dyDescent="0.25" r="687" customHeight="1" ht="29.25">
      <c r="A687" s="741" t="s">
        <v>14386</v>
      </c>
      <c r="B687" s="1226" t="s">
        <v>14387</v>
      </c>
      <c r="C687" s="1231">
        <v>711</v>
      </c>
      <c r="D687" s="1"/>
      <c r="E687" s="1"/>
      <c r="F687" s="1"/>
      <c r="G687" s="1"/>
      <c r="H687" s="1"/>
      <c r="I687" s="1"/>
      <c r="J687" s="1"/>
      <c r="K687" s="1"/>
      <c r="L687" s="1"/>
      <c r="M687" s="367"/>
    </row>
    <row x14ac:dyDescent="0.25" r="688" customHeight="1" ht="29.25">
      <c r="A688" s="741" t="s">
        <v>14388</v>
      </c>
      <c r="B688" s="1226" t="s">
        <v>14389</v>
      </c>
      <c r="C688" s="1231">
        <v>323</v>
      </c>
      <c r="D688" s="1"/>
      <c r="E688" s="1"/>
      <c r="F688" s="1"/>
      <c r="G688" s="1"/>
      <c r="H688" s="1"/>
      <c r="I688" s="1"/>
      <c r="J688" s="1"/>
      <c r="K688" s="1"/>
      <c r="L688" s="1"/>
      <c r="M688" s="367"/>
    </row>
    <row x14ac:dyDescent="0.25" r="689" customHeight="1" ht="29.25">
      <c r="A689" s="741" t="s">
        <v>14390</v>
      </c>
      <c r="B689" s="1226" t="s">
        <v>14391</v>
      </c>
      <c r="C689" s="1231">
        <v>709</v>
      </c>
      <c r="D689" s="1"/>
      <c r="E689" s="1"/>
      <c r="F689" s="1"/>
      <c r="G689" s="1"/>
      <c r="H689" s="1"/>
      <c r="I689" s="1"/>
      <c r="J689" s="1"/>
      <c r="K689" s="1"/>
      <c r="L689" s="1"/>
      <c r="M689" s="367"/>
    </row>
    <row x14ac:dyDescent="0.25" r="690" customHeight="1" ht="29.25">
      <c r="A690" s="741" t="s">
        <v>14392</v>
      </c>
      <c r="B690" s="1226" t="s">
        <v>14393</v>
      </c>
      <c r="C690" s="1231">
        <v>262</v>
      </c>
      <c r="D690" s="1"/>
      <c r="E690" s="1"/>
      <c r="F690" s="1"/>
      <c r="G690" s="1"/>
      <c r="H690" s="1"/>
      <c r="I690" s="1"/>
      <c r="J690" s="1"/>
      <c r="K690" s="1"/>
      <c r="L690" s="1"/>
      <c r="M690" s="367"/>
    </row>
    <row x14ac:dyDescent="0.25" r="691" customHeight="1" ht="29.25">
      <c r="A691" s="741" t="s">
        <v>14394</v>
      </c>
      <c r="B691" s="1226" t="s">
        <v>14395</v>
      </c>
      <c r="C691" s="1231">
        <v>118</v>
      </c>
      <c r="D691" s="1"/>
      <c r="E691" s="1"/>
      <c r="F691" s="1"/>
      <c r="G691" s="1"/>
      <c r="H691" s="1"/>
      <c r="I691" s="1"/>
      <c r="J691" s="1"/>
      <c r="K691" s="1"/>
      <c r="L691" s="1"/>
      <c r="M691" s="367"/>
    </row>
    <row x14ac:dyDescent="0.25" r="692" customHeight="1" ht="29.25">
      <c r="A692" s="741" t="s">
        <v>14396</v>
      </c>
      <c r="B692" s="1226" t="s">
        <v>14397</v>
      </c>
      <c r="C692" s="1231">
        <v>80</v>
      </c>
      <c r="D692" s="1"/>
      <c r="E692" s="1"/>
      <c r="F692" s="1"/>
      <c r="G692" s="1"/>
      <c r="H692" s="1"/>
      <c r="I692" s="1"/>
      <c r="J692" s="1"/>
      <c r="K692" s="1"/>
      <c r="L692" s="1"/>
      <c r="M692" s="367"/>
    </row>
    <row x14ac:dyDescent="0.25" r="693" customHeight="1" ht="29.25">
      <c r="A693" s="741" t="s">
        <v>14398</v>
      </c>
      <c r="B693" s="1226" t="s">
        <v>14399</v>
      </c>
      <c r="C693" s="1231">
        <v>85</v>
      </c>
      <c r="D693" s="1"/>
      <c r="E693" s="1"/>
      <c r="F693" s="1"/>
      <c r="G693" s="1"/>
      <c r="H693" s="1"/>
      <c r="I693" s="1"/>
      <c r="J693" s="1"/>
      <c r="K693" s="1"/>
      <c r="L693" s="1"/>
      <c r="M693" s="367"/>
    </row>
    <row x14ac:dyDescent="0.25" r="694" customHeight="1" ht="29.25">
      <c r="A694" s="741" t="s">
        <v>14400</v>
      </c>
      <c r="B694" s="1226" t="s">
        <v>14401</v>
      </c>
      <c r="C694" s="1231">
        <v>123</v>
      </c>
      <c r="D694" s="1"/>
      <c r="E694" s="1"/>
      <c r="F694" s="1"/>
      <c r="G694" s="1"/>
      <c r="H694" s="1"/>
      <c r="I694" s="1"/>
      <c r="J694" s="1"/>
      <c r="K694" s="1"/>
      <c r="L694" s="1"/>
      <c r="M694" s="367"/>
    </row>
    <row x14ac:dyDescent="0.25" r="695" customHeight="1" ht="29.25">
      <c r="A695" s="741" t="s">
        <v>14402</v>
      </c>
      <c r="B695" s="1226" t="s">
        <v>14403</v>
      </c>
      <c r="C695" s="1231">
        <v>85</v>
      </c>
      <c r="D695" s="1"/>
      <c r="E695" s="1"/>
      <c r="F695" s="1"/>
      <c r="G695" s="1"/>
      <c r="H695" s="1"/>
      <c r="I695" s="1"/>
      <c r="J695" s="1"/>
      <c r="K695" s="1"/>
      <c r="L695" s="1"/>
      <c r="M695" s="367"/>
    </row>
    <row x14ac:dyDescent="0.25" r="696" customHeight="1" ht="29.25">
      <c r="A696" s="741" t="s">
        <v>14404</v>
      </c>
      <c r="B696" s="1226" t="s">
        <v>155</v>
      </c>
      <c r="C696" s="1231">
        <v>80</v>
      </c>
      <c r="D696" s="1"/>
      <c r="E696" s="1"/>
      <c r="F696" s="1"/>
      <c r="G696" s="1"/>
      <c r="H696" s="1"/>
      <c r="I696" s="1"/>
      <c r="J696" s="1"/>
      <c r="K696" s="1"/>
      <c r="L696" s="1"/>
      <c r="M696" s="367"/>
    </row>
    <row x14ac:dyDescent="0.25" r="697" customHeight="1" ht="29.25">
      <c r="A697" s="741" t="s">
        <v>14405</v>
      </c>
      <c r="B697" s="1226" t="s">
        <v>14406</v>
      </c>
      <c r="C697" s="1231">
        <v>668</v>
      </c>
      <c r="D697" s="1"/>
      <c r="E697" s="1"/>
      <c r="F697" s="1"/>
      <c r="G697" s="1"/>
      <c r="H697" s="1"/>
      <c r="I697" s="1"/>
      <c r="J697" s="1"/>
      <c r="K697" s="1"/>
      <c r="L697" s="1"/>
      <c r="M697" s="367"/>
    </row>
    <row x14ac:dyDescent="0.25" r="698" customHeight="1" ht="29.25">
      <c r="A698" s="741" t="s">
        <v>14407</v>
      </c>
      <c r="B698" s="1226" t="s">
        <v>14408</v>
      </c>
      <c r="C698" s="1231">
        <v>359</v>
      </c>
      <c r="D698" s="1"/>
      <c r="E698" s="1"/>
      <c r="F698" s="1"/>
      <c r="G698" s="1"/>
      <c r="H698" s="1"/>
      <c r="I698" s="1"/>
      <c r="J698" s="1"/>
      <c r="K698" s="1"/>
      <c r="L698" s="1"/>
      <c r="M698" s="367"/>
    </row>
    <row x14ac:dyDescent="0.25" r="699" customHeight="1" ht="29.25">
      <c r="A699" s="741" t="s">
        <v>14409</v>
      </c>
      <c r="B699" s="1226" t="s">
        <v>14410</v>
      </c>
      <c r="C699" s="1231">
        <v>1041</v>
      </c>
      <c r="D699" s="1"/>
      <c r="E699" s="1"/>
      <c r="F699" s="1"/>
      <c r="G699" s="1"/>
      <c r="H699" s="1"/>
      <c r="I699" s="1"/>
      <c r="J699" s="1"/>
      <c r="K699" s="1"/>
      <c r="L699" s="1"/>
      <c r="M699" s="367"/>
    </row>
    <row x14ac:dyDescent="0.25" r="700" customHeight="1" ht="29.25">
      <c r="A700" s="741" t="s">
        <v>14411</v>
      </c>
      <c r="B700" s="1226" t="s">
        <v>14412</v>
      </c>
      <c r="C700" s="1231">
        <v>622</v>
      </c>
      <c r="D700" s="1"/>
      <c r="E700" s="1"/>
      <c r="F700" s="1"/>
      <c r="G700" s="1"/>
      <c r="H700" s="1"/>
      <c r="I700" s="1"/>
      <c r="J700" s="1"/>
      <c r="K700" s="1"/>
      <c r="L700" s="1"/>
      <c r="M700" s="367"/>
    </row>
    <row x14ac:dyDescent="0.25" r="701" customHeight="1" ht="29.25">
      <c r="A701" s="741" t="s">
        <v>14413</v>
      </c>
      <c r="B701" s="1226" t="s">
        <v>14414</v>
      </c>
      <c r="C701" s="1231">
        <v>659</v>
      </c>
      <c r="D701" s="1"/>
      <c r="E701" s="1"/>
      <c r="F701" s="1"/>
      <c r="G701" s="1"/>
      <c r="H701" s="1"/>
      <c r="I701" s="1"/>
      <c r="J701" s="1"/>
      <c r="K701" s="1"/>
      <c r="L701" s="1"/>
      <c r="M701" s="367"/>
    </row>
    <row x14ac:dyDescent="0.25" r="702" customHeight="1" ht="29.25">
      <c r="A702" s="741" t="s">
        <v>14415</v>
      </c>
      <c r="B702" s="1226" t="s">
        <v>14416</v>
      </c>
      <c r="C702" s="1231">
        <v>1057</v>
      </c>
      <c r="D702" s="1"/>
      <c r="E702" s="1"/>
      <c r="F702" s="1"/>
      <c r="G702" s="1"/>
      <c r="H702" s="1"/>
      <c r="I702" s="1"/>
      <c r="J702" s="1"/>
      <c r="K702" s="1"/>
      <c r="L702" s="1"/>
      <c r="M702" s="367"/>
    </row>
    <row x14ac:dyDescent="0.25" r="703" customHeight="1" ht="29.25">
      <c r="A703" s="741" t="s">
        <v>14417</v>
      </c>
      <c r="B703" s="1226" t="s">
        <v>14418</v>
      </c>
      <c r="C703" s="1231">
        <v>15</v>
      </c>
      <c r="D703" s="1"/>
      <c r="E703" s="1"/>
      <c r="F703" s="1"/>
      <c r="G703" s="1"/>
      <c r="H703" s="1"/>
      <c r="I703" s="1"/>
      <c r="J703" s="1"/>
      <c r="K703" s="1"/>
      <c r="L703" s="1"/>
      <c r="M703" s="367"/>
    </row>
    <row x14ac:dyDescent="0.25" r="704" customHeight="1" ht="29.25">
      <c r="A704" s="741" t="s">
        <v>14419</v>
      </c>
      <c r="B704" s="1226" t="s">
        <v>14420</v>
      </c>
      <c r="C704" s="1231">
        <v>65</v>
      </c>
      <c r="D704" s="1"/>
      <c r="E704" s="1"/>
      <c r="F704" s="1"/>
      <c r="G704" s="1"/>
      <c r="H704" s="1"/>
      <c r="I704" s="1"/>
      <c r="J704" s="1"/>
      <c r="K704" s="1"/>
      <c r="L704" s="1"/>
      <c r="M704" s="367"/>
    </row>
    <row x14ac:dyDescent="0.25" r="705" customHeight="1" ht="29.25">
      <c r="A705" s="741" t="s">
        <v>14421</v>
      </c>
      <c r="B705" s="1226" t="s">
        <v>14422</v>
      </c>
      <c r="C705" s="1231">
        <v>271</v>
      </c>
      <c r="D705" s="1"/>
      <c r="E705" s="1"/>
      <c r="F705" s="1"/>
      <c r="G705" s="1"/>
      <c r="H705" s="1"/>
      <c r="I705" s="1"/>
      <c r="J705" s="1"/>
      <c r="K705" s="1"/>
      <c r="L705" s="1"/>
      <c r="M705" s="367"/>
    </row>
    <row x14ac:dyDescent="0.25" r="706" customHeight="1" ht="29.25">
      <c r="A706" s="741" t="s">
        <v>14423</v>
      </c>
      <c r="B706" s="1226" t="s">
        <v>14424</v>
      </c>
      <c r="C706" s="1231">
        <v>641</v>
      </c>
      <c r="D706" s="1"/>
      <c r="E706" s="1"/>
      <c r="F706" s="1"/>
      <c r="G706" s="1"/>
      <c r="H706" s="1"/>
      <c r="I706" s="1"/>
      <c r="J706" s="1"/>
      <c r="K706" s="1"/>
      <c r="L706" s="1"/>
      <c r="M706" s="367"/>
    </row>
    <row x14ac:dyDescent="0.25" r="707" customHeight="1" ht="29.25">
      <c r="A707" s="741" t="s">
        <v>14425</v>
      </c>
      <c r="B707" s="1226" t="s">
        <v>14426</v>
      </c>
      <c r="C707" s="1231">
        <v>419</v>
      </c>
      <c r="D707" s="1"/>
      <c r="E707" s="1"/>
      <c r="F707" s="1"/>
      <c r="G707" s="1"/>
      <c r="H707" s="1"/>
      <c r="I707" s="1"/>
      <c r="J707" s="1"/>
      <c r="K707" s="1"/>
      <c r="L707" s="1"/>
      <c r="M707" s="367"/>
    </row>
    <row x14ac:dyDescent="0.25" r="708" customHeight="1" ht="29.25">
      <c r="A708" s="741" t="s">
        <v>14427</v>
      </c>
      <c r="B708" s="1226" t="s">
        <v>14428</v>
      </c>
      <c r="C708" s="1231">
        <v>429</v>
      </c>
      <c r="D708" s="1"/>
      <c r="E708" s="1"/>
      <c r="F708" s="1"/>
      <c r="G708" s="1"/>
      <c r="H708" s="1"/>
      <c r="I708" s="1"/>
      <c r="J708" s="1"/>
      <c r="K708" s="1"/>
      <c r="L708" s="1"/>
      <c r="M708" s="367"/>
    </row>
    <row x14ac:dyDescent="0.25" r="709" customHeight="1" ht="29.25">
      <c r="A709" s="741" t="s">
        <v>14429</v>
      </c>
      <c r="B709" s="1226" t="s">
        <v>14430</v>
      </c>
      <c r="C709" s="1231">
        <v>222</v>
      </c>
      <c r="D709" s="1"/>
      <c r="E709" s="1"/>
      <c r="F709" s="1"/>
      <c r="G709" s="1"/>
      <c r="H709" s="1"/>
      <c r="I709" s="1"/>
      <c r="J709" s="1"/>
      <c r="K709" s="1"/>
      <c r="L709" s="1"/>
      <c r="M709" s="367"/>
    </row>
    <row x14ac:dyDescent="0.25" r="710" customHeight="1" ht="29.25">
      <c r="A710" s="741" t="s">
        <v>14431</v>
      </c>
      <c r="B710" s="1226" t="s">
        <v>14432</v>
      </c>
      <c r="C710" s="1231">
        <v>905</v>
      </c>
      <c r="D710" s="1"/>
      <c r="E710" s="1"/>
      <c r="F710" s="1"/>
      <c r="G710" s="1"/>
      <c r="H710" s="1"/>
      <c r="I710" s="1"/>
      <c r="J710" s="1"/>
      <c r="K710" s="1"/>
      <c r="L710" s="1"/>
      <c r="M710" s="367"/>
    </row>
    <row x14ac:dyDescent="0.25" r="711" customHeight="1" ht="29.25">
      <c r="A711" s="741" t="s">
        <v>14433</v>
      </c>
      <c r="B711" s="1226" t="s">
        <v>14434</v>
      </c>
      <c r="C711" s="1231">
        <v>820</v>
      </c>
      <c r="D711" s="1"/>
      <c r="E711" s="1"/>
      <c r="F711" s="1"/>
      <c r="G711" s="1"/>
      <c r="H711" s="1"/>
      <c r="I711" s="1"/>
      <c r="J711" s="1"/>
      <c r="K711" s="1"/>
      <c r="L711" s="1"/>
      <c r="M711" s="367"/>
    </row>
    <row x14ac:dyDescent="0.25" r="712" customHeight="1" ht="29.25">
      <c r="A712" s="741" t="s">
        <v>14435</v>
      </c>
      <c r="B712" s="1226" t="s">
        <v>14436</v>
      </c>
      <c r="C712" s="1231">
        <v>825</v>
      </c>
      <c r="D712" s="1"/>
      <c r="E712" s="1"/>
      <c r="F712" s="1"/>
      <c r="G712" s="1"/>
      <c r="H712" s="1"/>
      <c r="I712" s="1"/>
      <c r="J712" s="1"/>
      <c r="K712" s="1"/>
      <c r="L712" s="1"/>
      <c r="M712" s="367"/>
    </row>
    <row x14ac:dyDescent="0.25" r="713" customHeight="1" ht="29.25">
      <c r="A713" s="741" t="s">
        <v>14437</v>
      </c>
      <c r="B713" s="1226" t="s">
        <v>14438</v>
      </c>
      <c r="C713" s="1231">
        <v>876</v>
      </c>
      <c r="D713" s="1"/>
      <c r="E713" s="1"/>
      <c r="F713" s="1"/>
      <c r="G713" s="1"/>
      <c r="H713" s="1"/>
      <c r="I713" s="1"/>
      <c r="J713" s="1"/>
      <c r="K713" s="1"/>
      <c r="L713" s="1"/>
      <c r="M713" s="367"/>
    </row>
    <row x14ac:dyDescent="0.25" r="714" customHeight="1" ht="29.25">
      <c r="A714" s="741" t="s">
        <v>14439</v>
      </c>
      <c r="B714" s="1226" t="s">
        <v>14440</v>
      </c>
      <c r="C714" s="1231">
        <v>952</v>
      </c>
      <c r="D714" s="1"/>
      <c r="E714" s="1"/>
      <c r="F714" s="1"/>
      <c r="G714" s="1"/>
      <c r="H714" s="1"/>
      <c r="I714" s="1"/>
      <c r="J714" s="1"/>
      <c r="K714" s="1"/>
      <c r="L714" s="1"/>
      <c r="M714" s="367"/>
    </row>
    <row x14ac:dyDescent="0.25" r="715" customHeight="1" ht="29.25">
      <c r="A715" s="741" t="s">
        <v>14441</v>
      </c>
      <c r="B715" s="1226" t="s">
        <v>14442</v>
      </c>
      <c r="C715" s="1231">
        <v>46</v>
      </c>
      <c r="D715" s="1"/>
      <c r="E715" s="1"/>
      <c r="F715" s="1"/>
      <c r="G715" s="1"/>
      <c r="H715" s="1"/>
      <c r="I715" s="1"/>
      <c r="J715" s="1"/>
      <c r="K715" s="1"/>
      <c r="L715" s="1"/>
      <c r="M715" s="367"/>
    </row>
    <row x14ac:dyDescent="0.25" r="716" customHeight="1" ht="29.25">
      <c r="A716" s="741" t="s">
        <v>14443</v>
      </c>
      <c r="B716" s="1226" t="s">
        <v>14444</v>
      </c>
      <c r="C716" s="1231">
        <v>56</v>
      </c>
      <c r="D716" s="1"/>
      <c r="E716" s="1"/>
      <c r="F716" s="1"/>
      <c r="G716" s="1"/>
      <c r="H716" s="1"/>
      <c r="I716" s="1"/>
      <c r="J716" s="1"/>
      <c r="K716" s="1"/>
      <c r="L716" s="1"/>
      <c r="M716" s="367"/>
    </row>
    <row x14ac:dyDescent="0.25" r="717" customHeight="1" ht="29.25">
      <c r="A717" s="741" t="s">
        <v>14445</v>
      </c>
      <c r="B717" s="1226" t="s">
        <v>14446</v>
      </c>
      <c r="C717" s="1231">
        <v>24</v>
      </c>
      <c r="D717" s="1"/>
      <c r="E717" s="1"/>
      <c r="F717" s="1"/>
      <c r="G717" s="1"/>
      <c r="H717" s="1"/>
      <c r="I717" s="1"/>
      <c r="J717" s="1"/>
      <c r="K717" s="1"/>
      <c r="L717" s="1"/>
      <c r="M717" s="367"/>
    </row>
    <row x14ac:dyDescent="0.25" r="718" customHeight="1" ht="29.25">
      <c r="A718" s="741" t="s">
        <v>14447</v>
      </c>
      <c r="B718" s="1226" t="s">
        <v>14448</v>
      </c>
      <c r="C718" s="1231">
        <v>95</v>
      </c>
      <c r="D718" s="1"/>
      <c r="E718" s="1"/>
      <c r="F718" s="1"/>
      <c r="G718" s="1"/>
      <c r="H718" s="1"/>
      <c r="I718" s="1"/>
      <c r="J718" s="1"/>
      <c r="K718" s="1"/>
      <c r="L718" s="1"/>
      <c r="M718" s="367"/>
    </row>
    <row x14ac:dyDescent="0.25" r="719" customHeight="1" ht="29.25">
      <c r="A719" s="741" t="s">
        <v>14449</v>
      </c>
      <c r="B719" s="1226" t="s">
        <v>14450</v>
      </c>
      <c r="C719" s="1231">
        <v>262</v>
      </c>
      <c r="D719" s="1"/>
      <c r="E719" s="1"/>
      <c r="F719" s="1"/>
      <c r="G719" s="1"/>
      <c r="H719" s="1"/>
      <c r="I719" s="1"/>
      <c r="J719" s="1"/>
      <c r="K719" s="1"/>
      <c r="L719" s="1"/>
      <c r="M719" s="367"/>
    </row>
    <row x14ac:dyDescent="0.25" r="720" customHeight="1" ht="29.25">
      <c r="A720" s="741" t="s">
        <v>14451</v>
      </c>
      <c r="B720" s="1226" t="s">
        <v>14452</v>
      </c>
      <c r="C720" s="1231">
        <v>420</v>
      </c>
      <c r="D720" s="1"/>
      <c r="E720" s="1"/>
      <c r="F720" s="1"/>
      <c r="G720" s="1"/>
      <c r="H720" s="1"/>
      <c r="I720" s="1"/>
      <c r="J720" s="1"/>
      <c r="K720" s="1"/>
      <c r="L720" s="1"/>
      <c r="M720" s="367"/>
    </row>
    <row x14ac:dyDescent="0.25" r="721" customHeight="1" ht="29.25">
      <c r="A721" s="741" t="s">
        <v>14453</v>
      </c>
      <c r="B721" s="1226" t="s">
        <v>14454</v>
      </c>
      <c r="C721" s="1231">
        <v>468</v>
      </c>
      <c r="D721" s="1"/>
      <c r="E721" s="1"/>
      <c r="F721" s="1"/>
      <c r="G721" s="1"/>
      <c r="H721" s="1"/>
      <c r="I721" s="1"/>
      <c r="J721" s="1"/>
      <c r="K721" s="1"/>
      <c r="L721" s="1"/>
      <c r="M721" s="367"/>
    </row>
    <row x14ac:dyDescent="0.25" r="722" customHeight="1" ht="29.25">
      <c r="A722" s="741" t="s">
        <v>14455</v>
      </c>
      <c r="B722" s="1226" t="s">
        <v>14456</v>
      </c>
      <c r="C722" s="1231">
        <v>661</v>
      </c>
      <c r="D722" s="1"/>
      <c r="E722" s="1"/>
      <c r="F722" s="1"/>
      <c r="G722" s="1"/>
      <c r="H722" s="1"/>
      <c r="I722" s="1"/>
      <c r="J722" s="1"/>
      <c r="K722" s="1"/>
      <c r="L722" s="1"/>
      <c r="M722" s="367"/>
    </row>
    <row x14ac:dyDescent="0.25" r="723" customHeight="1" ht="29.25">
      <c r="A723" s="741" t="s">
        <v>14457</v>
      </c>
      <c r="B723" s="1226" t="s">
        <v>14458</v>
      </c>
      <c r="C723" s="1231">
        <v>88</v>
      </c>
      <c r="D723" s="1"/>
      <c r="E723" s="1"/>
      <c r="F723" s="1"/>
      <c r="G723" s="1"/>
      <c r="H723" s="1"/>
      <c r="I723" s="1"/>
      <c r="J723" s="1"/>
      <c r="K723" s="1"/>
      <c r="L723" s="1"/>
      <c r="M723" s="367"/>
    </row>
    <row x14ac:dyDescent="0.25" r="724" customHeight="1" ht="29.25">
      <c r="A724" s="741" t="s">
        <v>14459</v>
      </c>
      <c r="B724" s="1226" t="s">
        <v>14460</v>
      </c>
      <c r="C724" s="1231">
        <v>93</v>
      </c>
      <c r="D724" s="1"/>
      <c r="E724" s="1"/>
      <c r="F724" s="1"/>
      <c r="G724" s="1"/>
      <c r="H724" s="1"/>
      <c r="I724" s="1"/>
      <c r="J724" s="1"/>
      <c r="K724" s="1"/>
      <c r="L724" s="1"/>
      <c r="M724" s="367"/>
    </row>
    <row x14ac:dyDescent="0.25" r="725" customHeight="1" ht="29.25">
      <c r="A725" s="741" t="s">
        <v>14461</v>
      </c>
      <c r="B725" s="1226" t="s">
        <v>14462</v>
      </c>
      <c r="C725" s="1231">
        <v>801</v>
      </c>
      <c r="D725" s="1"/>
      <c r="E725" s="1"/>
      <c r="F725" s="1"/>
      <c r="G725" s="1"/>
      <c r="H725" s="1"/>
      <c r="I725" s="1"/>
      <c r="J725" s="1"/>
      <c r="K725" s="1"/>
      <c r="L725" s="1"/>
      <c r="M725" s="367"/>
    </row>
    <row x14ac:dyDescent="0.25" r="726" customHeight="1" ht="29.25">
      <c r="A726" s="741" t="s">
        <v>14463</v>
      </c>
      <c r="B726" s="1226" t="s">
        <v>14464</v>
      </c>
      <c r="C726" s="1231">
        <v>736</v>
      </c>
      <c r="D726" s="1"/>
      <c r="E726" s="1"/>
      <c r="F726" s="1"/>
      <c r="G726" s="1"/>
      <c r="H726" s="1"/>
      <c r="I726" s="1"/>
      <c r="J726" s="1"/>
      <c r="K726" s="1"/>
      <c r="L726" s="1"/>
      <c r="M726" s="367"/>
    </row>
    <row x14ac:dyDescent="0.25" r="727" customHeight="1" ht="29.25">
      <c r="A727" s="741" t="s">
        <v>14465</v>
      </c>
      <c r="B727" s="1226" t="s">
        <v>14466</v>
      </c>
      <c r="C727" s="1231">
        <v>97</v>
      </c>
      <c r="D727" s="1"/>
      <c r="E727" s="1"/>
      <c r="F727" s="1"/>
      <c r="G727" s="1"/>
      <c r="H727" s="1"/>
      <c r="I727" s="1"/>
      <c r="J727" s="1"/>
      <c r="K727" s="1"/>
      <c r="L727" s="1"/>
      <c r="M727" s="367"/>
    </row>
    <row x14ac:dyDescent="0.25" r="728" customHeight="1" ht="29.25">
      <c r="A728" s="741" t="s">
        <v>14467</v>
      </c>
      <c r="B728" s="1226" t="s">
        <v>14468</v>
      </c>
      <c r="C728" s="1231">
        <v>224</v>
      </c>
      <c r="D728" s="1"/>
      <c r="E728" s="1"/>
      <c r="F728" s="1"/>
      <c r="G728" s="1"/>
      <c r="H728" s="1"/>
      <c r="I728" s="1"/>
      <c r="J728" s="1"/>
      <c r="K728" s="1"/>
      <c r="L728" s="1"/>
      <c r="M728" s="367"/>
    </row>
    <row x14ac:dyDescent="0.25" r="729" customHeight="1" ht="29.25">
      <c r="A729" s="741" t="s">
        <v>14469</v>
      </c>
      <c r="B729" s="1226" t="s">
        <v>14470</v>
      </c>
      <c r="C729" s="1231">
        <v>233</v>
      </c>
      <c r="D729" s="1"/>
      <c r="E729" s="1"/>
      <c r="F729" s="1"/>
      <c r="G729" s="1"/>
      <c r="H729" s="1"/>
      <c r="I729" s="1"/>
      <c r="J729" s="1"/>
      <c r="K729" s="1"/>
      <c r="L729" s="1"/>
      <c r="M729" s="367"/>
    </row>
    <row x14ac:dyDescent="0.25" r="730" customHeight="1" ht="29.25">
      <c r="A730" s="741" t="s">
        <v>14471</v>
      </c>
      <c r="B730" s="1226" t="s">
        <v>14472</v>
      </c>
      <c r="C730" s="1231">
        <v>803</v>
      </c>
      <c r="D730" s="1"/>
      <c r="E730" s="1"/>
      <c r="F730" s="1"/>
      <c r="G730" s="1"/>
      <c r="H730" s="1"/>
      <c r="I730" s="1"/>
      <c r="J730" s="1"/>
      <c r="K730" s="1"/>
      <c r="L730" s="1"/>
      <c r="M730" s="367"/>
    </row>
    <row x14ac:dyDescent="0.25" r="731" customHeight="1" ht="29.25">
      <c r="A731" s="741" t="s">
        <v>14473</v>
      </c>
      <c r="B731" s="1226" t="s">
        <v>14474</v>
      </c>
      <c r="C731" s="1231">
        <v>641</v>
      </c>
      <c r="D731" s="1"/>
      <c r="E731" s="1"/>
      <c r="F731" s="1"/>
      <c r="G731" s="1"/>
      <c r="H731" s="1"/>
      <c r="I731" s="1"/>
      <c r="J731" s="1"/>
      <c r="K731" s="1"/>
      <c r="L731" s="1"/>
      <c r="M731" s="367"/>
    </row>
    <row x14ac:dyDescent="0.25" r="732" customHeight="1" ht="29.25">
      <c r="A732" s="741" t="s">
        <v>14475</v>
      </c>
      <c r="B732" s="1226" t="s">
        <v>14476</v>
      </c>
      <c r="C732" s="1231">
        <v>46</v>
      </c>
      <c r="D732" s="1"/>
      <c r="E732" s="1"/>
      <c r="F732" s="1"/>
      <c r="G732" s="1"/>
      <c r="H732" s="1"/>
      <c r="I732" s="1"/>
      <c r="J732" s="1"/>
      <c r="K732" s="1"/>
      <c r="L732" s="1"/>
      <c r="M732" s="367"/>
    </row>
    <row x14ac:dyDescent="0.25" r="733" customHeight="1" ht="29.25">
      <c r="A733" s="741" t="s">
        <v>14477</v>
      </c>
      <c r="B733" s="1226" t="s">
        <v>14478</v>
      </c>
      <c r="C733" s="1231">
        <v>259</v>
      </c>
      <c r="D733" s="1"/>
      <c r="E733" s="1"/>
      <c r="F733" s="1"/>
      <c r="G733" s="1"/>
      <c r="H733" s="1"/>
      <c r="I733" s="1"/>
      <c r="J733" s="1"/>
      <c r="K733" s="1"/>
      <c r="L733" s="1"/>
      <c r="M733" s="367"/>
    </row>
    <row x14ac:dyDescent="0.25" r="734" customHeight="1" ht="29.25">
      <c r="A734" s="741" t="s">
        <v>14479</v>
      </c>
      <c r="B734" s="1226" t="s">
        <v>14480</v>
      </c>
      <c r="C734" s="1231">
        <v>262</v>
      </c>
      <c r="D734" s="1"/>
      <c r="E734" s="1"/>
      <c r="F734" s="1"/>
      <c r="G734" s="1"/>
      <c r="H734" s="1"/>
      <c r="I734" s="1"/>
      <c r="J734" s="1"/>
      <c r="K734" s="1"/>
      <c r="L734" s="1"/>
      <c r="M734" s="367"/>
    </row>
    <row x14ac:dyDescent="0.25" r="735" customHeight="1" ht="29.25">
      <c r="A735" s="741" t="s">
        <v>14481</v>
      </c>
      <c r="B735" s="1226" t="s">
        <v>14482</v>
      </c>
      <c r="C735" s="1231">
        <v>840</v>
      </c>
      <c r="D735" s="1"/>
      <c r="E735" s="1"/>
      <c r="F735" s="1"/>
      <c r="G735" s="1"/>
      <c r="H735" s="1"/>
      <c r="I735" s="1"/>
      <c r="J735" s="1"/>
      <c r="K735" s="1"/>
      <c r="L735" s="1"/>
      <c r="M735" s="367"/>
    </row>
    <row x14ac:dyDescent="0.25" r="736" customHeight="1" ht="29.25">
      <c r="A736" s="741" t="s">
        <v>14483</v>
      </c>
      <c r="B736" s="1226" t="s">
        <v>14484</v>
      </c>
      <c r="C736" s="1231">
        <v>214</v>
      </c>
      <c r="D736" s="1"/>
      <c r="E736" s="1"/>
      <c r="F736" s="1"/>
      <c r="G736" s="1"/>
      <c r="H736" s="1"/>
      <c r="I736" s="1"/>
      <c r="J736" s="1"/>
      <c r="K736" s="1"/>
      <c r="L736" s="1"/>
      <c r="M736" s="367"/>
    </row>
    <row x14ac:dyDescent="0.25" r="737" customHeight="1" ht="29.25">
      <c r="A737" s="741" t="s">
        <v>14485</v>
      </c>
      <c r="B737" s="1226" t="s">
        <v>14486</v>
      </c>
      <c r="C737" s="1231">
        <v>1157</v>
      </c>
      <c r="D737" s="1"/>
      <c r="E737" s="1"/>
      <c r="F737" s="1"/>
      <c r="G737" s="1"/>
      <c r="H737" s="1"/>
      <c r="I737" s="1"/>
      <c r="J737" s="1"/>
      <c r="K737" s="1"/>
      <c r="L737" s="1"/>
      <c r="M737" s="367"/>
    </row>
    <row x14ac:dyDescent="0.25" r="738" customHeight="1" ht="29.25">
      <c r="A738" s="741" t="s">
        <v>14487</v>
      </c>
      <c r="B738" s="1226" t="s">
        <v>14488</v>
      </c>
      <c r="C738" s="1231">
        <v>204</v>
      </c>
      <c r="D738" s="1"/>
      <c r="E738" s="1"/>
      <c r="F738" s="1"/>
      <c r="G738" s="1"/>
      <c r="H738" s="1"/>
      <c r="I738" s="1"/>
      <c r="J738" s="1"/>
      <c r="K738" s="1"/>
      <c r="L738" s="1"/>
      <c r="M738" s="367"/>
    </row>
    <row x14ac:dyDescent="0.25" r="739" customHeight="1" ht="29.25">
      <c r="A739" s="741" t="s">
        <v>14489</v>
      </c>
      <c r="B739" s="1226" t="s">
        <v>14490</v>
      </c>
      <c r="C739" s="1231">
        <v>128</v>
      </c>
      <c r="D739" s="1"/>
      <c r="E739" s="1"/>
      <c r="F739" s="1"/>
      <c r="G739" s="1"/>
      <c r="H739" s="1"/>
      <c r="I739" s="1"/>
      <c r="J739" s="1"/>
      <c r="K739" s="1"/>
      <c r="L739" s="1"/>
      <c r="M739" s="367"/>
    </row>
    <row x14ac:dyDescent="0.25" r="740" customHeight="1" ht="29.25">
      <c r="A740" s="741" t="s">
        <v>14491</v>
      </c>
      <c r="B740" s="1226" t="s">
        <v>14492</v>
      </c>
      <c r="C740" s="1231">
        <v>128</v>
      </c>
      <c r="D740" s="1"/>
      <c r="E740" s="1"/>
      <c r="F740" s="1"/>
      <c r="G740" s="1"/>
      <c r="H740" s="1"/>
      <c r="I740" s="1"/>
      <c r="J740" s="1"/>
      <c r="K740" s="1"/>
      <c r="L740" s="1"/>
      <c r="M740" s="367"/>
    </row>
    <row x14ac:dyDescent="0.25" r="741" customHeight="1" ht="29.25">
      <c r="A741" s="741" t="s">
        <v>14493</v>
      </c>
      <c r="B741" s="1226" t="s">
        <v>14401</v>
      </c>
      <c r="C741" s="1231">
        <v>123</v>
      </c>
      <c r="D741" s="1"/>
      <c r="E741" s="1"/>
      <c r="F741" s="1"/>
      <c r="G741" s="1"/>
      <c r="H741" s="1"/>
      <c r="I741" s="1"/>
      <c r="J741" s="1"/>
      <c r="K741" s="1"/>
      <c r="L741" s="1"/>
      <c r="M741" s="367"/>
    </row>
    <row x14ac:dyDescent="0.25" r="742" customHeight="1" ht="29.25">
      <c r="A742" s="741" t="s">
        <v>14494</v>
      </c>
      <c r="B742" s="1226" t="s">
        <v>14495</v>
      </c>
      <c r="C742" s="1231">
        <v>133</v>
      </c>
      <c r="D742" s="1"/>
      <c r="E742" s="1"/>
      <c r="F742" s="1"/>
      <c r="G742" s="1"/>
      <c r="H742" s="1"/>
      <c r="I742" s="1"/>
      <c r="J742" s="1"/>
      <c r="K742" s="1"/>
      <c r="L742" s="1"/>
      <c r="M742" s="367"/>
    </row>
    <row x14ac:dyDescent="0.25" r="743" customHeight="1" ht="29.25">
      <c r="A743" s="741" t="s">
        <v>14496</v>
      </c>
      <c r="B743" s="1226" t="s">
        <v>14497</v>
      </c>
      <c r="C743" s="1231">
        <v>128</v>
      </c>
      <c r="D743" s="1"/>
      <c r="E743" s="1"/>
      <c r="F743" s="1"/>
      <c r="G743" s="1"/>
      <c r="H743" s="1"/>
      <c r="I743" s="1"/>
      <c r="J743" s="1"/>
      <c r="K743" s="1"/>
      <c r="L743" s="1"/>
      <c r="M743" s="367"/>
    </row>
    <row x14ac:dyDescent="0.25" r="744" customHeight="1" ht="29.25">
      <c r="A744" s="741" t="s">
        <v>14498</v>
      </c>
      <c r="B744" s="1226" t="s">
        <v>14499</v>
      </c>
      <c r="C744" s="1231">
        <v>866</v>
      </c>
      <c r="D744" s="1"/>
      <c r="E744" s="1"/>
      <c r="F744" s="1"/>
      <c r="G744" s="1"/>
      <c r="H744" s="1"/>
      <c r="I744" s="1"/>
      <c r="J744" s="1"/>
      <c r="K744" s="1"/>
      <c r="L744" s="1"/>
      <c r="M744" s="367"/>
    </row>
    <row x14ac:dyDescent="0.25" r="745" customHeight="1" ht="29.25">
      <c r="A745" s="741" t="s">
        <v>14500</v>
      </c>
      <c r="B745" s="1226" t="s">
        <v>14501</v>
      </c>
      <c r="C745" s="1231">
        <v>219</v>
      </c>
      <c r="D745" s="1"/>
      <c r="E745" s="1"/>
      <c r="F745" s="1"/>
      <c r="G745" s="1"/>
      <c r="H745" s="1"/>
      <c r="I745" s="1"/>
      <c r="J745" s="1"/>
      <c r="K745" s="1"/>
      <c r="L745" s="1"/>
      <c r="M745" s="367"/>
    </row>
    <row x14ac:dyDescent="0.25" r="746" customHeight="1" ht="29.25">
      <c r="A746" s="741" t="s">
        <v>14502</v>
      </c>
      <c r="B746" s="1226" t="s">
        <v>14503</v>
      </c>
      <c r="C746" s="1231">
        <v>352</v>
      </c>
      <c r="D746" s="1"/>
      <c r="E746" s="1"/>
      <c r="F746" s="1"/>
      <c r="G746" s="1"/>
      <c r="H746" s="1"/>
      <c r="I746" s="1"/>
      <c r="J746" s="1"/>
      <c r="K746" s="1"/>
      <c r="L746" s="1"/>
      <c r="M746" s="367"/>
    </row>
    <row x14ac:dyDescent="0.25" r="747" customHeight="1" ht="29.25">
      <c r="A747" s="741" t="s">
        <v>14504</v>
      </c>
      <c r="B747" s="1226" t="s">
        <v>14505</v>
      </c>
      <c r="C747" s="1231">
        <v>351</v>
      </c>
      <c r="D747" s="1"/>
      <c r="E747" s="1"/>
      <c r="F747" s="1"/>
      <c r="G747" s="1"/>
      <c r="H747" s="1"/>
      <c r="I747" s="1"/>
      <c r="J747" s="1"/>
      <c r="K747" s="1"/>
      <c r="L747" s="1"/>
      <c r="M747" s="367"/>
    </row>
    <row x14ac:dyDescent="0.25" r="748" customHeight="1" ht="29.25">
      <c r="A748" s="741" t="s">
        <v>14506</v>
      </c>
      <c r="B748" s="1226" t="s">
        <v>14507</v>
      </c>
      <c r="C748" s="1231">
        <v>279</v>
      </c>
      <c r="D748" s="1"/>
      <c r="E748" s="1"/>
      <c r="F748" s="1"/>
      <c r="G748" s="1"/>
      <c r="H748" s="1"/>
      <c r="I748" s="1"/>
      <c r="J748" s="1"/>
      <c r="K748" s="1"/>
      <c r="L748" s="1"/>
      <c r="M748" s="367"/>
    </row>
    <row x14ac:dyDescent="0.25" r="749" customHeight="1" ht="29.25">
      <c r="A749" s="741" t="s">
        <v>14508</v>
      </c>
      <c r="B749" s="1226" t="s">
        <v>14509</v>
      </c>
      <c r="C749" s="1231">
        <v>259</v>
      </c>
      <c r="D749" s="1"/>
      <c r="E749" s="1"/>
      <c r="F749" s="1"/>
      <c r="G749" s="1"/>
      <c r="H749" s="1"/>
      <c r="I749" s="1"/>
      <c r="J749" s="1"/>
      <c r="K749" s="1"/>
      <c r="L749" s="1"/>
      <c r="M749" s="367"/>
    </row>
    <row x14ac:dyDescent="0.25" r="750" customHeight="1" ht="29.25">
      <c r="A750" s="741" t="s">
        <v>14510</v>
      </c>
      <c r="B750" s="1226" t="s">
        <v>14511</v>
      </c>
      <c r="C750" s="1231">
        <v>120</v>
      </c>
      <c r="D750" s="1"/>
      <c r="E750" s="1"/>
      <c r="F750" s="1"/>
      <c r="G750" s="1"/>
      <c r="H750" s="1"/>
      <c r="I750" s="1"/>
      <c r="J750" s="1"/>
      <c r="K750" s="1"/>
      <c r="L750" s="1"/>
      <c r="M750" s="367"/>
    </row>
    <row x14ac:dyDescent="0.25" r="751" customHeight="1" ht="29.25">
      <c r="A751" s="741" t="s">
        <v>14512</v>
      </c>
      <c r="B751" s="1226" t="s">
        <v>14513</v>
      </c>
      <c r="C751" s="1231">
        <v>102</v>
      </c>
      <c r="D751" s="1"/>
      <c r="E751" s="1"/>
      <c r="F751" s="1"/>
      <c r="G751" s="1"/>
      <c r="H751" s="1"/>
      <c r="I751" s="1"/>
      <c r="J751" s="1"/>
      <c r="K751" s="1"/>
      <c r="L751" s="1"/>
      <c r="M751" s="367"/>
    </row>
    <row x14ac:dyDescent="0.25" r="752" customHeight="1" ht="29.25">
      <c r="A752" s="741" t="s">
        <v>14514</v>
      </c>
      <c r="B752" s="1226" t="s">
        <v>14515</v>
      </c>
      <c r="C752" s="1231">
        <v>361</v>
      </c>
      <c r="D752" s="1"/>
      <c r="E752" s="1"/>
      <c r="F752" s="1"/>
      <c r="G752" s="1"/>
      <c r="H752" s="1"/>
      <c r="I752" s="1"/>
      <c r="J752" s="1"/>
      <c r="K752" s="1"/>
      <c r="L752" s="1"/>
      <c r="M752" s="367"/>
    </row>
    <row x14ac:dyDescent="0.25" r="753" customHeight="1" ht="29.25">
      <c r="A753" s="741" t="s">
        <v>14516</v>
      </c>
      <c r="B753" s="1226" t="s">
        <v>14517</v>
      </c>
      <c r="C753" s="1231">
        <v>401</v>
      </c>
      <c r="D753" s="1"/>
      <c r="E753" s="1"/>
      <c r="F753" s="1"/>
      <c r="G753" s="1"/>
      <c r="H753" s="1"/>
      <c r="I753" s="1"/>
      <c r="J753" s="1"/>
      <c r="K753" s="1"/>
      <c r="L753" s="1"/>
      <c r="M753" s="367"/>
    </row>
    <row x14ac:dyDescent="0.25" r="754" customHeight="1" ht="29.25">
      <c r="A754" s="741" t="s">
        <v>14518</v>
      </c>
      <c r="B754" s="1226" t="s">
        <v>14519</v>
      </c>
      <c r="C754" s="1231">
        <v>150</v>
      </c>
      <c r="D754" s="1"/>
      <c r="E754" s="1"/>
      <c r="F754" s="1"/>
      <c r="G754" s="1"/>
      <c r="H754" s="1"/>
      <c r="I754" s="1"/>
      <c r="J754" s="1"/>
      <c r="K754" s="1"/>
      <c r="L754" s="1"/>
      <c r="M754" s="367"/>
    </row>
    <row x14ac:dyDescent="0.25" r="755" customHeight="1" ht="29.25">
      <c r="A755" s="741" t="s">
        <v>14520</v>
      </c>
      <c r="B755" s="1226" t="s">
        <v>14521</v>
      </c>
      <c r="C755" s="1231">
        <v>94</v>
      </c>
      <c r="D755" s="1"/>
      <c r="E755" s="1"/>
      <c r="F755" s="1"/>
      <c r="G755" s="1"/>
      <c r="H755" s="1"/>
      <c r="I755" s="1"/>
      <c r="J755" s="1"/>
      <c r="K755" s="1"/>
      <c r="L755" s="1"/>
      <c r="M755" s="367"/>
    </row>
    <row x14ac:dyDescent="0.25" r="756" customHeight="1" ht="29.25">
      <c r="A756" s="741" t="s">
        <v>14522</v>
      </c>
      <c r="B756" s="1226" t="s">
        <v>14523</v>
      </c>
      <c r="C756" s="1231">
        <v>212</v>
      </c>
      <c r="D756" s="1"/>
      <c r="E756" s="1"/>
      <c r="F756" s="1"/>
      <c r="G756" s="1"/>
      <c r="H756" s="1"/>
      <c r="I756" s="1"/>
      <c r="J756" s="1"/>
      <c r="K756" s="1"/>
      <c r="L756" s="1"/>
      <c r="M756" s="367"/>
    </row>
    <row x14ac:dyDescent="0.25" r="757" customHeight="1" ht="29.25">
      <c r="A757" s="741" t="s">
        <v>14524</v>
      </c>
      <c r="B757" s="1226" t="s">
        <v>14525</v>
      </c>
      <c r="C757" s="1231">
        <v>600</v>
      </c>
      <c r="D757" s="1"/>
      <c r="E757" s="1"/>
      <c r="F757" s="1"/>
      <c r="G757" s="1"/>
      <c r="H757" s="1"/>
      <c r="I757" s="1"/>
      <c r="J757" s="1"/>
      <c r="K757" s="1"/>
      <c r="L757" s="1"/>
      <c r="M757" s="367"/>
    </row>
    <row x14ac:dyDescent="0.25" r="758" customHeight="1" ht="29.25">
      <c r="A758" s="741" t="s">
        <v>14526</v>
      </c>
      <c r="B758" s="1226" t="s">
        <v>14527</v>
      </c>
      <c r="C758" s="1231">
        <v>752</v>
      </c>
      <c r="D758" s="1"/>
      <c r="E758" s="1"/>
      <c r="F758" s="1"/>
      <c r="G758" s="1"/>
      <c r="H758" s="1"/>
      <c r="I758" s="1"/>
      <c r="J758" s="1"/>
      <c r="K758" s="1"/>
      <c r="L758" s="1"/>
      <c r="M758" s="367"/>
    </row>
    <row x14ac:dyDescent="0.25" r="759" customHeight="1" ht="29.25">
      <c r="A759" s="741" t="s">
        <v>14528</v>
      </c>
      <c r="B759" s="1226" t="s">
        <v>14529</v>
      </c>
      <c r="C759" s="1231">
        <v>484</v>
      </c>
      <c r="D759" s="1"/>
      <c r="E759" s="1"/>
      <c r="F759" s="1"/>
      <c r="G759" s="1"/>
      <c r="H759" s="1"/>
      <c r="I759" s="1"/>
      <c r="J759" s="1"/>
      <c r="K759" s="1"/>
      <c r="L759" s="1"/>
      <c r="M759" s="367"/>
    </row>
    <row x14ac:dyDescent="0.25" r="760" customHeight="1" ht="29.25">
      <c r="A760" s="741" t="s">
        <v>14530</v>
      </c>
      <c r="B760" s="1226" t="s">
        <v>14531</v>
      </c>
      <c r="C760" s="1231">
        <v>172</v>
      </c>
      <c r="D760" s="1"/>
      <c r="E760" s="1"/>
      <c r="F760" s="1"/>
      <c r="G760" s="1"/>
      <c r="H760" s="1"/>
      <c r="I760" s="1"/>
      <c r="J760" s="1"/>
      <c r="K760" s="1"/>
      <c r="L760" s="1"/>
      <c r="M760" s="367"/>
    </row>
    <row x14ac:dyDescent="0.25" r="761" customHeight="1" ht="29.25">
      <c r="A761" s="741" t="s">
        <v>14532</v>
      </c>
      <c r="B761" s="1226" t="s">
        <v>14533</v>
      </c>
      <c r="C761" s="1231">
        <v>43</v>
      </c>
      <c r="D761" s="1"/>
      <c r="E761" s="1"/>
      <c r="F761" s="1"/>
      <c r="G761" s="1"/>
      <c r="H761" s="1"/>
      <c r="I761" s="1"/>
      <c r="J761" s="1"/>
      <c r="K761" s="1"/>
      <c r="L761" s="1"/>
      <c r="M761" s="367"/>
    </row>
    <row x14ac:dyDescent="0.25" r="762" customHeight="1" ht="29.25">
      <c r="A762" s="741" t="s">
        <v>14534</v>
      </c>
      <c r="B762" s="1226" t="s">
        <v>14535</v>
      </c>
      <c r="C762" s="1231">
        <v>153</v>
      </c>
      <c r="D762" s="1"/>
      <c r="E762" s="1"/>
      <c r="F762" s="1"/>
      <c r="G762" s="1"/>
      <c r="H762" s="1"/>
      <c r="I762" s="1"/>
      <c r="J762" s="1"/>
      <c r="K762" s="1"/>
      <c r="L762" s="1"/>
      <c r="M762" s="367"/>
    </row>
    <row x14ac:dyDescent="0.25" r="763" customHeight="1" ht="29.25">
      <c r="A763" s="741" t="s">
        <v>14536</v>
      </c>
      <c r="B763" s="1226" t="s">
        <v>14537</v>
      </c>
      <c r="C763" s="1231">
        <v>144</v>
      </c>
      <c r="D763" s="1"/>
      <c r="E763" s="1"/>
      <c r="F763" s="1"/>
      <c r="G763" s="1"/>
      <c r="H763" s="1"/>
      <c r="I763" s="1"/>
      <c r="J763" s="1"/>
      <c r="K763" s="1"/>
      <c r="L763" s="1"/>
      <c r="M763" s="367"/>
    </row>
    <row x14ac:dyDescent="0.25" r="764" customHeight="1" ht="29.25">
      <c r="A764" s="741" t="s">
        <v>14538</v>
      </c>
      <c r="B764" s="1226" t="s">
        <v>14539</v>
      </c>
      <c r="C764" s="1231">
        <v>304</v>
      </c>
      <c r="D764" s="1"/>
      <c r="E764" s="1"/>
      <c r="F764" s="1"/>
      <c r="G764" s="1"/>
      <c r="H764" s="1"/>
      <c r="I764" s="1"/>
      <c r="J764" s="1"/>
      <c r="K764" s="1"/>
      <c r="L764" s="1"/>
      <c r="M764" s="367"/>
    </row>
    <row x14ac:dyDescent="0.25" r="765" customHeight="1" ht="29.25">
      <c r="A765" s="741" t="s">
        <v>277</v>
      </c>
      <c r="B765" s="1226" t="s">
        <v>278</v>
      </c>
      <c r="C765" s="1231">
        <v>305</v>
      </c>
      <c r="D765" s="1"/>
      <c r="E765" s="1"/>
      <c r="F765" s="1"/>
      <c r="G765" s="1"/>
      <c r="H765" s="1"/>
      <c r="I765" s="1"/>
      <c r="J765" s="1"/>
      <c r="K765" s="1"/>
      <c r="L765" s="1"/>
      <c r="M765" s="367"/>
    </row>
    <row x14ac:dyDescent="0.25" r="766" customHeight="1" ht="29.25">
      <c r="A766" s="741" t="s">
        <v>14540</v>
      </c>
      <c r="B766" s="1226" t="s">
        <v>14541</v>
      </c>
      <c r="C766" s="1231">
        <v>314</v>
      </c>
      <c r="D766" s="1"/>
      <c r="E766" s="1"/>
      <c r="F766" s="1"/>
      <c r="G766" s="1"/>
      <c r="H766" s="1"/>
      <c r="I766" s="1"/>
      <c r="J766" s="1"/>
      <c r="K766" s="1"/>
      <c r="L766" s="1"/>
      <c r="M766" s="367"/>
    </row>
    <row x14ac:dyDescent="0.25" r="767" customHeight="1" ht="29.25">
      <c r="A767" s="741" t="s">
        <v>14542</v>
      </c>
      <c r="B767" s="1226" t="s">
        <v>14543</v>
      </c>
      <c r="C767" s="1231">
        <v>319</v>
      </c>
      <c r="D767" s="1"/>
      <c r="E767" s="1"/>
      <c r="F767" s="1"/>
      <c r="G767" s="1"/>
      <c r="H767" s="1"/>
      <c r="I767" s="1"/>
      <c r="J767" s="1"/>
      <c r="K767" s="1"/>
      <c r="L767" s="1"/>
      <c r="M767" s="367"/>
    </row>
    <row x14ac:dyDescent="0.25" r="768" customHeight="1" ht="29.25">
      <c r="A768" s="741" t="s">
        <v>14544</v>
      </c>
      <c r="B768" s="1226" t="s">
        <v>14545</v>
      </c>
      <c r="C768" s="1231">
        <v>1152</v>
      </c>
      <c r="D768" s="1"/>
      <c r="E768" s="1"/>
      <c r="F768" s="1"/>
      <c r="G768" s="1"/>
      <c r="H768" s="1"/>
      <c r="I768" s="1"/>
      <c r="J768" s="1"/>
      <c r="K768" s="1"/>
      <c r="L768" s="1"/>
      <c r="M768" s="367"/>
    </row>
    <row x14ac:dyDescent="0.25" r="769" customHeight="1" ht="29.25">
      <c r="A769" s="741" t="s">
        <v>14546</v>
      </c>
      <c r="B769" s="1226" t="s">
        <v>14547</v>
      </c>
      <c r="C769" s="1231">
        <v>396</v>
      </c>
      <c r="D769" s="1"/>
      <c r="E769" s="1"/>
      <c r="F769" s="1"/>
      <c r="G769" s="1"/>
      <c r="H769" s="1"/>
      <c r="I769" s="1"/>
      <c r="J769" s="1"/>
      <c r="K769" s="1"/>
      <c r="L769" s="1"/>
      <c r="M769" s="367"/>
    </row>
    <row x14ac:dyDescent="0.25" r="770" customHeight="1" ht="29.25">
      <c r="A770" s="741" t="s">
        <v>14548</v>
      </c>
      <c r="B770" s="1226" t="s">
        <v>14549</v>
      </c>
      <c r="C770" s="1231">
        <v>384</v>
      </c>
      <c r="D770" s="1"/>
      <c r="E770" s="1"/>
      <c r="F770" s="1"/>
      <c r="G770" s="1"/>
      <c r="H770" s="1"/>
      <c r="I770" s="1"/>
      <c r="J770" s="1"/>
      <c r="K770" s="1"/>
      <c r="L770" s="1"/>
      <c r="M770" s="367"/>
    </row>
    <row x14ac:dyDescent="0.25" r="771" customHeight="1" ht="29.25">
      <c r="A771" s="741" t="s">
        <v>14550</v>
      </c>
      <c r="B771" s="1226" t="s">
        <v>14551</v>
      </c>
      <c r="C771" s="1231">
        <v>352</v>
      </c>
      <c r="D771" s="1"/>
      <c r="E771" s="1"/>
      <c r="F771" s="1"/>
      <c r="G771" s="1"/>
      <c r="H771" s="1"/>
      <c r="I771" s="1"/>
      <c r="J771" s="1"/>
      <c r="K771" s="1"/>
      <c r="L771" s="1"/>
      <c r="M771" s="367"/>
    </row>
    <row x14ac:dyDescent="0.25" r="772" customHeight="1" ht="29.25">
      <c r="A772" s="741" t="s">
        <v>14552</v>
      </c>
      <c r="B772" s="1226" t="s">
        <v>14553</v>
      </c>
      <c r="C772" s="1231">
        <v>340</v>
      </c>
      <c r="D772" s="1"/>
      <c r="E772" s="1"/>
      <c r="F772" s="1"/>
      <c r="G772" s="1"/>
      <c r="H772" s="1"/>
      <c r="I772" s="1"/>
      <c r="J772" s="1"/>
      <c r="K772" s="1"/>
      <c r="L772" s="1"/>
      <c r="M772" s="367"/>
    </row>
    <row x14ac:dyDescent="0.25" r="773" customHeight="1" ht="29.25">
      <c r="A773" s="741" t="s">
        <v>14554</v>
      </c>
      <c r="B773" s="1226" t="s">
        <v>14555</v>
      </c>
      <c r="C773" s="1231">
        <v>91</v>
      </c>
      <c r="D773" s="1"/>
      <c r="E773" s="1"/>
      <c r="F773" s="1"/>
      <c r="G773" s="1"/>
      <c r="H773" s="1"/>
      <c r="I773" s="1"/>
      <c r="J773" s="1"/>
      <c r="K773" s="1"/>
      <c r="L773" s="1"/>
      <c r="M773" s="367"/>
    </row>
    <row x14ac:dyDescent="0.25" r="774" customHeight="1" ht="29.25">
      <c r="A774" s="741" t="s">
        <v>14556</v>
      </c>
      <c r="B774" s="1226" t="s">
        <v>14557</v>
      </c>
      <c r="C774" s="1231">
        <v>96</v>
      </c>
      <c r="D774" s="1"/>
      <c r="E774" s="1"/>
      <c r="F774" s="1"/>
      <c r="G774" s="1"/>
      <c r="H774" s="1"/>
      <c r="I774" s="1"/>
      <c r="J774" s="1"/>
      <c r="K774" s="1"/>
      <c r="L774" s="1"/>
      <c r="M774" s="367"/>
    </row>
    <row x14ac:dyDescent="0.25" r="775" customHeight="1" ht="29.25">
      <c r="A775" s="741" t="s">
        <v>14558</v>
      </c>
      <c r="B775" s="1226" t="s">
        <v>14559</v>
      </c>
      <c r="C775" s="1231">
        <v>318</v>
      </c>
      <c r="D775" s="1"/>
      <c r="E775" s="1"/>
      <c r="F775" s="1"/>
      <c r="G775" s="1"/>
      <c r="H775" s="1"/>
      <c r="I775" s="1"/>
      <c r="J775" s="1"/>
      <c r="K775" s="1"/>
      <c r="L775" s="1"/>
      <c r="M775" s="367"/>
    </row>
    <row x14ac:dyDescent="0.25" r="776" customHeight="1" ht="29.25">
      <c r="A776" s="741" t="s">
        <v>14560</v>
      </c>
      <c r="B776" s="1226" t="s">
        <v>14561</v>
      </c>
      <c r="C776" s="1231">
        <v>161</v>
      </c>
      <c r="D776" s="1"/>
      <c r="E776" s="1"/>
      <c r="F776" s="1"/>
      <c r="G776" s="1"/>
      <c r="H776" s="1"/>
      <c r="I776" s="1"/>
      <c r="J776" s="1"/>
      <c r="K776" s="1"/>
      <c r="L776" s="1"/>
      <c r="M776" s="367"/>
    </row>
    <row x14ac:dyDescent="0.25" r="777" customHeight="1" ht="29.25">
      <c r="A777" s="741" t="s">
        <v>14562</v>
      </c>
      <c r="B777" s="1226" t="s">
        <v>14563</v>
      </c>
      <c r="C777" s="1231">
        <v>86</v>
      </c>
      <c r="D777" s="1"/>
      <c r="E777" s="1"/>
      <c r="F777" s="1"/>
      <c r="G777" s="1"/>
      <c r="H777" s="1"/>
      <c r="I777" s="1"/>
      <c r="J777" s="1"/>
      <c r="K777" s="1"/>
      <c r="L777" s="1"/>
      <c r="M777" s="367"/>
    </row>
    <row x14ac:dyDescent="0.25" r="778" customHeight="1" ht="29.25">
      <c r="A778" s="741" t="s">
        <v>14564</v>
      </c>
      <c r="B778" s="1226" t="s">
        <v>14565</v>
      </c>
      <c r="C778" s="1231">
        <v>385</v>
      </c>
      <c r="D778" s="1"/>
      <c r="E778" s="1"/>
      <c r="F778" s="1"/>
      <c r="G778" s="1"/>
      <c r="H778" s="1"/>
      <c r="I778" s="1"/>
      <c r="J778" s="1"/>
      <c r="K778" s="1"/>
      <c r="L778" s="1"/>
      <c r="M778" s="367"/>
    </row>
    <row x14ac:dyDescent="0.25" r="779" customHeight="1" ht="29.25">
      <c r="A779" s="741" t="s">
        <v>14566</v>
      </c>
      <c r="B779" s="1226" t="s">
        <v>14567</v>
      </c>
      <c r="C779" s="1231">
        <v>201</v>
      </c>
      <c r="D779" s="1"/>
      <c r="E779" s="1"/>
      <c r="F779" s="1"/>
      <c r="G779" s="1"/>
      <c r="H779" s="1"/>
      <c r="I779" s="1"/>
      <c r="J779" s="1"/>
      <c r="K779" s="1"/>
      <c r="L779" s="1"/>
      <c r="M779" s="367"/>
    </row>
    <row x14ac:dyDescent="0.25" r="780" customHeight="1" ht="29.25">
      <c r="A780" s="741" t="s">
        <v>14568</v>
      </c>
      <c r="B780" s="1226" t="s">
        <v>14569</v>
      </c>
      <c r="C780" s="1231">
        <v>112</v>
      </c>
      <c r="D780" s="1"/>
      <c r="E780" s="1"/>
      <c r="F780" s="1"/>
      <c r="G780" s="1"/>
      <c r="H780" s="1"/>
      <c r="I780" s="1"/>
      <c r="J780" s="1"/>
      <c r="K780" s="1"/>
      <c r="L780" s="1"/>
      <c r="M780" s="367"/>
    </row>
    <row x14ac:dyDescent="0.25" r="781" customHeight="1" ht="29.25">
      <c r="A781" s="741" t="s">
        <v>14570</v>
      </c>
      <c r="B781" s="1226" t="s">
        <v>14571</v>
      </c>
      <c r="C781" s="1231">
        <v>312</v>
      </c>
      <c r="D781" s="1"/>
      <c r="E781" s="1"/>
      <c r="F781" s="1"/>
      <c r="G781" s="1"/>
      <c r="H781" s="1"/>
      <c r="I781" s="1"/>
      <c r="J781" s="1"/>
      <c r="K781" s="1"/>
      <c r="L781" s="1"/>
      <c r="M781" s="367"/>
    </row>
    <row x14ac:dyDescent="0.25" r="782" customHeight="1" ht="29.25">
      <c r="A782" s="741" t="s">
        <v>14572</v>
      </c>
      <c r="B782" s="1226" t="s">
        <v>14573</v>
      </c>
      <c r="C782" s="1231">
        <v>961</v>
      </c>
      <c r="D782" s="1"/>
      <c r="E782" s="1"/>
      <c r="F782" s="1"/>
      <c r="G782" s="1"/>
      <c r="H782" s="1"/>
      <c r="I782" s="1"/>
      <c r="J782" s="1"/>
      <c r="K782" s="1"/>
      <c r="L782" s="1"/>
      <c r="M782" s="367"/>
    </row>
    <row x14ac:dyDescent="0.25" r="783" customHeight="1" ht="29.25">
      <c r="A783" s="741" t="s">
        <v>14574</v>
      </c>
      <c r="B783" s="1226" t="s">
        <v>14575</v>
      </c>
      <c r="C783" s="1231">
        <v>91</v>
      </c>
      <c r="D783" s="1"/>
      <c r="E783" s="1"/>
      <c r="F783" s="1"/>
      <c r="G783" s="1"/>
      <c r="H783" s="1"/>
      <c r="I783" s="1"/>
      <c r="J783" s="1"/>
      <c r="K783" s="1"/>
      <c r="L783" s="1"/>
      <c r="M783" s="367"/>
    </row>
    <row x14ac:dyDescent="0.25" r="784" customHeight="1" ht="29.25">
      <c r="A784" s="741" t="s">
        <v>14576</v>
      </c>
      <c r="B784" s="1226" t="s">
        <v>14577</v>
      </c>
      <c r="C784" s="1231">
        <v>191</v>
      </c>
      <c r="D784" s="1"/>
      <c r="E784" s="1"/>
      <c r="F784" s="1"/>
      <c r="G784" s="1"/>
      <c r="H784" s="1"/>
      <c r="I784" s="1"/>
      <c r="J784" s="1"/>
      <c r="K784" s="1"/>
      <c r="L784" s="1"/>
      <c r="M784" s="367"/>
    </row>
    <row x14ac:dyDescent="0.25" r="785" customHeight="1" ht="29.25">
      <c r="A785" s="741" t="s">
        <v>14578</v>
      </c>
      <c r="B785" s="1226" t="s">
        <v>14579</v>
      </c>
      <c r="C785" s="1231">
        <v>260</v>
      </c>
      <c r="D785" s="1"/>
      <c r="E785" s="1"/>
      <c r="F785" s="1"/>
      <c r="G785" s="1"/>
      <c r="H785" s="1"/>
      <c r="I785" s="1"/>
      <c r="J785" s="1"/>
      <c r="K785" s="1"/>
      <c r="L785" s="1"/>
      <c r="M785" s="367"/>
    </row>
    <row x14ac:dyDescent="0.25" r="786" customHeight="1" ht="29.25">
      <c r="A786" s="741" t="s">
        <v>262</v>
      </c>
      <c r="B786" s="1226" t="s">
        <v>14580</v>
      </c>
      <c r="C786" s="1231">
        <v>270</v>
      </c>
      <c r="D786" s="1"/>
      <c r="E786" s="1"/>
      <c r="F786" s="1"/>
      <c r="G786" s="1"/>
      <c r="H786" s="1"/>
      <c r="I786" s="1"/>
      <c r="J786" s="1"/>
      <c r="K786" s="1"/>
      <c r="L786" s="1"/>
      <c r="M786" s="367"/>
    </row>
    <row x14ac:dyDescent="0.25" r="787" customHeight="1" ht="29.25">
      <c r="A787" s="741" t="s">
        <v>14581</v>
      </c>
      <c r="B787" s="1226" t="s">
        <v>14582</v>
      </c>
      <c r="C787" s="1231">
        <v>275</v>
      </c>
      <c r="D787" s="1"/>
      <c r="E787" s="1"/>
      <c r="F787" s="1"/>
      <c r="G787" s="1"/>
      <c r="H787" s="1"/>
      <c r="I787" s="1"/>
      <c r="J787" s="1"/>
      <c r="K787" s="1"/>
      <c r="L787" s="1"/>
      <c r="M787" s="367"/>
    </row>
    <row x14ac:dyDescent="0.25" r="788" customHeight="1" ht="29.25">
      <c r="A788" s="741" t="s">
        <v>14583</v>
      </c>
      <c r="B788" s="1226" t="s">
        <v>14584</v>
      </c>
      <c r="C788" s="1231">
        <v>313</v>
      </c>
      <c r="D788" s="1"/>
      <c r="E788" s="1"/>
      <c r="F788" s="1"/>
      <c r="G788" s="1"/>
      <c r="H788" s="1"/>
      <c r="I788" s="1"/>
      <c r="J788" s="1"/>
      <c r="K788" s="1"/>
      <c r="L788" s="1"/>
      <c r="M788" s="367"/>
    </row>
    <row x14ac:dyDescent="0.25" r="789" customHeight="1" ht="29.25">
      <c r="A789" s="741" t="s">
        <v>14585</v>
      </c>
      <c r="B789" s="1226" t="s">
        <v>14586</v>
      </c>
      <c r="C789" s="1231">
        <v>726</v>
      </c>
      <c r="D789" s="1"/>
      <c r="E789" s="1"/>
      <c r="F789" s="1"/>
      <c r="G789" s="1"/>
      <c r="H789" s="1"/>
      <c r="I789" s="1"/>
      <c r="J789" s="1"/>
      <c r="K789" s="1"/>
      <c r="L789" s="1"/>
      <c r="M789" s="367"/>
    </row>
    <row x14ac:dyDescent="0.25" r="790" customHeight="1" ht="29.25">
      <c r="A790" s="741" t="s">
        <v>14587</v>
      </c>
      <c r="B790" s="1226" t="s">
        <v>14588</v>
      </c>
      <c r="C790" s="1231">
        <v>947</v>
      </c>
      <c r="D790" s="1"/>
      <c r="E790" s="1"/>
      <c r="F790" s="1"/>
      <c r="G790" s="1"/>
      <c r="H790" s="1"/>
      <c r="I790" s="1"/>
      <c r="J790" s="1"/>
      <c r="K790" s="1"/>
      <c r="L790" s="1"/>
      <c r="M790" s="367"/>
    </row>
    <row x14ac:dyDescent="0.25" r="791" customHeight="1" ht="29.25">
      <c r="A791" s="741" t="s">
        <v>14589</v>
      </c>
      <c r="B791" s="1226" t="s">
        <v>14590</v>
      </c>
      <c r="C791" s="1231">
        <v>773</v>
      </c>
      <c r="D791" s="1"/>
      <c r="E791" s="1"/>
      <c r="F791" s="1"/>
      <c r="G791" s="1"/>
      <c r="H791" s="1"/>
      <c r="I791" s="1"/>
      <c r="J791" s="1"/>
      <c r="K791" s="1"/>
      <c r="L791" s="1"/>
      <c r="M791" s="367"/>
    </row>
    <row x14ac:dyDescent="0.25" r="792" customHeight="1" ht="29.25">
      <c r="A792" s="741" t="s">
        <v>14591</v>
      </c>
      <c r="B792" s="1226" t="s">
        <v>14592</v>
      </c>
      <c r="C792" s="1231">
        <v>57</v>
      </c>
      <c r="D792" s="1"/>
      <c r="E792" s="1"/>
      <c r="F792" s="1"/>
      <c r="G792" s="1"/>
      <c r="H792" s="1"/>
      <c r="I792" s="1"/>
      <c r="J792" s="1"/>
      <c r="K792" s="1"/>
      <c r="L792" s="1"/>
      <c r="M792" s="367"/>
    </row>
    <row x14ac:dyDescent="0.25" r="793" customHeight="1" ht="29.25">
      <c r="A793" s="741" t="s">
        <v>14593</v>
      </c>
      <c r="B793" s="1226" t="s">
        <v>14594</v>
      </c>
      <c r="C793" s="1231">
        <v>600</v>
      </c>
      <c r="D793" s="1"/>
      <c r="E793" s="1"/>
      <c r="F793" s="1"/>
      <c r="G793" s="1"/>
      <c r="H793" s="1"/>
      <c r="I793" s="1"/>
      <c r="J793" s="1"/>
      <c r="K793" s="1"/>
      <c r="L793" s="1"/>
      <c r="M793" s="367"/>
    </row>
    <row x14ac:dyDescent="0.25" r="794" customHeight="1" ht="29.25">
      <c r="A794" s="741" t="s">
        <v>14595</v>
      </c>
      <c r="B794" s="1226" t="s">
        <v>14596</v>
      </c>
      <c r="C794" s="1231">
        <v>170</v>
      </c>
      <c r="D794" s="1"/>
      <c r="E794" s="1"/>
      <c r="F794" s="1"/>
      <c r="G794" s="1"/>
      <c r="H794" s="1"/>
      <c r="I794" s="1"/>
      <c r="J794" s="1"/>
      <c r="K794" s="1"/>
      <c r="L794" s="1"/>
      <c r="M794" s="367"/>
    </row>
    <row x14ac:dyDescent="0.25" r="795" customHeight="1" ht="29.25">
      <c r="A795" s="741" t="s">
        <v>14597</v>
      </c>
      <c r="B795" s="1226" t="s">
        <v>14598</v>
      </c>
      <c r="C795" s="1231">
        <v>550</v>
      </c>
      <c r="D795" s="1"/>
      <c r="E795" s="1"/>
      <c r="F795" s="1"/>
      <c r="G795" s="1"/>
      <c r="H795" s="1"/>
      <c r="I795" s="1"/>
      <c r="J795" s="1"/>
      <c r="K795" s="1"/>
      <c r="L795" s="1"/>
      <c r="M795" s="367"/>
    </row>
    <row x14ac:dyDescent="0.25" r="796" customHeight="1" ht="29.25">
      <c r="A796" s="741" t="s">
        <v>14599</v>
      </c>
      <c r="B796" s="1226" t="s">
        <v>14600</v>
      </c>
      <c r="C796" s="1231">
        <v>223</v>
      </c>
      <c r="D796" s="1"/>
      <c r="E796" s="1"/>
      <c r="F796" s="1"/>
      <c r="G796" s="1"/>
      <c r="H796" s="1"/>
      <c r="I796" s="1"/>
      <c r="J796" s="1"/>
      <c r="K796" s="1"/>
      <c r="L796" s="1"/>
      <c r="M796" s="367"/>
    </row>
    <row x14ac:dyDescent="0.25" r="797" customHeight="1" ht="29.25">
      <c r="A797" s="741" t="s">
        <v>14601</v>
      </c>
      <c r="B797" s="1226" t="s">
        <v>14602</v>
      </c>
      <c r="C797" s="1231">
        <v>238</v>
      </c>
      <c r="D797" s="1"/>
      <c r="E797" s="1"/>
      <c r="F797" s="1"/>
      <c r="G797" s="1"/>
      <c r="H797" s="1"/>
      <c r="I797" s="1"/>
      <c r="J797" s="1"/>
      <c r="K797" s="1"/>
      <c r="L797" s="1"/>
      <c r="M797" s="367"/>
    </row>
    <row x14ac:dyDescent="0.25" r="798" customHeight="1" ht="29.25">
      <c r="A798" s="741" t="s">
        <v>14603</v>
      </c>
      <c r="B798" s="1226" t="s">
        <v>14604</v>
      </c>
      <c r="C798" s="1231">
        <v>238</v>
      </c>
      <c r="D798" s="1"/>
      <c r="E798" s="1"/>
      <c r="F798" s="1"/>
      <c r="G798" s="1"/>
      <c r="H798" s="1"/>
      <c r="I798" s="1"/>
      <c r="J798" s="1"/>
      <c r="K798" s="1"/>
      <c r="L798" s="1"/>
      <c r="M798" s="367"/>
    </row>
    <row x14ac:dyDescent="0.25" r="799" customHeight="1" ht="29.25">
      <c r="A799" s="741" t="s">
        <v>14605</v>
      </c>
      <c r="B799" s="1226" t="s">
        <v>14606</v>
      </c>
      <c r="C799" s="1231">
        <v>317</v>
      </c>
      <c r="D799" s="1"/>
      <c r="E799" s="1"/>
      <c r="F799" s="1"/>
      <c r="G799" s="1"/>
      <c r="H799" s="1"/>
      <c r="I799" s="1"/>
      <c r="J799" s="1"/>
      <c r="K799" s="1"/>
      <c r="L799" s="1"/>
      <c r="M799" s="367"/>
    </row>
    <row x14ac:dyDescent="0.25" r="800" customHeight="1" ht="29.25">
      <c r="A800" s="741" t="s">
        <v>14607</v>
      </c>
      <c r="B800" s="1226" t="s">
        <v>14608</v>
      </c>
      <c r="C800" s="1231">
        <v>159</v>
      </c>
      <c r="D800" s="1"/>
      <c r="E800" s="1"/>
      <c r="F800" s="1"/>
      <c r="G800" s="1"/>
      <c r="H800" s="1"/>
      <c r="I800" s="1"/>
      <c r="J800" s="1"/>
      <c r="K800" s="1"/>
      <c r="L800" s="1"/>
      <c r="M800" s="367"/>
    </row>
    <row x14ac:dyDescent="0.25" r="801" customHeight="1" ht="29.25">
      <c r="A801" s="741" t="s">
        <v>14609</v>
      </c>
      <c r="B801" s="1226" t="s">
        <v>14610</v>
      </c>
      <c r="C801" s="1231">
        <v>704</v>
      </c>
      <c r="D801" s="1"/>
      <c r="E801" s="1"/>
      <c r="F801" s="1"/>
      <c r="G801" s="1"/>
      <c r="H801" s="1"/>
      <c r="I801" s="1"/>
      <c r="J801" s="1"/>
      <c r="K801" s="1"/>
      <c r="L801" s="1"/>
      <c r="M801" s="367"/>
    </row>
    <row x14ac:dyDescent="0.25" r="802" customHeight="1" ht="29.25">
      <c r="A802" s="741" t="s">
        <v>14611</v>
      </c>
      <c r="B802" s="1226" t="s">
        <v>14612</v>
      </c>
      <c r="C802" s="1231">
        <v>1116</v>
      </c>
      <c r="D802" s="1"/>
      <c r="E802" s="1"/>
      <c r="F802" s="1"/>
      <c r="G802" s="1"/>
      <c r="H802" s="1"/>
      <c r="I802" s="1"/>
      <c r="J802" s="1"/>
      <c r="K802" s="1"/>
      <c r="L802" s="1"/>
      <c r="M802" s="367"/>
    </row>
    <row x14ac:dyDescent="0.25" r="803" customHeight="1" ht="29.25">
      <c r="A803" s="741" t="s">
        <v>14613</v>
      </c>
      <c r="B803" s="1226" t="s">
        <v>14614</v>
      </c>
      <c r="C803" s="1231">
        <v>517</v>
      </c>
      <c r="D803" s="1"/>
      <c r="E803" s="1"/>
      <c r="F803" s="1"/>
      <c r="G803" s="1"/>
      <c r="H803" s="1"/>
      <c r="I803" s="1"/>
      <c r="J803" s="1"/>
      <c r="K803" s="1"/>
      <c r="L803" s="1"/>
      <c r="M803" s="367"/>
    </row>
    <row x14ac:dyDescent="0.25" r="804" customHeight="1" ht="29.25">
      <c r="A804" s="741" t="s">
        <v>14615</v>
      </c>
      <c r="B804" s="1226" t="s">
        <v>14616</v>
      </c>
      <c r="C804" s="1231">
        <v>1197</v>
      </c>
      <c r="D804" s="1"/>
      <c r="E804" s="1"/>
      <c r="F804" s="1"/>
      <c r="G804" s="1"/>
      <c r="H804" s="1"/>
      <c r="I804" s="1"/>
      <c r="J804" s="1"/>
      <c r="K804" s="1"/>
      <c r="L804" s="1"/>
      <c r="M804" s="367"/>
    </row>
    <row x14ac:dyDescent="0.25" r="805" customHeight="1" ht="29.25">
      <c r="A805" s="741" t="s">
        <v>14617</v>
      </c>
      <c r="B805" s="1226" t="s">
        <v>14618</v>
      </c>
      <c r="C805" s="1231">
        <v>223</v>
      </c>
      <c r="D805" s="1"/>
      <c r="E805" s="1"/>
      <c r="F805" s="1"/>
      <c r="G805" s="1"/>
      <c r="H805" s="1"/>
      <c r="I805" s="1"/>
      <c r="J805" s="1"/>
      <c r="K805" s="1"/>
      <c r="L805" s="1"/>
      <c r="M805" s="367"/>
    </row>
    <row x14ac:dyDescent="0.25" r="806" customHeight="1" ht="29.25">
      <c r="A806" s="741" t="s">
        <v>14619</v>
      </c>
      <c r="B806" s="1226" t="s">
        <v>14620</v>
      </c>
      <c r="C806" s="1231">
        <v>531</v>
      </c>
      <c r="D806" s="1"/>
      <c r="E806" s="1"/>
      <c r="F806" s="1"/>
      <c r="G806" s="1"/>
      <c r="H806" s="1"/>
      <c r="I806" s="1"/>
      <c r="J806" s="1"/>
      <c r="K806" s="1"/>
      <c r="L806" s="1"/>
      <c r="M806" s="367"/>
    </row>
    <row x14ac:dyDescent="0.25" r="807" customHeight="1" ht="29.25">
      <c r="A807" s="741" t="s">
        <v>14621</v>
      </c>
      <c r="B807" s="1226" t="s">
        <v>14620</v>
      </c>
      <c r="C807" s="1231">
        <v>531</v>
      </c>
      <c r="D807" s="1"/>
      <c r="E807" s="1"/>
      <c r="F807" s="1"/>
      <c r="G807" s="1"/>
      <c r="H807" s="1"/>
      <c r="I807" s="1"/>
      <c r="J807" s="1"/>
      <c r="K807" s="1"/>
      <c r="L807" s="1"/>
      <c r="M807" s="367"/>
    </row>
    <row x14ac:dyDescent="0.25" r="808" customHeight="1" ht="29.25">
      <c r="A808" s="741" t="s">
        <v>14622</v>
      </c>
      <c r="B808" s="1226" t="s">
        <v>14623</v>
      </c>
      <c r="C808" s="1231">
        <v>66</v>
      </c>
      <c r="D808" s="1"/>
      <c r="E808" s="1"/>
      <c r="F808" s="1"/>
      <c r="G808" s="1"/>
      <c r="H808" s="1"/>
      <c r="I808" s="1"/>
      <c r="J808" s="1"/>
      <c r="K808" s="1"/>
      <c r="L808" s="1"/>
      <c r="M808" s="367"/>
    </row>
    <row x14ac:dyDescent="0.25" r="809" customHeight="1" ht="29.25">
      <c r="A809" s="741" t="s">
        <v>14624</v>
      </c>
      <c r="B809" s="1226" t="s">
        <v>14625</v>
      </c>
      <c r="C809" s="1231">
        <v>717</v>
      </c>
      <c r="D809" s="1"/>
      <c r="E809" s="1"/>
      <c r="F809" s="1"/>
      <c r="G809" s="1"/>
      <c r="H809" s="1"/>
      <c r="I809" s="1"/>
      <c r="J809" s="1"/>
      <c r="K809" s="1"/>
      <c r="L809" s="1"/>
      <c r="M809" s="367"/>
    </row>
    <row x14ac:dyDescent="0.25" r="810" customHeight="1" ht="29.25">
      <c r="A810" s="741" t="s">
        <v>14626</v>
      </c>
      <c r="B810" s="1226" t="s">
        <v>14627</v>
      </c>
      <c r="C810" s="1231">
        <v>81</v>
      </c>
      <c r="D810" s="1"/>
      <c r="E810" s="1"/>
      <c r="F810" s="1"/>
      <c r="G810" s="1"/>
      <c r="H810" s="1"/>
      <c r="I810" s="1"/>
      <c r="J810" s="1"/>
      <c r="K810" s="1"/>
      <c r="L810" s="1"/>
      <c r="M810" s="367"/>
    </row>
    <row x14ac:dyDescent="0.25" r="811" customHeight="1" ht="29.25">
      <c r="A811" s="741" t="s">
        <v>14628</v>
      </c>
      <c r="B811" s="1226" t="s">
        <v>14629</v>
      </c>
      <c r="C811" s="1231">
        <v>146</v>
      </c>
      <c r="D811" s="1"/>
      <c r="E811" s="1"/>
      <c r="F811" s="1"/>
      <c r="G811" s="1"/>
      <c r="H811" s="1"/>
      <c r="I811" s="1"/>
      <c r="J811" s="1"/>
      <c r="K811" s="1"/>
      <c r="L811" s="1"/>
      <c r="M811" s="367"/>
    </row>
    <row x14ac:dyDescent="0.25" r="812" customHeight="1" ht="29.25">
      <c r="A812" s="741" t="s">
        <v>14630</v>
      </c>
      <c r="B812" s="1226" t="s">
        <v>14631</v>
      </c>
      <c r="C812" s="1231">
        <v>134</v>
      </c>
      <c r="D812" s="1"/>
      <c r="E812" s="1"/>
      <c r="F812" s="1"/>
      <c r="G812" s="1"/>
      <c r="H812" s="1"/>
      <c r="I812" s="1"/>
      <c r="J812" s="1"/>
      <c r="K812" s="1"/>
      <c r="L812" s="1"/>
      <c r="M812" s="367"/>
    </row>
    <row x14ac:dyDescent="0.25" r="813" customHeight="1" ht="29.25">
      <c r="A813" s="741" t="s">
        <v>14632</v>
      </c>
      <c r="B813" s="1226" t="s">
        <v>14633</v>
      </c>
      <c r="C813" s="1231">
        <v>97</v>
      </c>
      <c r="D813" s="1"/>
      <c r="E813" s="1"/>
      <c r="F813" s="1"/>
      <c r="G813" s="1"/>
      <c r="H813" s="1"/>
      <c r="I813" s="1"/>
      <c r="J813" s="1"/>
      <c r="K813" s="1"/>
      <c r="L813" s="1"/>
      <c r="M813" s="367"/>
    </row>
    <row x14ac:dyDescent="0.25" r="814" customHeight="1" ht="29.25">
      <c r="A814" s="741" t="s">
        <v>14634</v>
      </c>
      <c r="B814" s="1226" t="s">
        <v>14635</v>
      </c>
      <c r="C814" s="1231">
        <v>353</v>
      </c>
      <c r="D814" s="1"/>
      <c r="E814" s="1"/>
      <c r="F814" s="1"/>
      <c r="G814" s="1"/>
      <c r="H814" s="1"/>
      <c r="I814" s="1"/>
      <c r="J814" s="1"/>
      <c r="K814" s="1"/>
      <c r="L814" s="1"/>
      <c r="M814" s="367"/>
    </row>
    <row x14ac:dyDescent="0.25" r="815" customHeight="1" ht="29.25">
      <c r="A815" s="741" t="s">
        <v>14636</v>
      </c>
      <c r="B815" s="1226" t="s">
        <v>14637</v>
      </c>
      <c r="C815" s="1231">
        <v>108</v>
      </c>
      <c r="D815" s="1"/>
      <c r="E815" s="1"/>
      <c r="F815" s="1"/>
      <c r="G815" s="1"/>
      <c r="H815" s="1"/>
      <c r="I815" s="1"/>
      <c r="J815" s="1"/>
      <c r="K815" s="1"/>
      <c r="L815" s="1"/>
      <c r="M815" s="367"/>
    </row>
    <row x14ac:dyDescent="0.25" r="816" customHeight="1" ht="29.25">
      <c r="A816" s="741" t="s">
        <v>14638</v>
      </c>
      <c r="B816" s="1226" t="s">
        <v>14639</v>
      </c>
      <c r="C816" s="1231">
        <v>121</v>
      </c>
      <c r="D816" s="1"/>
      <c r="E816" s="1"/>
      <c r="F816" s="1"/>
      <c r="G816" s="1"/>
      <c r="H816" s="1"/>
      <c r="I816" s="1"/>
      <c r="J816" s="1"/>
      <c r="K816" s="1"/>
      <c r="L816" s="1"/>
      <c r="M816" s="367"/>
    </row>
    <row x14ac:dyDescent="0.25" r="817" customHeight="1" ht="29.25">
      <c r="A817" s="741" t="s">
        <v>14640</v>
      </c>
      <c r="B817" s="1226" t="s">
        <v>14641</v>
      </c>
      <c r="C817" s="1231">
        <v>80</v>
      </c>
      <c r="D817" s="1"/>
      <c r="E817" s="1"/>
      <c r="F817" s="1"/>
      <c r="G817" s="1"/>
      <c r="H817" s="1"/>
      <c r="I817" s="1"/>
      <c r="J817" s="1"/>
      <c r="K817" s="1"/>
      <c r="L817" s="1"/>
      <c r="M817" s="367"/>
    </row>
    <row x14ac:dyDescent="0.25" r="818" customHeight="1" ht="29.25">
      <c r="A818" s="741" t="s">
        <v>14642</v>
      </c>
      <c r="B818" s="1226" t="s">
        <v>14643</v>
      </c>
      <c r="C818" s="1231">
        <v>90</v>
      </c>
      <c r="D818" s="1"/>
      <c r="E818" s="1"/>
      <c r="F818" s="1"/>
      <c r="G818" s="1"/>
      <c r="H818" s="1"/>
      <c r="I818" s="1"/>
      <c r="J818" s="1"/>
      <c r="K818" s="1"/>
      <c r="L818" s="1"/>
      <c r="M818" s="367"/>
    </row>
    <row x14ac:dyDescent="0.25" r="819" customHeight="1" ht="29.25">
      <c r="A819" s="741" t="s">
        <v>14644</v>
      </c>
      <c r="B819" s="1226" t="s">
        <v>14645</v>
      </c>
      <c r="C819" s="1231">
        <v>90</v>
      </c>
      <c r="D819" s="1"/>
      <c r="E819" s="1"/>
      <c r="F819" s="1"/>
      <c r="G819" s="1"/>
      <c r="H819" s="1"/>
      <c r="I819" s="1"/>
      <c r="J819" s="1"/>
      <c r="K819" s="1"/>
      <c r="L819" s="1"/>
      <c r="M819" s="367"/>
    </row>
    <row x14ac:dyDescent="0.25" r="820" customHeight="1" ht="29.25">
      <c r="A820" s="741" t="s">
        <v>14646</v>
      </c>
      <c r="B820" s="1226" t="s">
        <v>14647</v>
      </c>
      <c r="C820" s="1231">
        <v>71</v>
      </c>
      <c r="D820" s="1"/>
      <c r="E820" s="1"/>
      <c r="F820" s="1"/>
      <c r="G820" s="1"/>
      <c r="H820" s="1"/>
      <c r="I820" s="1"/>
      <c r="J820" s="1"/>
      <c r="K820" s="1"/>
      <c r="L820" s="1"/>
      <c r="M820" s="367"/>
    </row>
    <row x14ac:dyDescent="0.25" r="821" customHeight="1" ht="29.25">
      <c r="A821" s="741" t="s">
        <v>14648</v>
      </c>
      <c r="B821" s="1226" t="s">
        <v>14649</v>
      </c>
      <c r="C821" s="1231">
        <v>91</v>
      </c>
      <c r="D821" s="1"/>
      <c r="E821" s="1"/>
      <c r="F821" s="1"/>
      <c r="G821" s="1"/>
      <c r="H821" s="1"/>
      <c r="I821" s="1"/>
      <c r="J821" s="1"/>
      <c r="K821" s="1"/>
      <c r="L821" s="1"/>
      <c r="M821" s="367"/>
    </row>
    <row x14ac:dyDescent="0.25" r="822" customHeight="1" ht="29.25">
      <c r="A822" s="741" t="s">
        <v>14650</v>
      </c>
      <c r="B822" s="1226" t="s">
        <v>14651</v>
      </c>
      <c r="C822" s="1231">
        <v>37</v>
      </c>
      <c r="D822" s="1"/>
      <c r="E822" s="1"/>
      <c r="F822" s="1"/>
      <c r="G822" s="1"/>
      <c r="H822" s="1"/>
      <c r="I822" s="1"/>
      <c r="J822" s="1"/>
      <c r="K822" s="1"/>
      <c r="L822" s="1"/>
      <c r="M822" s="367"/>
    </row>
    <row x14ac:dyDescent="0.25" r="823" customHeight="1" ht="29.25">
      <c r="A823" s="741" t="s">
        <v>14652</v>
      </c>
      <c r="B823" s="1226" t="s">
        <v>14653</v>
      </c>
      <c r="C823" s="1231">
        <v>293</v>
      </c>
      <c r="D823" s="1"/>
      <c r="E823" s="1"/>
      <c r="F823" s="1"/>
      <c r="G823" s="1"/>
      <c r="H823" s="1"/>
      <c r="I823" s="1"/>
      <c r="J823" s="1"/>
      <c r="K823" s="1"/>
      <c r="L823" s="1"/>
      <c r="M823" s="367"/>
    </row>
    <row x14ac:dyDescent="0.25" r="824" customHeight="1" ht="29.25">
      <c r="A824" s="741" t="s">
        <v>14654</v>
      </c>
      <c r="B824" s="1226" t="s">
        <v>14655</v>
      </c>
      <c r="C824" s="1231">
        <v>221</v>
      </c>
      <c r="D824" s="1"/>
      <c r="E824" s="1"/>
      <c r="F824" s="1"/>
      <c r="G824" s="1"/>
      <c r="H824" s="1"/>
      <c r="I824" s="1"/>
      <c r="J824" s="1"/>
      <c r="K824" s="1"/>
      <c r="L824" s="1"/>
      <c r="M824" s="367"/>
    </row>
    <row x14ac:dyDescent="0.25" r="825" customHeight="1" ht="29.25">
      <c r="A825" s="741" t="s">
        <v>14656</v>
      </c>
      <c r="B825" s="1226" t="s">
        <v>14657</v>
      </c>
      <c r="C825" s="1231">
        <v>129</v>
      </c>
      <c r="D825" s="1"/>
      <c r="E825" s="1"/>
      <c r="F825" s="1"/>
      <c r="G825" s="1"/>
      <c r="H825" s="1"/>
      <c r="I825" s="1"/>
      <c r="J825" s="1"/>
      <c r="K825" s="1"/>
      <c r="L825" s="1"/>
      <c r="M825" s="367"/>
    </row>
    <row x14ac:dyDescent="0.25" r="826" customHeight="1" ht="29.25">
      <c r="A826" s="741" t="s">
        <v>14658</v>
      </c>
      <c r="B826" s="1226" t="s">
        <v>14659</v>
      </c>
      <c r="C826" s="1231">
        <v>134</v>
      </c>
      <c r="D826" s="1"/>
      <c r="E826" s="1"/>
      <c r="F826" s="1"/>
      <c r="G826" s="1"/>
      <c r="H826" s="1"/>
      <c r="I826" s="1"/>
      <c r="J826" s="1"/>
      <c r="K826" s="1"/>
      <c r="L826" s="1"/>
      <c r="M826" s="367"/>
    </row>
    <row x14ac:dyDescent="0.25" r="827" customHeight="1" ht="29.25">
      <c r="A827" s="741" t="s">
        <v>14660</v>
      </c>
      <c r="B827" s="1226" t="s">
        <v>14661</v>
      </c>
      <c r="C827" s="1231">
        <v>129</v>
      </c>
      <c r="D827" s="1"/>
      <c r="E827" s="1"/>
      <c r="F827" s="1"/>
      <c r="G827" s="1"/>
      <c r="H827" s="1"/>
      <c r="I827" s="1"/>
      <c r="J827" s="1"/>
      <c r="K827" s="1"/>
      <c r="L827" s="1"/>
      <c r="M827" s="367"/>
    </row>
    <row x14ac:dyDescent="0.25" r="828" customHeight="1" ht="29.25">
      <c r="A828" s="741" t="s">
        <v>14662</v>
      </c>
      <c r="B828" s="1226" t="s">
        <v>14663</v>
      </c>
      <c r="C828" s="1231">
        <v>53</v>
      </c>
      <c r="D828" s="1"/>
      <c r="E828" s="1"/>
      <c r="F828" s="1"/>
      <c r="G828" s="1"/>
      <c r="H828" s="1"/>
      <c r="I828" s="1"/>
      <c r="J828" s="1"/>
      <c r="K828" s="1"/>
      <c r="L828" s="1"/>
      <c r="M828" s="367"/>
    </row>
    <row x14ac:dyDescent="0.25" r="829" customHeight="1" ht="29.25">
      <c r="A829" s="741" t="s">
        <v>14664</v>
      </c>
      <c r="B829" s="1226" t="s">
        <v>119</v>
      </c>
      <c r="C829" s="1231">
        <v>48</v>
      </c>
      <c r="D829" s="1"/>
      <c r="E829" s="1"/>
      <c r="F829" s="1"/>
      <c r="G829" s="1"/>
      <c r="H829" s="1"/>
      <c r="I829" s="1"/>
      <c r="J829" s="1"/>
      <c r="K829" s="1"/>
      <c r="L829" s="1"/>
      <c r="M829" s="367"/>
    </row>
    <row x14ac:dyDescent="0.25" r="830" customHeight="1" ht="29.25">
      <c r="A830" s="741" t="s">
        <v>14665</v>
      </c>
      <c r="B830" s="1226" t="s">
        <v>14666</v>
      </c>
      <c r="C830" s="1231">
        <v>58</v>
      </c>
      <c r="D830" s="1"/>
      <c r="E830" s="1"/>
      <c r="F830" s="1"/>
      <c r="G830" s="1"/>
      <c r="H830" s="1"/>
      <c r="I830" s="1"/>
      <c r="J830" s="1"/>
      <c r="K830" s="1"/>
      <c r="L830" s="1"/>
      <c r="M830" s="367"/>
    </row>
    <row x14ac:dyDescent="0.25" r="831" customHeight="1" ht="29.25">
      <c r="A831" s="741" t="s">
        <v>14667</v>
      </c>
      <c r="B831" s="1226" t="s">
        <v>14668</v>
      </c>
      <c r="C831" s="1231">
        <v>63</v>
      </c>
      <c r="D831" s="1"/>
      <c r="E831" s="1"/>
      <c r="F831" s="1"/>
      <c r="G831" s="1"/>
      <c r="H831" s="1"/>
      <c r="I831" s="1"/>
      <c r="J831" s="1"/>
      <c r="K831" s="1"/>
      <c r="L831" s="1"/>
      <c r="M831" s="367"/>
    </row>
    <row x14ac:dyDescent="0.25" r="832" customHeight="1" ht="29.25">
      <c r="A832" s="741" t="s">
        <v>14669</v>
      </c>
      <c r="B832" s="1226" t="s">
        <v>14670</v>
      </c>
      <c r="C832" s="1231">
        <v>317</v>
      </c>
      <c r="D832" s="1"/>
      <c r="E832" s="1"/>
      <c r="F832" s="1"/>
      <c r="G832" s="1"/>
      <c r="H832" s="1"/>
      <c r="I832" s="1"/>
      <c r="J832" s="1"/>
      <c r="K832" s="1"/>
      <c r="L832" s="1"/>
      <c r="M832" s="367"/>
    </row>
    <row x14ac:dyDescent="0.25" r="833" customHeight="1" ht="29.25">
      <c r="A833" s="741" t="s">
        <v>14671</v>
      </c>
      <c r="B833" s="1226" t="s">
        <v>14672</v>
      </c>
      <c r="C833" s="1231">
        <v>302</v>
      </c>
      <c r="D833" s="1"/>
      <c r="E833" s="1"/>
      <c r="F833" s="1"/>
      <c r="G833" s="1"/>
      <c r="H833" s="1"/>
      <c r="I833" s="1"/>
      <c r="J833" s="1"/>
      <c r="K833" s="1"/>
      <c r="L833" s="1"/>
      <c r="M833" s="367"/>
    </row>
    <row x14ac:dyDescent="0.25" r="834" customHeight="1" ht="29.25">
      <c r="A834" s="741" t="s">
        <v>14673</v>
      </c>
      <c r="B834" s="1226" t="s">
        <v>14674</v>
      </c>
      <c r="C834" s="1231">
        <v>246</v>
      </c>
      <c r="D834" s="1"/>
      <c r="E834" s="1"/>
      <c r="F834" s="1"/>
      <c r="G834" s="1"/>
      <c r="H834" s="1"/>
      <c r="I834" s="1"/>
      <c r="J834" s="1"/>
      <c r="K834" s="1"/>
      <c r="L834" s="1"/>
      <c r="M834" s="367"/>
    </row>
    <row x14ac:dyDescent="0.25" r="835" customHeight="1" ht="29.25">
      <c r="A835" s="741" t="s">
        <v>14675</v>
      </c>
      <c r="B835" s="1226" t="s">
        <v>14676</v>
      </c>
      <c r="C835" s="1231">
        <v>251</v>
      </c>
      <c r="D835" s="1"/>
      <c r="E835" s="1"/>
      <c r="F835" s="1"/>
      <c r="G835" s="1"/>
      <c r="H835" s="1"/>
      <c r="I835" s="1"/>
      <c r="J835" s="1"/>
      <c r="K835" s="1"/>
      <c r="L835" s="1"/>
      <c r="M835" s="367"/>
    </row>
    <row x14ac:dyDescent="0.25" r="836" customHeight="1" ht="29.25">
      <c r="A836" s="741" t="s">
        <v>14677</v>
      </c>
      <c r="B836" s="1226" t="s">
        <v>14678</v>
      </c>
      <c r="C836" s="1231">
        <v>98</v>
      </c>
      <c r="D836" s="1"/>
      <c r="E836" s="1"/>
      <c r="F836" s="1"/>
      <c r="G836" s="1"/>
      <c r="H836" s="1"/>
      <c r="I836" s="1"/>
      <c r="J836" s="1"/>
      <c r="K836" s="1"/>
      <c r="L836" s="1"/>
      <c r="M836" s="367"/>
    </row>
    <row x14ac:dyDescent="0.25" r="837" customHeight="1" ht="29.25">
      <c r="A837" s="741" t="s">
        <v>14679</v>
      </c>
      <c r="B837" s="1226" t="s">
        <v>14680</v>
      </c>
      <c r="C837" s="1231">
        <v>258</v>
      </c>
      <c r="D837" s="1"/>
      <c r="E837" s="1"/>
      <c r="F837" s="1"/>
      <c r="G837" s="1"/>
      <c r="H837" s="1"/>
      <c r="I837" s="1"/>
      <c r="J837" s="1"/>
      <c r="K837" s="1"/>
      <c r="L837" s="1"/>
      <c r="M837" s="367"/>
    </row>
    <row x14ac:dyDescent="0.25" r="838" customHeight="1" ht="29.25">
      <c r="A838" s="741" t="s">
        <v>14681</v>
      </c>
      <c r="B838" s="1226" t="s">
        <v>14682</v>
      </c>
      <c r="C838" s="1231">
        <v>164</v>
      </c>
      <c r="D838" s="1"/>
      <c r="E838" s="1"/>
      <c r="F838" s="1"/>
      <c r="G838" s="1"/>
      <c r="H838" s="1"/>
      <c r="I838" s="1"/>
      <c r="J838" s="1"/>
      <c r="K838" s="1"/>
      <c r="L838" s="1"/>
      <c r="M838" s="367"/>
    </row>
    <row x14ac:dyDescent="0.25" r="839" customHeight="1" ht="29.25">
      <c r="A839" s="741" t="s">
        <v>14683</v>
      </c>
      <c r="B839" s="1226" t="s">
        <v>14684</v>
      </c>
      <c r="C839" s="1231">
        <v>111</v>
      </c>
      <c r="D839" s="1"/>
      <c r="E839" s="1"/>
      <c r="F839" s="1"/>
      <c r="G839" s="1"/>
      <c r="H839" s="1"/>
      <c r="I839" s="1"/>
      <c r="J839" s="1"/>
      <c r="K839" s="1"/>
      <c r="L839" s="1"/>
      <c r="M839" s="367"/>
    </row>
    <row x14ac:dyDescent="0.25" r="840" customHeight="1" ht="29.25">
      <c r="A840" s="741" t="s">
        <v>14685</v>
      </c>
      <c r="B840" s="1226" t="s">
        <v>14686</v>
      </c>
      <c r="C840" s="1231">
        <v>51</v>
      </c>
      <c r="D840" s="1"/>
      <c r="E840" s="1"/>
      <c r="F840" s="1"/>
      <c r="G840" s="1"/>
      <c r="H840" s="1"/>
      <c r="I840" s="1"/>
      <c r="J840" s="1"/>
      <c r="K840" s="1"/>
      <c r="L840" s="1"/>
      <c r="M840" s="367"/>
    </row>
    <row x14ac:dyDescent="0.25" r="841" customHeight="1" ht="29.25">
      <c r="A841" s="741" t="s">
        <v>14687</v>
      </c>
      <c r="B841" s="1226" t="s">
        <v>14688</v>
      </c>
      <c r="C841" s="1231">
        <v>183</v>
      </c>
      <c r="D841" s="1"/>
      <c r="E841" s="1"/>
      <c r="F841" s="1"/>
      <c r="G841" s="1"/>
      <c r="H841" s="1"/>
      <c r="I841" s="1"/>
      <c r="J841" s="1"/>
      <c r="K841" s="1"/>
      <c r="L841" s="1"/>
      <c r="M841" s="367"/>
    </row>
    <row x14ac:dyDescent="0.25" r="842" customHeight="1" ht="29.25">
      <c r="A842" s="741" t="s">
        <v>14689</v>
      </c>
      <c r="B842" s="1226" t="s">
        <v>14690</v>
      </c>
      <c r="C842" s="1231">
        <v>240</v>
      </c>
      <c r="D842" s="1"/>
      <c r="E842" s="1"/>
      <c r="F842" s="1"/>
      <c r="G842" s="1"/>
      <c r="H842" s="1"/>
      <c r="I842" s="1"/>
      <c r="J842" s="1"/>
      <c r="K842" s="1"/>
      <c r="L842" s="1"/>
      <c r="M842" s="367"/>
    </row>
    <row x14ac:dyDescent="0.25" r="843" customHeight="1" ht="29.25">
      <c r="A843" s="741" t="s">
        <v>14691</v>
      </c>
      <c r="B843" s="1226" t="s">
        <v>14692</v>
      </c>
      <c r="C843" s="1231">
        <v>386</v>
      </c>
      <c r="D843" s="1"/>
      <c r="E843" s="1"/>
      <c r="F843" s="1"/>
      <c r="G843" s="1"/>
      <c r="H843" s="1"/>
      <c r="I843" s="1"/>
      <c r="J843" s="1"/>
      <c r="K843" s="1"/>
      <c r="L843" s="1"/>
      <c r="M843" s="367"/>
    </row>
    <row x14ac:dyDescent="0.25" r="844" customHeight="1" ht="29.25">
      <c r="A844" s="741" t="s">
        <v>14693</v>
      </c>
      <c r="B844" s="1226" t="s">
        <v>14694</v>
      </c>
      <c r="C844" s="1231">
        <v>52</v>
      </c>
      <c r="D844" s="1"/>
      <c r="E844" s="1"/>
      <c r="F844" s="1"/>
      <c r="G844" s="1"/>
      <c r="H844" s="1"/>
      <c r="I844" s="1"/>
      <c r="J844" s="1"/>
      <c r="K844" s="1"/>
      <c r="L844" s="1"/>
      <c r="M844" s="367"/>
    </row>
    <row x14ac:dyDescent="0.25" r="845" customHeight="1" ht="29.25">
      <c r="A845" s="741" t="s">
        <v>14695</v>
      </c>
      <c r="B845" s="1226" t="s">
        <v>14696</v>
      </c>
      <c r="C845" s="1231">
        <v>1016</v>
      </c>
      <c r="D845" s="1"/>
      <c r="E845" s="1"/>
      <c r="F845" s="1"/>
      <c r="G845" s="1"/>
      <c r="H845" s="1"/>
      <c r="I845" s="1"/>
      <c r="J845" s="1"/>
      <c r="K845" s="1"/>
      <c r="L845" s="1"/>
      <c r="M845" s="367"/>
    </row>
    <row x14ac:dyDescent="0.25" r="846" customHeight="1" ht="29.25">
      <c r="A846" s="741" t="s">
        <v>14697</v>
      </c>
      <c r="B846" s="1226" t="s">
        <v>14698</v>
      </c>
      <c r="C846" s="1231">
        <v>453</v>
      </c>
      <c r="D846" s="1"/>
      <c r="E846" s="1"/>
      <c r="F846" s="1"/>
      <c r="G846" s="1"/>
      <c r="H846" s="1"/>
      <c r="I846" s="1"/>
      <c r="J846" s="1"/>
      <c r="K846" s="1"/>
      <c r="L846" s="1"/>
      <c r="M846" s="367"/>
    </row>
    <row x14ac:dyDescent="0.25" r="847" customHeight="1" ht="29.25">
      <c r="A847" s="741" t="s">
        <v>14699</v>
      </c>
      <c r="B847" s="1226" t="s">
        <v>128</v>
      </c>
      <c r="C847" s="1231">
        <v>57</v>
      </c>
      <c r="D847" s="1"/>
      <c r="E847" s="1"/>
      <c r="F847" s="1"/>
      <c r="G847" s="1"/>
      <c r="H847" s="1"/>
      <c r="I847" s="1"/>
      <c r="J847" s="1"/>
      <c r="K847" s="1"/>
      <c r="L847" s="1"/>
      <c r="M847" s="367"/>
    </row>
    <row x14ac:dyDescent="0.25" r="848" customHeight="1" ht="29.25">
      <c r="A848" s="741" t="s">
        <v>14700</v>
      </c>
      <c r="B848" s="1226" t="s">
        <v>14701</v>
      </c>
      <c r="C848" s="1231">
        <v>67</v>
      </c>
      <c r="D848" s="1"/>
      <c r="E848" s="1"/>
      <c r="F848" s="1"/>
      <c r="G848" s="1"/>
      <c r="H848" s="1"/>
      <c r="I848" s="1"/>
      <c r="J848" s="1"/>
      <c r="K848" s="1"/>
      <c r="L848" s="1"/>
      <c r="M848" s="367"/>
    </row>
    <row x14ac:dyDescent="0.25" r="849" customHeight="1" ht="29.25">
      <c r="A849" s="741" t="s">
        <v>14702</v>
      </c>
      <c r="B849" s="1226" t="s">
        <v>14703</v>
      </c>
      <c r="C849" s="1231">
        <v>109</v>
      </c>
      <c r="D849" s="1"/>
      <c r="E849" s="1"/>
      <c r="F849" s="1"/>
      <c r="G849" s="1"/>
      <c r="H849" s="1"/>
      <c r="I849" s="1"/>
      <c r="J849" s="1"/>
      <c r="K849" s="1"/>
      <c r="L849" s="1"/>
      <c r="M849" s="367"/>
    </row>
    <row x14ac:dyDescent="0.25" r="850" customHeight="1" ht="29.25">
      <c r="A850" s="741" t="s">
        <v>14704</v>
      </c>
      <c r="B850" s="1226" t="s">
        <v>14705</v>
      </c>
      <c r="C850" s="1231">
        <v>1320</v>
      </c>
      <c r="D850" s="1"/>
      <c r="E850" s="1"/>
      <c r="F850" s="1"/>
      <c r="G850" s="1"/>
      <c r="H850" s="1"/>
      <c r="I850" s="1"/>
      <c r="J850" s="1"/>
      <c r="K850" s="1"/>
      <c r="L850" s="1"/>
      <c r="M850" s="367"/>
    </row>
    <row x14ac:dyDescent="0.25" r="851" customHeight="1" ht="29.25">
      <c r="A851" s="741" t="s">
        <v>14706</v>
      </c>
      <c r="B851" s="1226" t="s">
        <v>14707</v>
      </c>
      <c r="C851" s="1231">
        <v>351</v>
      </c>
      <c r="D851" s="1"/>
      <c r="E851" s="1"/>
      <c r="F851" s="1"/>
      <c r="G851" s="1"/>
      <c r="H851" s="1"/>
      <c r="I851" s="1"/>
      <c r="J851" s="1"/>
      <c r="K851" s="1"/>
      <c r="L851" s="1"/>
      <c r="M851" s="367"/>
    </row>
    <row x14ac:dyDescent="0.25" r="852" customHeight="1" ht="29.25">
      <c r="A852" s="741" t="s">
        <v>14708</v>
      </c>
      <c r="B852" s="1226" t="s">
        <v>14709</v>
      </c>
      <c r="C852" s="1231">
        <v>59</v>
      </c>
      <c r="D852" s="1"/>
      <c r="E852" s="1"/>
      <c r="F852" s="1"/>
      <c r="G852" s="1"/>
      <c r="H852" s="1"/>
      <c r="I852" s="1"/>
      <c r="J852" s="1"/>
      <c r="K852" s="1"/>
      <c r="L852" s="1"/>
      <c r="M852" s="367"/>
    </row>
    <row x14ac:dyDescent="0.25" r="853" customHeight="1" ht="29.25">
      <c r="A853" s="741" t="s">
        <v>14710</v>
      </c>
      <c r="B853" s="1226" t="s">
        <v>14711</v>
      </c>
      <c r="C853" s="1231">
        <v>92</v>
      </c>
      <c r="D853" s="1"/>
      <c r="E853" s="1"/>
      <c r="F853" s="1"/>
      <c r="G853" s="1"/>
      <c r="H853" s="1"/>
      <c r="I853" s="1"/>
      <c r="J853" s="1"/>
      <c r="K853" s="1"/>
      <c r="L853" s="1"/>
      <c r="M853" s="367"/>
    </row>
    <row x14ac:dyDescent="0.25" r="854" customHeight="1" ht="29.25">
      <c r="A854" s="741" t="s">
        <v>14712</v>
      </c>
      <c r="B854" s="1226" t="s">
        <v>14713</v>
      </c>
      <c r="C854" s="1231">
        <v>253</v>
      </c>
      <c r="D854" s="1"/>
      <c r="E854" s="1"/>
      <c r="F854" s="1"/>
      <c r="G854" s="1"/>
      <c r="H854" s="1"/>
      <c r="I854" s="1"/>
      <c r="J854" s="1"/>
      <c r="K854" s="1"/>
      <c r="L854" s="1"/>
      <c r="M854" s="367"/>
    </row>
    <row x14ac:dyDescent="0.25" r="855" customHeight="1" ht="29.25">
      <c r="A855" s="741" t="s">
        <v>14714</v>
      </c>
      <c r="B855" s="1226" t="s">
        <v>14715</v>
      </c>
      <c r="C855" s="1231">
        <v>448</v>
      </c>
      <c r="D855" s="1"/>
      <c r="E855" s="1"/>
      <c r="F855" s="1"/>
      <c r="G855" s="1"/>
      <c r="H855" s="1"/>
      <c r="I855" s="1"/>
      <c r="J855" s="1"/>
      <c r="K855" s="1"/>
      <c r="L855" s="1"/>
      <c r="M855" s="367"/>
    </row>
    <row x14ac:dyDescent="0.25" r="856" customHeight="1" ht="29.25">
      <c r="A856" s="741" t="s">
        <v>14716</v>
      </c>
      <c r="B856" s="1226" t="s">
        <v>14717</v>
      </c>
      <c r="C856" s="1231">
        <v>479</v>
      </c>
      <c r="D856" s="1"/>
      <c r="E856" s="1"/>
      <c r="F856" s="1"/>
      <c r="G856" s="1"/>
      <c r="H856" s="1"/>
      <c r="I856" s="1"/>
      <c r="J856" s="1"/>
      <c r="K856" s="1"/>
      <c r="L856" s="1"/>
      <c r="M856" s="367"/>
    </row>
    <row x14ac:dyDescent="0.25" r="857" customHeight="1" ht="29.25">
      <c r="A857" s="741" t="s">
        <v>14718</v>
      </c>
      <c r="B857" s="1226" t="s">
        <v>14719</v>
      </c>
      <c r="C857" s="1231">
        <v>75</v>
      </c>
      <c r="D857" s="1"/>
      <c r="E857" s="1"/>
      <c r="F857" s="1"/>
      <c r="G857" s="1"/>
      <c r="H857" s="1"/>
      <c r="I857" s="1"/>
      <c r="J857" s="1"/>
      <c r="K857" s="1"/>
      <c r="L857" s="1"/>
      <c r="M857" s="367"/>
    </row>
    <row x14ac:dyDescent="0.25" r="858" customHeight="1" ht="29.25">
      <c r="A858" s="741" t="s">
        <v>14720</v>
      </c>
      <c r="B858" s="1226" t="s">
        <v>164</v>
      </c>
      <c r="C858" s="1231">
        <v>90</v>
      </c>
      <c r="D858" s="1"/>
      <c r="E858" s="1"/>
      <c r="F858" s="1"/>
      <c r="G858" s="1"/>
      <c r="H858" s="1"/>
      <c r="I858" s="1"/>
      <c r="J858" s="1"/>
      <c r="K858" s="1"/>
      <c r="L858" s="1"/>
      <c r="M858" s="367"/>
    </row>
    <row x14ac:dyDescent="0.25" r="859" customHeight="1" ht="29.25">
      <c r="A859" s="741" t="s">
        <v>14721</v>
      </c>
      <c r="B859" s="1226" t="s">
        <v>14722</v>
      </c>
      <c r="C859" s="1231">
        <v>88</v>
      </c>
      <c r="D859" s="1"/>
      <c r="E859" s="1"/>
      <c r="F859" s="1"/>
      <c r="G859" s="1"/>
      <c r="H859" s="1"/>
      <c r="I859" s="1"/>
      <c r="J859" s="1"/>
      <c r="K859" s="1"/>
      <c r="L859" s="1"/>
      <c r="M859" s="367"/>
    </row>
    <row x14ac:dyDescent="0.25" r="860" customHeight="1" ht="29.25">
      <c r="A860" s="741" t="s">
        <v>14723</v>
      </c>
      <c r="B860" s="1226" t="s">
        <v>14724</v>
      </c>
      <c r="C860" s="1231">
        <v>93</v>
      </c>
      <c r="D860" s="1"/>
      <c r="E860" s="1"/>
      <c r="F860" s="1"/>
      <c r="G860" s="1"/>
      <c r="H860" s="1"/>
      <c r="I860" s="1"/>
      <c r="J860" s="1"/>
      <c r="K860" s="1"/>
      <c r="L860" s="1"/>
      <c r="M860" s="367"/>
    </row>
    <row x14ac:dyDescent="0.25" r="861" customHeight="1" ht="29.25">
      <c r="A861" s="741" t="s">
        <v>163</v>
      </c>
      <c r="B861" s="1226" t="s">
        <v>164</v>
      </c>
      <c r="C861" s="1231">
        <v>90</v>
      </c>
      <c r="D861" s="1"/>
      <c r="E861" s="1"/>
      <c r="F861" s="1"/>
      <c r="G861" s="1"/>
      <c r="H861" s="1"/>
      <c r="I861" s="1"/>
      <c r="J861" s="1"/>
      <c r="K861" s="1"/>
      <c r="L861" s="1"/>
      <c r="M861" s="367"/>
    </row>
    <row x14ac:dyDescent="0.25" r="862" customHeight="1" ht="29.25">
      <c r="A862" s="741" t="s">
        <v>14725</v>
      </c>
      <c r="B862" s="1226" t="s">
        <v>14726</v>
      </c>
      <c r="C862" s="1231">
        <v>105</v>
      </c>
      <c r="D862" s="1"/>
      <c r="E862" s="1"/>
      <c r="F862" s="1"/>
      <c r="G862" s="1"/>
      <c r="H862" s="1"/>
      <c r="I862" s="1"/>
      <c r="J862" s="1"/>
      <c r="K862" s="1"/>
      <c r="L862" s="1"/>
      <c r="M862" s="367"/>
    </row>
    <row x14ac:dyDescent="0.25" r="863" customHeight="1" ht="29.25">
      <c r="A863" s="741" t="s">
        <v>14727</v>
      </c>
      <c r="B863" s="1226" t="s">
        <v>14728</v>
      </c>
      <c r="C863" s="1231">
        <v>140</v>
      </c>
      <c r="D863" s="1"/>
      <c r="E863" s="1"/>
      <c r="F863" s="1"/>
      <c r="G863" s="1"/>
      <c r="H863" s="1"/>
      <c r="I863" s="1"/>
      <c r="J863" s="1"/>
      <c r="K863" s="1"/>
      <c r="L863" s="1"/>
      <c r="M863" s="367"/>
    </row>
    <row x14ac:dyDescent="0.25" r="864" customHeight="1" ht="29.25">
      <c r="A864" s="741" t="s">
        <v>14729</v>
      </c>
      <c r="B864" s="1226" t="s">
        <v>14730</v>
      </c>
      <c r="C864" s="1231">
        <v>141</v>
      </c>
      <c r="D864" s="1"/>
      <c r="E864" s="1"/>
      <c r="F864" s="1"/>
      <c r="G864" s="1"/>
      <c r="H864" s="1"/>
      <c r="I864" s="1"/>
      <c r="J864" s="1"/>
      <c r="K864" s="1"/>
      <c r="L864" s="1"/>
      <c r="M864" s="367"/>
    </row>
    <row x14ac:dyDescent="0.25" r="865" customHeight="1" ht="29.25">
      <c r="A865" s="741" t="s">
        <v>14731</v>
      </c>
      <c r="B865" s="1226" t="s">
        <v>14732</v>
      </c>
      <c r="C865" s="1231">
        <v>510</v>
      </c>
      <c r="D865" s="1"/>
      <c r="E865" s="1"/>
      <c r="F865" s="1"/>
      <c r="G865" s="1"/>
      <c r="H865" s="1"/>
      <c r="I865" s="1"/>
      <c r="J865" s="1"/>
      <c r="K865" s="1"/>
      <c r="L865" s="1"/>
      <c r="M865" s="367"/>
    </row>
    <row x14ac:dyDescent="0.25" r="866" customHeight="1" ht="29.25">
      <c r="A866" s="741" t="s">
        <v>14733</v>
      </c>
      <c r="B866" s="1226" t="s">
        <v>14734</v>
      </c>
      <c r="C866" s="1231">
        <v>415</v>
      </c>
      <c r="D866" s="1"/>
      <c r="E866" s="1"/>
      <c r="F866" s="1"/>
      <c r="G866" s="1"/>
      <c r="H866" s="1"/>
      <c r="I866" s="1"/>
      <c r="J866" s="1"/>
      <c r="K866" s="1"/>
      <c r="L866" s="1"/>
      <c r="M866" s="367"/>
    </row>
    <row x14ac:dyDescent="0.25" r="867" customHeight="1" ht="29.25">
      <c r="A867" s="741" t="s">
        <v>14735</v>
      </c>
      <c r="B867" s="1226" t="s">
        <v>14736</v>
      </c>
      <c r="C867" s="1231">
        <v>141</v>
      </c>
      <c r="D867" s="1"/>
      <c r="E867" s="1"/>
      <c r="F867" s="1"/>
      <c r="G867" s="1"/>
      <c r="H867" s="1"/>
      <c r="I867" s="1"/>
      <c r="J867" s="1"/>
      <c r="K867" s="1"/>
      <c r="L867" s="1"/>
      <c r="M867" s="367"/>
    </row>
    <row x14ac:dyDescent="0.25" r="868" customHeight="1" ht="29.25">
      <c r="A868" s="741" t="s">
        <v>14737</v>
      </c>
      <c r="B868" s="1226" t="s">
        <v>14738</v>
      </c>
      <c r="C868" s="1231">
        <v>596</v>
      </c>
      <c r="D868" s="1"/>
      <c r="E868" s="1"/>
      <c r="F868" s="1"/>
      <c r="G868" s="1"/>
      <c r="H868" s="1"/>
      <c r="I868" s="1"/>
      <c r="J868" s="1"/>
      <c r="K868" s="1"/>
      <c r="L868" s="1"/>
      <c r="M868" s="367"/>
    </row>
    <row x14ac:dyDescent="0.25" r="869" customHeight="1" ht="29.25">
      <c r="A869" s="741" t="s">
        <v>14739</v>
      </c>
      <c r="B869" s="1226" t="s">
        <v>14740</v>
      </c>
      <c r="C869" s="1231">
        <v>601</v>
      </c>
      <c r="D869" s="1"/>
      <c r="E869" s="1"/>
      <c r="F869" s="1"/>
      <c r="G869" s="1"/>
      <c r="H869" s="1"/>
      <c r="I869" s="1"/>
      <c r="J869" s="1"/>
      <c r="K869" s="1"/>
      <c r="L869" s="1"/>
      <c r="M869" s="367"/>
    </row>
    <row x14ac:dyDescent="0.25" r="870" customHeight="1" ht="29.25">
      <c r="A870" s="741" t="s">
        <v>14741</v>
      </c>
      <c r="B870" s="1226" t="s">
        <v>14742</v>
      </c>
      <c r="C870" s="1231">
        <v>271</v>
      </c>
      <c r="D870" s="1"/>
      <c r="E870" s="1"/>
      <c r="F870" s="1"/>
      <c r="G870" s="1"/>
      <c r="H870" s="1"/>
      <c r="I870" s="1"/>
      <c r="J870" s="1"/>
      <c r="K870" s="1"/>
      <c r="L870" s="1"/>
      <c r="M870" s="367"/>
    </row>
    <row x14ac:dyDescent="0.25" r="871" customHeight="1" ht="29.25">
      <c r="A871" s="741" t="s">
        <v>14743</v>
      </c>
      <c r="B871" s="1226" t="s">
        <v>14744</v>
      </c>
      <c r="C871" s="1231">
        <v>294</v>
      </c>
      <c r="D871" s="1"/>
      <c r="E871" s="1"/>
      <c r="F871" s="1"/>
      <c r="G871" s="1"/>
      <c r="H871" s="1"/>
      <c r="I871" s="1"/>
      <c r="J871" s="1"/>
      <c r="K871" s="1"/>
      <c r="L871" s="1"/>
      <c r="M871" s="367"/>
    </row>
    <row x14ac:dyDescent="0.25" r="872" customHeight="1" ht="29.25">
      <c r="A872" s="741" t="s">
        <v>14745</v>
      </c>
      <c r="B872" s="1226" t="s">
        <v>14746</v>
      </c>
      <c r="C872" s="1231">
        <v>253</v>
      </c>
      <c r="D872" s="1"/>
      <c r="E872" s="1"/>
      <c r="F872" s="1"/>
      <c r="G872" s="1"/>
      <c r="H872" s="1"/>
      <c r="I872" s="1"/>
      <c r="J872" s="1"/>
      <c r="K872" s="1"/>
      <c r="L872" s="1"/>
      <c r="M872" s="367"/>
    </row>
    <row x14ac:dyDescent="0.25" r="873" customHeight="1" ht="29.25">
      <c r="A873" s="741" t="s">
        <v>14747</v>
      </c>
      <c r="B873" s="1226" t="s">
        <v>14748</v>
      </c>
      <c r="C873" s="1231">
        <v>850</v>
      </c>
      <c r="D873" s="1"/>
      <c r="E873" s="1"/>
      <c r="F873" s="1"/>
      <c r="G873" s="1"/>
      <c r="H873" s="1"/>
      <c r="I873" s="1"/>
      <c r="J873" s="1"/>
      <c r="K873" s="1"/>
      <c r="L873" s="1"/>
      <c r="M873" s="367"/>
    </row>
    <row x14ac:dyDescent="0.25" r="874" customHeight="1" ht="29.25">
      <c r="A874" s="741" t="s">
        <v>14749</v>
      </c>
      <c r="B874" s="1226" t="s">
        <v>14750</v>
      </c>
      <c r="C874" s="1231">
        <v>755</v>
      </c>
      <c r="D874" s="1"/>
      <c r="E874" s="1"/>
      <c r="F874" s="1"/>
      <c r="G874" s="1"/>
      <c r="H874" s="1"/>
      <c r="I874" s="1"/>
      <c r="J874" s="1"/>
      <c r="K874" s="1"/>
      <c r="L874" s="1"/>
      <c r="M874" s="367"/>
    </row>
    <row x14ac:dyDescent="0.25" r="875" customHeight="1" ht="29.25">
      <c r="A875" s="741" t="s">
        <v>14751</v>
      </c>
      <c r="B875" s="1226" t="s">
        <v>14752</v>
      </c>
      <c r="C875" s="1231">
        <v>244</v>
      </c>
      <c r="D875" s="1"/>
      <c r="E875" s="1"/>
      <c r="F875" s="1"/>
      <c r="G875" s="1"/>
      <c r="H875" s="1"/>
      <c r="I875" s="1"/>
      <c r="J875" s="1"/>
      <c r="K875" s="1"/>
      <c r="L875" s="1"/>
      <c r="M875" s="367"/>
    </row>
    <row x14ac:dyDescent="0.25" r="876" customHeight="1" ht="29.25">
      <c r="A876" s="741" t="s">
        <v>14753</v>
      </c>
      <c r="B876" s="1226" t="s">
        <v>14754</v>
      </c>
      <c r="C876" s="1231">
        <v>298</v>
      </c>
      <c r="D876" s="1"/>
      <c r="E876" s="1"/>
      <c r="F876" s="1"/>
      <c r="G876" s="1"/>
      <c r="H876" s="1"/>
      <c r="I876" s="1"/>
      <c r="J876" s="1"/>
      <c r="K876" s="1"/>
      <c r="L876" s="1"/>
      <c r="M876" s="367"/>
    </row>
    <row x14ac:dyDescent="0.25" r="877" customHeight="1" ht="29.25">
      <c r="A877" s="741" t="s">
        <v>14755</v>
      </c>
      <c r="B877" s="1226" t="s">
        <v>14756</v>
      </c>
      <c r="C877" s="1231">
        <v>251</v>
      </c>
      <c r="D877" s="1"/>
      <c r="E877" s="1"/>
      <c r="F877" s="1"/>
      <c r="G877" s="1"/>
      <c r="H877" s="1"/>
      <c r="I877" s="1"/>
      <c r="J877" s="1"/>
      <c r="K877" s="1"/>
      <c r="L877" s="1"/>
      <c r="M877" s="367"/>
    </row>
    <row x14ac:dyDescent="0.25" r="878" customHeight="1" ht="29.25">
      <c r="A878" s="741" t="s">
        <v>14757</v>
      </c>
      <c r="B878" s="1226" t="s">
        <v>14758</v>
      </c>
      <c r="C878" s="1231">
        <v>290</v>
      </c>
      <c r="D878" s="1"/>
      <c r="E878" s="1"/>
      <c r="F878" s="1"/>
      <c r="G878" s="1"/>
      <c r="H878" s="1"/>
      <c r="I878" s="1"/>
      <c r="J878" s="1"/>
      <c r="K878" s="1"/>
      <c r="L878" s="1"/>
      <c r="M878" s="367"/>
    </row>
    <row x14ac:dyDescent="0.25" r="879" customHeight="1" ht="29.25">
      <c r="A879" s="741" t="s">
        <v>14759</v>
      </c>
      <c r="B879" s="1226" t="s">
        <v>14760</v>
      </c>
      <c r="C879" s="1231">
        <v>700</v>
      </c>
      <c r="D879" s="1"/>
      <c r="E879" s="1"/>
      <c r="F879" s="1"/>
      <c r="G879" s="1"/>
      <c r="H879" s="1"/>
      <c r="I879" s="1"/>
      <c r="J879" s="1"/>
      <c r="K879" s="1"/>
      <c r="L879" s="1"/>
      <c r="M879" s="367"/>
    </row>
    <row x14ac:dyDescent="0.25" r="880" customHeight="1" ht="29.25">
      <c r="A880" s="741" t="s">
        <v>14761</v>
      </c>
      <c r="B880" s="1226" t="s">
        <v>14762</v>
      </c>
      <c r="C880" s="1231">
        <v>154</v>
      </c>
      <c r="D880" s="1"/>
      <c r="E880" s="1"/>
      <c r="F880" s="1"/>
      <c r="G880" s="1"/>
      <c r="H880" s="1"/>
      <c r="I880" s="1"/>
      <c r="J880" s="1"/>
      <c r="K880" s="1"/>
      <c r="L880" s="1"/>
      <c r="M880" s="367"/>
    </row>
    <row x14ac:dyDescent="0.25" r="881" customHeight="1" ht="29.25">
      <c r="A881" s="741" t="s">
        <v>14763</v>
      </c>
      <c r="B881" s="1226" t="s">
        <v>14764</v>
      </c>
      <c r="C881" s="1231">
        <v>185</v>
      </c>
      <c r="D881" s="1"/>
      <c r="E881" s="1"/>
      <c r="F881" s="1"/>
      <c r="G881" s="1"/>
      <c r="H881" s="1"/>
      <c r="I881" s="1"/>
      <c r="J881" s="1"/>
      <c r="K881" s="1"/>
      <c r="L881" s="1"/>
      <c r="M881" s="367"/>
    </row>
    <row x14ac:dyDescent="0.25" r="882" customHeight="1" ht="29.25">
      <c r="A882" s="741" t="s">
        <v>14765</v>
      </c>
      <c r="B882" s="1226" t="s">
        <v>14766</v>
      </c>
      <c r="C882" s="1231">
        <v>381</v>
      </c>
      <c r="D882" s="1"/>
      <c r="E882" s="1"/>
      <c r="F882" s="1"/>
      <c r="G882" s="1"/>
      <c r="H882" s="1"/>
      <c r="I882" s="1"/>
      <c r="J882" s="1"/>
      <c r="K882" s="1"/>
      <c r="L882" s="1"/>
      <c r="M882" s="367"/>
    </row>
    <row x14ac:dyDescent="0.25" r="883" customHeight="1" ht="29.25">
      <c r="A883" s="741" t="s">
        <v>14767</v>
      </c>
      <c r="B883" s="1226" t="s">
        <v>14768</v>
      </c>
      <c r="C883" s="1231">
        <v>180</v>
      </c>
      <c r="D883" s="1"/>
      <c r="E883" s="1"/>
      <c r="F883" s="1"/>
      <c r="G883" s="1"/>
      <c r="H883" s="1"/>
      <c r="I883" s="1"/>
      <c r="J883" s="1"/>
      <c r="K883" s="1"/>
      <c r="L883" s="1"/>
      <c r="M883" s="367"/>
    </row>
    <row x14ac:dyDescent="0.25" r="884" customHeight="1" ht="29.25">
      <c r="A884" s="741" t="s">
        <v>14769</v>
      </c>
      <c r="B884" s="1226" t="s">
        <v>14770</v>
      </c>
      <c r="C884" s="1231">
        <v>445</v>
      </c>
      <c r="D884" s="1"/>
      <c r="E884" s="1"/>
      <c r="F884" s="1"/>
      <c r="G884" s="1"/>
      <c r="H884" s="1"/>
      <c r="I884" s="1"/>
      <c r="J884" s="1"/>
      <c r="K884" s="1"/>
      <c r="L884" s="1"/>
      <c r="M884" s="367"/>
    </row>
    <row x14ac:dyDescent="0.25" r="885" customHeight="1" ht="29.25">
      <c r="A885" s="741" t="s">
        <v>14771</v>
      </c>
      <c r="B885" s="1226" t="s">
        <v>14772</v>
      </c>
      <c r="C885" s="1231">
        <v>1096</v>
      </c>
      <c r="D885" s="1"/>
      <c r="E885" s="1"/>
      <c r="F885" s="1"/>
      <c r="G885" s="1"/>
      <c r="H885" s="1"/>
      <c r="I885" s="1"/>
      <c r="J885" s="1"/>
      <c r="K885" s="1"/>
      <c r="L885" s="1"/>
      <c r="M885" s="367"/>
    </row>
    <row x14ac:dyDescent="0.25" r="886" customHeight="1" ht="29.25">
      <c r="A886" s="741" t="s">
        <v>307</v>
      </c>
      <c r="B886" s="1226" t="s">
        <v>308</v>
      </c>
      <c r="C886" s="1231">
        <v>500</v>
      </c>
      <c r="D886" s="1"/>
      <c r="E886" s="1"/>
      <c r="F886" s="1"/>
      <c r="G886" s="1"/>
      <c r="H886" s="1"/>
      <c r="I886" s="1"/>
      <c r="J886" s="1"/>
      <c r="K886" s="1"/>
      <c r="L886" s="1"/>
      <c r="M886" s="367"/>
    </row>
    <row x14ac:dyDescent="0.25" r="887" customHeight="1" ht="32.1">
      <c r="A887" s="741" t="s">
        <v>14773</v>
      </c>
      <c r="B887" s="1226" t="s">
        <v>14774</v>
      </c>
      <c r="C887" s="1231">
        <v>57</v>
      </c>
      <c r="D887" s="1"/>
      <c r="E887" s="1"/>
      <c r="F887" s="1"/>
      <c r="G887" s="1"/>
      <c r="H887" s="1"/>
      <c r="I887" s="1"/>
      <c r="J887" s="1"/>
      <c r="K887" s="1"/>
      <c r="L887" s="1"/>
      <c r="M887" s="367"/>
    </row>
    <row x14ac:dyDescent="0.25" r="888" customHeight="1" ht="29.25">
      <c r="A888" s="741" t="s">
        <v>14775</v>
      </c>
      <c r="B888" s="1226" t="s">
        <v>14776</v>
      </c>
      <c r="C888" s="1231">
        <v>91</v>
      </c>
      <c r="D888" s="1"/>
      <c r="E888" s="1"/>
      <c r="F888" s="1"/>
      <c r="G888" s="1"/>
      <c r="H888" s="1"/>
      <c r="I888" s="1"/>
      <c r="J888" s="1"/>
      <c r="K888" s="1"/>
      <c r="L888" s="1"/>
      <c r="M888" s="367"/>
    </row>
    <row x14ac:dyDescent="0.25" r="889" customHeight="1" ht="29.25">
      <c r="A889" s="741" t="s">
        <v>14777</v>
      </c>
      <c r="B889" s="1226" t="s">
        <v>14778</v>
      </c>
      <c r="C889" s="1231">
        <v>86</v>
      </c>
      <c r="D889" s="1"/>
      <c r="E889" s="1"/>
      <c r="F889" s="1"/>
      <c r="G889" s="1"/>
      <c r="H889" s="1"/>
      <c r="I889" s="1"/>
      <c r="J889" s="1"/>
      <c r="K889" s="1"/>
      <c r="L889" s="1"/>
      <c r="M889" s="367"/>
    </row>
    <row x14ac:dyDescent="0.25" r="890" customHeight="1" ht="29.25">
      <c r="A890" s="741" t="s">
        <v>14779</v>
      </c>
      <c r="B890" s="1226" t="s">
        <v>14780</v>
      </c>
      <c r="C890" s="1231">
        <v>251</v>
      </c>
      <c r="D890" s="1"/>
      <c r="E890" s="1"/>
      <c r="F890" s="1"/>
      <c r="G890" s="1"/>
      <c r="H890" s="1"/>
      <c r="I890" s="1"/>
      <c r="J890" s="1"/>
      <c r="K890" s="1"/>
      <c r="L890" s="1"/>
      <c r="M890" s="367"/>
    </row>
    <row x14ac:dyDescent="0.25" r="891" customHeight="1" ht="29.25">
      <c r="A891" s="741" t="s">
        <v>14781</v>
      </c>
      <c r="B891" s="1226" t="s">
        <v>14782</v>
      </c>
      <c r="C891" s="1231">
        <v>298</v>
      </c>
      <c r="D891" s="1"/>
      <c r="E891" s="1"/>
      <c r="F891" s="1"/>
      <c r="G891" s="1"/>
      <c r="H891" s="1"/>
      <c r="I891" s="1"/>
      <c r="J891" s="1"/>
      <c r="K891" s="1"/>
      <c r="L891" s="1"/>
      <c r="M891" s="367"/>
    </row>
    <row x14ac:dyDescent="0.25" r="892" customHeight="1" ht="29.25">
      <c r="A892" s="741" t="s">
        <v>14783</v>
      </c>
      <c r="B892" s="1226" t="s">
        <v>14784</v>
      </c>
      <c r="C892" s="1231">
        <v>291</v>
      </c>
      <c r="D892" s="1"/>
      <c r="E892" s="1"/>
      <c r="F892" s="1"/>
      <c r="G892" s="1"/>
      <c r="H892" s="1"/>
      <c r="I892" s="1"/>
      <c r="J892" s="1"/>
      <c r="K892" s="1"/>
      <c r="L892" s="1"/>
      <c r="M892" s="367"/>
    </row>
    <row x14ac:dyDescent="0.25" r="893" customHeight="1" ht="29.25">
      <c r="A893" s="741" t="s">
        <v>14785</v>
      </c>
      <c r="B893" s="1226" t="s">
        <v>14786</v>
      </c>
      <c r="C893" s="1231">
        <v>102</v>
      </c>
      <c r="D893" s="1"/>
      <c r="E893" s="1"/>
      <c r="F893" s="1"/>
      <c r="G893" s="1"/>
      <c r="H893" s="1"/>
      <c r="I893" s="1"/>
      <c r="J893" s="1"/>
      <c r="K893" s="1"/>
      <c r="L893" s="1"/>
      <c r="M893" s="367"/>
    </row>
    <row x14ac:dyDescent="0.25" r="894" customHeight="1" ht="29.25">
      <c r="A894" s="741" t="s">
        <v>14787</v>
      </c>
      <c r="B894" s="1226" t="s">
        <v>14788</v>
      </c>
      <c r="C894" s="1231">
        <v>149</v>
      </c>
      <c r="D894" s="1"/>
      <c r="E894" s="1"/>
      <c r="F894" s="1"/>
      <c r="G894" s="1"/>
      <c r="H894" s="1"/>
      <c r="I894" s="1"/>
      <c r="J894" s="1"/>
      <c r="K894" s="1"/>
      <c r="L894" s="1"/>
      <c r="M894" s="367"/>
    </row>
    <row x14ac:dyDescent="0.25" r="895" customHeight="1" ht="29.25">
      <c r="A895" s="741" t="s">
        <v>14789</v>
      </c>
      <c r="B895" s="1226" t="s">
        <v>14790</v>
      </c>
      <c r="C895" s="1231">
        <v>71</v>
      </c>
      <c r="D895" s="1"/>
      <c r="E895" s="1"/>
      <c r="F895" s="1"/>
      <c r="G895" s="1"/>
      <c r="H895" s="1"/>
      <c r="I895" s="1"/>
      <c r="J895" s="1"/>
      <c r="K895" s="1"/>
      <c r="L895" s="1"/>
      <c r="M895" s="367"/>
    </row>
    <row x14ac:dyDescent="0.25" r="896" customHeight="1" ht="29.25">
      <c r="A896" s="741" t="s">
        <v>14791</v>
      </c>
      <c r="B896" s="1226" t="s">
        <v>14792</v>
      </c>
      <c r="C896" s="1231">
        <v>81</v>
      </c>
      <c r="D896" s="1"/>
      <c r="E896" s="1"/>
      <c r="F896" s="1"/>
      <c r="G896" s="1"/>
      <c r="H896" s="1"/>
      <c r="I896" s="1"/>
      <c r="J896" s="1"/>
      <c r="K896" s="1"/>
      <c r="L896" s="1"/>
      <c r="M896" s="367"/>
    </row>
    <row x14ac:dyDescent="0.25" r="897" customHeight="1" ht="29.25">
      <c r="A897" s="741" t="s">
        <v>14793</v>
      </c>
      <c r="B897" s="1226" t="s">
        <v>14794</v>
      </c>
      <c r="C897" s="1231">
        <v>91</v>
      </c>
      <c r="D897" s="1"/>
      <c r="E897" s="1"/>
      <c r="F897" s="1"/>
      <c r="G897" s="1"/>
      <c r="H897" s="1"/>
      <c r="I897" s="1"/>
      <c r="J897" s="1"/>
      <c r="K897" s="1"/>
      <c r="L897" s="1"/>
      <c r="M897" s="367"/>
    </row>
    <row x14ac:dyDescent="0.25" r="898" customHeight="1" ht="29.25">
      <c r="A898" s="741" t="s">
        <v>14795</v>
      </c>
      <c r="B898" s="1226" t="s">
        <v>14796</v>
      </c>
      <c r="C898" s="1231">
        <v>105</v>
      </c>
      <c r="D898" s="1"/>
      <c r="E898" s="1"/>
      <c r="F898" s="1"/>
      <c r="G898" s="1"/>
      <c r="H898" s="1"/>
      <c r="I898" s="1"/>
      <c r="J898" s="1"/>
      <c r="K898" s="1"/>
      <c r="L898" s="1"/>
      <c r="M898" s="367"/>
    </row>
    <row x14ac:dyDescent="0.25" r="899" customHeight="1" ht="29.25">
      <c r="A899" s="741" t="s">
        <v>14797</v>
      </c>
      <c r="B899" s="1226" t="s">
        <v>14798</v>
      </c>
      <c r="C899" s="1231">
        <v>540</v>
      </c>
      <c r="D899" s="1"/>
      <c r="E899" s="1"/>
      <c r="F899" s="1"/>
      <c r="G899" s="1"/>
      <c r="H899" s="1"/>
      <c r="I899" s="1"/>
      <c r="J899" s="1"/>
      <c r="K899" s="1"/>
      <c r="L899" s="1"/>
      <c r="M899" s="367"/>
    </row>
    <row x14ac:dyDescent="0.25" r="900" customHeight="1" ht="29.25">
      <c r="A900" s="741" t="s">
        <v>14799</v>
      </c>
      <c r="B900" s="1226" t="s">
        <v>14800</v>
      </c>
      <c r="C900" s="1231">
        <v>314</v>
      </c>
      <c r="D900" s="1"/>
      <c r="E900" s="1"/>
      <c r="F900" s="1"/>
      <c r="G900" s="1"/>
      <c r="H900" s="1"/>
      <c r="I900" s="1"/>
      <c r="J900" s="1"/>
      <c r="K900" s="1"/>
      <c r="L900" s="1"/>
      <c r="M900" s="367"/>
    </row>
    <row x14ac:dyDescent="0.25" r="901" customHeight="1" ht="29.25">
      <c r="A901" s="741" t="s">
        <v>14801</v>
      </c>
      <c r="B901" s="1226" t="s">
        <v>14802</v>
      </c>
      <c r="C901" s="1231">
        <v>261</v>
      </c>
      <c r="D901" s="1"/>
      <c r="E901" s="1"/>
      <c r="F901" s="1"/>
      <c r="G901" s="1"/>
      <c r="H901" s="1"/>
      <c r="I901" s="1"/>
      <c r="J901" s="1"/>
      <c r="K901" s="1"/>
      <c r="L901" s="1"/>
      <c r="M901" s="367"/>
    </row>
    <row x14ac:dyDescent="0.25" r="902" customHeight="1" ht="29.25">
      <c r="A902" s="741" t="s">
        <v>14803</v>
      </c>
      <c r="B902" s="1226" t="s">
        <v>14804</v>
      </c>
      <c r="C902" s="1231">
        <v>248</v>
      </c>
      <c r="D902" s="1"/>
      <c r="E902" s="1"/>
      <c r="F902" s="1"/>
      <c r="G902" s="1"/>
      <c r="H902" s="1"/>
      <c r="I902" s="1"/>
      <c r="J902" s="1"/>
      <c r="K902" s="1"/>
      <c r="L902" s="1"/>
      <c r="M902" s="367"/>
    </row>
    <row x14ac:dyDescent="0.25" r="903" customHeight="1" ht="29.25">
      <c r="A903" s="741" t="s">
        <v>14805</v>
      </c>
      <c r="B903" s="1226" t="s">
        <v>14806</v>
      </c>
      <c r="C903" s="1231">
        <v>121</v>
      </c>
      <c r="D903" s="1"/>
      <c r="E903" s="1"/>
      <c r="F903" s="1"/>
      <c r="G903" s="1"/>
      <c r="H903" s="1"/>
      <c r="I903" s="1"/>
      <c r="J903" s="1"/>
      <c r="K903" s="1"/>
      <c r="L903" s="1"/>
      <c r="M903" s="367"/>
    </row>
    <row x14ac:dyDescent="0.25" r="904" customHeight="1" ht="29.25">
      <c r="A904" s="741" t="s">
        <v>14807</v>
      </c>
      <c r="B904" s="1226" t="s">
        <v>14808</v>
      </c>
      <c r="C904" s="1231">
        <v>111</v>
      </c>
      <c r="D904" s="1"/>
      <c r="E904" s="1"/>
      <c r="F904" s="1"/>
      <c r="G904" s="1"/>
      <c r="H904" s="1"/>
      <c r="I904" s="1"/>
      <c r="J904" s="1"/>
      <c r="K904" s="1"/>
      <c r="L904" s="1"/>
      <c r="M904" s="367"/>
    </row>
    <row x14ac:dyDescent="0.25" r="905" customHeight="1" ht="29.25">
      <c r="A905" s="741" t="s">
        <v>14809</v>
      </c>
      <c r="B905" s="1226" t="s">
        <v>14810</v>
      </c>
      <c r="C905" s="1231">
        <v>150</v>
      </c>
      <c r="D905" s="1"/>
      <c r="E905" s="1"/>
      <c r="F905" s="1"/>
      <c r="G905" s="1"/>
      <c r="H905" s="1"/>
      <c r="I905" s="1"/>
      <c r="J905" s="1"/>
      <c r="K905" s="1"/>
      <c r="L905" s="1"/>
      <c r="M905" s="367"/>
    </row>
    <row x14ac:dyDescent="0.25" r="906" customHeight="1" ht="29.25">
      <c r="A906" s="741" t="s">
        <v>14811</v>
      </c>
      <c r="B906" s="1226" t="s">
        <v>14812</v>
      </c>
      <c r="C906" s="1231">
        <v>350</v>
      </c>
      <c r="D906" s="1"/>
      <c r="E906" s="1"/>
      <c r="F906" s="1"/>
      <c r="G906" s="1"/>
      <c r="H906" s="1"/>
      <c r="I906" s="1"/>
      <c r="J906" s="1"/>
      <c r="K906" s="1"/>
      <c r="L906" s="1"/>
      <c r="M906" s="367"/>
    </row>
    <row x14ac:dyDescent="0.25" r="907" customHeight="1" ht="29.25">
      <c r="A907" s="741" t="s">
        <v>14813</v>
      </c>
      <c r="B907" s="1226" t="s">
        <v>14814</v>
      </c>
      <c r="C907" s="1231">
        <v>842</v>
      </c>
      <c r="D907" s="1"/>
      <c r="E907" s="1"/>
      <c r="F907" s="1"/>
      <c r="G907" s="1"/>
      <c r="H907" s="1"/>
      <c r="I907" s="1"/>
      <c r="J907" s="1"/>
      <c r="K907" s="1"/>
      <c r="L907" s="1"/>
      <c r="M907" s="367"/>
    </row>
    <row x14ac:dyDescent="0.25" r="908" customHeight="1" ht="29.25">
      <c r="A908" s="741" t="s">
        <v>14815</v>
      </c>
      <c r="B908" s="1226" t="s">
        <v>14816</v>
      </c>
      <c r="C908" s="1231">
        <v>124</v>
      </c>
      <c r="D908" s="1"/>
      <c r="E908" s="1"/>
      <c r="F908" s="1"/>
      <c r="G908" s="1"/>
      <c r="H908" s="1"/>
      <c r="I908" s="1"/>
      <c r="J908" s="1"/>
      <c r="K908" s="1"/>
      <c r="L908" s="1"/>
      <c r="M908" s="367"/>
    </row>
    <row x14ac:dyDescent="0.25" r="909" customHeight="1" ht="29.25">
      <c r="A909" s="741" t="s">
        <v>14817</v>
      </c>
      <c r="B909" s="1226" t="s">
        <v>14711</v>
      </c>
      <c r="C909" s="1231">
        <v>92</v>
      </c>
      <c r="D909" s="1"/>
      <c r="E909" s="1"/>
      <c r="F909" s="1"/>
      <c r="G909" s="1"/>
      <c r="H909" s="1"/>
      <c r="I909" s="1"/>
      <c r="J909" s="1"/>
      <c r="K909" s="1"/>
      <c r="L909" s="1"/>
      <c r="M909" s="367"/>
    </row>
    <row x14ac:dyDescent="0.25" r="910" customHeight="1" ht="29.25">
      <c r="A910" s="741" t="s">
        <v>14818</v>
      </c>
      <c r="B910" s="1226" t="s">
        <v>14711</v>
      </c>
      <c r="C910" s="1231">
        <v>92</v>
      </c>
      <c r="D910" s="1"/>
      <c r="E910" s="1"/>
      <c r="F910" s="1"/>
      <c r="G910" s="1"/>
      <c r="H910" s="1"/>
      <c r="I910" s="1"/>
      <c r="J910" s="1"/>
      <c r="K910" s="1"/>
      <c r="L910" s="1"/>
      <c r="M910" s="367"/>
    </row>
    <row x14ac:dyDescent="0.25" r="911" customHeight="1" ht="29.25">
      <c r="A911" s="741" t="s">
        <v>14819</v>
      </c>
      <c r="B911" s="1226" t="s">
        <v>14820</v>
      </c>
      <c r="C911" s="1231">
        <v>288</v>
      </c>
      <c r="D911" s="1"/>
      <c r="E911" s="1"/>
      <c r="F911" s="1"/>
      <c r="G911" s="1"/>
      <c r="H911" s="1"/>
      <c r="I911" s="1"/>
      <c r="J911" s="1"/>
      <c r="K911" s="1"/>
      <c r="L911" s="1"/>
      <c r="M911" s="367"/>
    </row>
    <row x14ac:dyDescent="0.25" r="912" customHeight="1" ht="29.25">
      <c r="A912" s="741" t="s">
        <v>14821</v>
      </c>
      <c r="B912" s="1226" t="s">
        <v>14822</v>
      </c>
      <c r="C912" s="1231">
        <v>163</v>
      </c>
      <c r="D912" s="1"/>
      <c r="E912" s="1"/>
      <c r="F912" s="1"/>
      <c r="G912" s="1"/>
      <c r="H912" s="1"/>
      <c r="I912" s="1"/>
      <c r="J912" s="1"/>
      <c r="K912" s="1"/>
      <c r="L912" s="1"/>
      <c r="M912" s="367"/>
    </row>
    <row x14ac:dyDescent="0.25" r="913" customHeight="1" ht="29.25">
      <c r="A913" s="741" t="s">
        <v>14823</v>
      </c>
      <c r="B913" s="1226" t="s">
        <v>14824</v>
      </c>
      <c r="C913" s="1231">
        <v>168</v>
      </c>
      <c r="D913" s="1"/>
      <c r="E913" s="1"/>
      <c r="F913" s="1"/>
      <c r="G913" s="1"/>
      <c r="H913" s="1"/>
      <c r="I913" s="1"/>
      <c r="J913" s="1"/>
      <c r="K913" s="1"/>
      <c r="L913" s="1"/>
      <c r="M913" s="367"/>
    </row>
    <row x14ac:dyDescent="0.25" r="914" customHeight="1" ht="29.25">
      <c r="A914" s="741" t="s">
        <v>14825</v>
      </c>
      <c r="B914" s="1226" t="s">
        <v>14826</v>
      </c>
      <c r="C914" s="1231">
        <v>735</v>
      </c>
      <c r="D914" s="1"/>
      <c r="E914" s="1"/>
      <c r="F914" s="1"/>
      <c r="G914" s="1"/>
      <c r="H914" s="1"/>
      <c r="I914" s="1"/>
      <c r="J914" s="1"/>
      <c r="K914" s="1"/>
      <c r="L914" s="1"/>
      <c r="M914" s="367"/>
    </row>
    <row x14ac:dyDescent="0.25" r="915" customHeight="1" ht="29.25">
      <c r="A915" s="741" t="s">
        <v>14827</v>
      </c>
      <c r="B915" s="1226" t="s">
        <v>14828</v>
      </c>
      <c r="C915" s="1231">
        <v>158</v>
      </c>
      <c r="D915" s="1"/>
      <c r="E915" s="1"/>
      <c r="F915" s="1"/>
      <c r="G915" s="1"/>
      <c r="H915" s="1"/>
      <c r="I915" s="1"/>
      <c r="J915" s="1"/>
      <c r="K915" s="1"/>
      <c r="L915" s="1"/>
      <c r="M915" s="367"/>
    </row>
    <row x14ac:dyDescent="0.25" r="916" customHeight="1" ht="29.25">
      <c r="A916" s="741" t="s">
        <v>14829</v>
      </c>
      <c r="B916" s="1226" t="s">
        <v>14830</v>
      </c>
      <c r="C916" s="1231">
        <v>688</v>
      </c>
      <c r="D916" s="1"/>
      <c r="E916" s="1"/>
      <c r="F916" s="1"/>
      <c r="G916" s="1"/>
      <c r="H916" s="1"/>
      <c r="I916" s="1"/>
      <c r="J916" s="1"/>
      <c r="K916" s="1"/>
      <c r="L916" s="1"/>
      <c r="M916" s="367"/>
    </row>
    <row x14ac:dyDescent="0.25" r="917" customHeight="1" ht="29.25">
      <c r="A917" s="741" t="s">
        <v>14831</v>
      </c>
      <c r="B917" s="1226" t="s">
        <v>14832</v>
      </c>
      <c r="C917" s="1231">
        <v>204</v>
      </c>
      <c r="D917" s="1"/>
      <c r="E917" s="1"/>
      <c r="F917" s="1"/>
      <c r="G917" s="1"/>
      <c r="H917" s="1"/>
      <c r="I917" s="1"/>
      <c r="J917" s="1"/>
      <c r="K917" s="1"/>
      <c r="L917" s="1"/>
      <c r="M917" s="367"/>
    </row>
    <row x14ac:dyDescent="0.25" r="918" customHeight="1" ht="29.25">
      <c r="A918" s="741" t="s">
        <v>14833</v>
      </c>
      <c r="B918" s="1226" t="s">
        <v>14834</v>
      </c>
      <c r="C918" s="1231">
        <v>161</v>
      </c>
      <c r="D918" s="1"/>
      <c r="E918" s="1"/>
      <c r="F918" s="1"/>
      <c r="G918" s="1"/>
      <c r="H918" s="1"/>
      <c r="I918" s="1"/>
      <c r="J918" s="1"/>
      <c r="K918" s="1"/>
      <c r="L918" s="1"/>
      <c r="M918" s="367"/>
    </row>
    <row x14ac:dyDescent="0.25" r="919" customHeight="1" ht="29.25">
      <c r="A919" s="741" t="s">
        <v>14835</v>
      </c>
      <c r="B919" s="1226" t="s">
        <v>14836</v>
      </c>
      <c r="C919" s="1231">
        <v>260</v>
      </c>
      <c r="D919" s="1"/>
      <c r="E919" s="1"/>
      <c r="F919" s="1"/>
      <c r="G919" s="1"/>
      <c r="H919" s="1"/>
      <c r="I919" s="1"/>
      <c r="J919" s="1"/>
      <c r="K919" s="1"/>
      <c r="L919" s="1"/>
      <c r="M919" s="367"/>
    </row>
    <row x14ac:dyDescent="0.25" r="920" customHeight="1" ht="29.25">
      <c r="A920" s="741" t="s">
        <v>14837</v>
      </c>
      <c r="B920" s="1226" t="s">
        <v>14838</v>
      </c>
      <c r="C920" s="1231">
        <v>245</v>
      </c>
      <c r="D920" s="1"/>
      <c r="E920" s="1"/>
      <c r="F920" s="1"/>
      <c r="G920" s="1"/>
      <c r="H920" s="1"/>
      <c r="I920" s="1"/>
      <c r="J920" s="1"/>
      <c r="K920" s="1"/>
      <c r="L920" s="1"/>
      <c r="M920" s="367"/>
    </row>
    <row x14ac:dyDescent="0.25" r="921" customHeight="1" ht="29.25">
      <c r="A921" s="741" t="s">
        <v>14839</v>
      </c>
      <c r="B921" s="1226" t="s">
        <v>14840</v>
      </c>
      <c r="C921" s="1231">
        <v>116</v>
      </c>
      <c r="D921" s="1"/>
      <c r="E921" s="1"/>
      <c r="F921" s="1"/>
      <c r="G921" s="1"/>
      <c r="H921" s="1"/>
      <c r="I921" s="1"/>
      <c r="J921" s="1"/>
      <c r="K921" s="1"/>
      <c r="L921" s="1"/>
      <c r="M921" s="367"/>
    </row>
    <row x14ac:dyDescent="0.25" r="922" customHeight="1" ht="29.25">
      <c r="A922" s="741" t="s">
        <v>14841</v>
      </c>
      <c r="B922" s="1226" t="s">
        <v>14842</v>
      </c>
      <c r="C922" s="1231">
        <v>202</v>
      </c>
      <c r="D922" s="1"/>
      <c r="E922" s="1"/>
      <c r="F922" s="1"/>
      <c r="G922" s="1"/>
      <c r="H922" s="1"/>
      <c r="I922" s="1"/>
      <c r="J922" s="1"/>
      <c r="K922" s="1"/>
      <c r="L922" s="1"/>
      <c r="M922" s="367"/>
    </row>
    <row x14ac:dyDescent="0.25" r="923" customHeight="1" ht="29.25">
      <c r="A923" s="741" t="s">
        <v>14843</v>
      </c>
      <c r="B923" s="1226" t="s">
        <v>14844</v>
      </c>
      <c r="C923" s="1231">
        <v>229</v>
      </c>
      <c r="D923" s="1"/>
      <c r="E923" s="1"/>
      <c r="F923" s="1"/>
      <c r="G923" s="1"/>
      <c r="H923" s="1"/>
      <c r="I923" s="1"/>
      <c r="J923" s="1"/>
      <c r="K923" s="1"/>
      <c r="L923" s="1"/>
      <c r="M923" s="367"/>
    </row>
    <row x14ac:dyDescent="0.25" r="924" customHeight="1" ht="29.25">
      <c r="A924" s="741" t="s">
        <v>14845</v>
      </c>
      <c r="B924" s="1226" t="s">
        <v>14846</v>
      </c>
      <c r="C924" s="1231">
        <v>712</v>
      </c>
      <c r="D924" s="1"/>
      <c r="E924" s="1"/>
      <c r="F924" s="1"/>
      <c r="G924" s="1"/>
      <c r="H924" s="1"/>
      <c r="I924" s="1"/>
      <c r="J924" s="1"/>
      <c r="K924" s="1"/>
      <c r="L924" s="1"/>
      <c r="M924" s="367"/>
    </row>
    <row x14ac:dyDescent="0.25" r="925" customHeight="1" ht="29.25">
      <c r="A925" s="741" t="s">
        <v>14847</v>
      </c>
      <c r="B925" s="1226" t="s">
        <v>14848</v>
      </c>
      <c r="C925" s="1231">
        <v>482</v>
      </c>
      <c r="D925" s="1"/>
      <c r="E925" s="1"/>
      <c r="F925" s="1"/>
      <c r="G925" s="1"/>
      <c r="H925" s="1"/>
      <c r="I925" s="1"/>
      <c r="J925" s="1"/>
      <c r="K925" s="1"/>
      <c r="L925" s="1"/>
      <c r="M925" s="367"/>
    </row>
    <row x14ac:dyDescent="0.25" r="926" customHeight="1" ht="29.25">
      <c r="A926" s="741" t="s">
        <v>14849</v>
      </c>
      <c r="B926" s="1226" t="s">
        <v>14850</v>
      </c>
      <c r="C926" s="1231">
        <v>81</v>
      </c>
      <c r="D926" s="1"/>
      <c r="E926" s="1"/>
      <c r="F926" s="1"/>
      <c r="G926" s="1"/>
      <c r="H926" s="1"/>
      <c r="I926" s="1"/>
      <c r="J926" s="1"/>
      <c r="K926" s="1"/>
      <c r="L926" s="1"/>
      <c r="M926" s="367"/>
    </row>
    <row x14ac:dyDescent="0.25" r="927" customHeight="1" ht="29.25">
      <c r="A927" s="741" t="s">
        <v>14851</v>
      </c>
      <c r="B927" s="1226" t="s">
        <v>14852</v>
      </c>
      <c r="C927" s="1231">
        <v>1220</v>
      </c>
      <c r="D927" s="1"/>
      <c r="E927" s="1"/>
      <c r="F927" s="1"/>
      <c r="G927" s="1"/>
      <c r="H927" s="1"/>
      <c r="I927" s="1"/>
      <c r="J927" s="1"/>
      <c r="K927" s="1"/>
      <c r="L927" s="1"/>
      <c r="M927" s="367"/>
    </row>
    <row x14ac:dyDescent="0.25" r="928" customHeight="1" ht="29.25">
      <c r="A928" s="741" t="s">
        <v>14853</v>
      </c>
      <c r="B928" s="1226" t="s">
        <v>14854</v>
      </c>
      <c r="C928" s="1231">
        <v>75</v>
      </c>
      <c r="D928" s="1"/>
      <c r="E928" s="1"/>
      <c r="F928" s="1"/>
      <c r="G928" s="1"/>
      <c r="H928" s="1"/>
      <c r="I928" s="1"/>
      <c r="J928" s="1"/>
      <c r="K928" s="1"/>
      <c r="L928" s="1"/>
      <c r="M928" s="367"/>
    </row>
    <row x14ac:dyDescent="0.25" r="929" customHeight="1" ht="29.25">
      <c r="A929" s="741" t="s">
        <v>14855</v>
      </c>
      <c r="B929" s="1226" t="s">
        <v>14856</v>
      </c>
      <c r="C929" s="1231">
        <v>243</v>
      </c>
      <c r="D929" s="1"/>
      <c r="E929" s="1"/>
      <c r="F929" s="1"/>
      <c r="G929" s="1"/>
      <c r="H929" s="1"/>
      <c r="I929" s="1"/>
      <c r="J929" s="1"/>
      <c r="K929" s="1"/>
      <c r="L929" s="1"/>
      <c r="M929" s="367"/>
    </row>
    <row x14ac:dyDescent="0.25" r="930" customHeight="1" ht="29.25">
      <c r="A930" s="741" t="s">
        <v>14857</v>
      </c>
      <c r="B930" s="1226" t="s">
        <v>14858</v>
      </c>
      <c r="C930" s="1231">
        <v>53</v>
      </c>
      <c r="D930" s="1"/>
      <c r="E930" s="1"/>
      <c r="F930" s="1"/>
      <c r="G930" s="1"/>
      <c r="H930" s="1"/>
      <c r="I930" s="1"/>
      <c r="J930" s="1"/>
      <c r="K930" s="1"/>
      <c r="L930" s="1"/>
      <c r="M930" s="367"/>
    </row>
    <row x14ac:dyDescent="0.25" r="931" customHeight="1" ht="29.25">
      <c r="A931" s="741" t="s">
        <v>14859</v>
      </c>
      <c r="B931" s="1226" t="s">
        <v>14860</v>
      </c>
      <c r="C931" s="1231">
        <v>83</v>
      </c>
      <c r="D931" s="1"/>
      <c r="E931" s="1"/>
      <c r="F931" s="1"/>
      <c r="G931" s="1"/>
      <c r="H931" s="1"/>
      <c r="I931" s="1"/>
      <c r="J931" s="1"/>
      <c r="K931" s="1"/>
      <c r="L931" s="1"/>
      <c r="M931" s="367"/>
    </row>
    <row x14ac:dyDescent="0.25" r="932" customHeight="1" ht="29.25">
      <c r="A932" s="741" t="s">
        <v>14861</v>
      </c>
      <c r="B932" s="1226" t="s">
        <v>14862</v>
      </c>
      <c r="C932" s="1231">
        <v>254</v>
      </c>
      <c r="D932" s="1"/>
      <c r="E932" s="1"/>
      <c r="F932" s="1"/>
      <c r="G932" s="1"/>
      <c r="H932" s="1"/>
      <c r="I932" s="1"/>
      <c r="J932" s="1"/>
      <c r="K932" s="1"/>
      <c r="L932" s="1"/>
      <c r="M932" s="367"/>
    </row>
    <row x14ac:dyDescent="0.25" r="933" customHeight="1" ht="29.25">
      <c r="A933" s="741" t="s">
        <v>14863</v>
      </c>
      <c r="B933" s="1226" t="s">
        <v>14864</v>
      </c>
      <c r="C933" s="1231">
        <v>446</v>
      </c>
      <c r="D933" s="1"/>
      <c r="E933" s="1"/>
      <c r="F933" s="1"/>
      <c r="G933" s="1"/>
      <c r="H933" s="1"/>
      <c r="I933" s="1"/>
      <c r="J933" s="1"/>
      <c r="K933" s="1"/>
      <c r="L933" s="1"/>
      <c r="M933" s="367"/>
    </row>
    <row x14ac:dyDescent="0.25" r="934" customHeight="1" ht="29.25">
      <c r="A934" s="741" t="s">
        <v>14865</v>
      </c>
      <c r="B934" s="1226" t="s">
        <v>14866</v>
      </c>
      <c r="C934" s="1231">
        <v>139</v>
      </c>
      <c r="D934" s="1"/>
      <c r="E934" s="1"/>
      <c r="F934" s="1"/>
      <c r="G934" s="1"/>
      <c r="H934" s="1"/>
      <c r="I934" s="1"/>
      <c r="J934" s="1"/>
      <c r="K934" s="1"/>
      <c r="L934" s="1"/>
      <c r="M934" s="367"/>
    </row>
    <row x14ac:dyDescent="0.25" r="935" customHeight="1" ht="29.25">
      <c r="A935" s="741" t="s">
        <v>14867</v>
      </c>
      <c r="B935" s="1226" t="s">
        <v>14868</v>
      </c>
      <c r="C935" s="1231">
        <v>134</v>
      </c>
      <c r="D935" s="1"/>
      <c r="E935" s="1"/>
      <c r="F935" s="1"/>
      <c r="G935" s="1"/>
      <c r="H935" s="1"/>
      <c r="I935" s="1"/>
      <c r="J935" s="1"/>
      <c r="K935" s="1"/>
      <c r="L935" s="1"/>
      <c r="M935" s="367"/>
    </row>
    <row x14ac:dyDescent="0.25" r="936" customHeight="1" ht="29.25">
      <c r="A936" s="741" t="s">
        <v>14869</v>
      </c>
      <c r="B936" s="1226" t="s">
        <v>14870</v>
      </c>
      <c r="C936" s="1231">
        <v>71</v>
      </c>
      <c r="D936" s="1"/>
      <c r="E936" s="1"/>
      <c r="F936" s="1"/>
      <c r="G936" s="1"/>
      <c r="H936" s="1"/>
      <c r="I936" s="1"/>
      <c r="J936" s="1"/>
      <c r="K936" s="1"/>
      <c r="L936" s="1"/>
      <c r="M936" s="367"/>
    </row>
    <row x14ac:dyDescent="0.25" r="937" customHeight="1" ht="29.25">
      <c r="A937" s="741" t="s">
        <v>14871</v>
      </c>
      <c r="B937" s="1226" t="s">
        <v>14872</v>
      </c>
      <c r="C937" s="1231">
        <v>56</v>
      </c>
      <c r="D937" s="1"/>
      <c r="E937" s="1"/>
      <c r="F937" s="1"/>
      <c r="G937" s="1"/>
      <c r="H937" s="1"/>
      <c r="I937" s="1"/>
      <c r="J937" s="1"/>
      <c r="K937" s="1"/>
      <c r="L937" s="1"/>
      <c r="M937" s="367"/>
    </row>
    <row x14ac:dyDescent="0.25" r="938" customHeight="1" ht="29.25">
      <c r="A938" s="741" t="s">
        <v>14873</v>
      </c>
      <c r="B938" s="1226" t="s">
        <v>14874</v>
      </c>
      <c r="C938" s="1231">
        <v>118</v>
      </c>
      <c r="D938" s="1"/>
      <c r="E938" s="1"/>
      <c r="F938" s="1"/>
      <c r="G938" s="1"/>
      <c r="H938" s="1"/>
      <c r="I938" s="1"/>
      <c r="J938" s="1"/>
      <c r="K938" s="1"/>
      <c r="L938" s="1"/>
      <c r="M938" s="367"/>
    </row>
    <row x14ac:dyDescent="0.25" r="939" customHeight="1" ht="29.25">
      <c r="A939" s="741" t="s">
        <v>14875</v>
      </c>
      <c r="B939" s="1226" t="s">
        <v>14876</v>
      </c>
      <c r="C939" s="1231">
        <v>300</v>
      </c>
      <c r="D939" s="1"/>
      <c r="E939" s="1"/>
      <c r="F939" s="1"/>
      <c r="G939" s="1"/>
      <c r="H939" s="1"/>
      <c r="I939" s="1"/>
      <c r="J939" s="1"/>
      <c r="K939" s="1"/>
      <c r="L939" s="1"/>
      <c r="M939" s="367"/>
    </row>
    <row x14ac:dyDescent="0.25" r="940" customHeight="1" ht="29.25">
      <c r="A940" s="741" t="s">
        <v>14877</v>
      </c>
      <c r="B940" s="1226" t="s">
        <v>14878</v>
      </c>
      <c r="C940" s="1231">
        <v>120</v>
      </c>
      <c r="D940" s="1"/>
      <c r="E940" s="1"/>
      <c r="F940" s="1"/>
      <c r="G940" s="1"/>
      <c r="H940" s="1"/>
      <c r="I940" s="1"/>
      <c r="J940" s="1"/>
      <c r="K940" s="1"/>
      <c r="L940" s="1"/>
      <c r="M940" s="367"/>
    </row>
    <row x14ac:dyDescent="0.25" r="941" customHeight="1" ht="29.25">
      <c r="A941" s="741" t="s">
        <v>14879</v>
      </c>
      <c r="B941" s="1226" t="s">
        <v>14880</v>
      </c>
      <c r="C941" s="1231">
        <v>142</v>
      </c>
      <c r="D941" s="1"/>
      <c r="E941" s="1"/>
      <c r="F941" s="1"/>
      <c r="G941" s="1"/>
      <c r="H941" s="1"/>
      <c r="I941" s="1"/>
      <c r="J941" s="1"/>
      <c r="K941" s="1"/>
      <c r="L941" s="1"/>
      <c r="M941" s="367"/>
    </row>
    <row x14ac:dyDescent="0.25" r="942" customHeight="1" ht="29.25">
      <c r="A942" s="741" t="s">
        <v>14881</v>
      </c>
      <c r="B942" s="1226" t="s">
        <v>14882</v>
      </c>
      <c r="C942" s="1231">
        <v>488</v>
      </c>
      <c r="D942" s="1"/>
      <c r="E942" s="1"/>
      <c r="F942" s="1"/>
      <c r="G942" s="1"/>
      <c r="H942" s="1"/>
      <c r="I942" s="1"/>
      <c r="J942" s="1"/>
      <c r="K942" s="1"/>
      <c r="L942" s="1"/>
      <c r="M942" s="367"/>
    </row>
    <row x14ac:dyDescent="0.25" r="943" customHeight="1" ht="29.25">
      <c r="A943" s="741" t="s">
        <v>14883</v>
      </c>
      <c r="B943" s="1226" t="s">
        <v>14884</v>
      </c>
      <c r="C943" s="1231">
        <v>296</v>
      </c>
      <c r="D943" s="1"/>
      <c r="E943" s="1"/>
      <c r="F943" s="1"/>
      <c r="G943" s="1"/>
      <c r="H943" s="1"/>
      <c r="I943" s="1"/>
      <c r="J943" s="1"/>
      <c r="K943" s="1"/>
      <c r="L943" s="1"/>
      <c r="M943" s="367"/>
    </row>
    <row x14ac:dyDescent="0.25" r="944" customHeight="1" ht="29.25">
      <c r="A944" s="741" t="s">
        <v>14885</v>
      </c>
      <c r="B944" s="1226" t="s">
        <v>14886</v>
      </c>
      <c r="C944" s="1231">
        <v>300</v>
      </c>
      <c r="D944" s="1"/>
      <c r="E944" s="1"/>
      <c r="F944" s="1"/>
      <c r="G944" s="1"/>
      <c r="H944" s="1"/>
      <c r="I944" s="1"/>
      <c r="J944" s="1"/>
      <c r="K944" s="1"/>
      <c r="L944" s="1"/>
      <c r="M944" s="367"/>
    </row>
    <row x14ac:dyDescent="0.25" r="945" customHeight="1" ht="29.25">
      <c r="A945" s="741" t="s">
        <v>14887</v>
      </c>
      <c r="B945" s="1226" t="s">
        <v>14888</v>
      </c>
      <c r="C945" s="1231">
        <v>305</v>
      </c>
      <c r="D945" s="1"/>
      <c r="E945" s="1"/>
      <c r="F945" s="1"/>
      <c r="G945" s="1"/>
      <c r="H945" s="1"/>
      <c r="I945" s="1"/>
      <c r="J945" s="1"/>
      <c r="K945" s="1"/>
      <c r="L945" s="1"/>
      <c r="M945" s="367"/>
    </row>
    <row x14ac:dyDescent="0.25" r="946" customHeight="1" ht="29.25">
      <c r="A946" s="741" t="s">
        <v>14889</v>
      </c>
      <c r="B946" s="1226" t="s">
        <v>14890</v>
      </c>
      <c r="C946" s="1231">
        <v>330</v>
      </c>
      <c r="D946" s="1"/>
      <c r="E946" s="1"/>
      <c r="F946" s="1"/>
      <c r="G946" s="1"/>
      <c r="H946" s="1"/>
      <c r="I946" s="1"/>
      <c r="J946" s="1"/>
      <c r="K946" s="1"/>
      <c r="L946" s="1"/>
      <c r="M946" s="367"/>
    </row>
    <row x14ac:dyDescent="0.25" r="947" customHeight="1" ht="29.25">
      <c r="A947" s="741" t="s">
        <v>14891</v>
      </c>
      <c r="B947" s="1226" t="s">
        <v>14892</v>
      </c>
      <c r="C947" s="1231">
        <v>549</v>
      </c>
      <c r="D947" s="1"/>
      <c r="E947" s="1"/>
      <c r="F947" s="1"/>
      <c r="G947" s="1"/>
      <c r="H947" s="1"/>
      <c r="I947" s="1"/>
      <c r="J947" s="1"/>
      <c r="K947" s="1"/>
      <c r="L947" s="1"/>
      <c r="M947" s="367"/>
    </row>
    <row x14ac:dyDescent="0.25" r="948" customHeight="1" ht="29.25">
      <c r="A948" s="741" t="s">
        <v>14893</v>
      </c>
      <c r="B948" s="1226" t="s">
        <v>14894</v>
      </c>
      <c r="C948" s="1231">
        <v>646</v>
      </c>
      <c r="D948" s="1"/>
      <c r="E948" s="1"/>
      <c r="F948" s="1"/>
      <c r="G948" s="1"/>
      <c r="H948" s="1"/>
      <c r="I948" s="1"/>
      <c r="J948" s="1"/>
      <c r="K948" s="1"/>
      <c r="L948" s="1"/>
      <c r="M948" s="367"/>
    </row>
    <row x14ac:dyDescent="0.25" r="949" customHeight="1" ht="29.25">
      <c r="A949" s="741" t="s">
        <v>14895</v>
      </c>
      <c r="B949" s="1226" t="s">
        <v>14896</v>
      </c>
      <c r="C949" s="1231">
        <v>170</v>
      </c>
      <c r="D949" s="1"/>
      <c r="E949" s="1"/>
      <c r="F949" s="1"/>
      <c r="G949" s="1"/>
      <c r="H949" s="1"/>
      <c r="I949" s="1"/>
      <c r="J949" s="1"/>
      <c r="K949" s="1"/>
      <c r="L949" s="1"/>
      <c r="M949" s="367"/>
    </row>
    <row x14ac:dyDescent="0.25" r="950" customHeight="1" ht="29.25">
      <c r="A950" s="741" t="s">
        <v>14897</v>
      </c>
      <c r="B950" s="1226" t="s">
        <v>14898</v>
      </c>
      <c r="C950" s="1231">
        <v>175</v>
      </c>
      <c r="D950" s="1"/>
      <c r="E950" s="1"/>
      <c r="F950" s="1"/>
      <c r="G950" s="1"/>
      <c r="H950" s="1"/>
      <c r="I950" s="1"/>
      <c r="J950" s="1"/>
      <c r="K950" s="1"/>
      <c r="L950" s="1"/>
      <c r="M950" s="367"/>
    </row>
    <row x14ac:dyDescent="0.25" r="951" customHeight="1" ht="29.25">
      <c r="A951" s="741" t="s">
        <v>14899</v>
      </c>
      <c r="B951" s="1226" t="s">
        <v>14896</v>
      </c>
      <c r="C951" s="1231">
        <v>170</v>
      </c>
      <c r="D951" s="1"/>
      <c r="E951" s="1"/>
      <c r="F951" s="1"/>
      <c r="G951" s="1"/>
      <c r="H951" s="1"/>
      <c r="I951" s="1"/>
      <c r="J951" s="1"/>
      <c r="K951" s="1"/>
      <c r="L951" s="1"/>
      <c r="M951" s="367"/>
    </row>
    <row x14ac:dyDescent="0.25" r="952" customHeight="1" ht="29.25">
      <c r="A952" s="741" t="s">
        <v>14900</v>
      </c>
      <c r="B952" s="1226" t="s">
        <v>14901</v>
      </c>
      <c r="C952" s="1231">
        <v>620</v>
      </c>
      <c r="D952" s="1"/>
      <c r="E952" s="1"/>
      <c r="F952" s="1"/>
      <c r="G952" s="1"/>
      <c r="H952" s="1"/>
      <c r="I952" s="1"/>
      <c r="J952" s="1"/>
      <c r="K952" s="1"/>
      <c r="L952" s="1"/>
      <c r="M952" s="367"/>
    </row>
    <row x14ac:dyDescent="0.25" r="953" customHeight="1" ht="29.25">
      <c r="A953" s="741" t="s">
        <v>14902</v>
      </c>
      <c r="B953" s="1226" t="s">
        <v>14903</v>
      </c>
      <c r="C953" s="1231">
        <v>310</v>
      </c>
      <c r="D953" s="1"/>
      <c r="E953" s="1"/>
      <c r="F953" s="1"/>
      <c r="G953" s="1"/>
      <c r="H953" s="1"/>
      <c r="I953" s="1"/>
      <c r="J953" s="1"/>
      <c r="K953" s="1"/>
      <c r="L953" s="1"/>
      <c r="M953" s="367"/>
    </row>
    <row x14ac:dyDescent="0.25" r="954" customHeight="1" ht="29.25">
      <c r="A954" s="741" t="s">
        <v>14904</v>
      </c>
      <c r="B954" s="1226" t="s">
        <v>14905</v>
      </c>
      <c r="C954" s="1231">
        <v>107</v>
      </c>
      <c r="D954" s="1"/>
      <c r="E954" s="1"/>
      <c r="F954" s="1"/>
      <c r="G954" s="1"/>
      <c r="H954" s="1"/>
      <c r="I954" s="1"/>
      <c r="J954" s="1"/>
      <c r="K954" s="1"/>
      <c r="L954" s="1"/>
      <c r="M954" s="367"/>
    </row>
    <row x14ac:dyDescent="0.25" r="955" customHeight="1" ht="29.25">
      <c r="A955" s="741" t="s">
        <v>14906</v>
      </c>
      <c r="B955" s="1226" t="s">
        <v>14907</v>
      </c>
      <c r="C955" s="1231">
        <v>64</v>
      </c>
      <c r="D955" s="1"/>
      <c r="E955" s="1"/>
      <c r="F955" s="1"/>
      <c r="G955" s="1"/>
      <c r="H955" s="1"/>
      <c r="I955" s="1"/>
      <c r="J955" s="1"/>
      <c r="K955" s="1"/>
      <c r="L955" s="1"/>
      <c r="M955" s="367"/>
    </row>
    <row x14ac:dyDescent="0.25" r="956" customHeight="1" ht="29.25">
      <c r="A956" s="741" t="s">
        <v>14908</v>
      </c>
      <c r="B956" s="1226" t="s">
        <v>14909</v>
      </c>
      <c r="C956" s="1231">
        <v>69</v>
      </c>
      <c r="D956" s="1"/>
      <c r="E956" s="1"/>
      <c r="F956" s="1"/>
      <c r="G956" s="1"/>
      <c r="H956" s="1"/>
      <c r="I956" s="1"/>
      <c r="J956" s="1"/>
      <c r="K956" s="1"/>
      <c r="L956" s="1"/>
      <c r="M956" s="367"/>
    </row>
    <row x14ac:dyDescent="0.25" r="957" customHeight="1" ht="29.25">
      <c r="A957" s="741" t="s">
        <v>14910</v>
      </c>
      <c r="B957" s="1226" t="s">
        <v>14911</v>
      </c>
      <c r="C957" s="1231">
        <v>65</v>
      </c>
      <c r="D957" s="1"/>
      <c r="E957" s="1"/>
      <c r="F957" s="1"/>
      <c r="G957" s="1"/>
      <c r="H957" s="1"/>
      <c r="I957" s="1"/>
      <c r="J957" s="1"/>
      <c r="K957" s="1"/>
      <c r="L957" s="1"/>
      <c r="M957" s="367"/>
    </row>
    <row x14ac:dyDescent="0.25" r="958" customHeight="1" ht="29.25">
      <c r="A958" s="741" t="s">
        <v>14912</v>
      </c>
      <c r="B958" s="1226" t="s">
        <v>14913</v>
      </c>
      <c r="C958" s="1231">
        <v>74</v>
      </c>
      <c r="D958" s="1"/>
      <c r="E958" s="1"/>
      <c r="F958" s="1"/>
      <c r="G958" s="1"/>
      <c r="H958" s="1"/>
      <c r="I958" s="1"/>
      <c r="J958" s="1"/>
      <c r="K958" s="1"/>
      <c r="L958" s="1"/>
      <c r="M958" s="367"/>
    </row>
    <row x14ac:dyDescent="0.25" r="959" customHeight="1" ht="29.25">
      <c r="A959" s="741" t="s">
        <v>14914</v>
      </c>
      <c r="B959" s="1226" t="s">
        <v>14915</v>
      </c>
      <c r="C959" s="1231">
        <v>255</v>
      </c>
      <c r="D959" s="1"/>
      <c r="E959" s="1"/>
      <c r="F959" s="1"/>
      <c r="G959" s="1"/>
      <c r="H959" s="1"/>
      <c r="I959" s="1"/>
      <c r="J959" s="1"/>
      <c r="K959" s="1"/>
      <c r="L959" s="1"/>
      <c r="M959" s="367"/>
    </row>
    <row x14ac:dyDescent="0.25" r="960" customHeight="1" ht="29.25">
      <c r="A960" s="741" t="s">
        <v>14916</v>
      </c>
      <c r="B960" s="1226" t="s">
        <v>14917</v>
      </c>
      <c r="C960" s="1231">
        <v>260</v>
      </c>
      <c r="D960" s="1"/>
      <c r="E960" s="1"/>
      <c r="F960" s="1"/>
      <c r="G960" s="1"/>
      <c r="H960" s="1"/>
      <c r="I960" s="1"/>
      <c r="J960" s="1"/>
      <c r="K960" s="1"/>
      <c r="L960" s="1"/>
      <c r="M960" s="367"/>
    </row>
    <row x14ac:dyDescent="0.25" r="961" customHeight="1" ht="29.25">
      <c r="A961" s="741" t="s">
        <v>14918</v>
      </c>
      <c r="B961" s="1226" t="s">
        <v>14919</v>
      </c>
      <c r="C961" s="1231">
        <v>70</v>
      </c>
      <c r="D961" s="1"/>
      <c r="E961" s="1"/>
      <c r="F961" s="1"/>
      <c r="G961" s="1"/>
      <c r="H961" s="1"/>
      <c r="I961" s="1"/>
      <c r="J961" s="1"/>
      <c r="K961" s="1"/>
      <c r="L961" s="1"/>
      <c r="M961" s="367"/>
    </row>
    <row x14ac:dyDescent="0.25" r="962" customHeight="1" ht="29.25">
      <c r="A962" s="741" t="s">
        <v>235</v>
      </c>
      <c r="B962" s="1226" t="s">
        <v>236</v>
      </c>
      <c r="C962" s="1231">
        <v>201</v>
      </c>
      <c r="D962" s="1"/>
      <c r="E962" s="1"/>
      <c r="F962" s="1"/>
      <c r="G962" s="1"/>
      <c r="H962" s="1"/>
      <c r="I962" s="1"/>
      <c r="J962" s="1"/>
      <c r="K962" s="1"/>
      <c r="L962" s="1"/>
      <c r="M962" s="367"/>
    </row>
    <row x14ac:dyDescent="0.25" r="963" customHeight="1" ht="29.25">
      <c r="A963" s="741" t="s">
        <v>14920</v>
      </c>
      <c r="B963" s="1226" t="s">
        <v>14921</v>
      </c>
      <c r="C963" s="1231">
        <v>206</v>
      </c>
      <c r="D963" s="1"/>
      <c r="E963" s="1"/>
      <c r="F963" s="1"/>
      <c r="G963" s="1"/>
      <c r="H963" s="1"/>
      <c r="I963" s="1"/>
      <c r="J963" s="1"/>
      <c r="K963" s="1"/>
      <c r="L963" s="1"/>
      <c r="M963" s="367"/>
    </row>
    <row x14ac:dyDescent="0.25" r="964" customHeight="1" ht="29.25">
      <c r="A964" s="741" t="s">
        <v>14922</v>
      </c>
      <c r="B964" s="1226" t="s">
        <v>14923</v>
      </c>
      <c r="C964" s="1231">
        <v>146</v>
      </c>
      <c r="D964" s="1"/>
      <c r="E964" s="1"/>
      <c r="F964" s="1"/>
      <c r="G964" s="1"/>
      <c r="H964" s="1"/>
      <c r="I964" s="1"/>
      <c r="J964" s="1"/>
      <c r="K964" s="1"/>
      <c r="L964" s="1"/>
      <c r="M964" s="367"/>
    </row>
    <row x14ac:dyDescent="0.25" r="965" customHeight="1" ht="29.25">
      <c r="A965" s="741" t="s">
        <v>14924</v>
      </c>
      <c r="B965" s="1226" t="s">
        <v>14925</v>
      </c>
      <c r="C965" s="1231">
        <v>831</v>
      </c>
      <c r="D965" s="1"/>
      <c r="E965" s="1"/>
      <c r="F965" s="1"/>
      <c r="G965" s="1"/>
      <c r="H965" s="1"/>
      <c r="I965" s="1"/>
      <c r="J965" s="1"/>
      <c r="K965" s="1"/>
      <c r="L965" s="1"/>
      <c r="M965" s="367"/>
    </row>
    <row x14ac:dyDescent="0.25" r="966" customHeight="1" ht="29.25">
      <c r="A966" s="741" t="s">
        <v>14926</v>
      </c>
      <c r="B966" s="1226" t="s">
        <v>14927</v>
      </c>
      <c r="C966" s="1231">
        <v>836</v>
      </c>
      <c r="D966" s="1"/>
      <c r="E966" s="1"/>
      <c r="F966" s="1"/>
      <c r="G966" s="1"/>
      <c r="H966" s="1"/>
      <c r="I966" s="1"/>
      <c r="J966" s="1"/>
      <c r="K966" s="1"/>
      <c r="L966" s="1"/>
      <c r="M966" s="367"/>
    </row>
    <row x14ac:dyDescent="0.25" r="967" customHeight="1" ht="29.25">
      <c r="A967" s="741" t="s">
        <v>14928</v>
      </c>
      <c r="B967" s="1226" t="s">
        <v>14929</v>
      </c>
      <c r="C967" s="1231">
        <v>722</v>
      </c>
      <c r="D967" s="1"/>
      <c r="E967" s="1"/>
      <c r="F967" s="1"/>
      <c r="G967" s="1"/>
      <c r="H967" s="1"/>
      <c r="I967" s="1"/>
      <c r="J967" s="1"/>
      <c r="K967" s="1"/>
      <c r="L967" s="1"/>
      <c r="M967" s="367"/>
    </row>
    <row x14ac:dyDescent="0.25" r="968" customHeight="1" ht="29.25">
      <c r="A968" s="741" t="s">
        <v>14930</v>
      </c>
      <c r="B968" s="1226" t="s">
        <v>14931</v>
      </c>
      <c r="C968" s="1231">
        <v>127</v>
      </c>
      <c r="D968" s="1"/>
      <c r="E968" s="1"/>
      <c r="F968" s="1"/>
      <c r="G968" s="1"/>
      <c r="H968" s="1"/>
      <c r="I968" s="1"/>
      <c r="J968" s="1"/>
      <c r="K968" s="1"/>
      <c r="L968" s="1"/>
      <c r="M968" s="367"/>
    </row>
    <row x14ac:dyDescent="0.25" r="969" customHeight="1" ht="29.25">
      <c r="A969" s="741" t="s">
        <v>14932</v>
      </c>
      <c r="B969" s="1226" t="s">
        <v>14933</v>
      </c>
      <c r="C969" s="1231">
        <v>1095</v>
      </c>
      <c r="D969" s="1"/>
      <c r="E969" s="1"/>
      <c r="F969" s="1"/>
      <c r="G969" s="1"/>
      <c r="H969" s="1"/>
      <c r="I969" s="1"/>
      <c r="J969" s="1"/>
      <c r="K969" s="1"/>
      <c r="L969" s="1"/>
      <c r="M969" s="367"/>
    </row>
    <row x14ac:dyDescent="0.25" r="970" customHeight="1" ht="32.1">
      <c r="A970" s="741" t="s">
        <v>14934</v>
      </c>
      <c r="B970" s="1226" t="s">
        <v>14935</v>
      </c>
      <c r="C970" s="1231">
        <v>78</v>
      </c>
      <c r="D970" s="1"/>
      <c r="E970" s="1"/>
      <c r="F970" s="1"/>
      <c r="G970" s="1"/>
      <c r="H970" s="1"/>
      <c r="I970" s="1"/>
      <c r="J970" s="1"/>
      <c r="K970" s="1"/>
      <c r="L970" s="1"/>
      <c r="M970" s="367"/>
    </row>
    <row x14ac:dyDescent="0.25" r="971" customHeight="1" ht="29.25">
      <c r="A971" s="741" t="s">
        <v>14936</v>
      </c>
      <c r="B971" s="1226" t="s">
        <v>14937</v>
      </c>
      <c r="C971" s="1231">
        <v>82</v>
      </c>
      <c r="D971" s="1"/>
      <c r="E971" s="1"/>
      <c r="F971" s="1"/>
      <c r="G971" s="1"/>
      <c r="H971" s="1"/>
      <c r="I971" s="1"/>
      <c r="J971" s="1"/>
      <c r="K971" s="1"/>
      <c r="L971" s="1"/>
      <c r="M971" s="367"/>
    </row>
    <row x14ac:dyDescent="0.25" r="972" customHeight="1" ht="29.25">
      <c r="A972" s="741" t="s">
        <v>14938</v>
      </c>
      <c r="B972" s="1226" t="s">
        <v>14939</v>
      </c>
      <c r="C972" s="1231">
        <v>87</v>
      </c>
      <c r="D972" s="1"/>
      <c r="E972" s="1"/>
      <c r="F972" s="1"/>
      <c r="G972" s="1"/>
      <c r="H972" s="1"/>
      <c r="I972" s="1"/>
      <c r="J972" s="1"/>
      <c r="K972" s="1"/>
      <c r="L972" s="1"/>
      <c r="M972" s="367"/>
    </row>
    <row x14ac:dyDescent="0.25" r="973" customHeight="1" ht="29.25">
      <c r="A973" s="741" t="s">
        <v>14940</v>
      </c>
      <c r="B973" s="1226" t="s">
        <v>14941</v>
      </c>
      <c r="C973" s="1231">
        <v>92</v>
      </c>
      <c r="D973" s="1"/>
      <c r="E973" s="1"/>
      <c r="F973" s="1"/>
      <c r="G973" s="1"/>
      <c r="H973" s="1"/>
      <c r="I973" s="1"/>
      <c r="J973" s="1"/>
      <c r="K973" s="1"/>
      <c r="L973" s="1"/>
      <c r="M973" s="367"/>
    </row>
    <row x14ac:dyDescent="0.25" r="974" customHeight="1" ht="29.25">
      <c r="A974" s="741" t="s">
        <v>14942</v>
      </c>
      <c r="B974" s="1226" t="s">
        <v>14943</v>
      </c>
      <c r="C974" s="1231">
        <v>97</v>
      </c>
      <c r="D974" s="1"/>
      <c r="E974" s="1"/>
      <c r="F974" s="1"/>
      <c r="G974" s="1"/>
      <c r="H974" s="1"/>
      <c r="I974" s="1"/>
      <c r="J974" s="1"/>
      <c r="K974" s="1"/>
      <c r="L974" s="1"/>
      <c r="M974" s="367"/>
    </row>
    <row x14ac:dyDescent="0.25" r="975" customHeight="1" ht="29.25">
      <c r="A975" s="741" t="s">
        <v>14944</v>
      </c>
      <c r="B975" s="1226" t="s">
        <v>14945</v>
      </c>
      <c r="C975" s="1231">
        <v>132</v>
      </c>
      <c r="D975" s="1"/>
      <c r="E975" s="1"/>
      <c r="F975" s="1"/>
      <c r="G975" s="1"/>
      <c r="H975" s="1"/>
      <c r="I975" s="1"/>
      <c r="J975" s="1"/>
      <c r="K975" s="1"/>
      <c r="L975" s="1"/>
      <c r="M975" s="367"/>
    </row>
    <row x14ac:dyDescent="0.25" r="976" customHeight="1" ht="29.25">
      <c r="A976" s="741" t="s">
        <v>14946</v>
      </c>
      <c r="B976" s="1226" t="s">
        <v>14947</v>
      </c>
      <c r="C976" s="1231">
        <v>191</v>
      </c>
      <c r="D976" s="1"/>
      <c r="E976" s="1"/>
      <c r="F976" s="1"/>
      <c r="G976" s="1"/>
      <c r="H976" s="1"/>
      <c r="I976" s="1"/>
      <c r="J976" s="1"/>
      <c r="K976" s="1"/>
      <c r="L976" s="1"/>
      <c r="M976" s="367"/>
    </row>
    <row x14ac:dyDescent="0.25" r="977" customHeight="1" ht="29.25">
      <c r="A977" s="741" t="s">
        <v>14948</v>
      </c>
      <c r="B977" s="1226" t="s">
        <v>14949</v>
      </c>
      <c r="C977" s="1231">
        <v>301</v>
      </c>
      <c r="D977" s="1"/>
      <c r="E977" s="1"/>
      <c r="F977" s="1"/>
      <c r="G977" s="1"/>
      <c r="H977" s="1"/>
      <c r="I977" s="1"/>
      <c r="J977" s="1"/>
      <c r="K977" s="1"/>
      <c r="L977" s="1"/>
      <c r="M977" s="367"/>
    </row>
    <row x14ac:dyDescent="0.25" r="978" customHeight="1" ht="29.25">
      <c r="A978" s="741" t="s">
        <v>14950</v>
      </c>
      <c r="B978" s="1226" t="s">
        <v>14951</v>
      </c>
      <c r="C978" s="1231">
        <v>154</v>
      </c>
      <c r="D978" s="1"/>
      <c r="E978" s="1"/>
      <c r="F978" s="1"/>
      <c r="G978" s="1"/>
      <c r="H978" s="1"/>
      <c r="I978" s="1"/>
      <c r="J978" s="1"/>
      <c r="K978" s="1"/>
      <c r="L978" s="1"/>
      <c r="M978" s="367"/>
    </row>
    <row x14ac:dyDescent="0.25" r="979" customHeight="1" ht="29.25">
      <c r="A979" s="741" t="s">
        <v>14952</v>
      </c>
      <c r="B979" s="1226" t="s">
        <v>14953</v>
      </c>
      <c r="C979" s="1231">
        <v>58</v>
      </c>
      <c r="D979" s="1"/>
      <c r="E979" s="1"/>
      <c r="F979" s="1"/>
      <c r="G979" s="1"/>
      <c r="H979" s="1"/>
      <c r="I979" s="1"/>
      <c r="J979" s="1"/>
      <c r="K979" s="1"/>
      <c r="L979" s="1"/>
      <c r="M979" s="367"/>
    </row>
    <row x14ac:dyDescent="0.25" r="980" customHeight="1" ht="29.25">
      <c r="A980" s="741" t="s">
        <v>14954</v>
      </c>
      <c r="B980" s="1226" t="s">
        <v>14955</v>
      </c>
      <c r="C980" s="1231">
        <v>109</v>
      </c>
      <c r="D980" s="1"/>
      <c r="E980" s="1"/>
      <c r="F980" s="1"/>
      <c r="G980" s="1"/>
      <c r="H980" s="1"/>
      <c r="I980" s="1"/>
      <c r="J980" s="1"/>
      <c r="K980" s="1"/>
      <c r="L980" s="1"/>
      <c r="M980" s="367"/>
    </row>
    <row x14ac:dyDescent="0.25" r="981" customHeight="1" ht="29.25">
      <c r="A981" s="741" t="s">
        <v>14956</v>
      </c>
      <c r="B981" s="1226" t="s">
        <v>14957</v>
      </c>
      <c r="C981" s="1231">
        <v>117</v>
      </c>
      <c r="D981" s="1"/>
      <c r="E981" s="1"/>
      <c r="F981" s="1"/>
      <c r="G981" s="1"/>
      <c r="H981" s="1"/>
      <c r="I981" s="1"/>
      <c r="J981" s="1"/>
      <c r="K981" s="1"/>
      <c r="L981" s="1"/>
      <c r="M981" s="367"/>
    </row>
    <row x14ac:dyDescent="0.25" r="982" customHeight="1" ht="29.25">
      <c r="A982" s="741" t="s">
        <v>14958</v>
      </c>
      <c r="B982" s="1226" t="s">
        <v>14959</v>
      </c>
      <c r="C982" s="1231">
        <v>1040</v>
      </c>
      <c r="D982" s="1"/>
      <c r="E982" s="1"/>
      <c r="F982" s="1"/>
      <c r="G982" s="1"/>
      <c r="H982" s="1"/>
      <c r="I982" s="1"/>
      <c r="J982" s="1"/>
      <c r="K982" s="1"/>
      <c r="L982" s="1"/>
      <c r="M982" s="367"/>
    </row>
    <row x14ac:dyDescent="0.25" r="983" customHeight="1" ht="29.25">
      <c r="A983" s="741" t="s">
        <v>14960</v>
      </c>
      <c r="B983" s="1226" t="s">
        <v>14961</v>
      </c>
      <c r="C983" s="1231">
        <v>1045</v>
      </c>
      <c r="D983" s="1"/>
      <c r="E983" s="1"/>
      <c r="F983" s="1"/>
      <c r="G983" s="1"/>
      <c r="H983" s="1"/>
      <c r="I983" s="1"/>
      <c r="J983" s="1"/>
      <c r="K983" s="1"/>
      <c r="L983" s="1"/>
      <c r="M983" s="367"/>
    </row>
    <row x14ac:dyDescent="0.25" r="984" customHeight="1" ht="29.25">
      <c r="A984" s="741" t="s">
        <v>14962</v>
      </c>
      <c r="B984" s="1226" t="s">
        <v>14963</v>
      </c>
      <c r="C984" s="1231">
        <v>78</v>
      </c>
      <c r="D984" s="1"/>
      <c r="E984" s="1"/>
      <c r="F984" s="1"/>
      <c r="G984" s="1"/>
      <c r="H984" s="1"/>
      <c r="I984" s="1"/>
      <c r="J984" s="1"/>
      <c r="K984" s="1"/>
      <c r="L984" s="1"/>
      <c r="M984" s="367"/>
    </row>
    <row x14ac:dyDescent="0.25" r="985" customHeight="1" ht="29.25">
      <c r="A985" s="741" t="s">
        <v>14964</v>
      </c>
      <c r="B985" s="1226" t="s">
        <v>14965</v>
      </c>
      <c r="C985" s="1231">
        <v>93</v>
      </c>
      <c r="D985" s="1"/>
      <c r="E985" s="1"/>
      <c r="F985" s="1"/>
      <c r="G985" s="1"/>
      <c r="H985" s="1"/>
      <c r="I985" s="1"/>
      <c r="J985" s="1"/>
      <c r="K985" s="1"/>
      <c r="L985" s="1"/>
      <c r="M985" s="367"/>
    </row>
    <row x14ac:dyDescent="0.25" r="986" customHeight="1" ht="29.25">
      <c r="A986" s="741" t="s">
        <v>14966</v>
      </c>
      <c r="B986" s="1226" t="s">
        <v>14967</v>
      </c>
      <c r="C986" s="1231">
        <v>93</v>
      </c>
      <c r="D986" s="1"/>
      <c r="E986" s="1"/>
      <c r="F986" s="1"/>
      <c r="G986" s="1"/>
      <c r="H986" s="1"/>
      <c r="I986" s="1"/>
      <c r="J986" s="1"/>
      <c r="K986" s="1"/>
      <c r="L986" s="1"/>
      <c r="M986" s="367"/>
    </row>
    <row x14ac:dyDescent="0.25" r="987" customHeight="1" ht="29.25">
      <c r="A987" s="741" t="s">
        <v>14968</v>
      </c>
      <c r="B987" s="1226" t="s">
        <v>14969</v>
      </c>
      <c r="C987" s="1231">
        <v>1165</v>
      </c>
      <c r="D987" s="1"/>
      <c r="E987" s="1"/>
      <c r="F987" s="1"/>
      <c r="G987" s="1"/>
      <c r="H987" s="1"/>
      <c r="I987" s="1"/>
      <c r="J987" s="1"/>
      <c r="K987" s="1"/>
      <c r="L987" s="1"/>
      <c r="M987" s="367"/>
    </row>
    <row x14ac:dyDescent="0.25" r="988" customHeight="1" ht="29.25">
      <c r="A988" s="741" t="s">
        <v>14970</v>
      </c>
      <c r="B988" s="1226" t="s">
        <v>14971</v>
      </c>
      <c r="C988" s="1231">
        <v>98</v>
      </c>
      <c r="D988" s="1"/>
      <c r="E988" s="1"/>
      <c r="F988" s="1"/>
      <c r="G988" s="1"/>
      <c r="H988" s="1"/>
      <c r="I988" s="1"/>
      <c r="J988" s="1"/>
      <c r="K988" s="1"/>
      <c r="L988" s="1"/>
      <c r="M988" s="367"/>
    </row>
    <row x14ac:dyDescent="0.25" r="989" customHeight="1" ht="29.25">
      <c r="A989" s="741" t="s">
        <v>14972</v>
      </c>
      <c r="B989" s="1226" t="s">
        <v>14973</v>
      </c>
      <c r="C989" s="1231">
        <v>152</v>
      </c>
      <c r="D989" s="1"/>
      <c r="E989" s="1"/>
      <c r="F989" s="1"/>
      <c r="G989" s="1"/>
      <c r="H989" s="1"/>
      <c r="I989" s="1"/>
      <c r="J989" s="1"/>
      <c r="K989" s="1"/>
      <c r="L989" s="1"/>
      <c r="M989" s="367"/>
    </row>
    <row x14ac:dyDescent="0.25" r="990" customHeight="1" ht="29.25">
      <c r="A990" s="741" t="s">
        <v>14974</v>
      </c>
      <c r="B990" s="1226" t="s">
        <v>14975</v>
      </c>
      <c r="C990" s="1231">
        <v>1000</v>
      </c>
      <c r="D990" s="1"/>
      <c r="E990" s="1"/>
      <c r="F990" s="1"/>
      <c r="G990" s="1"/>
      <c r="H990" s="1"/>
      <c r="I990" s="1"/>
      <c r="J990" s="1"/>
      <c r="K990" s="1"/>
      <c r="L990" s="1"/>
      <c r="M990" s="367"/>
    </row>
    <row x14ac:dyDescent="0.25" r="991" customHeight="1" ht="29.25">
      <c r="A991" s="741" t="s">
        <v>14976</v>
      </c>
      <c r="B991" s="1226" t="s">
        <v>14977</v>
      </c>
      <c r="C991" s="1231">
        <v>1005</v>
      </c>
      <c r="D991" s="1"/>
      <c r="E991" s="1"/>
      <c r="F991" s="1"/>
      <c r="G991" s="1"/>
      <c r="H991" s="1"/>
      <c r="I991" s="1"/>
      <c r="J991" s="1"/>
      <c r="K991" s="1"/>
      <c r="L991" s="1"/>
      <c r="M991" s="367"/>
    </row>
    <row x14ac:dyDescent="0.25" r="992" customHeight="1" ht="29.25">
      <c r="A992" s="741" t="s">
        <v>14978</v>
      </c>
      <c r="B992" s="1226" t="s">
        <v>14979</v>
      </c>
      <c r="C992" s="1231">
        <v>458</v>
      </c>
      <c r="D992" s="1"/>
      <c r="E992" s="1"/>
      <c r="F992" s="1"/>
      <c r="G992" s="1"/>
      <c r="H992" s="1"/>
      <c r="I992" s="1"/>
      <c r="J992" s="1"/>
      <c r="K992" s="1"/>
      <c r="L992" s="1"/>
      <c r="M992" s="367"/>
    </row>
    <row x14ac:dyDescent="0.25" r="993" customHeight="1" ht="29.25">
      <c r="A993" s="741" t="s">
        <v>14980</v>
      </c>
      <c r="B993" s="1226" t="s">
        <v>14981</v>
      </c>
      <c r="C993" s="1231">
        <v>97</v>
      </c>
      <c r="D993" s="1"/>
      <c r="E993" s="1"/>
      <c r="F993" s="1"/>
      <c r="G993" s="1"/>
      <c r="H993" s="1"/>
      <c r="I993" s="1"/>
      <c r="J993" s="1"/>
      <c r="K993" s="1"/>
      <c r="L993" s="1"/>
      <c r="M993" s="367"/>
    </row>
    <row x14ac:dyDescent="0.25" r="994" customHeight="1" ht="29.25">
      <c r="A994" s="741" t="s">
        <v>14982</v>
      </c>
      <c r="B994" s="1226" t="s">
        <v>14983</v>
      </c>
      <c r="C994" s="1231">
        <v>454</v>
      </c>
      <c r="D994" s="1"/>
      <c r="E994" s="1"/>
      <c r="F994" s="1"/>
      <c r="G994" s="1"/>
      <c r="H994" s="1"/>
      <c r="I994" s="1"/>
      <c r="J994" s="1"/>
      <c r="K994" s="1"/>
      <c r="L994" s="1"/>
      <c r="M994" s="367"/>
    </row>
    <row x14ac:dyDescent="0.25" r="995" customHeight="1" ht="29.25">
      <c r="A995" s="741" t="s">
        <v>14984</v>
      </c>
      <c r="B995" s="1226" t="s">
        <v>14985</v>
      </c>
      <c r="C995" s="1231">
        <v>464</v>
      </c>
      <c r="D995" s="1"/>
      <c r="E995" s="1"/>
      <c r="F995" s="1"/>
      <c r="G995" s="1"/>
      <c r="H995" s="1"/>
      <c r="I995" s="1"/>
      <c r="J995" s="1"/>
      <c r="K995" s="1"/>
      <c r="L995" s="1"/>
      <c r="M995" s="367"/>
    </row>
    <row x14ac:dyDescent="0.25" r="996" customHeight="1" ht="29.25">
      <c r="A996" s="741" t="s">
        <v>14986</v>
      </c>
      <c r="B996" s="1226" t="s">
        <v>14987</v>
      </c>
      <c r="C996" s="1231">
        <v>457</v>
      </c>
      <c r="D996" s="1"/>
      <c r="E996" s="1"/>
      <c r="F996" s="1"/>
      <c r="G996" s="1"/>
      <c r="H996" s="1"/>
      <c r="I996" s="1"/>
      <c r="J996" s="1"/>
      <c r="K996" s="1"/>
      <c r="L996" s="1"/>
      <c r="M996" s="367"/>
    </row>
    <row x14ac:dyDescent="0.25" r="997" customHeight="1" ht="29.25">
      <c r="A997" s="741" t="s">
        <v>14988</v>
      </c>
      <c r="B997" s="1226" t="s">
        <v>14989</v>
      </c>
      <c r="C997" s="1231">
        <v>70</v>
      </c>
      <c r="D997" s="1"/>
      <c r="E997" s="1"/>
      <c r="F997" s="1"/>
      <c r="G997" s="1"/>
      <c r="H997" s="1"/>
      <c r="I997" s="1"/>
      <c r="J997" s="1"/>
      <c r="K997" s="1"/>
      <c r="L997" s="1"/>
      <c r="M997" s="367"/>
    </row>
    <row x14ac:dyDescent="0.25" r="998" customHeight="1" ht="29.25">
      <c r="A998" s="741" t="s">
        <v>14990</v>
      </c>
      <c r="B998" s="1226" t="s">
        <v>14991</v>
      </c>
      <c r="C998" s="1231">
        <v>65</v>
      </c>
      <c r="D998" s="1"/>
      <c r="E998" s="1"/>
      <c r="F998" s="1"/>
      <c r="G998" s="1"/>
      <c r="H998" s="1"/>
      <c r="I998" s="1"/>
      <c r="J998" s="1"/>
      <c r="K998" s="1"/>
      <c r="L998" s="1"/>
      <c r="M998" s="367"/>
    </row>
    <row x14ac:dyDescent="0.25" r="999" customHeight="1" ht="29.25">
      <c r="A999" s="741" t="s">
        <v>14992</v>
      </c>
      <c r="B999" s="1226" t="s">
        <v>14993</v>
      </c>
      <c r="C999" s="1231">
        <v>84</v>
      </c>
      <c r="D999" s="1"/>
      <c r="E999" s="1"/>
      <c r="F999" s="1"/>
      <c r="G999" s="1"/>
      <c r="H999" s="1"/>
      <c r="I999" s="1"/>
      <c r="J999" s="1"/>
      <c r="K999" s="1"/>
      <c r="L999" s="1"/>
      <c r="M999" s="367"/>
    </row>
    <row x14ac:dyDescent="0.25" r="1000" customHeight="1" ht="29.25">
      <c r="A1000" s="741" t="s">
        <v>14994</v>
      </c>
      <c r="B1000" s="1226" t="s">
        <v>14995</v>
      </c>
      <c r="C1000" s="1231">
        <v>188</v>
      </c>
      <c r="D1000" s="1"/>
      <c r="E1000" s="1"/>
      <c r="F1000" s="1"/>
      <c r="G1000" s="1"/>
      <c r="H1000" s="1"/>
      <c r="I1000" s="1"/>
      <c r="J1000" s="1"/>
      <c r="K1000" s="1"/>
      <c r="L1000" s="1"/>
      <c r="M1000" s="367"/>
    </row>
    <row x14ac:dyDescent="0.25" r="1001" customHeight="1" ht="29.25">
      <c r="A1001" s="741" t="s">
        <v>14996</v>
      </c>
      <c r="B1001" s="1226" t="s">
        <v>14997</v>
      </c>
      <c r="C1001" s="1231">
        <v>103</v>
      </c>
      <c r="D1001" s="1"/>
      <c r="E1001" s="1"/>
      <c r="F1001" s="1"/>
      <c r="G1001" s="1"/>
      <c r="H1001" s="1"/>
      <c r="I1001" s="1"/>
      <c r="J1001" s="1"/>
      <c r="K1001" s="1"/>
      <c r="L1001" s="1"/>
      <c r="M1001" s="367"/>
    </row>
    <row x14ac:dyDescent="0.25" r="1002" customHeight="1" ht="29.25">
      <c r="A1002" s="741" t="s">
        <v>14998</v>
      </c>
      <c r="B1002" s="1226" t="s">
        <v>14999</v>
      </c>
      <c r="C1002" s="1231">
        <v>108</v>
      </c>
      <c r="D1002" s="1"/>
      <c r="E1002" s="1"/>
      <c r="F1002" s="1"/>
      <c r="G1002" s="1"/>
      <c r="H1002" s="1"/>
      <c r="I1002" s="1"/>
      <c r="J1002" s="1"/>
      <c r="K1002" s="1"/>
      <c r="L1002" s="1"/>
      <c r="M1002" s="367"/>
    </row>
    <row x14ac:dyDescent="0.25" r="1003" customHeight="1" ht="29.25">
      <c r="A1003" s="741" t="s">
        <v>15000</v>
      </c>
      <c r="B1003" s="1226" t="s">
        <v>15001</v>
      </c>
      <c r="C1003" s="1231">
        <v>104</v>
      </c>
      <c r="D1003" s="1"/>
      <c r="E1003" s="1"/>
      <c r="F1003" s="1"/>
      <c r="G1003" s="1"/>
      <c r="H1003" s="1"/>
      <c r="I1003" s="1"/>
      <c r="J1003" s="1"/>
      <c r="K1003" s="1"/>
      <c r="L1003" s="1"/>
      <c r="M1003" s="367"/>
    </row>
    <row x14ac:dyDescent="0.25" r="1004" customHeight="1" ht="29.25">
      <c r="A1004" s="741" t="s">
        <v>15002</v>
      </c>
      <c r="B1004" s="1226" t="s">
        <v>15003</v>
      </c>
      <c r="C1004" s="1231">
        <v>109</v>
      </c>
      <c r="D1004" s="1"/>
      <c r="E1004" s="1"/>
      <c r="F1004" s="1"/>
      <c r="G1004" s="1"/>
      <c r="H1004" s="1"/>
      <c r="I1004" s="1"/>
      <c r="J1004" s="1"/>
      <c r="K1004" s="1"/>
      <c r="L1004" s="1"/>
      <c r="M1004" s="367"/>
    </row>
    <row x14ac:dyDescent="0.25" r="1005" customHeight="1" ht="29.25">
      <c r="A1005" s="741" t="s">
        <v>15004</v>
      </c>
      <c r="B1005" s="1226" t="s">
        <v>15005</v>
      </c>
      <c r="C1005" s="1231">
        <v>654</v>
      </c>
      <c r="D1005" s="1"/>
      <c r="E1005" s="1"/>
      <c r="F1005" s="1"/>
      <c r="G1005" s="1"/>
      <c r="H1005" s="1"/>
      <c r="I1005" s="1"/>
      <c r="J1005" s="1"/>
      <c r="K1005" s="1"/>
      <c r="L1005" s="1"/>
      <c r="M1005" s="367"/>
    </row>
    <row x14ac:dyDescent="0.25" r="1006" customHeight="1" ht="29.25">
      <c r="A1006" s="741" t="s">
        <v>15006</v>
      </c>
      <c r="B1006" s="1226" t="s">
        <v>15007</v>
      </c>
      <c r="C1006" s="1231">
        <v>255</v>
      </c>
      <c r="D1006" s="1"/>
      <c r="E1006" s="1"/>
      <c r="F1006" s="1"/>
      <c r="G1006" s="1"/>
      <c r="H1006" s="1"/>
      <c r="I1006" s="1"/>
      <c r="J1006" s="1"/>
      <c r="K1006" s="1"/>
      <c r="L1006" s="1"/>
      <c r="M1006" s="367"/>
    </row>
    <row x14ac:dyDescent="0.25" r="1007" customHeight="1" ht="29.25">
      <c r="A1007" s="741" t="s">
        <v>15008</v>
      </c>
      <c r="B1007" s="1226" t="s">
        <v>15009</v>
      </c>
      <c r="C1007" s="1231">
        <v>458</v>
      </c>
      <c r="D1007" s="1"/>
      <c r="E1007" s="1"/>
      <c r="F1007" s="1"/>
      <c r="G1007" s="1"/>
      <c r="H1007" s="1"/>
      <c r="I1007" s="1"/>
      <c r="J1007" s="1"/>
      <c r="K1007" s="1"/>
      <c r="L1007" s="1"/>
      <c r="M1007" s="367"/>
    </row>
    <row x14ac:dyDescent="0.25" r="1008" customHeight="1" ht="29.25">
      <c r="A1008" s="741" t="s">
        <v>15010</v>
      </c>
      <c r="B1008" s="1226" t="s">
        <v>15011</v>
      </c>
      <c r="C1008" s="1231">
        <v>97</v>
      </c>
      <c r="D1008" s="1"/>
      <c r="E1008" s="1"/>
      <c r="F1008" s="1"/>
      <c r="G1008" s="1"/>
      <c r="H1008" s="1"/>
      <c r="I1008" s="1"/>
      <c r="J1008" s="1"/>
      <c r="K1008" s="1"/>
      <c r="L1008" s="1"/>
      <c r="M1008" s="367"/>
    </row>
    <row x14ac:dyDescent="0.25" r="1009" customHeight="1" ht="29.25">
      <c r="A1009" s="741" t="s">
        <v>15012</v>
      </c>
      <c r="B1009" s="1226" t="s">
        <v>15013</v>
      </c>
      <c r="C1009" s="1231">
        <v>330</v>
      </c>
      <c r="D1009" s="1"/>
      <c r="E1009" s="1"/>
      <c r="F1009" s="1"/>
      <c r="G1009" s="1"/>
      <c r="H1009" s="1"/>
      <c r="I1009" s="1"/>
      <c r="J1009" s="1"/>
      <c r="K1009" s="1"/>
      <c r="L1009" s="1"/>
      <c r="M1009" s="367"/>
    </row>
    <row x14ac:dyDescent="0.25" r="1010" customHeight="1" ht="18.75">
      <c r="A1010" s="741" t="s">
        <v>15014</v>
      </c>
      <c r="B1010" s="1226" t="s">
        <v>15015</v>
      </c>
      <c r="C1010" s="1231">
        <v>351</v>
      </c>
      <c r="D1010" s="1"/>
      <c r="E1010" s="1"/>
      <c r="F1010" s="1"/>
      <c r="G1010" s="1"/>
      <c r="H1010" s="1"/>
      <c r="I1010" s="1"/>
      <c r="J1010" s="1"/>
      <c r="K1010" s="1"/>
      <c r="L1010" s="1"/>
      <c r="M1010" s="367"/>
    </row>
    <row x14ac:dyDescent="0.25" r="1011" customHeight="1" ht="29.25">
      <c r="A1011" s="741" t="s">
        <v>15016</v>
      </c>
      <c r="B1011" s="1226" t="s">
        <v>15017</v>
      </c>
      <c r="C1011" s="1231">
        <v>350</v>
      </c>
      <c r="D1011" s="1"/>
      <c r="E1011" s="1"/>
      <c r="F1011" s="1"/>
      <c r="G1011" s="1"/>
      <c r="H1011" s="1"/>
      <c r="I1011" s="1"/>
      <c r="J1011" s="1"/>
      <c r="K1011" s="1"/>
      <c r="L1011" s="1"/>
      <c r="M1011" s="367"/>
    </row>
    <row x14ac:dyDescent="0.25" r="1012" customHeight="1" ht="29.25">
      <c r="A1012" s="741" t="s">
        <v>15018</v>
      </c>
      <c r="B1012" s="1226" t="s">
        <v>15019</v>
      </c>
      <c r="C1012" s="1231">
        <v>127</v>
      </c>
      <c r="D1012" s="1"/>
      <c r="E1012" s="1"/>
      <c r="F1012" s="1"/>
      <c r="G1012" s="1"/>
      <c r="H1012" s="1"/>
      <c r="I1012" s="1"/>
      <c r="J1012" s="1"/>
      <c r="K1012" s="1"/>
      <c r="L1012" s="1"/>
      <c r="M1012" s="367"/>
    </row>
    <row x14ac:dyDescent="0.25" r="1013" customHeight="1" ht="29.25">
      <c r="A1013" s="741" t="s">
        <v>15020</v>
      </c>
      <c r="B1013" s="1226" t="s">
        <v>15021</v>
      </c>
      <c r="C1013" s="1231">
        <v>160</v>
      </c>
      <c r="D1013" s="1"/>
      <c r="E1013" s="1"/>
      <c r="F1013" s="1"/>
      <c r="G1013" s="1"/>
      <c r="H1013" s="1"/>
      <c r="I1013" s="1"/>
      <c r="J1013" s="1"/>
      <c r="K1013" s="1"/>
      <c r="L1013" s="1"/>
      <c r="M1013" s="367"/>
    </row>
    <row x14ac:dyDescent="0.25" r="1014" customHeight="1" ht="29.25">
      <c r="A1014" s="741" t="s">
        <v>15022</v>
      </c>
      <c r="B1014" s="1226" t="s">
        <v>15023</v>
      </c>
      <c r="C1014" s="1231">
        <v>165</v>
      </c>
      <c r="D1014" s="1"/>
      <c r="E1014" s="1"/>
      <c r="F1014" s="1"/>
      <c r="G1014" s="1"/>
      <c r="H1014" s="1"/>
      <c r="I1014" s="1"/>
      <c r="J1014" s="1"/>
      <c r="K1014" s="1"/>
      <c r="L1014" s="1"/>
      <c r="M1014" s="367"/>
    </row>
    <row x14ac:dyDescent="0.25" r="1015" customHeight="1" ht="29.25">
      <c r="A1015" s="741" t="s">
        <v>15024</v>
      </c>
      <c r="B1015" s="1226" t="s">
        <v>15025</v>
      </c>
      <c r="C1015" s="1231">
        <v>170</v>
      </c>
      <c r="D1015" s="1"/>
      <c r="E1015" s="1"/>
      <c r="F1015" s="1"/>
      <c r="G1015" s="1"/>
      <c r="H1015" s="1"/>
      <c r="I1015" s="1"/>
      <c r="J1015" s="1"/>
      <c r="K1015" s="1"/>
      <c r="L1015" s="1"/>
      <c r="M1015" s="367"/>
    </row>
    <row x14ac:dyDescent="0.25" r="1016" customHeight="1" ht="29.25">
      <c r="A1016" s="741" t="s">
        <v>15026</v>
      </c>
      <c r="B1016" s="1226" t="s">
        <v>15027</v>
      </c>
      <c r="C1016" s="1231">
        <v>122</v>
      </c>
      <c r="D1016" s="1"/>
      <c r="E1016" s="1"/>
      <c r="F1016" s="1"/>
      <c r="G1016" s="1"/>
      <c r="H1016" s="1"/>
      <c r="I1016" s="1"/>
      <c r="J1016" s="1"/>
      <c r="K1016" s="1"/>
      <c r="L1016" s="1"/>
      <c r="M1016" s="367"/>
    </row>
    <row x14ac:dyDescent="0.25" r="1017" customHeight="1" ht="29.25">
      <c r="A1017" s="741" t="s">
        <v>15028</v>
      </c>
      <c r="B1017" s="1226" t="s">
        <v>15029</v>
      </c>
      <c r="C1017" s="1231">
        <v>200</v>
      </c>
      <c r="D1017" s="1"/>
      <c r="E1017" s="1"/>
      <c r="F1017" s="1"/>
      <c r="G1017" s="1"/>
      <c r="H1017" s="1"/>
      <c r="I1017" s="1"/>
      <c r="J1017" s="1"/>
      <c r="K1017" s="1"/>
      <c r="L1017" s="1"/>
      <c r="M1017" s="367"/>
    </row>
    <row x14ac:dyDescent="0.25" r="1018" customHeight="1" ht="32.1">
      <c r="A1018" s="741" t="s">
        <v>15030</v>
      </c>
      <c r="B1018" s="1226" t="s">
        <v>15031</v>
      </c>
      <c r="C1018" s="1231">
        <v>801</v>
      </c>
      <c r="D1018" s="1"/>
      <c r="E1018" s="1"/>
      <c r="F1018" s="1"/>
      <c r="G1018" s="1"/>
      <c r="H1018" s="1"/>
      <c r="I1018" s="1"/>
      <c r="J1018" s="1"/>
      <c r="K1018" s="1"/>
      <c r="L1018" s="1"/>
      <c r="M1018" s="367"/>
    </row>
    <row x14ac:dyDescent="0.25" r="1019" customHeight="1" ht="29.25">
      <c r="A1019" s="741" t="s">
        <v>15032</v>
      </c>
      <c r="B1019" s="1226" t="s">
        <v>15033</v>
      </c>
      <c r="C1019" s="1231">
        <v>446</v>
      </c>
      <c r="D1019" s="1"/>
      <c r="E1019" s="1"/>
      <c r="F1019" s="1"/>
      <c r="G1019" s="1"/>
      <c r="H1019" s="1"/>
      <c r="I1019" s="1"/>
      <c r="J1019" s="1"/>
      <c r="K1019" s="1"/>
      <c r="L1019" s="1"/>
      <c r="M1019" s="367"/>
    </row>
    <row x14ac:dyDescent="0.25" r="1020" customHeight="1" ht="29.25">
      <c r="A1020" s="741" t="s">
        <v>15034</v>
      </c>
      <c r="B1020" s="1226" t="s">
        <v>15035</v>
      </c>
      <c r="C1020" s="1231">
        <v>370</v>
      </c>
      <c r="D1020" s="1"/>
      <c r="E1020" s="1"/>
      <c r="F1020" s="1"/>
      <c r="G1020" s="1"/>
      <c r="H1020" s="1"/>
      <c r="I1020" s="1"/>
      <c r="J1020" s="1"/>
      <c r="K1020" s="1"/>
      <c r="L1020" s="1"/>
      <c r="M1020" s="367"/>
    </row>
    <row x14ac:dyDescent="0.25" r="1021" customHeight="1" ht="29.25">
      <c r="A1021" s="741" t="s">
        <v>15036</v>
      </c>
      <c r="B1021" s="1226" t="s">
        <v>15037</v>
      </c>
      <c r="C1021" s="1231">
        <v>356</v>
      </c>
      <c r="D1021" s="1"/>
      <c r="E1021" s="1"/>
      <c r="F1021" s="1"/>
      <c r="G1021" s="1"/>
      <c r="H1021" s="1"/>
      <c r="I1021" s="1"/>
      <c r="J1021" s="1"/>
      <c r="K1021" s="1"/>
      <c r="L1021" s="1"/>
      <c r="M1021" s="367"/>
    </row>
    <row x14ac:dyDescent="0.25" r="1022" customHeight="1" ht="29.25">
      <c r="A1022" s="741" t="s">
        <v>15038</v>
      </c>
      <c r="B1022" s="1226" t="s">
        <v>15039</v>
      </c>
      <c r="C1022" s="1231">
        <v>57</v>
      </c>
      <c r="D1022" s="1"/>
      <c r="E1022" s="1"/>
      <c r="F1022" s="1"/>
      <c r="G1022" s="1"/>
      <c r="H1022" s="1"/>
      <c r="I1022" s="1"/>
      <c r="J1022" s="1"/>
      <c r="K1022" s="1"/>
      <c r="L1022" s="1"/>
      <c r="M1022" s="367"/>
    </row>
    <row x14ac:dyDescent="0.25" r="1023" customHeight="1" ht="29.25">
      <c r="A1023" s="741" t="s">
        <v>15040</v>
      </c>
      <c r="B1023" s="1226" t="s">
        <v>15041</v>
      </c>
      <c r="C1023" s="1231">
        <v>313</v>
      </c>
      <c r="D1023" s="1"/>
      <c r="E1023" s="1"/>
      <c r="F1023" s="1"/>
      <c r="G1023" s="1"/>
      <c r="H1023" s="1"/>
      <c r="I1023" s="1"/>
      <c r="J1023" s="1"/>
      <c r="K1023" s="1"/>
      <c r="L1023" s="1"/>
      <c r="M1023" s="367"/>
    </row>
    <row x14ac:dyDescent="0.25" r="1024" customHeight="1" ht="29.25">
      <c r="A1024" s="741" t="s">
        <v>15042</v>
      </c>
      <c r="B1024" s="1226" t="s">
        <v>15043</v>
      </c>
      <c r="C1024" s="1231">
        <v>96</v>
      </c>
      <c r="D1024" s="1"/>
      <c r="E1024" s="1"/>
      <c r="F1024" s="1"/>
      <c r="G1024" s="1"/>
      <c r="H1024" s="1"/>
      <c r="I1024" s="1"/>
      <c r="J1024" s="1"/>
      <c r="K1024" s="1"/>
      <c r="L1024" s="1"/>
      <c r="M1024" s="367"/>
    </row>
    <row x14ac:dyDescent="0.25" r="1025" customHeight="1" ht="29.25">
      <c r="A1025" s="741" t="s">
        <v>15044</v>
      </c>
      <c r="B1025" s="1226" t="s">
        <v>15045</v>
      </c>
      <c r="C1025" s="1231">
        <v>116</v>
      </c>
      <c r="D1025" s="1"/>
      <c r="E1025" s="1"/>
      <c r="F1025" s="1"/>
      <c r="G1025" s="1"/>
      <c r="H1025" s="1"/>
      <c r="I1025" s="1"/>
      <c r="J1025" s="1"/>
      <c r="K1025" s="1"/>
      <c r="L1025" s="1"/>
      <c r="M1025" s="367"/>
    </row>
    <row x14ac:dyDescent="0.25" r="1026" customHeight="1" ht="29.25">
      <c r="A1026" s="741" t="s">
        <v>15046</v>
      </c>
      <c r="B1026" s="1226" t="s">
        <v>15047</v>
      </c>
      <c r="C1026" s="1231">
        <v>271</v>
      </c>
      <c r="D1026" s="1"/>
      <c r="E1026" s="1"/>
      <c r="F1026" s="1"/>
      <c r="G1026" s="1"/>
      <c r="H1026" s="1"/>
      <c r="I1026" s="1"/>
      <c r="J1026" s="1"/>
      <c r="K1026" s="1"/>
      <c r="L1026" s="1"/>
      <c r="M1026" s="367"/>
    </row>
    <row x14ac:dyDescent="0.25" r="1027" customHeight="1" ht="29.25">
      <c r="A1027" s="741" t="s">
        <v>15048</v>
      </c>
      <c r="B1027" s="1226" t="s">
        <v>15049</v>
      </c>
      <c r="C1027" s="1231">
        <v>68</v>
      </c>
      <c r="D1027" s="1"/>
      <c r="E1027" s="1"/>
      <c r="F1027" s="1"/>
      <c r="G1027" s="1"/>
      <c r="H1027" s="1"/>
      <c r="I1027" s="1"/>
      <c r="J1027" s="1"/>
      <c r="K1027" s="1"/>
      <c r="L1027" s="1"/>
      <c r="M1027" s="367"/>
    </row>
    <row x14ac:dyDescent="0.25" r="1028" customHeight="1" ht="29.25">
      <c r="A1028" s="741" t="s">
        <v>15050</v>
      </c>
      <c r="B1028" s="1226" t="s">
        <v>15051</v>
      </c>
      <c r="C1028" s="1231">
        <v>463</v>
      </c>
      <c r="D1028" s="1"/>
      <c r="E1028" s="1"/>
      <c r="F1028" s="1"/>
      <c r="G1028" s="1"/>
      <c r="H1028" s="1"/>
      <c r="I1028" s="1"/>
      <c r="J1028" s="1"/>
      <c r="K1028" s="1"/>
      <c r="L1028" s="1"/>
      <c r="M1028" s="367"/>
    </row>
    <row x14ac:dyDescent="0.25" r="1029" customHeight="1" ht="29.25">
      <c r="A1029" s="741" t="s">
        <v>15052</v>
      </c>
      <c r="B1029" s="1226" t="s">
        <v>15053</v>
      </c>
      <c r="C1029" s="1231">
        <v>478</v>
      </c>
      <c r="D1029" s="1"/>
      <c r="E1029" s="1"/>
      <c r="F1029" s="1"/>
      <c r="G1029" s="1"/>
      <c r="H1029" s="1"/>
      <c r="I1029" s="1"/>
      <c r="J1029" s="1"/>
      <c r="K1029" s="1"/>
      <c r="L1029" s="1"/>
      <c r="M1029" s="367"/>
    </row>
    <row x14ac:dyDescent="0.25" r="1030" customHeight="1" ht="29.25">
      <c r="A1030" s="741" t="s">
        <v>15054</v>
      </c>
      <c r="B1030" s="1226" t="s">
        <v>15055</v>
      </c>
      <c r="C1030" s="1231">
        <v>72</v>
      </c>
      <c r="D1030" s="1"/>
      <c r="E1030" s="1"/>
      <c r="F1030" s="1"/>
      <c r="G1030" s="1"/>
      <c r="H1030" s="1"/>
      <c r="I1030" s="1"/>
      <c r="J1030" s="1"/>
      <c r="K1030" s="1"/>
      <c r="L1030" s="1"/>
      <c r="M1030" s="367"/>
    </row>
    <row x14ac:dyDescent="0.25" r="1031" customHeight="1" ht="29.25">
      <c r="A1031" s="741" t="s">
        <v>15056</v>
      </c>
      <c r="B1031" s="1226" t="s">
        <v>15057</v>
      </c>
      <c r="C1031" s="1231">
        <v>77</v>
      </c>
      <c r="D1031" s="1"/>
      <c r="E1031" s="1"/>
      <c r="F1031" s="1"/>
      <c r="G1031" s="1"/>
      <c r="H1031" s="1"/>
      <c r="I1031" s="1"/>
      <c r="J1031" s="1"/>
      <c r="K1031" s="1"/>
      <c r="L1031" s="1"/>
      <c r="M1031" s="367"/>
    </row>
    <row x14ac:dyDescent="0.25" r="1032" customHeight="1" ht="29.25">
      <c r="A1032" s="741" t="s">
        <v>15058</v>
      </c>
      <c r="B1032" s="1226" t="s">
        <v>15057</v>
      </c>
      <c r="C1032" s="1231">
        <v>77</v>
      </c>
      <c r="D1032" s="1"/>
      <c r="E1032" s="1"/>
      <c r="F1032" s="1"/>
      <c r="G1032" s="1"/>
      <c r="H1032" s="1"/>
      <c r="I1032" s="1"/>
      <c r="J1032" s="1"/>
      <c r="K1032" s="1"/>
      <c r="L1032" s="1"/>
      <c r="M1032" s="367"/>
    </row>
    <row x14ac:dyDescent="0.25" r="1033" customHeight="1" ht="29.25">
      <c r="A1033" s="741" t="s">
        <v>15059</v>
      </c>
      <c r="B1033" s="1226" t="s">
        <v>15060</v>
      </c>
      <c r="C1033" s="1231">
        <v>267</v>
      </c>
      <c r="D1033" s="1"/>
      <c r="E1033" s="1"/>
      <c r="F1033" s="1"/>
      <c r="G1033" s="1"/>
      <c r="H1033" s="1"/>
      <c r="I1033" s="1"/>
      <c r="J1033" s="1"/>
      <c r="K1033" s="1"/>
      <c r="L1033" s="1"/>
      <c r="M1033" s="367"/>
    </row>
    <row x14ac:dyDescent="0.25" r="1034" customHeight="1" ht="29.25">
      <c r="A1034" s="741" t="s">
        <v>15061</v>
      </c>
      <c r="B1034" s="1226" t="s">
        <v>15062</v>
      </c>
      <c r="C1034" s="1231">
        <v>55</v>
      </c>
      <c r="D1034" s="1"/>
      <c r="E1034" s="1"/>
      <c r="F1034" s="1"/>
      <c r="G1034" s="1"/>
      <c r="H1034" s="1"/>
      <c r="I1034" s="1"/>
      <c r="J1034" s="1"/>
      <c r="K1034" s="1"/>
      <c r="L1034" s="1"/>
      <c r="M1034" s="367"/>
    </row>
    <row x14ac:dyDescent="0.25" r="1035" customHeight="1" ht="29.25">
      <c r="A1035" s="741" t="s">
        <v>15063</v>
      </c>
      <c r="B1035" s="1226" t="s">
        <v>15064</v>
      </c>
      <c r="C1035" s="1231">
        <v>281</v>
      </c>
      <c r="D1035" s="1"/>
      <c r="E1035" s="1"/>
      <c r="F1035" s="1"/>
      <c r="G1035" s="1"/>
      <c r="H1035" s="1"/>
      <c r="I1035" s="1"/>
      <c r="J1035" s="1"/>
      <c r="K1035" s="1"/>
      <c r="L1035" s="1"/>
      <c r="M1035" s="367"/>
    </row>
    <row x14ac:dyDescent="0.25" r="1036" customHeight="1" ht="29.25">
      <c r="A1036" s="741" t="s">
        <v>15065</v>
      </c>
      <c r="B1036" s="1226" t="s">
        <v>15066</v>
      </c>
      <c r="C1036" s="1231">
        <v>86</v>
      </c>
      <c r="D1036" s="1"/>
      <c r="E1036" s="1"/>
      <c r="F1036" s="1"/>
      <c r="G1036" s="1"/>
      <c r="H1036" s="1"/>
      <c r="I1036" s="1"/>
      <c r="J1036" s="1"/>
      <c r="K1036" s="1"/>
      <c r="L1036" s="1"/>
      <c r="M1036" s="367"/>
    </row>
    <row x14ac:dyDescent="0.25" r="1037" customHeight="1" ht="29.25">
      <c r="A1037" s="741" t="s">
        <v>15067</v>
      </c>
      <c r="B1037" s="1226" t="s">
        <v>15068</v>
      </c>
      <c r="C1037" s="1231">
        <v>106</v>
      </c>
      <c r="D1037" s="1"/>
      <c r="E1037" s="1"/>
      <c r="F1037" s="1"/>
      <c r="G1037" s="1"/>
      <c r="H1037" s="1"/>
      <c r="I1037" s="1"/>
      <c r="J1037" s="1"/>
      <c r="K1037" s="1"/>
      <c r="L1037" s="1"/>
      <c r="M1037" s="367"/>
    </row>
    <row x14ac:dyDescent="0.25" r="1038" customHeight="1" ht="29.25">
      <c r="A1038" s="741" t="s">
        <v>15069</v>
      </c>
      <c r="B1038" s="1226" t="s">
        <v>15070</v>
      </c>
      <c r="C1038" s="1231">
        <v>60</v>
      </c>
      <c r="D1038" s="1"/>
      <c r="E1038" s="1"/>
      <c r="F1038" s="1"/>
      <c r="G1038" s="1"/>
      <c r="H1038" s="1"/>
      <c r="I1038" s="1"/>
      <c r="J1038" s="1"/>
      <c r="K1038" s="1"/>
      <c r="L1038" s="1"/>
      <c r="M1038" s="367"/>
    </row>
    <row x14ac:dyDescent="0.25" r="1039" customHeight="1" ht="29.25">
      <c r="A1039" s="741" t="s">
        <v>15071</v>
      </c>
      <c r="B1039" s="1226" t="s">
        <v>15072</v>
      </c>
      <c r="C1039" s="1231">
        <v>90</v>
      </c>
      <c r="D1039" s="1"/>
      <c r="E1039" s="1"/>
      <c r="F1039" s="1"/>
      <c r="G1039" s="1"/>
      <c r="H1039" s="1"/>
      <c r="I1039" s="1"/>
      <c r="J1039" s="1"/>
      <c r="K1039" s="1"/>
      <c r="L1039" s="1"/>
      <c r="M1039" s="367"/>
    </row>
    <row x14ac:dyDescent="0.25" r="1040" customHeight="1" ht="29.25">
      <c r="A1040" s="741" t="s">
        <v>15073</v>
      </c>
      <c r="B1040" s="1226" t="s">
        <v>15074</v>
      </c>
      <c r="C1040" s="1231">
        <v>101</v>
      </c>
      <c r="D1040" s="1"/>
      <c r="E1040" s="1"/>
      <c r="F1040" s="1"/>
      <c r="G1040" s="1"/>
      <c r="H1040" s="1"/>
      <c r="I1040" s="1"/>
      <c r="J1040" s="1"/>
      <c r="K1040" s="1"/>
      <c r="L1040" s="1"/>
      <c r="M1040" s="367"/>
    </row>
    <row x14ac:dyDescent="0.25" r="1041" customHeight="1" ht="29.25">
      <c r="A1041" s="741" t="s">
        <v>15075</v>
      </c>
      <c r="B1041" s="1226" t="s">
        <v>15076</v>
      </c>
      <c r="C1041" s="1231">
        <v>166</v>
      </c>
      <c r="D1041" s="1"/>
      <c r="E1041" s="1"/>
      <c r="F1041" s="1"/>
      <c r="G1041" s="1"/>
      <c r="H1041" s="1"/>
      <c r="I1041" s="1"/>
      <c r="J1041" s="1"/>
      <c r="K1041" s="1"/>
      <c r="L1041" s="1"/>
      <c r="M1041" s="367"/>
    </row>
    <row x14ac:dyDescent="0.25" r="1042" customHeight="1" ht="29.25">
      <c r="A1042" s="741" t="s">
        <v>15077</v>
      </c>
      <c r="B1042" s="1226" t="s">
        <v>15078</v>
      </c>
      <c r="C1042" s="1231">
        <v>376</v>
      </c>
      <c r="D1042" s="1"/>
      <c r="E1042" s="1"/>
      <c r="F1042" s="1"/>
      <c r="G1042" s="1"/>
      <c r="H1042" s="1"/>
      <c r="I1042" s="1"/>
      <c r="J1042" s="1"/>
      <c r="K1042" s="1"/>
      <c r="L1042" s="1"/>
      <c r="M1042" s="367"/>
    </row>
    <row x14ac:dyDescent="0.25" r="1043" customHeight="1" ht="29.25">
      <c r="A1043" s="741" t="s">
        <v>15079</v>
      </c>
      <c r="B1043" s="1226" t="s">
        <v>15080</v>
      </c>
      <c r="C1043" s="1231">
        <v>97</v>
      </c>
      <c r="D1043" s="1"/>
      <c r="E1043" s="1"/>
      <c r="F1043" s="1"/>
      <c r="G1043" s="1"/>
      <c r="H1043" s="1"/>
      <c r="I1043" s="1"/>
      <c r="J1043" s="1"/>
      <c r="K1043" s="1"/>
      <c r="L1043" s="1"/>
      <c r="M1043" s="367"/>
    </row>
    <row x14ac:dyDescent="0.25" r="1044" customHeight="1" ht="29.25">
      <c r="A1044" s="741" t="s">
        <v>15081</v>
      </c>
      <c r="B1044" s="1226" t="s">
        <v>15082</v>
      </c>
      <c r="C1044" s="1231">
        <v>560</v>
      </c>
      <c r="D1044" s="1"/>
      <c r="E1044" s="1"/>
      <c r="F1044" s="1"/>
      <c r="G1044" s="1"/>
      <c r="H1044" s="1"/>
      <c r="I1044" s="1"/>
      <c r="J1044" s="1"/>
      <c r="K1044" s="1"/>
      <c r="L1044" s="1"/>
      <c r="M1044" s="367"/>
    </row>
    <row x14ac:dyDescent="0.25" r="1045" customHeight="1" ht="29.25">
      <c r="A1045" s="741" t="s">
        <v>15083</v>
      </c>
      <c r="B1045" s="1226" t="s">
        <v>15084</v>
      </c>
      <c r="C1045" s="1231">
        <v>111</v>
      </c>
      <c r="D1045" s="1"/>
      <c r="E1045" s="1"/>
      <c r="F1045" s="1"/>
      <c r="G1045" s="1"/>
      <c r="H1045" s="1"/>
      <c r="I1045" s="1"/>
      <c r="J1045" s="1"/>
      <c r="K1045" s="1"/>
      <c r="L1045" s="1"/>
      <c r="M1045" s="367"/>
    </row>
    <row x14ac:dyDescent="0.25" r="1046" customHeight="1" ht="29.25">
      <c r="A1046" s="741" t="s">
        <v>15085</v>
      </c>
      <c r="B1046" s="1226" t="s">
        <v>15086</v>
      </c>
      <c r="C1046" s="1231">
        <v>367</v>
      </c>
      <c r="D1046" s="1"/>
      <c r="E1046" s="1"/>
      <c r="F1046" s="1"/>
      <c r="G1046" s="1"/>
      <c r="H1046" s="1"/>
      <c r="I1046" s="1"/>
      <c r="J1046" s="1"/>
      <c r="K1046" s="1"/>
      <c r="L1046" s="1"/>
      <c r="M1046" s="367"/>
    </row>
    <row x14ac:dyDescent="0.25" r="1047" customHeight="1" ht="29.25">
      <c r="A1047" s="741" t="s">
        <v>15087</v>
      </c>
      <c r="B1047" s="1226" t="s">
        <v>15088</v>
      </c>
      <c r="C1047" s="1231">
        <v>78</v>
      </c>
      <c r="D1047" s="1"/>
      <c r="E1047" s="1"/>
      <c r="F1047" s="1"/>
      <c r="G1047" s="1"/>
      <c r="H1047" s="1"/>
      <c r="I1047" s="1"/>
      <c r="J1047" s="1"/>
      <c r="K1047" s="1"/>
      <c r="L1047" s="1"/>
      <c r="M1047" s="367"/>
    </row>
    <row x14ac:dyDescent="0.25" r="1048" customHeight="1" ht="29.25">
      <c r="A1048" s="741" t="s">
        <v>15089</v>
      </c>
      <c r="B1048" s="1226" t="s">
        <v>15090</v>
      </c>
      <c r="C1048" s="1231">
        <v>64</v>
      </c>
      <c r="D1048" s="1"/>
      <c r="E1048" s="1"/>
      <c r="F1048" s="1"/>
      <c r="G1048" s="1"/>
      <c r="H1048" s="1"/>
      <c r="I1048" s="1"/>
      <c r="J1048" s="1"/>
      <c r="K1048" s="1"/>
      <c r="L1048" s="1"/>
      <c r="M1048" s="367"/>
    </row>
    <row x14ac:dyDescent="0.25" r="1049" customHeight="1" ht="29.25">
      <c r="A1049" s="741" t="s">
        <v>15091</v>
      </c>
      <c r="B1049" s="1226" t="s">
        <v>15092</v>
      </c>
      <c r="C1049" s="1231">
        <v>211</v>
      </c>
      <c r="D1049" s="1"/>
      <c r="E1049" s="1"/>
      <c r="F1049" s="1"/>
      <c r="G1049" s="1"/>
      <c r="H1049" s="1"/>
      <c r="I1049" s="1"/>
      <c r="J1049" s="1"/>
      <c r="K1049" s="1"/>
      <c r="L1049" s="1"/>
      <c r="M1049" s="367"/>
    </row>
    <row x14ac:dyDescent="0.25" r="1050" customHeight="1" ht="29.25">
      <c r="A1050" s="741" t="s">
        <v>256</v>
      </c>
      <c r="B1050" s="1226" t="s">
        <v>257</v>
      </c>
      <c r="C1050" s="1231">
        <v>256</v>
      </c>
      <c r="D1050" s="1"/>
      <c r="E1050" s="1"/>
      <c r="F1050" s="1"/>
      <c r="G1050" s="1"/>
      <c r="H1050" s="1"/>
      <c r="I1050" s="1"/>
      <c r="J1050" s="1"/>
      <c r="K1050" s="1"/>
      <c r="L1050" s="1"/>
      <c r="M1050" s="367"/>
    </row>
    <row x14ac:dyDescent="0.25" r="1051" customHeight="1" ht="29.25">
      <c r="A1051" s="741" t="s">
        <v>15093</v>
      </c>
      <c r="B1051" s="1226" t="s">
        <v>15094</v>
      </c>
      <c r="C1051" s="1231">
        <v>307</v>
      </c>
      <c r="D1051" s="1"/>
      <c r="E1051" s="1"/>
      <c r="F1051" s="1"/>
      <c r="G1051" s="1"/>
      <c r="H1051" s="1"/>
      <c r="I1051" s="1"/>
      <c r="J1051" s="1"/>
      <c r="K1051" s="1"/>
      <c r="L1051" s="1"/>
      <c r="M1051" s="367"/>
    </row>
    <row x14ac:dyDescent="0.25" r="1052" customHeight="1" ht="29.25">
      <c r="A1052" s="741" t="s">
        <v>15095</v>
      </c>
      <c r="B1052" s="1226" t="s">
        <v>15096</v>
      </c>
      <c r="C1052" s="1231">
        <v>267</v>
      </c>
      <c r="D1052" s="1"/>
      <c r="E1052" s="1"/>
      <c r="F1052" s="1"/>
      <c r="G1052" s="1"/>
      <c r="H1052" s="1"/>
      <c r="I1052" s="1"/>
      <c r="J1052" s="1"/>
      <c r="K1052" s="1"/>
      <c r="L1052" s="1"/>
      <c r="M1052" s="367"/>
    </row>
    <row x14ac:dyDescent="0.25" r="1053" customHeight="1" ht="29.25">
      <c r="A1053" s="741" t="s">
        <v>15097</v>
      </c>
      <c r="B1053" s="1226" t="s">
        <v>15098</v>
      </c>
      <c r="C1053" s="1231">
        <v>315</v>
      </c>
      <c r="D1053" s="1"/>
      <c r="E1053" s="1"/>
      <c r="F1053" s="1"/>
      <c r="G1053" s="1"/>
      <c r="H1053" s="1"/>
      <c r="I1053" s="1"/>
      <c r="J1053" s="1"/>
      <c r="K1053" s="1"/>
      <c r="L1053" s="1"/>
      <c r="M1053" s="367"/>
    </row>
    <row x14ac:dyDescent="0.25" r="1054" customHeight="1" ht="29.25">
      <c r="A1054" s="741" t="s">
        <v>15099</v>
      </c>
      <c r="B1054" s="1226" t="s">
        <v>15100</v>
      </c>
      <c r="C1054" s="1231">
        <v>310</v>
      </c>
      <c r="D1054" s="1"/>
      <c r="E1054" s="1"/>
      <c r="F1054" s="1"/>
      <c r="G1054" s="1"/>
      <c r="H1054" s="1"/>
      <c r="I1054" s="1"/>
      <c r="J1054" s="1"/>
      <c r="K1054" s="1"/>
      <c r="L1054" s="1"/>
      <c r="M1054" s="367"/>
    </row>
    <row x14ac:dyDescent="0.25" r="1055" customHeight="1" ht="29.25">
      <c r="A1055" s="741" t="s">
        <v>15101</v>
      </c>
      <c r="B1055" s="1226" t="s">
        <v>15102</v>
      </c>
      <c r="C1055" s="1231">
        <v>315</v>
      </c>
      <c r="D1055" s="1"/>
      <c r="E1055" s="1"/>
      <c r="F1055" s="1"/>
      <c r="G1055" s="1"/>
      <c r="H1055" s="1"/>
      <c r="I1055" s="1"/>
      <c r="J1055" s="1"/>
      <c r="K1055" s="1"/>
      <c r="L1055" s="1"/>
      <c r="M1055" s="367"/>
    </row>
    <row x14ac:dyDescent="0.25" r="1056" customHeight="1" ht="29.25">
      <c r="A1056" s="741" t="s">
        <v>15103</v>
      </c>
      <c r="B1056" s="1226" t="s">
        <v>15104</v>
      </c>
      <c r="C1056" s="1231">
        <v>319</v>
      </c>
      <c r="D1056" s="1"/>
      <c r="E1056" s="1"/>
      <c r="F1056" s="1"/>
      <c r="G1056" s="1"/>
      <c r="H1056" s="1"/>
      <c r="I1056" s="1"/>
      <c r="J1056" s="1"/>
      <c r="K1056" s="1"/>
      <c r="L1056" s="1"/>
      <c r="M1056" s="367"/>
    </row>
    <row x14ac:dyDescent="0.25" r="1057" customHeight="1" ht="29.25">
      <c r="A1057" s="741" t="s">
        <v>15105</v>
      </c>
      <c r="B1057" s="1226" t="s">
        <v>15106</v>
      </c>
      <c r="C1057" s="1231">
        <v>311</v>
      </c>
      <c r="D1057" s="1"/>
      <c r="E1057" s="1"/>
      <c r="F1057" s="1"/>
      <c r="G1057" s="1"/>
      <c r="H1057" s="1"/>
      <c r="I1057" s="1"/>
      <c r="J1057" s="1"/>
      <c r="K1057" s="1"/>
      <c r="L1057" s="1"/>
      <c r="M1057" s="367"/>
    </row>
    <row x14ac:dyDescent="0.25" r="1058" customHeight="1" ht="29.25">
      <c r="A1058" s="741" t="s">
        <v>15107</v>
      </c>
      <c r="B1058" s="1226" t="s">
        <v>15108</v>
      </c>
      <c r="C1058" s="1231">
        <v>315</v>
      </c>
      <c r="D1058" s="1"/>
      <c r="E1058" s="1"/>
      <c r="F1058" s="1"/>
      <c r="G1058" s="1"/>
      <c r="H1058" s="1"/>
      <c r="I1058" s="1"/>
      <c r="J1058" s="1"/>
      <c r="K1058" s="1"/>
      <c r="L1058" s="1"/>
      <c r="M1058" s="367"/>
    </row>
    <row x14ac:dyDescent="0.25" r="1059" customHeight="1" ht="29.25">
      <c r="A1059" s="741" t="s">
        <v>15109</v>
      </c>
      <c r="B1059" s="1226" t="s">
        <v>15110</v>
      </c>
      <c r="C1059" s="1231">
        <v>351</v>
      </c>
      <c r="D1059" s="1"/>
      <c r="E1059" s="1"/>
      <c r="F1059" s="1"/>
      <c r="G1059" s="1"/>
      <c r="H1059" s="1"/>
      <c r="I1059" s="1"/>
      <c r="J1059" s="1"/>
      <c r="K1059" s="1"/>
      <c r="L1059" s="1"/>
      <c r="M1059" s="367"/>
    </row>
    <row x14ac:dyDescent="0.25" r="1060" customHeight="1" ht="29.25">
      <c r="A1060" s="741" t="s">
        <v>15111</v>
      </c>
      <c r="B1060" s="1226" t="s">
        <v>15112</v>
      </c>
      <c r="C1060" s="1231">
        <v>306</v>
      </c>
      <c r="D1060" s="1"/>
      <c r="E1060" s="1"/>
      <c r="F1060" s="1"/>
      <c r="G1060" s="1"/>
      <c r="H1060" s="1"/>
      <c r="I1060" s="1"/>
      <c r="J1060" s="1"/>
      <c r="K1060" s="1"/>
      <c r="L1060" s="1"/>
      <c r="M1060" s="367"/>
    </row>
    <row x14ac:dyDescent="0.25" r="1061" customHeight="1" ht="29.25">
      <c r="A1061" s="741" t="s">
        <v>15113</v>
      </c>
      <c r="B1061" s="1226" t="s">
        <v>15114</v>
      </c>
      <c r="C1061" s="1231">
        <v>332</v>
      </c>
      <c r="D1061" s="1"/>
      <c r="E1061" s="1"/>
      <c r="F1061" s="1"/>
      <c r="G1061" s="1"/>
      <c r="H1061" s="1"/>
      <c r="I1061" s="1"/>
      <c r="J1061" s="1"/>
      <c r="K1061" s="1"/>
      <c r="L1061" s="1"/>
      <c r="M1061" s="367"/>
    </row>
    <row x14ac:dyDescent="0.25" r="1062" customHeight="1" ht="29.25">
      <c r="A1062" s="741" t="s">
        <v>15115</v>
      </c>
      <c r="B1062" s="1226" t="s">
        <v>15116</v>
      </c>
      <c r="C1062" s="1231">
        <v>907</v>
      </c>
      <c r="D1062" s="1"/>
      <c r="E1062" s="1"/>
      <c r="F1062" s="1"/>
      <c r="G1062" s="1"/>
      <c r="H1062" s="1"/>
      <c r="I1062" s="1"/>
      <c r="J1062" s="1"/>
      <c r="K1062" s="1"/>
      <c r="L1062" s="1"/>
      <c r="M1062" s="367"/>
    </row>
    <row x14ac:dyDescent="0.25" r="1063" customHeight="1" ht="29.25">
      <c r="A1063" s="741" t="s">
        <v>15117</v>
      </c>
      <c r="B1063" s="1226" t="s">
        <v>15118</v>
      </c>
      <c r="C1063" s="1231">
        <v>675</v>
      </c>
      <c r="D1063" s="1"/>
      <c r="E1063" s="1"/>
      <c r="F1063" s="1"/>
      <c r="G1063" s="1"/>
      <c r="H1063" s="1"/>
      <c r="I1063" s="1"/>
      <c r="J1063" s="1"/>
      <c r="K1063" s="1"/>
      <c r="L1063" s="1"/>
      <c r="M1063" s="367"/>
    </row>
    <row x14ac:dyDescent="0.25" r="1064" customHeight="1" ht="29.25">
      <c r="A1064" s="741" t="s">
        <v>15119</v>
      </c>
      <c r="B1064" s="1226" t="s">
        <v>15120</v>
      </c>
      <c r="C1064" s="1231">
        <v>266</v>
      </c>
      <c r="D1064" s="1"/>
      <c r="E1064" s="1"/>
      <c r="F1064" s="1"/>
      <c r="G1064" s="1"/>
      <c r="H1064" s="1"/>
      <c r="I1064" s="1"/>
      <c r="J1064" s="1"/>
      <c r="K1064" s="1"/>
      <c r="L1064" s="1"/>
      <c r="M1064" s="367"/>
    </row>
    <row x14ac:dyDescent="0.25" r="1065" customHeight="1" ht="29.25">
      <c r="A1065" s="741" t="s">
        <v>15121</v>
      </c>
      <c r="B1065" s="1226" t="s">
        <v>15047</v>
      </c>
      <c r="C1065" s="1231">
        <v>271</v>
      </c>
      <c r="D1065" s="1"/>
      <c r="E1065" s="1"/>
      <c r="F1065" s="1"/>
      <c r="G1065" s="1"/>
      <c r="H1065" s="1"/>
      <c r="I1065" s="1"/>
      <c r="J1065" s="1"/>
      <c r="K1065" s="1"/>
      <c r="L1065" s="1"/>
      <c r="M1065" s="367"/>
    </row>
    <row x14ac:dyDescent="0.25" r="1066" customHeight="1" ht="29.25">
      <c r="A1066" s="741" t="s">
        <v>15122</v>
      </c>
      <c r="B1066" s="1226" t="s">
        <v>15123</v>
      </c>
      <c r="C1066" s="1231">
        <v>346</v>
      </c>
      <c r="D1066" s="1"/>
      <c r="E1066" s="1"/>
      <c r="F1066" s="1"/>
      <c r="G1066" s="1"/>
      <c r="H1066" s="1"/>
      <c r="I1066" s="1"/>
      <c r="J1066" s="1"/>
      <c r="K1066" s="1"/>
      <c r="L1066" s="1"/>
      <c r="M1066" s="367"/>
    </row>
    <row x14ac:dyDescent="0.25" r="1067" customHeight="1" ht="29.25">
      <c r="A1067" s="741" t="s">
        <v>15124</v>
      </c>
      <c r="B1067" s="1226" t="s">
        <v>15125</v>
      </c>
      <c r="C1067" s="1231">
        <v>347</v>
      </c>
      <c r="D1067" s="1"/>
      <c r="E1067" s="1"/>
      <c r="F1067" s="1"/>
      <c r="G1067" s="1"/>
      <c r="H1067" s="1"/>
      <c r="I1067" s="1"/>
      <c r="J1067" s="1"/>
      <c r="K1067" s="1"/>
      <c r="L1067" s="1"/>
      <c r="M1067" s="367"/>
    </row>
    <row x14ac:dyDescent="0.25" r="1068" customHeight="1" ht="29.25">
      <c r="A1068" s="741" t="s">
        <v>15126</v>
      </c>
      <c r="B1068" s="1226" t="s">
        <v>15127</v>
      </c>
      <c r="C1068" s="1231">
        <v>346</v>
      </c>
      <c r="D1068" s="1"/>
      <c r="E1068" s="1"/>
      <c r="F1068" s="1"/>
      <c r="G1068" s="1"/>
      <c r="H1068" s="1"/>
      <c r="I1068" s="1"/>
      <c r="J1068" s="1"/>
      <c r="K1068" s="1"/>
      <c r="L1068" s="1"/>
      <c r="M1068" s="367"/>
    </row>
    <row x14ac:dyDescent="0.25" r="1069" customHeight="1" ht="29.25">
      <c r="A1069" s="741" t="s">
        <v>15128</v>
      </c>
      <c r="B1069" s="1226" t="s">
        <v>15129</v>
      </c>
      <c r="C1069" s="1231">
        <v>356</v>
      </c>
      <c r="D1069" s="1"/>
      <c r="E1069" s="1"/>
      <c r="F1069" s="1"/>
      <c r="G1069" s="1"/>
      <c r="H1069" s="1"/>
      <c r="I1069" s="1"/>
      <c r="J1069" s="1"/>
      <c r="K1069" s="1"/>
      <c r="L1069" s="1"/>
      <c r="M1069" s="367"/>
    </row>
    <row x14ac:dyDescent="0.25" r="1070" customHeight="1" ht="29.25">
      <c r="A1070" s="741" t="s">
        <v>15130</v>
      </c>
      <c r="B1070" s="1226" t="s">
        <v>15131</v>
      </c>
      <c r="C1070" s="1231">
        <v>366</v>
      </c>
      <c r="D1070" s="1"/>
      <c r="E1070" s="1"/>
      <c r="F1070" s="1"/>
      <c r="G1070" s="1"/>
      <c r="H1070" s="1"/>
      <c r="I1070" s="1"/>
      <c r="J1070" s="1"/>
      <c r="K1070" s="1"/>
      <c r="L1070" s="1"/>
      <c r="M1070" s="367"/>
    </row>
    <row x14ac:dyDescent="0.25" r="1071" customHeight="1" ht="29.25">
      <c r="A1071" s="741" t="s">
        <v>15132</v>
      </c>
      <c r="B1071" s="1226" t="s">
        <v>15133</v>
      </c>
      <c r="C1071" s="1231">
        <v>372</v>
      </c>
      <c r="D1071" s="1"/>
      <c r="E1071" s="1"/>
      <c r="F1071" s="1"/>
      <c r="G1071" s="1"/>
      <c r="H1071" s="1"/>
      <c r="I1071" s="1"/>
      <c r="J1071" s="1"/>
      <c r="K1071" s="1"/>
      <c r="L1071" s="1"/>
      <c r="M1071" s="367"/>
    </row>
    <row x14ac:dyDescent="0.25" r="1072" customHeight="1" ht="32.1">
      <c r="A1072" s="741" t="s">
        <v>15134</v>
      </c>
      <c r="B1072" s="1226" t="s">
        <v>15135</v>
      </c>
      <c r="C1072" s="1231">
        <v>562</v>
      </c>
      <c r="D1072" s="1"/>
      <c r="E1072" s="1"/>
      <c r="F1072" s="1"/>
      <c r="G1072" s="1"/>
      <c r="H1072" s="1"/>
      <c r="I1072" s="1"/>
      <c r="J1072" s="1"/>
      <c r="K1072" s="1"/>
      <c r="L1072" s="1"/>
      <c r="M1072" s="367"/>
    </row>
    <row x14ac:dyDescent="0.25" r="1073" customHeight="1" ht="29.25">
      <c r="A1073" s="741" t="s">
        <v>15136</v>
      </c>
      <c r="B1073" s="1226" t="s">
        <v>15137</v>
      </c>
      <c r="C1073" s="1231">
        <v>606</v>
      </c>
      <c r="D1073" s="1"/>
      <c r="E1073" s="1"/>
      <c r="F1073" s="1"/>
      <c r="G1073" s="1"/>
      <c r="H1073" s="1"/>
      <c r="I1073" s="1"/>
      <c r="J1073" s="1"/>
      <c r="K1073" s="1"/>
      <c r="L1073" s="1"/>
      <c r="M1073" s="367"/>
    </row>
    <row x14ac:dyDescent="0.25" r="1074" customHeight="1" ht="29.25">
      <c r="A1074" s="741" t="s">
        <v>15138</v>
      </c>
      <c r="B1074" s="1226" t="s">
        <v>15139</v>
      </c>
      <c r="C1074" s="1231">
        <v>706</v>
      </c>
      <c r="D1074" s="1"/>
      <c r="E1074" s="1"/>
      <c r="F1074" s="1"/>
      <c r="G1074" s="1"/>
      <c r="H1074" s="1"/>
      <c r="I1074" s="1"/>
      <c r="J1074" s="1"/>
      <c r="K1074" s="1"/>
      <c r="L1074" s="1"/>
      <c r="M1074" s="367"/>
    </row>
    <row x14ac:dyDescent="0.25" r="1075" customHeight="1" ht="29.25">
      <c r="A1075" s="741" t="s">
        <v>15140</v>
      </c>
      <c r="B1075" s="1226" t="s">
        <v>15141</v>
      </c>
      <c r="C1075" s="1231">
        <v>297</v>
      </c>
      <c r="D1075" s="1"/>
      <c r="E1075" s="1"/>
      <c r="F1075" s="1"/>
      <c r="G1075" s="1"/>
      <c r="H1075" s="1"/>
      <c r="I1075" s="1"/>
      <c r="J1075" s="1"/>
      <c r="K1075" s="1"/>
      <c r="L1075" s="1"/>
      <c r="M1075" s="367"/>
    </row>
    <row x14ac:dyDescent="0.25" r="1076" customHeight="1" ht="29.25">
      <c r="A1076" s="741" t="s">
        <v>15142</v>
      </c>
      <c r="B1076" s="1226" t="s">
        <v>15143</v>
      </c>
      <c r="C1076" s="1231">
        <v>322</v>
      </c>
      <c r="D1076" s="1"/>
      <c r="E1076" s="1"/>
      <c r="F1076" s="1"/>
      <c r="G1076" s="1"/>
      <c r="H1076" s="1"/>
      <c r="I1076" s="1"/>
      <c r="J1076" s="1"/>
      <c r="K1076" s="1"/>
      <c r="L1076" s="1"/>
      <c r="M1076" s="367"/>
    </row>
    <row x14ac:dyDescent="0.25" r="1077" customHeight="1" ht="29.25">
      <c r="A1077" s="741" t="s">
        <v>15144</v>
      </c>
      <c r="B1077" s="1226" t="s">
        <v>15145</v>
      </c>
      <c r="C1077" s="1231">
        <v>740</v>
      </c>
      <c r="D1077" s="1"/>
      <c r="E1077" s="1"/>
      <c r="F1077" s="1"/>
      <c r="G1077" s="1"/>
      <c r="H1077" s="1"/>
      <c r="I1077" s="1"/>
      <c r="J1077" s="1"/>
      <c r="K1077" s="1"/>
      <c r="L1077" s="1"/>
      <c r="M1077" s="367"/>
    </row>
    <row x14ac:dyDescent="0.25" r="1078" customHeight="1" ht="29.25">
      <c r="A1078" s="741" t="s">
        <v>15146</v>
      </c>
      <c r="B1078" s="1226" t="s">
        <v>15147</v>
      </c>
      <c r="C1078" s="1231">
        <v>1097</v>
      </c>
      <c r="D1078" s="1"/>
      <c r="E1078" s="1"/>
      <c r="F1078" s="1"/>
      <c r="G1078" s="1"/>
      <c r="H1078" s="1"/>
      <c r="I1078" s="1"/>
      <c r="J1078" s="1"/>
      <c r="K1078" s="1"/>
      <c r="L1078" s="1"/>
      <c r="M1078" s="367"/>
    </row>
    <row x14ac:dyDescent="0.25" r="1079" customHeight="1" ht="29.25">
      <c r="A1079" s="741" t="s">
        <v>15148</v>
      </c>
      <c r="B1079" s="1226" t="s">
        <v>15149</v>
      </c>
      <c r="C1079" s="1231">
        <v>1020</v>
      </c>
      <c r="D1079" s="1"/>
      <c r="E1079" s="1"/>
      <c r="F1079" s="1"/>
      <c r="G1079" s="1"/>
      <c r="H1079" s="1"/>
      <c r="I1079" s="1"/>
      <c r="J1079" s="1"/>
      <c r="K1079" s="1"/>
      <c r="L1079" s="1"/>
      <c r="M1079" s="367"/>
    </row>
    <row x14ac:dyDescent="0.25" r="1080" customHeight="1" ht="29.25">
      <c r="A1080" s="741" t="s">
        <v>15150</v>
      </c>
      <c r="B1080" s="1226" t="s">
        <v>15151</v>
      </c>
      <c r="C1080" s="1231">
        <v>1671</v>
      </c>
      <c r="D1080" s="1"/>
      <c r="E1080" s="1"/>
      <c r="F1080" s="1"/>
      <c r="G1080" s="1"/>
      <c r="H1080" s="1"/>
      <c r="I1080" s="1"/>
      <c r="J1080" s="1"/>
      <c r="K1080" s="1"/>
      <c r="L1080" s="1"/>
      <c r="M1080" s="367"/>
    </row>
    <row x14ac:dyDescent="0.25" r="1081" customHeight="1" ht="29.25">
      <c r="A1081" s="741" t="s">
        <v>15152</v>
      </c>
      <c r="B1081" s="1226" t="s">
        <v>15153</v>
      </c>
      <c r="C1081" s="1231">
        <v>158</v>
      </c>
      <c r="D1081" s="1"/>
      <c r="E1081" s="1"/>
      <c r="F1081" s="1"/>
      <c r="G1081" s="1"/>
      <c r="H1081" s="1"/>
      <c r="I1081" s="1"/>
      <c r="J1081" s="1"/>
      <c r="K1081" s="1"/>
      <c r="L1081" s="1"/>
      <c r="M1081" s="367"/>
    </row>
    <row x14ac:dyDescent="0.25" r="1082" customHeight="1" ht="29.25">
      <c r="A1082" s="741" t="s">
        <v>15154</v>
      </c>
      <c r="B1082" s="1226" t="s">
        <v>15155</v>
      </c>
      <c r="C1082" s="1231">
        <v>518</v>
      </c>
      <c r="D1082" s="1"/>
      <c r="E1082" s="1"/>
      <c r="F1082" s="1"/>
      <c r="G1082" s="1"/>
      <c r="H1082" s="1"/>
      <c r="I1082" s="1"/>
      <c r="J1082" s="1"/>
      <c r="K1082" s="1"/>
      <c r="L1082" s="1"/>
      <c r="M1082" s="367"/>
    </row>
    <row x14ac:dyDescent="0.25" r="1083" customHeight="1" ht="29.25">
      <c r="A1083" s="741" t="s">
        <v>15156</v>
      </c>
      <c r="B1083" s="1226" t="s">
        <v>15157</v>
      </c>
      <c r="C1083" s="1231">
        <v>51</v>
      </c>
      <c r="D1083" s="1"/>
      <c r="E1083" s="1"/>
      <c r="F1083" s="1"/>
      <c r="G1083" s="1"/>
      <c r="H1083" s="1"/>
      <c r="I1083" s="1"/>
      <c r="J1083" s="1"/>
      <c r="K1083" s="1"/>
      <c r="L1083" s="1"/>
      <c r="M1083" s="367"/>
    </row>
    <row x14ac:dyDescent="0.25" r="1084" customHeight="1" ht="29.25">
      <c r="A1084" s="741" t="s">
        <v>15158</v>
      </c>
      <c r="B1084" s="1226" t="s">
        <v>15159</v>
      </c>
      <c r="C1084" s="1231">
        <v>1093</v>
      </c>
      <c r="D1084" s="1"/>
      <c r="E1084" s="1"/>
      <c r="F1084" s="1"/>
      <c r="G1084" s="1"/>
      <c r="H1084" s="1"/>
      <c r="I1084" s="1"/>
      <c r="J1084" s="1"/>
      <c r="K1084" s="1"/>
      <c r="L1084" s="1"/>
      <c r="M1084" s="367"/>
    </row>
    <row x14ac:dyDescent="0.25" r="1085" customHeight="1" ht="29.25">
      <c r="A1085" s="741" t="s">
        <v>15160</v>
      </c>
      <c r="B1085" s="1226" t="s">
        <v>15161</v>
      </c>
      <c r="C1085" s="1231">
        <v>263</v>
      </c>
      <c r="D1085" s="1"/>
      <c r="E1085" s="1"/>
      <c r="F1085" s="1"/>
      <c r="G1085" s="1"/>
      <c r="H1085" s="1"/>
      <c r="I1085" s="1"/>
      <c r="J1085" s="1"/>
      <c r="K1085" s="1"/>
      <c r="L1085" s="1"/>
      <c r="M1085" s="367"/>
    </row>
    <row x14ac:dyDescent="0.25" r="1086" customHeight="1" ht="29.25">
      <c r="A1086" s="741" t="s">
        <v>15162</v>
      </c>
      <c r="B1086" s="1226" t="s">
        <v>15163</v>
      </c>
      <c r="C1086" s="1231">
        <v>266</v>
      </c>
      <c r="D1086" s="1"/>
      <c r="E1086" s="1"/>
      <c r="F1086" s="1"/>
      <c r="G1086" s="1"/>
      <c r="H1086" s="1"/>
      <c r="I1086" s="1"/>
      <c r="J1086" s="1"/>
      <c r="K1086" s="1"/>
      <c r="L1086" s="1"/>
      <c r="M1086" s="367"/>
    </row>
    <row x14ac:dyDescent="0.25" r="1087" customHeight="1" ht="29.25">
      <c r="A1087" s="741" t="s">
        <v>15164</v>
      </c>
      <c r="B1087" s="1226" t="s">
        <v>15165</v>
      </c>
      <c r="C1087" s="1231">
        <v>858</v>
      </c>
      <c r="D1087" s="1"/>
      <c r="E1087" s="1"/>
      <c r="F1087" s="1"/>
      <c r="G1087" s="1"/>
      <c r="H1087" s="1"/>
      <c r="I1087" s="1"/>
      <c r="J1087" s="1"/>
      <c r="K1087" s="1"/>
      <c r="L1087" s="1"/>
      <c r="M1087" s="367"/>
    </row>
    <row x14ac:dyDescent="0.25" r="1088" customHeight="1" ht="29.25">
      <c r="A1088" s="741" t="s">
        <v>15166</v>
      </c>
      <c r="B1088" s="1226" t="s">
        <v>15167</v>
      </c>
      <c r="C1088" s="1231">
        <v>892</v>
      </c>
      <c r="D1088" s="1"/>
      <c r="E1088" s="1"/>
      <c r="F1088" s="1"/>
      <c r="G1088" s="1"/>
      <c r="H1088" s="1"/>
      <c r="I1088" s="1"/>
      <c r="J1088" s="1"/>
      <c r="K1088" s="1"/>
      <c r="L1088" s="1"/>
      <c r="M1088" s="367"/>
    </row>
    <row x14ac:dyDescent="0.25" r="1089" customHeight="1" ht="29.25">
      <c r="A1089" s="741" t="s">
        <v>15168</v>
      </c>
      <c r="B1089" s="1226" t="s">
        <v>15169</v>
      </c>
      <c r="C1089" s="1231">
        <v>863</v>
      </c>
      <c r="D1089" s="1"/>
      <c r="E1089" s="1"/>
      <c r="F1089" s="1"/>
      <c r="G1089" s="1"/>
      <c r="H1089" s="1"/>
      <c r="I1089" s="1"/>
      <c r="J1089" s="1"/>
      <c r="K1089" s="1"/>
      <c r="L1089" s="1"/>
      <c r="M1089" s="367"/>
    </row>
    <row x14ac:dyDescent="0.25" r="1090" customHeight="1" ht="29.25">
      <c r="A1090" s="741" t="s">
        <v>15170</v>
      </c>
      <c r="B1090" s="1226" t="s">
        <v>15171</v>
      </c>
      <c r="C1090" s="1231">
        <v>216</v>
      </c>
      <c r="D1090" s="1"/>
      <c r="E1090" s="1"/>
      <c r="F1090" s="1"/>
      <c r="G1090" s="1"/>
      <c r="H1090" s="1"/>
      <c r="I1090" s="1"/>
      <c r="J1090" s="1"/>
      <c r="K1090" s="1"/>
      <c r="L1090" s="1"/>
      <c r="M1090" s="367"/>
    </row>
    <row x14ac:dyDescent="0.25" r="1091" customHeight="1" ht="29.25">
      <c r="A1091" s="741" t="s">
        <v>15172</v>
      </c>
      <c r="B1091" s="1226" t="s">
        <v>15173</v>
      </c>
      <c r="C1091" s="1231">
        <v>661</v>
      </c>
      <c r="D1091" s="1"/>
      <c r="E1091" s="1"/>
      <c r="F1091" s="1"/>
      <c r="G1091" s="1"/>
      <c r="H1091" s="1"/>
      <c r="I1091" s="1"/>
      <c r="J1091" s="1"/>
      <c r="K1091" s="1"/>
      <c r="L1091" s="1"/>
      <c r="M1091" s="367"/>
    </row>
    <row x14ac:dyDescent="0.25" r="1092" customHeight="1" ht="29.25">
      <c r="A1092" s="741" t="s">
        <v>15174</v>
      </c>
      <c r="B1092" s="1226" t="s">
        <v>15175</v>
      </c>
      <c r="C1092" s="1231">
        <v>18</v>
      </c>
      <c r="D1092" s="1"/>
      <c r="E1092" s="1"/>
      <c r="F1092" s="1"/>
      <c r="G1092" s="1"/>
      <c r="H1092" s="1"/>
      <c r="I1092" s="1"/>
      <c r="J1092" s="1"/>
      <c r="K1092" s="1"/>
      <c r="L1092" s="1"/>
      <c r="M1092" s="367"/>
    </row>
    <row x14ac:dyDescent="0.25" r="1093" customHeight="1" ht="29.25">
      <c r="A1093" s="741" t="s">
        <v>15176</v>
      </c>
      <c r="B1093" s="1226" t="s">
        <v>15177</v>
      </c>
      <c r="C1093" s="1231">
        <v>65</v>
      </c>
      <c r="D1093" s="1"/>
      <c r="E1093" s="1"/>
      <c r="F1093" s="1"/>
      <c r="G1093" s="1"/>
      <c r="H1093" s="1"/>
      <c r="I1093" s="1"/>
      <c r="J1093" s="1"/>
      <c r="K1093" s="1"/>
      <c r="L1093" s="1"/>
      <c r="M1093" s="367"/>
    </row>
    <row x14ac:dyDescent="0.25" r="1094" customHeight="1" ht="29.25">
      <c r="A1094" s="741" t="s">
        <v>15178</v>
      </c>
      <c r="B1094" s="1226" t="s">
        <v>15179</v>
      </c>
      <c r="C1094" s="1231">
        <v>347</v>
      </c>
      <c r="D1094" s="1"/>
      <c r="E1094" s="1"/>
      <c r="F1094" s="1"/>
      <c r="G1094" s="1"/>
      <c r="H1094" s="1"/>
      <c r="I1094" s="1"/>
      <c r="J1094" s="1"/>
      <c r="K1094" s="1"/>
      <c r="L1094" s="1"/>
      <c r="M1094" s="367"/>
    </row>
    <row x14ac:dyDescent="0.25" r="1095" customHeight="1" ht="29.25">
      <c r="A1095" s="741" t="s">
        <v>15180</v>
      </c>
      <c r="B1095" s="1226" t="s">
        <v>15181</v>
      </c>
      <c r="C1095" s="1231">
        <v>84</v>
      </c>
      <c r="D1095" s="1"/>
      <c r="E1095" s="1"/>
      <c r="F1095" s="1"/>
      <c r="G1095" s="1"/>
      <c r="H1095" s="1"/>
      <c r="I1095" s="1"/>
      <c r="J1095" s="1"/>
      <c r="K1095" s="1"/>
      <c r="L1095" s="1"/>
      <c r="M1095" s="367"/>
    </row>
    <row x14ac:dyDescent="0.25" r="1096" customHeight="1" ht="29.25">
      <c r="A1096" s="741" t="s">
        <v>15182</v>
      </c>
      <c r="B1096" s="1226" t="s">
        <v>15183</v>
      </c>
      <c r="C1096" s="1231">
        <v>310</v>
      </c>
      <c r="D1096" s="1"/>
      <c r="E1096" s="1"/>
      <c r="F1096" s="1"/>
      <c r="G1096" s="1"/>
      <c r="H1096" s="1"/>
      <c r="I1096" s="1"/>
      <c r="J1096" s="1"/>
      <c r="K1096" s="1"/>
      <c r="L1096" s="1"/>
      <c r="M1096" s="367"/>
    </row>
    <row x14ac:dyDescent="0.25" r="1097" customHeight="1" ht="29.25">
      <c r="A1097" s="741" t="s">
        <v>15184</v>
      </c>
      <c r="B1097" s="1226" t="s">
        <v>15183</v>
      </c>
      <c r="C1097" s="1231">
        <v>310</v>
      </c>
      <c r="D1097" s="1"/>
      <c r="E1097" s="1"/>
      <c r="F1097" s="1"/>
      <c r="G1097" s="1"/>
      <c r="H1097" s="1"/>
      <c r="I1097" s="1"/>
      <c r="J1097" s="1"/>
      <c r="K1097" s="1"/>
      <c r="L1097" s="1"/>
      <c r="M1097" s="367"/>
    </row>
    <row x14ac:dyDescent="0.25" r="1098" customHeight="1" ht="29.25">
      <c r="A1098" s="741" t="s">
        <v>15185</v>
      </c>
      <c r="B1098" s="1226" t="s">
        <v>15186</v>
      </c>
      <c r="C1098" s="1231">
        <v>350</v>
      </c>
      <c r="D1098" s="1"/>
      <c r="E1098" s="1"/>
      <c r="F1098" s="1"/>
      <c r="G1098" s="1"/>
      <c r="H1098" s="1"/>
      <c r="I1098" s="1"/>
      <c r="J1098" s="1"/>
      <c r="K1098" s="1"/>
      <c r="L1098" s="1"/>
      <c r="M1098" s="367"/>
    </row>
    <row x14ac:dyDescent="0.25" r="1099" customHeight="1" ht="29.25">
      <c r="A1099" s="741" t="s">
        <v>15187</v>
      </c>
      <c r="B1099" s="1226" t="s">
        <v>15188</v>
      </c>
      <c r="C1099" s="1231">
        <v>231</v>
      </c>
      <c r="D1099" s="1"/>
      <c r="E1099" s="1"/>
      <c r="F1099" s="1"/>
      <c r="G1099" s="1"/>
      <c r="H1099" s="1"/>
      <c r="I1099" s="1"/>
      <c r="J1099" s="1"/>
      <c r="K1099" s="1"/>
      <c r="L1099" s="1"/>
      <c r="M1099" s="367"/>
    </row>
    <row x14ac:dyDescent="0.25" r="1100" customHeight="1" ht="29.25">
      <c r="A1100" s="741" t="s">
        <v>15189</v>
      </c>
      <c r="B1100" s="1226" t="s">
        <v>15190</v>
      </c>
      <c r="C1100" s="1231">
        <v>43</v>
      </c>
      <c r="D1100" s="1"/>
      <c r="E1100" s="1"/>
      <c r="F1100" s="1"/>
      <c r="G1100" s="1"/>
      <c r="H1100" s="1"/>
      <c r="I1100" s="1"/>
      <c r="J1100" s="1"/>
      <c r="K1100" s="1"/>
      <c r="L1100" s="1"/>
      <c r="M1100" s="367"/>
    </row>
    <row x14ac:dyDescent="0.25" r="1101" customHeight="1" ht="29.25">
      <c r="A1101" s="741" t="s">
        <v>15191</v>
      </c>
      <c r="B1101" s="1226" t="s">
        <v>15192</v>
      </c>
      <c r="C1101" s="1231">
        <v>84</v>
      </c>
      <c r="D1101" s="1"/>
      <c r="E1101" s="1"/>
      <c r="F1101" s="1"/>
      <c r="G1101" s="1"/>
      <c r="H1101" s="1"/>
      <c r="I1101" s="1"/>
      <c r="J1101" s="1"/>
      <c r="K1101" s="1"/>
      <c r="L1101" s="1"/>
      <c r="M1101" s="367"/>
    </row>
    <row x14ac:dyDescent="0.25" r="1102" customHeight="1" ht="29.25">
      <c r="A1102" s="741" t="s">
        <v>15193</v>
      </c>
      <c r="B1102" s="1226" t="s">
        <v>15194</v>
      </c>
      <c r="C1102" s="1231">
        <v>25</v>
      </c>
      <c r="D1102" s="1"/>
      <c r="E1102" s="1"/>
      <c r="F1102" s="1"/>
      <c r="G1102" s="1"/>
      <c r="H1102" s="1"/>
      <c r="I1102" s="1"/>
      <c r="J1102" s="1"/>
      <c r="K1102" s="1"/>
      <c r="L1102" s="1"/>
      <c r="M1102" s="367"/>
    </row>
    <row x14ac:dyDescent="0.25" r="1103" customHeight="1" ht="29.25">
      <c r="A1103" s="741" t="s">
        <v>15195</v>
      </c>
      <c r="B1103" s="1226" t="s">
        <v>15196</v>
      </c>
      <c r="C1103" s="1231">
        <v>68</v>
      </c>
      <c r="D1103" s="1"/>
      <c r="E1103" s="1"/>
      <c r="F1103" s="1"/>
      <c r="G1103" s="1"/>
      <c r="H1103" s="1"/>
      <c r="I1103" s="1"/>
      <c r="J1103" s="1"/>
      <c r="K1103" s="1"/>
      <c r="L1103" s="1"/>
      <c r="M1103" s="367"/>
    </row>
    <row x14ac:dyDescent="0.25" r="1104" customHeight="1" ht="29.25">
      <c r="A1104" s="741" t="s">
        <v>15197</v>
      </c>
      <c r="B1104" s="1226" t="s">
        <v>15198</v>
      </c>
      <c r="C1104" s="1231">
        <v>68</v>
      </c>
      <c r="D1104" s="1"/>
      <c r="E1104" s="1"/>
      <c r="F1104" s="1"/>
      <c r="G1104" s="1"/>
      <c r="H1104" s="1"/>
      <c r="I1104" s="1"/>
      <c r="J1104" s="1"/>
      <c r="K1104" s="1"/>
      <c r="L1104" s="1"/>
      <c r="M1104" s="367"/>
    </row>
    <row x14ac:dyDescent="0.25" r="1105" customHeight="1" ht="29.25">
      <c r="A1105" s="741" t="s">
        <v>15199</v>
      </c>
      <c r="B1105" s="1226" t="s">
        <v>15200</v>
      </c>
      <c r="C1105" s="1231">
        <v>48</v>
      </c>
      <c r="D1105" s="1"/>
      <c r="E1105" s="1"/>
      <c r="F1105" s="1"/>
      <c r="G1105" s="1"/>
      <c r="H1105" s="1"/>
      <c r="I1105" s="1"/>
      <c r="J1105" s="1"/>
      <c r="K1105" s="1"/>
      <c r="L1105" s="1"/>
      <c r="M1105" s="367"/>
    </row>
    <row x14ac:dyDescent="0.25" r="1106" customHeight="1" ht="29.25">
      <c r="A1106" s="741" t="s">
        <v>15201</v>
      </c>
      <c r="B1106" s="1226" t="s">
        <v>15202</v>
      </c>
      <c r="C1106" s="1231">
        <v>64</v>
      </c>
      <c r="D1106" s="1"/>
      <c r="E1106" s="1"/>
      <c r="F1106" s="1"/>
      <c r="G1106" s="1"/>
      <c r="H1106" s="1"/>
      <c r="I1106" s="1"/>
      <c r="J1106" s="1"/>
      <c r="K1106" s="1"/>
      <c r="L1106" s="1"/>
      <c r="M1106" s="367"/>
    </row>
    <row x14ac:dyDescent="0.25" r="1107" customHeight="1" ht="29.25">
      <c r="A1107" s="741" t="s">
        <v>15203</v>
      </c>
      <c r="B1107" s="1226" t="s">
        <v>15204</v>
      </c>
      <c r="C1107" s="1231">
        <v>214</v>
      </c>
      <c r="D1107" s="1"/>
      <c r="E1107" s="1"/>
      <c r="F1107" s="1"/>
      <c r="G1107" s="1"/>
      <c r="H1107" s="1"/>
      <c r="I1107" s="1"/>
      <c r="J1107" s="1"/>
      <c r="K1107" s="1"/>
      <c r="L1107" s="1"/>
      <c r="M1107" s="367"/>
    </row>
    <row x14ac:dyDescent="0.25" r="1108" customHeight="1" ht="29.25">
      <c r="A1108" s="741" t="s">
        <v>15205</v>
      </c>
      <c r="B1108" s="1226" t="s">
        <v>15206</v>
      </c>
      <c r="C1108" s="1231">
        <v>39</v>
      </c>
      <c r="D1108" s="1"/>
      <c r="E1108" s="1"/>
      <c r="F1108" s="1"/>
      <c r="G1108" s="1"/>
      <c r="H1108" s="1"/>
      <c r="I1108" s="1"/>
      <c r="J1108" s="1"/>
      <c r="K1108" s="1"/>
      <c r="L1108" s="1"/>
      <c r="M1108" s="367"/>
    </row>
    <row x14ac:dyDescent="0.25" r="1109" customHeight="1" ht="29.25">
      <c r="A1109" s="741" t="s">
        <v>15207</v>
      </c>
      <c r="B1109" s="1226" t="s">
        <v>15208</v>
      </c>
      <c r="C1109" s="1231">
        <v>64</v>
      </c>
      <c r="D1109" s="1"/>
      <c r="E1109" s="1"/>
      <c r="F1109" s="1"/>
      <c r="G1109" s="1"/>
      <c r="H1109" s="1"/>
      <c r="I1109" s="1"/>
      <c r="J1109" s="1"/>
      <c r="K1109" s="1"/>
      <c r="L1109" s="1"/>
      <c r="M1109" s="367"/>
    </row>
    <row x14ac:dyDescent="0.25" r="1110" customHeight="1" ht="29.25">
      <c r="A1110" s="741" t="s">
        <v>15209</v>
      </c>
      <c r="B1110" s="1226" t="s">
        <v>15210</v>
      </c>
      <c r="C1110" s="1231">
        <v>101</v>
      </c>
      <c r="D1110" s="1"/>
      <c r="E1110" s="1"/>
      <c r="F1110" s="1"/>
      <c r="G1110" s="1"/>
      <c r="H1110" s="1"/>
      <c r="I1110" s="1"/>
      <c r="J1110" s="1"/>
      <c r="K1110" s="1"/>
      <c r="L1110" s="1"/>
      <c r="M1110" s="367"/>
    </row>
    <row x14ac:dyDescent="0.25" r="1111" customHeight="1" ht="29.25">
      <c r="A1111" s="741" t="s">
        <v>15211</v>
      </c>
      <c r="B1111" s="1226" t="s">
        <v>15212</v>
      </c>
      <c r="C1111" s="1231">
        <v>240</v>
      </c>
      <c r="D1111" s="1"/>
      <c r="E1111" s="1"/>
      <c r="F1111" s="1"/>
      <c r="G1111" s="1"/>
      <c r="H1111" s="1"/>
      <c r="I1111" s="1"/>
      <c r="J1111" s="1"/>
      <c r="K1111" s="1"/>
      <c r="L1111" s="1"/>
      <c r="M1111" s="367"/>
    </row>
    <row x14ac:dyDescent="0.25" r="1112" customHeight="1" ht="29.25">
      <c r="A1112" s="741" t="s">
        <v>15213</v>
      </c>
      <c r="B1112" s="1226" t="s">
        <v>15214</v>
      </c>
      <c r="C1112" s="1231">
        <v>891</v>
      </c>
      <c r="D1112" s="1"/>
      <c r="E1112" s="1"/>
      <c r="F1112" s="1"/>
      <c r="G1112" s="1"/>
      <c r="H1112" s="1"/>
      <c r="I1112" s="1"/>
      <c r="J1112" s="1"/>
      <c r="K1112" s="1"/>
      <c r="L1112" s="1"/>
      <c r="M1112" s="367"/>
    </row>
    <row x14ac:dyDescent="0.25" r="1113" customHeight="1" ht="29.25">
      <c r="A1113" s="741" t="s">
        <v>15215</v>
      </c>
      <c r="B1113" s="1226" t="s">
        <v>15216</v>
      </c>
      <c r="C1113" s="1231">
        <v>665</v>
      </c>
      <c r="D1113" s="1"/>
      <c r="E1113" s="1"/>
      <c r="F1113" s="1"/>
      <c r="G1113" s="1"/>
      <c r="H1113" s="1"/>
      <c r="I1113" s="1"/>
      <c r="J1113" s="1"/>
      <c r="K1113" s="1"/>
      <c r="L1113" s="1"/>
      <c r="M1113" s="367"/>
    </row>
    <row x14ac:dyDescent="0.25" r="1114" customHeight="1" ht="29.25">
      <c r="A1114" s="741" t="s">
        <v>15217</v>
      </c>
      <c r="B1114" s="1226" t="s">
        <v>15218</v>
      </c>
      <c r="C1114" s="1231">
        <v>165</v>
      </c>
      <c r="D1114" s="1"/>
      <c r="E1114" s="1"/>
      <c r="F1114" s="1"/>
      <c r="G1114" s="1"/>
      <c r="H1114" s="1"/>
      <c r="I1114" s="1"/>
      <c r="J1114" s="1"/>
      <c r="K1114" s="1"/>
      <c r="L1114" s="1"/>
      <c r="M1114" s="367"/>
    </row>
    <row x14ac:dyDescent="0.25" r="1115" customHeight="1" ht="29.25">
      <c r="A1115" s="741" t="s">
        <v>15219</v>
      </c>
      <c r="B1115" s="1226" t="s">
        <v>15220</v>
      </c>
      <c r="C1115" s="1231">
        <v>84</v>
      </c>
      <c r="D1115" s="1"/>
      <c r="E1115" s="1"/>
      <c r="F1115" s="1"/>
      <c r="G1115" s="1"/>
      <c r="H1115" s="1"/>
      <c r="I1115" s="1"/>
      <c r="J1115" s="1"/>
      <c r="K1115" s="1"/>
      <c r="L1115" s="1"/>
      <c r="M1115" s="367"/>
    </row>
    <row x14ac:dyDescent="0.25" r="1116" customHeight="1" ht="29.25">
      <c r="A1116" s="741" t="s">
        <v>15221</v>
      </c>
      <c r="B1116" s="1226" t="s">
        <v>15222</v>
      </c>
      <c r="C1116" s="1231">
        <v>104</v>
      </c>
      <c r="D1116" s="1"/>
      <c r="E1116" s="1"/>
      <c r="F1116" s="1"/>
      <c r="G1116" s="1"/>
      <c r="H1116" s="1"/>
      <c r="I1116" s="1"/>
      <c r="J1116" s="1"/>
      <c r="K1116" s="1"/>
      <c r="L1116" s="1"/>
      <c r="M1116" s="367"/>
    </row>
    <row x14ac:dyDescent="0.25" r="1117" customHeight="1" ht="29.25">
      <c r="A1117" s="741" t="s">
        <v>15223</v>
      </c>
      <c r="B1117" s="1226" t="s">
        <v>15224</v>
      </c>
      <c r="C1117" s="1231">
        <v>270</v>
      </c>
      <c r="D1117" s="1"/>
      <c r="E1117" s="1"/>
      <c r="F1117" s="1"/>
      <c r="G1117" s="1"/>
      <c r="H1117" s="1"/>
      <c r="I1117" s="1"/>
      <c r="J1117" s="1"/>
      <c r="K1117" s="1"/>
      <c r="L1117" s="1"/>
      <c r="M1117" s="367"/>
    </row>
    <row x14ac:dyDescent="0.25" r="1118" customHeight="1" ht="29.25">
      <c r="A1118" s="741" t="s">
        <v>15225</v>
      </c>
      <c r="B1118" s="1226" t="s">
        <v>15226</v>
      </c>
      <c r="C1118" s="1231">
        <v>110</v>
      </c>
      <c r="D1118" s="1"/>
      <c r="E1118" s="1"/>
      <c r="F1118" s="1"/>
      <c r="G1118" s="1"/>
      <c r="H1118" s="1"/>
      <c r="I1118" s="1"/>
      <c r="J1118" s="1"/>
      <c r="K1118" s="1"/>
      <c r="L1118" s="1"/>
      <c r="M1118" s="367"/>
    </row>
    <row x14ac:dyDescent="0.25" r="1119" customHeight="1" ht="29.25">
      <c r="A1119" s="741" t="s">
        <v>15227</v>
      </c>
      <c r="B1119" s="1226" t="s">
        <v>15228</v>
      </c>
      <c r="C1119" s="1231">
        <v>640</v>
      </c>
      <c r="D1119" s="1"/>
      <c r="E1119" s="1"/>
      <c r="F1119" s="1"/>
      <c r="G1119" s="1"/>
      <c r="H1119" s="1"/>
      <c r="I1119" s="1"/>
      <c r="J1119" s="1"/>
      <c r="K1119" s="1"/>
      <c r="L1119" s="1"/>
      <c r="M1119" s="367"/>
    </row>
    <row x14ac:dyDescent="0.25" r="1120" customHeight="1" ht="29.25">
      <c r="A1120" s="741" t="s">
        <v>15229</v>
      </c>
      <c r="B1120" s="1226" t="s">
        <v>15230</v>
      </c>
      <c r="C1120" s="1231">
        <v>247</v>
      </c>
      <c r="D1120" s="1"/>
      <c r="E1120" s="1"/>
      <c r="F1120" s="1"/>
      <c r="G1120" s="1"/>
      <c r="H1120" s="1"/>
      <c r="I1120" s="1"/>
      <c r="J1120" s="1"/>
      <c r="K1120" s="1"/>
      <c r="L1120" s="1"/>
      <c r="M1120" s="367"/>
    </row>
    <row x14ac:dyDescent="0.25" r="1121" customHeight="1" ht="29.25">
      <c r="A1121" s="741" t="s">
        <v>15231</v>
      </c>
      <c r="B1121" s="1226" t="s">
        <v>15232</v>
      </c>
      <c r="C1121" s="1231">
        <v>45</v>
      </c>
      <c r="D1121" s="1"/>
      <c r="E1121" s="1"/>
      <c r="F1121" s="1"/>
      <c r="G1121" s="1"/>
      <c r="H1121" s="1"/>
      <c r="I1121" s="1"/>
      <c r="J1121" s="1"/>
      <c r="K1121" s="1"/>
      <c r="L1121" s="1"/>
      <c r="M1121" s="367"/>
    </row>
    <row x14ac:dyDescent="0.25" r="1122" customHeight="1" ht="29.25">
      <c r="A1122" s="741" t="s">
        <v>15233</v>
      </c>
      <c r="B1122" s="1226" t="s">
        <v>15234</v>
      </c>
      <c r="C1122" s="1231">
        <v>304</v>
      </c>
      <c r="D1122" s="1"/>
      <c r="E1122" s="1"/>
      <c r="F1122" s="1"/>
      <c r="G1122" s="1"/>
      <c r="H1122" s="1"/>
      <c r="I1122" s="1"/>
      <c r="J1122" s="1"/>
      <c r="K1122" s="1"/>
      <c r="L1122" s="1"/>
      <c r="M1122" s="367"/>
    </row>
    <row x14ac:dyDescent="0.25" r="1123" customHeight="1" ht="29.25">
      <c r="A1123" s="741" t="s">
        <v>15235</v>
      </c>
      <c r="B1123" s="1226" t="s">
        <v>15236</v>
      </c>
      <c r="C1123" s="1231">
        <v>92</v>
      </c>
      <c r="D1123" s="1"/>
      <c r="E1123" s="1"/>
      <c r="F1123" s="1"/>
      <c r="G1123" s="1"/>
      <c r="H1123" s="1"/>
      <c r="I1123" s="1"/>
      <c r="J1123" s="1"/>
      <c r="K1123" s="1"/>
      <c r="L1123" s="1"/>
      <c r="M1123" s="367"/>
    </row>
    <row x14ac:dyDescent="0.25" r="1124" customHeight="1" ht="29.25">
      <c r="A1124" s="741" t="s">
        <v>15237</v>
      </c>
      <c r="B1124" s="1226" t="s">
        <v>15238</v>
      </c>
      <c r="C1124" s="1231">
        <v>49</v>
      </c>
      <c r="D1124" s="1"/>
      <c r="E1124" s="1"/>
      <c r="F1124" s="1"/>
      <c r="G1124" s="1"/>
      <c r="H1124" s="1"/>
      <c r="I1124" s="1"/>
      <c r="J1124" s="1"/>
      <c r="K1124" s="1"/>
      <c r="L1124" s="1"/>
      <c r="M1124" s="367"/>
    </row>
    <row x14ac:dyDescent="0.25" r="1125" customHeight="1" ht="29.25">
      <c r="A1125" s="741" t="s">
        <v>15239</v>
      </c>
      <c r="B1125" s="1226" t="s">
        <v>15240</v>
      </c>
      <c r="C1125" s="1231">
        <v>99</v>
      </c>
      <c r="D1125" s="1"/>
      <c r="E1125" s="1"/>
      <c r="F1125" s="1"/>
      <c r="G1125" s="1"/>
      <c r="H1125" s="1"/>
      <c r="I1125" s="1"/>
      <c r="J1125" s="1"/>
      <c r="K1125" s="1"/>
      <c r="L1125" s="1"/>
      <c r="M1125" s="367"/>
    </row>
    <row x14ac:dyDescent="0.25" r="1126" customHeight="1" ht="29.25">
      <c r="A1126" s="741" t="s">
        <v>15241</v>
      </c>
      <c r="B1126" s="1226" t="s">
        <v>15242</v>
      </c>
      <c r="C1126" s="1231">
        <v>212</v>
      </c>
      <c r="D1126" s="1"/>
      <c r="E1126" s="1"/>
      <c r="F1126" s="1"/>
      <c r="G1126" s="1"/>
      <c r="H1126" s="1"/>
      <c r="I1126" s="1"/>
      <c r="J1126" s="1"/>
      <c r="K1126" s="1"/>
      <c r="L1126" s="1"/>
      <c r="M1126" s="367"/>
    </row>
    <row x14ac:dyDescent="0.25" r="1127" customHeight="1" ht="29.25">
      <c r="A1127" s="741" t="s">
        <v>15243</v>
      </c>
      <c r="B1127" s="1226" t="s">
        <v>15244</v>
      </c>
      <c r="C1127" s="1231">
        <v>863</v>
      </c>
      <c r="D1127" s="1"/>
      <c r="E1127" s="1"/>
      <c r="F1127" s="1"/>
      <c r="G1127" s="1"/>
      <c r="H1127" s="1"/>
      <c r="I1127" s="1"/>
      <c r="J1127" s="1"/>
      <c r="K1127" s="1"/>
      <c r="L1127" s="1"/>
      <c r="M1127" s="367"/>
    </row>
    <row x14ac:dyDescent="0.25" r="1128" customHeight="1" ht="29.25">
      <c r="A1128" s="741" t="s">
        <v>15245</v>
      </c>
      <c r="B1128" s="1226" t="s">
        <v>15246</v>
      </c>
      <c r="C1128" s="1231">
        <v>252</v>
      </c>
      <c r="D1128" s="1"/>
      <c r="E1128" s="1"/>
      <c r="F1128" s="1"/>
      <c r="G1128" s="1"/>
      <c r="H1128" s="1"/>
      <c r="I1128" s="1"/>
      <c r="J1128" s="1"/>
      <c r="K1128" s="1"/>
      <c r="L1128" s="1"/>
      <c r="M1128" s="367"/>
    </row>
    <row x14ac:dyDescent="0.25" r="1129" customHeight="1" ht="29.25">
      <c r="A1129" s="741" t="s">
        <v>15247</v>
      </c>
      <c r="B1129" s="1226" t="s">
        <v>15248</v>
      </c>
      <c r="C1129" s="1231">
        <v>308</v>
      </c>
      <c r="D1129" s="1"/>
      <c r="E1129" s="1"/>
      <c r="F1129" s="1"/>
      <c r="G1129" s="1"/>
      <c r="H1129" s="1"/>
      <c r="I1129" s="1"/>
      <c r="J1129" s="1"/>
      <c r="K1129" s="1"/>
      <c r="L1129" s="1"/>
      <c r="M1129" s="367"/>
    </row>
    <row x14ac:dyDescent="0.25" r="1130" customHeight="1" ht="29.25">
      <c r="A1130" s="741" t="s">
        <v>15249</v>
      </c>
      <c r="B1130" s="1226" t="s">
        <v>15250</v>
      </c>
      <c r="C1130" s="1231">
        <v>268</v>
      </c>
      <c r="D1130" s="1"/>
      <c r="E1130" s="1"/>
      <c r="F1130" s="1"/>
      <c r="G1130" s="1"/>
      <c r="H1130" s="1"/>
      <c r="I1130" s="1"/>
      <c r="J1130" s="1"/>
      <c r="K1130" s="1"/>
      <c r="L1130" s="1"/>
      <c r="M1130" s="367"/>
    </row>
    <row x14ac:dyDescent="0.25" r="1131" customHeight="1" ht="29.25">
      <c r="A1131" s="741" t="s">
        <v>15251</v>
      </c>
      <c r="B1131" s="1226" t="s">
        <v>15252</v>
      </c>
      <c r="C1131" s="1231">
        <v>233</v>
      </c>
      <c r="D1131" s="1"/>
      <c r="E1131" s="1"/>
      <c r="F1131" s="1"/>
      <c r="G1131" s="1"/>
      <c r="H1131" s="1"/>
      <c r="I1131" s="1"/>
      <c r="J1131" s="1"/>
      <c r="K1131" s="1"/>
      <c r="L1131" s="1"/>
      <c r="M1131" s="367"/>
    </row>
    <row x14ac:dyDescent="0.25" r="1132" customHeight="1" ht="29.25">
      <c r="A1132" s="741" t="s">
        <v>15253</v>
      </c>
      <c r="B1132" s="1226" t="s">
        <v>15254</v>
      </c>
      <c r="C1132" s="1231">
        <v>439</v>
      </c>
      <c r="D1132" s="1"/>
      <c r="E1132" s="1"/>
      <c r="F1132" s="1"/>
      <c r="G1132" s="1"/>
      <c r="H1132" s="1"/>
      <c r="I1132" s="1"/>
      <c r="J1132" s="1"/>
      <c r="K1132" s="1"/>
      <c r="L1132" s="1"/>
      <c r="M1132" s="367"/>
    </row>
    <row x14ac:dyDescent="0.25" r="1133" customHeight="1" ht="29.25">
      <c r="A1133" s="741" t="s">
        <v>15255</v>
      </c>
      <c r="B1133" s="1226" t="s">
        <v>15256</v>
      </c>
      <c r="C1133" s="1231">
        <v>226</v>
      </c>
      <c r="D1133" s="1"/>
      <c r="E1133" s="1"/>
      <c r="F1133" s="1"/>
      <c r="G1133" s="1"/>
      <c r="H1133" s="1"/>
      <c r="I1133" s="1"/>
      <c r="J1133" s="1"/>
      <c r="K1133" s="1"/>
      <c r="L1133" s="1"/>
      <c r="M1133" s="367"/>
    </row>
    <row x14ac:dyDescent="0.25" r="1134" customHeight="1" ht="29.25">
      <c r="A1134" s="741" t="s">
        <v>15257</v>
      </c>
      <c r="B1134" s="1226" t="s">
        <v>15258</v>
      </c>
      <c r="C1134" s="1231">
        <v>278</v>
      </c>
      <c r="D1134" s="1"/>
      <c r="E1134" s="1"/>
      <c r="F1134" s="1"/>
      <c r="G1134" s="1"/>
      <c r="H1134" s="1"/>
      <c r="I1134" s="1"/>
      <c r="J1134" s="1"/>
      <c r="K1134" s="1"/>
      <c r="L1134" s="1"/>
      <c r="M1134" s="367"/>
    </row>
    <row x14ac:dyDescent="0.25" r="1135" customHeight="1" ht="29.25">
      <c r="A1135" s="741" t="s">
        <v>15259</v>
      </c>
      <c r="B1135" s="1226" t="s">
        <v>15260</v>
      </c>
      <c r="C1135" s="1231">
        <v>404</v>
      </c>
      <c r="D1135" s="1"/>
      <c r="E1135" s="1"/>
      <c r="F1135" s="1"/>
      <c r="G1135" s="1"/>
      <c r="H1135" s="1"/>
      <c r="I1135" s="1"/>
      <c r="J1135" s="1"/>
      <c r="K1135" s="1"/>
      <c r="L1135" s="1"/>
      <c r="M1135" s="367"/>
    </row>
    <row x14ac:dyDescent="0.25" r="1136" customHeight="1" ht="29.25">
      <c r="A1136" s="741" t="s">
        <v>15261</v>
      </c>
      <c r="B1136" s="1226" t="s">
        <v>15262</v>
      </c>
      <c r="C1136" s="1231">
        <v>1016</v>
      </c>
      <c r="D1136" s="1"/>
      <c r="E1136" s="1"/>
      <c r="F1136" s="1"/>
      <c r="G1136" s="1"/>
      <c r="H1136" s="1"/>
      <c r="I1136" s="1"/>
      <c r="J1136" s="1"/>
      <c r="K1136" s="1"/>
      <c r="L1136" s="1"/>
      <c r="M1136" s="367"/>
    </row>
    <row x14ac:dyDescent="0.25" r="1137" customHeight="1" ht="29.25">
      <c r="A1137" s="741" t="s">
        <v>15263</v>
      </c>
      <c r="B1137" s="1226" t="s">
        <v>15264</v>
      </c>
      <c r="C1137" s="1231">
        <v>1203</v>
      </c>
      <c r="D1137" s="1"/>
      <c r="E1137" s="1"/>
      <c r="F1137" s="1"/>
      <c r="G1137" s="1"/>
      <c r="H1137" s="1"/>
      <c r="I1137" s="1"/>
      <c r="J1137" s="1"/>
      <c r="K1137" s="1"/>
      <c r="L1137" s="1"/>
      <c r="M1137" s="367"/>
    </row>
    <row x14ac:dyDescent="0.25" r="1138" customHeight="1" ht="29.25">
      <c r="A1138" s="741" t="s">
        <v>15265</v>
      </c>
      <c r="B1138" s="1226" t="s">
        <v>15266</v>
      </c>
      <c r="C1138" s="1231">
        <v>263</v>
      </c>
      <c r="D1138" s="1"/>
      <c r="E1138" s="1"/>
      <c r="F1138" s="1"/>
      <c r="G1138" s="1"/>
      <c r="H1138" s="1"/>
      <c r="I1138" s="1"/>
      <c r="J1138" s="1"/>
      <c r="K1138" s="1"/>
      <c r="L1138" s="1"/>
      <c r="M1138" s="367"/>
    </row>
    <row x14ac:dyDescent="0.25" r="1139" customHeight="1" ht="29.25">
      <c r="A1139" s="741" t="s">
        <v>15267</v>
      </c>
      <c r="B1139" s="1226" t="s">
        <v>15268</v>
      </c>
      <c r="C1139" s="1231">
        <v>648</v>
      </c>
      <c r="D1139" s="1"/>
      <c r="E1139" s="1"/>
      <c r="F1139" s="1"/>
      <c r="G1139" s="1"/>
      <c r="H1139" s="1"/>
      <c r="I1139" s="1"/>
      <c r="J1139" s="1"/>
      <c r="K1139" s="1"/>
      <c r="L1139" s="1"/>
      <c r="M1139" s="367"/>
    </row>
    <row x14ac:dyDescent="0.25" r="1140" customHeight="1" ht="29.25">
      <c r="A1140" s="741" t="s">
        <v>15269</v>
      </c>
      <c r="B1140" s="1226" t="s">
        <v>15270</v>
      </c>
      <c r="C1140" s="1231">
        <v>258</v>
      </c>
      <c r="D1140" s="1"/>
      <c r="E1140" s="1"/>
      <c r="F1140" s="1"/>
      <c r="G1140" s="1"/>
      <c r="H1140" s="1"/>
      <c r="I1140" s="1"/>
      <c r="J1140" s="1"/>
      <c r="K1140" s="1"/>
      <c r="L1140" s="1"/>
      <c r="M1140" s="367"/>
    </row>
    <row x14ac:dyDescent="0.25" r="1141" customHeight="1" ht="29.25">
      <c r="A1141" s="741" t="s">
        <v>15271</v>
      </c>
      <c r="B1141" s="1226" t="s">
        <v>15272</v>
      </c>
      <c r="C1141" s="1231">
        <v>263</v>
      </c>
      <c r="D1141" s="1"/>
      <c r="E1141" s="1"/>
      <c r="F1141" s="1"/>
      <c r="G1141" s="1"/>
      <c r="H1141" s="1"/>
      <c r="I1141" s="1"/>
      <c r="J1141" s="1"/>
      <c r="K1141" s="1"/>
      <c r="L1141" s="1"/>
      <c r="M1141" s="367"/>
    </row>
    <row x14ac:dyDescent="0.25" r="1142" customHeight="1" ht="29.25">
      <c r="A1142" s="741" t="s">
        <v>15273</v>
      </c>
      <c r="B1142" s="1226" t="s">
        <v>15274</v>
      </c>
      <c r="C1142" s="1231">
        <v>282</v>
      </c>
      <c r="D1142" s="1"/>
      <c r="E1142" s="1"/>
      <c r="F1142" s="1"/>
      <c r="G1142" s="1"/>
      <c r="H1142" s="1"/>
      <c r="I1142" s="1"/>
      <c r="J1142" s="1"/>
      <c r="K1142" s="1"/>
      <c r="L1142" s="1"/>
      <c r="M1142" s="367"/>
    </row>
    <row x14ac:dyDescent="0.25" r="1143" customHeight="1" ht="29.25">
      <c r="A1143" s="741" t="s">
        <v>15275</v>
      </c>
      <c r="B1143" s="1226" t="s">
        <v>15276</v>
      </c>
      <c r="C1143" s="1231">
        <v>1091</v>
      </c>
      <c r="D1143" s="1"/>
      <c r="E1143" s="1"/>
      <c r="F1143" s="1"/>
      <c r="G1143" s="1"/>
      <c r="H1143" s="1"/>
      <c r="I1143" s="1"/>
      <c r="J1143" s="1"/>
      <c r="K1143" s="1"/>
      <c r="L1143" s="1"/>
      <c r="M1143" s="367"/>
    </row>
    <row x14ac:dyDescent="0.25" r="1144" customHeight="1" ht="29.25">
      <c r="A1144" s="741" t="s">
        <v>15277</v>
      </c>
      <c r="B1144" s="1226" t="s">
        <v>15278</v>
      </c>
      <c r="C1144" s="1231">
        <v>248</v>
      </c>
      <c r="D1144" s="1"/>
      <c r="E1144" s="1"/>
      <c r="F1144" s="1"/>
      <c r="G1144" s="1"/>
      <c r="H1144" s="1"/>
      <c r="I1144" s="1"/>
      <c r="J1144" s="1"/>
      <c r="K1144" s="1"/>
      <c r="L1144" s="1"/>
      <c r="M1144" s="367"/>
    </row>
    <row x14ac:dyDescent="0.25" r="1145" customHeight="1" ht="29.25">
      <c r="A1145" s="741" t="s">
        <v>15279</v>
      </c>
      <c r="B1145" s="1226" t="s">
        <v>15280</v>
      </c>
      <c r="C1145" s="1231">
        <v>321</v>
      </c>
      <c r="D1145" s="1"/>
      <c r="E1145" s="1"/>
      <c r="F1145" s="1"/>
      <c r="G1145" s="1"/>
      <c r="H1145" s="1"/>
      <c r="I1145" s="1"/>
      <c r="J1145" s="1"/>
      <c r="K1145" s="1"/>
      <c r="L1145" s="1"/>
      <c r="M1145" s="367"/>
    </row>
    <row x14ac:dyDescent="0.25" r="1146" customHeight="1" ht="29.25">
      <c r="A1146" s="741" t="s">
        <v>15281</v>
      </c>
      <c r="B1146" s="1226" t="s">
        <v>15282</v>
      </c>
      <c r="C1146" s="1231">
        <v>301</v>
      </c>
      <c r="D1146" s="1"/>
      <c r="E1146" s="1"/>
      <c r="F1146" s="1"/>
      <c r="G1146" s="1"/>
      <c r="H1146" s="1"/>
      <c r="I1146" s="1"/>
      <c r="J1146" s="1"/>
      <c r="K1146" s="1"/>
      <c r="L1146" s="1"/>
      <c r="M1146" s="367"/>
    </row>
    <row x14ac:dyDescent="0.25" r="1147" customHeight="1" ht="29.25">
      <c r="A1147" s="741" t="s">
        <v>15283</v>
      </c>
      <c r="B1147" s="1226" t="s">
        <v>15284</v>
      </c>
      <c r="C1147" s="1231">
        <v>306</v>
      </c>
      <c r="D1147" s="1"/>
      <c r="E1147" s="1"/>
      <c r="F1147" s="1"/>
      <c r="G1147" s="1"/>
      <c r="H1147" s="1"/>
      <c r="I1147" s="1"/>
      <c r="J1147" s="1"/>
      <c r="K1147" s="1"/>
      <c r="L1147" s="1"/>
      <c r="M1147" s="367"/>
    </row>
    <row x14ac:dyDescent="0.25" r="1148" customHeight="1" ht="29.25">
      <c r="A1148" s="741" t="s">
        <v>15285</v>
      </c>
      <c r="B1148" s="1226" t="s">
        <v>15286</v>
      </c>
      <c r="C1148" s="1231">
        <v>510</v>
      </c>
      <c r="D1148" s="1"/>
      <c r="E1148" s="1"/>
      <c r="F1148" s="1"/>
      <c r="G1148" s="1"/>
      <c r="H1148" s="1"/>
      <c r="I1148" s="1"/>
      <c r="J1148" s="1"/>
      <c r="K1148" s="1"/>
      <c r="L1148" s="1"/>
      <c r="M1148" s="367"/>
    </row>
    <row x14ac:dyDescent="0.25" r="1149" customHeight="1" ht="29.25">
      <c r="A1149" s="741" t="s">
        <v>15287</v>
      </c>
      <c r="B1149" s="1226" t="s">
        <v>15288</v>
      </c>
      <c r="C1149" s="1231">
        <v>505</v>
      </c>
      <c r="D1149" s="1"/>
      <c r="E1149" s="1"/>
      <c r="F1149" s="1"/>
      <c r="G1149" s="1"/>
      <c r="H1149" s="1"/>
      <c r="I1149" s="1"/>
      <c r="J1149" s="1"/>
      <c r="K1149" s="1"/>
      <c r="L1149" s="1"/>
      <c r="M1149" s="367"/>
    </row>
    <row x14ac:dyDescent="0.25" r="1150" customHeight="1" ht="29.25">
      <c r="A1150" s="741" t="s">
        <v>15289</v>
      </c>
      <c r="B1150" s="1226" t="s">
        <v>15290</v>
      </c>
      <c r="C1150" s="1231">
        <v>1016</v>
      </c>
      <c r="D1150" s="1"/>
      <c r="E1150" s="1"/>
      <c r="F1150" s="1"/>
      <c r="G1150" s="1"/>
      <c r="H1150" s="1"/>
      <c r="I1150" s="1"/>
      <c r="J1150" s="1"/>
      <c r="K1150" s="1"/>
      <c r="L1150" s="1"/>
      <c r="M1150" s="367"/>
    </row>
    <row x14ac:dyDescent="0.25" r="1151" customHeight="1" ht="29.25">
      <c r="A1151" s="741" t="s">
        <v>15291</v>
      </c>
      <c r="B1151" s="1226" t="s">
        <v>15292</v>
      </c>
      <c r="C1151" s="1231">
        <v>230</v>
      </c>
      <c r="D1151" s="1"/>
      <c r="E1151" s="1"/>
      <c r="F1151" s="1"/>
      <c r="G1151" s="1"/>
      <c r="H1151" s="1"/>
      <c r="I1151" s="1"/>
      <c r="J1151" s="1"/>
      <c r="K1151" s="1"/>
      <c r="L1151" s="1"/>
      <c r="M1151" s="367"/>
    </row>
    <row x14ac:dyDescent="0.25" r="1152" customHeight="1" ht="29.25">
      <c r="A1152" s="741" t="s">
        <v>15293</v>
      </c>
      <c r="B1152" s="1226" t="s">
        <v>15294</v>
      </c>
      <c r="C1152" s="1231">
        <v>205</v>
      </c>
      <c r="D1152" s="1"/>
      <c r="E1152" s="1"/>
      <c r="F1152" s="1"/>
      <c r="G1152" s="1"/>
      <c r="H1152" s="1"/>
      <c r="I1152" s="1"/>
      <c r="J1152" s="1"/>
      <c r="K1152" s="1"/>
      <c r="L1152" s="1"/>
      <c r="M1152" s="367"/>
    </row>
    <row x14ac:dyDescent="0.25" r="1153" customHeight="1" ht="29.25">
      <c r="A1153" s="741" t="s">
        <v>15295</v>
      </c>
      <c r="B1153" s="1226" t="s">
        <v>15296</v>
      </c>
      <c r="C1153" s="1231">
        <v>390</v>
      </c>
      <c r="D1153" s="1"/>
      <c r="E1153" s="1"/>
      <c r="F1153" s="1"/>
      <c r="G1153" s="1"/>
      <c r="H1153" s="1"/>
      <c r="I1153" s="1"/>
      <c r="J1153" s="1"/>
      <c r="K1153" s="1"/>
      <c r="L1153" s="1"/>
      <c r="M1153" s="367"/>
    </row>
    <row x14ac:dyDescent="0.25" r="1154" customHeight="1" ht="29.25">
      <c r="A1154" s="741" t="s">
        <v>15297</v>
      </c>
      <c r="B1154" s="1226" t="s">
        <v>15298</v>
      </c>
      <c r="C1154" s="1231">
        <v>395</v>
      </c>
      <c r="D1154" s="1"/>
      <c r="E1154" s="1"/>
      <c r="F1154" s="1"/>
      <c r="G1154" s="1"/>
      <c r="H1154" s="1"/>
      <c r="I1154" s="1"/>
      <c r="J1154" s="1"/>
      <c r="K1154" s="1"/>
      <c r="L1154" s="1"/>
      <c r="M1154" s="367"/>
    </row>
    <row x14ac:dyDescent="0.25" r="1155" customHeight="1" ht="29.25">
      <c r="A1155" s="741" t="s">
        <v>15299</v>
      </c>
      <c r="B1155" s="1226" t="s">
        <v>15300</v>
      </c>
      <c r="C1155" s="1231">
        <v>1204</v>
      </c>
      <c r="D1155" s="1"/>
      <c r="E1155" s="1"/>
      <c r="F1155" s="1"/>
      <c r="G1155" s="1"/>
      <c r="H1155" s="1"/>
      <c r="I1155" s="1"/>
      <c r="J1155" s="1"/>
      <c r="K1155" s="1"/>
      <c r="L1155" s="1"/>
      <c r="M1155" s="367"/>
    </row>
    <row x14ac:dyDescent="0.25" r="1156" customHeight="1" ht="29.25">
      <c r="A1156" s="741" t="s">
        <v>15301</v>
      </c>
      <c r="B1156" s="1226" t="s">
        <v>15302</v>
      </c>
      <c r="C1156" s="1231">
        <v>801</v>
      </c>
      <c r="D1156" s="1"/>
      <c r="E1156" s="1"/>
      <c r="F1156" s="1"/>
      <c r="G1156" s="1"/>
      <c r="H1156" s="1"/>
      <c r="I1156" s="1"/>
      <c r="J1156" s="1"/>
      <c r="K1156" s="1"/>
      <c r="L1156" s="1"/>
      <c r="M1156" s="367"/>
    </row>
    <row x14ac:dyDescent="0.25" r="1157" customHeight="1" ht="29.25">
      <c r="A1157" s="741" t="s">
        <v>15303</v>
      </c>
      <c r="B1157" s="1226" t="s">
        <v>15304</v>
      </c>
      <c r="C1157" s="1231">
        <v>257</v>
      </c>
      <c r="D1157" s="1"/>
      <c r="E1157" s="1"/>
      <c r="F1157" s="1"/>
      <c r="G1157" s="1"/>
      <c r="H1157" s="1"/>
      <c r="I1157" s="1"/>
      <c r="J1157" s="1"/>
      <c r="K1157" s="1"/>
      <c r="L1157" s="1"/>
      <c r="M1157" s="367"/>
    </row>
    <row x14ac:dyDescent="0.25" r="1158" customHeight="1" ht="29.25">
      <c r="A1158" s="741" t="s">
        <v>15305</v>
      </c>
      <c r="B1158" s="1226" t="s">
        <v>15306</v>
      </c>
      <c r="C1158" s="1231">
        <v>262</v>
      </c>
      <c r="D1158" s="1"/>
      <c r="E1158" s="1"/>
      <c r="F1158" s="1"/>
      <c r="G1158" s="1"/>
      <c r="H1158" s="1"/>
      <c r="I1158" s="1"/>
      <c r="J1158" s="1"/>
      <c r="K1158" s="1"/>
      <c r="L1158" s="1"/>
      <c r="M1158" s="367"/>
    </row>
    <row x14ac:dyDescent="0.25" r="1159" customHeight="1" ht="29.25">
      <c r="A1159" s="741" t="s">
        <v>15307</v>
      </c>
      <c r="B1159" s="1226" t="s">
        <v>15308</v>
      </c>
      <c r="C1159" s="1231">
        <v>330</v>
      </c>
      <c r="D1159" s="1"/>
      <c r="E1159" s="1"/>
      <c r="F1159" s="1"/>
      <c r="G1159" s="1"/>
      <c r="H1159" s="1"/>
      <c r="I1159" s="1"/>
      <c r="J1159" s="1"/>
      <c r="K1159" s="1"/>
      <c r="L1159" s="1"/>
      <c r="M1159" s="367"/>
    </row>
    <row x14ac:dyDescent="0.25" r="1160" customHeight="1" ht="29.25">
      <c r="A1160" s="741" t="s">
        <v>15309</v>
      </c>
      <c r="B1160" s="1226" t="s">
        <v>15310</v>
      </c>
      <c r="C1160" s="1231">
        <v>315</v>
      </c>
      <c r="D1160" s="1"/>
      <c r="E1160" s="1"/>
      <c r="F1160" s="1"/>
      <c r="G1160" s="1"/>
      <c r="H1160" s="1"/>
      <c r="I1160" s="1"/>
      <c r="J1160" s="1"/>
      <c r="K1160" s="1"/>
      <c r="L1160" s="1"/>
      <c r="M1160" s="367"/>
    </row>
    <row x14ac:dyDescent="0.25" r="1161" customHeight="1" ht="29.25">
      <c r="A1161" s="741" t="s">
        <v>15311</v>
      </c>
      <c r="B1161" s="1226" t="s">
        <v>15312</v>
      </c>
      <c r="C1161" s="1231">
        <v>296</v>
      </c>
      <c r="D1161" s="1"/>
      <c r="E1161" s="1"/>
      <c r="F1161" s="1"/>
      <c r="G1161" s="1"/>
      <c r="H1161" s="1"/>
      <c r="I1161" s="1"/>
      <c r="J1161" s="1"/>
      <c r="K1161" s="1"/>
      <c r="L1161" s="1"/>
      <c r="M1161" s="367"/>
    </row>
    <row x14ac:dyDescent="0.25" r="1162" customHeight="1" ht="29.25">
      <c r="A1162" s="741" t="s">
        <v>15313</v>
      </c>
      <c r="B1162" s="1226" t="s">
        <v>15314</v>
      </c>
      <c r="C1162" s="1231">
        <v>505</v>
      </c>
      <c r="D1162" s="1"/>
      <c r="E1162" s="1"/>
      <c r="F1162" s="1"/>
      <c r="G1162" s="1"/>
      <c r="H1162" s="1"/>
      <c r="I1162" s="1"/>
      <c r="J1162" s="1"/>
      <c r="K1162" s="1"/>
      <c r="L1162" s="1"/>
      <c r="M1162" s="367"/>
    </row>
    <row x14ac:dyDescent="0.25" r="1163" customHeight="1" ht="29.25">
      <c r="A1163" s="741" t="s">
        <v>15315</v>
      </c>
      <c r="B1163" s="1226" t="s">
        <v>311</v>
      </c>
      <c r="C1163" s="1231">
        <v>514</v>
      </c>
      <c r="D1163" s="1"/>
      <c r="E1163" s="1"/>
      <c r="F1163" s="1"/>
      <c r="G1163" s="1"/>
      <c r="H1163" s="1"/>
      <c r="I1163" s="1"/>
      <c r="J1163" s="1"/>
      <c r="K1163" s="1"/>
      <c r="L1163" s="1"/>
      <c r="M1163" s="367"/>
    </row>
    <row x14ac:dyDescent="0.25" r="1164" customHeight="1" ht="29.25">
      <c r="A1164" s="741" t="s">
        <v>15316</v>
      </c>
      <c r="B1164" s="1226" t="s">
        <v>15317</v>
      </c>
      <c r="C1164" s="1231">
        <v>861</v>
      </c>
      <c r="D1164" s="1"/>
      <c r="E1164" s="1"/>
      <c r="F1164" s="1"/>
      <c r="G1164" s="1"/>
      <c r="H1164" s="1"/>
      <c r="I1164" s="1"/>
      <c r="J1164" s="1"/>
      <c r="K1164" s="1"/>
      <c r="L1164" s="1"/>
      <c r="M1164" s="367"/>
    </row>
    <row x14ac:dyDescent="0.25" r="1165" customHeight="1" ht="29.25">
      <c r="A1165" s="741" t="s">
        <v>15318</v>
      </c>
      <c r="B1165" s="1226" t="s">
        <v>15319</v>
      </c>
      <c r="C1165" s="1231">
        <v>261</v>
      </c>
      <c r="D1165" s="1"/>
      <c r="E1165" s="1"/>
      <c r="F1165" s="1"/>
      <c r="G1165" s="1"/>
      <c r="H1165" s="1"/>
      <c r="I1165" s="1"/>
      <c r="J1165" s="1"/>
      <c r="K1165" s="1"/>
      <c r="L1165" s="1"/>
      <c r="M1165" s="367"/>
    </row>
    <row x14ac:dyDescent="0.25" r="1166" customHeight="1" ht="29.25">
      <c r="A1166" s="741" t="s">
        <v>15320</v>
      </c>
      <c r="B1166" s="1226" t="s">
        <v>15321</v>
      </c>
      <c r="C1166" s="1231">
        <v>1057</v>
      </c>
      <c r="D1166" s="1"/>
      <c r="E1166" s="1"/>
      <c r="F1166" s="1"/>
      <c r="G1166" s="1"/>
      <c r="H1166" s="1"/>
      <c r="I1166" s="1"/>
      <c r="J1166" s="1"/>
      <c r="K1166" s="1"/>
      <c r="L1166" s="1"/>
      <c r="M1166" s="367"/>
    </row>
    <row x14ac:dyDescent="0.25" r="1167" customHeight="1" ht="29.25">
      <c r="A1167" s="741" t="s">
        <v>15322</v>
      </c>
      <c r="B1167" s="1226" t="s">
        <v>15323</v>
      </c>
      <c r="C1167" s="1231">
        <v>750</v>
      </c>
      <c r="D1167" s="1"/>
      <c r="E1167" s="1"/>
      <c r="F1167" s="1"/>
      <c r="G1167" s="1"/>
      <c r="H1167" s="1"/>
      <c r="I1167" s="1"/>
      <c r="J1167" s="1"/>
      <c r="K1167" s="1"/>
      <c r="L1167" s="1"/>
      <c r="M1167" s="367"/>
    </row>
    <row x14ac:dyDescent="0.25" r="1168" customHeight="1" ht="29.25">
      <c r="A1168" s="741" t="s">
        <v>15324</v>
      </c>
      <c r="B1168" s="1226" t="s">
        <v>15325</v>
      </c>
      <c r="C1168" s="1231">
        <v>1001</v>
      </c>
      <c r="D1168" s="1"/>
      <c r="E1168" s="1"/>
      <c r="F1168" s="1"/>
      <c r="G1168" s="1"/>
      <c r="H1168" s="1"/>
      <c r="I1168" s="1"/>
      <c r="J1168" s="1"/>
      <c r="K1168" s="1"/>
      <c r="L1168" s="1"/>
      <c r="M1168" s="367"/>
    </row>
    <row x14ac:dyDescent="0.25" r="1169" customHeight="1" ht="29.25">
      <c r="A1169" s="741" t="s">
        <v>15326</v>
      </c>
      <c r="B1169" s="1226" t="s">
        <v>15327</v>
      </c>
      <c r="C1169" s="1231">
        <v>966</v>
      </c>
      <c r="D1169" s="1"/>
      <c r="E1169" s="1"/>
      <c r="F1169" s="1"/>
      <c r="G1169" s="1"/>
      <c r="H1169" s="1"/>
      <c r="I1169" s="1"/>
      <c r="J1169" s="1"/>
      <c r="K1169" s="1"/>
      <c r="L1169" s="1"/>
      <c r="M1169" s="367"/>
    </row>
    <row x14ac:dyDescent="0.25" r="1170" customHeight="1" ht="29.25">
      <c r="A1170" s="741" t="s">
        <v>15328</v>
      </c>
      <c r="B1170" s="1226" t="s">
        <v>15329</v>
      </c>
      <c r="C1170" s="1231">
        <v>224</v>
      </c>
      <c r="D1170" s="1"/>
      <c r="E1170" s="1"/>
      <c r="F1170" s="1"/>
      <c r="G1170" s="1"/>
      <c r="H1170" s="1"/>
      <c r="I1170" s="1"/>
      <c r="J1170" s="1"/>
      <c r="K1170" s="1"/>
      <c r="L1170" s="1"/>
      <c r="M1170" s="367"/>
    </row>
    <row x14ac:dyDescent="0.25" r="1171" customHeight="1" ht="29.25">
      <c r="A1171" s="741" t="s">
        <v>15330</v>
      </c>
      <c r="B1171" s="1226" t="s">
        <v>15331</v>
      </c>
      <c r="C1171" s="1231">
        <v>229</v>
      </c>
      <c r="D1171" s="1"/>
      <c r="E1171" s="1"/>
      <c r="F1171" s="1"/>
      <c r="G1171" s="1"/>
      <c r="H1171" s="1"/>
      <c r="I1171" s="1"/>
      <c r="J1171" s="1"/>
      <c r="K1171" s="1"/>
      <c r="L1171" s="1"/>
      <c r="M1171" s="367"/>
    </row>
    <row x14ac:dyDescent="0.25" r="1172" customHeight="1" ht="29.25">
      <c r="A1172" s="741" t="s">
        <v>15332</v>
      </c>
      <c r="B1172" s="1226" t="s">
        <v>15333</v>
      </c>
      <c r="C1172" s="1231">
        <v>315</v>
      </c>
      <c r="D1172" s="1"/>
      <c r="E1172" s="1"/>
      <c r="F1172" s="1"/>
      <c r="G1172" s="1"/>
      <c r="H1172" s="1"/>
      <c r="I1172" s="1"/>
      <c r="J1172" s="1"/>
      <c r="K1172" s="1"/>
      <c r="L1172" s="1"/>
      <c r="M1172" s="367"/>
    </row>
    <row x14ac:dyDescent="0.25" r="1173" customHeight="1" ht="29.25">
      <c r="A1173" s="741" t="s">
        <v>15334</v>
      </c>
      <c r="B1173" s="1226" t="s">
        <v>15335</v>
      </c>
      <c r="C1173" s="1231">
        <v>556</v>
      </c>
      <c r="D1173" s="1"/>
      <c r="E1173" s="1"/>
      <c r="F1173" s="1"/>
      <c r="G1173" s="1"/>
      <c r="H1173" s="1"/>
      <c r="I1173" s="1"/>
      <c r="J1173" s="1"/>
      <c r="K1173" s="1"/>
      <c r="L1173" s="1"/>
      <c r="M1173" s="367"/>
    </row>
    <row x14ac:dyDescent="0.25" r="1174" customHeight="1" ht="29.25">
      <c r="A1174" s="741" t="s">
        <v>15336</v>
      </c>
      <c r="B1174" s="1226" t="s">
        <v>15337</v>
      </c>
      <c r="C1174" s="1231">
        <v>311</v>
      </c>
      <c r="D1174" s="1"/>
      <c r="E1174" s="1"/>
      <c r="F1174" s="1"/>
      <c r="G1174" s="1"/>
      <c r="H1174" s="1"/>
      <c r="I1174" s="1"/>
      <c r="J1174" s="1"/>
      <c r="K1174" s="1"/>
      <c r="L1174" s="1"/>
      <c r="M1174" s="367"/>
    </row>
    <row x14ac:dyDescent="0.25" r="1175" customHeight="1" ht="29.25">
      <c r="A1175" s="741" t="s">
        <v>15338</v>
      </c>
      <c r="B1175" s="1226" t="s">
        <v>15339</v>
      </c>
      <c r="C1175" s="1231">
        <v>519</v>
      </c>
      <c r="D1175" s="1"/>
      <c r="E1175" s="1"/>
      <c r="F1175" s="1"/>
      <c r="G1175" s="1"/>
      <c r="H1175" s="1"/>
      <c r="I1175" s="1"/>
      <c r="J1175" s="1"/>
      <c r="K1175" s="1"/>
      <c r="L1175" s="1"/>
      <c r="M1175" s="367"/>
    </row>
    <row x14ac:dyDescent="0.25" r="1176" customHeight="1" ht="29.25">
      <c r="A1176" s="741" t="s">
        <v>15340</v>
      </c>
      <c r="B1176" s="1226" t="s">
        <v>15341</v>
      </c>
      <c r="C1176" s="1231">
        <v>514</v>
      </c>
      <c r="D1176" s="1"/>
      <c r="E1176" s="1"/>
      <c r="F1176" s="1"/>
      <c r="G1176" s="1"/>
      <c r="H1176" s="1"/>
      <c r="I1176" s="1"/>
      <c r="J1176" s="1"/>
      <c r="K1176" s="1"/>
      <c r="L1176" s="1"/>
      <c r="M1176" s="367"/>
    </row>
    <row x14ac:dyDescent="0.25" r="1177" customHeight="1" ht="29.25">
      <c r="A1177" s="741" t="s">
        <v>15342</v>
      </c>
      <c r="B1177" s="1226" t="s">
        <v>15343</v>
      </c>
      <c r="C1177" s="1231">
        <v>221</v>
      </c>
      <c r="D1177" s="1"/>
      <c r="E1177" s="1"/>
      <c r="F1177" s="1"/>
      <c r="G1177" s="1"/>
      <c r="H1177" s="1"/>
      <c r="I1177" s="1"/>
      <c r="J1177" s="1"/>
      <c r="K1177" s="1"/>
      <c r="L1177" s="1"/>
      <c r="M1177" s="367"/>
    </row>
    <row x14ac:dyDescent="0.25" r="1178" customHeight="1" ht="29.25">
      <c r="A1178" s="741" t="s">
        <v>15344</v>
      </c>
      <c r="B1178" s="1226" t="s">
        <v>15345</v>
      </c>
      <c r="C1178" s="1231">
        <v>225</v>
      </c>
      <c r="D1178" s="1"/>
      <c r="E1178" s="1"/>
      <c r="F1178" s="1"/>
      <c r="G1178" s="1"/>
      <c r="H1178" s="1"/>
      <c r="I1178" s="1"/>
      <c r="J1178" s="1"/>
      <c r="K1178" s="1"/>
      <c r="L1178" s="1"/>
      <c r="M1178" s="367"/>
    </row>
    <row x14ac:dyDescent="0.25" r="1179" customHeight="1" ht="29.25">
      <c r="A1179" s="741" t="s">
        <v>15346</v>
      </c>
      <c r="B1179" s="1226" t="s">
        <v>15347</v>
      </c>
      <c r="C1179" s="1231">
        <v>434</v>
      </c>
      <c r="D1179" s="1"/>
      <c r="E1179" s="1"/>
      <c r="F1179" s="1"/>
      <c r="G1179" s="1"/>
      <c r="H1179" s="1"/>
      <c r="I1179" s="1"/>
      <c r="J1179" s="1"/>
      <c r="K1179" s="1"/>
      <c r="L1179" s="1"/>
      <c r="M1179" s="367"/>
    </row>
    <row x14ac:dyDescent="0.25" r="1180" customHeight="1" ht="29.25">
      <c r="A1180" s="741" t="s">
        <v>15348</v>
      </c>
      <c r="B1180" s="1226" t="s">
        <v>15349</v>
      </c>
      <c r="C1180" s="1231">
        <v>535</v>
      </c>
      <c r="D1180" s="1"/>
      <c r="E1180" s="1"/>
      <c r="F1180" s="1"/>
      <c r="G1180" s="1"/>
      <c r="H1180" s="1"/>
      <c r="I1180" s="1"/>
      <c r="J1180" s="1"/>
      <c r="K1180" s="1"/>
      <c r="L1180" s="1"/>
      <c r="M1180" s="367"/>
    </row>
    <row x14ac:dyDescent="0.25" r="1181" customHeight="1" ht="29.25">
      <c r="A1181" s="741" t="s">
        <v>15350</v>
      </c>
      <c r="B1181" s="1226" t="s">
        <v>15351</v>
      </c>
      <c r="C1181" s="1231">
        <v>229</v>
      </c>
      <c r="D1181" s="1"/>
      <c r="E1181" s="1"/>
      <c r="F1181" s="1"/>
      <c r="G1181" s="1"/>
      <c r="H1181" s="1"/>
      <c r="I1181" s="1"/>
      <c r="J1181" s="1"/>
      <c r="K1181" s="1"/>
      <c r="L1181" s="1"/>
      <c r="M1181" s="367"/>
    </row>
    <row x14ac:dyDescent="0.25" r="1182" customHeight="1" ht="29.25">
      <c r="A1182" s="741" t="s">
        <v>15352</v>
      </c>
      <c r="B1182" s="1226" t="s">
        <v>15353</v>
      </c>
      <c r="C1182" s="1231">
        <v>63</v>
      </c>
      <c r="D1182" s="1"/>
      <c r="E1182" s="1"/>
      <c r="F1182" s="1"/>
      <c r="G1182" s="1"/>
      <c r="H1182" s="1"/>
      <c r="I1182" s="1"/>
      <c r="J1182" s="1"/>
      <c r="K1182" s="1"/>
      <c r="L1182" s="1"/>
      <c r="M1182" s="367"/>
    </row>
    <row x14ac:dyDescent="0.25" r="1183" customHeight="1" ht="29.25">
      <c r="A1183" s="741" t="s">
        <v>15354</v>
      </c>
      <c r="B1183" s="1226" t="s">
        <v>15355</v>
      </c>
      <c r="C1183" s="1231">
        <v>501</v>
      </c>
      <c r="D1183" s="1"/>
      <c r="E1183" s="1"/>
      <c r="F1183" s="1"/>
      <c r="G1183" s="1"/>
      <c r="H1183" s="1"/>
      <c r="I1183" s="1"/>
      <c r="J1183" s="1"/>
      <c r="K1183" s="1"/>
      <c r="L1183" s="1"/>
      <c r="M1183" s="367"/>
    </row>
    <row x14ac:dyDescent="0.25" r="1184" customHeight="1" ht="29.25">
      <c r="A1184" s="741" t="s">
        <v>15356</v>
      </c>
      <c r="B1184" s="1226" t="s">
        <v>15357</v>
      </c>
      <c r="C1184" s="1231">
        <v>196</v>
      </c>
      <c r="D1184" s="1"/>
      <c r="E1184" s="1"/>
      <c r="F1184" s="1"/>
      <c r="G1184" s="1"/>
      <c r="H1184" s="1"/>
      <c r="I1184" s="1"/>
      <c r="J1184" s="1"/>
      <c r="K1184" s="1"/>
      <c r="L1184" s="1"/>
      <c r="M1184" s="367"/>
    </row>
    <row x14ac:dyDescent="0.25" r="1185" customHeight="1" ht="29.25">
      <c r="A1185" s="741" t="s">
        <v>15358</v>
      </c>
      <c r="B1185" s="1226" t="s">
        <v>15359</v>
      </c>
      <c r="C1185" s="1231">
        <v>76</v>
      </c>
      <c r="D1185" s="1"/>
      <c r="E1185" s="1"/>
      <c r="F1185" s="1"/>
      <c r="G1185" s="1"/>
      <c r="H1185" s="1"/>
      <c r="I1185" s="1"/>
      <c r="J1185" s="1"/>
      <c r="K1185" s="1"/>
      <c r="L1185" s="1"/>
      <c r="M1185" s="367"/>
    </row>
    <row x14ac:dyDescent="0.25" r="1186" customHeight="1" ht="29.25">
      <c r="A1186" s="741" t="s">
        <v>15360</v>
      </c>
      <c r="B1186" s="1226" t="s">
        <v>15361</v>
      </c>
      <c r="C1186" s="1231">
        <v>298</v>
      </c>
      <c r="D1186" s="1"/>
      <c r="E1186" s="1"/>
      <c r="F1186" s="1"/>
      <c r="G1186" s="1"/>
      <c r="H1186" s="1"/>
      <c r="I1186" s="1"/>
      <c r="J1186" s="1"/>
      <c r="K1186" s="1"/>
      <c r="L1186" s="1"/>
      <c r="M1186" s="367"/>
    </row>
    <row x14ac:dyDescent="0.25" r="1187" customHeight="1" ht="29.25">
      <c r="A1187" s="741" t="s">
        <v>15362</v>
      </c>
      <c r="B1187" s="1226" t="s">
        <v>15363</v>
      </c>
      <c r="C1187" s="1231">
        <v>302</v>
      </c>
      <c r="D1187" s="1"/>
      <c r="E1187" s="1"/>
      <c r="F1187" s="1"/>
      <c r="G1187" s="1"/>
      <c r="H1187" s="1"/>
      <c r="I1187" s="1"/>
      <c r="J1187" s="1"/>
      <c r="K1187" s="1"/>
      <c r="L1187" s="1"/>
      <c r="M1187" s="367"/>
    </row>
    <row x14ac:dyDescent="0.25" r="1188" customHeight="1" ht="29.25">
      <c r="A1188" s="741" t="s">
        <v>15364</v>
      </c>
      <c r="B1188" s="1226" t="s">
        <v>15365</v>
      </c>
      <c r="C1188" s="1231">
        <v>307</v>
      </c>
      <c r="D1188" s="1"/>
      <c r="E1188" s="1"/>
      <c r="F1188" s="1"/>
      <c r="G1188" s="1"/>
      <c r="H1188" s="1"/>
      <c r="I1188" s="1"/>
      <c r="J1188" s="1"/>
      <c r="K1188" s="1"/>
      <c r="L1188" s="1"/>
      <c r="M1188" s="367"/>
    </row>
    <row x14ac:dyDescent="0.25" r="1189" customHeight="1" ht="29.25">
      <c r="A1189" s="741" t="s">
        <v>15366</v>
      </c>
      <c r="B1189" s="1226" t="s">
        <v>15367</v>
      </c>
      <c r="C1189" s="1231">
        <v>73</v>
      </c>
      <c r="D1189" s="1"/>
      <c r="E1189" s="1"/>
      <c r="F1189" s="1"/>
      <c r="G1189" s="1"/>
      <c r="H1189" s="1"/>
      <c r="I1189" s="1"/>
      <c r="J1189" s="1"/>
      <c r="K1189" s="1"/>
      <c r="L1189" s="1"/>
      <c r="M1189" s="367"/>
    </row>
    <row x14ac:dyDescent="0.25" r="1190" customHeight="1" ht="29.25">
      <c r="A1190" s="741" t="s">
        <v>15368</v>
      </c>
      <c r="B1190" s="1226" t="s">
        <v>15369</v>
      </c>
      <c r="C1190" s="1231">
        <v>68</v>
      </c>
      <c r="D1190" s="1"/>
      <c r="E1190" s="1"/>
      <c r="F1190" s="1"/>
      <c r="G1190" s="1"/>
      <c r="H1190" s="1"/>
      <c r="I1190" s="1"/>
      <c r="J1190" s="1"/>
      <c r="K1190" s="1"/>
      <c r="L1190" s="1"/>
      <c r="M1190" s="367"/>
    </row>
    <row x14ac:dyDescent="0.25" r="1191" customHeight="1" ht="29.25">
      <c r="A1191" s="741" t="s">
        <v>15370</v>
      </c>
      <c r="B1191" s="1226" t="s">
        <v>15371</v>
      </c>
      <c r="C1191" s="1231">
        <v>120</v>
      </c>
      <c r="D1191" s="1"/>
      <c r="E1191" s="1"/>
      <c r="F1191" s="1"/>
      <c r="G1191" s="1"/>
      <c r="H1191" s="1"/>
      <c r="I1191" s="1"/>
      <c r="J1191" s="1"/>
      <c r="K1191" s="1"/>
      <c r="L1191" s="1"/>
      <c r="M1191" s="367"/>
    </row>
    <row x14ac:dyDescent="0.25" r="1192" customHeight="1" ht="29.25">
      <c r="A1192" s="741" t="s">
        <v>15372</v>
      </c>
      <c r="B1192" s="1226" t="s">
        <v>15373</v>
      </c>
      <c r="C1192" s="1231">
        <v>195</v>
      </c>
      <c r="D1192" s="1"/>
      <c r="E1192" s="1"/>
      <c r="F1192" s="1"/>
      <c r="G1192" s="1"/>
      <c r="H1192" s="1"/>
      <c r="I1192" s="1"/>
      <c r="J1192" s="1"/>
      <c r="K1192" s="1"/>
      <c r="L1192" s="1"/>
      <c r="M1192" s="367"/>
    </row>
    <row x14ac:dyDescent="0.25" r="1193" customHeight="1" ht="29.25">
      <c r="A1193" s="741" t="s">
        <v>15374</v>
      </c>
      <c r="B1193" s="1226" t="s">
        <v>15375</v>
      </c>
      <c r="C1193" s="1231">
        <v>200</v>
      </c>
      <c r="D1193" s="1"/>
      <c r="E1193" s="1"/>
      <c r="F1193" s="1"/>
      <c r="G1193" s="1"/>
      <c r="H1193" s="1"/>
      <c r="I1193" s="1"/>
      <c r="J1193" s="1"/>
      <c r="K1193" s="1"/>
      <c r="L1193" s="1"/>
      <c r="M1193" s="367"/>
    </row>
    <row x14ac:dyDescent="0.25" r="1194" customHeight="1" ht="29.25">
      <c r="A1194" s="741" t="s">
        <v>15376</v>
      </c>
      <c r="B1194" s="1226" t="s">
        <v>15377</v>
      </c>
      <c r="C1194" s="1231">
        <v>144</v>
      </c>
      <c r="D1194" s="1"/>
      <c r="E1194" s="1"/>
      <c r="F1194" s="1"/>
      <c r="G1194" s="1"/>
      <c r="H1194" s="1"/>
      <c r="I1194" s="1"/>
      <c r="J1194" s="1"/>
      <c r="K1194" s="1"/>
      <c r="L1194" s="1"/>
      <c r="M1194" s="367"/>
    </row>
    <row x14ac:dyDescent="0.25" r="1195" customHeight="1" ht="29.25">
      <c r="A1195" s="741" t="s">
        <v>15378</v>
      </c>
      <c r="B1195" s="1226" t="s">
        <v>15379</v>
      </c>
      <c r="C1195" s="1231">
        <v>110</v>
      </c>
      <c r="D1195" s="1"/>
      <c r="E1195" s="1"/>
      <c r="F1195" s="1"/>
      <c r="G1195" s="1"/>
      <c r="H1195" s="1"/>
      <c r="I1195" s="1"/>
      <c r="J1195" s="1"/>
      <c r="K1195" s="1"/>
      <c r="L1195" s="1"/>
      <c r="M1195" s="367"/>
    </row>
    <row x14ac:dyDescent="0.25" r="1196" customHeight="1" ht="29.25">
      <c r="A1196" s="741" t="s">
        <v>15380</v>
      </c>
      <c r="B1196" s="1226" t="s">
        <v>15381</v>
      </c>
      <c r="C1196" s="1231">
        <v>389</v>
      </c>
      <c r="D1196" s="1"/>
      <c r="E1196" s="1"/>
      <c r="F1196" s="1"/>
      <c r="G1196" s="1"/>
      <c r="H1196" s="1"/>
      <c r="I1196" s="1"/>
      <c r="J1196" s="1"/>
      <c r="K1196" s="1"/>
      <c r="L1196" s="1"/>
      <c r="M1196" s="367"/>
    </row>
    <row x14ac:dyDescent="0.25" r="1197" customHeight="1" ht="29.25">
      <c r="A1197" s="741" t="s">
        <v>15382</v>
      </c>
      <c r="B1197" s="1226" t="s">
        <v>15383</v>
      </c>
      <c r="C1197" s="1231">
        <v>304</v>
      </c>
      <c r="D1197" s="1"/>
      <c r="E1197" s="1"/>
      <c r="F1197" s="1"/>
      <c r="G1197" s="1"/>
      <c r="H1197" s="1"/>
      <c r="I1197" s="1"/>
      <c r="J1197" s="1"/>
      <c r="K1197" s="1"/>
      <c r="L1197" s="1"/>
      <c r="M1197" s="367"/>
    </row>
    <row x14ac:dyDescent="0.25" r="1198" customHeight="1" ht="29.25">
      <c r="A1198" s="741" t="s">
        <v>15384</v>
      </c>
      <c r="B1198" s="1226" t="s">
        <v>15385</v>
      </c>
      <c r="C1198" s="1231">
        <v>200</v>
      </c>
      <c r="D1198" s="1"/>
      <c r="E1198" s="1"/>
      <c r="F1198" s="1"/>
      <c r="G1198" s="1"/>
      <c r="H1198" s="1"/>
      <c r="I1198" s="1"/>
      <c r="J1198" s="1"/>
      <c r="K1198" s="1"/>
      <c r="L1198" s="1"/>
      <c r="M1198" s="367"/>
    </row>
    <row x14ac:dyDescent="0.25" r="1199" customHeight="1" ht="29.25">
      <c r="A1199" s="741" t="s">
        <v>15386</v>
      </c>
      <c r="B1199" s="1226" t="s">
        <v>15387</v>
      </c>
      <c r="C1199" s="1231">
        <v>171</v>
      </c>
      <c r="D1199" s="1"/>
      <c r="E1199" s="1"/>
      <c r="F1199" s="1"/>
      <c r="G1199" s="1"/>
      <c r="H1199" s="1"/>
      <c r="I1199" s="1"/>
      <c r="J1199" s="1"/>
      <c r="K1199" s="1"/>
      <c r="L1199" s="1"/>
      <c r="M1199" s="367"/>
    </row>
    <row x14ac:dyDescent="0.25" r="1200" customHeight="1" ht="29.25">
      <c r="A1200" s="741" t="s">
        <v>15388</v>
      </c>
      <c r="B1200" s="1226" t="s">
        <v>15389</v>
      </c>
      <c r="C1200" s="1231">
        <v>570</v>
      </c>
      <c r="D1200" s="1"/>
      <c r="E1200" s="1"/>
      <c r="F1200" s="1"/>
      <c r="G1200" s="1"/>
      <c r="H1200" s="1"/>
      <c r="I1200" s="1"/>
      <c r="J1200" s="1"/>
      <c r="K1200" s="1"/>
      <c r="L1200" s="1"/>
      <c r="M1200" s="367"/>
    </row>
    <row x14ac:dyDescent="0.25" r="1201" customHeight="1" ht="29.25">
      <c r="A1201" s="741" t="s">
        <v>15390</v>
      </c>
      <c r="B1201" s="1226" t="s">
        <v>15391</v>
      </c>
      <c r="C1201" s="1231">
        <v>239</v>
      </c>
      <c r="D1201" s="1"/>
      <c r="E1201" s="1"/>
      <c r="F1201" s="1"/>
      <c r="G1201" s="1"/>
      <c r="H1201" s="1"/>
      <c r="I1201" s="1"/>
      <c r="J1201" s="1"/>
      <c r="K1201" s="1"/>
      <c r="L1201" s="1"/>
      <c r="M1201" s="367"/>
    </row>
    <row x14ac:dyDescent="0.25" r="1202" customHeight="1" ht="29.25">
      <c r="A1202" s="741" t="s">
        <v>15392</v>
      </c>
      <c r="B1202" s="1226" t="s">
        <v>15393</v>
      </c>
      <c r="C1202" s="1231">
        <v>185</v>
      </c>
      <c r="D1202" s="1"/>
      <c r="E1202" s="1"/>
      <c r="F1202" s="1"/>
      <c r="G1202" s="1"/>
      <c r="H1202" s="1"/>
      <c r="I1202" s="1"/>
      <c r="J1202" s="1"/>
      <c r="K1202" s="1"/>
      <c r="L1202" s="1"/>
      <c r="M1202" s="367"/>
    </row>
    <row x14ac:dyDescent="0.25" r="1203" customHeight="1" ht="29.25">
      <c r="A1203" s="741" t="s">
        <v>15394</v>
      </c>
      <c r="B1203" s="1226" t="s">
        <v>15395</v>
      </c>
      <c r="C1203" s="1231">
        <v>378</v>
      </c>
      <c r="D1203" s="1"/>
      <c r="E1203" s="1"/>
      <c r="F1203" s="1"/>
      <c r="G1203" s="1"/>
      <c r="H1203" s="1"/>
      <c r="I1203" s="1"/>
      <c r="J1203" s="1"/>
      <c r="K1203" s="1"/>
      <c r="L1203" s="1"/>
      <c r="M1203" s="367"/>
    </row>
    <row x14ac:dyDescent="0.25" r="1204" customHeight="1" ht="29.25">
      <c r="A1204" s="741" t="s">
        <v>15396</v>
      </c>
      <c r="B1204" s="1226" t="s">
        <v>15397</v>
      </c>
      <c r="C1204" s="1231">
        <v>1067</v>
      </c>
      <c r="D1204" s="1"/>
      <c r="E1204" s="1"/>
      <c r="F1204" s="1"/>
      <c r="G1204" s="1"/>
      <c r="H1204" s="1"/>
      <c r="I1204" s="1"/>
      <c r="J1204" s="1"/>
      <c r="K1204" s="1"/>
      <c r="L1204" s="1"/>
      <c r="M1204" s="367"/>
    </row>
    <row x14ac:dyDescent="0.25" r="1205" customHeight="1" ht="29.25">
      <c r="A1205" s="741" t="s">
        <v>15398</v>
      </c>
      <c r="B1205" s="1226" t="s">
        <v>15399</v>
      </c>
      <c r="C1205" s="1231">
        <v>299</v>
      </c>
      <c r="D1205" s="1"/>
      <c r="E1205" s="1"/>
      <c r="F1205" s="1"/>
      <c r="G1205" s="1"/>
      <c r="H1205" s="1"/>
      <c r="I1205" s="1"/>
      <c r="J1205" s="1"/>
      <c r="K1205" s="1"/>
      <c r="L1205" s="1"/>
      <c r="M1205" s="367"/>
    </row>
    <row x14ac:dyDescent="0.25" r="1206" customHeight="1" ht="29.25">
      <c r="A1206" s="741" t="s">
        <v>15400</v>
      </c>
      <c r="B1206" s="1226" t="s">
        <v>15401</v>
      </c>
      <c r="C1206" s="1231">
        <v>149</v>
      </c>
      <c r="D1206" s="1"/>
      <c r="E1206" s="1"/>
      <c r="F1206" s="1"/>
      <c r="G1206" s="1"/>
      <c r="H1206" s="1"/>
      <c r="I1206" s="1"/>
      <c r="J1206" s="1"/>
      <c r="K1206" s="1"/>
      <c r="L1206" s="1"/>
      <c r="M1206" s="367"/>
    </row>
    <row x14ac:dyDescent="0.25" r="1207" customHeight="1" ht="29.25">
      <c r="A1207" s="741" t="s">
        <v>15402</v>
      </c>
      <c r="B1207" s="1226" t="s">
        <v>15403</v>
      </c>
      <c r="C1207" s="1231">
        <v>132</v>
      </c>
      <c r="D1207" s="1"/>
      <c r="E1207" s="1"/>
      <c r="F1207" s="1"/>
      <c r="G1207" s="1"/>
      <c r="H1207" s="1"/>
      <c r="I1207" s="1"/>
      <c r="J1207" s="1"/>
      <c r="K1207" s="1"/>
      <c r="L1207" s="1"/>
      <c r="M1207" s="367"/>
    </row>
    <row x14ac:dyDescent="0.25" r="1208" customHeight="1" ht="29.25">
      <c r="A1208" s="741" t="s">
        <v>15404</v>
      </c>
      <c r="B1208" s="1226" t="s">
        <v>15405</v>
      </c>
      <c r="C1208" s="1231">
        <v>137</v>
      </c>
      <c r="D1208" s="1"/>
      <c r="E1208" s="1"/>
      <c r="F1208" s="1"/>
      <c r="G1208" s="1"/>
      <c r="H1208" s="1"/>
      <c r="I1208" s="1"/>
      <c r="J1208" s="1"/>
      <c r="K1208" s="1"/>
      <c r="L1208" s="1"/>
      <c r="M1208" s="367"/>
    </row>
    <row x14ac:dyDescent="0.25" r="1209" customHeight="1" ht="29.25">
      <c r="A1209" s="741" t="s">
        <v>15406</v>
      </c>
      <c r="B1209" s="1226" t="s">
        <v>15407</v>
      </c>
      <c r="C1209" s="1231">
        <v>144</v>
      </c>
      <c r="D1209" s="1"/>
      <c r="E1209" s="1"/>
      <c r="F1209" s="1"/>
      <c r="G1209" s="1"/>
      <c r="H1209" s="1"/>
      <c r="I1209" s="1"/>
      <c r="J1209" s="1"/>
      <c r="K1209" s="1"/>
      <c r="L1209" s="1"/>
      <c r="M1209" s="367"/>
    </row>
    <row x14ac:dyDescent="0.25" r="1210" customHeight="1" ht="29.25">
      <c r="A1210" s="741" t="s">
        <v>15408</v>
      </c>
      <c r="B1210" s="1226" t="s">
        <v>15409</v>
      </c>
      <c r="C1210" s="1231">
        <v>136</v>
      </c>
      <c r="D1210" s="1"/>
      <c r="E1210" s="1"/>
      <c r="F1210" s="1"/>
      <c r="G1210" s="1"/>
      <c r="H1210" s="1"/>
      <c r="I1210" s="1"/>
      <c r="J1210" s="1"/>
      <c r="K1210" s="1"/>
      <c r="L1210" s="1"/>
      <c r="M1210" s="367"/>
    </row>
    <row x14ac:dyDescent="0.25" r="1211" customHeight="1" ht="29.25">
      <c r="A1211" s="741" t="s">
        <v>15410</v>
      </c>
      <c r="B1211" s="1226" t="s">
        <v>15411</v>
      </c>
      <c r="C1211" s="1231">
        <v>129</v>
      </c>
      <c r="D1211" s="1"/>
      <c r="E1211" s="1"/>
      <c r="F1211" s="1"/>
      <c r="G1211" s="1"/>
      <c r="H1211" s="1"/>
      <c r="I1211" s="1"/>
      <c r="J1211" s="1"/>
      <c r="K1211" s="1"/>
      <c r="L1211" s="1"/>
      <c r="M1211" s="367"/>
    </row>
    <row x14ac:dyDescent="0.25" r="1212" customHeight="1" ht="29.25">
      <c r="A1212" s="741" t="s">
        <v>15412</v>
      </c>
      <c r="B1212" s="1226" t="s">
        <v>15413</v>
      </c>
      <c r="C1212" s="1231">
        <v>134</v>
      </c>
      <c r="D1212" s="1"/>
      <c r="E1212" s="1"/>
      <c r="F1212" s="1"/>
      <c r="G1212" s="1"/>
      <c r="H1212" s="1"/>
      <c r="I1212" s="1"/>
      <c r="J1212" s="1"/>
      <c r="K1212" s="1"/>
      <c r="L1212" s="1"/>
      <c r="M1212" s="367"/>
    </row>
    <row x14ac:dyDescent="0.25" r="1213" customHeight="1" ht="29.25">
      <c r="A1213" s="741" t="s">
        <v>15414</v>
      </c>
      <c r="B1213" s="1226" t="s">
        <v>15415</v>
      </c>
      <c r="C1213" s="1231">
        <v>131</v>
      </c>
      <c r="D1213" s="1"/>
      <c r="E1213" s="1"/>
      <c r="F1213" s="1"/>
      <c r="G1213" s="1"/>
      <c r="H1213" s="1"/>
      <c r="I1213" s="1"/>
      <c r="J1213" s="1"/>
      <c r="K1213" s="1"/>
      <c r="L1213" s="1"/>
      <c r="M1213" s="367"/>
    </row>
    <row x14ac:dyDescent="0.25" r="1214" customHeight="1" ht="29.25">
      <c r="A1214" s="741" t="s">
        <v>15416</v>
      </c>
      <c r="B1214" s="1226" t="s">
        <v>15417</v>
      </c>
      <c r="C1214" s="1231">
        <v>136</v>
      </c>
      <c r="D1214" s="1"/>
      <c r="E1214" s="1"/>
      <c r="F1214" s="1"/>
      <c r="G1214" s="1"/>
      <c r="H1214" s="1"/>
      <c r="I1214" s="1"/>
      <c r="J1214" s="1"/>
      <c r="K1214" s="1"/>
      <c r="L1214" s="1"/>
      <c r="M1214" s="367"/>
    </row>
    <row x14ac:dyDescent="0.25" r="1215" customHeight="1" ht="29.25">
      <c r="A1215" s="741" t="s">
        <v>15418</v>
      </c>
      <c r="B1215" s="1226" t="s">
        <v>200</v>
      </c>
      <c r="C1215" s="1231">
        <v>134</v>
      </c>
      <c r="D1215" s="1"/>
      <c r="E1215" s="1"/>
      <c r="F1215" s="1"/>
      <c r="G1215" s="1"/>
      <c r="H1215" s="1"/>
      <c r="I1215" s="1"/>
      <c r="J1215" s="1"/>
      <c r="K1215" s="1"/>
      <c r="L1215" s="1"/>
      <c r="M1215" s="367"/>
    </row>
    <row x14ac:dyDescent="0.25" r="1216" customHeight="1" ht="29.25">
      <c r="A1216" s="741" t="s">
        <v>15419</v>
      </c>
      <c r="B1216" s="1226" t="s">
        <v>15420</v>
      </c>
      <c r="C1216" s="1231">
        <v>171</v>
      </c>
      <c r="D1216" s="1"/>
      <c r="E1216" s="1"/>
      <c r="F1216" s="1"/>
      <c r="G1216" s="1"/>
      <c r="H1216" s="1"/>
      <c r="I1216" s="1"/>
      <c r="J1216" s="1"/>
      <c r="K1216" s="1"/>
      <c r="L1216" s="1"/>
      <c r="M1216" s="367"/>
    </row>
    <row x14ac:dyDescent="0.25" r="1217" customHeight="1" ht="29.25">
      <c r="A1217" s="741" t="s">
        <v>15421</v>
      </c>
      <c r="B1217" s="1226" t="s">
        <v>15422</v>
      </c>
      <c r="C1217" s="1231">
        <v>116</v>
      </c>
      <c r="D1217" s="1"/>
      <c r="E1217" s="1"/>
      <c r="F1217" s="1"/>
      <c r="G1217" s="1"/>
      <c r="H1217" s="1"/>
      <c r="I1217" s="1"/>
      <c r="J1217" s="1"/>
      <c r="K1217" s="1"/>
      <c r="L1217" s="1"/>
      <c r="M1217" s="367"/>
    </row>
    <row x14ac:dyDescent="0.25" r="1218" customHeight="1" ht="29.25">
      <c r="A1218" s="741" t="s">
        <v>15423</v>
      </c>
      <c r="B1218" s="1226" t="s">
        <v>15424</v>
      </c>
      <c r="C1218" s="1231">
        <v>215</v>
      </c>
      <c r="D1218" s="1"/>
      <c r="E1218" s="1"/>
      <c r="F1218" s="1"/>
      <c r="G1218" s="1"/>
      <c r="H1218" s="1"/>
      <c r="I1218" s="1"/>
      <c r="J1218" s="1"/>
      <c r="K1218" s="1"/>
      <c r="L1218" s="1"/>
      <c r="M1218" s="367"/>
    </row>
    <row x14ac:dyDescent="0.25" r="1219" customHeight="1" ht="29.25">
      <c r="A1219" s="741" t="s">
        <v>15425</v>
      </c>
      <c r="B1219" s="1226" t="s">
        <v>15426</v>
      </c>
      <c r="C1219" s="1231">
        <v>180</v>
      </c>
      <c r="D1219" s="1"/>
      <c r="E1219" s="1"/>
      <c r="F1219" s="1"/>
      <c r="G1219" s="1"/>
      <c r="H1219" s="1"/>
      <c r="I1219" s="1"/>
      <c r="J1219" s="1"/>
      <c r="K1219" s="1"/>
      <c r="L1219" s="1"/>
      <c r="M1219" s="367"/>
    </row>
    <row x14ac:dyDescent="0.25" r="1220" customHeight="1" ht="29.25">
      <c r="A1220" s="741" t="s">
        <v>15427</v>
      </c>
      <c r="B1220" s="1226" t="s">
        <v>15428</v>
      </c>
      <c r="C1220" s="1231">
        <v>566</v>
      </c>
      <c r="D1220" s="1"/>
      <c r="E1220" s="1"/>
      <c r="F1220" s="1"/>
      <c r="G1220" s="1"/>
      <c r="H1220" s="1"/>
      <c r="I1220" s="1"/>
      <c r="J1220" s="1"/>
      <c r="K1220" s="1"/>
      <c r="L1220" s="1"/>
      <c r="M1220" s="367"/>
    </row>
    <row x14ac:dyDescent="0.25" r="1221" customHeight="1" ht="29.25">
      <c r="A1221" s="741" t="s">
        <v>15429</v>
      </c>
      <c r="B1221" s="1226" t="s">
        <v>15430</v>
      </c>
      <c r="C1221" s="1231">
        <v>262</v>
      </c>
      <c r="D1221" s="1"/>
      <c r="E1221" s="1"/>
      <c r="F1221" s="1"/>
      <c r="G1221" s="1"/>
      <c r="H1221" s="1"/>
      <c r="I1221" s="1"/>
      <c r="J1221" s="1"/>
      <c r="K1221" s="1"/>
      <c r="L1221" s="1"/>
      <c r="M1221" s="367"/>
    </row>
    <row x14ac:dyDescent="0.25" r="1222" customHeight="1" ht="29.25">
      <c r="A1222" s="741" t="s">
        <v>15431</v>
      </c>
      <c r="B1222" s="1226" t="s">
        <v>15432</v>
      </c>
      <c r="C1222" s="1231">
        <v>276</v>
      </c>
      <c r="D1222" s="1"/>
      <c r="E1222" s="1"/>
      <c r="F1222" s="1"/>
      <c r="G1222" s="1"/>
      <c r="H1222" s="1"/>
      <c r="I1222" s="1"/>
      <c r="J1222" s="1"/>
      <c r="K1222" s="1"/>
      <c r="L1222" s="1"/>
      <c r="M1222" s="367"/>
    </row>
    <row x14ac:dyDescent="0.25" r="1223" customHeight="1" ht="29.25">
      <c r="A1223" s="741" t="s">
        <v>15433</v>
      </c>
      <c r="B1223" s="1226" t="s">
        <v>15434</v>
      </c>
      <c r="C1223" s="1231">
        <v>293</v>
      </c>
      <c r="D1223" s="1"/>
      <c r="E1223" s="1"/>
      <c r="F1223" s="1"/>
      <c r="G1223" s="1"/>
      <c r="H1223" s="1"/>
      <c r="I1223" s="1"/>
      <c r="J1223" s="1"/>
      <c r="K1223" s="1"/>
      <c r="L1223" s="1"/>
      <c r="M1223" s="367"/>
    </row>
    <row x14ac:dyDescent="0.25" r="1224" customHeight="1" ht="29.25">
      <c r="A1224" s="741" t="s">
        <v>15435</v>
      </c>
      <c r="B1224" s="1226" t="s">
        <v>15436</v>
      </c>
      <c r="C1224" s="1231">
        <v>500</v>
      </c>
      <c r="D1224" s="1"/>
      <c r="E1224" s="1"/>
      <c r="F1224" s="1"/>
      <c r="G1224" s="1"/>
      <c r="H1224" s="1"/>
      <c r="I1224" s="1"/>
      <c r="J1224" s="1"/>
      <c r="K1224" s="1"/>
      <c r="L1224" s="1"/>
      <c r="M1224" s="367"/>
    </row>
    <row x14ac:dyDescent="0.25" r="1225" customHeight="1" ht="29.25">
      <c r="A1225" s="741" t="s">
        <v>15437</v>
      </c>
      <c r="B1225" s="1226" t="s">
        <v>15438</v>
      </c>
      <c r="C1225" s="1231">
        <v>871</v>
      </c>
      <c r="D1225" s="1"/>
      <c r="E1225" s="1"/>
      <c r="F1225" s="1"/>
      <c r="G1225" s="1"/>
      <c r="H1225" s="1"/>
      <c r="I1225" s="1"/>
      <c r="J1225" s="1"/>
      <c r="K1225" s="1"/>
      <c r="L1225" s="1"/>
      <c r="M1225" s="367"/>
    </row>
    <row x14ac:dyDescent="0.25" r="1226" customHeight="1" ht="29.25">
      <c r="A1226" s="741" t="s">
        <v>15439</v>
      </c>
      <c r="B1226" s="1226" t="s">
        <v>15440</v>
      </c>
      <c r="C1226" s="1231">
        <v>85</v>
      </c>
      <c r="D1226" s="1"/>
      <c r="E1226" s="1"/>
      <c r="F1226" s="1"/>
      <c r="G1226" s="1"/>
      <c r="H1226" s="1"/>
      <c r="I1226" s="1"/>
      <c r="J1226" s="1"/>
      <c r="K1226" s="1"/>
      <c r="L1226" s="1"/>
      <c r="M1226" s="367"/>
    </row>
    <row x14ac:dyDescent="0.25" r="1227" customHeight="1" ht="29.25">
      <c r="A1227" s="741" t="s">
        <v>15441</v>
      </c>
      <c r="B1227" s="1226" t="s">
        <v>15442</v>
      </c>
      <c r="C1227" s="1231">
        <v>85</v>
      </c>
      <c r="D1227" s="1"/>
      <c r="E1227" s="1"/>
      <c r="F1227" s="1"/>
      <c r="G1227" s="1"/>
      <c r="H1227" s="1"/>
      <c r="I1227" s="1"/>
      <c r="J1227" s="1"/>
      <c r="K1227" s="1"/>
      <c r="L1227" s="1"/>
      <c r="M1227" s="367"/>
    </row>
    <row x14ac:dyDescent="0.25" r="1228" customHeight="1" ht="29.25">
      <c r="A1228" s="741" t="s">
        <v>15443</v>
      </c>
      <c r="B1228" s="1226" t="s">
        <v>15444</v>
      </c>
      <c r="C1228" s="1231">
        <v>103</v>
      </c>
      <c r="D1228" s="1"/>
      <c r="E1228" s="1"/>
      <c r="F1228" s="1"/>
      <c r="G1228" s="1"/>
      <c r="H1228" s="1"/>
      <c r="I1228" s="1"/>
      <c r="J1228" s="1"/>
      <c r="K1228" s="1"/>
      <c r="L1228" s="1"/>
      <c r="M1228" s="367"/>
    </row>
    <row x14ac:dyDescent="0.25" r="1229" customHeight="1" ht="29.25">
      <c r="A1229" s="741" t="s">
        <v>15445</v>
      </c>
      <c r="B1229" s="1226" t="s">
        <v>15446</v>
      </c>
      <c r="C1229" s="1231">
        <v>143</v>
      </c>
      <c r="D1229" s="1"/>
      <c r="E1229" s="1"/>
      <c r="F1229" s="1"/>
      <c r="G1229" s="1"/>
      <c r="H1229" s="1"/>
      <c r="I1229" s="1"/>
      <c r="J1229" s="1"/>
      <c r="K1229" s="1"/>
      <c r="L1229" s="1"/>
      <c r="M1229" s="367"/>
    </row>
    <row x14ac:dyDescent="0.25" r="1230" customHeight="1" ht="29.25">
      <c r="A1230" s="741" t="s">
        <v>15447</v>
      </c>
      <c r="B1230" s="1226" t="s">
        <v>15448</v>
      </c>
      <c r="C1230" s="1231">
        <v>65</v>
      </c>
      <c r="D1230" s="1"/>
      <c r="E1230" s="1"/>
      <c r="F1230" s="1"/>
      <c r="G1230" s="1"/>
      <c r="H1230" s="1"/>
      <c r="I1230" s="1"/>
      <c r="J1230" s="1"/>
      <c r="K1230" s="1"/>
      <c r="L1230" s="1"/>
      <c r="M1230" s="367"/>
    </row>
    <row x14ac:dyDescent="0.25" r="1231" customHeight="1" ht="29.25">
      <c r="A1231" s="741" t="s">
        <v>15449</v>
      </c>
      <c r="B1231" s="1226" t="s">
        <v>15450</v>
      </c>
      <c r="C1231" s="1231">
        <v>321</v>
      </c>
      <c r="D1231" s="1"/>
      <c r="E1231" s="1"/>
      <c r="F1231" s="1"/>
      <c r="G1231" s="1"/>
      <c r="H1231" s="1"/>
      <c r="I1231" s="1"/>
      <c r="J1231" s="1"/>
      <c r="K1231" s="1"/>
      <c r="L1231" s="1"/>
      <c r="M1231" s="367"/>
    </row>
    <row x14ac:dyDescent="0.25" r="1232" customHeight="1" ht="29.25">
      <c r="A1232" s="741" t="s">
        <v>15451</v>
      </c>
      <c r="B1232" s="1226" t="s">
        <v>15452</v>
      </c>
      <c r="C1232" s="1231">
        <v>69</v>
      </c>
      <c r="D1232" s="1"/>
      <c r="E1232" s="1"/>
      <c r="F1232" s="1"/>
      <c r="G1232" s="1"/>
      <c r="H1232" s="1"/>
      <c r="I1232" s="1"/>
      <c r="J1232" s="1"/>
      <c r="K1232" s="1"/>
      <c r="L1232" s="1"/>
      <c r="M1232" s="367"/>
    </row>
    <row x14ac:dyDescent="0.25" r="1233" customHeight="1" ht="29.25">
      <c r="A1233" s="741" t="s">
        <v>15453</v>
      </c>
      <c r="B1233" s="1226" t="s">
        <v>15454</v>
      </c>
      <c r="C1233" s="1231">
        <v>144</v>
      </c>
      <c r="D1233" s="1"/>
      <c r="E1233" s="1"/>
      <c r="F1233" s="1"/>
      <c r="G1233" s="1"/>
      <c r="H1233" s="1"/>
      <c r="I1233" s="1"/>
      <c r="J1233" s="1"/>
      <c r="K1233" s="1"/>
      <c r="L1233" s="1"/>
      <c r="M1233" s="367"/>
    </row>
    <row x14ac:dyDescent="0.25" r="1234" customHeight="1" ht="29.25">
      <c r="A1234" s="741" t="s">
        <v>15455</v>
      </c>
      <c r="B1234" s="1226" t="s">
        <v>15456</v>
      </c>
      <c r="C1234" s="1231">
        <v>114</v>
      </c>
      <c r="D1234" s="1"/>
      <c r="E1234" s="1"/>
      <c r="F1234" s="1"/>
      <c r="G1234" s="1"/>
      <c r="H1234" s="1"/>
      <c r="I1234" s="1"/>
      <c r="J1234" s="1"/>
      <c r="K1234" s="1"/>
      <c r="L1234" s="1"/>
      <c r="M1234" s="367"/>
    </row>
    <row x14ac:dyDescent="0.25" r="1235" customHeight="1" ht="29.25">
      <c r="A1235" s="741" t="s">
        <v>15457</v>
      </c>
      <c r="B1235" s="1226" t="s">
        <v>15458</v>
      </c>
      <c r="C1235" s="1231">
        <v>141</v>
      </c>
      <c r="D1235" s="1"/>
      <c r="E1235" s="1"/>
      <c r="F1235" s="1"/>
      <c r="G1235" s="1"/>
      <c r="H1235" s="1"/>
      <c r="I1235" s="1"/>
      <c r="J1235" s="1"/>
      <c r="K1235" s="1"/>
      <c r="L1235" s="1"/>
      <c r="M1235" s="367"/>
    </row>
    <row x14ac:dyDescent="0.25" r="1236" customHeight="1" ht="29.25">
      <c r="A1236" s="741" t="s">
        <v>15459</v>
      </c>
      <c r="B1236" s="1226" t="s">
        <v>15460</v>
      </c>
      <c r="C1236" s="1231">
        <v>340</v>
      </c>
      <c r="D1236" s="1"/>
      <c r="E1236" s="1"/>
      <c r="F1236" s="1"/>
      <c r="G1236" s="1"/>
      <c r="H1236" s="1"/>
      <c r="I1236" s="1"/>
      <c r="J1236" s="1"/>
      <c r="K1236" s="1"/>
      <c r="L1236" s="1"/>
      <c r="M1236" s="367"/>
    </row>
    <row x14ac:dyDescent="0.25" r="1237" customHeight="1" ht="29.25">
      <c r="A1237" s="741" t="s">
        <v>15461</v>
      </c>
      <c r="B1237" s="1226" t="s">
        <v>15462</v>
      </c>
      <c r="C1237" s="1231">
        <v>268</v>
      </c>
      <c r="D1237" s="1"/>
      <c r="E1237" s="1"/>
      <c r="F1237" s="1"/>
      <c r="G1237" s="1"/>
      <c r="H1237" s="1"/>
      <c r="I1237" s="1"/>
      <c r="J1237" s="1"/>
      <c r="K1237" s="1"/>
      <c r="L1237" s="1"/>
      <c r="M1237" s="367"/>
    </row>
    <row x14ac:dyDescent="0.25" r="1238" customHeight="1" ht="29.25">
      <c r="A1238" s="741" t="s">
        <v>15463</v>
      </c>
      <c r="B1238" s="1226" t="s">
        <v>15464</v>
      </c>
      <c r="C1238" s="1231">
        <v>326</v>
      </c>
      <c r="D1238" s="1"/>
      <c r="E1238" s="1"/>
      <c r="F1238" s="1"/>
      <c r="G1238" s="1"/>
      <c r="H1238" s="1"/>
      <c r="I1238" s="1"/>
      <c r="J1238" s="1"/>
      <c r="K1238" s="1"/>
      <c r="L1238" s="1"/>
      <c r="M1238" s="367"/>
    </row>
    <row x14ac:dyDescent="0.25" r="1239" customHeight="1" ht="29.25">
      <c r="A1239" s="741" t="s">
        <v>15465</v>
      </c>
      <c r="B1239" s="1226" t="s">
        <v>15466</v>
      </c>
      <c r="C1239" s="1231">
        <v>224</v>
      </c>
      <c r="D1239" s="1"/>
      <c r="E1239" s="1"/>
      <c r="F1239" s="1"/>
      <c r="G1239" s="1"/>
      <c r="H1239" s="1"/>
      <c r="I1239" s="1"/>
      <c r="J1239" s="1"/>
      <c r="K1239" s="1"/>
      <c r="L1239" s="1"/>
      <c r="M1239" s="367"/>
    </row>
    <row x14ac:dyDescent="0.25" r="1240" customHeight="1" ht="29.25">
      <c r="A1240" s="741" t="s">
        <v>15467</v>
      </c>
      <c r="B1240" s="1226" t="s">
        <v>15468</v>
      </c>
      <c r="C1240" s="1231">
        <v>141</v>
      </c>
      <c r="D1240" s="1"/>
      <c r="E1240" s="1"/>
      <c r="F1240" s="1"/>
      <c r="G1240" s="1"/>
      <c r="H1240" s="1"/>
      <c r="I1240" s="1"/>
      <c r="J1240" s="1"/>
      <c r="K1240" s="1"/>
      <c r="L1240" s="1"/>
      <c r="M1240" s="367"/>
    </row>
    <row x14ac:dyDescent="0.25" r="1241" customHeight="1" ht="29.25">
      <c r="A1241" s="741" t="s">
        <v>15469</v>
      </c>
      <c r="B1241" s="1226" t="s">
        <v>15470</v>
      </c>
      <c r="C1241" s="1231">
        <v>102</v>
      </c>
      <c r="D1241" s="1"/>
      <c r="E1241" s="1"/>
      <c r="F1241" s="1"/>
      <c r="G1241" s="1"/>
      <c r="H1241" s="1"/>
      <c r="I1241" s="1"/>
      <c r="J1241" s="1"/>
      <c r="K1241" s="1"/>
      <c r="L1241" s="1"/>
      <c r="M1241" s="367"/>
    </row>
    <row x14ac:dyDescent="0.25" r="1242" customHeight="1" ht="29.25">
      <c r="A1242" s="741" t="s">
        <v>15471</v>
      </c>
      <c r="B1242" s="1226" t="s">
        <v>15472</v>
      </c>
      <c r="C1242" s="1231">
        <v>144</v>
      </c>
      <c r="D1242" s="1"/>
      <c r="E1242" s="1"/>
      <c r="F1242" s="1"/>
      <c r="G1242" s="1"/>
      <c r="H1242" s="1"/>
      <c r="I1242" s="1"/>
      <c r="J1242" s="1"/>
      <c r="K1242" s="1"/>
      <c r="L1242" s="1"/>
      <c r="M1242" s="367"/>
    </row>
    <row x14ac:dyDescent="0.25" r="1243" customHeight="1" ht="29.25">
      <c r="A1243" s="741" t="s">
        <v>15473</v>
      </c>
      <c r="B1243" s="1226" t="s">
        <v>15474</v>
      </c>
      <c r="C1243" s="1231">
        <v>199</v>
      </c>
      <c r="D1243" s="1"/>
      <c r="E1243" s="1"/>
      <c r="F1243" s="1"/>
      <c r="G1243" s="1"/>
      <c r="H1243" s="1"/>
      <c r="I1243" s="1"/>
      <c r="J1243" s="1"/>
      <c r="K1243" s="1"/>
      <c r="L1243" s="1"/>
      <c r="M1243" s="367"/>
    </row>
    <row x14ac:dyDescent="0.25" r="1244" customHeight="1" ht="29.25">
      <c r="A1244" s="741" t="s">
        <v>15475</v>
      </c>
      <c r="B1244" s="1226" t="s">
        <v>15476</v>
      </c>
      <c r="C1244" s="1231">
        <v>95</v>
      </c>
      <c r="D1244" s="1"/>
      <c r="E1244" s="1"/>
      <c r="F1244" s="1"/>
      <c r="G1244" s="1"/>
      <c r="H1244" s="1"/>
      <c r="I1244" s="1"/>
      <c r="J1244" s="1"/>
      <c r="K1244" s="1"/>
      <c r="L1244" s="1"/>
      <c r="M1244" s="367"/>
    </row>
    <row x14ac:dyDescent="0.25" r="1245" customHeight="1" ht="29.25">
      <c r="A1245" s="741" t="s">
        <v>15477</v>
      </c>
      <c r="B1245" s="1226" t="s">
        <v>15478</v>
      </c>
      <c r="C1245" s="1231">
        <v>140</v>
      </c>
      <c r="D1245" s="1"/>
      <c r="E1245" s="1"/>
      <c r="F1245" s="1"/>
      <c r="G1245" s="1"/>
      <c r="H1245" s="1"/>
      <c r="I1245" s="1"/>
      <c r="J1245" s="1"/>
      <c r="K1245" s="1"/>
      <c r="L1245" s="1"/>
      <c r="M1245" s="367"/>
    </row>
    <row x14ac:dyDescent="0.25" r="1246" customHeight="1" ht="29.25">
      <c r="A1246" s="741" t="s">
        <v>15479</v>
      </c>
      <c r="B1246" s="1226" t="s">
        <v>15480</v>
      </c>
      <c r="C1246" s="1231">
        <v>145</v>
      </c>
      <c r="D1246" s="1"/>
      <c r="E1246" s="1"/>
      <c r="F1246" s="1"/>
      <c r="G1246" s="1"/>
      <c r="H1246" s="1"/>
      <c r="I1246" s="1"/>
      <c r="J1246" s="1"/>
      <c r="K1246" s="1"/>
      <c r="L1246" s="1"/>
      <c r="M1246" s="367"/>
    </row>
    <row x14ac:dyDescent="0.25" r="1247" customHeight="1" ht="29.25">
      <c r="A1247" s="741" t="s">
        <v>15481</v>
      </c>
      <c r="B1247" s="1226" t="s">
        <v>15482</v>
      </c>
      <c r="C1247" s="1231">
        <v>150</v>
      </c>
      <c r="D1247" s="1"/>
      <c r="E1247" s="1"/>
      <c r="F1247" s="1"/>
      <c r="G1247" s="1"/>
      <c r="H1247" s="1"/>
      <c r="I1247" s="1"/>
      <c r="J1247" s="1"/>
      <c r="K1247" s="1"/>
      <c r="L1247" s="1"/>
      <c r="M1247" s="367"/>
    </row>
    <row x14ac:dyDescent="0.25" r="1248" customHeight="1" ht="29.25">
      <c r="A1248" s="741" t="s">
        <v>15483</v>
      </c>
      <c r="B1248" s="1226" t="s">
        <v>15484</v>
      </c>
      <c r="C1248" s="1231">
        <v>155</v>
      </c>
      <c r="D1248" s="1"/>
      <c r="E1248" s="1"/>
      <c r="F1248" s="1"/>
      <c r="G1248" s="1"/>
      <c r="H1248" s="1"/>
      <c r="I1248" s="1"/>
      <c r="J1248" s="1"/>
      <c r="K1248" s="1"/>
      <c r="L1248" s="1"/>
      <c r="M1248" s="367"/>
    </row>
    <row x14ac:dyDescent="0.25" r="1249" customHeight="1" ht="29.25">
      <c r="A1249" s="741" t="s">
        <v>15485</v>
      </c>
      <c r="B1249" s="1226" t="s">
        <v>15486</v>
      </c>
      <c r="C1249" s="1231">
        <v>162</v>
      </c>
      <c r="D1249" s="1"/>
      <c r="E1249" s="1"/>
      <c r="F1249" s="1"/>
      <c r="G1249" s="1"/>
      <c r="H1249" s="1"/>
      <c r="I1249" s="1"/>
      <c r="J1249" s="1"/>
      <c r="K1249" s="1"/>
      <c r="L1249" s="1"/>
      <c r="M1249" s="367"/>
    </row>
    <row x14ac:dyDescent="0.25" r="1250" customHeight="1" ht="29.25">
      <c r="A1250" s="741" t="s">
        <v>15487</v>
      </c>
      <c r="B1250" s="1226" t="s">
        <v>15488</v>
      </c>
      <c r="C1250" s="1231">
        <v>131</v>
      </c>
      <c r="D1250" s="1"/>
      <c r="E1250" s="1"/>
      <c r="F1250" s="1"/>
      <c r="G1250" s="1"/>
      <c r="H1250" s="1"/>
      <c r="I1250" s="1"/>
      <c r="J1250" s="1"/>
      <c r="K1250" s="1"/>
      <c r="L1250" s="1"/>
      <c r="M1250" s="367"/>
    </row>
    <row x14ac:dyDescent="0.25" r="1251" customHeight="1" ht="29.25">
      <c r="A1251" s="741" t="s">
        <v>15489</v>
      </c>
      <c r="B1251" s="1226" t="s">
        <v>15490</v>
      </c>
      <c r="C1251" s="1231">
        <v>181</v>
      </c>
      <c r="D1251" s="1"/>
      <c r="E1251" s="1"/>
      <c r="F1251" s="1"/>
      <c r="G1251" s="1"/>
      <c r="H1251" s="1"/>
      <c r="I1251" s="1"/>
      <c r="J1251" s="1"/>
      <c r="K1251" s="1"/>
      <c r="L1251" s="1"/>
      <c r="M1251" s="367"/>
    </row>
    <row x14ac:dyDescent="0.25" r="1252" customHeight="1" ht="29.25">
      <c r="A1252" s="741" t="s">
        <v>15491</v>
      </c>
      <c r="B1252" s="1226" t="s">
        <v>15492</v>
      </c>
      <c r="C1252" s="1231">
        <v>97</v>
      </c>
      <c r="D1252" s="1"/>
      <c r="E1252" s="1"/>
      <c r="F1252" s="1"/>
      <c r="G1252" s="1"/>
      <c r="H1252" s="1"/>
      <c r="I1252" s="1"/>
      <c r="J1252" s="1"/>
      <c r="K1252" s="1"/>
      <c r="L1252" s="1"/>
      <c r="M1252" s="367"/>
    </row>
    <row x14ac:dyDescent="0.25" r="1253" customHeight="1" ht="29.25">
      <c r="A1253" s="741" t="s">
        <v>15493</v>
      </c>
      <c r="B1253" s="1226" t="s">
        <v>15494</v>
      </c>
      <c r="C1253" s="1231">
        <v>306</v>
      </c>
      <c r="D1253" s="1"/>
      <c r="E1253" s="1"/>
      <c r="F1253" s="1"/>
      <c r="G1253" s="1"/>
      <c r="H1253" s="1"/>
      <c r="I1253" s="1"/>
      <c r="J1253" s="1"/>
      <c r="K1253" s="1"/>
      <c r="L1253" s="1"/>
      <c r="M1253" s="367"/>
    </row>
    <row x14ac:dyDescent="0.25" r="1254" customHeight="1" ht="29.25">
      <c r="A1254" s="741" t="s">
        <v>15495</v>
      </c>
      <c r="B1254" s="1226" t="s">
        <v>15496</v>
      </c>
      <c r="C1254" s="1231">
        <v>106</v>
      </c>
      <c r="D1254" s="1"/>
      <c r="E1254" s="1"/>
      <c r="F1254" s="1"/>
      <c r="G1254" s="1"/>
      <c r="H1254" s="1"/>
      <c r="I1254" s="1"/>
      <c r="J1254" s="1"/>
      <c r="K1254" s="1"/>
      <c r="L1254" s="1"/>
      <c r="M1254" s="367"/>
    </row>
    <row x14ac:dyDescent="0.25" r="1255" customHeight="1" ht="29.25">
      <c r="A1255" s="741" t="s">
        <v>15497</v>
      </c>
      <c r="B1255" s="1226" t="s">
        <v>15498</v>
      </c>
      <c r="C1255" s="1231">
        <v>111</v>
      </c>
      <c r="D1255" s="1"/>
      <c r="E1255" s="1"/>
      <c r="F1255" s="1"/>
      <c r="G1255" s="1"/>
      <c r="H1255" s="1"/>
      <c r="I1255" s="1"/>
      <c r="J1255" s="1"/>
      <c r="K1255" s="1"/>
      <c r="L1255" s="1"/>
      <c r="M1255" s="367"/>
    </row>
    <row x14ac:dyDescent="0.25" r="1256" customHeight="1" ht="29.25">
      <c r="A1256" s="741" t="s">
        <v>15499</v>
      </c>
      <c r="B1256" s="1226" t="s">
        <v>15500</v>
      </c>
      <c r="C1256" s="1231">
        <v>101</v>
      </c>
      <c r="D1256" s="1"/>
      <c r="E1256" s="1"/>
      <c r="F1256" s="1"/>
      <c r="G1256" s="1"/>
      <c r="H1256" s="1"/>
      <c r="I1256" s="1"/>
      <c r="J1256" s="1"/>
      <c r="K1256" s="1"/>
      <c r="L1256" s="1"/>
      <c r="M1256" s="367"/>
    </row>
    <row x14ac:dyDescent="0.25" r="1257" customHeight="1" ht="29.25">
      <c r="A1257" s="741" t="s">
        <v>15501</v>
      </c>
      <c r="B1257" s="1226" t="s">
        <v>15502</v>
      </c>
      <c r="C1257" s="1231">
        <v>509</v>
      </c>
      <c r="D1257" s="1"/>
      <c r="E1257" s="1"/>
      <c r="F1257" s="1"/>
      <c r="G1257" s="1"/>
      <c r="H1257" s="1"/>
      <c r="I1257" s="1"/>
      <c r="J1257" s="1"/>
      <c r="K1257" s="1"/>
      <c r="L1257" s="1"/>
      <c r="M1257" s="367"/>
    </row>
    <row x14ac:dyDescent="0.25" r="1258" customHeight="1" ht="29.25">
      <c r="A1258" s="741" t="s">
        <v>15503</v>
      </c>
      <c r="B1258" s="1226" t="s">
        <v>15504</v>
      </c>
      <c r="C1258" s="1231">
        <v>357</v>
      </c>
      <c r="D1258" s="1"/>
      <c r="E1258" s="1"/>
      <c r="F1258" s="1"/>
      <c r="G1258" s="1"/>
      <c r="H1258" s="1"/>
      <c r="I1258" s="1"/>
      <c r="J1258" s="1"/>
      <c r="K1258" s="1"/>
      <c r="L1258" s="1"/>
      <c r="M1258" s="367"/>
    </row>
    <row x14ac:dyDescent="0.25" r="1259" customHeight="1" ht="29.25">
      <c r="A1259" s="741" t="s">
        <v>229</v>
      </c>
      <c r="B1259" s="1226" t="s">
        <v>15505</v>
      </c>
      <c r="C1259" s="1231">
        <v>110</v>
      </c>
      <c r="D1259" s="1"/>
      <c r="E1259" s="1"/>
      <c r="F1259" s="1"/>
      <c r="G1259" s="1"/>
      <c r="H1259" s="1"/>
      <c r="I1259" s="1"/>
      <c r="J1259" s="1"/>
      <c r="K1259" s="1"/>
      <c r="L1259" s="1"/>
      <c r="M1259" s="367"/>
    </row>
    <row x14ac:dyDescent="0.25" r="1260" customHeight="1" ht="29.25">
      <c r="A1260" s="741" t="s">
        <v>15506</v>
      </c>
      <c r="B1260" s="1226" t="s">
        <v>15507</v>
      </c>
      <c r="C1260" s="1231">
        <v>118</v>
      </c>
      <c r="D1260" s="1"/>
      <c r="E1260" s="1"/>
      <c r="F1260" s="1"/>
      <c r="G1260" s="1"/>
      <c r="H1260" s="1"/>
      <c r="I1260" s="1"/>
      <c r="J1260" s="1"/>
      <c r="K1260" s="1"/>
      <c r="L1260" s="1"/>
      <c r="M1260" s="367"/>
    </row>
    <row x14ac:dyDescent="0.25" r="1261" customHeight="1" ht="29.25">
      <c r="A1261" s="741" t="s">
        <v>15508</v>
      </c>
      <c r="B1261" s="1226" t="s">
        <v>15509</v>
      </c>
      <c r="C1261" s="1231">
        <v>123</v>
      </c>
      <c r="D1261" s="1"/>
      <c r="E1261" s="1"/>
      <c r="F1261" s="1"/>
      <c r="G1261" s="1"/>
      <c r="H1261" s="1"/>
      <c r="I1261" s="1"/>
      <c r="J1261" s="1"/>
      <c r="K1261" s="1"/>
      <c r="L1261" s="1"/>
      <c r="M1261" s="367"/>
    </row>
    <row x14ac:dyDescent="0.25" r="1262" customHeight="1" ht="29.25">
      <c r="A1262" s="741" t="s">
        <v>15510</v>
      </c>
      <c r="B1262" s="1226" t="s">
        <v>15511</v>
      </c>
      <c r="C1262" s="1231">
        <v>311</v>
      </c>
      <c r="D1262" s="1"/>
      <c r="E1262" s="1"/>
      <c r="F1262" s="1"/>
      <c r="G1262" s="1"/>
      <c r="H1262" s="1"/>
      <c r="I1262" s="1"/>
      <c r="J1262" s="1"/>
      <c r="K1262" s="1"/>
      <c r="L1262" s="1"/>
      <c r="M1262" s="367"/>
    </row>
    <row x14ac:dyDescent="0.25" r="1263" customHeight="1" ht="29.25">
      <c r="A1263" s="741" t="s">
        <v>15512</v>
      </c>
      <c r="B1263" s="1226" t="s">
        <v>15513</v>
      </c>
      <c r="C1263" s="1231">
        <v>315</v>
      </c>
      <c r="D1263" s="1"/>
      <c r="E1263" s="1"/>
      <c r="F1263" s="1"/>
      <c r="G1263" s="1"/>
      <c r="H1263" s="1"/>
      <c r="I1263" s="1"/>
      <c r="J1263" s="1"/>
      <c r="K1263" s="1"/>
      <c r="L1263" s="1"/>
      <c r="M1263" s="367"/>
    </row>
    <row x14ac:dyDescent="0.25" r="1264" customHeight="1" ht="29.25">
      <c r="A1264" s="741" t="s">
        <v>15514</v>
      </c>
      <c r="B1264" s="1226" t="s">
        <v>15515</v>
      </c>
      <c r="C1264" s="1231">
        <v>301</v>
      </c>
      <c r="D1264" s="1"/>
      <c r="E1264" s="1"/>
      <c r="F1264" s="1"/>
      <c r="G1264" s="1"/>
      <c r="H1264" s="1"/>
      <c r="I1264" s="1"/>
      <c r="J1264" s="1"/>
      <c r="K1264" s="1"/>
      <c r="L1264" s="1"/>
      <c r="M1264" s="367"/>
    </row>
    <row x14ac:dyDescent="0.25" r="1265" customHeight="1" ht="29.25">
      <c r="A1265" s="741" t="s">
        <v>15516</v>
      </c>
      <c r="B1265" s="1226" t="s">
        <v>15517</v>
      </c>
      <c r="C1265" s="1231">
        <v>551</v>
      </c>
      <c r="D1265" s="1"/>
      <c r="E1265" s="1"/>
      <c r="F1265" s="1"/>
      <c r="G1265" s="1"/>
      <c r="H1265" s="1"/>
      <c r="I1265" s="1"/>
      <c r="J1265" s="1"/>
      <c r="K1265" s="1"/>
      <c r="L1265" s="1"/>
      <c r="M1265" s="367"/>
    </row>
    <row x14ac:dyDescent="0.25" r="1266" customHeight="1" ht="29.25">
      <c r="A1266" s="741" t="s">
        <v>15518</v>
      </c>
      <c r="B1266" s="1226" t="s">
        <v>15519</v>
      </c>
      <c r="C1266" s="1231">
        <v>807</v>
      </c>
      <c r="D1266" s="1"/>
      <c r="E1266" s="1"/>
      <c r="F1266" s="1"/>
      <c r="G1266" s="1"/>
      <c r="H1266" s="1"/>
      <c r="I1266" s="1"/>
      <c r="J1266" s="1"/>
      <c r="K1266" s="1"/>
      <c r="L1266" s="1"/>
      <c r="M1266" s="367"/>
    </row>
    <row x14ac:dyDescent="0.25" r="1267" customHeight="1" ht="29.25">
      <c r="A1267" s="741" t="s">
        <v>15520</v>
      </c>
      <c r="B1267" s="1226" t="s">
        <v>15521</v>
      </c>
      <c r="C1267" s="1231">
        <v>150</v>
      </c>
      <c r="D1267" s="1"/>
      <c r="E1267" s="1"/>
      <c r="F1267" s="1"/>
      <c r="G1267" s="1"/>
      <c r="H1267" s="1"/>
      <c r="I1267" s="1"/>
      <c r="J1267" s="1"/>
      <c r="K1267" s="1"/>
      <c r="L1267" s="1"/>
      <c r="M1267" s="367"/>
    </row>
    <row x14ac:dyDescent="0.25" r="1268" customHeight="1" ht="29.25">
      <c r="A1268" s="741" t="s">
        <v>15522</v>
      </c>
      <c r="B1268" s="1226" t="s">
        <v>15523</v>
      </c>
      <c r="C1268" s="1231">
        <v>133</v>
      </c>
      <c r="D1268" s="1"/>
      <c r="E1268" s="1"/>
      <c r="F1268" s="1"/>
      <c r="G1268" s="1"/>
      <c r="H1268" s="1"/>
      <c r="I1268" s="1"/>
      <c r="J1268" s="1"/>
      <c r="K1268" s="1"/>
      <c r="L1268" s="1"/>
      <c r="M1268" s="367"/>
    </row>
    <row x14ac:dyDescent="0.25" r="1269" customHeight="1" ht="29.25">
      <c r="A1269" s="741" t="s">
        <v>15524</v>
      </c>
      <c r="B1269" s="1226" t="s">
        <v>15523</v>
      </c>
      <c r="C1269" s="1231">
        <v>133</v>
      </c>
      <c r="D1269" s="1"/>
      <c r="E1269" s="1"/>
      <c r="F1269" s="1"/>
      <c r="G1269" s="1"/>
      <c r="H1269" s="1"/>
      <c r="I1269" s="1"/>
      <c r="J1269" s="1"/>
      <c r="K1269" s="1"/>
      <c r="L1269" s="1"/>
      <c r="M1269" s="367"/>
    </row>
    <row x14ac:dyDescent="0.25" r="1270" customHeight="1" ht="29.25">
      <c r="A1270" s="741" t="s">
        <v>15525</v>
      </c>
      <c r="B1270" s="1226" t="s">
        <v>15526</v>
      </c>
      <c r="C1270" s="1231">
        <v>263</v>
      </c>
      <c r="D1270" s="1"/>
      <c r="E1270" s="1"/>
      <c r="F1270" s="1"/>
      <c r="G1270" s="1"/>
      <c r="H1270" s="1"/>
      <c r="I1270" s="1"/>
      <c r="J1270" s="1"/>
      <c r="K1270" s="1"/>
      <c r="L1270" s="1"/>
      <c r="M1270" s="367"/>
    </row>
    <row x14ac:dyDescent="0.25" r="1271" customHeight="1" ht="29.25">
      <c r="A1271" s="741" t="s">
        <v>15527</v>
      </c>
      <c r="B1271" s="1226" t="s">
        <v>15528</v>
      </c>
      <c r="C1271" s="1231">
        <v>346</v>
      </c>
      <c r="D1271" s="1"/>
      <c r="E1271" s="1"/>
      <c r="F1271" s="1"/>
      <c r="G1271" s="1"/>
      <c r="H1271" s="1"/>
      <c r="I1271" s="1"/>
      <c r="J1271" s="1"/>
      <c r="K1271" s="1"/>
      <c r="L1271" s="1"/>
      <c r="M1271" s="367"/>
    </row>
    <row x14ac:dyDescent="0.25" r="1272" customHeight="1" ht="29.25">
      <c r="A1272" s="741" t="s">
        <v>15529</v>
      </c>
      <c r="B1272" s="1226" t="s">
        <v>15530</v>
      </c>
      <c r="C1272" s="1231">
        <v>314</v>
      </c>
      <c r="D1272" s="1"/>
      <c r="E1272" s="1"/>
      <c r="F1272" s="1"/>
      <c r="G1272" s="1"/>
      <c r="H1272" s="1"/>
      <c r="I1272" s="1"/>
      <c r="J1272" s="1"/>
      <c r="K1272" s="1"/>
      <c r="L1272" s="1"/>
      <c r="M1272" s="367"/>
    </row>
    <row x14ac:dyDescent="0.25" r="1273" customHeight="1" ht="29.25">
      <c r="A1273" s="741" t="s">
        <v>15531</v>
      </c>
      <c r="B1273" s="1226" t="s">
        <v>15532</v>
      </c>
      <c r="C1273" s="1231">
        <v>359</v>
      </c>
      <c r="D1273" s="1"/>
      <c r="E1273" s="1"/>
      <c r="F1273" s="1"/>
      <c r="G1273" s="1"/>
      <c r="H1273" s="1"/>
      <c r="I1273" s="1"/>
      <c r="J1273" s="1"/>
      <c r="K1273" s="1"/>
      <c r="L1273" s="1"/>
      <c r="M1273" s="367"/>
    </row>
    <row x14ac:dyDescent="0.25" r="1274" customHeight="1" ht="29.25">
      <c r="A1274" s="741" t="s">
        <v>15533</v>
      </c>
      <c r="B1274" s="1226" t="s">
        <v>15534</v>
      </c>
      <c r="C1274" s="1231">
        <v>465</v>
      </c>
      <c r="D1274" s="1"/>
      <c r="E1274" s="1"/>
      <c r="F1274" s="1"/>
      <c r="G1274" s="1"/>
      <c r="H1274" s="1"/>
      <c r="I1274" s="1"/>
      <c r="J1274" s="1"/>
      <c r="K1274" s="1"/>
      <c r="L1274" s="1"/>
      <c r="M1274" s="367"/>
    </row>
    <row x14ac:dyDescent="0.25" r="1275" customHeight="1" ht="29.25">
      <c r="A1275" s="741" t="s">
        <v>15535</v>
      </c>
      <c r="B1275" s="1226" t="s">
        <v>15536</v>
      </c>
      <c r="C1275" s="1231">
        <v>304</v>
      </c>
      <c r="D1275" s="1"/>
      <c r="E1275" s="1"/>
      <c r="F1275" s="1"/>
      <c r="G1275" s="1"/>
      <c r="H1275" s="1"/>
      <c r="I1275" s="1"/>
      <c r="J1275" s="1"/>
      <c r="K1275" s="1"/>
      <c r="L1275" s="1"/>
      <c r="M1275" s="367"/>
    </row>
    <row x14ac:dyDescent="0.25" r="1276" customHeight="1" ht="29.25">
      <c r="A1276" s="741" t="s">
        <v>15537</v>
      </c>
      <c r="B1276" s="1226" t="s">
        <v>15538</v>
      </c>
      <c r="C1276" s="1231">
        <v>310</v>
      </c>
      <c r="D1276" s="1"/>
      <c r="E1276" s="1"/>
      <c r="F1276" s="1"/>
      <c r="G1276" s="1"/>
      <c r="H1276" s="1"/>
      <c r="I1276" s="1"/>
      <c r="J1276" s="1"/>
      <c r="K1276" s="1"/>
      <c r="L1276" s="1"/>
      <c r="M1276" s="367"/>
    </row>
    <row x14ac:dyDescent="0.25" r="1277" customHeight="1" ht="29.25">
      <c r="A1277" s="741" t="s">
        <v>15539</v>
      </c>
      <c r="B1277" s="1226" t="s">
        <v>15540</v>
      </c>
      <c r="C1277" s="1231">
        <v>321</v>
      </c>
      <c r="D1277" s="1"/>
      <c r="E1277" s="1"/>
      <c r="F1277" s="1"/>
      <c r="G1277" s="1"/>
      <c r="H1277" s="1"/>
      <c r="I1277" s="1"/>
      <c r="J1277" s="1"/>
      <c r="K1277" s="1"/>
      <c r="L1277" s="1"/>
      <c r="M1277" s="367"/>
    </row>
    <row x14ac:dyDescent="0.25" r="1278" customHeight="1" ht="29.25">
      <c r="A1278" s="741" t="s">
        <v>15541</v>
      </c>
      <c r="B1278" s="1226" t="s">
        <v>15542</v>
      </c>
      <c r="C1278" s="1231">
        <v>330</v>
      </c>
      <c r="D1278" s="1"/>
      <c r="E1278" s="1"/>
      <c r="F1278" s="1"/>
      <c r="G1278" s="1"/>
      <c r="H1278" s="1"/>
      <c r="I1278" s="1"/>
      <c r="J1278" s="1"/>
      <c r="K1278" s="1"/>
      <c r="L1278" s="1"/>
      <c r="M1278" s="367"/>
    </row>
    <row x14ac:dyDescent="0.25" r="1279" customHeight="1" ht="29.25">
      <c r="A1279" s="741" t="s">
        <v>15543</v>
      </c>
      <c r="B1279" s="1226" t="s">
        <v>15544</v>
      </c>
      <c r="C1279" s="1231">
        <v>864</v>
      </c>
      <c r="D1279" s="1"/>
      <c r="E1279" s="1"/>
      <c r="F1279" s="1"/>
      <c r="G1279" s="1"/>
      <c r="H1279" s="1"/>
      <c r="I1279" s="1"/>
      <c r="J1279" s="1"/>
      <c r="K1279" s="1"/>
      <c r="L1279" s="1"/>
      <c r="M1279" s="367"/>
    </row>
    <row x14ac:dyDescent="0.25" r="1280" customHeight="1" ht="29.25">
      <c r="A1280" s="741" t="s">
        <v>15545</v>
      </c>
      <c r="B1280" s="1226" t="s">
        <v>15544</v>
      </c>
      <c r="C1280" s="1231">
        <v>864</v>
      </c>
      <c r="D1280" s="1"/>
      <c r="E1280" s="1"/>
      <c r="F1280" s="1"/>
      <c r="G1280" s="1"/>
      <c r="H1280" s="1"/>
      <c r="I1280" s="1"/>
      <c r="J1280" s="1"/>
      <c r="K1280" s="1"/>
      <c r="L1280" s="1"/>
      <c r="M1280" s="367"/>
    </row>
    <row x14ac:dyDescent="0.25" r="1281" customHeight="1" ht="29.25">
      <c r="A1281" s="741" t="s">
        <v>15546</v>
      </c>
      <c r="B1281" s="1226" t="s">
        <v>15547</v>
      </c>
      <c r="C1281" s="1231">
        <v>411</v>
      </c>
      <c r="D1281" s="1"/>
      <c r="E1281" s="1"/>
      <c r="F1281" s="1"/>
      <c r="G1281" s="1"/>
      <c r="H1281" s="1"/>
      <c r="I1281" s="1"/>
      <c r="J1281" s="1"/>
      <c r="K1281" s="1"/>
      <c r="L1281" s="1"/>
      <c r="M1281" s="367"/>
    </row>
    <row x14ac:dyDescent="0.25" r="1282" customHeight="1" ht="29.25">
      <c r="A1282" s="741" t="s">
        <v>15548</v>
      </c>
      <c r="B1282" s="1226" t="s">
        <v>15549</v>
      </c>
      <c r="C1282" s="1231">
        <v>304</v>
      </c>
      <c r="D1282" s="1"/>
      <c r="E1282" s="1"/>
      <c r="F1282" s="1"/>
      <c r="G1282" s="1"/>
      <c r="H1282" s="1"/>
      <c r="I1282" s="1"/>
      <c r="J1282" s="1"/>
      <c r="K1282" s="1"/>
      <c r="L1282" s="1"/>
      <c r="M1282" s="367"/>
    </row>
    <row x14ac:dyDescent="0.25" r="1283" customHeight="1" ht="29.25">
      <c r="A1283" s="741" t="s">
        <v>15550</v>
      </c>
      <c r="B1283" s="1226" t="s">
        <v>15551</v>
      </c>
      <c r="C1283" s="1231">
        <v>360</v>
      </c>
      <c r="D1283" s="1"/>
      <c r="E1283" s="1"/>
      <c r="F1283" s="1"/>
      <c r="G1283" s="1"/>
      <c r="H1283" s="1"/>
      <c r="I1283" s="1"/>
      <c r="J1283" s="1"/>
      <c r="K1283" s="1"/>
      <c r="L1283" s="1"/>
      <c r="M1283" s="367"/>
    </row>
    <row x14ac:dyDescent="0.25" r="1284" customHeight="1" ht="29.25">
      <c r="A1284" s="741" t="s">
        <v>15552</v>
      </c>
      <c r="B1284" s="1226" t="s">
        <v>15553</v>
      </c>
      <c r="C1284" s="1231">
        <v>302</v>
      </c>
      <c r="D1284" s="1"/>
      <c r="E1284" s="1"/>
      <c r="F1284" s="1"/>
      <c r="G1284" s="1"/>
      <c r="H1284" s="1"/>
      <c r="I1284" s="1"/>
      <c r="J1284" s="1"/>
      <c r="K1284" s="1"/>
      <c r="L1284" s="1"/>
      <c r="M1284" s="367"/>
    </row>
    <row x14ac:dyDescent="0.25" r="1285" customHeight="1" ht="29.25">
      <c r="A1285" s="741" t="s">
        <v>15554</v>
      </c>
      <c r="B1285" s="1226" t="s">
        <v>15555</v>
      </c>
      <c r="C1285" s="1231">
        <v>261</v>
      </c>
      <c r="D1285" s="1"/>
      <c r="E1285" s="1"/>
      <c r="F1285" s="1"/>
      <c r="G1285" s="1"/>
      <c r="H1285" s="1"/>
      <c r="I1285" s="1"/>
      <c r="J1285" s="1"/>
      <c r="K1285" s="1"/>
      <c r="L1285" s="1"/>
      <c r="M1285" s="367"/>
    </row>
    <row x14ac:dyDescent="0.25" r="1286" customHeight="1" ht="29.25">
      <c r="A1286" s="741" t="s">
        <v>15556</v>
      </c>
      <c r="B1286" s="1226" t="s">
        <v>15557</v>
      </c>
      <c r="C1286" s="1231">
        <v>664</v>
      </c>
      <c r="D1286" s="1"/>
      <c r="E1286" s="1"/>
      <c r="F1286" s="1"/>
      <c r="G1286" s="1"/>
      <c r="H1286" s="1"/>
      <c r="I1286" s="1"/>
      <c r="J1286" s="1"/>
      <c r="K1286" s="1"/>
      <c r="L1286" s="1"/>
      <c r="M1286" s="367"/>
    </row>
    <row x14ac:dyDescent="0.25" r="1287" customHeight="1" ht="29.25">
      <c r="A1287" s="741" t="s">
        <v>15558</v>
      </c>
      <c r="B1287" s="1226" t="s">
        <v>15559</v>
      </c>
      <c r="C1287" s="1231">
        <v>320</v>
      </c>
      <c r="D1287" s="1"/>
      <c r="E1287" s="1"/>
      <c r="F1287" s="1"/>
      <c r="G1287" s="1"/>
      <c r="H1287" s="1"/>
      <c r="I1287" s="1"/>
      <c r="J1287" s="1"/>
      <c r="K1287" s="1"/>
      <c r="L1287" s="1"/>
      <c r="M1287" s="367"/>
    </row>
    <row x14ac:dyDescent="0.25" r="1288" customHeight="1" ht="29.25">
      <c r="A1288" s="741" t="s">
        <v>15560</v>
      </c>
      <c r="B1288" s="1226" t="s">
        <v>15561</v>
      </c>
      <c r="C1288" s="1231">
        <v>466</v>
      </c>
      <c r="D1288" s="1"/>
      <c r="E1288" s="1"/>
      <c r="F1288" s="1"/>
      <c r="G1288" s="1"/>
      <c r="H1288" s="1"/>
      <c r="I1288" s="1"/>
      <c r="J1288" s="1"/>
      <c r="K1288" s="1"/>
      <c r="L1288" s="1"/>
      <c r="M1288" s="367"/>
    </row>
    <row x14ac:dyDescent="0.25" r="1289" customHeight="1" ht="29.25">
      <c r="A1289" s="741" t="s">
        <v>15562</v>
      </c>
      <c r="B1289" s="1226" t="s">
        <v>15563</v>
      </c>
      <c r="C1289" s="1231">
        <v>710</v>
      </c>
      <c r="D1289" s="1"/>
      <c r="E1289" s="1"/>
      <c r="F1289" s="1"/>
      <c r="G1289" s="1"/>
      <c r="H1289" s="1"/>
      <c r="I1289" s="1"/>
      <c r="J1289" s="1"/>
      <c r="K1289" s="1"/>
      <c r="L1289" s="1"/>
      <c r="M1289" s="367"/>
    </row>
    <row x14ac:dyDescent="0.25" r="1290" customHeight="1" ht="29.25">
      <c r="A1290" s="741" t="s">
        <v>15564</v>
      </c>
      <c r="B1290" s="1226" t="s">
        <v>15565</v>
      </c>
      <c r="C1290" s="1231">
        <v>271</v>
      </c>
      <c r="D1290" s="1"/>
      <c r="E1290" s="1"/>
      <c r="F1290" s="1"/>
      <c r="G1290" s="1"/>
      <c r="H1290" s="1"/>
      <c r="I1290" s="1"/>
      <c r="J1290" s="1"/>
      <c r="K1290" s="1"/>
      <c r="L1290" s="1"/>
      <c r="M1290" s="367"/>
    </row>
    <row x14ac:dyDescent="0.25" r="1291" customHeight="1" ht="29.25">
      <c r="A1291" s="741" t="s">
        <v>15566</v>
      </c>
      <c r="B1291" s="1226" t="s">
        <v>15567</v>
      </c>
      <c r="C1291" s="1231">
        <v>97</v>
      </c>
      <c r="D1291" s="1"/>
      <c r="E1291" s="1"/>
      <c r="F1291" s="1"/>
      <c r="G1291" s="1"/>
      <c r="H1291" s="1"/>
      <c r="I1291" s="1"/>
      <c r="J1291" s="1"/>
      <c r="K1291" s="1"/>
      <c r="L1291" s="1"/>
      <c r="M1291" s="367"/>
    </row>
    <row x14ac:dyDescent="0.25" r="1292" customHeight="1" ht="29.25">
      <c r="A1292" s="741" t="s">
        <v>15568</v>
      </c>
      <c r="B1292" s="1226" t="s">
        <v>15569</v>
      </c>
      <c r="C1292" s="1231">
        <v>559</v>
      </c>
      <c r="D1292" s="1"/>
      <c r="E1292" s="1"/>
      <c r="F1292" s="1"/>
      <c r="G1292" s="1"/>
      <c r="H1292" s="1"/>
      <c r="I1292" s="1"/>
      <c r="J1292" s="1"/>
      <c r="K1292" s="1"/>
      <c r="L1292" s="1"/>
      <c r="M1292" s="367"/>
    </row>
    <row x14ac:dyDescent="0.25" r="1293" customHeight="1" ht="29.25">
      <c r="A1293" s="741" t="s">
        <v>15570</v>
      </c>
      <c r="B1293" s="1226" t="s">
        <v>15571</v>
      </c>
      <c r="C1293" s="1231">
        <v>120</v>
      </c>
      <c r="D1293" s="1"/>
      <c r="E1293" s="1"/>
      <c r="F1293" s="1"/>
      <c r="G1293" s="1"/>
      <c r="H1293" s="1"/>
      <c r="I1293" s="1"/>
      <c r="J1293" s="1"/>
      <c r="K1293" s="1"/>
      <c r="L1293" s="1"/>
      <c r="M1293" s="367"/>
    </row>
    <row x14ac:dyDescent="0.25" r="1294" customHeight="1" ht="29.25">
      <c r="A1294" s="741" t="s">
        <v>15572</v>
      </c>
      <c r="B1294" s="1226" t="s">
        <v>15573</v>
      </c>
      <c r="C1294" s="1231">
        <v>71</v>
      </c>
      <c r="D1294" s="1"/>
      <c r="E1294" s="1"/>
      <c r="F1294" s="1"/>
      <c r="G1294" s="1"/>
      <c r="H1294" s="1"/>
      <c r="I1294" s="1"/>
      <c r="J1294" s="1"/>
      <c r="K1294" s="1"/>
      <c r="L1294" s="1"/>
      <c r="M1294" s="367"/>
    </row>
    <row x14ac:dyDescent="0.25" r="1295" customHeight="1" ht="29.25">
      <c r="A1295" s="741" t="s">
        <v>15574</v>
      </c>
      <c r="B1295" s="1226" t="s">
        <v>15575</v>
      </c>
      <c r="C1295" s="1231">
        <v>327</v>
      </c>
      <c r="D1295" s="1"/>
      <c r="E1295" s="1"/>
      <c r="F1295" s="1"/>
      <c r="G1295" s="1"/>
      <c r="H1295" s="1"/>
      <c r="I1295" s="1"/>
      <c r="J1295" s="1"/>
      <c r="K1295" s="1"/>
      <c r="L1295" s="1"/>
      <c r="M1295" s="367"/>
    </row>
    <row x14ac:dyDescent="0.25" r="1296" customHeight="1" ht="29.25">
      <c r="A1296" s="741" t="s">
        <v>15576</v>
      </c>
      <c r="B1296" s="1226" t="s">
        <v>15577</v>
      </c>
      <c r="C1296" s="1231">
        <v>75</v>
      </c>
      <c r="D1296" s="1"/>
      <c r="E1296" s="1"/>
      <c r="F1296" s="1"/>
      <c r="G1296" s="1"/>
      <c r="H1296" s="1"/>
      <c r="I1296" s="1"/>
      <c r="J1296" s="1"/>
      <c r="K1296" s="1"/>
      <c r="L1296" s="1"/>
      <c r="M1296" s="367"/>
    </row>
    <row x14ac:dyDescent="0.25" r="1297" customHeight="1" ht="29.25">
      <c r="A1297" s="741" t="s">
        <v>15578</v>
      </c>
      <c r="B1297" s="1226" t="s">
        <v>15579</v>
      </c>
      <c r="C1297" s="1231">
        <v>125</v>
      </c>
      <c r="D1297" s="1"/>
      <c r="E1297" s="1"/>
      <c r="F1297" s="1"/>
      <c r="G1297" s="1"/>
      <c r="H1297" s="1"/>
      <c r="I1297" s="1"/>
      <c r="J1297" s="1"/>
      <c r="K1297" s="1"/>
      <c r="L1297" s="1"/>
      <c r="M1297" s="367"/>
    </row>
    <row x14ac:dyDescent="0.25" r="1298" customHeight="1" ht="29.25">
      <c r="A1298" s="741" t="s">
        <v>15580</v>
      </c>
      <c r="B1298" s="1226" t="s">
        <v>15581</v>
      </c>
      <c r="C1298" s="1231">
        <v>85</v>
      </c>
      <c r="D1298" s="1"/>
      <c r="E1298" s="1"/>
      <c r="F1298" s="1"/>
      <c r="G1298" s="1"/>
      <c r="H1298" s="1"/>
      <c r="I1298" s="1"/>
      <c r="J1298" s="1"/>
      <c r="K1298" s="1"/>
      <c r="L1298" s="1"/>
      <c r="M1298" s="367"/>
    </row>
    <row x14ac:dyDescent="0.25" r="1299" customHeight="1" ht="29.25">
      <c r="A1299" s="741" t="s">
        <v>15582</v>
      </c>
      <c r="B1299" s="1226" t="s">
        <v>15583</v>
      </c>
      <c r="C1299" s="1231">
        <v>96</v>
      </c>
      <c r="D1299" s="1"/>
      <c r="E1299" s="1"/>
      <c r="F1299" s="1"/>
      <c r="G1299" s="1"/>
      <c r="H1299" s="1"/>
      <c r="I1299" s="1"/>
      <c r="J1299" s="1"/>
      <c r="K1299" s="1"/>
      <c r="L1299" s="1"/>
      <c r="M1299" s="367"/>
    </row>
    <row x14ac:dyDescent="0.25" r="1300" customHeight="1" ht="29.25">
      <c r="A1300" s="741" t="s">
        <v>15584</v>
      </c>
      <c r="B1300" s="1226" t="s">
        <v>15585</v>
      </c>
      <c r="C1300" s="1231">
        <v>150</v>
      </c>
      <c r="D1300" s="1"/>
      <c r="E1300" s="1"/>
      <c r="F1300" s="1"/>
      <c r="G1300" s="1"/>
      <c r="H1300" s="1"/>
      <c r="I1300" s="1"/>
      <c r="J1300" s="1"/>
      <c r="K1300" s="1"/>
      <c r="L1300" s="1"/>
      <c r="M1300" s="367"/>
    </row>
    <row x14ac:dyDescent="0.25" r="1301" customHeight="1" ht="29.25">
      <c r="A1301" s="741" t="s">
        <v>15586</v>
      </c>
      <c r="B1301" s="1226" t="s">
        <v>15587</v>
      </c>
      <c r="C1301" s="1231">
        <v>106</v>
      </c>
      <c r="D1301" s="1"/>
      <c r="E1301" s="1"/>
      <c r="F1301" s="1"/>
      <c r="G1301" s="1"/>
      <c r="H1301" s="1"/>
      <c r="I1301" s="1"/>
      <c r="J1301" s="1"/>
      <c r="K1301" s="1"/>
      <c r="L1301" s="1"/>
      <c r="M1301" s="367"/>
    </row>
    <row x14ac:dyDescent="0.25" r="1302" customHeight="1" ht="29.25">
      <c r="A1302" s="741" t="s">
        <v>15588</v>
      </c>
      <c r="B1302" s="1226" t="s">
        <v>15589</v>
      </c>
      <c r="C1302" s="1231">
        <v>117</v>
      </c>
      <c r="D1302" s="1"/>
      <c r="E1302" s="1"/>
      <c r="F1302" s="1"/>
      <c r="G1302" s="1"/>
      <c r="H1302" s="1"/>
      <c r="I1302" s="1"/>
      <c r="J1302" s="1"/>
      <c r="K1302" s="1"/>
      <c r="L1302" s="1"/>
      <c r="M1302" s="367"/>
    </row>
    <row x14ac:dyDescent="0.25" r="1303" customHeight="1" ht="29.25">
      <c r="A1303" s="741" t="s">
        <v>15590</v>
      </c>
      <c r="B1303" s="1226" t="s">
        <v>15591</v>
      </c>
      <c r="C1303" s="1231">
        <v>116</v>
      </c>
      <c r="D1303" s="1"/>
      <c r="E1303" s="1"/>
      <c r="F1303" s="1"/>
      <c r="G1303" s="1"/>
      <c r="H1303" s="1"/>
      <c r="I1303" s="1"/>
      <c r="J1303" s="1"/>
      <c r="K1303" s="1"/>
      <c r="L1303" s="1"/>
      <c r="M1303" s="367"/>
    </row>
    <row x14ac:dyDescent="0.25" r="1304" customHeight="1" ht="29.25">
      <c r="A1304" s="741" t="s">
        <v>15592</v>
      </c>
      <c r="B1304" s="1226" t="s">
        <v>15593</v>
      </c>
      <c r="C1304" s="1231">
        <v>129</v>
      </c>
      <c r="D1304" s="1"/>
      <c r="E1304" s="1"/>
      <c r="F1304" s="1"/>
      <c r="G1304" s="1"/>
      <c r="H1304" s="1"/>
      <c r="I1304" s="1"/>
      <c r="J1304" s="1"/>
      <c r="K1304" s="1"/>
      <c r="L1304" s="1"/>
      <c r="M1304" s="367"/>
    </row>
    <row x14ac:dyDescent="0.25" r="1305" customHeight="1" ht="29.25">
      <c r="A1305" s="741" t="s">
        <v>15594</v>
      </c>
      <c r="B1305" s="1226" t="s">
        <v>15595</v>
      </c>
      <c r="C1305" s="1231">
        <v>217</v>
      </c>
      <c r="D1305" s="1"/>
      <c r="E1305" s="1"/>
      <c r="F1305" s="1"/>
      <c r="G1305" s="1"/>
      <c r="H1305" s="1"/>
      <c r="I1305" s="1"/>
      <c r="J1305" s="1"/>
      <c r="K1305" s="1"/>
      <c r="L1305" s="1"/>
      <c r="M1305" s="367"/>
    </row>
    <row x14ac:dyDescent="0.25" r="1306" customHeight="1" ht="29.25">
      <c r="A1306" s="741" t="s">
        <v>15596</v>
      </c>
      <c r="B1306" s="1226" t="s">
        <v>15597</v>
      </c>
      <c r="C1306" s="1231">
        <v>78</v>
      </c>
      <c r="D1306" s="1"/>
      <c r="E1306" s="1"/>
      <c r="F1306" s="1"/>
      <c r="G1306" s="1"/>
      <c r="H1306" s="1"/>
      <c r="I1306" s="1"/>
      <c r="J1306" s="1"/>
      <c r="K1306" s="1"/>
      <c r="L1306" s="1"/>
      <c r="M1306" s="367"/>
    </row>
    <row x14ac:dyDescent="0.25" r="1307" customHeight="1" ht="29.25">
      <c r="A1307" s="741" t="s">
        <v>15598</v>
      </c>
      <c r="B1307" s="1226" t="s">
        <v>15599</v>
      </c>
      <c r="C1307" s="1231">
        <v>245</v>
      </c>
      <c r="D1307" s="1"/>
      <c r="E1307" s="1"/>
      <c r="F1307" s="1"/>
      <c r="G1307" s="1"/>
      <c r="H1307" s="1"/>
      <c r="I1307" s="1"/>
      <c r="J1307" s="1"/>
      <c r="K1307" s="1"/>
      <c r="L1307" s="1"/>
      <c r="M1307" s="367"/>
    </row>
    <row x14ac:dyDescent="0.25" r="1308" customHeight="1" ht="29.25">
      <c r="A1308" s="741" t="s">
        <v>15600</v>
      </c>
      <c r="B1308" s="1226" t="s">
        <v>15601</v>
      </c>
      <c r="C1308" s="1231">
        <v>218</v>
      </c>
      <c r="D1308" s="1"/>
      <c r="E1308" s="1"/>
      <c r="F1308" s="1"/>
      <c r="G1308" s="1"/>
      <c r="H1308" s="1"/>
      <c r="I1308" s="1"/>
      <c r="J1308" s="1"/>
      <c r="K1308" s="1"/>
      <c r="L1308" s="1"/>
      <c r="M1308" s="367"/>
    </row>
    <row x14ac:dyDescent="0.25" r="1309" customHeight="1" ht="29.25">
      <c r="A1309" s="741" t="s">
        <v>15602</v>
      </c>
      <c r="B1309" s="1226" t="s">
        <v>15603</v>
      </c>
      <c r="C1309" s="1231">
        <v>216</v>
      </c>
      <c r="D1309" s="1"/>
      <c r="E1309" s="1"/>
      <c r="F1309" s="1"/>
      <c r="G1309" s="1"/>
      <c r="H1309" s="1"/>
      <c r="I1309" s="1"/>
      <c r="J1309" s="1"/>
      <c r="K1309" s="1"/>
      <c r="L1309" s="1"/>
      <c r="M1309" s="367"/>
    </row>
    <row x14ac:dyDescent="0.25" r="1310" customHeight="1" ht="29.25">
      <c r="A1310" s="741" t="s">
        <v>15604</v>
      </c>
      <c r="B1310" s="1226" t="s">
        <v>15605</v>
      </c>
      <c r="C1310" s="1231">
        <v>721</v>
      </c>
      <c r="D1310" s="1"/>
      <c r="E1310" s="1"/>
      <c r="F1310" s="1"/>
      <c r="G1310" s="1"/>
      <c r="H1310" s="1"/>
      <c r="I1310" s="1"/>
      <c r="J1310" s="1"/>
      <c r="K1310" s="1"/>
      <c r="L1310" s="1"/>
      <c r="M1310" s="367"/>
    </row>
    <row x14ac:dyDescent="0.25" r="1311" customHeight="1" ht="29.25">
      <c r="A1311" s="741" t="s">
        <v>15606</v>
      </c>
      <c r="B1311" s="1226" t="s">
        <v>15607</v>
      </c>
      <c r="C1311" s="1231">
        <v>74</v>
      </c>
      <c r="D1311" s="1"/>
      <c r="E1311" s="1"/>
      <c r="F1311" s="1"/>
      <c r="G1311" s="1"/>
      <c r="H1311" s="1"/>
      <c r="I1311" s="1"/>
      <c r="J1311" s="1"/>
      <c r="K1311" s="1"/>
      <c r="L1311" s="1"/>
      <c r="M1311" s="367"/>
    </row>
    <row x14ac:dyDescent="0.25" r="1312" customHeight="1" ht="29.25">
      <c r="A1312" s="741" t="s">
        <v>15608</v>
      </c>
      <c r="B1312" s="1226" t="s">
        <v>15609</v>
      </c>
      <c r="C1312" s="1231">
        <v>725</v>
      </c>
      <c r="D1312" s="1"/>
      <c r="E1312" s="1"/>
      <c r="F1312" s="1"/>
      <c r="G1312" s="1"/>
      <c r="H1312" s="1"/>
      <c r="I1312" s="1"/>
      <c r="J1312" s="1"/>
      <c r="K1312" s="1"/>
      <c r="L1312" s="1"/>
      <c r="M1312" s="367"/>
    </row>
    <row x14ac:dyDescent="0.25" r="1313" customHeight="1" ht="29.25">
      <c r="A1313" s="741" t="s">
        <v>15610</v>
      </c>
      <c r="B1313" s="1226" t="s">
        <v>15611</v>
      </c>
      <c r="C1313" s="1231">
        <v>271</v>
      </c>
      <c r="D1313" s="1"/>
      <c r="E1313" s="1"/>
      <c r="F1313" s="1"/>
      <c r="G1313" s="1"/>
      <c r="H1313" s="1"/>
      <c r="I1313" s="1"/>
      <c r="J1313" s="1"/>
      <c r="K1313" s="1"/>
      <c r="L1313" s="1"/>
      <c r="M1313" s="367"/>
    </row>
    <row x14ac:dyDescent="0.25" r="1314" customHeight="1" ht="18.75">
      <c r="A1314" s="741" t="s">
        <v>15612</v>
      </c>
      <c r="B1314" s="1226" t="s">
        <v>15613</v>
      </c>
      <c r="C1314" s="1231">
        <v>321</v>
      </c>
      <c r="D1314" s="1"/>
      <c r="E1314" s="1"/>
      <c r="F1314" s="1"/>
      <c r="G1314" s="1"/>
      <c r="H1314" s="1"/>
      <c r="I1314" s="1"/>
      <c r="J1314" s="1"/>
      <c r="K1314" s="1"/>
      <c r="L1314" s="1"/>
      <c r="M1314" s="367"/>
    </row>
    <row x14ac:dyDescent="0.25" r="1315" customHeight="1" ht="29.25">
      <c r="A1315" s="741" t="s">
        <v>15614</v>
      </c>
      <c r="B1315" s="1226" t="s">
        <v>15607</v>
      </c>
      <c r="C1315" s="1231">
        <v>74</v>
      </c>
      <c r="D1315" s="1"/>
      <c r="E1315" s="1"/>
      <c r="F1315" s="1"/>
      <c r="G1315" s="1"/>
      <c r="H1315" s="1"/>
      <c r="I1315" s="1"/>
      <c r="J1315" s="1"/>
      <c r="K1315" s="1"/>
      <c r="L1315" s="1"/>
      <c r="M1315" s="367"/>
    </row>
    <row x14ac:dyDescent="0.25" r="1316" customHeight="1" ht="29.25">
      <c r="A1316" s="741" t="s">
        <v>15615</v>
      </c>
      <c r="B1316" s="1226" t="s">
        <v>15616</v>
      </c>
      <c r="C1316" s="1231">
        <v>79</v>
      </c>
      <c r="D1316" s="1"/>
      <c r="E1316" s="1"/>
      <c r="F1316" s="1"/>
      <c r="G1316" s="1"/>
      <c r="H1316" s="1"/>
      <c r="I1316" s="1"/>
      <c r="J1316" s="1"/>
      <c r="K1316" s="1"/>
      <c r="L1316" s="1"/>
      <c r="M1316" s="367"/>
    </row>
    <row x14ac:dyDescent="0.25" r="1317" customHeight="1" ht="29.25">
      <c r="A1317" s="741" t="s">
        <v>15617</v>
      </c>
      <c r="B1317" s="1226" t="s">
        <v>15618</v>
      </c>
      <c r="C1317" s="1231">
        <v>117</v>
      </c>
      <c r="D1317" s="1"/>
      <c r="E1317" s="1"/>
      <c r="F1317" s="1"/>
      <c r="G1317" s="1"/>
      <c r="H1317" s="1"/>
      <c r="I1317" s="1"/>
      <c r="J1317" s="1"/>
      <c r="K1317" s="1"/>
      <c r="L1317" s="1"/>
      <c r="M1317" s="367"/>
    </row>
    <row x14ac:dyDescent="0.25" r="1318" customHeight="1" ht="29.25">
      <c r="A1318" s="741" t="s">
        <v>15619</v>
      </c>
      <c r="B1318" s="1226" t="s">
        <v>15620</v>
      </c>
      <c r="C1318" s="1231">
        <v>267</v>
      </c>
      <c r="D1318" s="1"/>
      <c r="E1318" s="1"/>
      <c r="F1318" s="1"/>
      <c r="G1318" s="1"/>
      <c r="H1318" s="1"/>
      <c r="I1318" s="1"/>
      <c r="J1318" s="1"/>
      <c r="K1318" s="1"/>
      <c r="L1318" s="1"/>
      <c r="M1318" s="367"/>
    </row>
    <row x14ac:dyDescent="0.25" r="1319" customHeight="1" ht="29.25">
      <c r="A1319" s="741" t="s">
        <v>15621</v>
      </c>
      <c r="B1319" s="1226" t="s">
        <v>15622</v>
      </c>
      <c r="C1319" s="1231">
        <v>97</v>
      </c>
      <c r="D1319" s="1"/>
      <c r="E1319" s="1"/>
      <c r="F1319" s="1"/>
      <c r="G1319" s="1"/>
      <c r="H1319" s="1"/>
      <c r="I1319" s="1"/>
      <c r="J1319" s="1"/>
      <c r="K1319" s="1"/>
      <c r="L1319" s="1"/>
      <c r="M1319" s="367"/>
    </row>
    <row x14ac:dyDescent="0.25" r="1320" customHeight="1" ht="29.25">
      <c r="A1320" s="741" t="s">
        <v>15623</v>
      </c>
      <c r="B1320" s="1226" t="s">
        <v>15624</v>
      </c>
      <c r="C1320" s="1231">
        <v>147</v>
      </c>
      <c r="D1320" s="1"/>
      <c r="E1320" s="1"/>
      <c r="F1320" s="1"/>
      <c r="G1320" s="1"/>
      <c r="H1320" s="1"/>
      <c r="I1320" s="1"/>
      <c r="J1320" s="1"/>
      <c r="K1320" s="1"/>
      <c r="L1320" s="1"/>
      <c r="M1320" s="367"/>
    </row>
    <row x14ac:dyDescent="0.25" r="1321" customHeight="1" ht="29.25">
      <c r="A1321" s="741" t="s">
        <v>15625</v>
      </c>
      <c r="B1321" s="1226" t="s">
        <v>15626</v>
      </c>
      <c r="C1321" s="1231">
        <v>204</v>
      </c>
      <c r="D1321" s="1"/>
      <c r="E1321" s="1"/>
      <c r="F1321" s="1"/>
      <c r="G1321" s="1"/>
      <c r="H1321" s="1"/>
      <c r="I1321" s="1"/>
      <c r="J1321" s="1"/>
      <c r="K1321" s="1"/>
      <c r="L1321" s="1"/>
      <c r="M1321" s="367"/>
    </row>
    <row x14ac:dyDescent="0.25" r="1322" customHeight="1" ht="29.25">
      <c r="A1322" s="741" t="s">
        <v>15627</v>
      </c>
      <c r="B1322" s="1226" t="s">
        <v>15628</v>
      </c>
      <c r="C1322" s="1231">
        <v>209</v>
      </c>
      <c r="D1322" s="1"/>
      <c r="E1322" s="1"/>
      <c r="F1322" s="1"/>
      <c r="G1322" s="1"/>
      <c r="H1322" s="1"/>
      <c r="I1322" s="1"/>
      <c r="J1322" s="1"/>
      <c r="K1322" s="1"/>
      <c r="L1322" s="1"/>
      <c r="M1322" s="367"/>
    </row>
    <row x14ac:dyDescent="0.25" r="1323" customHeight="1" ht="29.25">
      <c r="A1323" s="741" t="s">
        <v>15629</v>
      </c>
      <c r="B1323" s="1226" t="s">
        <v>15630</v>
      </c>
      <c r="C1323" s="1231">
        <v>125</v>
      </c>
      <c r="D1323" s="1"/>
      <c r="E1323" s="1"/>
      <c r="F1323" s="1"/>
      <c r="G1323" s="1"/>
      <c r="H1323" s="1"/>
      <c r="I1323" s="1"/>
      <c r="J1323" s="1"/>
      <c r="K1323" s="1"/>
      <c r="L1323" s="1"/>
      <c r="M1323" s="367"/>
    </row>
    <row x14ac:dyDescent="0.25" r="1324" customHeight="1" ht="29.25">
      <c r="A1324" s="741" t="s">
        <v>15631</v>
      </c>
      <c r="B1324" s="1226" t="s">
        <v>15632</v>
      </c>
      <c r="C1324" s="1231">
        <v>345</v>
      </c>
      <c r="D1324" s="1"/>
      <c r="E1324" s="1"/>
      <c r="F1324" s="1"/>
      <c r="G1324" s="1"/>
      <c r="H1324" s="1"/>
      <c r="I1324" s="1"/>
      <c r="J1324" s="1"/>
      <c r="K1324" s="1"/>
      <c r="L1324" s="1"/>
      <c r="M1324" s="367"/>
    </row>
    <row x14ac:dyDescent="0.25" r="1325" customHeight="1" ht="29.25">
      <c r="A1325" s="741" t="s">
        <v>15633</v>
      </c>
      <c r="B1325" s="1226" t="s">
        <v>15634</v>
      </c>
      <c r="C1325" s="1231">
        <v>204</v>
      </c>
      <c r="D1325" s="1"/>
      <c r="E1325" s="1"/>
      <c r="F1325" s="1"/>
      <c r="G1325" s="1"/>
      <c r="H1325" s="1"/>
      <c r="I1325" s="1"/>
      <c r="J1325" s="1"/>
      <c r="K1325" s="1"/>
      <c r="L1325" s="1"/>
      <c r="M1325" s="367"/>
    </row>
    <row x14ac:dyDescent="0.25" r="1326" customHeight="1" ht="29.25">
      <c r="A1326" s="741" t="s">
        <v>15635</v>
      </c>
      <c r="B1326" s="1226" t="s">
        <v>15636</v>
      </c>
      <c r="C1326" s="1231">
        <v>102</v>
      </c>
      <c r="D1326" s="1"/>
      <c r="E1326" s="1"/>
      <c r="F1326" s="1"/>
      <c r="G1326" s="1"/>
      <c r="H1326" s="1"/>
      <c r="I1326" s="1"/>
      <c r="J1326" s="1"/>
      <c r="K1326" s="1"/>
      <c r="L1326" s="1"/>
      <c r="M1326" s="367"/>
    </row>
    <row x14ac:dyDescent="0.25" r="1327" customHeight="1" ht="29.25">
      <c r="A1327" s="741" t="s">
        <v>15637</v>
      </c>
      <c r="B1327" s="1226" t="s">
        <v>15500</v>
      </c>
      <c r="C1327" s="1231">
        <v>101</v>
      </c>
      <c r="D1327" s="1"/>
      <c r="E1327" s="1"/>
      <c r="F1327" s="1"/>
      <c r="G1327" s="1"/>
      <c r="H1327" s="1"/>
      <c r="I1327" s="1"/>
      <c r="J1327" s="1"/>
      <c r="K1327" s="1"/>
      <c r="L1327" s="1"/>
      <c r="M1327" s="367"/>
    </row>
    <row x14ac:dyDescent="0.25" r="1328" customHeight="1" ht="29.25">
      <c r="A1328" s="741" t="s">
        <v>15638</v>
      </c>
      <c r="B1328" s="1226" t="s">
        <v>15639</v>
      </c>
      <c r="C1328" s="1231">
        <v>135</v>
      </c>
      <c r="D1328" s="1"/>
      <c r="E1328" s="1"/>
      <c r="F1328" s="1"/>
      <c r="G1328" s="1"/>
      <c r="H1328" s="1"/>
      <c r="I1328" s="1"/>
      <c r="J1328" s="1"/>
      <c r="K1328" s="1"/>
      <c r="L1328" s="1"/>
      <c r="M1328" s="367"/>
    </row>
    <row x14ac:dyDescent="0.25" r="1329" customHeight="1" ht="29.25">
      <c r="A1329" s="741" t="s">
        <v>15640</v>
      </c>
      <c r="B1329" s="1226" t="s">
        <v>15641</v>
      </c>
      <c r="C1329" s="1231">
        <v>161</v>
      </c>
      <c r="D1329" s="1"/>
      <c r="E1329" s="1"/>
      <c r="F1329" s="1"/>
      <c r="G1329" s="1"/>
      <c r="H1329" s="1"/>
      <c r="I1329" s="1"/>
      <c r="J1329" s="1"/>
      <c r="K1329" s="1"/>
      <c r="L1329" s="1"/>
      <c r="M1329" s="367"/>
    </row>
    <row x14ac:dyDescent="0.25" r="1330" customHeight="1" ht="29.25">
      <c r="A1330" s="741" t="s">
        <v>15642</v>
      </c>
      <c r="B1330" s="1226" t="s">
        <v>15643</v>
      </c>
      <c r="C1330" s="1231">
        <v>160</v>
      </c>
      <c r="D1330" s="1"/>
      <c r="E1330" s="1"/>
      <c r="F1330" s="1"/>
      <c r="G1330" s="1"/>
      <c r="H1330" s="1"/>
      <c r="I1330" s="1"/>
      <c r="J1330" s="1"/>
      <c r="K1330" s="1"/>
      <c r="L1330" s="1"/>
      <c r="M1330" s="367"/>
    </row>
    <row x14ac:dyDescent="0.25" r="1331" customHeight="1" ht="29.25">
      <c r="A1331" s="741" t="s">
        <v>15644</v>
      </c>
      <c r="B1331" s="1226" t="s">
        <v>15645</v>
      </c>
      <c r="C1331" s="1231">
        <v>174</v>
      </c>
      <c r="D1331" s="1"/>
      <c r="E1331" s="1"/>
      <c r="F1331" s="1"/>
      <c r="G1331" s="1"/>
      <c r="H1331" s="1"/>
      <c r="I1331" s="1"/>
      <c r="J1331" s="1"/>
      <c r="K1331" s="1"/>
      <c r="L1331" s="1"/>
      <c r="M1331" s="367"/>
    </row>
    <row x14ac:dyDescent="0.25" r="1332" customHeight="1" ht="29.25">
      <c r="A1332" s="741" t="s">
        <v>15646</v>
      </c>
      <c r="B1332" s="1226" t="s">
        <v>15647</v>
      </c>
      <c r="C1332" s="1231">
        <v>127</v>
      </c>
      <c r="D1332" s="1"/>
      <c r="E1332" s="1"/>
      <c r="F1332" s="1"/>
      <c r="G1332" s="1"/>
      <c r="H1332" s="1"/>
      <c r="I1332" s="1"/>
      <c r="J1332" s="1"/>
      <c r="K1332" s="1"/>
      <c r="L1332" s="1"/>
      <c r="M1332" s="367"/>
    </row>
    <row x14ac:dyDescent="0.25" r="1333" customHeight="1" ht="29.25">
      <c r="A1333" s="741" t="s">
        <v>15648</v>
      </c>
      <c r="B1333" s="1226" t="s">
        <v>15649</v>
      </c>
      <c r="C1333" s="1231">
        <v>316</v>
      </c>
      <c r="D1333" s="1"/>
      <c r="E1333" s="1"/>
      <c r="F1333" s="1"/>
      <c r="G1333" s="1"/>
      <c r="H1333" s="1"/>
      <c r="I1333" s="1"/>
      <c r="J1333" s="1"/>
      <c r="K1333" s="1"/>
      <c r="L1333" s="1"/>
      <c r="M1333" s="367"/>
    </row>
    <row x14ac:dyDescent="0.25" r="1334" customHeight="1" ht="29.25">
      <c r="A1334" s="741" t="s">
        <v>15650</v>
      </c>
      <c r="B1334" s="1226" t="s">
        <v>15651</v>
      </c>
      <c r="C1334" s="1231">
        <v>166</v>
      </c>
      <c r="D1334" s="1"/>
      <c r="E1334" s="1"/>
      <c r="F1334" s="1"/>
      <c r="G1334" s="1"/>
      <c r="H1334" s="1"/>
      <c r="I1334" s="1"/>
      <c r="J1334" s="1"/>
      <c r="K1334" s="1"/>
      <c r="L1334" s="1"/>
      <c r="M1334" s="367"/>
    </row>
    <row x14ac:dyDescent="0.25" r="1335" customHeight="1" ht="29.25">
      <c r="A1335" s="741" t="s">
        <v>15652</v>
      </c>
      <c r="B1335" s="1226" t="s">
        <v>15653</v>
      </c>
      <c r="C1335" s="1231">
        <v>402</v>
      </c>
      <c r="D1335" s="1"/>
      <c r="E1335" s="1"/>
      <c r="F1335" s="1"/>
      <c r="G1335" s="1"/>
      <c r="H1335" s="1"/>
      <c r="I1335" s="1"/>
      <c r="J1335" s="1"/>
      <c r="K1335" s="1"/>
      <c r="L1335" s="1"/>
      <c r="M1335" s="367"/>
    </row>
    <row x14ac:dyDescent="0.25" r="1336" customHeight="1" ht="29.25">
      <c r="A1336" s="741" t="s">
        <v>15654</v>
      </c>
      <c r="B1336" s="1226" t="s">
        <v>15655</v>
      </c>
      <c r="C1336" s="1231">
        <v>96</v>
      </c>
      <c r="D1336" s="1"/>
      <c r="E1336" s="1"/>
      <c r="F1336" s="1"/>
      <c r="G1336" s="1"/>
      <c r="H1336" s="1"/>
      <c r="I1336" s="1"/>
      <c r="J1336" s="1"/>
      <c r="K1336" s="1"/>
      <c r="L1336" s="1"/>
      <c r="M1336" s="367"/>
    </row>
    <row x14ac:dyDescent="0.25" r="1337" customHeight="1" ht="29.25">
      <c r="A1337" s="741" t="s">
        <v>15656</v>
      </c>
      <c r="B1337" s="1226" t="s">
        <v>15657</v>
      </c>
      <c r="C1337" s="1231">
        <v>102</v>
      </c>
      <c r="D1337" s="1"/>
      <c r="E1337" s="1"/>
      <c r="F1337" s="1"/>
      <c r="G1337" s="1"/>
      <c r="H1337" s="1"/>
      <c r="I1337" s="1"/>
      <c r="J1337" s="1"/>
      <c r="K1337" s="1"/>
      <c r="L1337" s="1"/>
      <c r="M1337" s="367"/>
    </row>
    <row x14ac:dyDescent="0.25" r="1338" customHeight="1" ht="29.25">
      <c r="A1338" s="741" t="s">
        <v>15658</v>
      </c>
      <c r="B1338" s="1226" t="s">
        <v>15659</v>
      </c>
      <c r="C1338" s="1231">
        <v>135</v>
      </c>
      <c r="D1338" s="1"/>
      <c r="E1338" s="1"/>
      <c r="F1338" s="1"/>
      <c r="G1338" s="1"/>
      <c r="H1338" s="1"/>
      <c r="I1338" s="1"/>
      <c r="J1338" s="1"/>
      <c r="K1338" s="1"/>
      <c r="L1338" s="1"/>
      <c r="M1338" s="367"/>
    </row>
    <row x14ac:dyDescent="0.25" r="1339" customHeight="1" ht="29.25">
      <c r="A1339" s="741" t="s">
        <v>15660</v>
      </c>
      <c r="B1339" s="1226" t="s">
        <v>15577</v>
      </c>
      <c r="C1339" s="1231">
        <v>75</v>
      </c>
      <c r="D1339" s="1"/>
      <c r="E1339" s="1"/>
      <c r="F1339" s="1"/>
      <c r="G1339" s="1"/>
      <c r="H1339" s="1"/>
      <c r="I1339" s="1"/>
      <c r="J1339" s="1"/>
      <c r="K1339" s="1"/>
      <c r="L1339" s="1"/>
      <c r="M1339" s="367"/>
    </row>
    <row x14ac:dyDescent="0.25" r="1340" customHeight="1" ht="29.25">
      <c r="A1340" s="741" t="s">
        <v>15661</v>
      </c>
      <c r="B1340" s="1226" t="s">
        <v>15662</v>
      </c>
      <c r="C1340" s="1231">
        <v>331</v>
      </c>
      <c r="D1340" s="1"/>
      <c r="E1340" s="1"/>
      <c r="F1340" s="1"/>
      <c r="G1340" s="1"/>
      <c r="H1340" s="1"/>
      <c r="I1340" s="1"/>
      <c r="J1340" s="1"/>
      <c r="K1340" s="1"/>
      <c r="L1340" s="1"/>
      <c r="M1340" s="367"/>
    </row>
    <row x14ac:dyDescent="0.25" r="1341" customHeight="1" ht="29.25">
      <c r="A1341" s="741" t="s">
        <v>15663</v>
      </c>
      <c r="B1341" s="1226" t="s">
        <v>15664</v>
      </c>
      <c r="C1341" s="1231">
        <v>135</v>
      </c>
      <c r="D1341" s="1"/>
      <c r="E1341" s="1"/>
      <c r="F1341" s="1"/>
      <c r="G1341" s="1"/>
      <c r="H1341" s="1"/>
      <c r="I1341" s="1"/>
      <c r="J1341" s="1"/>
      <c r="K1341" s="1"/>
      <c r="L1341" s="1"/>
      <c r="M1341" s="367"/>
    </row>
    <row x14ac:dyDescent="0.25" r="1342" customHeight="1" ht="29.25">
      <c r="A1342" s="741" t="s">
        <v>15665</v>
      </c>
      <c r="B1342" s="1226" t="s">
        <v>15666</v>
      </c>
      <c r="C1342" s="1231">
        <v>150</v>
      </c>
      <c r="D1342" s="1"/>
      <c r="E1342" s="1"/>
      <c r="F1342" s="1"/>
      <c r="G1342" s="1"/>
      <c r="H1342" s="1"/>
      <c r="I1342" s="1"/>
      <c r="J1342" s="1"/>
      <c r="K1342" s="1"/>
      <c r="L1342" s="1"/>
      <c r="M1342" s="367"/>
    </row>
    <row x14ac:dyDescent="0.25" r="1343" customHeight="1" ht="29.25">
      <c r="A1343" s="741" t="s">
        <v>15667</v>
      </c>
      <c r="B1343" s="1226" t="s">
        <v>15668</v>
      </c>
      <c r="C1343" s="1231">
        <v>121</v>
      </c>
      <c r="D1343" s="1"/>
      <c r="E1343" s="1"/>
      <c r="F1343" s="1"/>
      <c r="G1343" s="1"/>
      <c r="H1343" s="1"/>
      <c r="I1343" s="1"/>
      <c r="J1343" s="1"/>
      <c r="K1343" s="1"/>
      <c r="L1343" s="1"/>
      <c r="M1343" s="367"/>
    </row>
    <row x14ac:dyDescent="0.25" r="1344" customHeight="1" ht="29.25">
      <c r="A1344" s="741" t="s">
        <v>15669</v>
      </c>
      <c r="B1344" s="1226" t="s">
        <v>15670</v>
      </c>
      <c r="C1344" s="1231">
        <v>124</v>
      </c>
      <c r="D1344" s="1"/>
      <c r="E1344" s="1"/>
      <c r="F1344" s="1"/>
      <c r="G1344" s="1"/>
      <c r="H1344" s="1"/>
      <c r="I1344" s="1"/>
      <c r="J1344" s="1"/>
      <c r="K1344" s="1"/>
      <c r="L1344" s="1"/>
      <c r="M1344" s="367"/>
    </row>
    <row x14ac:dyDescent="0.25" r="1345" customHeight="1" ht="29.25">
      <c r="A1345" s="741" t="s">
        <v>15671</v>
      </c>
      <c r="B1345" s="1226" t="s">
        <v>15672</v>
      </c>
      <c r="C1345" s="1231">
        <v>116</v>
      </c>
      <c r="D1345" s="1"/>
      <c r="E1345" s="1"/>
      <c r="F1345" s="1"/>
      <c r="G1345" s="1"/>
      <c r="H1345" s="1"/>
      <c r="I1345" s="1"/>
      <c r="J1345" s="1"/>
      <c r="K1345" s="1"/>
      <c r="L1345" s="1"/>
      <c r="M1345" s="367"/>
    </row>
    <row x14ac:dyDescent="0.25" r="1346" customHeight="1" ht="29.25">
      <c r="A1346" s="741" t="s">
        <v>15673</v>
      </c>
      <c r="B1346" s="1226" t="s">
        <v>15674</v>
      </c>
      <c r="C1346" s="1231">
        <v>105</v>
      </c>
      <c r="D1346" s="1"/>
      <c r="E1346" s="1"/>
      <c r="F1346" s="1"/>
      <c r="G1346" s="1"/>
      <c r="H1346" s="1"/>
      <c r="I1346" s="1"/>
      <c r="J1346" s="1"/>
      <c r="K1346" s="1"/>
      <c r="L1346" s="1"/>
      <c r="M1346" s="367"/>
    </row>
    <row x14ac:dyDescent="0.25" r="1347" customHeight="1" ht="29.25">
      <c r="A1347" s="741" t="s">
        <v>15675</v>
      </c>
      <c r="B1347" s="1226" t="s">
        <v>15676</v>
      </c>
      <c r="C1347" s="1231">
        <v>106</v>
      </c>
      <c r="D1347" s="1"/>
      <c r="E1347" s="1"/>
      <c r="F1347" s="1"/>
      <c r="G1347" s="1"/>
      <c r="H1347" s="1"/>
      <c r="I1347" s="1"/>
      <c r="J1347" s="1"/>
      <c r="K1347" s="1"/>
      <c r="L1347" s="1"/>
      <c r="M1347" s="367"/>
    </row>
    <row x14ac:dyDescent="0.25" r="1348" customHeight="1" ht="29.25">
      <c r="A1348" s="741" t="s">
        <v>15677</v>
      </c>
      <c r="B1348" s="1226" t="s">
        <v>15678</v>
      </c>
      <c r="C1348" s="1231">
        <v>191</v>
      </c>
      <c r="D1348" s="1"/>
      <c r="E1348" s="1"/>
      <c r="F1348" s="1"/>
      <c r="G1348" s="1"/>
      <c r="H1348" s="1"/>
      <c r="I1348" s="1"/>
      <c r="J1348" s="1"/>
      <c r="K1348" s="1"/>
      <c r="L1348" s="1"/>
      <c r="M1348" s="367"/>
    </row>
    <row x14ac:dyDescent="0.25" r="1349" customHeight="1" ht="29.25">
      <c r="A1349" s="741" t="s">
        <v>15679</v>
      </c>
      <c r="B1349" s="1226" t="s">
        <v>15680</v>
      </c>
      <c r="C1349" s="1231">
        <v>132</v>
      </c>
      <c r="D1349" s="1"/>
      <c r="E1349" s="1"/>
      <c r="F1349" s="1"/>
      <c r="G1349" s="1"/>
      <c r="H1349" s="1"/>
      <c r="I1349" s="1"/>
      <c r="J1349" s="1"/>
      <c r="K1349" s="1"/>
      <c r="L1349" s="1"/>
      <c r="M1349" s="367"/>
    </row>
    <row x14ac:dyDescent="0.25" r="1350" customHeight="1" ht="29.25">
      <c r="A1350" s="741" t="s">
        <v>15681</v>
      </c>
      <c r="B1350" s="1226" t="s">
        <v>15513</v>
      </c>
      <c r="C1350" s="1231">
        <v>315</v>
      </c>
      <c r="D1350" s="1"/>
      <c r="E1350" s="1"/>
      <c r="F1350" s="1"/>
      <c r="G1350" s="1"/>
      <c r="H1350" s="1"/>
      <c r="I1350" s="1"/>
      <c r="J1350" s="1"/>
      <c r="K1350" s="1"/>
      <c r="L1350" s="1"/>
      <c r="M1350" s="367"/>
    </row>
    <row x14ac:dyDescent="0.25" r="1351" customHeight="1" ht="29.25">
      <c r="A1351" s="741" t="s">
        <v>15682</v>
      </c>
      <c r="B1351" s="1226" t="s">
        <v>15683</v>
      </c>
      <c r="C1351" s="1231">
        <v>115</v>
      </c>
      <c r="D1351" s="1"/>
      <c r="E1351" s="1"/>
      <c r="F1351" s="1"/>
      <c r="G1351" s="1"/>
      <c r="H1351" s="1"/>
      <c r="I1351" s="1"/>
      <c r="J1351" s="1"/>
      <c r="K1351" s="1"/>
      <c r="L1351" s="1"/>
      <c r="M1351" s="367"/>
    </row>
    <row x14ac:dyDescent="0.25" r="1352" customHeight="1" ht="29.25">
      <c r="A1352" s="741" t="s">
        <v>15684</v>
      </c>
      <c r="B1352" s="1226" t="s">
        <v>15685</v>
      </c>
      <c r="C1352" s="1231">
        <v>174</v>
      </c>
      <c r="D1352" s="1"/>
      <c r="E1352" s="1"/>
      <c r="F1352" s="1"/>
      <c r="G1352" s="1"/>
      <c r="H1352" s="1"/>
      <c r="I1352" s="1"/>
      <c r="J1352" s="1"/>
      <c r="K1352" s="1"/>
      <c r="L1352" s="1"/>
      <c r="M1352" s="367"/>
    </row>
    <row x14ac:dyDescent="0.25" r="1353" customHeight="1" ht="29.25">
      <c r="A1353" s="741" t="s">
        <v>15686</v>
      </c>
      <c r="B1353" s="1226" t="s">
        <v>15687</v>
      </c>
      <c r="C1353" s="1231">
        <v>121</v>
      </c>
      <c r="D1353" s="1"/>
      <c r="E1353" s="1"/>
      <c r="F1353" s="1"/>
      <c r="G1353" s="1"/>
      <c r="H1353" s="1"/>
      <c r="I1353" s="1"/>
      <c r="J1353" s="1"/>
      <c r="K1353" s="1"/>
      <c r="L1353" s="1"/>
      <c r="M1353" s="367"/>
    </row>
    <row x14ac:dyDescent="0.25" r="1354" customHeight="1" ht="18.75">
      <c r="A1354" s="741" t="s">
        <v>15688</v>
      </c>
      <c r="B1354" s="1226" t="s">
        <v>15689</v>
      </c>
      <c r="C1354" s="1231">
        <v>711</v>
      </c>
      <c r="D1354" s="1"/>
      <c r="E1354" s="1"/>
      <c r="F1354" s="1"/>
      <c r="G1354" s="1"/>
      <c r="H1354" s="1"/>
      <c r="I1354" s="1"/>
      <c r="J1354" s="1"/>
      <c r="K1354" s="1"/>
      <c r="L1354" s="1"/>
      <c r="M1354" s="367"/>
    </row>
    <row x14ac:dyDescent="0.25" r="1355" customHeight="1" ht="29.25">
      <c r="A1355" s="741" t="s">
        <v>15690</v>
      </c>
      <c r="B1355" s="1226" t="s">
        <v>15691</v>
      </c>
      <c r="C1355" s="1231">
        <v>81</v>
      </c>
      <c r="D1355" s="1"/>
      <c r="E1355" s="1"/>
      <c r="F1355" s="1"/>
      <c r="G1355" s="1"/>
      <c r="H1355" s="1"/>
      <c r="I1355" s="1"/>
      <c r="J1355" s="1"/>
      <c r="K1355" s="1"/>
      <c r="L1355" s="1"/>
      <c r="M1355" s="367"/>
    </row>
    <row x14ac:dyDescent="0.25" r="1356" customHeight="1" ht="29.25">
      <c r="A1356" s="741" t="s">
        <v>15692</v>
      </c>
      <c r="B1356" s="1226" t="s">
        <v>15693</v>
      </c>
      <c r="C1356" s="1231">
        <v>423</v>
      </c>
      <c r="D1356" s="1"/>
      <c r="E1356" s="1"/>
      <c r="F1356" s="1"/>
      <c r="G1356" s="1"/>
      <c r="H1356" s="1"/>
      <c r="I1356" s="1"/>
      <c r="J1356" s="1"/>
      <c r="K1356" s="1"/>
      <c r="L1356" s="1"/>
      <c r="M1356" s="367"/>
    </row>
    <row x14ac:dyDescent="0.25" r="1357" customHeight="1" ht="29.25">
      <c r="A1357" s="741" t="s">
        <v>15694</v>
      </c>
      <c r="B1357" s="1226" t="s">
        <v>15695</v>
      </c>
      <c r="C1357" s="1231">
        <v>320</v>
      </c>
      <c r="D1357" s="1"/>
      <c r="E1357" s="1"/>
      <c r="F1357" s="1"/>
      <c r="G1357" s="1"/>
      <c r="H1357" s="1"/>
      <c r="I1357" s="1"/>
      <c r="J1357" s="1"/>
      <c r="K1357" s="1"/>
      <c r="L1357" s="1"/>
      <c r="M1357" s="367"/>
    </row>
    <row x14ac:dyDescent="0.25" r="1358" customHeight="1" ht="29.25">
      <c r="A1358" s="741" t="s">
        <v>15696</v>
      </c>
      <c r="B1358" s="1226" t="s">
        <v>15697</v>
      </c>
      <c r="C1358" s="1231">
        <v>482</v>
      </c>
      <c r="D1358" s="1"/>
      <c r="E1358" s="1"/>
      <c r="F1358" s="1"/>
      <c r="G1358" s="1"/>
      <c r="H1358" s="1"/>
      <c r="I1358" s="1"/>
      <c r="J1358" s="1"/>
      <c r="K1358" s="1"/>
      <c r="L1358" s="1"/>
      <c r="M1358" s="367"/>
    </row>
    <row x14ac:dyDescent="0.25" r="1359" customHeight="1" ht="29.25">
      <c r="A1359" s="741" t="s">
        <v>15698</v>
      </c>
      <c r="B1359" s="1226" t="s">
        <v>15699</v>
      </c>
      <c r="C1359" s="1231">
        <v>558</v>
      </c>
      <c r="D1359" s="1"/>
      <c r="E1359" s="1"/>
      <c r="F1359" s="1"/>
      <c r="G1359" s="1"/>
      <c r="H1359" s="1"/>
      <c r="I1359" s="1"/>
      <c r="J1359" s="1"/>
      <c r="K1359" s="1"/>
      <c r="L1359" s="1"/>
      <c r="M1359" s="367"/>
    </row>
    <row x14ac:dyDescent="0.25" r="1360" customHeight="1" ht="29.25">
      <c r="A1360" s="741" t="s">
        <v>15700</v>
      </c>
      <c r="B1360" s="1226" t="s">
        <v>15701</v>
      </c>
      <c r="C1360" s="1231">
        <v>580</v>
      </c>
      <c r="D1360" s="1"/>
      <c r="E1360" s="1"/>
      <c r="F1360" s="1"/>
      <c r="G1360" s="1"/>
      <c r="H1360" s="1"/>
      <c r="I1360" s="1"/>
      <c r="J1360" s="1"/>
      <c r="K1360" s="1"/>
      <c r="L1360" s="1"/>
      <c r="M1360" s="367"/>
    </row>
    <row x14ac:dyDescent="0.25" r="1361" customHeight="1" ht="29.25">
      <c r="A1361" s="741" t="s">
        <v>15702</v>
      </c>
      <c r="B1361" s="1226" t="s">
        <v>15703</v>
      </c>
      <c r="C1361" s="1231">
        <v>590</v>
      </c>
      <c r="D1361" s="1"/>
      <c r="E1361" s="1"/>
      <c r="F1361" s="1"/>
      <c r="G1361" s="1"/>
      <c r="H1361" s="1"/>
      <c r="I1361" s="1"/>
      <c r="J1361" s="1"/>
      <c r="K1361" s="1"/>
      <c r="L1361" s="1"/>
      <c r="M1361" s="367"/>
    </row>
    <row x14ac:dyDescent="0.25" r="1362" customHeight="1" ht="29.25">
      <c r="A1362" s="741" t="s">
        <v>15704</v>
      </c>
      <c r="B1362" s="1226" t="s">
        <v>15705</v>
      </c>
      <c r="C1362" s="1231">
        <v>595</v>
      </c>
      <c r="D1362" s="1"/>
      <c r="E1362" s="1"/>
      <c r="F1362" s="1"/>
      <c r="G1362" s="1"/>
      <c r="H1362" s="1"/>
      <c r="I1362" s="1"/>
      <c r="J1362" s="1"/>
      <c r="K1362" s="1"/>
      <c r="L1362" s="1"/>
      <c r="M1362" s="367"/>
    </row>
    <row x14ac:dyDescent="0.25" r="1363" customHeight="1" ht="29.25">
      <c r="A1363" s="741" t="s">
        <v>15706</v>
      </c>
      <c r="B1363" s="1226" t="s">
        <v>15707</v>
      </c>
      <c r="C1363" s="1231">
        <v>499</v>
      </c>
      <c r="D1363" s="1"/>
      <c r="E1363" s="1"/>
      <c r="F1363" s="1"/>
      <c r="G1363" s="1"/>
      <c r="H1363" s="1"/>
      <c r="I1363" s="1"/>
      <c r="J1363" s="1"/>
      <c r="K1363" s="1"/>
      <c r="L1363" s="1"/>
      <c r="M1363" s="367"/>
    </row>
    <row x14ac:dyDescent="0.25" r="1364" customHeight="1" ht="18.75">
      <c r="A1364" s="741" t="s">
        <v>15708</v>
      </c>
      <c r="B1364" s="1226" t="s">
        <v>15709</v>
      </c>
      <c r="C1364" s="1231">
        <v>16</v>
      </c>
      <c r="D1364" s="1"/>
      <c r="E1364" s="1"/>
      <c r="F1364" s="1"/>
      <c r="G1364" s="1"/>
      <c r="H1364" s="1"/>
      <c r="I1364" s="1"/>
      <c r="J1364" s="1"/>
      <c r="K1364" s="1"/>
      <c r="L1364" s="1"/>
      <c r="M1364" s="367"/>
    </row>
    <row x14ac:dyDescent="0.25" r="1365" customHeight="1" ht="18.75">
      <c r="A1365" s="741" t="s">
        <v>15710</v>
      </c>
      <c r="B1365" s="1226" t="s">
        <v>15711</v>
      </c>
      <c r="C1365" s="1231">
        <v>215</v>
      </c>
      <c r="D1365" s="1"/>
      <c r="E1365" s="1"/>
      <c r="F1365" s="1"/>
      <c r="G1365" s="1"/>
      <c r="H1365" s="1"/>
      <c r="I1365" s="1"/>
      <c r="J1365" s="1"/>
      <c r="K1365" s="1"/>
      <c r="L1365" s="1"/>
      <c r="M1365" s="367"/>
    </row>
    <row x14ac:dyDescent="0.25" r="1366" customHeight="1" ht="18.75">
      <c r="A1366" s="741" t="s">
        <v>15712</v>
      </c>
      <c r="B1366" s="1226" t="s">
        <v>15713</v>
      </c>
      <c r="C1366" s="1231">
        <v>528</v>
      </c>
      <c r="D1366" s="1"/>
      <c r="E1366" s="1"/>
      <c r="F1366" s="1"/>
      <c r="G1366" s="1"/>
      <c r="H1366" s="1"/>
      <c r="I1366" s="1"/>
      <c r="J1366" s="1"/>
      <c r="K1366" s="1"/>
      <c r="L1366" s="1"/>
      <c r="M1366" s="367"/>
    </row>
    <row x14ac:dyDescent="0.25" r="1367" customHeight="1" ht="18.75">
      <c r="A1367" s="741" t="s">
        <v>15714</v>
      </c>
      <c r="B1367" s="1226" t="s">
        <v>15715</v>
      </c>
      <c r="C1367" s="1231">
        <v>509</v>
      </c>
      <c r="D1367" s="1"/>
      <c r="E1367" s="1"/>
      <c r="F1367" s="1"/>
      <c r="G1367" s="1"/>
      <c r="H1367" s="1"/>
      <c r="I1367" s="1"/>
      <c r="J1367" s="1"/>
      <c r="K1367" s="1"/>
      <c r="L1367" s="1"/>
      <c r="M1367" s="367"/>
    </row>
    <row x14ac:dyDescent="0.25" r="1368" customHeight="1" ht="18.75">
      <c r="A1368" s="741" t="s">
        <v>15716</v>
      </c>
      <c r="B1368" s="1226" t="s">
        <v>15717</v>
      </c>
      <c r="C1368" s="1231">
        <v>52</v>
      </c>
      <c r="D1368" s="1"/>
      <c r="E1368" s="1"/>
      <c r="F1368" s="1"/>
      <c r="G1368" s="1"/>
      <c r="H1368" s="1"/>
      <c r="I1368" s="1"/>
      <c r="J1368" s="1"/>
      <c r="K1368" s="1"/>
      <c r="L1368" s="1"/>
      <c r="M1368" s="367"/>
    </row>
    <row x14ac:dyDescent="0.25" r="1369" customHeight="1" ht="18.75">
      <c r="A1369" s="741" t="s">
        <v>15718</v>
      </c>
      <c r="B1369" s="1226" t="s">
        <v>15719</v>
      </c>
      <c r="C1369" s="1231">
        <v>115</v>
      </c>
      <c r="D1369" s="1"/>
      <c r="E1369" s="1"/>
      <c r="F1369" s="1"/>
      <c r="G1369" s="1"/>
      <c r="H1369" s="1"/>
      <c r="I1369" s="1"/>
      <c r="J1369" s="1"/>
      <c r="K1369" s="1"/>
      <c r="L1369" s="1"/>
      <c r="M1369" s="367"/>
    </row>
    <row x14ac:dyDescent="0.25" r="1370" customHeight="1" ht="18.75">
      <c r="A1370" s="741" t="s">
        <v>15720</v>
      </c>
      <c r="B1370" s="1226" t="s">
        <v>15721</v>
      </c>
      <c r="C1370" s="1231">
        <v>42</v>
      </c>
      <c r="D1370" s="1"/>
      <c r="E1370" s="1"/>
      <c r="F1370" s="1"/>
      <c r="G1370" s="1"/>
      <c r="H1370" s="1"/>
      <c r="I1370" s="1"/>
      <c r="J1370" s="1"/>
      <c r="K1370" s="1"/>
      <c r="L1370" s="1"/>
      <c r="M1370" s="367"/>
    </row>
    <row x14ac:dyDescent="0.25" r="1371" customHeight="1" ht="18.75">
      <c r="A1371" s="741" t="s">
        <v>15722</v>
      </c>
      <c r="B1371" s="1226" t="s">
        <v>15723</v>
      </c>
      <c r="C1371" s="1231">
        <v>481</v>
      </c>
      <c r="D1371" s="1"/>
      <c r="E1371" s="1"/>
      <c r="F1371" s="1"/>
      <c r="G1371" s="1"/>
      <c r="H1371" s="1"/>
      <c r="I1371" s="1"/>
      <c r="J1371" s="1"/>
      <c r="K1371" s="1"/>
      <c r="L1371" s="1"/>
      <c r="M1371" s="367"/>
    </row>
    <row x14ac:dyDescent="0.25" r="1372" customHeight="1" ht="18.75">
      <c r="A1372" s="741" t="s">
        <v>15724</v>
      </c>
      <c r="B1372" s="1226" t="s">
        <v>15725</v>
      </c>
      <c r="C1372" s="1231">
        <v>30</v>
      </c>
      <c r="D1372" s="1"/>
      <c r="E1372" s="1"/>
      <c r="F1372" s="1"/>
      <c r="G1372" s="1"/>
      <c r="H1372" s="1"/>
      <c r="I1372" s="1"/>
      <c r="J1372" s="1"/>
      <c r="K1372" s="1"/>
      <c r="L1372" s="1"/>
      <c r="M1372" s="367"/>
    </row>
    <row x14ac:dyDescent="0.25" r="1373" customHeight="1" ht="18.75">
      <c r="A1373" s="741" t="s">
        <v>15726</v>
      </c>
      <c r="B1373" s="1226" t="s">
        <v>15727</v>
      </c>
      <c r="C1373" s="1231">
        <v>100</v>
      </c>
      <c r="D1373" s="1"/>
      <c r="E1373" s="1"/>
      <c r="F1373" s="1"/>
      <c r="G1373" s="1"/>
      <c r="H1373" s="1"/>
      <c r="I1373" s="1"/>
      <c r="J1373" s="1"/>
      <c r="K1373" s="1"/>
      <c r="L1373" s="1"/>
      <c r="M1373" s="367"/>
    </row>
    <row x14ac:dyDescent="0.25" r="1374" customHeight="1" ht="18.75">
      <c r="A1374" s="741" t="s">
        <v>15728</v>
      </c>
      <c r="B1374" s="1226" t="s">
        <v>15729</v>
      </c>
      <c r="C1374" s="1231">
        <v>651</v>
      </c>
      <c r="D1374" s="1"/>
      <c r="E1374" s="1"/>
      <c r="F1374" s="1"/>
      <c r="G1374" s="1"/>
      <c r="H1374" s="1"/>
      <c r="I1374" s="1"/>
      <c r="J1374" s="1"/>
      <c r="K1374" s="1"/>
      <c r="L1374" s="1"/>
      <c r="M1374" s="367"/>
    </row>
    <row x14ac:dyDescent="0.25" r="1375" customHeight="1" ht="18.75">
      <c r="A1375" s="741" t="s">
        <v>15730</v>
      </c>
      <c r="B1375" s="1226" t="s">
        <v>15731</v>
      </c>
      <c r="C1375" s="1231">
        <v>541</v>
      </c>
      <c r="D1375" s="1"/>
      <c r="E1375" s="1"/>
      <c r="F1375" s="1"/>
      <c r="G1375" s="1"/>
      <c r="H1375" s="1"/>
      <c r="I1375" s="1"/>
      <c r="J1375" s="1"/>
      <c r="K1375" s="1"/>
      <c r="L1375" s="1"/>
      <c r="M1375" s="367"/>
    </row>
    <row x14ac:dyDescent="0.25" r="1376" customHeight="1" ht="18.75">
      <c r="A1376" s="741" t="s">
        <v>15732</v>
      </c>
      <c r="B1376" s="1226" t="s">
        <v>15733</v>
      </c>
      <c r="C1376" s="1231">
        <v>156</v>
      </c>
      <c r="D1376" s="1"/>
      <c r="E1376" s="1"/>
      <c r="F1376" s="1"/>
      <c r="G1376" s="1"/>
      <c r="H1376" s="1"/>
      <c r="I1376" s="1"/>
      <c r="J1376" s="1"/>
      <c r="K1376" s="1"/>
      <c r="L1376" s="1"/>
      <c r="M1376" s="367"/>
    </row>
    <row x14ac:dyDescent="0.25" r="1377" customHeight="1" ht="18.75">
      <c r="A1377" s="741" t="s">
        <v>15734</v>
      </c>
      <c r="B1377" s="1226" t="s">
        <v>15735</v>
      </c>
      <c r="C1377" s="1231">
        <v>701</v>
      </c>
      <c r="D1377" s="1"/>
      <c r="E1377" s="1"/>
      <c r="F1377" s="1"/>
      <c r="G1377" s="1"/>
      <c r="H1377" s="1"/>
      <c r="I1377" s="1"/>
      <c r="J1377" s="1"/>
      <c r="K1377" s="1"/>
      <c r="L1377" s="1"/>
      <c r="M1377" s="367"/>
    </row>
    <row x14ac:dyDescent="0.25" r="1378" customHeight="1" ht="18.75">
      <c r="A1378" s="741" t="s">
        <v>15736</v>
      </c>
      <c r="B1378" s="1226" t="s">
        <v>15737</v>
      </c>
      <c r="C1378" s="1231">
        <v>752</v>
      </c>
      <c r="D1378" s="1"/>
      <c r="E1378" s="1"/>
      <c r="F1378" s="1"/>
      <c r="G1378" s="1"/>
      <c r="H1378" s="1"/>
      <c r="I1378" s="1"/>
      <c r="J1378" s="1"/>
      <c r="K1378" s="1"/>
      <c r="L1378" s="1"/>
      <c r="M1378" s="367"/>
    </row>
    <row x14ac:dyDescent="0.25" r="1379" customHeight="1" ht="18.75">
      <c r="A1379" s="741" t="s">
        <v>15738</v>
      </c>
      <c r="B1379" s="1226" t="s">
        <v>15739</v>
      </c>
      <c r="C1379" s="1231">
        <v>674</v>
      </c>
      <c r="D1379" s="1"/>
      <c r="E1379" s="1"/>
      <c r="F1379" s="1"/>
      <c r="G1379" s="1"/>
      <c r="H1379" s="1"/>
      <c r="I1379" s="1"/>
      <c r="J1379" s="1"/>
      <c r="K1379" s="1"/>
      <c r="L1379" s="1"/>
      <c r="M1379" s="367"/>
    </row>
    <row x14ac:dyDescent="0.25" r="1380" customHeight="1" ht="18.75">
      <c r="A1380" s="741" t="s">
        <v>15740</v>
      </c>
      <c r="B1380" s="1226" t="s">
        <v>15741</v>
      </c>
      <c r="C1380" s="1231">
        <v>155</v>
      </c>
      <c r="D1380" s="1"/>
      <c r="E1380" s="1"/>
      <c r="F1380" s="1"/>
      <c r="G1380" s="1"/>
      <c r="H1380" s="1"/>
      <c r="I1380" s="1"/>
      <c r="J1380" s="1"/>
      <c r="K1380" s="1"/>
      <c r="L1380" s="1"/>
      <c r="M1380" s="367"/>
    </row>
    <row x14ac:dyDescent="0.25" r="1381" customHeight="1" ht="18.75">
      <c r="A1381" s="741" t="s">
        <v>15742</v>
      </c>
      <c r="B1381" s="1226" t="s">
        <v>15743</v>
      </c>
      <c r="C1381" s="1231">
        <v>492</v>
      </c>
      <c r="D1381" s="1"/>
      <c r="E1381" s="1"/>
      <c r="F1381" s="1"/>
      <c r="G1381" s="1"/>
      <c r="H1381" s="1"/>
      <c r="I1381" s="1"/>
      <c r="J1381" s="1"/>
      <c r="K1381" s="1"/>
      <c r="L1381" s="1"/>
      <c r="M1381" s="367"/>
    </row>
    <row x14ac:dyDescent="0.25" r="1382" customHeight="1" ht="18.75">
      <c r="A1382" s="741" t="s">
        <v>15744</v>
      </c>
      <c r="B1382" s="1226" t="s">
        <v>15745</v>
      </c>
      <c r="C1382" s="1231">
        <v>21</v>
      </c>
      <c r="D1382" s="1"/>
      <c r="E1382" s="1"/>
      <c r="F1382" s="1"/>
      <c r="G1382" s="1"/>
      <c r="H1382" s="1"/>
      <c r="I1382" s="1"/>
      <c r="J1382" s="1"/>
      <c r="K1382" s="1"/>
      <c r="L1382" s="1"/>
      <c r="M1382" s="367"/>
    </row>
    <row x14ac:dyDescent="0.25" r="1383" customHeight="1" ht="18.75">
      <c r="A1383" s="741" t="s">
        <v>15746</v>
      </c>
      <c r="B1383" s="1226" t="s">
        <v>15747</v>
      </c>
      <c r="C1383" s="1231">
        <v>463</v>
      </c>
      <c r="D1383" s="1"/>
      <c r="E1383" s="1"/>
      <c r="F1383" s="1"/>
      <c r="G1383" s="1"/>
      <c r="H1383" s="1"/>
      <c r="I1383" s="1"/>
      <c r="J1383" s="1"/>
      <c r="K1383" s="1"/>
      <c r="L1383" s="1"/>
      <c r="M1383" s="367"/>
    </row>
    <row x14ac:dyDescent="0.25" r="1384" customHeight="1" ht="18.75">
      <c r="A1384" s="741" t="s">
        <v>15748</v>
      </c>
      <c r="B1384" s="1226" t="s">
        <v>15749</v>
      </c>
      <c r="C1384" s="1231">
        <v>480</v>
      </c>
      <c r="D1384" s="1"/>
      <c r="E1384" s="1"/>
      <c r="F1384" s="1"/>
      <c r="G1384" s="1"/>
      <c r="H1384" s="1"/>
      <c r="I1384" s="1"/>
      <c r="J1384" s="1"/>
      <c r="K1384" s="1"/>
      <c r="L1384" s="1"/>
      <c r="M1384" s="367"/>
    </row>
    <row x14ac:dyDescent="0.25" r="1385" customHeight="1" ht="18.75">
      <c r="A1385" s="741" t="s">
        <v>15750</v>
      </c>
      <c r="B1385" s="1226" t="s">
        <v>15751</v>
      </c>
      <c r="C1385" s="1231">
        <v>470</v>
      </c>
      <c r="D1385" s="1"/>
      <c r="E1385" s="1"/>
      <c r="F1385" s="1"/>
      <c r="G1385" s="1"/>
      <c r="H1385" s="1"/>
      <c r="I1385" s="1"/>
      <c r="J1385" s="1"/>
      <c r="K1385" s="1"/>
      <c r="L1385" s="1"/>
      <c r="M1385" s="367"/>
    </row>
    <row x14ac:dyDescent="0.25" r="1386" customHeight="1" ht="18.75">
      <c r="A1386" s="741" t="s">
        <v>15752</v>
      </c>
      <c r="B1386" s="1226" t="s">
        <v>15753</v>
      </c>
      <c r="C1386" s="1231">
        <v>470</v>
      </c>
      <c r="D1386" s="1"/>
      <c r="E1386" s="1"/>
      <c r="F1386" s="1"/>
      <c r="G1386" s="1"/>
      <c r="H1386" s="1"/>
      <c r="I1386" s="1"/>
      <c r="J1386" s="1"/>
      <c r="K1386" s="1"/>
      <c r="L1386" s="1"/>
      <c r="M1386" s="367"/>
    </row>
    <row x14ac:dyDescent="0.25" r="1387" customHeight="1" ht="18.75">
      <c r="A1387" s="741" t="s">
        <v>15754</v>
      </c>
      <c r="B1387" s="1226" t="s">
        <v>15755</v>
      </c>
      <c r="C1387" s="1231">
        <v>690</v>
      </c>
      <c r="D1387" s="1"/>
      <c r="E1387" s="1"/>
      <c r="F1387" s="1"/>
      <c r="G1387" s="1"/>
      <c r="H1387" s="1"/>
      <c r="I1387" s="1"/>
      <c r="J1387" s="1"/>
      <c r="K1387" s="1"/>
      <c r="L1387" s="1"/>
      <c r="M1387" s="367"/>
    </row>
    <row x14ac:dyDescent="0.25" r="1388" customHeight="1" ht="18.75">
      <c r="A1388" s="741" t="s">
        <v>15756</v>
      </c>
      <c r="B1388" s="1226" t="s">
        <v>15757</v>
      </c>
      <c r="C1388" s="1231">
        <v>461</v>
      </c>
      <c r="D1388" s="1"/>
      <c r="E1388" s="1"/>
      <c r="F1388" s="1"/>
      <c r="G1388" s="1"/>
      <c r="H1388" s="1"/>
      <c r="I1388" s="1"/>
      <c r="J1388" s="1"/>
      <c r="K1388" s="1"/>
      <c r="L1388" s="1"/>
      <c r="M1388" s="367"/>
    </row>
    <row x14ac:dyDescent="0.25" r="1389" customHeight="1" ht="18.75">
      <c r="A1389" s="741" t="s">
        <v>15758</v>
      </c>
      <c r="B1389" s="1226" t="s">
        <v>15759</v>
      </c>
      <c r="C1389" s="1231">
        <v>502</v>
      </c>
      <c r="D1389" s="1"/>
      <c r="E1389" s="1"/>
      <c r="F1389" s="1"/>
      <c r="G1389" s="1"/>
      <c r="H1389" s="1"/>
      <c r="I1389" s="1"/>
      <c r="J1389" s="1"/>
      <c r="K1389" s="1"/>
      <c r="L1389" s="1"/>
      <c r="M1389" s="367"/>
    </row>
    <row x14ac:dyDescent="0.25" r="1390" customHeight="1" ht="18.75">
      <c r="A1390" s="741" t="s">
        <v>15760</v>
      </c>
      <c r="B1390" s="1226" t="s">
        <v>15761</v>
      </c>
      <c r="C1390" s="1231">
        <v>498</v>
      </c>
      <c r="D1390" s="1"/>
      <c r="E1390" s="1"/>
      <c r="F1390" s="1"/>
      <c r="G1390" s="1"/>
      <c r="H1390" s="1"/>
      <c r="I1390" s="1"/>
      <c r="J1390" s="1"/>
      <c r="K1390" s="1"/>
      <c r="L1390" s="1"/>
      <c r="M1390" s="367"/>
    </row>
    <row x14ac:dyDescent="0.25" r="1391" customHeight="1" ht="18.75">
      <c r="A1391" s="741" t="s">
        <v>15762</v>
      </c>
      <c r="B1391" s="1226" t="s">
        <v>15763</v>
      </c>
      <c r="C1391" s="1231">
        <v>545</v>
      </c>
      <c r="D1391" s="1"/>
      <c r="E1391" s="1"/>
      <c r="F1391" s="1"/>
      <c r="G1391" s="1"/>
      <c r="H1391" s="1"/>
      <c r="I1391" s="1"/>
      <c r="J1391" s="1"/>
      <c r="K1391" s="1"/>
      <c r="L1391" s="1"/>
      <c r="M1391" s="367"/>
    </row>
    <row x14ac:dyDescent="0.25" r="1392" customHeight="1" ht="18.75">
      <c r="A1392" s="741" t="s">
        <v>15764</v>
      </c>
      <c r="B1392" s="1226" t="s">
        <v>15765</v>
      </c>
      <c r="C1392" s="1231">
        <v>596</v>
      </c>
      <c r="D1392" s="1"/>
      <c r="E1392" s="1"/>
      <c r="F1392" s="1"/>
      <c r="G1392" s="1"/>
      <c r="H1392" s="1"/>
      <c r="I1392" s="1"/>
      <c r="J1392" s="1"/>
      <c r="K1392" s="1"/>
      <c r="L1392" s="1"/>
      <c r="M1392" s="367"/>
    </row>
    <row x14ac:dyDescent="0.25" r="1393" customHeight="1" ht="18.75">
      <c r="A1393" s="741" t="s">
        <v>15766</v>
      </c>
      <c r="B1393" s="1226" t="s">
        <v>15767</v>
      </c>
      <c r="C1393" s="1231">
        <v>433</v>
      </c>
      <c r="D1393" s="1"/>
      <c r="E1393" s="1"/>
      <c r="F1393" s="1"/>
      <c r="G1393" s="1"/>
      <c r="H1393" s="1"/>
      <c r="I1393" s="1"/>
      <c r="J1393" s="1"/>
      <c r="K1393" s="1"/>
      <c r="L1393" s="1"/>
      <c r="M1393" s="367"/>
    </row>
    <row x14ac:dyDescent="0.25" r="1394" customHeight="1" ht="18.75">
      <c r="A1394" s="741" t="s">
        <v>15768</v>
      </c>
      <c r="B1394" s="1226" t="s">
        <v>15769</v>
      </c>
      <c r="C1394" s="1231">
        <v>519</v>
      </c>
      <c r="D1394" s="1"/>
      <c r="E1394" s="1"/>
      <c r="F1394" s="1"/>
      <c r="G1394" s="1"/>
      <c r="H1394" s="1"/>
      <c r="I1394" s="1"/>
      <c r="J1394" s="1"/>
      <c r="K1394" s="1"/>
      <c r="L1394" s="1"/>
      <c r="M1394" s="367"/>
    </row>
    <row x14ac:dyDescent="0.25" r="1395" customHeight="1" ht="18.75">
      <c r="A1395" s="741" t="s">
        <v>15770</v>
      </c>
      <c r="B1395" s="1226" t="s">
        <v>15771</v>
      </c>
      <c r="C1395" s="1231">
        <v>656</v>
      </c>
      <c r="D1395" s="1"/>
      <c r="E1395" s="1"/>
      <c r="F1395" s="1"/>
      <c r="G1395" s="1"/>
      <c r="H1395" s="1"/>
      <c r="I1395" s="1"/>
      <c r="J1395" s="1"/>
      <c r="K1395" s="1"/>
      <c r="L1395" s="1"/>
      <c r="M1395" s="367"/>
    </row>
    <row x14ac:dyDescent="0.25" r="1396" customHeight="1" ht="18.75">
      <c r="A1396" s="741" t="s">
        <v>15772</v>
      </c>
      <c r="B1396" s="1226" t="s">
        <v>15773</v>
      </c>
      <c r="C1396" s="1231">
        <v>1307</v>
      </c>
      <c r="D1396" s="1"/>
      <c r="E1396" s="1"/>
      <c r="F1396" s="1"/>
      <c r="G1396" s="1"/>
      <c r="H1396" s="1"/>
      <c r="I1396" s="1"/>
      <c r="J1396" s="1"/>
      <c r="K1396" s="1"/>
      <c r="L1396" s="1"/>
      <c r="M1396" s="367"/>
    </row>
    <row x14ac:dyDescent="0.25" r="1397" customHeight="1" ht="18.75">
      <c r="A1397" s="741" t="s">
        <v>15774</v>
      </c>
      <c r="B1397" s="1226" t="s">
        <v>15775</v>
      </c>
      <c r="C1397" s="1231">
        <v>1050</v>
      </c>
      <c r="D1397" s="1"/>
      <c r="E1397" s="1"/>
      <c r="F1397" s="1"/>
      <c r="G1397" s="1"/>
      <c r="H1397" s="1"/>
      <c r="I1397" s="1"/>
      <c r="J1397" s="1"/>
      <c r="K1397" s="1"/>
      <c r="L1397" s="1"/>
      <c r="M1397" s="367"/>
    </row>
    <row x14ac:dyDescent="0.25" r="1398" customHeight="1" ht="18.75">
      <c r="A1398" s="741" t="s">
        <v>15776</v>
      </c>
      <c r="B1398" s="1226" t="s">
        <v>15777</v>
      </c>
      <c r="C1398" s="1231">
        <v>1701</v>
      </c>
      <c r="D1398" s="1"/>
      <c r="E1398" s="1"/>
      <c r="F1398" s="1"/>
      <c r="G1398" s="1"/>
      <c r="H1398" s="1"/>
      <c r="I1398" s="1"/>
      <c r="J1398" s="1"/>
      <c r="K1398" s="1"/>
      <c r="L1398" s="1"/>
      <c r="M1398" s="367"/>
    </row>
    <row x14ac:dyDescent="0.25" r="1399" customHeight="1" ht="18.75">
      <c r="A1399" s="741" t="s">
        <v>15778</v>
      </c>
      <c r="B1399" s="1226" t="s">
        <v>15779</v>
      </c>
      <c r="C1399" s="1231">
        <v>709</v>
      </c>
      <c r="D1399" s="1"/>
      <c r="E1399" s="1"/>
      <c r="F1399" s="1"/>
      <c r="G1399" s="1"/>
      <c r="H1399" s="1"/>
      <c r="I1399" s="1"/>
      <c r="J1399" s="1"/>
      <c r="K1399" s="1"/>
      <c r="L1399" s="1"/>
      <c r="M1399" s="367"/>
    </row>
    <row x14ac:dyDescent="0.25" r="1400" customHeight="1" ht="18.75">
      <c r="A1400" s="741" t="s">
        <v>15780</v>
      </c>
      <c r="B1400" s="1226" t="s">
        <v>15781</v>
      </c>
      <c r="C1400" s="1231">
        <v>67</v>
      </c>
      <c r="D1400" s="1"/>
      <c r="E1400" s="1"/>
      <c r="F1400" s="1"/>
      <c r="G1400" s="1"/>
      <c r="H1400" s="1"/>
      <c r="I1400" s="1"/>
      <c r="J1400" s="1"/>
      <c r="K1400" s="1"/>
      <c r="L1400" s="1"/>
      <c r="M1400" s="367"/>
    </row>
    <row x14ac:dyDescent="0.25" r="1401" customHeight="1" ht="18.75">
      <c r="A1401" s="741" t="s">
        <v>15782</v>
      </c>
      <c r="B1401" s="1226" t="s">
        <v>15783</v>
      </c>
      <c r="C1401" s="1231">
        <v>18</v>
      </c>
      <c r="D1401" s="1"/>
      <c r="E1401" s="1"/>
      <c r="F1401" s="1"/>
      <c r="G1401" s="1"/>
      <c r="H1401" s="1"/>
      <c r="I1401" s="1"/>
      <c r="J1401" s="1"/>
      <c r="K1401" s="1"/>
      <c r="L1401" s="1"/>
      <c r="M1401" s="367"/>
    </row>
    <row x14ac:dyDescent="0.25" r="1402" customHeight="1" ht="18.75">
      <c r="A1402" s="741" t="s">
        <v>15784</v>
      </c>
      <c r="B1402" s="1226" t="s">
        <v>15785</v>
      </c>
      <c r="C1402" s="1231">
        <v>146</v>
      </c>
      <c r="D1402" s="1"/>
      <c r="E1402" s="1"/>
      <c r="F1402" s="1"/>
      <c r="G1402" s="1"/>
      <c r="H1402" s="1"/>
      <c r="I1402" s="1"/>
      <c r="J1402" s="1"/>
      <c r="K1402" s="1"/>
      <c r="L1402" s="1"/>
      <c r="M1402" s="367"/>
    </row>
    <row x14ac:dyDescent="0.25" r="1403" customHeight="1" ht="18.75">
      <c r="A1403" s="741" t="s">
        <v>15786</v>
      </c>
      <c r="B1403" s="1226" t="s">
        <v>15787</v>
      </c>
      <c r="C1403" s="1231">
        <v>1018</v>
      </c>
      <c r="D1403" s="1"/>
      <c r="E1403" s="1"/>
      <c r="F1403" s="1"/>
      <c r="G1403" s="1"/>
      <c r="H1403" s="1"/>
      <c r="I1403" s="1"/>
      <c r="J1403" s="1"/>
      <c r="K1403" s="1"/>
      <c r="L1403" s="1"/>
      <c r="M1403" s="367"/>
    </row>
    <row x14ac:dyDescent="0.25" r="1404" customHeight="1" ht="18.75">
      <c r="A1404" s="741" t="s">
        <v>15788</v>
      </c>
      <c r="B1404" s="1226" t="s">
        <v>15789</v>
      </c>
      <c r="C1404" s="1231">
        <v>1317</v>
      </c>
      <c r="D1404" s="1"/>
      <c r="E1404" s="1"/>
      <c r="F1404" s="1"/>
      <c r="G1404" s="1"/>
      <c r="H1404" s="1"/>
      <c r="I1404" s="1"/>
      <c r="J1404" s="1"/>
      <c r="K1404" s="1"/>
      <c r="L1404" s="1"/>
      <c r="M1404" s="367"/>
    </row>
    <row x14ac:dyDescent="0.25" r="1405" customHeight="1" ht="18.75">
      <c r="A1405" s="741" t="s">
        <v>15790</v>
      </c>
      <c r="B1405" s="1226" t="s">
        <v>15791</v>
      </c>
      <c r="C1405" s="1231">
        <v>1023</v>
      </c>
      <c r="D1405" s="1"/>
      <c r="E1405" s="1"/>
      <c r="F1405" s="1"/>
      <c r="G1405" s="1"/>
      <c r="H1405" s="1"/>
      <c r="I1405" s="1"/>
      <c r="J1405" s="1"/>
      <c r="K1405" s="1"/>
      <c r="L1405" s="1"/>
      <c r="M1405" s="367"/>
    </row>
    <row x14ac:dyDescent="0.25" r="1406" customHeight="1" ht="18.75">
      <c r="A1406" s="741" t="s">
        <v>15792</v>
      </c>
      <c r="B1406" s="1226" t="s">
        <v>15793</v>
      </c>
      <c r="C1406" s="1231">
        <v>1279</v>
      </c>
      <c r="D1406" s="1"/>
      <c r="E1406" s="1"/>
      <c r="F1406" s="1"/>
      <c r="G1406" s="1"/>
      <c r="H1406" s="1"/>
      <c r="I1406" s="1"/>
      <c r="J1406" s="1"/>
      <c r="K1406" s="1"/>
      <c r="L1406" s="1"/>
      <c r="M1406" s="367"/>
    </row>
    <row x14ac:dyDescent="0.25" r="1407" customHeight="1" ht="18.75">
      <c r="A1407" s="741" t="s">
        <v>15794</v>
      </c>
      <c r="B1407" s="1226" t="s">
        <v>15795</v>
      </c>
      <c r="C1407" s="1231">
        <v>1216</v>
      </c>
      <c r="D1407" s="1"/>
      <c r="E1407" s="1"/>
      <c r="F1407" s="1"/>
      <c r="G1407" s="1"/>
      <c r="H1407" s="1"/>
      <c r="I1407" s="1"/>
      <c r="J1407" s="1"/>
      <c r="K1407" s="1"/>
      <c r="L1407" s="1"/>
      <c r="M1407" s="367"/>
    </row>
    <row x14ac:dyDescent="0.25" r="1408" customHeight="1" ht="18.75">
      <c r="A1408" s="741" t="s">
        <v>15796</v>
      </c>
      <c r="B1408" s="1226" t="s">
        <v>15797</v>
      </c>
      <c r="C1408" s="1231">
        <v>1251</v>
      </c>
      <c r="D1408" s="1"/>
      <c r="E1408" s="1"/>
      <c r="F1408" s="1"/>
      <c r="G1408" s="1"/>
      <c r="H1408" s="1"/>
      <c r="I1408" s="1"/>
      <c r="J1408" s="1"/>
      <c r="K1408" s="1"/>
      <c r="L1408" s="1"/>
      <c r="M1408" s="367"/>
    </row>
    <row x14ac:dyDescent="0.25" r="1409" customHeight="1" ht="18.75">
      <c r="A1409" s="741" t="s">
        <v>15798</v>
      </c>
      <c r="B1409" s="1226" t="s">
        <v>15799</v>
      </c>
      <c r="C1409" s="1231">
        <v>1050</v>
      </c>
      <c r="D1409" s="1"/>
      <c r="E1409" s="1"/>
      <c r="F1409" s="1"/>
      <c r="G1409" s="1"/>
      <c r="H1409" s="1"/>
      <c r="I1409" s="1"/>
      <c r="J1409" s="1"/>
      <c r="K1409" s="1"/>
      <c r="L1409" s="1"/>
      <c r="M1409" s="367"/>
    </row>
    <row x14ac:dyDescent="0.25" r="1410" customHeight="1" ht="18.75">
      <c r="A1410" s="741" t="s">
        <v>15800</v>
      </c>
      <c r="B1410" s="1226" t="s">
        <v>15801</v>
      </c>
      <c r="C1410" s="1231">
        <v>70</v>
      </c>
      <c r="D1410" s="1"/>
      <c r="E1410" s="1"/>
      <c r="F1410" s="1"/>
      <c r="G1410" s="1"/>
      <c r="H1410" s="1"/>
      <c r="I1410" s="1"/>
      <c r="J1410" s="1"/>
      <c r="K1410" s="1"/>
      <c r="L1410" s="1"/>
      <c r="M1410" s="367"/>
    </row>
    <row x14ac:dyDescent="0.25" r="1411" customHeight="1" ht="18.75">
      <c r="A1411" s="741" t="s">
        <v>15802</v>
      </c>
      <c r="B1411" s="1226" t="s">
        <v>15803</v>
      </c>
      <c r="C1411" s="1231">
        <v>721</v>
      </c>
      <c r="D1411" s="1"/>
      <c r="E1411" s="1"/>
      <c r="F1411" s="1"/>
      <c r="G1411" s="1"/>
      <c r="H1411" s="1"/>
      <c r="I1411" s="1"/>
      <c r="J1411" s="1"/>
      <c r="K1411" s="1"/>
      <c r="L1411" s="1"/>
      <c r="M1411" s="367"/>
    </row>
    <row x14ac:dyDescent="0.25" r="1412" customHeight="1" ht="18.75">
      <c r="A1412" s="741" t="s">
        <v>15804</v>
      </c>
      <c r="B1412" s="1226" t="s">
        <v>15805</v>
      </c>
      <c r="C1412" s="1231">
        <v>467</v>
      </c>
      <c r="D1412" s="1"/>
      <c r="E1412" s="1"/>
      <c r="F1412" s="1"/>
      <c r="G1412" s="1"/>
      <c r="H1412" s="1"/>
      <c r="I1412" s="1"/>
      <c r="J1412" s="1"/>
      <c r="K1412" s="1"/>
      <c r="L1412" s="1"/>
      <c r="M1412" s="367"/>
    </row>
    <row x14ac:dyDescent="0.25" r="1413" customHeight="1" ht="18.75">
      <c r="A1413" s="741" t="s">
        <v>15806</v>
      </c>
      <c r="B1413" s="1226" t="s">
        <v>15807</v>
      </c>
      <c r="C1413" s="1231">
        <v>470</v>
      </c>
      <c r="D1413" s="1"/>
      <c r="E1413" s="1"/>
      <c r="F1413" s="1"/>
      <c r="G1413" s="1"/>
      <c r="H1413" s="1"/>
      <c r="I1413" s="1"/>
      <c r="J1413" s="1"/>
      <c r="K1413" s="1"/>
      <c r="L1413" s="1"/>
      <c r="M1413" s="367"/>
    </row>
    <row x14ac:dyDescent="0.25" r="1414" customHeight="1" ht="18.75">
      <c r="A1414" s="741" t="s">
        <v>15808</v>
      </c>
      <c r="B1414" s="1226" t="s">
        <v>15809</v>
      </c>
      <c r="C1414" s="1231">
        <v>659</v>
      </c>
      <c r="D1414" s="1"/>
      <c r="E1414" s="1"/>
      <c r="F1414" s="1"/>
      <c r="G1414" s="1"/>
      <c r="H1414" s="1"/>
      <c r="I1414" s="1"/>
      <c r="J1414" s="1"/>
      <c r="K1414" s="1"/>
      <c r="L1414" s="1"/>
      <c r="M1414" s="367"/>
    </row>
    <row x14ac:dyDescent="0.25" r="1415" customHeight="1" ht="18.75">
      <c r="A1415" s="741" t="s">
        <v>15810</v>
      </c>
      <c r="B1415" s="1226" t="s">
        <v>15811</v>
      </c>
      <c r="C1415" s="1231">
        <v>219</v>
      </c>
      <c r="D1415" s="1"/>
      <c r="E1415" s="1"/>
      <c r="F1415" s="1"/>
      <c r="G1415" s="1"/>
      <c r="H1415" s="1"/>
      <c r="I1415" s="1"/>
      <c r="J1415" s="1"/>
      <c r="K1415" s="1"/>
      <c r="L1415" s="1"/>
      <c r="M1415" s="367"/>
    </row>
    <row x14ac:dyDescent="0.25" r="1416" customHeight="1" ht="18.75">
      <c r="A1416" s="741" t="s">
        <v>15812</v>
      </c>
      <c r="B1416" s="1226" t="s">
        <v>15813</v>
      </c>
      <c r="C1416" s="1231">
        <v>657</v>
      </c>
      <c r="D1416" s="1"/>
      <c r="E1416" s="1"/>
      <c r="F1416" s="1"/>
      <c r="G1416" s="1"/>
      <c r="H1416" s="1"/>
      <c r="I1416" s="1"/>
      <c r="J1416" s="1"/>
      <c r="K1416" s="1"/>
      <c r="L1416" s="1"/>
      <c r="M1416" s="367"/>
    </row>
    <row x14ac:dyDescent="0.25" r="1417" customHeight="1" ht="18.75">
      <c r="A1417" s="741" t="s">
        <v>15814</v>
      </c>
      <c r="B1417" s="1226" t="s">
        <v>15815</v>
      </c>
      <c r="C1417" s="1231">
        <v>1226</v>
      </c>
      <c r="D1417" s="1"/>
      <c r="E1417" s="1"/>
      <c r="F1417" s="1"/>
      <c r="G1417" s="1"/>
      <c r="H1417" s="1"/>
      <c r="I1417" s="1"/>
      <c r="J1417" s="1"/>
      <c r="K1417" s="1"/>
      <c r="L1417" s="1"/>
      <c r="M1417" s="367"/>
    </row>
    <row x14ac:dyDescent="0.25" r="1418" customHeight="1" ht="18.75">
      <c r="A1418" s="741" t="s">
        <v>15816</v>
      </c>
      <c r="B1418" s="1226" t="s">
        <v>15817</v>
      </c>
      <c r="C1418" s="1231">
        <v>1621</v>
      </c>
      <c r="D1418" s="1"/>
      <c r="E1418" s="1"/>
      <c r="F1418" s="1"/>
      <c r="G1418" s="1"/>
      <c r="H1418" s="1"/>
      <c r="I1418" s="1"/>
      <c r="J1418" s="1"/>
      <c r="K1418" s="1"/>
      <c r="L1418" s="1"/>
      <c r="M1418" s="367"/>
    </row>
    <row x14ac:dyDescent="0.25" r="1419" customHeight="1" ht="18.75">
      <c r="A1419" s="741" t="s">
        <v>15818</v>
      </c>
      <c r="B1419" s="1226" t="s">
        <v>15819</v>
      </c>
      <c r="C1419" s="1231">
        <v>866</v>
      </c>
      <c r="D1419" s="1"/>
      <c r="E1419" s="1"/>
      <c r="F1419" s="1"/>
      <c r="G1419" s="1"/>
      <c r="H1419" s="1"/>
      <c r="I1419" s="1"/>
      <c r="J1419" s="1"/>
      <c r="K1419" s="1"/>
      <c r="L1419" s="1"/>
      <c r="M1419" s="367"/>
    </row>
    <row x14ac:dyDescent="0.25" r="1420" customHeight="1" ht="18.75">
      <c r="A1420" s="741" t="s">
        <v>15820</v>
      </c>
      <c r="B1420" s="1226" t="s">
        <v>15821</v>
      </c>
      <c r="C1420" s="1231">
        <v>521</v>
      </c>
      <c r="D1420" s="1"/>
      <c r="E1420" s="1"/>
      <c r="F1420" s="1"/>
      <c r="G1420" s="1"/>
      <c r="H1420" s="1"/>
      <c r="I1420" s="1"/>
      <c r="J1420" s="1"/>
      <c r="K1420" s="1"/>
      <c r="L1420" s="1"/>
      <c r="M1420" s="367"/>
    </row>
    <row x14ac:dyDescent="0.25" r="1421" customHeight="1" ht="18.75">
      <c r="A1421" s="741" t="s">
        <v>15822</v>
      </c>
      <c r="B1421" s="1226" t="s">
        <v>15781</v>
      </c>
      <c r="C1421" s="1231">
        <v>67</v>
      </c>
      <c r="D1421" s="1"/>
      <c r="E1421" s="1"/>
      <c r="F1421" s="1"/>
      <c r="G1421" s="1"/>
      <c r="H1421" s="1"/>
      <c r="I1421" s="1"/>
      <c r="J1421" s="1"/>
      <c r="K1421" s="1"/>
      <c r="L1421" s="1"/>
      <c r="M1421" s="367"/>
    </row>
    <row x14ac:dyDescent="0.25" r="1422" customHeight="1" ht="18.75">
      <c r="A1422" s="741" t="s">
        <v>15823</v>
      </c>
      <c r="B1422" s="1226" t="s">
        <v>15824</v>
      </c>
      <c r="C1422" s="1231">
        <v>456</v>
      </c>
      <c r="D1422" s="1"/>
      <c r="E1422" s="1"/>
      <c r="F1422" s="1"/>
      <c r="G1422" s="1"/>
      <c r="H1422" s="1"/>
      <c r="I1422" s="1"/>
      <c r="J1422" s="1"/>
      <c r="K1422" s="1"/>
      <c r="L1422" s="1"/>
      <c r="M1422" s="367"/>
    </row>
    <row x14ac:dyDescent="0.25" r="1423" customHeight="1" ht="18.75">
      <c r="A1423" s="741" t="s">
        <v>15825</v>
      </c>
      <c r="B1423" s="1226" t="s">
        <v>15826</v>
      </c>
      <c r="C1423" s="1231">
        <v>447</v>
      </c>
      <c r="D1423" s="1"/>
      <c r="E1423" s="1"/>
      <c r="F1423" s="1"/>
      <c r="G1423" s="1"/>
      <c r="H1423" s="1"/>
      <c r="I1423" s="1"/>
      <c r="J1423" s="1"/>
      <c r="K1423" s="1"/>
      <c r="L1423" s="1"/>
      <c r="M1423" s="367"/>
    </row>
    <row x14ac:dyDescent="0.25" r="1424" customHeight="1" ht="18.75">
      <c r="A1424" s="741" t="s">
        <v>15827</v>
      </c>
      <c r="B1424" s="1226" t="s">
        <v>15828</v>
      </c>
      <c r="C1424" s="1231">
        <v>496</v>
      </c>
      <c r="D1424" s="1"/>
      <c r="E1424" s="1"/>
      <c r="F1424" s="1"/>
      <c r="G1424" s="1"/>
      <c r="H1424" s="1"/>
      <c r="I1424" s="1"/>
      <c r="J1424" s="1"/>
      <c r="K1424" s="1"/>
      <c r="L1424" s="1"/>
      <c r="M1424" s="367"/>
    </row>
    <row x14ac:dyDescent="0.25" r="1425" customHeight="1" ht="18.75">
      <c r="A1425" s="741" t="s">
        <v>15829</v>
      </c>
      <c r="B1425" s="1226" t="s">
        <v>15830</v>
      </c>
      <c r="C1425" s="1231">
        <v>457</v>
      </c>
      <c r="D1425" s="1"/>
      <c r="E1425" s="1"/>
      <c r="F1425" s="1"/>
      <c r="G1425" s="1"/>
      <c r="H1425" s="1"/>
      <c r="I1425" s="1"/>
      <c r="J1425" s="1"/>
      <c r="K1425" s="1"/>
      <c r="L1425" s="1"/>
      <c r="M1425" s="367"/>
    </row>
    <row x14ac:dyDescent="0.25" r="1426" customHeight="1" ht="18.75">
      <c r="A1426" s="741" t="s">
        <v>15831</v>
      </c>
      <c r="B1426" s="1226" t="s">
        <v>15832</v>
      </c>
      <c r="C1426" s="1231">
        <v>626</v>
      </c>
      <c r="D1426" s="1"/>
      <c r="E1426" s="1"/>
      <c r="F1426" s="1"/>
      <c r="G1426" s="1"/>
      <c r="H1426" s="1"/>
      <c r="I1426" s="1"/>
      <c r="J1426" s="1"/>
      <c r="K1426" s="1"/>
      <c r="L1426" s="1"/>
      <c r="M1426" s="367"/>
    </row>
    <row x14ac:dyDescent="0.25" r="1427" customHeight="1" ht="18.75">
      <c r="A1427" s="741" t="s">
        <v>15833</v>
      </c>
      <c r="B1427" s="1226" t="s">
        <v>15834</v>
      </c>
      <c r="C1427" s="1231">
        <v>677</v>
      </c>
      <c r="D1427" s="1"/>
      <c r="E1427" s="1"/>
      <c r="F1427" s="1"/>
      <c r="G1427" s="1"/>
      <c r="H1427" s="1"/>
      <c r="I1427" s="1"/>
      <c r="J1427" s="1"/>
      <c r="K1427" s="1"/>
      <c r="L1427" s="1"/>
      <c r="M1427" s="367"/>
    </row>
    <row x14ac:dyDescent="0.25" r="1428" customHeight="1" ht="18.75">
      <c r="A1428" s="741" t="s">
        <v>15835</v>
      </c>
      <c r="B1428" s="1226" t="s">
        <v>15836</v>
      </c>
      <c r="C1428" s="1231">
        <v>207</v>
      </c>
      <c r="D1428" s="1"/>
      <c r="E1428" s="1"/>
      <c r="F1428" s="1"/>
      <c r="G1428" s="1"/>
      <c r="H1428" s="1"/>
      <c r="I1428" s="1"/>
      <c r="J1428" s="1"/>
      <c r="K1428" s="1"/>
      <c r="L1428" s="1"/>
      <c r="M1428" s="367"/>
    </row>
    <row x14ac:dyDescent="0.25" r="1429" customHeight="1" ht="18.75">
      <c r="A1429" s="741" t="s">
        <v>15837</v>
      </c>
      <c r="B1429" s="1226" t="s">
        <v>15838</v>
      </c>
      <c r="C1429" s="1231">
        <v>1213</v>
      </c>
      <c r="D1429" s="1"/>
      <c r="E1429" s="1"/>
      <c r="F1429" s="1"/>
      <c r="G1429" s="1"/>
      <c r="H1429" s="1"/>
      <c r="I1429" s="1"/>
      <c r="J1429" s="1"/>
      <c r="K1429" s="1"/>
      <c r="L1429" s="1"/>
      <c r="M1429" s="367"/>
    </row>
    <row x14ac:dyDescent="0.25" r="1430" customHeight="1" ht="18.75">
      <c r="A1430" s="741" t="s">
        <v>15839</v>
      </c>
      <c r="B1430" s="1226" t="s">
        <v>15840</v>
      </c>
      <c r="C1430" s="1231">
        <v>182</v>
      </c>
      <c r="D1430" s="1"/>
      <c r="E1430" s="1"/>
      <c r="F1430" s="1"/>
      <c r="G1430" s="1"/>
      <c r="H1430" s="1"/>
      <c r="I1430" s="1"/>
      <c r="J1430" s="1"/>
      <c r="K1430" s="1"/>
      <c r="L1430" s="1"/>
      <c r="M1430" s="367"/>
    </row>
    <row x14ac:dyDescent="0.25" r="1431" customHeight="1" ht="18.75">
      <c r="A1431" s="741" t="s">
        <v>15841</v>
      </c>
      <c r="B1431" s="1226" t="s">
        <v>15842</v>
      </c>
      <c r="C1431" s="1231">
        <v>338</v>
      </c>
      <c r="D1431" s="1"/>
      <c r="E1431" s="1"/>
      <c r="F1431" s="1"/>
      <c r="G1431" s="1"/>
      <c r="H1431" s="1"/>
      <c r="I1431" s="1"/>
      <c r="J1431" s="1"/>
      <c r="K1431" s="1"/>
      <c r="L1431" s="1"/>
      <c r="M1431" s="367"/>
    </row>
    <row x14ac:dyDescent="0.25" r="1432" customHeight="1" ht="18.75">
      <c r="A1432" s="741" t="s">
        <v>15843</v>
      </c>
      <c r="B1432" s="1226" t="s">
        <v>15844</v>
      </c>
      <c r="C1432" s="1231">
        <v>121</v>
      </c>
      <c r="D1432" s="1"/>
      <c r="E1432" s="1"/>
      <c r="F1432" s="1"/>
      <c r="G1432" s="1"/>
      <c r="H1432" s="1"/>
      <c r="I1432" s="1"/>
      <c r="J1432" s="1"/>
      <c r="K1432" s="1"/>
      <c r="L1432" s="1"/>
      <c r="M1432" s="367"/>
    </row>
    <row x14ac:dyDescent="0.25" r="1433" customHeight="1" ht="18.75">
      <c r="A1433" s="741" t="s">
        <v>15845</v>
      </c>
      <c r="B1433" s="1226" t="s">
        <v>15846</v>
      </c>
      <c r="C1433" s="1231">
        <v>58</v>
      </c>
      <c r="D1433" s="1"/>
      <c r="E1433" s="1"/>
      <c r="F1433" s="1"/>
      <c r="G1433" s="1"/>
      <c r="H1433" s="1"/>
      <c r="I1433" s="1"/>
      <c r="J1433" s="1"/>
      <c r="K1433" s="1"/>
      <c r="L1433" s="1"/>
      <c r="M1433" s="367"/>
    </row>
    <row x14ac:dyDescent="0.25" r="1434" customHeight="1" ht="18.75">
      <c r="A1434" s="741" t="s">
        <v>15847</v>
      </c>
      <c r="B1434" s="1226" t="s">
        <v>13885</v>
      </c>
      <c r="C1434" s="1231">
        <v>251</v>
      </c>
      <c r="D1434" s="1"/>
      <c r="E1434" s="1"/>
      <c r="F1434" s="1"/>
      <c r="G1434" s="1"/>
      <c r="H1434" s="1"/>
      <c r="I1434" s="1"/>
      <c r="J1434" s="1"/>
      <c r="K1434" s="1"/>
      <c r="L1434" s="1"/>
      <c r="M1434" s="367"/>
    </row>
    <row x14ac:dyDescent="0.25" r="1435" customHeight="1" ht="18.75">
      <c r="A1435" s="741" t="s">
        <v>15848</v>
      </c>
      <c r="B1435" s="1226" t="s">
        <v>15849</v>
      </c>
      <c r="C1435" s="1231">
        <v>447</v>
      </c>
      <c r="D1435" s="1"/>
      <c r="E1435" s="1"/>
      <c r="F1435" s="1"/>
      <c r="G1435" s="1"/>
      <c r="H1435" s="1"/>
      <c r="I1435" s="1"/>
      <c r="J1435" s="1"/>
      <c r="K1435" s="1"/>
      <c r="L1435" s="1"/>
      <c r="M1435" s="367"/>
    </row>
    <row x14ac:dyDescent="0.25" r="1436" customHeight="1" ht="18.75">
      <c r="A1436" s="741" t="s">
        <v>15850</v>
      </c>
      <c r="B1436" s="1226" t="s">
        <v>15851</v>
      </c>
      <c r="C1436" s="1231">
        <v>501</v>
      </c>
      <c r="D1436" s="1"/>
      <c r="E1436" s="1"/>
      <c r="F1436" s="1"/>
      <c r="G1436" s="1"/>
      <c r="H1436" s="1"/>
      <c r="I1436" s="1"/>
      <c r="J1436" s="1"/>
      <c r="K1436" s="1"/>
      <c r="L1436" s="1"/>
      <c r="M1436" s="367"/>
    </row>
    <row x14ac:dyDescent="0.25" r="1437" customHeight="1" ht="18.75">
      <c r="A1437" s="741" t="s">
        <v>15852</v>
      </c>
      <c r="B1437" s="1226" t="s">
        <v>15853</v>
      </c>
      <c r="C1437" s="1231">
        <v>68</v>
      </c>
      <c r="D1437" s="1"/>
      <c r="E1437" s="1"/>
      <c r="F1437" s="1"/>
      <c r="G1437" s="1"/>
      <c r="H1437" s="1"/>
      <c r="I1437" s="1"/>
      <c r="J1437" s="1"/>
      <c r="K1437" s="1"/>
      <c r="L1437" s="1"/>
      <c r="M1437" s="367"/>
    </row>
    <row x14ac:dyDescent="0.25" r="1438" customHeight="1" ht="18.75">
      <c r="A1438" s="741" t="s">
        <v>15854</v>
      </c>
      <c r="B1438" s="1226" t="s">
        <v>15855</v>
      </c>
      <c r="C1438" s="1231">
        <v>44</v>
      </c>
      <c r="D1438" s="1"/>
      <c r="E1438" s="1"/>
      <c r="F1438" s="1"/>
      <c r="G1438" s="1"/>
      <c r="H1438" s="1"/>
      <c r="I1438" s="1"/>
      <c r="J1438" s="1"/>
      <c r="K1438" s="1"/>
      <c r="L1438" s="1"/>
      <c r="M1438" s="367"/>
    </row>
    <row x14ac:dyDescent="0.25" r="1439" customHeight="1" ht="18.75">
      <c r="A1439" s="741" t="s">
        <v>15856</v>
      </c>
      <c r="B1439" s="1226" t="s">
        <v>15857</v>
      </c>
      <c r="C1439" s="1231">
        <v>511</v>
      </c>
      <c r="D1439" s="1"/>
      <c r="E1439" s="1"/>
      <c r="F1439" s="1"/>
      <c r="G1439" s="1"/>
      <c r="H1439" s="1"/>
      <c r="I1439" s="1"/>
      <c r="J1439" s="1"/>
      <c r="K1439" s="1"/>
      <c r="L1439" s="1"/>
      <c r="M1439" s="367"/>
    </row>
    <row x14ac:dyDescent="0.25" r="1440" customHeight="1" ht="18.75">
      <c r="A1440" s="741" t="s">
        <v>15858</v>
      </c>
      <c r="B1440" s="1226" t="s">
        <v>15859</v>
      </c>
      <c r="C1440" s="1231">
        <v>107</v>
      </c>
      <c r="D1440" s="1"/>
      <c r="E1440" s="1"/>
      <c r="F1440" s="1"/>
      <c r="G1440" s="1"/>
      <c r="H1440" s="1"/>
      <c r="I1440" s="1"/>
      <c r="J1440" s="1"/>
      <c r="K1440" s="1"/>
      <c r="L1440" s="1"/>
      <c r="M1440" s="367"/>
    </row>
    <row x14ac:dyDescent="0.25" r="1441" customHeight="1" ht="18.75">
      <c r="A1441" s="741" t="s">
        <v>15860</v>
      </c>
      <c r="B1441" s="1226" t="s">
        <v>15861</v>
      </c>
      <c r="C1441" s="1231">
        <v>258</v>
      </c>
      <c r="D1441" s="1"/>
      <c r="E1441" s="1"/>
      <c r="F1441" s="1"/>
      <c r="G1441" s="1"/>
      <c r="H1441" s="1"/>
      <c r="I1441" s="1"/>
      <c r="J1441" s="1"/>
      <c r="K1441" s="1"/>
      <c r="L1441" s="1"/>
      <c r="M1441" s="367"/>
    </row>
    <row x14ac:dyDescent="0.25" r="1442" customHeight="1" ht="18.75">
      <c r="A1442" s="741" t="s">
        <v>15862</v>
      </c>
      <c r="B1442" s="1226" t="s">
        <v>15863</v>
      </c>
      <c r="C1442" s="1231">
        <v>63</v>
      </c>
      <c r="D1442" s="1"/>
      <c r="E1442" s="1"/>
      <c r="F1442" s="1"/>
      <c r="G1442" s="1"/>
      <c r="H1442" s="1"/>
      <c r="I1442" s="1"/>
      <c r="J1442" s="1"/>
      <c r="K1442" s="1"/>
      <c r="L1442" s="1"/>
      <c r="M1442" s="367"/>
    </row>
    <row x14ac:dyDescent="0.25" r="1443" customHeight="1" ht="18.75">
      <c r="A1443" s="741" t="s">
        <v>15864</v>
      </c>
      <c r="B1443" s="1226" t="s">
        <v>15865</v>
      </c>
      <c r="C1443" s="1231">
        <v>457</v>
      </c>
      <c r="D1443" s="1"/>
      <c r="E1443" s="1"/>
      <c r="F1443" s="1"/>
      <c r="G1443" s="1"/>
      <c r="H1443" s="1"/>
      <c r="I1443" s="1"/>
      <c r="J1443" s="1"/>
      <c r="K1443" s="1"/>
      <c r="L1443" s="1"/>
      <c r="M1443" s="367"/>
    </row>
    <row x14ac:dyDescent="0.25" r="1444" customHeight="1" ht="18.75">
      <c r="A1444" s="741" t="s">
        <v>15866</v>
      </c>
      <c r="B1444" s="1226" t="s">
        <v>15867</v>
      </c>
      <c r="C1444" s="1231">
        <v>115</v>
      </c>
      <c r="D1444" s="1"/>
      <c r="E1444" s="1"/>
      <c r="F1444" s="1"/>
      <c r="G1444" s="1"/>
      <c r="H1444" s="1"/>
      <c r="I1444" s="1"/>
      <c r="J1444" s="1"/>
      <c r="K1444" s="1"/>
      <c r="L1444" s="1"/>
      <c r="M1444" s="367"/>
    </row>
    <row x14ac:dyDescent="0.25" r="1445" customHeight="1" ht="18.75">
      <c r="A1445" s="741" t="s">
        <v>15868</v>
      </c>
      <c r="B1445" s="1226" t="s">
        <v>15869</v>
      </c>
      <c r="C1445" s="1231">
        <v>56</v>
      </c>
      <c r="D1445" s="1"/>
      <c r="E1445" s="1"/>
      <c r="F1445" s="1"/>
      <c r="G1445" s="1"/>
      <c r="H1445" s="1"/>
      <c r="I1445" s="1"/>
      <c r="J1445" s="1"/>
      <c r="K1445" s="1"/>
      <c r="L1445" s="1"/>
      <c r="M1445" s="367"/>
    </row>
    <row x14ac:dyDescent="0.25" r="1446" customHeight="1" ht="18.75">
      <c r="A1446" s="741" t="s">
        <v>15870</v>
      </c>
      <c r="B1446" s="1226" t="s">
        <v>15871</v>
      </c>
      <c r="C1446" s="1231">
        <v>41</v>
      </c>
      <c r="D1446" s="1"/>
      <c r="E1446" s="1"/>
      <c r="F1446" s="1"/>
      <c r="G1446" s="1"/>
      <c r="H1446" s="1"/>
      <c r="I1446" s="1"/>
      <c r="J1446" s="1"/>
      <c r="K1446" s="1"/>
      <c r="L1446" s="1"/>
      <c r="M1446" s="367"/>
    </row>
    <row x14ac:dyDescent="0.25" r="1447" customHeight="1" ht="18.75">
      <c r="A1447" s="741" t="s">
        <v>15872</v>
      </c>
      <c r="B1447" s="1226" t="s">
        <v>15873</v>
      </c>
      <c r="C1447" s="1231">
        <v>637</v>
      </c>
      <c r="D1447" s="1"/>
      <c r="E1447" s="1"/>
      <c r="F1447" s="1"/>
      <c r="G1447" s="1"/>
      <c r="H1447" s="1"/>
      <c r="I1447" s="1"/>
      <c r="J1447" s="1"/>
      <c r="K1447" s="1"/>
      <c r="L1447" s="1"/>
      <c r="M1447" s="367"/>
    </row>
    <row x14ac:dyDescent="0.25" r="1448" customHeight="1" ht="18.75">
      <c r="A1448" s="741" t="s">
        <v>15874</v>
      </c>
      <c r="B1448" s="1226" t="s">
        <v>15875</v>
      </c>
      <c r="C1448" s="1231">
        <v>692</v>
      </c>
      <c r="D1448" s="1"/>
      <c r="E1448" s="1"/>
      <c r="F1448" s="1"/>
      <c r="G1448" s="1"/>
      <c r="H1448" s="1"/>
      <c r="I1448" s="1"/>
      <c r="J1448" s="1"/>
      <c r="K1448" s="1"/>
      <c r="L1448" s="1"/>
      <c r="M1448" s="367"/>
    </row>
    <row x14ac:dyDescent="0.25" r="1449" customHeight="1" ht="18.75">
      <c r="A1449" s="741" t="s">
        <v>15876</v>
      </c>
      <c r="B1449" s="1226" t="s">
        <v>14515</v>
      </c>
      <c r="C1449" s="1231">
        <v>361</v>
      </c>
      <c r="D1449" s="1"/>
      <c r="E1449" s="1"/>
      <c r="F1449" s="1"/>
      <c r="G1449" s="1"/>
      <c r="H1449" s="1"/>
      <c r="I1449" s="1"/>
      <c r="J1449" s="1"/>
      <c r="K1449" s="1"/>
      <c r="L1449" s="1"/>
      <c r="M1449" s="367"/>
    </row>
    <row x14ac:dyDescent="0.25" r="1450" customHeight="1" ht="18.75">
      <c r="A1450" s="741" t="s">
        <v>15877</v>
      </c>
      <c r="B1450" s="1226" t="s">
        <v>15878</v>
      </c>
      <c r="C1450" s="1231">
        <v>88</v>
      </c>
      <c r="D1450" s="1"/>
      <c r="E1450" s="1"/>
      <c r="F1450" s="1"/>
      <c r="G1450" s="1"/>
      <c r="H1450" s="1"/>
      <c r="I1450" s="1"/>
      <c r="J1450" s="1"/>
      <c r="K1450" s="1"/>
      <c r="L1450" s="1"/>
      <c r="M1450" s="367"/>
    </row>
    <row x14ac:dyDescent="0.25" r="1451" customHeight="1" ht="18.75">
      <c r="A1451" s="741" t="s">
        <v>15879</v>
      </c>
      <c r="B1451" s="1226" t="s">
        <v>15880</v>
      </c>
      <c r="C1451" s="1231">
        <v>93</v>
      </c>
      <c r="D1451" s="1"/>
      <c r="E1451" s="1"/>
      <c r="F1451" s="1"/>
      <c r="G1451" s="1"/>
      <c r="H1451" s="1"/>
      <c r="I1451" s="1"/>
      <c r="J1451" s="1"/>
      <c r="K1451" s="1"/>
      <c r="L1451" s="1"/>
      <c r="M1451" s="367"/>
    </row>
    <row x14ac:dyDescent="0.25" r="1452" customHeight="1" ht="18.75">
      <c r="A1452" s="741" t="s">
        <v>15881</v>
      </c>
      <c r="B1452" s="1226" t="s">
        <v>15882</v>
      </c>
      <c r="C1452" s="1231">
        <v>107</v>
      </c>
      <c r="D1452" s="1"/>
      <c r="E1452" s="1"/>
      <c r="F1452" s="1"/>
      <c r="G1452" s="1"/>
      <c r="H1452" s="1"/>
      <c r="I1452" s="1"/>
      <c r="J1452" s="1"/>
      <c r="K1452" s="1"/>
      <c r="L1452" s="1"/>
      <c r="M1452" s="367"/>
    </row>
    <row x14ac:dyDescent="0.25" r="1453" customHeight="1" ht="18.75">
      <c r="A1453" s="741" t="s">
        <v>15883</v>
      </c>
      <c r="B1453" s="1226" t="s">
        <v>15884</v>
      </c>
      <c r="C1453" s="1231">
        <v>287</v>
      </c>
      <c r="D1453" s="1"/>
      <c r="E1453" s="1"/>
      <c r="F1453" s="1"/>
      <c r="G1453" s="1"/>
      <c r="H1453" s="1"/>
      <c r="I1453" s="1"/>
      <c r="J1453" s="1"/>
      <c r="K1453" s="1"/>
      <c r="L1453" s="1"/>
      <c r="M1453" s="367"/>
    </row>
    <row x14ac:dyDescent="0.25" r="1454" customHeight="1" ht="18.75">
      <c r="A1454" s="741" t="s">
        <v>15885</v>
      </c>
      <c r="B1454" s="1226" t="s">
        <v>15886</v>
      </c>
      <c r="C1454" s="1231">
        <v>24</v>
      </c>
      <c r="D1454" s="1"/>
      <c r="E1454" s="1"/>
      <c r="F1454" s="1"/>
      <c r="G1454" s="1"/>
      <c r="H1454" s="1"/>
      <c r="I1454" s="1"/>
      <c r="J1454" s="1"/>
      <c r="K1454" s="1"/>
      <c r="L1454" s="1"/>
      <c r="M1454" s="367"/>
    </row>
    <row x14ac:dyDescent="0.25" r="1455" customHeight="1" ht="18.75">
      <c r="A1455" s="741" t="s">
        <v>15887</v>
      </c>
      <c r="B1455" s="1226" t="s">
        <v>101</v>
      </c>
      <c r="C1455" s="1231">
        <v>19</v>
      </c>
      <c r="D1455" s="1"/>
      <c r="E1455" s="1"/>
      <c r="F1455" s="1"/>
      <c r="G1455" s="1"/>
      <c r="H1455" s="1"/>
      <c r="I1455" s="1"/>
      <c r="J1455" s="1"/>
      <c r="K1455" s="1"/>
      <c r="L1455" s="1"/>
      <c r="M1455" s="367"/>
    </row>
    <row x14ac:dyDescent="0.25" r="1456" customHeight="1" ht="18.75">
      <c r="A1456" s="741" t="s">
        <v>15888</v>
      </c>
      <c r="B1456" s="1226" t="s">
        <v>15889</v>
      </c>
      <c r="C1456" s="1231">
        <v>46</v>
      </c>
      <c r="D1456" s="1"/>
      <c r="E1456" s="1"/>
      <c r="F1456" s="1"/>
      <c r="G1456" s="1"/>
      <c r="H1456" s="1"/>
      <c r="I1456" s="1"/>
      <c r="J1456" s="1"/>
      <c r="K1456" s="1"/>
      <c r="L1456" s="1"/>
      <c r="M1456" s="367"/>
    </row>
    <row x14ac:dyDescent="0.25" r="1457" customHeight="1" ht="18.75">
      <c r="A1457" s="741" t="s">
        <v>15890</v>
      </c>
      <c r="B1457" s="1226" t="s">
        <v>15891</v>
      </c>
      <c r="C1457" s="1231">
        <v>186</v>
      </c>
      <c r="D1457" s="1"/>
      <c r="E1457" s="1"/>
      <c r="F1457" s="1"/>
      <c r="G1457" s="1"/>
      <c r="H1457" s="1"/>
      <c r="I1457" s="1"/>
      <c r="J1457" s="1"/>
      <c r="K1457" s="1"/>
      <c r="L1457" s="1"/>
      <c r="M1457" s="367"/>
    </row>
    <row x14ac:dyDescent="0.25" r="1458" customHeight="1" ht="18.75">
      <c r="A1458" s="741" t="s">
        <v>15892</v>
      </c>
      <c r="B1458" s="1226" t="s">
        <v>15893</v>
      </c>
      <c r="C1458" s="1231">
        <v>191</v>
      </c>
      <c r="D1458" s="1"/>
      <c r="E1458" s="1"/>
      <c r="F1458" s="1"/>
      <c r="G1458" s="1"/>
      <c r="H1458" s="1"/>
      <c r="I1458" s="1"/>
      <c r="J1458" s="1"/>
      <c r="K1458" s="1"/>
      <c r="L1458" s="1"/>
      <c r="M1458" s="367"/>
    </row>
    <row x14ac:dyDescent="0.25" r="1459" customHeight="1" ht="18.75">
      <c r="A1459" s="741" t="s">
        <v>15894</v>
      </c>
      <c r="B1459" s="1226" t="s">
        <v>15895</v>
      </c>
      <c r="C1459" s="1231">
        <v>65</v>
      </c>
      <c r="D1459" s="1"/>
      <c r="E1459" s="1"/>
      <c r="F1459" s="1"/>
      <c r="G1459" s="1"/>
      <c r="H1459" s="1"/>
      <c r="I1459" s="1"/>
      <c r="J1459" s="1"/>
      <c r="K1459" s="1"/>
      <c r="L1459" s="1"/>
      <c r="M1459" s="367"/>
    </row>
    <row x14ac:dyDescent="0.25" r="1460" customHeight="1" ht="18.75">
      <c r="A1460" s="741" t="s">
        <v>15896</v>
      </c>
      <c r="B1460" s="1226" t="s">
        <v>15897</v>
      </c>
      <c r="C1460" s="1231">
        <v>15</v>
      </c>
      <c r="D1460" s="1"/>
      <c r="E1460" s="1"/>
      <c r="F1460" s="1"/>
      <c r="G1460" s="1"/>
      <c r="H1460" s="1"/>
      <c r="I1460" s="1"/>
      <c r="J1460" s="1"/>
      <c r="K1460" s="1"/>
      <c r="L1460" s="1"/>
      <c r="M1460" s="367"/>
    </row>
    <row x14ac:dyDescent="0.25" r="1461" customHeight="1" ht="18.75">
      <c r="A1461" s="741" t="s">
        <v>15898</v>
      </c>
      <c r="B1461" s="1226" t="s">
        <v>15899</v>
      </c>
      <c r="C1461" s="1231">
        <v>23</v>
      </c>
      <c r="D1461" s="1"/>
      <c r="E1461" s="1"/>
      <c r="F1461" s="1"/>
      <c r="G1461" s="1"/>
      <c r="H1461" s="1"/>
      <c r="I1461" s="1"/>
      <c r="J1461" s="1"/>
      <c r="K1461" s="1"/>
      <c r="L1461" s="1"/>
      <c r="M1461" s="367"/>
    </row>
    <row x14ac:dyDescent="0.25" r="1462" customHeight="1" ht="18.75">
      <c r="A1462" s="741" t="s">
        <v>112</v>
      </c>
      <c r="B1462" s="1226" t="s">
        <v>113</v>
      </c>
      <c r="C1462" s="1231">
        <v>46</v>
      </c>
      <c r="D1462" s="1"/>
      <c r="E1462" s="1"/>
      <c r="F1462" s="1"/>
      <c r="G1462" s="1"/>
      <c r="H1462" s="1"/>
      <c r="I1462" s="1"/>
      <c r="J1462" s="1"/>
      <c r="K1462" s="1"/>
      <c r="L1462" s="1"/>
      <c r="M1462" s="367"/>
    </row>
    <row x14ac:dyDescent="0.25" r="1463" customHeight="1" ht="18.75">
      <c r="A1463" s="741" t="s">
        <v>15900</v>
      </c>
      <c r="B1463" s="1226" t="s">
        <v>15901</v>
      </c>
      <c r="C1463" s="1231">
        <v>207</v>
      </c>
      <c r="D1463" s="1"/>
      <c r="E1463" s="1"/>
      <c r="F1463" s="1"/>
      <c r="G1463" s="1"/>
      <c r="H1463" s="1"/>
      <c r="I1463" s="1"/>
      <c r="J1463" s="1"/>
      <c r="K1463" s="1"/>
      <c r="L1463" s="1"/>
      <c r="M1463" s="367"/>
    </row>
    <row x14ac:dyDescent="0.25" r="1464" customHeight="1" ht="18.75">
      <c r="A1464" s="741" t="s">
        <v>15902</v>
      </c>
      <c r="B1464" s="1226" t="s">
        <v>15903</v>
      </c>
      <c r="C1464" s="1231">
        <v>211</v>
      </c>
      <c r="D1464" s="1"/>
      <c r="E1464" s="1"/>
      <c r="F1464" s="1"/>
      <c r="G1464" s="1"/>
      <c r="H1464" s="1"/>
      <c r="I1464" s="1"/>
      <c r="J1464" s="1"/>
      <c r="K1464" s="1"/>
      <c r="L1464" s="1"/>
      <c r="M1464" s="367"/>
    </row>
    <row x14ac:dyDescent="0.25" r="1465" customHeight="1" ht="18.75">
      <c r="A1465" s="741" t="s">
        <v>15904</v>
      </c>
      <c r="B1465" s="1226" t="s">
        <v>15905</v>
      </c>
      <c r="C1465" s="1231">
        <v>111</v>
      </c>
      <c r="D1465" s="1"/>
      <c r="E1465" s="1"/>
      <c r="F1465" s="1"/>
      <c r="G1465" s="1"/>
      <c r="H1465" s="1"/>
      <c r="I1465" s="1"/>
      <c r="J1465" s="1"/>
      <c r="K1465" s="1"/>
      <c r="L1465" s="1"/>
      <c r="M1465" s="367"/>
    </row>
    <row x14ac:dyDescent="0.25" r="1466" customHeight="1" ht="18.75">
      <c r="A1466" s="741" t="s">
        <v>15906</v>
      </c>
      <c r="B1466" s="1226" t="s">
        <v>15907</v>
      </c>
      <c r="C1466" s="1231">
        <v>106</v>
      </c>
      <c r="D1466" s="1"/>
      <c r="E1466" s="1"/>
      <c r="F1466" s="1"/>
      <c r="G1466" s="1"/>
      <c r="H1466" s="1"/>
      <c r="I1466" s="1"/>
      <c r="J1466" s="1"/>
      <c r="K1466" s="1"/>
      <c r="L1466" s="1"/>
      <c r="M1466" s="367"/>
    </row>
    <row x14ac:dyDescent="0.25" r="1467" customHeight="1" ht="18.75">
      <c r="A1467" s="741" t="s">
        <v>15908</v>
      </c>
      <c r="B1467" s="1226" t="s">
        <v>15909</v>
      </c>
      <c r="C1467" s="1231">
        <v>86</v>
      </c>
      <c r="D1467" s="1"/>
      <c r="E1467" s="1"/>
      <c r="F1467" s="1"/>
      <c r="G1467" s="1"/>
      <c r="H1467" s="1"/>
      <c r="I1467" s="1"/>
      <c r="J1467" s="1"/>
      <c r="K1467" s="1"/>
      <c r="L1467" s="1"/>
      <c r="M1467" s="367"/>
    </row>
    <row x14ac:dyDescent="0.25" r="1468" customHeight="1" ht="18.75">
      <c r="A1468" s="741" t="s">
        <v>15910</v>
      </c>
      <c r="B1468" s="1226" t="s">
        <v>15911</v>
      </c>
      <c r="C1468" s="1231">
        <v>64</v>
      </c>
      <c r="D1468" s="1"/>
      <c r="E1468" s="1"/>
      <c r="F1468" s="1"/>
      <c r="G1468" s="1"/>
      <c r="H1468" s="1"/>
      <c r="I1468" s="1"/>
      <c r="J1468" s="1"/>
      <c r="K1468" s="1"/>
      <c r="L1468" s="1"/>
      <c r="M1468" s="367"/>
    </row>
    <row x14ac:dyDescent="0.25" r="1469" customHeight="1" ht="18.75">
      <c r="A1469" s="741" t="s">
        <v>15912</v>
      </c>
      <c r="B1469" s="1226" t="s">
        <v>15913</v>
      </c>
      <c r="C1469" s="1231">
        <v>91</v>
      </c>
      <c r="D1469" s="1"/>
      <c r="E1469" s="1"/>
      <c r="F1469" s="1"/>
      <c r="G1469" s="1"/>
      <c r="H1469" s="1"/>
      <c r="I1469" s="1"/>
      <c r="J1469" s="1"/>
      <c r="K1469" s="1"/>
      <c r="L1469" s="1"/>
      <c r="M1469" s="367"/>
    </row>
    <row x14ac:dyDescent="0.25" r="1470" customHeight="1" ht="18.75">
      <c r="A1470" s="741" t="s">
        <v>15914</v>
      </c>
      <c r="B1470" s="1226" t="s">
        <v>15915</v>
      </c>
      <c r="C1470" s="1231">
        <v>193</v>
      </c>
      <c r="D1470" s="1"/>
      <c r="E1470" s="1"/>
      <c r="F1470" s="1"/>
      <c r="G1470" s="1"/>
      <c r="H1470" s="1"/>
      <c r="I1470" s="1"/>
      <c r="J1470" s="1"/>
      <c r="K1470" s="1"/>
      <c r="L1470" s="1"/>
      <c r="M1470" s="367"/>
    </row>
    <row x14ac:dyDescent="0.25" r="1471" customHeight="1" ht="18.75">
      <c r="A1471" s="741" t="s">
        <v>15916</v>
      </c>
      <c r="B1471" s="1226" t="s">
        <v>15917</v>
      </c>
      <c r="C1471" s="1231">
        <v>526</v>
      </c>
      <c r="D1471" s="1"/>
      <c r="E1471" s="1"/>
      <c r="F1471" s="1"/>
      <c r="G1471" s="1"/>
      <c r="H1471" s="1"/>
      <c r="I1471" s="1"/>
      <c r="J1471" s="1"/>
      <c r="K1471" s="1"/>
      <c r="L1471" s="1"/>
      <c r="M1471" s="367"/>
    </row>
    <row x14ac:dyDescent="0.25" r="1472" customHeight="1" ht="18.75">
      <c r="A1472" s="741" t="s">
        <v>15918</v>
      </c>
      <c r="B1472" s="1226" t="s">
        <v>15919</v>
      </c>
      <c r="C1472" s="1231">
        <v>246</v>
      </c>
      <c r="D1472" s="1"/>
      <c r="E1472" s="1"/>
      <c r="F1472" s="1"/>
      <c r="G1472" s="1"/>
      <c r="H1472" s="1"/>
      <c r="I1472" s="1"/>
      <c r="J1472" s="1"/>
      <c r="K1472" s="1"/>
      <c r="L1472" s="1"/>
      <c r="M1472" s="367"/>
    </row>
    <row x14ac:dyDescent="0.25" r="1473" customHeight="1" ht="18.75">
      <c r="A1473" s="741" t="s">
        <v>15920</v>
      </c>
      <c r="B1473" s="1226" t="s">
        <v>15921</v>
      </c>
      <c r="C1473" s="1231">
        <v>1028</v>
      </c>
      <c r="D1473" s="1"/>
      <c r="E1473" s="1"/>
      <c r="F1473" s="1"/>
      <c r="G1473" s="1"/>
      <c r="H1473" s="1"/>
      <c r="I1473" s="1"/>
      <c r="J1473" s="1"/>
      <c r="K1473" s="1"/>
      <c r="L1473" s="1"/>
      <c r="M1473" s="367"/>
    </row>
    <row x14ac:dyDescent="0.25" r="1474" customHeight="1" ht="18.75">
      <c r="A1474" s="741" t="s">
        <v>15922</v>
      </c>
      <c r="B1474" s="1226" t="s">
        <v>15923</v>
      </c>
      <c r="C1474" s="1231">
        <v>1257</v>
      </c>
      <c r="D1474" s="1"/>
      <c r="E1474" s="1"/>
      <c r="F1474" s="1"/>
      <c r="G1474" s="1"/>
      <c r="H1474" s="1"/>
      <c r="I1474" s="1"/>
      <c r="J1474" s="1"/>
      <c r="K1474" s="1"/>
      <c r="L1474" s="1"/>
      <c r="M1474" s="367"/>
    </row>
    <row x14ac:dyDescent="0.25" r="1475" customHeight="1" ht="18.75">
      <c r="A1475" s="741" t="s">
        <v>15924</v>
      </c>
      <c r="B1475" s="1226" t="s">
        <v>15925</v>
      </c>
      <c r="C1475" s="1231">
        <v>29</v>
      </c>
      <c r="D1475" s="1"/>
      <c r="E1475" s="1"/>
      <c r="F1475" s="1"/>
      <c r="G1475" s="1"/>
      <c r="H1475" s="1"/>
      <c r="I1475" s="1"/>
      <c r="J1475" s="1"/>
      <c r="K1475" s="1"/>
      <c r="L1475" s="1"/>
      <c r="M1475" s="367"/>
    </row>
    <row x14ac:dyDescent="0.25" r="1476" customHeight="1" ht="18.75">
      <c r="A1476" s="741" t="s">
        <v>15926</v>
      </c>
      <c r="B1476" s="1226" t="s">
        <v>15927</v>
      </c>
      <c r="C1476" s="1231">
        <v>188</v>
      </c>
      <c r="D1476" s="1"/>
      <c r="E1476" s="1"/>
      <c r="F1476" s="1"/>
      <c r="G1476" s="1"/>
      <c r="H1476" s="1"/>
      <c r="I1476" s="1"/>
      <c r="J1476" s="1"/>
      <c r="K1476" s="1"/>
      <c r="L1476" s="1"/>
      <c r="M1476" s="367"/>
    </row>
    <row x14ac:dyDescent="0.25" r="1477" customHeight="1" ht="18.75">
      <c r="A1477" s="741" t="s">
        <v>15928</v>
      </c>
      <c r="B1477" s="1226" t="s">
        <v>15929</v>
      </c>
      <c r="C1477" s="1231">
        <v>104</v>
      </c>
      <c r="D1477" s="1"/>
      <c r="E1477" s="1"/>
      <c r="F1477" s="1"/>
      <c r="G1477" s="1"/>
      <c r="H1477" s="1"/>
      <c r="I1477" s="1"/>
      <c r="J1477" s="1"/>
      <c r="K1477" s="1"/>
      <c r="L1477" s="1"/>
      <c r="M1477" s="367"/>
    </row>
    <row x14ac:dyDescent="0.25" r="1478" customHeight="1" ht="18.75">
      <c r="A1478" s="741" t="s">
        <v>15930</v>
      </c>
      <c r="B1478" s="1226" t="s">
        <v>15931</v>
      </c>
      <c r="C1478" s="1231">
        <v>102</v>
      </c>
      <c r="D1478" s="1"/>
      <c r="E1478" s="1"/>
      <c r="F1478" s="1"/>
      <c r="G1478" s="1"/>
      <c r="H1478" s="1"/>
      <c r="I1478" s="1"/>
      <c r="J1478" s="1"/>
      <c r="K1478" s="1"/>
      <c r="L1478" s="1"/>
      <c r="M1478" s="367"/>
    </row>
    <row x14ac:dyDescent="0.25" r="1479" customHeight="1" ht="18.75">
      <c r="A1479" s="741" t="s">
        <v>15932</v>
      </c>
      <c r="B1479" s="1226" t="s">
        <v>15933</v>
      </c>
      <c r="C1479" s="1231">
        <v>314</v>
      </c>
      <c r="D1479" s="1"/>
      <c r="E1479" s="1"/>
      <c r="F1479" s="1"/>
      <c r="G1479" s="1"/>
      <c r="H1479" s="1"/>
      <c r="I1479" s="1"/>
      <c r="J1479" s="1"/>
      <c r="K1479" s="1"/>
      <c r="L1479" s="1"/>
      <c r="M1479" s="367"/>
    </row>
    <row x14ac:dyDescent="0.25" r="1480" customHeight="1" ht="18.75">
      <c r="A1480" s="741" t="s">
        <v>15934</v>
      </c>
      <c r="B1480" s="1226" t="s">
        <v>15935</v>
      </c>
      <c r="C1480" s="1231">
        <v>261</v>
      </c>
      <c r="D1480" s="1"/>
      <c r="E1480" s="1"/>
      <c r="F1480" s="1"/>
      <c r="G1480" s="1"/>
      <c r="H1480" s="1"/>
      <c r="I1480" s="1"/>
      <c r="J1480" s="1"/>
      <c r="K1480" s="1"/>
      <c r="L1480" s="1"/>
      <c r="M1480" s="367"/>
    </row>
    <row x14ac:dyDescent="0.25" r="1481" customHeight="1" ht="18.75">
      <c r="A1481" s="741" t="s">
        <v>15936</v>
      </c>
      <c r="B1481" s="1226" t="s">
        <v>15937</v>
      </c>
      <c r="C1481" s="1231">
        <v>171</v>
      </c>
      <c r="D1481" s="1"/>
      <c r="E1481" s="1"/>
      <c r="F1481" s="1"/>
      <c r="G1481" s="1"/>
      <c r="H1481" s="1"/>
      <c r="I1481" s="1"/>
      <c r="J1481" s="1"/>
      <c r="K1481" s="1"/>
      <c r="L1481" s="1"/>
      <c r="M1481" s="367"/>
    </row>
    <row x14ac:dyDescent="0.25" r="1482" customHeight="1" ht="18.75">
      <c r="A1482" s="741" t="s">
        <v>15938</v>
      </c>
      <c r="B1482" s="1226" t="s">
        <v>15939</v>
      </c>
      <c r="C1482" s="1231">
        <v>271</v>
      </c>
      <c r="D1482" s="1"/>
      <c r="E1482" s="1"/>
      <c r="F1482" s="1"/>
      <c r="G1482" s="1"/>
      <c r="H1482" s="1"/>
      <c r="I1482" s="1"/>
      <c r="J1482" s="1"/>
      <c r="K1482" s="1"/>
      <c r="L1482" s="1"/>
      <c r="M1482" s="367"/>
    </row>
    <row x14ac:dyDescent="0.25" r="1483" customHeight="1" ht="18.75">
      <c r="A1483" s="741" t="s">
        <v>15940</v>
      </c>
      <c r="B1483" s="1226" t="s">
        <v>15941</v>
      </c>
      <c r="C1483" s="1231">
        <v>131</v>
      </c>
      <c r="D1483" s="1"/>
      <c r="E1483" s="1"/>
      <c r="F1483" s="1"/>
      <c r="G1483" s="1"/>
      <c r="H1483" s="1"/>
      <c r="I1483" s="1"/>
      <c r="J1483" s="1"/>
      <c r="K1483" s="1"/>
      <c r="L1483" s="1"/>
      <c r="M1483" s="367"/>
    </row>
    <row x14ac:dyDescent="0.25" r="1484" customHeight="1" ht="18.75">
      <c r="A1484" s="741" t="s">
        <v>15942</v>
      </c>
      <c r="B1484" s="1226" t="s">
        <v>15939</v>
      </c>
      <c r="C1484" s="1231">
        <v>271</v>
      </c>
      <c r="D1484" s="1"/>
      <c r="E1484" s="1"/>
      <c r="F1484" s="1"/>
      <c r="G1484" s="1"/>
      <c r="H1484" s="1"/>
      <c r="I1484" s="1"/>
      <c r="J1484" s="1"/>
      <c r="K1484" s="1"/>
      <c r="L1484" s="1"/>
      <c r="M1484" s="367"/>
    </row>
    <row x14ac:dyDescent="0.25" r="1485" customHeight="1" ht="18.75">
      <c r="A1485" s="741" t="s">
        <v>15943</v>
      </c>
      <c r="B1485" s="1226" t="s">
        <v>15944</v>
      </c>
      <c r="C1485" s="1231">
        <v>512</v>
      </c>
      <c r="D1485" s="1"/>
      <c r="E1485" s="1"/>
      <c r="F1485" s="1"/>
      <c r="G1485" s="1"/>
      <c r="H1485" s="1"/>
      <c r="I1485" s="1"/>
      <c r="J1485" s="1"/>
      <c r="K1485" s="1"/>
      <c r="L1485" s="1"/>
      <c r="M1485" s="367"/>
    </row>
    <row x14ac:dyDescent="0.25" r="1486" customHeight="1" ht="18.75">
      <c r="A1486" s="741" t="s">
        <v>15945</v>
      </c>
      <c r="B1486" s="1226" t="s">
        <v>15946</v>
      </c>
      <c r="C1486" s="1231">
        <v>24</v>
      </c>
      <c r="D1486" s="1"/>
      <c r="E1486" s="1"/>
      <c r="F1486" s="1"/>
      <c r="G1486" s="1"/>
      <c r="H1486" s="1"/>
      <c r="I1486" s="1"/>
      <c r="J1486" s="1"/>
      <c r="K1486" s="1"/>
      <c r="L1486" s="1"/>
      <c r="M1486" s="367"/>
    </row>
    <row x14ac:dyDescent="0.25" r="1487" customHeight="1" ht="18.75">
      <c r="A1487" s="741" t="s">
        <v>15947</v>
      </c>
      <c r="B1487" s="1226" t="s">
        <v>15948</v>
      </c>
      <c r="C1487" s="1231">
        <v>440</v>
      </c>
      <c r="D1487" s="1"/>
      <c r="E1487" s="1"/>
      <c r="F1487" s="1"/>
      <c r="G1487" s="1"/>
      <c r="H1487" s="1"/>
      <c r="I1487" s="1"/>
      <c r="J1487" s="1"/>
      <c r="K1487" s="1"/>
      <c r="L1487" s="1"/>
      <c r="M1487" s="367"/>
    </row>
    <row x14ac:dyDescent="0.25" r="1488" customHeight="1" ht="18.75">
      <c r="A1488" s="741" t="s">
        <v>15949</v>
      </c>
      <c r="B1488" s="1226" t="s">
        <v>15950</v>
      </c>
      <c r="C1488" s="1231">
        <v>45</v>
      </c>
      <c r="D1488" s="1"/>
      <c r="E1488" s="1"/>
      <c r="F1488" s="1"/>
      <c r="G1488" s="1"/>
      <c r="H1488" s="1"/>
      <c r="I1488" s="1"/>
      <c r="J1488" s="1"/>
      <c r="K1488" s="1"/>
      <c r="L1488" s="1"/>
      <c r="M1488" s="367"/>
    </row>
    <row x14ac:dyDescent="0.25" r="1489" customHeight="1" ht="18.75">
      <c r="A1489" s="741" t="s">
        <v>15951</v>
      </c>
      <c r="B1489" s="1226" t="s">
        <v>15952</v>
      </c>
      <c r="C1489" s="1231">
        <v>57</v>
      </c>
      <c r="D1489" s="1"/>
      <c r="E1489" s="1"/>
      <c r="F1489" s="1"/>
      <c r="G1489" s="1"/>
      <c r="H1489" s="1"/>
      <c r="I1489" s="1"/>
      <c r="J1489" s="1"/>
      <c r="K1489" s="1"/>
      <c r="L1489" s="1"/>
      <c r="M1489" s="367"/>
    </row>
    <row x14ac:dyDescent="0.25" r="1490" customHeight="1" ht="18.75">
      <c r="A1490" s="741" t="s">
        <v>15953</v>
      </c>
      <c r="B1490" s="1226" t="s">
        <v>15954</v>
      </c>
      <c r="C1490" s="1231">
        <v>360</v>
      </c>
      <c r="D1490" s="1"/>
      <c r="E1490" s="1"/>
      <c r="F1490" s="1"/>
      <c r="G1490" s="1"/>
      <c r="H1490" s="1"/>
      <c r="I1490" s="1"/>
      <c r="J1490" s="1"/>
      <c r="K1490" s="1"/>
      <c r="L1490" s="1"/>
      <c r="M1490" s="367"/>
    </row>
    <row x14ac:dyDescent="0.25" r="1491" customHeight="1" ht="18.75">
      <c r="A1491" s="741" t="s">
        <v>15955</v>
      </c>
      <c r="B1491" s="1226" t="s">
        <v>15956</v>
      </c>
      <c r="C1491" s="1231">
        <v>610</v>
      </c>
      <c r="D1491" s="1"/>
      <c r="E1491" s="1"/>
      <c r="F1491" s="1"/>
      <c r="G1491" s="1"/>
      <c r="H1491" s="1"/>
      <c r="I1491" s="1"/>
      <c r="J1491" s="1"/>
      <c r="K1491" s="1"/>
      <c r="L1491" s="1"/>
      <c r="M1491" s="367"/>
    </row>
    <row x14ac:dyDescent="0.25" r="1492" customHeight="1" ht="18.75">
      <c r="A1492" s="741" t="s">
        <v>15957</v>
      </c>
      <c r="B1492" s="1226" t="s">
        <v>15958</v>
      </c>
      <c r="C1492" s="1231">
        <v>275</v>
      </c>
      <c r="D1492" s="1"/>
      <c r="E1492" s="1"/>
      <c r="F1492" s="1"/>
      <c r="G1492" s="1"/>
      <c r="H1492" s="1"/>
      <c r="I1492" s="1"/>
      <c r="J1492" s="1"/>
      <c r="K1492" s="1"/>
      <c r="L1492" s="1"/>
      <c r="M1492" s="367"/>
    </row>
    <row x14ac:dyDescent="0.25" r="1493" customHeight="1" ht="18.75">
      <c r="A1493" s="741" t="s">
        <v>15959</v>
      </c>
      <c r="B1493" s="1226" t="s">
        <v>15960</v>
      </c>
      <c r="C1493" s="1231">
        <v>314</v>
      </c>
      <c r="D1493" s="1"/>
      <c r="E1493" s="1"/>
      <c r="F1493" s="1"/>
      <c r="G1493" s="1"/>
      <c r="H1493" s="1"/>
      <c r="I1493" s="1"/>
      <c r="J1493" s="1"/>
      <c r="K1493" s="1"/>
      <c r="L1493" s="1"/>
      <c r="M1493" s="367"/>
    </row>
    <row x14ac:dyDescent="0.25" r="1494" customHeight="1" ht="18.75">
      <c r="A1494" s="741" t="s">
        <v>15961</v>
      </c>
      <c r="B1494" s="1226" t="s">
        <v>15962</v>
      </c>
      <c r="C1494" s="1231">
        <v>71</v>
      </c>
      <c r="D1494" s="1"/>
      <c r="E1494" s="1"/>
      <c r="F1494" s="1"/>
      <c r="G1494" s="1"/>
      <c r="H1494" s="1"/>
      <c r="I1494" s="1"/>
      <c r="J1494" s="1"/>
      <c r="K1494" s="1"/>
      <c r="L1494" s="1"/>
      <c r="M1494" s="367"/>
    </row>
    <row x14ac:dyDescent="0.25" r="1495" customHeight="1" ht="18.75">
      <c r="A1495" s="741" t="s">
        <v>15963</v>
      </c>
      <c r="B1495" s="1226" t="s">
        <v>15964</v>
      </c>
      <c r="C1495" s="1231">
        <v>98</v>
      </c>
      <c r="D1495" s="1"/>
      <c r="E1495" s="1"/>
      <c r="F1495" s="1"/>
      <c r="G1495" s="1"/>
      <c r="H1495" s="1"/>
      <c r="I1495" s="1"/>
      <c r="J1495" s="1"/>
      <c r="K1495" s="1"/>
      <c r="L1495" s="1"/>
      <c r="M1495" s="367"/>
    </row>
    <row x14ac:dyDescent="0.25" r="1496" customHeight="1" ht="18.75">
      <c r="A1496" s="741" t="s">
        <v>15965</v>
      </c>
      <c r="B1496" s="1226" t="s">
        <v>15966</v>
      </c>
      <c r="C1496" s="1231">
        <v>1430</v>
      </c>
      <c r="D1496" s="1"/>
      <c r="E1496" s="1"/>
      <c r="F1496" s="1"/>
      <c r="G1496" s="1"/>
      <c r="H1496" s="1"/>
      <c r="I1496" s="1"/>
      <c r="J1496" s="1"/>
      <c r="K1496" s="1"/>
      <c r="L1496" s="1"/>
      <c r="M1496" s="367"/>
    </row>
    <row x14ac:dyDescent="0.25" r="1497" customHeight="1" ht="18.75">
      <c r="A1497" s="741" t="s">
        <v>15967</v>
      </c>
      <c r="B1497" s="1226" t="s">
        <v>15968</v>
      </c>
      <c r="C1497" s="1231">
        <v>74</v>
      </c>
      <c r="D1497" s="1"/>
      <c r="E1497" s="1"/>
      <c r="F1497" s="1"/>
      <c r="G1497" s="1"/>
      <c r="H1497" s="1"/>
      <c r="I1497" s="1"/>
      <c r="J1497" s="1"/>
      <c r="K1497" s="1"/>
      <c r="L1497" s="1"/>
      <c r="M1497" s="367"/>
    </row>
    <row x14ac:dyDescent="0.25" r="1498" customHeight="1" ht="18.75">
      <c r="A1498" s="741" t="s">
        <v>15969</v>
      </c>
      <c r="B1498" s="1226" t="s">
        <v>15970</v>
      </c>
      <c r="C1498" s="1231">
        <v>126</v>
      </c>
      <c r="D1498" s="1"/>
      <c r="E1498" s="1"/>
      <c r="F1498" s="1"/>
      <c r="G1498" s="1"/>
      <c r="H1498" s="1"/>
      <c r="I1498" s="1"/>
      <c r="J1498" s="1"/>
      <c r="K1498" s="1"/>
      <c r="L1498" s="1"/>
      <c r="M1498" s="367"/>
    </row>
    <row x14ac:dyDescent="0.25" r="1499" customHeight="1" ht="18.75">
      <c r="A1499" s="741" t="s">
        <v>15971</v>
      </c>
      <c r="B1499" s="1226" t="s">
        <v>15972</v>
      </c>
      <c r="C1499" s="1231">
        <v>225</v>
      </c>
      <c r="D1499" s="1"/>
      <c r="E1499" s="1"/>
      <c r="F1499" s="1"/>
      <c r="G1499" s="1"/>
      <c r="H1499" s="1"/>
      <c r="I1499" s="1"/>
      <c r="J1499" s="1"/>
      <c r="K1499" s="1"/>
      <c r="L1499" s="1"/>
      <c r="M1499" s="367"/>
    </row>
    <row x14ac:dyDescent="0.25" r="1500" customHeight="1" ht="18.75">
      <c r="A1500" s="741" t="s">
        <v>15973</v>
      </c>
      <c r="B1500" s="1226" t="s">
        <v>15974</v>
      </c>
      <c r="C1500" s="1231">
        <v>426</v>
      </c>
      <c r="D1500" s="1"/>
      <c r="E1500" s="1"/>
      <c r="F1500" s="1"/>
      <c r="G1500" s="1"/>
      <c r="H1500" s="1"/>
      <c r="I1500" s="1"/>
      <c r="J1500" s="1"/>
      <c r="K1500" s="1"/>
      <c r="L1500" s="1"/>
      <c r="M1500" s="367"/>
    </row>
    <row x14ac:dyDescent="0.25" r="1501" customHeight="1" ht="18.75">
      <c r="A1501" s="741" t="s">
        <v>15975</v>
      </c>
      <c r="B1501" s="1226" t="s">
        <v>15976</v>
      </c>
      <c r="C1501" s="1231">
        <v>275</v>
      </c>
      <c r="D1501" s="1"/>
      <c r="E1501" s="1"/>
      <c r="F1501" s="1"/>
      <c r="G1501" s="1"/>
      <c r="H1501" s="1"/>
      <c r="I1501" s="1"/>
      <c r="J1501" s="1"/>
      <c r="K1501" s="1"/>
      <c r="L1501" s="1"/>
      <c r="M1501" s="367"/>
    </row>
    <row x14ac:dyDescent="0.25" r="1502" customHeight="1" ht="18.75">
      <c r="A1502" s="741" t="s">
        <v>15977</v>
      </c>
      <c r="B1502" s="1226" t="s">
        <v>15978</v>
      </c>
      <c r="C1502" s="1231">
        <v>706</v>
      </c>
      <c r="D1502" s="1"/>
      <c r="E1502" s="1"/>
      <c r="F1502" s="1"/>
      <c r="G1502" s="1"/>
      <c r="H1502" s="1"/>
      <c r="I1502" s="1"/>
      <c r="J1502" s="1"/>
      <c r="K1502" s="1"/>
      <c r="L1502" s="1"/>
      <c r="M1502" s="367"/>
    </row>
    <row x14ac:dyDescent="0.25" r="1503" customHeight="1" ht="18.75">
      <c r="A1503" s="741" t="s">
        <v>15979</v>
      </c>
      <c r="B1503" s="1226" t="s">
        <v>15980</v>
      </c>
      <c r="C1503" s="1231">
        <v>156</v>
      </c>
      <c r="D1503" s="1"/>
      <c r="E1503" s="1"/>
      <c r="F1503" s="1"/>
      <c r="G1503" s="1"/>
      <c r="H1503" s="1"/>
      <c r="I1503" s="1"/>
      <c r="J1503" s="1"/>
      <c r="K1503" s="1"/>
      <c r="L1503" s="1"/>
      <c r="M1503" s="367"/>
    </row>
    <row x14ac:dyDescent="0.25" r="1504" customHeight="1" ht="18.75">
      <c r="A1504" s="741" t="s">
        <v>15981</v>
      </c>
      <c r="B1504" s="1226" t="s">
        <v>15982</v>
      </c>
      <c r="C1504" s="1231">
        <v>386</v>
      </c>
      <c r="D1504" s="1"/>
      <c r="E1504" s="1"/>
      <c r="F1504" s="1"/>
      <c r="G1504" s="1"/>
      <c r="H1504" s="1"/>
      <c r="I1504" s="1"/>
      <c r="J1504" s="1"/>
      <c r="K1504" s="1"/>
      <c r="L1504" s="1"/>
      <c r="M1504" s="367"/>
    </row>
    <row x14ac:dyDescent="0.25" r="1505" customHeight="1" ht="18.75">
      <c r="A1505" s="741" t="s">
        <v>15983</v>
      </c>
      <c r="B1505" s="1226" t="s">
        <v>15984</v>
      </c>
      <c r="C1505" s="1231">
        <v>49</v>
      </c>
      <c r="D1505" s="1"/>
      <c r="E1505" s="1"/>
      <c r="F1505" s="1"/>
      <c r="G1505" s="1"/>
      <c r="H1505" s="1"/>
      <c r="I1505" s="1"/>
      <c r="J1505" s="1"/>
      <c r="K1505" s="1"/>
      <c r="L1505" s="1"/>
      <c r="M1505" s="367"/>
    </row>
    <row x14ac:dyDescent="0.25" r="1506" customHeight="1" ht="18.75">
      <c r="A1506" s="741" t="s">
        <v>15985</v>
      </c>
      <c r="B1506" s="1226" t="s">
        <v>15986</v>
      </c>
      <c r="C1506" s="1231">
        <v>176</v>
      </c>
      <c r="D1506" s="1"/>
      <c r="E1506" s="1"/>
      <c r="F1506" s="1"/>
      <c r="G1506" s="1"/>
      <c r="H1506" s="1"/>
      <c r="I1506" s="1"/>
      <c r="J1506" s="1"/>
      <c r="K1506" s="1"/>
      <c r="L1506" s="1"/>
      <c r="M1506" s="367"/>
    </row>
    <row x14ac:dyDescent="0.25" r="1507" customHeight="1" ht="18.75">
      <c r="A1507" s="741" t="s">
        <v>15987</v>
      </c>
      <c r="B1507" s="1226" t="s">
        <v>15988</v>
      </c>
      <c r="C1507" s="1231">
        <v>126</v>
      </c>
      <c r="D1507" s="1"/>
      <c r="E1507" s="1"/>
      <c r="F1507" s="1"/>
      <c r="G1507" s="1"/>
      <c r="H1507" s="1"/>
      <c r="I1507" s="1"/>
      <c r="J1507" s="1"/>
      <c r="K1507" s="1"/>
      <c r="L1507" s="1"/>
      <c r="M1507" s="367"/>
    </row>
    <row x14ac:dyDescent="0.25" r="1508" customHeight="1" ht="18.75">
      <c r="A1508" s="741" t="s">
        <v>15989</v>
      </c>
      <c r="B1508" s="1226" t="s">
        <v>15990</v>
      </c>
      <c r="C1508" s="1231">
        <v>1181</v>
      </c>
      <c r="D1508" s="1"/>
      <c r="E1508" s="1"/>
      <c r="F1508" s="1"/>
      <c r="G1508" s="1"/>
      <c r="H1508" s="1"/>
      <c r="I1508" s="1"/>
      <c r="J1508" s="1"/>
      <c r="K1508" s="1"/>
      <c r="L1508" s="1"/>
      <c r="M1508" s="367"/>
    </row>
    <row x14ac:dyDescent="0.25" r="1509" customHeight="1" ht="18.75">
      <c r="A1509" s="741" t="s">
        <v>15991</v>
      </c>
      <c r="B1509" s="1226" t="s">
        <v>15992</v>
      </c>
      <c r="C1509" s="1231">
        <v>22</v>
      </c>
      <c r="D1509" s="1"/>
      <c r="E1509" s="1"/>
      <c r="F1509" s="1"/>
      <c r="G1509" s="1"/>
      <c r="H1509" s="1"/>
      <c r="I1509" s="1"/>
      <c r="J1509" s="1"/>
      <c r="K1509" s="1"/>
      <c r="L1509" s="1"/>
      <c r="M1509" s="367"/>
    </row>
    <row x14ac:dyDescent="0.25" r="1510" customHeight="1" ht="18.75">
      <c r="A1510" s="741" t="s">
        <v>15993</v>
      </c>
      <c r="B1510" s="1226" t="s">
        <v>15994</v>
      </c>
      <c r="C1510" s="1231">
        <v>17</v>
      </c>
      <c r="D1510" s="1"/>
      <c r="E1510" s="1"/>
      <c r="F1510" s="1"/>
      <c r="G1510" s="1"/>
      <c r="H1510" s="1"/>
      <c r="I1510" s="1"/>
      <c r="J1510" s="1"/>
      <c r="K1510" s="1"/>
      <c r="L1510" s="1"/>
      <c r="M1510" s="367"/>
    </row>
    <row x14ac:dyDescent="0.25" r="1511" customHeight="1" ht="18.75">
      <c r="A1511" s="741" t="s">
        <v>15995</v>
      </c>
      <c r="B1511" s="1226" t="s">
        <v>15996</v>
      </c>
      <c r="C1511" s="1231">
        <v>1190</v>
      </c>
      <c r="D1511" s="1"/>
      <c r="E1511" s="1"/>
      <c r="F1511" s="1"/>
      <c r="G1511" s="1"/>
      <c r="H1511" s="1"/>
      <c r="I1511" s="1"/>
      <c r="J1511" s="1"/>
      <c r="K1511" s="1"/>
      <c r="L1511" s="1"/>
      <c r="M1511" s="367"/>
    </row>
    <row x14ac:dyDescent="0.25" r="1512" customHeight="1" ht="18.75">
      <c r="A1512" s="741" t="s">
        <v>15997</v>
      </c>
      <c r="B1512" s="1226" t="s">
        <v>15998</v>
      </c>
      <c r="C1512" s="1231">
        <v>1195</v>
      </c>
      <c r="D1512" s="1"/>
      <c r="E1512" s="1"/>
      <c r="F1512" s="1"/>
      <c r="G1512" s="1"/>
      <c r="H1512" s="1"/>
      <c r="I1512" s="1"/>
      <c r="J1512" s="1"/>
      <c r="K1512" s="1"/>
      <c r="L1512" s="1"/>
      <c r="M1512" s="367"/>
    </row>
    <row x14ac:dyDescent="0.25" r="1513" customHeight="1" ht="18.75">
      <c r="A1513" s="741" t="s">
        <v>15999</v>
      </c>
      <c r="B1513" s="1226" t="s">
        <v>16000</v>
      </c>
      <c r="C1513" s="1231">
        <v>213</v>
      </c>
      <c r="D1513" s="1"/>
      <c r="E1513" s="1"/>
      <c r="F1513" s="1"/>
      <c r="G1513" s="1"/>
      <c r="H1513" s="1"/>
      <c r="I1513" s="1"/>
      <c r="J1513" s="1"/>
      <c r="K1513" s="1"/>
      <c r="L1513" s="1"/>
      <c r="M1513" s="367"/>
    </row>
    <row x14ac:dyDescent="0.25" r="1514" customHeight="1" ht="18.75">
      <c r="A1514" s="741" t="s">
        <v>16001</v>
      </c>
      <c r="B1514" s="1226" t="s">
        <v>16002</v>
      </c>
      <c r="C1514" s="1231">
        <v>238</v>
      </c>
      <c r="D1514" s="1"/>
      <c r="E1514" s="1"/>
      <c r="F1514" s="1"/>
      <c r="G1514" s="1"/>
      <c r="H1514" s="1"/>
      <c r="I1514" s="1"/>
      <c r="J1514" s="1"/>
      <c r="K1514" s="1"/>
      <c r="L1514" s="1"/>
      <c r="M1514" s="367"/>
    </row>
    <row x14ac:dyDescent="0.25" r="1515" customHeight="1" ht="18.75">
      <c r="A1515" s="741" t="s">
        <v>16003</v>
      </c>
      <c r="B1515" s="1226" t="s">
        <v>16004</v>
      </c>
      <c r="C1515" s="1231">
        <v>248</v>
      </c>
      <c r="D1515" s="1"/>
      <c r="E1515" s="1"/>
      <c r="F1515" s="1"/>
      <c r="G1515" s="1"/>
      <c r="H1515" s="1"/>
      <c r="I1515" s="1"/>
      <c r="J1515" s="1"/>
      <c r="K1515" s="1"/>
      <c r="L1515" s="1"/>
      <c r="M1515" s="367"/>
    </row>
    <row x14ac:dyDescent="0.25" r="1516" customHeight="1" ht="18.75">
      <c r="A1516" s="741" t="s">
        <v>16005</v>
      </c>
      <c r="B1516" s="1226" t="s">
        <v>16006</v>
      </c>
      <c r="C1516" s="1231">
        <v>730</v>
      </c>
      <c r="D1516" s="1"/>
      <c r="E1516" s="1"/>
      <c r="F1516" s="1"/>
      <c r="G1516" s="1"/>
      <c r="H1516" s="1"/>
      <c r="I1516" s="1"/>
      <c r="J1516" s="1"/>
      <c r="K1516" s="1"/>
      <c r="L1516" s="1"/>
      <c r="M1516" s="367"/>
    </row>
    <row x14ac:dyDescent="0.25" r="1517" customHeight="1" ht="18.75">
      <c r="A1517" s="741" t="s">
        <v>16007</v>
      </c>
      <c r="B1517" s="1226" t="s">
        <v>16008</v>
      </c>
      <c r="C1517" s="1231">
        <v>735</v>
      </c>
      <c r="D1517" s="1"/>
      <c r="E1517" s="1"/>
      <c r="F1517" s="1"/>
      <c r="G1517" s="1"/>
      <c r="H1517" s="1"/>
      <c r="I1517" s="1"/>
      <c r="J1517" s="1"/>
      <c r="K1517" s="1"/>
      <c r="L1517" s="1"/>
      <c r="M1517" s="367"/>
    </row>
    <row x14ac:dyDescent="0.25" r="1518" customHeight="1" ht="18.75">
      <c r="A1518" s="741" t="s">
        <v>16009</v>
      </c>
      <c r="B1518" s="1226" t="s">
        <v>16010</v>
      </c>
      <c r="C1518" s="1231">
        <v>652</v>
      </c>
      <c r="D1518" s="1"/>
      <c r="E1518" s="1"/>
      <c r="F1518" s="1"/>
      <c r="G1518" s="1"/>
      <c r="H1518" s="1"/>
      <c r="I1518" s="1"/>
      <c r="J1518" s="1"/>
      <c r="K1518" s="1"/>
      <c r="L1518" s="1"/>
      <c r="M1518" s="367"/>
    </row>
    <row x14ac:dyDescent="0.25" r="1519" customHeight="1" ht="18.75">
      <c r="A1519" s="741" t="s">
        <v>16011</v>
      </c>
      <c r="B1519" s="1226" t="s">
        <v>16012</v>
      </c>
      <c r="C1519" s="1231">
        <v>1012</v>
      </c>
      <c r="D1519" s="1"/>
      <c r="E1519" s="1"/>
      <c r="F1519" s="1"/>
      <c r="G1519" s="1"/>
      <c r="H1519" s="1"/>
      <c r="I1519" s="1"/>
      <c r="J1519" s="1"/>
      <c r="K1519" s="1"/>
      <c r="L1519" s="1"/>
      <c r="M1519" s="367"/>
    </row>
    <row x14ac:dyDescent="0.25" r="1520" customHeight="1" ht="18.75">
      <c r="A1520" s="741" t="s">
        <v>16013</v>
      </c>
      <c r="B1520" s="1226" t="s">
        <v>16014</v>
      </c>
      <c r="C1520" s="1231">
        <v>267</v>
      </c>
      <c r="D1520" s="1"/>
      <c r="E1520" s="1"/>
      <c r="F1520" s="1"/>
      <c r="G1520" s="1"/>
      <c r="H1520" s="1"/>
      <c r="I1520" s="1"/>
      <c r="J1520" s="1"/>
      <c r="K1520" s="1"/>
      <c r="L1520" s="1"/>
      <c r="M1520" s="367"/>
    </row>
    <row x14ac:dyDescent="0.25" r="1521" customHeight="1" ht="18.75">
      <c r="A1521" s="741" t="s">
        <v>16015</v>
      </c>
      <c r="B1521" s="1226" t="s">
        <v>16016</v>
      </c>
      <c r="C1521" s="1231">
        <v>21</v>
      </c>
      <c r="D1521" s="1"/>
      <c r="E1521" s="1"/>
      <c r="F1521" s="1"/>
      <c r="G1521" s="1"/>
      <c r="H1521" s="1"/>
      <c r="I1521" s="1"/>
      <c r="J1521" s="1"/>
      <c r="K1521" s="1"/>
      <c r="L1521" s="1"/>
      <c r="M1521" s="367"/>
    </row>
    <row x14ac:dyDescent="0.25" r="1522" customHeight="1" ht="18.75">
      <c r="A1522" s="741" t="s">
        <v>16017</v>
      </c>
      <c r="B1522" s="1226" t="s">
        <v>16018</v>
      </c>
      <c r="C1522" s="1231">
        <v>97</v>
      </c>
      <c r="D1522" s="1"/>
      <c r="E1522" s="1"/>
      <c r="F1522" s="1"/>
      <c r="G1522" s="1"/>
      <c r="H1522" s="1"/>
      <c r="I1522" s="1"/>
      <c r="J1522" s="1"/>
      <c r="K1522" s="1"/>
      <c r="L1522" s="1"/>
      <c r="M1522" s="367"/>
    </row>
    <row x14ac:dyDescent="0.25" r="1523" customHeight="1" ht="18.75">
      <c r="A1523" s="741" t="s">
        <v>16019</v>
      </c>
      <c r="B1523" s="1226" t="s">
        <v>16020</v>
      </c>
      <c r="C1523" s="1231">
        <v>265</v>
      </c>
      <c r="D1523" s="1"/>
      <c r="E1523" s="1"/>
      <c r="F1523" s="1"/>
      <c r="G1523" s="1"/>
      <c r="H1523" s="1"/>
      <c r="I1523" s="1"/>
      <c r="J1523" s="1"/>
      <c r="K1523" s="1"/>
      <c r="L1523" s="1"/>
      <c r="M1523" s="367"/>
    </row>
    <row x14ac:dyDescent="0.25" r="1524" customHeight="1" ht="18.75">
      <c r="A1524" s="741" t="s">
        <v>16021</v>
      </c>
      <c r="B1524" s="1226" t="s">
        <v>16022</v>
      </c>
      <c r="C1524" s="1231">
        <v>69</v>
      </c>
      <c r="D1524" s="1"/>
      <c r="E1524" s="1"/>
      <c r="F1524" s="1"/>
      <c r="G1524" s="1"/>
      <c r="H1524" s="1"/>
      <c r="I1524" s="1"/>
      <c r="J1524" s="1"/>
      <c r="K1524" s="1"/>
      <c r="L1524" s="1"/>
      <c r="M1524" s="367"/>
    </row>
    <row x14ac:dyDescent="0.25" r="1525" customHeight="1" ht="18.75">
      <c r="A1525" s="741" t="s">
        <v>16023</v>
      </c>
      <c r="B1525" s="1226" t="s">
        <v>16024</v>
      </c>
      <c r="C1525" s="1231">
        <v>133</v>
      </c>
      <c r="D1525" s="1"/>
      <c r="E1525" s="1"/>
      <c r="F1525" s="1"/>
      <c r="G1525" s="1"/>
      <c r="H1525" s="1"/>
      <c r="I1525" s="1"/>
      <c r="J1525" s="1"/>
      <c r="K1525" s="1"/>
      <c r="L1525" s="1"/>
      <c r="M1525" s="367"/>
    </row>
    <row x14ac:dyDescent="0.25" r="1526" customHeight="1" ht="18.75">
      <c r="A1526" s="741" t="s">
        <v>16025</v>
      </c>
      <c r="B1526" s="1226" t="s">
        <v>16026</v>
      </c>
      <c r="C1526" s="1231">
        <v>473</v>
      </c>
      <c r="D1526" s="1"/>
      <c r="E1526" s="1"/>
      <c r="F1526" s="1"/>
      <c r="G1526" s="1"/>
      <c r="H1526" s="1"/>
      <c r="I1526" s="1"/>
      <c r="J1526" s="1"/>
      <c r="K1526" s="1"/>
      <c r="L1526" s="1"/>
      <c r="M1526" s="367"/>
    </row>
    <row x14ac:dyDescent="0.25" r="1527" customHeight="1" ht="18.75">
      <c r="A1527" s="741" t="s">
        <v>16027</v>
      </c>
      <c r="B1527" s="1226" t="s">
        <v>16028</v>
      </c>
      <c r="C1527" s="1231">
        <v>781</v>
      </c>
      <c r="D1527" s="1"/>
      <c r="E1527" s="1"/>
      <c r="F1527" s="1"/>
      <c r="G1527" s="1"/>
      <c r="H1527" s="1"/>
      <c r="I1527" s="1"/>
      <c r="J1527" s="1"/>
      <c r="K1527" s="1"/>
      <c r="L1527" s="1"/>
      <c r="M1527" s="367"/>
    </row>
    <row x14ac:dyDescent="0.25" r="1528" customHeight="1" ht="18.75">
      <c r="A1528" s="741" t="s">
        <v>16029</v>
      </c>
      <c r="B1528" s="1226" t="s">
        <v>16030</v>
      </c>
      <c r="C1528" s="1231">
        <v>467</v>
      </c>
      <c r="D1528" s="1"/>
      <c r="E1528" s="1"/>
      <c r="F1528" s="1"/>
      <c r="G1528" s="1"/>
      <c r="H1528" s="1"/>
      <c r="I1528" s="1"/>
      <c r="J1528" s="1"/>
      <c r="K1528" s="1"/>
      <c r="L1528" s="1"/>
      <c r="M1528" s="367"/>
    </row>
    <row x14ac:dyDescent="0.25" r="1529" customHeight="1" ht="18.75">
      <c r="A1529" s="741" t="s">
        <v>16031</v>
      </c>
      <c r="B1529" s="1226" t="s">
        <v>16032</v>
      </c>
      <c r="C1529" s="1231">
        <v>1061</v>
      </c>
      <c r="D1529" s="1"/>
      <c r="E1529" s="1"/>
      <c r="F1529" s="1"/>
      <c r="G1529" s="1"/>
      <c r="H1529" s="1"/>
      <c r="I1529" s="1"/>
      <c r="J1529" s="1"/>
      <c r="K1529" s="1"/>
      <c r="L1529" s="1"/>
      <c r="M1529" s="367"/>
    </row>
    <row x14ac:dyDescent="0.25" r="1530" customHeight="1" ht="18.75">
      <c r="A1530" s="741" t="s">
        <v>16033</v>
      </c>
      <c r="B1530" s="1226" t="s">
        <v>16034</v>
      </c>
      <c r="C1530" s="1231">
        <v>811</v>
      </c>
      <c r="D1530" s="1"/>
      <c r="E1530" s="1"/>
      <c r="F1530" s="1"/>
      <c r="G1530" s="1"/>
      <c r="H1530" s="1"/>
      <c r="I1530" s="1"/>
      <c r="J1530" s="1"/>
      <c r="K1530" s="1"/>
      <c r="L1530" s="1"/>
      <c r="M1530" s="367"/>
    </row>
    <row x14ac:dyDescent="0.25" r="1531" customHeight="1" ht="18.75">
      <c r="A1531" s="741" t="s">
        <v>16035</v>
      </c>
      <c r="B1531" s="1226" t="s">
        <v>16036</v>
      </c>
      <c r="C1531" s="1231">
        <v>22</v>
      </c>
      <c r="D1531" s="1"/>
      <c r="E1531" s="1"/>
      <c r="F1531" s="1"/>
      <c r="G1531" s="1"/>
      <c r="H1531" s="1"/>
      <c r="I1531" s="1"/>
      <c r="J1531" s="1"/>
      <c r="K1531" s="1"/>
      <c r="L1531" s="1"/>
      <c r="M1531" s="367"/>
    </row>
    <row x14ac:dyDescent="0.25" r="1532" customHeight="1" ht="18.75">
      <c r="A1532" s="741" t="s">
        <v>16037</v>
      </c>
      <c r="B1532" s="1226" t="s">
        <v>16038</v>
      </c>
      <c r="C1532" s="1231">
        <v>907</v>
      </c>
      <c r="D1532" s="1"/>
      <c r="E1532" s="1"/>
      <c r="F1532" s="1"/>
      <c r="G1532" s="1"/>
      <c r="H1532" s="1"/>
      <c r="I1532" s="1"/>
      <c r="J1532" s="1"/>
      <c r="K1532" s="1"/>
      <c r="L1532" s="1"/>
      <c r="M1532" s="367"/>
    </row>
    <row x14ac:dyDescent="0.25" r="1533" customHeight="1" ht="18.75">
      <c r="A1533" s="741" t="s">
        <v>16039</v>
      </c>
      <c r="B1533" s="1226" t="s">
        <v>16030</v>
      </c>
      <c r="C1533" s="1231">
        <v>467</v>
      </c>
      <c r="D1533" s="1"/>
      <c r="E1533" s="1"/>
      <c r="F1533" s="1"/>
      <c r="G1533" s="1"/>
      <c r="H1533" s="1"/>
      <c r="I1533" s="1"/>
      <c r="J1533" s="1"/>
      <c r="K1533" s="1"/>
      <c r="L1533" s="1"/>
      <c r="M1533" s="367"/>
    </row>
    <row x14ac:dyDescent="0.25" r="1534" customHeight="1" ht="18.75">
      <c r="A1534" s="741" t="s">
        <v>16040</v>
      </c>
      <c r="B1534" s="1226" t="s">
        <v>16041</v>
      </c>
      <c r="C1534" s="1231">
        <v>217</v>
      </c>
      <c r="D1534" s="1"/>
      <c r="E1534" s="1"/>
      <c r="F1534" s="1"/>
      <c r="G1534" s="1"/>
      <c r="H1534" s="1"/>
      <c r="I1534" s="1"/>
      <c r="J1534" s="1"/>
      <c r="K1534" s="1"/>
      <c r="L1534" s="1"/>
      <c r="M1534" s="367"/>
    </row>
    <row x14ac:dyDescent="0.25" r="1535" customHeight="1" ht="18.75">
      <c r="A1535" s="741" t="s">
        <v>16042</v>
      </c>
      <c r="B1535" s="1226" t="s">
        <v>16043</v>
      </c>
      <c r="C1535" s="1231">
        <v>28</v>
      </c>
      <c r="D1535" s="1"/>
      <c r="E1535" s="1"/>
      <c r="F1535" s="1"/>
      <c r="G1535" s="1"/>
      <c r="H1535" s="1"/>
      <c r="I1535" s="1"/>
      <c r="J1535" s="1"/>
      <c r="K1535" s="1"/>
      <c r="L1535" s="1"/>
      <c r="M1535" s="367"/>
    </row>
    <row x14ac:dyDescent="0.25" r="1536" customHeight="1" ht="18.75">
      <c r="A1536" s="741" t="s">
        <v>16044</v>
      </c>
      <c r="B1536" s="1226" t="s">
        <v>16045</v>
      </c>
      <c r="C1536" s="1231">
        <v>219</v>
      </c>
      <c r="D1536" s="1"/>
      <c r="E1536" s="1"/>
      <c r="F1536" s="1"/>
      <c r="G1536" s="1"/>
      <c r="H1536" s="1"/>
      <c r="I1536" s="1"/>
      <c r="J1536" s="1"/>
      <c r="K1536" s="1"/>
      <c r="L1536" s="1"/>
      <c r="M1536" s="367"/>
    </row>
    <row x14ac:dyDescent="0.25" r="1537" customHeight="1" ht="18.75">
      <c r="A1537" s="741" t="s">
        <v>16046</v>
      </c>
      <c r="B1537" s="1226" t="s">
        <v>16045</v>
      </c>
      <c r="C1537" s="1231">
        <v>219</v>
      </c>
      <c r="D1537" s="1"/>
      <c r="E1537" s="1"/>
      <c r="F1537" s="1"/>
      <c r="G1537" s="1"/>
      <c r="H1537" s="1"/>
      <c r="I1537" s="1"/>
      <c r="J1537" s="1"/>
      <c r="K1537" s="1"/>
      <c r="L1537" s="1"/>
      <c r="M1537" s="367"/>
    </row>
    <row x14ac:dyDescent="0.25" r="1538" customHeight="1" ht="18.75">
      <c r="A1538" s="741" t="s">
        <v>16047</v>
      </c>
      <c r="B1538" s="1226" t="s">
        <v>16048</v>
      </c>
      <c r="C1538" s="1231">
        <v>45</v>
      </c>
      <c r="D1538" s="1"/>
      <c r="E1538" s="1"/>
      <c r="F1538" s="1"/>
      <c r="G1538" s="1"/>
      <c r="H1538" s="1"/>
      <c r="I1538" s="1"/>
      <c r="J1538" s="1"/>
      <c r="K1538" s="1"/>
      <c r="L1538" s="1"/>
      <c r="M1538" s="367"/>
    </row>
    <row x14ac:dyDescent="0.25" r="1539" customHeight="1" ht="18.75">
      <c r="A1539" s="741" t="s">
        <v>16049</v>
      </c>
      <c r="B1539" s="1226" t="s">
        <v>16050</v>
      </c>
      <c r="C1539" s="1231">
        <v>227</v>
      </c>
      <c r="D1539" s="1"/>
      <c r="E1539" s="1"/>
      <c r="F1539" s="1"/>
      <c r="G1539" s="1"/>
      <c r="H1539" s="1"/>
      <c r="I1539" s="1"/>
      <c r="J1539" s="1"/>
      <c r="K1539" s="1"/>
      <c r="L1539" s="1"/>
      <c r="M1539" s="367"/>
    </row>
    <row x14ac:dyDescent="0.25" r="1540" customHeight="1" ht="18.75">
      <c r="A1540" s="741" t="s">
        <v>16051</v>
      </c>
      <c r="B1540" s="1226" t="s">
        <v>16052</v>
      </c>
      <c r="C1540" s="1231">
        <v>761</v>
      </c>
      <c r="D1540" s="1"/>
      <c r="E1540" s="1"/>
      <c r="F1540" s="1"/>
      <c r="G1540" s="1"/>
      <c r="H1540" s="1"/>
      <c r="I1540" s="1"/>
      <c r="J1540" s="1"/>
      <c r="K1540" s="1"/>
      <c r="L1540" s="1"/>
      <c r="M1540" s="367"/>
    </row>
    <row x14ac:dyDescent="0.25" r="1541" customHeight="1" ht="18.75">
      <c r="A1541" s="741" t="s">
        <v>16053</v>
      </c>
      <c r="B1541" s="1226" t="s">
        <v>16054</v>
      </c>
      <c r="C1541" s="1231">
        <v>54</v>
      </c>
      <c r="D1541" s="1"/>
      <c r="E1541" s="1"/>
      <c r="F1541" s="1"/>
      <c r="G1541" s="1"/>
      <c r="H1541" s="1"/>
      <c r="I1541" s="1"/>
      <c r="J1541" s="1"/>
      <c r="K1541" s="1"/>
      <c r="L1541" s="1"/>
      <c r="M1541" s="367"/>
    </row>
    <row x14ac:dyDescent="0.25" r="1542" customHeight="1" ht="18.75">
      <c r="A1542" s="741" t="s">
        <v>16055</v>
      </c>
      <c r="B1542" s="1226" t="s">
        <v>16056</v>
      </c>
      <c r="C1542" s="1231">
        <v>56</v>
      </c>
      <c r="D1542" s="1"/>
      <c r="E1542" s="1"/>
      <c r="F1542" s="1"/>
      <c r="G1542" s="1"/>
      <c r="H1542" s="1"/>
      <c r="I1542" s="1"/>
      <c r="J1542" s="1"/>
      <c r="K1542" s="1"/>
      <c r="L1542" s="1"/>
      <c r="M1542" s="367"/>
    </row>
    <row x14ac:dyDescent="0.25" r="1543" customHeight="1" ht="18.75">
      <c r="A1543" s="741" t="s">
        <v>16057</v>
      </c>
      <c r="B1543" s="1226" t="s">
        <v>16058</v>
      </c>
      <c r="C1543" s="1231">
        <v>1118</v>
      </c>
      <c r="D1543" s="1"/>
      <c r="E1543" s="1"/>
      <c r="F1543" s="1"/>
      <c r="G1543" s="1"/>
      <c r="H1543" s="1"/>
      <c r="I1543" s="1"/>
      <c r="J1543" s="1"/>
      <c r="K1543" s="1"/>
      <c r="L1543" s="1"/>
      <c r="M1543" s="367"/>
    </row>
    <row x14ac:dyDescent="0.25" r="1544" customHeight="1" ht="18.75">
      <c r="A1544" s="741" t="s">
        <v>16059</v>
      </c>
      <c r="B1544" s="1226" t="s">
        <v>16060</v>
      </c>
      <c r="C1544" s="1231">
        <v>132</v>
      </c>
      <c r="D1544" s="1"/>
      <c r="E1544" s="1"/>
      <c r="F1544" s="1"/>
      <c r="G1544" s="1"/>
      <c r="H1544" s="1"/>
      <c r="I1544" s="1"/>
      <c r="J1544" s="1"/>
      <c r="K1544" s="1"/>
      <c r="L1544" s="1"/>
      <c r="M1544" s="367"/>
    </row>
    <row x14ac:dyDescent="0.25" r="1545" customHeight="1" ht="18.75">
      <c r="A1545" s="741" t="s">
        <v>16061</v>
      </c>
      <c r="B1545" s="1226" t="s">
        <v>16062</v>
      </c>
      <c r="C1545" s="1231">
        <v>127</v>
      </c>
      <c r="D1545" s="1"/>
      <c r="E1545" s="1"/>
      <c r="F1545" s="1"/>
      <c r="G1545" s="1"/>
      <c r="H1545" s="1"/>
      <c r="I1545" s="1"/>
      <c r="J1545" s="1"/>
      <c r="K1545" s="1"/>
      <c r="L1545" s="1"/>
      <c r="M1545" s="367"/>
    </row>
    <row x14ac:dyDescent="0.25" r="1546" customHeight="1" ht="18.75">
      <c r="A1546" s="741" t="s">
        <v>16063</v>
      </c>
      <c r="B1546" s="1226" t="s">
        <v>16064</v>
      </c>
      <c r="C1546" s="1231">
        <v>248</v>
      </c>
      <c r="D1546" s="1"/>
      <c r="E1546" s="1"/>
      <c r="F1546" s="1"/>
      <c r="G1546" s="1"/>
      <c r="H1546" s="1"/>
      <c r="I1546" s="1"/>
      <c r="J1546" s="1"/>
      <c r="K1546" s="1"/>
      <c r="L1546" s="1"/>
      <c r="M1546" s="367"/>
    </row>
    <row x14ac:dyDescent="0.25" r="1547" customHeight="1" ht="18.75">
      <c r="A1547" s="741" t="s">
        <v>16065</v>
      </c>
      <c r="B1547" s="1226" t="s">
        <v>16066</v>
      </c>
      <c r="C1547" s="1231">
        <v>971</v>
      </c>
      <c r="D1547" s="1"/>
      <c r="E1547" s="1"/>
      <c r="F1547" s="1"/>
      <c r="G1547" s="1"/>
      <c r="H1547" s="1"/>
      <c r="I1547" s="1"/>
      <c r="J1547" s="1"/>
      <c r="K1547" s="1"/>
      <c r="L1547" s="1"/>
      <c r="M1547" s="367"/>
    </row>
    <row x14ac:dyDescent="0.25" r="1548" customHeight="1" ht="18.75">
      <c r="A1548" s="741" t="s">
        <v>16067</v>
      </c>
      <c r="B1548" s="1226" t="s">
        <v>16068</v>
      </c>
      <c r="C1548" s="1231">
        <v>251</v>
      </c>
      <c r="D1548" s="1"/>
      <c r="E1548" s="1"/>
      <c r="F1548" s="1"/>
      <c r="G1548" s="1"/>
      <c r="H1548" s="1"/>
      <c r="I1548" s="1"/>
      <c r="J1548" s="1"/>
      <c r="K1548" s="1"/>
      <c r="L1548" s="1"/>
      <c r="M1548" s="367"/>
    </row>
  </sheetData>
  <mergeCells count="56">
    <mergeCell ref="C2:F3"/>
    <mergeCell ref="C5:F5"/>
    <mergeCell ref="C6:F6"/>
    <mergeCell ref="C8:F8"/>
    <mergeCell ref="C9:F9"/>
    <mergeCell ref="C11:F11"/>
    <mergeCell ref="C12:F12"/>
    <mergeCell ref="C14:F14"/>
    <mergeCell ref="C15:F15"/>
    <mergeCell ref="C17:F17"/>
    <mergeCell ref="C18:F18"/>
    <mergeCell ref="C20:F20"/>
    <mergeCell ref="C21:F21"/>
    <mergeCell ref="C23:F23"/>
    <mergeCell ref="C24:F24"/>
    <mergeCell ref="C26:F26"/>
    <mergeCell ref="C27:F27"/>
    <mergeCell ref="C29:F29"/>
    <mergeCell ref="C30:F30"/>
    <mergeCell ref="C32:F32"/>
    <mergeCell ref="C33:F33"/>
    <mergeCell ref="C34:F34"/>
    <mergeCell ref="C35:F35"/>
    <mergeCell ref="C36:F36"/>
    <mergeCell ref="C37:F37"/>
    <mergeCell ref="C38:F38"/>
    <mergeCell ref="C39:F39"/>
    <mergeCell ref="C40:F40"/>
    <mergeCell ref="C41:F41"/>
    <mergeCell ref="C42:F42"/>
    <mergeCell ref="C43:F43"/>
    <mergeCell ref="C44:F44"/>
    <mergeCell ref="C45:F45"/>
    <mergeCell ref="C46:F46"/>
    <mergeCell ref="C47:F47"/>
    <mergeCell ref="C48:F48"/>
    <mergeCell ref="C49:F49"/>
    <mergeCell ref="C50:F50"/>
    <mergeCell ref="C51:F51"/>
    <mergeCell ref="C52:F52"/>
    <mergeCell ref="C53:F53"/>
    <mergeCell ref="C55:F55"/>
    <mergeCell ref="C56:F56"/>
    <mergeCell ref="C57:F57"/>
    <mergeCell ref="C58:F58"/>
    <mergeCell ref="C59:F59"/>
    <mergeCell ref="C61:F61"/>
    <mergeCell ref="C62:F62"/>
    <mergeCell ref="C63:F63"/>
    <mergeCell ref="C64:F64"/>
    <mergeCell ref="C65:F65"/>
    <mergeCell ref="C67:F67"/>
    <mergeCell ref="C68:F68"/>
    <mergeCell ref="C69:F69"/>
    <mergeCell ref="C70:F70"/>
    <mergeCell ref="C71:F7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69"/>
  <sheetViews>
    <sheetView workbookViewId="0"/>
  </sheetViews>
  <sheetFormatPr defaultRowHeight="15" x14ac:dyDescent="0.25"/>
  <cols>
    <col min="1" max="1" style="739" width="1.5764285714285713" customWidth="1" bestFit="1"/>
    <col min="2" max="2" style="176" width="4.719285714285714" customWidth="1" bestFit="1"/>
    <col min="3" max="3" style="1148" width="9.147857142857141" customWidth="1" bestFit="1"/>
    <col min="4" max="4" style="1148" width="9.147857142857141" customWidth="1" bestFit="1"/>
    <col min="5" max="5" style="1148" width="9.147857142857141" customWidth="1" bestFit="1"/>
    <col min="6" max="6" style="1148" width="9.147857142857141" customWidth="1" bestFit="1"/>
    <col min="7" max="7" style="176" width="4.433571428571429" customWidth="1" bestFit="1"/>
    <col min="8" max="8" style="739" width="13.576428571428572" customWidth="1" bestFit="1"/>
  </cols>
  <sheetData>
    <row x14ac:dyDescent="0.25" r="1" customHeight="1" ht="15.75">
      <c r="A1" s="367"/>
      <c r="B1" s="1108"/>
      <c r="C1" s="1109"/>
      <c r="D1" s="1109"/>
      <c r="E1" s="1109"/>
      <c r="F1" s="1109"/>
      <c r="G1" s="1108"/>
      <c r="H1" s="374"/>
    </row>
    <row x14ac:dyDescent="0.25" r="2" customHeight="1" ht="28.5" customFormat="1" s="373">
      <c r="A2" s="374"/>
      <c r="B2" s="1110"/>
      <c r="C2" s="1149" t="s">
        <v>13031</v>
      </c>
      <c r="D2" s="1150"/>
      <c r="E2" s="1150"/>
      <c r="F2" s="1151"/>
      <c r="G2" s="1110"/>
      <c r="H2" s="374"/>
    </row>
    <row x14ac:dyDescent="0.25" r="3" customHeight="1" ht="105.75" customFormat="1" s="373">
      <c r="A3" s="374"/>
      <c r="B3" s="1110"/>
      <c r="C3" s="1201"/>
      <c r="D3" s="1202"/>
      <c r="E3" s="1202"/>
      <c r="F3" s="1203"/>
      <c r="G3" s="1110"/>
      <c r="H3" s="374"/>
    </row>
    <row x14ac:dyDescent="0.25" r="4" customHeight="1" ht="30">
      <c r="A4" s="367"/>
      <c r="B4" s="1108"/>
      <c r="C4" s="1204">
        <f>'Ana Sayfa'!C24</f>
      </c>
      <c r="D4" s="1204"/>
      <c r="E4" s="1204"/>
      <c r="F4" s="1204"/>
      <c r="G4" s="1108"/>
      <c r="H4" s="374"/>
    </row>
    <row x14ac:dyDescent="0.25" r="5" customHeight="1" ht="30">
      <c r="A5" s="367"/>
      <c r="B5" s="1108"/>
      <c r="C5" s="1158" t="s">
        <v>439</v>
      </c>
      <c r="D5" s="1159" t="s">
        <v>440</v>
      </c>
      <c r="E5" s="1159" t="s">
        <v>438</v>
      </c>
      <c r="F5" s="1160" t="s">
        <v>441</v>
      </c>
      <c r="G5" s="1108"/>
      <c r="H5" s="374"/>
    </row>
    <row x14ac:dyDescent="0.25" r="6" customHeight="1" ht="30">
      <c r="A6" s="367"/>
      <c r="B6" s="1108"/>
      <c r="C6" s="1161">
        <f>'Kişiye Özel Hastalık'!W39</f>
      </c>
      <c r="D6" s="1161">
        <f>'Kişiye Özel Hastalık'!W41</f>
      </c>
      <c r="E6" s="1161">
        <f>'Kişiye Özel Hastalık'!W42</f>
      </c>
      <c r="F6" s="1161">
        <f>'Kişiye Özel Hastalık'!W40</f>
      </c>
      <c r="G6" s="1162" t="s">
        <v>13018</v>
      </c>
      <c r="H6" s="1163"/>
    </row>
    <row x14ac:dyDescent="0.25" r="7" customHeight="1" ht="27">
      <c r="A7" s="367"/>
      <c r="B7" s="1108"/>
      <c r="C7" s="1164" t="s">
        <v>69</v>
      </c>
      <c r="D7" s="1165" t="s">
        <v>70</v>
      </c>
      <c r="E7" s="1166" t="s">
        <v>68</v>
      </c>
      <c r="F7" s="1167" t="s">
        <v>71</v>
      </c>
      <c r="G7" s="1108"/>
      <c r="H7" s="374"/>
    </row>
    <row x14ac:dyDescent="0.25" r="8" customHeight="1" ht="24.899999999999995">
      <c r="A8" s="367"/>
      <c r="B8" s="1108"/>
      <c r="C8" s="1179">
        <f>'Kişiye Özel Hastalık'!X39</f>
      </c>
      <c r="D8" s="1179">
        <f>'Kişiye Özel Hastalık'!X41</f>
      </c>
      <c r="E8" s="1179">
        <f>'Kişiye Özel Hastalık'!X42</f>
      </c>
      <c r="F8" s="1179">
        <f>'Kişiye Özel Hastalık'!X40</f>
      </c>
      <c r="G8" s="1162" t="s">
        <v>13019</v>
      </c>
      <c r="H8" s="1163"/>
    </row>
    <row x14ac:dyDescent="0.25" r="9" customHeight="1" ht="18.75">
      <c r="A9" s="367"/>
      <c r="B9" s="1108"/>
      <c r="C9" s="1168"/>
      <c r="D9" s="1168"/>
      <c r="E9" s="1168"/>
      <c r="F9" s="1168"/>
      <c r="G9" s="1108"/>
      <c r="H9" s="374"/>
    </row>
    <row x14ac:dyDescent="0.25" r="10" customHeight="1" ht="17.25">
      <c r="A10" s="367"/>
      <c r="B10" s="1169"/>
      <c r="C10" s="1170"/>
      <c r="D10" s="1170"/>
      <c r="E10" s="1170"/>
      <c r="F10" s="1170"/>
      <c r="G10" s="1169"/>
      <c r="H10" s="374"/>
    </row>
    <row x14ac:dyDescent="0.25" r="11" customHeight="1" ht="50.1">
      <c r="A11" s="367"/>
      <c r="B11" s="1108"/>
      <c r="C11" s="1171" t="s">
        <v>13020</v>
      </c>
      <c r="D11" s="1171"/>
      <c r="E11" s="1171"/>
      <c r="F11" s="1171"/>
      <c r="G11" s="1108"/>
      <c r="H11" s="374"/>
    </row>
    <row x14ac:dyDescent="0.25" r="12" customHeight="1" ht="30">
      <c r="A12" s="367"/>
      <c r="B12" s="1108"/>
      <c r="C12" s="1172"/>
      <c r="D12" s="1172"/>
      <c r="E12" s="1172"/>
      <c r="F12" s="1172"/>
      <c r="G12" s="1108"/>
      <c r="H12" s="374"/>
    </row>
    <row x14ac:dyDescent="0.25" r="13" customHeight="1" ht="18.75">
      <c r="A13" s="367"/>
      <c r="B13" s="1108"/>
      <c r="C13" s="1123"/>
      <c r="D13" s="1123"/>
      <c r="E13" s="1123"/>
      <c r="F13" s="1123"/>
      <c r="G13" s="1108"/>
      <c r="H13" s="374"/>
    </row>
    <row x14ac:dyDescent="0.25" r="14" customHeight="1" ht="24.899999999999995">
      <c r="A14" s="367"/>
      <c r="B14" s="1108"/>
      <c r="C14" s="1173" t="s">
        <v>13021</v>
      </c>
      <c r="D14" s="1173"/>
      <c r="E14" s="1173"/>
      <c r="F14" s="1173"/>
      <c r="G14" s="1108"/>
      <c r="H14" s="374"/>
    </row>
    <row x14ac:dyDescent="0.25" r="15" customHeight="1" ht="30">
      <c r="A15" s="367"/>
      <c r="B15" s="1108"/>
      <c r="C15" s="1174">
        <f>'Kişiye Özel Hastalık'!AO39</f>
      </c>
      <c r="D15" s="1174"/>
      <c r="E15" s="1174"/>
      <c r="F15" s="1174"/>
      <c r="G15" s="1108"/>
      <c r="H15" s="374"/>
    </row>
    <row x14ac:dyDescent="0.25" r="16" customHeight="1" ht="24.75">
      <c r="A16" s="367"/>
      <c r="B16" s="1108"/>
      <c r="C16" s="1175" t="s">
        <v>69</v>
      </c>
      <c r="D16" s="1176" t="s">
        <v>70</v>
      </c>
      <c r="E16" s="1177" t="s">
        <v>68</v>
      </c>
      <c r="F16" s="1178" t="s">
        <v>71</v>
      </c>
      <c r="G16" s="1108"/>
      <c r="H16" s="374"/>
    </row>
    <row x14ac:dyDescent="0.25" r="17" customHeight="1" ht="24.899999999999995">
      <c r="A17" s="367"/>
      <c r="B17" s="1108"/>
      <c r="C17" s="1179">
        <f>COUNTIF('Kişiye Özel Hastalık'!AO46:BG46,"=A")</f>
      </c>
      <c r="D17" s="1179">
        <f>COUNTIF('Kişiye Özel Hastalık'!AO46:BG46,"=H")</f>
      </c>
      <c r="E17" s="1179">
        <f>COUNTIF('Kişiye Özel Hastalık'!AO46:BG46,"=S")</f>
      </c>
      <c r="F17" s="1179">
        <f>COUNTIF('Kişiye Özel Hastalık'!AO46:BG46,"=T")</f>
      </c>
      <c r="G17" s="1108"/>
      <c r="H17" s="374"/>
    </row>
    <row x14ac:dyDescent="0.25" r="18" customHeight="1" ht="12.75">
      <c r="A18" s="367"/>
      <c r="B18" s="1169"/>
      <c r="C18" s="1180"/>
      <c r="D18" s="1180"/>
      <c r="E18" s="1180"/>
      <c r="F18" s="1180"/>
      <c r="G18" s="1169"/>
      <c r="H18" s="374"/>
    </row>
    <row x14ac:dyDescent="0.25" r="19" customHeight="1" ht="50.1">
      <c r="A19" s="367"/>
      <c r="B19" s="1108"/>
      <c r="C19" s="1171" t="s">
        <v>13022</v>
      </c>
      <c r="D19" s="1171"/>
      <c r="E19" s="1171"/>
      <c r="F19" s="1171"/>
      <c r="G19" s="1108"/>
      <c r="H19" s="374"/>
    </row>
    <row x14ac:dyDescent="0.25" r="20" customHeight="1" ht="30">
      <c r="A20" s="367"/>
      <c r="B20" s="1108"/>
      <c r="C20" s="1172"/>
      <c r="D20" s="1172"/>
      <c r="E20" s="1172"/>
      <c r="F20" s="1172"/>
      <c r="G20" s="1108"/>
      <c r="H20" s="374"/>
    </row>
    <row x14ac:dyDescent="0.25" r="21" customHeight="1" ht="18.75">
      <c r="A21" s="367"/>
      <c r="B21" s="1108"/>
      <c r="C21" s="1123"/>
      <c r="D21" s="1123"/>
      <c r="E21" s="1123"/>
      <c r="F21" s="1123"/>
      <c r="G21" s="1108"/>
      <c r="H21" s="374"/>
    </row>
    <row x14ac:dyDescent="0.25" r="22" customHeight="1" ht="24.899999999999995">
      <c r="A22" s="367"/>
      <c r="B22" s="1108"/>
      <c r="C22" s="1173" t="s">
        <v>13021</v>
      </c>
      <c r="D22" s="1173"/>
      <c r="E22" s="1173"/>
      <c r="F22" s="1173"/>
      <c r="G22" s="1108"/>
      <c r="H22" s="374"/>
    </row>
    <row x14ac:dyDescent="0.25" r="23" customHeight="1" ht="30">
      <c r="A23" s="367"/>
      <c r="B23" s="1108"/>
      <c r="C23" s="1174">
        <f>'Kişiye Özel Hastalık'!AO48</f>
      </c>
      <c r="D23" s="1174"/>
      <c r="E23" s="1174"/>
      <c r="F23" s="1174"/>
      <c r="G23" s="1108"/>
      <c r="H23" s="374"/>
    </row>
    <row x14ac:dyDescent="0.25" r="24" customHeight="1" ht="27.75">
      <c r="A24" s="367"/>
      <c r="B24" s="1108"/>
      <c r="C24" s="1175" t="s">
        <v>69</v>
      </c>
      <c r="D24" s="1176" t="s">
        <v>70</v>
      </c>
      <c r="E24" s="1177" t="s">
        <v>68</v>
      </c>
      <c r="F24" s="1178" t="s">
        <v>71</v>
      </c>
      <c r="G24" s="1108"/>
      <c r="H24" s="374"/>
    </row>
    <row x14ac:dyDescent="0.25" r="25" customHeight="1" ht="24.899999999999995">
      <c r="A25" s="367"/>
      <c r="B25" s="1108"/>
      <c r="C25" s="1179">
        <f>COUNTIF('Kişiye Özel Hastalık'!AO55:BG55,"=A")</f>
      </c>
      <c r="D25" s="1179">
        <f>COUNTIF('Kişiye Özel Hastalık'!AO55:BG55,"=H")</f>
      </c>
      <c r="E25" s="1179">
        <f>COUNTIF('Kişiye Özel Hastalık'!AO55:BG55,"=S")</f>
      </c>
      <c r="F25" s="1179">
        <f>COUNTIF('Kişiye Özel Hastalık'!AO55:BG55,"=T")</f>
      </c>
      <c r="G25" s="1108"/>
      <c r="H25" s="374"/>
    </row>
    <row x14ac:dyDescent="0.25" r="26" customHeight="1" ht="12.9">
      <c r="A26" s="367"/>
      <c r="B26" s="1169"/>
      <c r="C26" s="1181"/>
      <c r="D26" s="1181"/>
      <c r="E26" s="1181"/>
      <c r="F26" s="1181"/>
      <c r="G26" s="1169"/>
      <c r="H26" s="374"/>
    </row>
    <row x14ac:dyDescent="0.25" r="27" customHeight="1" ht="50.1">
      <c r="A27" s="367"/>
      <c r="B27" s="1108"/>
      <c r="C27" s="1171" t="s">
        <v>13023</v>
      </c>
      <c r="D27" s="1171"/>
      <c r="E27" s="1171"/>
      <c r="F27" s="1171"/>
      <c r="G27" s="1108"/>
      <c r="H27" s="374"/>
    </row>
    <row x14ac:dyDescent="0.25" r="28" customHeight="1" ht="30">
      <c r="A28" s="367"/>
      <c r="B28" s="1108"/>
      <c r="C28" s="1172"/>
      <c r="D28" s="1172"/>
      <c r="E28" s="1172"/>
      <c r="F28" s="1172"/>
      <c r="G28" s="1108"/>
      <c r="H28" s="374"/>
    </row>
    <row x14ac:dyDescent="0.25" r="29" customHeight="1" ht="18.75">
      <c r="A29" s="367"/>
      <c r="B29" s="1108"/>
      <c r="C29" s="1123"/>
      <c r="D29" s="1123"/>
      <c r="E29" s="1123"/>
      <c r="F29" s="1123"/>
      <c r="G29" s="1108"/>
      <c r="H29" s="374"/>
    </row>
    <row x14ac:dyDescent="0.25" r="30" customHeight="1" ht="24.899999999999995">
      <c r="A30" s="367"/>
      <c r="B30" s="1108"/>
      <c r="C30" s="1173" t="s">
        <v>13021</v>
      </c>
      <c r="D30" s="1173"/>
      <c r="E30" s="1173"/>
      <c r="F30" s="1173"/>
      <c r="G30" s="1108"/>
      <c r="H30" s="374"/>
    </row>
    <row x14ac:dyDescent="0.25" r="31" customHeight="1" ht="30">
      <c r="A31" s="367"/>
      <c r="B31" s="1108"/>
      <c r="C31" s="1121">
        <f>'Kişiye Özel Hastalık'!AO57</f>
      </c>
      <c r="D31" s="1121"/>
      <c r="E31" s="1121"/>
      <c r="F31" s="1121"/>
      <c r="G31" s="1108"/>
      <c r="H31" s="374"/>
    </row>
    <row x14ac:dyDescent="0.25" r="32" customHeight="1" ht="27.75">
      <c r="A32" s="367"/>
      <c r="B32" s="1108"/>
      <c r="C32" s="1175" t="s">
        <v>69</v>
      </c>
      <c r="D32" s="1176" t="s">
        <v>70</v>
      </c>
      <c r="E32" s="1177" t="s">
        <v>68</v>
      </c>
      <c r="F32" s="1178" t="s">
        <v>71</v>
      </c>
      <c r="G32" s="1108"/>
      <c r="H32" s="374"/>
    </row>
    <row x14ac:dyDescent="0.25" r="33" customHeight="1" ht="24.899999999999995">
      <c r="A33" s="367"/>
      <c r="B33" s="1108"/>
      <c r="C33" s="1179">
        <f>COUNTIF('Kişiye Özel Hastalık'!AO64:BG64,"=A")</f>
      </c>
      <c r="D33" s="1179">
        <f>COUNTIF('Kişiye Özel Hastalık'!AO64:BG64,"=H")</f>
      </c>
      <c r="E33" s="1179">
        <f>COUNTIF('Kişiye Özel Hastalık'!AO64:BG64,"=S")</f>
      </c>
      <c r="F33" s="1179">
        <f>COUNTIF('Kişiye Özel Hastalık'!AO64:BG64,"=T")</f>
      </c>
      <c r="G33" s="1108"/>
      <c r="H33" s="374"/>
    </row>
    <row x14ac:dyDescent="0.25" r="34" customHeight="1" ht="12.9">
      <c r="A34" s="367"/>
      <c r="B34" s="1169"/>
      <c r="C34" s="1181"/>
      <c r="D34" s="1181"/>
      <c r="E34" s="1181"/>
      <c r="F34" s="1181"/>
      <c r="G34" s="1169"/>
      <c r="H34" s="374"/>
    </row>
    <row x14ac:dyDescent="0.25" r="35" customHeight="1" ht="12.75">
      <c r="A35" s="367"/>
      <c r="B35" s="1108"/>
      <c r="C35" s="1161"/>
      <c r="D35" s="1161"/>
      <c r="E35" s="1161"/>
      <c r="F35" s="1161"/>
      <c r="G35" s="1108"/>
      <c r="H35" s="374"/>
    </row>
    <row x14ac:dyDescent="0.25" r="36" customHeight="1" ht="77.25">
      <c r="A36" s="367"/>
      <c r="B36" s="1108"/>
      <c r="C36" s="1182" t="s">
        <v>13024</v>
      </c>
      <c r="D36" s="1182"/>
      <c r="E36" s="1182"/>
      <c r="F36" s="1182"/>
      <c r="G36" s="1108"/>
      <c r="H36" s="374"/>
    </row>
    <row x14ac:dyDescent="0.25" r="37" customHeight="1" ht="40.5">
      <c r="A37" s="367"/>
      <c r="B37" s="1108"/>
      <c r="C37" s="1183"/>
      <c r="D37" s="1183"/>
      <c r="E37" s="1183"/>
      <c r="F37" s="1183"/>
      <c r="G37" s="1108"/>
      <c r="H37" s="374"/>
    </row>
    <row x14ac:dyDescent="0.25" r="38" customHeight="1" ht="10.5">
      <c r="A38" s="367"/>
      <c r="B38" s="1108"/>
      <c r="C38" s="1205"/>
      <c r="D38" s="1205"/>
      <c r="E38" s="1205"/>
      <c r="F38" s="1205"/>
      <c r="G38" s="1108"/>
      <c r="H38" s="374"/>
    </row>
    <row x14ac:dyDescent="0.25" r="39" customHeight="1" ht="17.25">
      <c r="A39" s="367"/>
      <c r="B39" s="1169"/>
      <c r="C39" s="1170" t="s">
        <v>13032</v>
      </c>
      <c r="D39" s="1170"/>
      <c r="E39" s="1170"/>
      <c r="F39" s="1170"/>
      <c r="G39" s="1169"/>
      <c r="H39" s="374"/>
    </row>
    <row x14ac:dyDescent="0.25" r="40" customHeight="1" ht="35.1">
      <c r="A40" s="367"/>
      <c r="B40" s="1108"/>
      <c r="C40" s="1206" t="s">
        <v>13033</v>
      </c>
      <c r="D40" s="1206"/>
      <c r="E40" s="1206"/>
      <c r="F40" s="1207"/>
      <c r="G40" s="1208" t="s">
        <v>13034</v>
      </c>
      <c r="H40" s="1209"/>
    </row>
    <row x14ac:dyDescent="0.25" r="41" customHeight="1" ht="39.75">
      <c r="A41" s="367"/>
      <c r="B41" s="1108"/>
      <c r="C41" s="1210">
        <f>'Kişiye Özel Hastalık'!AG56</f>
      </c>
      <c r="D41" s="1211"/>
      <c r="E41" s="1211"/>
      <c r="F41" s="1212"/>
      <c r="G41" s="1209"/>
      <c r="H41" s="1209"/>
    </row>
    <row x14ac:dyDescent="0.25" r="42" customHeight="1" ht="12">
      <c r="A42" s="367"/>
      <c r="B42" s="1108"/>
      <c r="C42" s="1213"/>
      <c r="D42" s="1214"/>
      <c r="E42" s="1214"/>
      <c r="F42" s="1214"/>
      <c r="G42" s="1215"/>
      <c r="H42" s="1105"/>
    </row>
    <row x14ac:dyDescent="0.25" r="43" customHeight="1" ht="65.1">
      <c r="A43" s="367"/>
      <c r="B43" s="1108"/>
      <c r="C43" s="1216" t="s">
        <v>13035</v>
      </c>
      <c r="D43" s="1216"/>
      <c r="E43" s="1216"/>
      <c r="F43" s="1216"/>
      <c r="G43" s="1108"/>
      <c r="H43" s="374"/>
    </row>
    <row x14ac:dyDescent="0.25" r="44" customHeight="1" ht="30">
      <c r="A44" s="367"/>
      <c r="B44" s="1108"/>
      <c r="C44" s="1172"/>
      <c r="D44" s="1172"/>
      <c r="E44" s="1172"/>
      <c r="F44" s="1172"/>
      <c r="G44" s="1108"/>
      <c r="H44" s="374"/>
    </row>
    <row x14ac:dyDescent="0.25" r="45" customHeight="1" ht="18.75">
      <c r="A45" s="367"/>
      <c r="B45" s="1108"/>
      <c r="C45" s="1123"/>
      <c r="D45" s="1123"/>
      <c r="E45" s="1123"/>
      <c r="F45" s="1123"/>
      <c r="G45" s="1108"/>
      <c r="H45" s="374"/>
    </row>
    <row x14ac:dyDescent="0.25" r="46" customHeight="1" ht="24.899999999999995">
      <c r="A46" s="367"/>
      <c r="B46" s="1108"/>
      <c r="C46" s="1217" t="s">
        <v>13036</v>
      </c>
      <c r="D46" s="1217"/>
      <c r="E46" s="1217"/>
      <c r="F46" s="1217"/>
      <c r="G46" s="1108"/>
      <c r="H46" s="374"/>
    </row>
    <row x14ac:dyDescent="0.25" r="47" customHeight="1" ht="30">
      <c r="A47" s="367"/>
      <c r="B47" s="1108"/>
      <c r="C47" s="1121">
        <f>'Kişiye Özel Hastalık'!BS39</f>
      </c>
      <c r="D47" s="1121"/>
      <c r="E47" s="1121"/>
      <c r="F47" s="1121"/>
      <c r="G47" s="1108"/>
      <c r="H47" s="374"/>
    </row>
    <row x14ac:dyDescent="0.25" r="48" customHeight="1" ht="20.1">
      <c r="A48" s="367"/>
      <c r="B48" s="1108"/>
      <c r="C48" s="1175" t="s">
        <v>69</v>
      </c>
      <c r="D48" s="1176" t="s">
        <v>70</v>
      </c>
      <c r="E48" s="1177" t="s">
        <v>68</v>
      </c>
      <c r="F48" s="1178" t="s">
        <v>71</v>
      </c>
      <c r="G48" s="1108"/>
      <c r="H48" s="374"/>
    </row>
    <row x14ac:dyDescent="0.25" r="49" customHeight="1" ht="24.899999999999995">
      <c r="A49" s="367"/>
      <c r="B49" s="1108"/>
      <c r="C49" s="1179">
        <f>COUNTIFS('Kişiye Özel Hastalık'!BH46:BZ46,"=A",'Kişiye Özel Hastalık'!BH44:BZ44,"=N")</f>
      </c>
      <c r="D49" s="1179">
        <f>COUNTIFS('Kişiye Özel Hastalık'!BH46:BZ46,"=H",'Kişiye Özel Hastalık'!BH44:BZ44,"=N")</f>
      </c>
      <c r="E49" s="1179">
        <f>COUNTIFS('Kişiye Özel Hastalık'!BH46:BZ46,"=S",'Kişiye Özel Hastalık'!BH44:BZ44,"=N")</f>
      </c>
      <c r="F49" s="1179">
        <f>COUNTIFS('Kişiye Özel Hastalık'!BH46:BZ46,"=T",'Kişiye Özel Hastalık'!BH44:BZ44,"=N")</f>
      </c>
      <c r="G49" s="1108"/>
      <c r="H49" s="374"/>
    </row>
    <row x14ac:dyDescent="0.25" r="50" customHeight="1" ht="12.9">
      <c r="A50" s="367"/>
      <c r="B50" s="1169"/>
      <c r="C50" s="1181"/>
      <c r="D50" s="1181"/>
      <c r="E50" s="1181"/>
      <c r="F50" s="1181"/>
      <c r="G50" s="1169"/>
      <c r="H50" s="374"/>
    </row>
    <row x14ac:dyDescent="0.25" r="51" customHeight="1" ht="65.1">
      <c r="A51" s="367"/>
      <c r="B51" s="1108"/>
      <c r="C51" s="1171" t="s">
        <v>13035</v>
      </c>
      <c r="D51" s="1171"/>
      <c r="E51" s="1171"/>
      <c r="F51" s="1171"/>
      <c r="G51" s="1108"/>
      <c r="H51" s="374"/>
    </row>
    <row x14ac:dyDescent="0.25" r="52" customHeight="1" ht="30">
      <c r="A52" s="367"/>
      <c r="B52" s="1108"/>
      <c r="C52" s="1172"/>
      <c r="D52" s="1172"/>
      <c r="E52" s="1172"/>
      <c r="F52" s="1172"/>
      <c r="G52" s="1108"/>
      <c r="H52" s="374"/>
    </row>
    <row x14ac:dyDescent="0.25" r="53" customHeight="1" ht="18.75">
      <c r="A53" s="367"/>
      <c r="B53" s="1108"/>
      <c r="C53" s="1123"/>
      <c r="D53" s="1123"/>
      <c r="E53" s="1123"/>
      <c r="F53" s="1123"/>
      <c r="G53" s="1108"/>
      <c r="H53" s="374"/>
    </row>
    <row x14ac:dyDescent="0.25" r="54" customHeight="1" ht="24.899999999999995">
      <c r="A54" s="367"/>
      <c r="B54" s="1108"/>
      <c r="C54" s="1173" t="s">
        <v>13021</v>
      </c>
      <c r="D54" s="1173"/>
      <c r="E54" s="1173"/>
      <c r="F54" s="1173"/>
      <c r="G54" s="1108"/>
      <c r="H54" s="374"/>
    </row>
    <row x14ac:dyDescent="0.25" r="55" customHeight="1" ht="30">
      <c r="A55" s="367"/>
      <c r="B55" s="1108"/>
      <c r="C55" s="1121">
        <f>'Kişiye Özel Hastalık'!BS48</f>
      </c>
      <c r="D55" s="1121"/>
      <c r="E55" s="1121"/>
      <c r="F55" s="1121"/>
      <c r="G55" s="1108"/>
      <c r="H55" s="374"/>
    </row>
    <row x14ac:dyDescent="0.25" r="56" customHeight="1" ht="20.1">
      <c r="A56" s="367"/>
      <c r="B56" s="1108"/>
      <c r="C56" s="1175" t="s">
        <v>69</v>
      </c>
      <c r="D56" s="1176" t="s">
        <v>70</v>
      </c>
      <c r="E56" s="1177" t="s">
        <v>68</v>
      </c>
      <c r="F56" s="1178" t="s">
        <v>71</v>
      </c>
      <c r="G56" s="1108"/>
      <c r="H56" s="374"/>
    </row>
    <row x14ac:dyDescent="0.25" r="57" customHeight="1" ht="24.899999999999995">
      <c r="A57" s="367"/>
      <c r="B57" s="1108"/>
      <c r="C57" s="1179">
        <f>COUNTIFS('Kişiye Özel Hastalık'!BH55:BZ55,"=A",'Kişiye Özel Hastalık'!BH53:BZ53,"=N")</f>
      </c>
      <c r="D57" s="1179">
        <f>COUNTIFS('Kişiye Özel Hastalık'!BH55:BZ55,"=H",'Kişiye Özel Hastalık'!BH53:BZ53,"=N")</f>
      </c>
      <c r="E57" s="1179">
        <f>COUNTIFS('Kişiye Özel Hastalık'!BH55:BZ55,"=S",'Kişiye Özel Hastalık'!BH53:BZ53,"=N")</f>
      </c>
      <c r="F57" s="1179">
        <f>COUNTIFS('Kişiye Özel Hastalık'!BH55:BZ55,"=T",'Kişiye Özel Hastalık'!BH53:BZ53,"=N")</f>
      </c>
      <c r="G57" s="1108"/>
      <c r="H57" s="374"/>
    </row>
    <row x14ac:dyDescent="0.25" r="58" customHeight="1" ht="12.9">
      <c r="A58" s="367"/>
      <c r="B58" s="1169"/>
      <c r="C58" s="1181"/>
      <c r="D58" s="1181"/>
      <c r="E58" s="1181"/>
      <c r="F58" s="1181"/>
      <c r="G58" s="1169"/>
      <c r="H58" s="374"/>
    </row>
    <row x14ac:dyDescent="0.25" r="59" customHeight="1" ht="65.1">
      <c r="A59" s="367"/>
      <c r="B59" s="1108"/>
      <c r="C59" s="1216" t="s">
        <v>13035</v>
      </c>
      <c r="D59" s="1216"/>
      <c r="E59" s="1216"/>
      <c r="F59" s="1216"/>
      <c r="G59" s="1108"/>
      <c r="H59" s="374"/>
    </row>
    <row x14ac:dyDescent="0.25" r="60" customHeight="1" ht="30">
      <c r="A60" s="367"/>
      <c r="B60" s="1108"/>
      <c r="C60" s="1172"/>
      <c r="D60" s="1172"/>
      <c r="E60" s="1172"/>
      <c r="F60" s="1172"/>
      <c r="G60" s="1108"/>
      <c r="H60" s="374"/>
    </row>
    <row x14ac:dyDescent="0.25" r="61" customHeight="1" ht="18.75">
      <c r="A61" s="367"/>
      <c r="B61" s="1108"/>
      <c r="C61" s="1123"/>
      <c r="D61" s="1123"/>
      <c r="E61" s="1123"/>
      <c r="F61" s="1123"/>
      <c r="G61" s="1108"/>
      <c r="H61" s="374"/>
    </row>
    <row x14ac:dyDescent="0.25" r="62" customHeight="1" ht="24.899999999999995">
      <c r="A62" s="367"/>
      <c r="B62" s="1108"/>
      <c r="C62" s="1173" t="s">
        <v>13021</v>
      </c>
      <c r="D62" s="1173"/>
      <c r="E62" s="1173"/>
      <c r="F62" s="1173"/>
      <c r="G62" s="1108"/>
      <c r="H62" s="374"/>
    </row>
    <row x14ac:dyDescent="0.25" r="63" customHeight="1" ht="30">
      <c r="A63" s="367"/>
      <c r="B63" s="1108"/>
      <c r="C63" s="1121">
        <f>'Kişiye Özel Hastalık'!BS57</f>
      </c>
      <c r="D63" s="1121"/>
      <c r="E63" s="1121"/>
      <c r="F63" s="1121"/>
      <c r="G63" s="1108"/>
      <c r="H63" s="374"/>
    </row>
    <row x14ac:dyDescent="0.25" r="64" customHeight="1" ht="20.1">
      <c r="A64" s="367"/>
      <c r="B64" s="1108"/>
      <c r="C64" s="1175" t="s">
        <v>69</v>
      </c>
      <c r="D64" s="1176" t="s">
        <v>70</v>
      </c>
      <c r="E64" s="1177" t="s">
        <v>68</v>
      </c>
      <c r="F64" s="1178" t="s">
        <v>71</v>
      </c>
      <c r="G64" s="1108"/>
      <c r="H64" s="374"/>
    </row>
    <row x14ac:dyDescent="0.25" r="65" customHeight="1" ht="24.899999999999995">
      <c r="A65" s="367"/>
      <c r="B65" s="1108"/>
      <c r="C65" s="1179">
        <f>COUNTIFS('Kişiye Özel Hastalık'!BH64:BZ64,"=A",'Kişiye Özel Hastalık'!BH62:BZ62,"=N")</f>
      </c>
      <c r="D65" s="1179">
        <f>COUNTIFS('Kişiye Özel Hastalık'!BH64:BZ64,"=H",'Kişiye Özel Hastalık'!BH62:BZ62,"=N")</f>
      </c>
      <c r="E65" s="1179">
        <f>COUNTIFS('Kişiye Özel Hastalık'!BH64:BZ64,"=S",'Kişiye Özel Hastalık'!BH62:BZ62,"=N")</f>
      </c>
      <c r="F65" s="1179">
        <f>COUNTIFS('Kişiye Özel Hastalık'!BH64:BZ64,"=T",'Kişiye Özel Hastalık'!BH62:BZ62,"=N")</f>
      </c>
      <c r="G65" s="1108"/>
      <c r="H65" s="374"/>
    </row>
    <row x14ac:dyDescent="0.25" r="66" customHeight="1" ht="12.9">
      <c r="A66" s="367"/>
      <c r="B66" s="1169"/>
      <c r="C66" s="1181"/>
      <c r="D66" s="1181"/>
      <c r="E66" s="1181"/>
      <c r="F66" s="1181"/>
      <c r="G66" s="1169"/>
      <c r="H66" s="374"/>
    </row>
    <row x14ac:dyDescent="0.25" r="67" customHeight="1" ht="77.25">
      <c r="A67" s="367"/>
      <c r="B67" s="1108"/>
      <c r="C67" s="1218" t="s">
        <v>456</v>
      </c>
      <c r="D67" s="1218"/>
      <c r="E67" s="1218"/>
      <c r="F67" s="1218"/>
      <c r="G67" s="1108"/>
      <c r="H67" s="374"/>
    </row>
    <row x14ac:dyDescent="0.25" r="68" customHeight="1" ht="40.5">
      <c r="A68" s="367"/>
      <c r="B68" s="1108"/>
      <c r="C68" s="1183"/>
      <c r="D68" s="1183"/>
      <c r="E68" s="1183"/>
      <c r="F68" s="1183"/>
      <c r="G68" s="1108"/>
      <c r="H68" s="374"/>
    </row>
    <row x14ac:dyDescent="0.25" r="69" customHeight="1" ht="18">
      <c r="A69" s="367"/>
      <c r="B69" s="1185"/>
      <c r="C69" s="1219"/>
      <c r="D69" s="1219"/>
      <c r="E69" s="1219"/>
      <c r="F69" s="1219"/>
      <c r="G69" s="1185"/>
      <c r="H69" s="374"/>
    </row>
  </sheetData>
  <mergeCells count="53">
    <mergeCell ref="C2:F3"/>
    <mergeCell ref="C4:F4"/>
    <mergeCell ref="G6:H6"/>
    <mergeCell ref="G8:H8"/>
    <mergeCell ref="C9:F9"/>
    <mergeCell ref="C10:F10"/>
    <mergeCell ref="C11:F11"/>
    <mergeCell ref="C12:F12"/>
    <mergeCell ref="C13:F13"/>
    <mergeCell ref="C14:F14"/>
    <mergeCell ref="C15:F15"/>
    <mergeCell ref="C18:F18"/>
    <mergeCell ref="C19:F19"/>
    <mergeCell ref="C20:F20"/>
    <mergeCell ref="C21:F21"/>
    <mergeCell ref="C22:F22"/>
    <mergeCell ref="C23:F23"/>
    <mergeCell ref="C26:F26"/>
    <mergeCell ref="C27:F27"/>
    <mergeCell ref="C28:F28"/>
    <mergeCell ref="C29:F29"/>
    <mergeCell ref="C30:F30"/>
    <mergeCell ref="C31:F31"/>
    <mergeCell ref="C34:F34"/>
    <mergeCell ref="C35:F35"/>
    <mergeCell ref="C36:F36"/>
    <mergeCell ref="C37:F37"/>
    <mergeCell ref="C38:F38"/>
    <mergeCell ref="C39:F39"/>
    <mergeCell ref="C40:F40"/>
    <mergeCell ref="G40:H41"/>
    <mergeCell ref="C41:F41"/>
    <mergeCell ref="C42:F42"/>
    <mergeCell ref="C43:F43"/>
    <mergeCell ref="C44:F44"/>
    <mergeCell ref="C45:F45"/>
    <mergeCell ref="C46:F46"/>
    <mergeCell ref="C47:F47"/>
    <mergeCell ref="C50:F50"/>
    <mergeCell ref="C51:F51"/>
    <mergeCell ref="C52:F52"/>
    <mergeCell ref="C53:F53"/>
    <mergeCell ref="C54:F54"/>
    <mergeCell ref="C55:F55"/>
    <mergeCell ref="C58:F58"/>
    <mergeCell ref="C59:F59"/>
    <mergeCell ref="C60:F60"/>
    <mergeCell ref="C61:F61"/>
    <mergeCell ref="C62:F62"/>
    <mergeCell ref="C63:F63"/>
    <mergeCell ref="C66:F66"/>
    <mergeCell ref="C67:F67"/>
    <mergeCell ref="C68:F6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25"/>
  <sheetViews>
    <sheetView workbookViewId="0"/>
  </sheetViews>
  <sheetFormatPr defaultRowHeight="15" x14ac:dyDescent="0.25"/>
  <cols>
    <col min="1" max="1" style="157" width="1.5764285714285713" customWidth="1" bestFit="1"/>
    <col min="2" max="2" style="176" width="4.719285714285714" customWidth="1" bestFit="1"/>
    <col min="3" max="3" style="1200" width="9.147857142857141" customWidth="1" bestFit="1"/>
    <col min="4" max="4" style="1187" width="9.147857142857141" customWidth="1" bestFit="1"/>
    <col min="5" max="5" style="1187" width="9.147857142857141" customWidth="1" bestFit="1"/>
    <col min="6" max="6" style="1187" width="9.147857142857141" customWidth="1" bestFit="1"/>
    <col min="7" max="7" style="176" width="4.433571428571429" customWidth="1" bestFit="1"/>
  </cols>
  <sheetData>
    <row x14ac:dyDescent="0.25" r="1" customHeight="1" ht="30">
      <c r="A1" s="1"/>
      <c r="B1" s="407"/>
      <c r="C1" s="1188" t="s">
        <v>13025</v>
      </c>
      <c r="D1" s="1189"/>
      <c r="E1" s="1189"/>
      <c r="F1" s="1189"/>
      <c r="G1" s="407"/>
    </row>
    <row x14ac:dyDescent="0.25" r="2" customHeight="1" ht="50.1">
      <c r="A2" s="1"/>
      <c r="B2" s="407"/>
      <c r="C2" s="1144" t="s">
        <v>13026</v>
      </c>
      <c r="D2" s="1143"/>
      <c r="E2" s="1143"/>
      <c r="F2" s="1143"/>
      <c r="G2" s="407"/>
    </row>
    <row x14ac:dyDescent="0.25" r="3" customHeight="1" ht="30">
      <c r="A3" s="1"/>
      <c r="B3" s="407"/>
      <c r="C3" s="1121">
        <f>'Ana Sayfa'!C50</f>
      </c>
      <c r="D3" s="1121"/>
      <c r="E3" s="1121"/>
      <c r="F3" s="1121"/>
      <c r="G3" s="407"/>
    </row>
    <row x14ac:dyDescent="0.25" r="4" customHeight="1" ht="30.75">
      <c r="A4" s="1"/>
      <c r="B4" s="407"/>
      <c r="C4" s="1190" t="s">
        <v>69</v>
      </c>
      <c r="D4" s="1176" t="s">
        <v>70</v>
      </c>
      <c r="E4" s="1177" t="s">
        <v>68</v>
      </c>
      <c r="F4" s="1178" t="s">
        <v>71</v>
      </c>
      <c r="G4" s="407"/>
    </row>
    <row x14ac:dyDescent="0.25" r="5" customHeight="1" ht="39">
      <c r="A5" s="1"/>
      <c r="B5" s="407"/>
      <c r="C5" s="1191">
        <f>COUNTIF('İsim Koçluğu'!D24:W24,"=A")</f>
      </c>
      <c r="D5" s="1191">
        <f>COUNTIF('İsim Koçluğu'!D24:W24,"=H")</f>
      </c>
      <c r="E5" s="1191">
        <f>COUNTIF('İsim Koçluğu'!D24:W24,"=S")</f>
      </c>
      <c r="F5" s="1191">
        <f>COUNTIF('İsim Koçluğu'!D24:W24,"=T")</f>
      </c>
      <c r="G5" s="407"/>
    </row>
    <row x14ac:dyDescent="0.25" r="6" customHeight="1" ht="18.75">
      <c r="A6" s="1"/>
      <c r="B6" s="1192"/>
      <c r="C6" s="1193"/>
      <c r="D6" s="1193"/>
      <c r="E6" s="1193"/>
      <c r="F6" s="1193"/>
      <c r="G6" s="1192"/>
    </row>
    <row x14ac:dyDescent="0.25" r="7" customHeight="1" ht="50.1">
      <c r="A7" s="1"/>
      <c r="B7" s="407"/>
      <c r="C7" s="1144" t="s">
        <v>13027</v>
      </c>
      <c r="D7" s="1143"/>
      <c r="E7" s="1143"/>
      <c r="F7" s="1143"/>
      <c r="G7" s="407"/>
    </row>
    <row x14ac:dyDescent="0.25" r="8" customHeight="1" ht="37.5">
      <c r="A8" s="1"/>
      <c r="B8" s="407"/>
      <c r="C8" s="1121">
        <f>'Ana Sayfa'!C56</f>
      </c>
      <c r="D8" s="1121"/>
      <c r="E8" s="1121"/>
      <c r="F8" s="1121"/>
      <c r="G8" s="407"/>
    </row>
    <row x14ac:dyDescent="0.25" r="9" customHeight="1" ht="30.75">
      <c r="A9" s="1"/>
      <c r="B9" s="407"/>
      <c r="C9" s="1190" t="s">
        <v>69</v>
      </c>
      <c r="D9" s="1176" t="s">
        <v>70</v>
      </c>
      <c r="E9" s="1177" t="s">
        <v>68</v>
      </c>
      <c r="F9" s="1178" t="s">
        <v>71</v>
      </c>
      <c r="G9" s="407"/>
    </row>
    <row x14ac:dyDescent="0.25" r="10" customHeight="1" ht="39">
      <c r="A10" s="1"/>
      <c r="B10" s="407"/>
      <c r="C10" s="1191">
        <f>COUNTIF('İsim Koçluğu'!X24:AQ24,"=A")</f>
      </c>
      <c r="D10" s="1191">
        <f>COUNTIF('İsim Koçluğu'!X24:AQ24,"=H")</f>
      </c>
      <c r="E10" s="1191">
        <f>COUNTIF('İsim Koçluğu'!X24:AQ24,"=S")</f>
      </c>
      <c r="F10" s="1191">
        <f>COUNTIF('İsim Koçluğu'!X24:AQ24,"=T")</f>
      </c>
      <c r="G10" s="407"/>
    </row>
    <row x14ac:dyDescent="0.25" r="11" customHeight="1" ht="18.75">
      <c r="A11" s="1"/>
      <c r="B11" s="1192"/>
      <c r="C11" s="1193"/>
      <c r="D11" s="1193"/>
      <c r="E11" s="1193"/>
      <c r="F11" s="1193"/>
      <c r="G11" s="1192"/>
    </row>
    <row x14ac:dyDescent="0.25" r="12" customHeight="1" ht="50.1">
      <c r="A12" s="1"/>
      <c r="B12" s="407"/>
      <c r="C12" s="1144" t="s">
        <v>13028</v>
      </c>
      <c r="D12" s="1143"/>
      <c r="E12" s="1143"/>
      <c r="F12" s="1143"/>
      <c r="G12" s="407"/>
    </row>
    <row x14ac:dyDescent="0.25" r="13" customHeight="1" ht="36.75">
      <c r="A13" s="1"/>
      <c r="B13" s="407"/>
      <c r="C13" s="1121">
        <f>'Ana Sayfa'!C62</f>
      </c>
      <c r="D13" s="1121"/>
      <c r="E13" s="1121"/>
      <c r="F13" s="1121"/>
      <c r="G13" s="407"/>
    </row>
    <row x14ac:dyDescent="0.25" r="14" customHeight="1" ht="30.75">
      <c r="A14" s="1"/>
      <c r="B14" s="407"/>
      <c r="C14" s="1190" t="s">
        <v>69</v>
      </c>
      <c r="D14" s="1176" t="s">
        <v>70</v>
      </c>
      <c r="E14" s="1177" t="s">
        <v>68</v>
      </c>
      <c r="F14" s="1178" t="s">
        <v>71</v>
      </c>
      <c r="G14" s="407"/>
    </row>
    <row x14ac:dyDescent="0.25" r="15" customHeight="1" ht="39">
      <c r="A15" s="1"/>
      <c r="B15" s="407"/>
      <c r="C15" s="1191">
        <f>COUNTIF('İsim Koçluğu'!AR24:BK24,"=A")</f>
      </c>
      <c r="D15" s="1191">
        <f>COUNTIF('İsim Koçluğu'!AR24:BK24,"=h")</f>
      </c>
      <c r="E15" s="1191">
        <f>COUNTIF('İsim Koçluğu'!AR24:BK24,"=s")</f>
      </c>
      <c r="F15" s="1191">
        <f>COUNTIF('İsim Koçluğu'!AR24:BK24,"=t")</f>
      </c>
      <c r="G15" s="407"/>
    </row>
    <row x14ac:dyDescent="0.25" r="16" customHeight="1" ht="18.75">
      <c r="A16" s="1"/>
      <c r="B16" s="1192"/>
      <c r="C16" s="1193"/>
      <c r="D16" s="1193"/>
      <c r="E16" s="1193"/>
      <c r="F16" s="1193"/>
      <c r="G16" s="1192"/>
    </row>
    <row x14ac:dyDescent="0.25" r="17" customHeight="1" ht="50.1">
      <c r="A17" s="1"/>
      <c r="B17" s="407"/>
      <c r="C17" s="1144" t="s">
        <v>13029</v>
      </c>
      <c r="D17" s="1143"/>
      <c r="E17" s="1143"/>
      <c r="F17" s="1143"/>
      <c r="G17" s="407"/>
    </row>
    <row x14ac:dyDescent="0.25" r="18" customHeight="1" ht="30">
      <c r="A18" s="1"/>
      <c r="B18" s="407"/>
      <c r="C18" s="1121">
        <f>'Ana Sayfa'!C68</f>
      </c>
      <c r="D18" s="1121"/>
      <c r="E18" s="1121"/>
      <c r="F18" s="1121"/>
      <c r="G18" s="407"/>
    </row>
    <row x14ac:dyDescent="0.25" r="19" customHeight="1" ht="30.75">
      <c r="A19" s="1"/>
      <c r="B19" s="407"/>
      <c r="C19" s="1190" t="s">
        <v>69</v>
      </c>
      <c r="D19" s="1176" t="s">
        <v>70</v>
      </c>
      <c r="E19" s="1177" t="s">
        <v>68</v>
      </c>
      <c r="F19" s="1178" t="s">
        <v>71</v>
      </c>
      <c r="G19" s="407"/>
    </row>
    <row x14ac:dyDescent="0.25" r="20" customHeight="1" ht="39">
      <c r="A20" s="1"/>
      <c r="B20" s="407"/>
      <c r="C20" s="1191">
        <f>COUNTIF('İsim Koçluğu'!BL24:CE24,"=A")</f>
      </c>
      <c r="D20" s="1191">
        <f>COUNTIF('İsim Koçluğu'!BL24:CE24,"=H")</f>
      </c>
      <c r="E20" s="1191">
        <f>COUNTIF('İsim Koçluğu'!BL24:CE24,"=S")</f>
      </c>
      <c r="F20" s="1191">
        <f>COUNTIF('İsim Koçluğu'!BL24:CE24,"=T")</f>
      </c>
      <c r="G20" s="407"/>
    </row>
    <row x14ac:dyDescent="0.25" r="21" customHeight="1" ht="18.75">
      <c r="A21" s="1"/>
      <c r="B21" s="1192"/>
      <c r="C21" s="1194"/>
      <c r="D21" s="1194"/>
      <c r="E21" s="1194"/>
      <c r="F21" s="1194"/>
      <c r="G21" s="1192"/>
    </row>
    <row x14ac:dyDescent="0.25" r="22" customHeight="1" ht="18.75">
      <c r="A22" s="1"/>
      <c r="B22" s="407"/>
      <c r="C22" s="1195"/>
      <c r="D22" s="1195"/>
      <c r="E22" s="1195"/>
      <c r="F22" s="1195"/>
      <c r="G22" s="407"/>
    </row>
    <row x14ac:dyDescent="0.25" r="23" customHeight="1" ht="50.1">
      <c r="A23" s="1"/>
      <c r="B23" s="407"/>
      <c r="C23" s="1196" t="s">
        <v>13030</v>
      </c>
      <c r="D23" s="1197"/>
      <c r="E23" s="1197"/>
      <c r="F23" s="1197"/>
      <c r="G23" s="407"/>
    </row>
    <row x14ac:dyDescent="0.25" r="24" customHeight="1" ht="54.75">
      <c r="A24" s="1"/>
      <c r="B24" s="407"/>
      <c r="C24" s="1198"/>
      <c r="D24" s="1198"/>
      <c r="E24" s="1198"/>
      <c r="F24" s="1198"/>
      <c r="G24" s="407"/>
    </row>
    <row x14ac:dyDescent="0.25" r="25" customHeight="1" ht="18.75">
      <c r="A25" s="1"/>
      <c r="B25" s="407"/>
      <c r="C25" s="1199"/>
      <c r="D25" s="1199"/>
      <c r="E25" s="1199"/>
      <c r="F25" s="1199"/>
      <c r="G25" s="407"/>
    </row>
  </sheetData>
  <mergeCells count="15">
    <mergeCell ref="C1:F1"/>
    <mergeCell ref="C2:F2"/>
    <mergeCell ref="C3:F3"/>
    <mergeCell ref="C6:F6"/>
    <mergeCell ref="C7:F7"/>
    <mergeCell ref="C8:F8"/>
    <mergeCell ref="C11:F11"/>
    <mergeCell ref="C12:F12"/>
    <mergeCell ref="C13:F13"/>
    <mergeCell ref="C16:F16"/>
    <mergeCell ref="C17:F17"/>
    <mergeCell ref="C18:F18"/>
    <mergeCell ref="C21:F21"/>
    <mergeCell ref="C23:F23"/>
    <mergeCell ref="C24:F2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41"/>
  <sheetViews>
    <sheetView workbookViewId="0"/>
  </sheetViews>
  <sheetFormatPr defaultRowHeight="15" x14ac:dyDescent="0.25"/>
  <cols>
    <col min="1" max="1" style="739" width="1.5764285714285713" customWidth="1" bestFit="1"/>
    <col min="2" max="2" style="176" width="4.719285714285714" customWidth="1" bestFit="1"/>
    <col min="3" max="3" style="1187" width="9.147857142857141" customWidth="1" bestFit="1"/>
    <col min="4" max="4" style="1187" width="9.147857142857141" customWidth="1" bestFit="1"/>
    <col min="5" max="5" style="1187" width="9.147857142857141" customWidth="1" bestFit="1"/>
    <col min="6" max="6" style="1187" width="9.147857142857141" customWidth="1" bestFit="1"/>
    <col min="7" max="7" style="176" width="4.433571428571429" customWidth="1" bestFit="1"/>
    <col min="8" max="8" style="739" width="13.576428571428572" customWidth="1" bestFit="1"/>
  </cols>
  <sheetData>
    <row x14ac:dyDescent="0.25" r="1" customHeight="1" ht="15.75">
      <c r="A1" s="367"/>
      <c r="B1" s="1108"/>
      <c r="C1" s="1109"/>
      <c r="D1" s="1109"/>
      <c r="E1" s="1109"/>
      <c r="F1" s="1109"/>
      <c r="G1" s="1108"/>
      <c r="H1" s="374"/>
    </row>
    <row x14ac:dyDescent="0.25" r="2" customHeight="1" ht="28.5" customFormat="1" s="373">
      <c r="A2" s="374"/>
      <c r="B2" s="1110"/>
      <c r="C2" s="1149" t="s">
        <v>13016</v>
      </c>
      <c r="D2" s="1150"/>
      <c r="E2" s="1150"/>
      <c r="F2" s="1151"/>
      <c r="G2" s="1110"/>
      <c r="H2" s="374"/>
    </row>
    <row x14ac:dyDescent="0.25" r="3" customHeight="1" ht="105.75" customFormat="1" s="373">
      <c r="A3" s="374"/>
      <c r="B3" s="1110"/>
      <c r="C3" s="1152"/>
      <c r="D3" s="1153"/>
      <c r="E3" s="1153"/>
      <c r="F3" s="1154"/>
      <c r="G3" s="1110"/>
      <c r="H3" s="374"/>
    </row>
    <row x14ac:dyDescent="0.25" r="4" customHeight="1" ht="18.75">
      <c r="A4" s="367"/>
      <c r="B4" s="1108"/>
      <c r="C4" s="1155"/>
      <c r="D4" s="1155"/>
      <c r="E4" s="1155"/>
      <c r="F4" s="1155"/>
      <c r="G4" s="1108"/>
      <c r="H4" s="374"/>
    </row>
    <row x14ac:dyDescent="0.25" r="5" customHeight="1" ht="23.25">
      <c r="A5" s="367"/>
      <c r="B5" s="1108"/>
      <c r="C5" s="1156" t="s">
        <v>13017</v>
      </c>
      <c r="D5" s="1156"/>
      <c r="E5" s="1156"/>
      <c r="F5" s="1156"/>
      <c r="G5" s="1108"/>
      <c r="H5" s="374"/>
    </row>
    <row x14ac:dyDescent="0.25" r="6" customHeight="1" ht="37.5">
      <c r="A6" s="367"/>
      <c r="B6" s="1108"/>
      <c r="C6" s="1157">
        <f>'Ana Sayfa'!C30</f>
      </c>
      <c r="D6" s="1157"/>
      <c r="E6" s="1157"/>
      <c r="F6" s="1157"/>
      <c r="G6" s="1108"/>
      <c r="H6" s="374"/>
    </row>
    <row x14ac:dyDescent="0.25" r="7" customHeight="1" ht="30">
      <c r="A7" s="367"/>
      <c r="B7" s="1108"/>
      <c r="C7" s="1158" t="s">
        <v>439</v>
      </c>
      <c r="D7" s="1159" t="s">
        <v>440</v>
      </c>
      <c r="E7" s="1159" t="s">
        <v>438</v>
      </c>
      <c r="F7" s="1160" t="s">
        <v>441</v>
      </c>
      <c r="G7" s="1108"/>
      <c r="H7" s="374"/>
    </row>
    <row x14ac:dyDescent="0.25" r="8" customHeight="1" ht="30">
      <c r="A8" s="367"/>
      <c r="B8" s="1108"/>
      <c r="C8" s="1161">
        <f>'Herkes İçin Genel Hastalık Esma'!I37</f>
      </c>
      <c r="D8" s="1161">
        <f>'Herkes İçin Genel Hastalık Esma'!I39</f>
      </c>
      <c r="E8" s="1161">
        <f>'Herkes İçin Genel Hastalık Esma'!I40</f>
      </c>
      <c r="F8" s="1161">
        <f>'Herkes İçin Genel Hastalık Esma'!I38</f>
      </c>
      <c r="G8" s="1162" t="s">
        <v>13018</v>
      </c>
      <c r="H8" s="1163"/>
    </row>
    <row x14ac:dyDescent="0.25" r="9" customHeight="1" ht="24">
      <c r="A9" s="367"/>
      <c r="B9" s="1108"/>
      <c r="C9" s="1164" t="s">
        <v>69</v>
      </c>
      <c r="D9" s="1165" t="s">
        <v>70</v>
      </c>
      <c r="E9" s="1166" t="s">
        <v>68</v>
      </c>
      <c r="F9" s="1167" t="s">
        <v>71</v>
      </c>
      <c r="G9" s="1108"/>
      <c r="H9" s="374"/>
    </row>
    <row x14ac:dyDescent="0.25" r="10" customHeight="1" ht="24.899999999999995">
      <c r="A10" s="367"/>
      <c r="B10" s="1108"/>
      <c r="C10" s="1161">
        <f>'Herkes İçin Genel Hastalık Esma'!K37</f>
      </c>
      <c r="D10" s="1161">
        <f>'Herkes İçin Genel Hastalık Esma'!K39</f>
      </c>
      <c r="E10" s="1161">
        <f>'Herkes İçin Genel Hastalık Esma'!K40</f>
      </c>
      <c r="F10" s="1161">
        <f>'Herkes İçin Genel Hastalık Esma'!K38</f>
      </c>
      <c r="G10" s="1162" t="s">
        <v>13019</v>
      </c>
      <c r="H10" s="1163"/>
    </row>
    <row x14ac:dyDescent="0.25" r="11" customHeight="1" ht="18.75">
      <c r="A11" s="367"/>
      <c r="B11" s="1108"/>
      <c r="C11" s="1168"/>
      <c r="D11" s="1168"/>
      <c r="E11" s="1168"/>
      <c r="F11" s="1168"/>
      <c r="G11" s="1108"/>
      <c r="H11" s="374"/>
    </row>
    <row x14ac:dyDescent="0.25" r="12" customHeight="1" ht="17.25">
      <c r="A12" s="367"/>
      <c r="B12" s="1169"/>
      <c r="C12" s="1170"/>
      <c r="D12" s="1170"/>
      <c r="E12" s="1170"/>
      <c r="F12" s="1170"/>
      <c r="G12" s="1169"/>
      <c r="H12" s="374"/>
    </row>
    <row x14ac:dyDescent="0.25" r="13" customHeight="1" ht="50.1">
      <c r="A13" s="367"/>
      <c r="B13" s="1108"/>
      <c r="C13" s="1171" t="s">
        <v>13020</v>
      </c>
      <c r="D13" s="1171"/>
      <c r="E13" s="1171"/>
      <c r="F13" s="1171"/>
      <c r="G13" s="1108"/>
      <c r="H13" s="374"/>
    </row>
    <row x14ac:dyDescent="0.25" r="14" customHeight="1" ht="30">
      <c r="A14" s="367"/>
      <c r="B14" s="1108"/>
      <c r="C14" s="1172"/>
      <c r="D14" s="1172"/>
      <c r="E14" s="1172"/>
      <c r="F14" s="1172"/>
      <c r="G14" s="1108"/>
      <c r="H14" s="374"/>
    </row>
    <row x14ac:dyDescent="0.25" r="15" customHeight="1" ht="18.75">
      <c r="A15" s="367"/>
      <c r="B15" s="1108"/>
      <c r="C15" s="1123"/>
      <c r="D15" s="1123"/>
      <c r="E15" s="1123"/>
      <c r="F15" s="1123"/>
      <c r="G15" s="1108"/>
      <c r="H15" s="374"/>
    </row>
    <row x14ac:dyDescent="0.25" r="16" customHeight="1" ht="24.899999999999995">
      <c r="A16" s="367"/>
      <c r="B16" s="1108"/>
      <c r="C16" s="1173" t="s">
        <v>13021</v>
      </c>
      <c r="D16" s="1173"/>
      <c r="E16" s="1173"/>
      <c r="F16" s="1173"/>
      <c r="G16" s="1108"/>
      <c r="H16" s="374"/>
    </row>
    <row x14ac:dyDescent="0.25" r="17" customHeight="1" ht="30">
      <c r="A17" s="367"/>
      <c r="B17" s="1108"/>
      <c r="C17" s="1174">
        <f>'Herkes İçin Genel Hastalık Esma'!T48</f>
      </c>
      <c r="D17" s="1174"/>
      <c r="E17" s="1174"/>
      <c r="F17" s="1174"/>
      <c r="G17" s="1108"/>
      <c r="H17" s="374"/>
    </row>
    <row x14ac:dyDescent="0.25" r="18" customHeight="1" ht="24.75">
      <c r="A18" s="367"/>
      <c r="B18" s="1108"/>
      <c r="C18" s="1175" t="s">
        <v>69</v>
      </c>
      <c r="D18" s="1176" t="s">
        <v>70</v>
      </c>
      <c r="E18" s="1177" t="s">
        <v>68</v>
      </c>
      <c r="F18" s="1178" t="s">
        <v>71</v>
      </c>
      <c r="G18" s="1108"/>
      <c r="H18" s="374"/>
    </row>
    <row x14ac:dyDescent="0.25" r="19" customHeight="1" ht="24.899999999999995">
      <c r="A19" s="367"/>
      <c r="B19" s="1108"/>
      <c r="C19" s="1179">
        <f>COUNTIFS('Herkes İçin Genel Hastalık Esma'!H54:W54,"=A",'Herkes İçin Genel Hastalık Esma'!H52:W52,"=N")</f>
      </c>
      <c r="D19" s="1179">
        <f>COUNTIFS('Herkes İçin Genel Hastalık Esma'!H54:W54,"=H",'Herkes İçin Genel Hastalık Esma'!H52:W52,"=N")</f>
      </c>
      <c r="E19" s="1179">
        <f>COUNTIFS('Herkes İçin Genel Hastalık Esma'!H54:W54,"=S",'Herkes İçin Genel Hastalık Esma'!H52:W52,"=N")</f>
      </c>
      <c r="F19" s="1179">
        <f>COUNTIFS('Herkes İçin Genel Hastalık Esma'!H54:W54,"=T",'Herkes İçin Genel Hastalık Esma'!H52:W52,"=N")</f>
      </c>
      <c r="G19" s="1108"/>
      <c r="H19" s="374"/>
    </row>
    <row x14ac:dyDescent="0.25" r="20" customHeight="1" ht="12.75">
      <c r="A20" s="367"/>
      <c r="B20" s="1169"/>
      <c r="C20" s="1180"/>
      <c r="D20" s="1180"/>
      <c r="E20" s="1180"/>
      <c r="F20" s="1180"/>
      <c r="G20" s="1169"/>
      <c r="H20" s="374"/>
    </row>
    <row x14ac:dyDescent="0.25" r="21" customHeight="1" ht="50.1">
      <c r="A21" s="367"/>
      <c r="B21" s="1108"/>
      <c r="C21" s="1171" t="s">
        <v>13022</v>
      </c>
      <c r="D21" s="1171"/>
      <c r="E21" s="1171"/>
      <c r="F21" s="1171"/>
      <c r="G21" s="1108"/>
      <c r="H21" s="374"/>
    </row>
    <row x14ac:dyDescent="0.25" r="22" customHeight="1" ht="30">
      <c r="A22" s="367"/>
      <c r="B22" s="1108"/>
      <c r="C22" s="1172"/>
      <c r="D22" s="1172"/>
      <c r="E22" s="1172"/>
      <c r="F22" s="1172"/>
      <c r="G22" s="1108"/>
      <c r="H22" s="374"/>
    </row>
    <row x14ac:dyDescent="0.25" r="23" customHeight="1" ht="18.75">
      <c r="A23" s="367"/>
      <c r="B23" s="1108"/>
      <c r="C23" s="1123"/>
      <c r="D23" s="1123"/>
      <c r="E23" s="1123"/>
      <c r="F23" s="1123"/>
      <c r="G23" s="1108"/>
      <c r="H23" s="374"/>
    </row>
    <row x14ac:dyDescent="0.25" r="24" customHeight="1" ht="24.899999999999995">
      <c r="A24" s="367"/>
      <c r="B24" s="1108"/>
      <c r="C24" s="1173" t="s">
        <v>13021</v>
      </c>
      <c r="D24" s="1173"/>
      <c r="E24" s="1173"/>
      <c r="F24" s="1173"/>
      <c r="G24" s="1108"/>
      <c r="H24" s="374"/>
    </row>
    <row x14ac:dyDescent="0.25" r="25" customHeight="1" ht="30">
      <c r="A25" s="367"/>
      <c r="B25" s="1108"/>
      <c r="C25" s="1174">
        <f>'Herkes İçin Genel Hastalık Esma'!AK48</f>
      </c>
      <c r="D25" s="1174"/>
      <c r="E25" s="1174"/>
      <c r="F25" s="1174"/>
      <c r="G25" s="1108"/>
      <c r="H25" s="374"/>
    </row>
    <row x14ac:dyDescent="0.25" r="26" customHeight="1" ht="27">
      <c r="A26" s="367"/>
      <c r="B26" s="1108"/>
      <c r="C26" s="1175" t="s">
        <v>69</v>
      </c>
      <c r="D26" s="1176" t="s">
        <v>70</v>
      </c>
      <c r="E26" s="1177" t="s">
        <v>68</v>
      </c>
      <c r="F26" s="1178" t="s">
        <v>71</v>
      </c>
      <c r="G26" s="1108"/>
      <c r="H26" s="374"/>
    </row>
    <row x14ac:dyDescent="0.25" r="27" customHeight="1" ht="24.899999999999995">
      <c r="A27" s="367"/>
      <c r="B27" s="1108"/>
      <c r="C27" s="1179">
        <f>COUNTIFS('Herkes İçin Genel Hastalık Esma'!X54:AN54,"=A",'Herkes İçin Genel Hastalık Esma'!X52:AN52,"=N")</f>
      </c>
      <c r="D27" s="1179">
        <f>COUNTIFS('Herkes İçin Genel Hastalık Esma'!X54:AN54,"=H",'Herkes İçin Genel Hastalık Esma'!X52:AN52,"=N")</f>
      </c>
      <c r="E27" s="1179">
        <f>COUNTIFS('Herkes İçin Genel Hastalık Esma'!X54:AN54,"=S",'Herkes İçin Genel Hastalık Esma'!X52:AN52,"=N")</f>
      </c>
      <c r="F27" s="1179">
        <f>COUNTIFS('Herkes İçin Genel Hastalık Esma'!X54:AN54,"=T",'Herkes İçin Genel Hastalık Esma'!X52:AN52,"=N")</f>
      </c>
      <c r="G27" s="1108"/>
      <c r="H27" s="374"/>
    </row>
    <row x14ac:dyDescent="0.25" r="28" customHeight="1" ht="12.9">
      <c r="A28" s="367"/>
      <c r="B28" s="1169"/>
      <c r="C28" s="1181"/>
      <c r="D28" s="1181"/>
      <c r="E28" s="1181"/>
      <c r="F28" s="1181"/>
      <c r="G28" s="1169"/>
      <c r="H28" s="374"/>
    </row>
    <row x14ac:dyDescent="0.25" r="29" customHeight="1" ht="50.1">
      <c r="A29" s="367"/>
      <c r="B29" s="1108"/>
      <c r="C29" s="1171" t="s">
        <v>13023</v>
      </c>
      <c r="D29" s="1171"/>
      <c r="E29" s="1171"/>
      <c r="F29" s="1171"/>
      <c r="G29" s="1108"/>
      <c r="H29" s="374"/>
    </row>
    <row x14ac:dyDescent="0.25" r="30" customHeight="1" ht="30">
      <c r="A30" s="367"/>
      <c r="B30" s="1108"/>
      <c r="C30" s="1172"/>
      <c r="D30" s="1172"/>
      <c r="E30" s="1172"/>
      <c r="F30" s="1172"/>
      <c r="G30" s="1108"/>
      <c r="H30" s="374"/>
    </row>
    <row x14ac:dyDescent="0.25" r="31" customHeight="1" ht="18.75">
      <c r="A31" s="367"/>
      <c r="B31" s="1108"/>
      <c r="C31" s="1123"/>
      <c r="D31" s="1123"/>
      <c r="E31" s="1123"/>
      <c r="F31" s="1123"/>
      <c r="G31" s="1108"/>
      <c r="H31" s="374"/>
    </row>
    <row x14ac:dyDescent="0.25" r="32" customHeight="1" ht="24.899999999999995">
      <c r="A32" s="367"/>
      <c r="B32" s="1108"/>
      <c r="C32" s="1173" t="s">
        <v>13021</v>
      </c>
      <c r="D32" s="1173"/>
      <c r="E32" s="1173"/>
      <c r="F32" s="1173"/>
      <c r="G32" s="1108"/>
      <c r="H32" s="374"/>
    </row>
    <row x14ac:dyDescent="0.25" r="33" customHeight="1" ht="30">
      <c r="A33" s="367"/>
      <c r="B33" s="1108"/>
      <c r="C33" s="1121">
        <f>'Herkes İçin Genel Hastalık Esma'!BB48</f>
      </c>
      <c r="D33" s="1121"/>
      <c r="E33" s="1121"/>
      <c r="F33" s="1121"/>
      <c r="G33" s="1108"/>
      <c r="H33" s="374"/>
    </row>
    <row x14ac:dyDescent="0.25" r="34" customHeight="1" ht="26.25">
      <c r="A34" s="367"/>
      <c r="B34" s="1108"/>
      <c r="C34" s="1175" t="s">
        <v>69</v>
      </c>
      <c r="D34" s="1176" t="s">
        <v>70</v>
      </c>
      <c r="E34" s="1177" t="s">
        <v>68</v>
      </c>
      <c r="F34" s="1178" t="s">
        <v>71</v>
      </c>
      <c r="G34" s="1108"/>
      <c r="H34" s="374"/>
    </row>
    <row x14ac:dyDescent="0.25" r="35" customHeight="1" ht="24.899999999999995">
      <c r="A35" s="367"/>
      <c r="B35" s="1108"/>
      <c r="C35" s="1179">
        <f>COUNTIFS('Herkes İçin Genel Hastalık Esma'!AO54:BE54,"=A",'Herkes İçin Genel Hastalık Esma'!AO52:BE52,"=N")</f>
      </c>
      <c r="D35" s="1179">
        <f>COUNTIFS('Herkes İçin Genel Hastalık Esma'!AO54:BE54,"=H",'Herkes İçin Genel Hastalık Esma'!AO52:BE52,"=N")</f>
      </c>
      <c r="E35" s="1179">
        <f>COUNTIFS('Herkes İçin Genel Hastalık Esma'!AO54:BE54,"=S",'Herkes İçin Genel Hastalık Esma'!AO52:BE52,"=N")</f>
      </c>
      <c r="F35" s="1179">
        <f>COUNTIFS('Herkes İçin Genel Hastalık Esma'!AO54:BE54,"=T",'Herkes İçin Genel Hastalık Esma'!AO52:BE52,"=N")</f>
      </c>
      <c r="G35" s="1108"/>
      <c r="H35" s="374"/>
    </row>
    <row x14ac:dyDescent="0.25" r="36" customHeight="1" ht="12.9">
      <c r="A36" s="367"/>
      <c r="B36" s="1169"/>
      <c r="C36" s="1181"/>
      <c r="D36" s="1181"/>
      <c r="E36" s="1181"/>
      <c r="F36" s="1181"/>
      <c r="G36" s="1169"/>
      <c r="H36" s="374"/>
    </row>
    <row x14ac:dyDescent="0.25" r="37" customHeight="1" ht="12.75">
      <c r="A37" s="367"/>
      <c r="B37" s="1108"/>
      <c r="C37" s="1161"/>
      <c r="D37" s="1161"/>
      <c r="E37" s="1161"/>
      <c r="F37" s="1161"/>
      <c r="G37" s="1108"/>
      <c r="H37" s="374"/>
    </row>
    <row x14ac:dyDescent="0.25" r="38" customHeight="1" ht="77.25">
      <c r="A38" s="367"/>
      <c r="B38" s="1108"/>
      <c r="C38" s="1182" t="s">
        <v>13024</v>
      </c>
      <c r="D38" s="1182"/>
      <c r="E38" s="1182"/>
      <c r="F38" s="1182"/>
      <c r="G38" s="1108"/>
      <c r="H38" s="374"/>
    </row>
    <row x14ac:dyDescent="0.25" r="39" customHeight="1" ht="40.5">
      <c r="A39" s="367"/>
      <c r="B39" s="1108"/>
      <c r="C39" s="1183"/>
      <c r="D39" s="1183"/>
      <c r="E39" s="1183"/>
      <c r="F39" s="1183"/>
      <c r="G39" s="1108"/>
      <c r="H39" s="374"/>
    </row>
    <row x14ac:dyDescent="0.25" r="40" customHeight="1" ht="10.5">
      <c r="A40" s="367"/>
      <c r="B40" s="1108"/>
      <c r="C40" s="1184"/>
      <c r="D40" s="1184"/>
      <c r="E40" s="1184"/>
      <c r="F40" s="1184"/>
      <c r="G40" s="1108"/>
      <c r="H40" s="374"/>
    </row>
    <row x14ac:dyDescent="0.25" r="41" customHeight="1" ht="17.25">
      <c r="A41" s="367"/>
      <c r="B41" s="1185"/>
      <c r="C41" s="1186"/>
      <c r="D41" s="1186"/>
      <c r="E41" s="1186"/>
      <c r="F41" s="1186"/>
      <c r="G41" s="1185"/>
      <c r="H41" s="374"/>
    </row>
  </sheetData>
  <mergeCells count="31">
    <mergeCell ref="C2:F3"/>
    <mergeCell ref="C4:F4"/>
    <mergeCell ref="C5:F5"/>
    <mergeCell ref="C6:F6"/>
    <mergeCell ref="G8:H8"/>
    <mergeCell ref="G10:H10"/>
    <mergeCell ref="C11:F11"/>
    <mergeCell ref="C12:F12"/>
    <mergeCell ref="C13:F13"/>
    <mergeCell ref="C14:F14"/>
    <mergeCell ref="C15:F15"/>
    <mergeCell ref="C16:F16"/>
    <mergeCell ref="C17:F17"/>
    <mergeCell ref="C20:F20"/>
    <mergeCell ref="C21:F21"/>
    <mergeCell ref="C22:F22"/>
    <mergeCell ref="C23:F23"/>
    <mergeCell ref="C24:F24"/>
    <mergeCell ref="C25:F25"/>
    <mergeCell ref="C28:F28"/>
    <mergeCell ref="C29:F29"/>
    <mergeCell ref="C30:F30"/>
    <mergeCell ref="C31:F31"/>
    <mergeCell ref="C32:F32"/>
    <mergeCell ref="C33:F33"/>
    <mergeCell ref="C36:F36"/>
    <mergeCell ref="C37:F37"/>
    <mergeCell ref="C38:F38"/>
    <mergeCell ref="C39:F39"/>
    <mergeCell ref="C40:F40"/>
    <mergeCell ref="C41:F4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89"/>
  <sheetViews>
    <sheetView workbookViewId="0"/>
  </sheetViews>
  <sheetFormatPr defaultRowHeight="15" x14ac:dyDescent="0.25"/>
  <cols>
    <col min="1" max="1" style="739" width="1.5764285714285713" customWidth="1" bestFit="1"/>
    <col min="2" max="2" style="176" width="4.719285714285714" customWidth="1" bestFit="1"/>
    <col min="3" max="3" style="1148" width="9.147857142857141" customWidth="1" bestFit="1"/>
    <col min="4" max="4" style="1107" width="9.147857142857141" customWidth="1" bestFit="1"/>
    <col min="5" max="5" style="1107" width="9.147857142857141" customWidth="1" bestFit="1"/>
    <col min="6" max="6" style="1107" width="9.147857142857141" customWidth="1" bestFit="1"/>
    <col min="7" max="7" style="176" width="4.433571428571429" customWidth="1" bestFit="1"/>
  </cols>
  <sheetData>
    <row x14ac:dyDescent="0.25" r="1" customHeight="1" ht="15.75">
      <c r="A1" s="367"/>
      <c r="B1" s="1108"/>
      <c r="C1" s="1109"/>
      <c r="D1" s="1110"/>
      <c r="E1" s="1110"/>
      <c r="F1" s="1110"/>
      <c r="G1" s="1108"/>
    </row>
    <row x14ac:dyDescent="0.25" r="2" customHeight="1" ht="18.75">
      <c r="A2" s="367"/>
      <c r="B2" s="1108"/>
      <c r="C2" s="1111" t="s">
        <v>12993</v>
      </c>
      <c r="D2" s="1112"/>
      <c r="E2" s="1112"/>
      <c r="F2" s="1113"/>
      <c r="G2" s="1108"/>
    </row>
    <row x14ac:dyDescent="0.25" r="3" customHeight="1" ht="18.75">
      <c r="A3" s="367"/>
      <c r="B3" s="1108"/>
      <c r="C3" s="1114"/>
      <c r="D3" s="1115"/>
      <c r="E3" s="1115"/>
      <c r="F3" s="1116"/>
      <c r="G3" s="1108"/>
    </row>
    <row x14ac:dyDescent="0.25" r="4" customHeight="1" ht="18.75">
      <c r="A4" s="367"/>
      <c r="B4" s="1108"/>
      <c r="C4" s="1117"/>
      <c r="D4" s="1118"/>
      <c r="E4" s="1118"/>
      <c r="F4" s="1118"/>
      <c r="G4" s="1108"/>
    </row>
    <row x14ac:dyDescent="0.25" r="5" customHeight="1" ht="30">
      <c r="A5" s="367"/>
      <c r="B5" s="1108"/>
      <c r="C5" s="1119" t="s">
        <v>12994</v>
      </c>
      <c r="D5" s="1120"/>
      <c r="E5" s="1120"/>
      <c r="F5" s="1120"/>
      <c r="G5" s="1108"/>
    </row>
    <row x14ac:dyDescent="0.25" r="6" customHeight="1" ht="30">
      <c r="A6" s="367"/>
      <c r="B6" s="1108"/>
      <c r="C6" s="1121">
        <f>'ÇIKTIYA HAZIR '!E6</f>
      </c>
      <c r="D6" s="1122"/>
      <c r="E6" s="1122"/>
      <c r="F6" s="1122"/>
      <c r="G6" s="1108"/>
    </row>
    <row x14ac:dyDescent="0.25" r="7" customHeight="1" ht="18.75">
      <c r="A7" s="367"/>
      <c r="B7" s="1108"/>
      <c r="C7" s="1123"/>
      <c r="D7" s="1124"/>
      <c r="E7" s="1124"/>
      <c r="F7" s="1124"/>
      <c r="G7" s="1108"/>
    </row>
    <row x14ac:dyDescent="0.25" r="8" customHeight="1" ht="30">
      <c r="A8" s="367"/>
      <c r="B8" s="1108"/>
      <c r="C8" s="1119" t="s">
        <v>484</v>
      </c>
      <c r="D8" s="1120"/>
      <c r="E8" s="1120"/>
      <c r="F8" s="1120"/>
      <c r="G8" s="1108"/>
    </row>
    <row x14ac:dyDescent="0.25" r="9" customHeight="1" ht="30">
      <c r="A9" s="367"/>
      <c r="B9" s="1108"/>
      <c r="C9" s="1125">
        <f>'ÇIKTIYA HAZIR '!E4</f>
      </c>
      <c r="D9" s="1122"/>
      <c r="E9" s="1122"/>
      <c r="F9" s="1122"/>
      <c r="G9" s="1108"/>
    </row>
    <row x14ac:dyDescent="0.25" r="10" customHeight="1" ht="18.75">
      <c r="A10" s="367"/>
      <c r="B10" s="1108"/>
      <c r="C10" s="1126"/>
      <c r="D10" s="1127"/>
      <c r="E10" s="1127"/>
      <c r="F10" s="1127"/>
      <c r="G10" s="1108"/>
    </row>
    <row x14ac:dyDescent="0.25" r="11" customHeight="1" ht="30">
      <c r="A11" s="367"/>
      <c r="B11" s="1108"/>
      <c r="C11" s="1119" t="s">
        <v>12995</v>
      </c>
      <c r="D11" s="1120"/>
      <c r="E11" s="1120"/>
      <c r="F11" s="1120"/>
      <c r="G11" s="1108"/>
    </row>
    <row x14ac:dyDescent="0.25" r="12" customHeight="1" ht="30">
      <c r="A12" s="367"/>
      <c r="B12" s="1108"/>
      <c r="C12" s="1125">
        <f>'ÇIKTIYA HAZIR '!F8</f>
      </c>
      <c r="D12" s="1122"/>
      <c r="E12" s="1122"/>
      <c r="F12" s="1122"/>
      <c r="G12" s="1108"/>
    </row>
    <row x14ac:dyDescent="0.25" r="13" customHeight="1" ht="18.75">
      <c r="A13" s="367"/>
      <c r="B13" s="1108"/>
      <c r="C13" s="1123"/>
      <c r="D13" s="1124"/>
      <c r="E13" s="1124"/>
      <c r="F13" s="1124"/>
      <c r="G13" s="1108"/>
    </row>
    <row x14ac:dyDescent="0.25" r="14" customHeight="1" ht="50.1">
      <c r="A14" s="367"/>
      <c r="B14" s="1108"/>
      <c r="C14" s="1119" t="s">
        <v>12996</v>
      </c>
      <c r="D14" s="1120"/>
      <c r="E14" s="1120"/>
      <c r="F14" s="1120"/>
      <c r="G14" s="1108"/>
    </row>
    <row x14ac:dyDescent="0.25" r="15" customHeight="1" ht="30">
      <c r="A15" s="367"/>
      <c r="B15" s="1108"/>
      <c r="C15" s="1125">
        <f>'ÇIKTIYA HAZIR '!E8</f>
      </c>
      <c r="D15" s="1122"/>
      <c r="E15" s="1122"/>
      <c r="F15" s="1122"/>
      <c r="G15" s="1108"/>
    </row>
    <row x14ac:dyDescent="0.25" r="16" customHeight="1" ht="18.75">
      <c r="A16" s="367"/>
      <c r="B16" s="1108"/>
      <c r="C16" s="1128"/>
      <c r="D16" s="1129"/>
      <c r="E16" s="1129"/>
      <c r="F16" s="1129"/>
      <c r="G16" s="1108"/>
    </row>
    <row x14ac:dyDescent="0.25" r="17" customHeight="1" ht="35.1">
      <c r="A17" s="367"/>
      <c r="B17" s="1108"/>
      <c r="C17" s="1119" t="s">
        <v>12997</v>
      </c>
      <c r="D17" s="1120"/>
      <c r="E17" s="1120"/>
      <c r="F17" s="1120"/>
      <c r="G17" s="1108"/>
    </row>
    <row x14ac:dyDescent="0.25" r="18" customHeight="1" ht="30">
      <c r="A18" s="367"/>
      <c r="B18" s="1108"/>
      <c r="C18" s="1130">
        <f>'ÇIKTIYA HAZIR '!F10</f>
      </c>
      <c r="D18" s="1131"/>
      <c r="E18" s="1131"/>
      <c r="F18" s="1131"/>
      <c r="G18" s="1108"/>
    </row>
    <row x14ac:dyDescent="0.25" r="19" customHeight="1" ht="18.75">
      <c r="A19" s="367"/>
      <c r="B19" s="1108"/>
      <c r="C19" s="1123"/>
      <c r="D19" s="1124"/>
      <c r="E19" s="1124"/>
      <c r="F19" s="1124"/>
      <c r="G19" s="1108"/>
    </row>
    <row x14ac:dyDescent="0.25" r="20" customHeight="1" ht="50.1">
      <c r="A20" s="367"/>
      <c r="B20" s="1108"/>
      <c r="C20" s="1119" t="s">
        <v>12998</v>
      </c>
      <c r="D20" s="1120"/>
      <c r="E20" s="1120"/>
      <c r="F20" s="1120"/>
      <c r="G20" s="1108"/>
    </row>
    <row x14ac:dyDescent="0.25" r="21" customHeight="1" ht="30">
      <c r="A21" s="367"/>
      <c r="B21" s="1108"/>
      <c r="C21" s="1132">
        <f>'ÇIKTIYA HAZIR '!E11</f>
      </c>
      <c r="D21" s="1133"/>
      <c r="E21" s="1133"/>
      <c r="F21" s="1133"/>
      <c r="G21" s="1108"/>
    </row>
    <row x14ac:dyDescent="0.25" r="22" customHeight="1" ht="18.75">
      <c r="A22" s="367"/>
      <c r="B22" s="1108"/>
      <c r="C22" s="1123"/>
      <c r="D22" s="1124"/>
      <c r="E22" s="1124"/>
      <c r="F22" s="1124"/>
      <c r="G22" s="1108"/>
    </row>
    <row x14ac:dyDescent="0.25" r="23" customHeight="1" ht="50.1">
      <c r="A23" s="367"/>
      <c r="B23" s="1108"/>
      <c r="C23" s="1119" t="s">
        <v>12999</v>
      </c>
      <c r="D23" s="1120"/>
      <c r="E23" s="1120"/>
      <c r="F23" s="1120"/>
      <c r="G23" s="1108"/>
    </row>
    <row x14ac:dyDescent="0.25" r="24" customHeight="1" ht="30">
      <c r="A24" s="367"/>
      <c r="B24" s="1108"/>
      <c r="C24" s="1132">
        <f>'ÇIKTIYA HAZIR '!F13</f>
      </c>
      <c r="D24" s="1133"/>
      <c r="E24" s="1133"/>
      <c r="F24" s="1133"/>
      <c r="G24" s="1108"/>
    </row>
    <row x14ac:dyDescent="0.25" r="25" customHeight="1" ht="18.75">
      <c r="A25" s="367"/>
      <c r="B25" s="1108"/>
      <c r="C25" s="1123"/>
      <c r="D25" s="1124"/>
      <c r="E25" s="1124"/>
      <c r="F25" s="1124"/>
      <c r="G25" s="1108"/>
    </row>
    <row x14ac:dyDescent="0.25" r="26" customHeight="1" ht="50.1">
      <c r="A26" s="367"/>
      <c r="B26" s="1108"/>
      <c r="C26" s="1119" t="s">
        <v>13000</v>
      </c>
      <c r="D26" s="1120"/>
      <c r="E26" s="1120"/>
      <c r="F26" s="1120"/>
      <c r="G26" s="1108"/>
    </row>
    <row x14ac:dyDescent="0.25" r="27" customHeight="1" ht="30">
      <c r="A27" s="367"/>
      <c r="B27" s="1108"/>
      <c r="C27" s="1132">
        <f>'ÇIKTIYA HAZIR '!E14</f>
      </c>
      <c r="D27" s="1133"/>
      <c r="E27" s="1133"/>
      <c r="F27" s="1133"/>
      <c r="G27" s="1108"/>
    </row>
    <row x14ac:dyDescent="0.25" r="28" customHeight="1" ht="18.75">
      <c r="A28" s="367"/>
      <c r="B28" s="1108"/>
      <c r="C28" s="1126"/>
      <c r="D28" s="1127"/>
      <c r="E28" s="1127"/>
      <c r="F28" s="1127"/>
      <c r="G28" s="1108"/>
    </row>
    <row x14ac:dyDescent="0.25" r="29" customHeight="1" ht="50.1">
      <c r="A29" s="367"/>
      <c r="B29" s="1108"/>
      <c r="C29" s="1119" t="s">
        <v>491</v>
      </c>
      <c r="D29" s="1120"/>
      <c r="E29" s="1120"/>
      <c r="F29" s="1120"/>
      <c r="G29" s="1108"/>
    </row>
    <row x14ac:dyDescent="0.25" r="30" customHeight="1" ht="30">
      <c r="A30" s="367"/>
      <c r="B30" s="1108"/>
      <c r="C30" s="1121">
        <f>'ÇIKTIYA HAZIR '!E16</f>
      </c>
      <c r="D30" s="1122"/>
      <c r="E30" s="1122"/>
      <c r="F30" s="1122"/>
      <c r="G30" s="1108"/>
    </row>
    <row x14ac:dyDescent="0.25" r="31" customHeight="1" ht="18.75">
      <c r="A31" s="367"/>
      <c r="B31" s="1108"/>
      <c r="C31" s="1123"/>
      <c r="D31" s="1124"/>
      <c r="E31" s="1124"/>
      <c r="F31" s="1124"/>
      <c r="G31" s="1108"/>
    </row>
    <row x14ac:dyDescent="0.25" r="32" customHeight="1" ht="50.1">
      <c r="A32" s="367"/>
      <c r="B32" s="1108"/>
      <c r="C32" s="1119" t="s">
        <v>492</v>
      </c>
      <c r="D32" s="1134"/>
      <c r="E32" s="1134"/>
      <c r="F32" s="1134"/>
      <c r="G32" s="1108"/>
    </row>
    <row x14ac:dyDescent="0.25" r="33" customHeight="1" ht="30">
      <c r="A33" s="367"/>
      <c r="B33" s="1108"/>
      <c r="C33" s="1121">
        <f>'ÇIKTIYA HAZIR '!E17</f>
      </c>
      <c r="D33" s="1122"/>
      <c r="E33" s="1122"/>
      <c r="F33" s="1122"/>
      <c r="G33" s="1108"/>
    </row>
    <row x14ac:dyDescent="0.25" r="34" customHeight="1" ht="12.75">
      <c r="A34" s="367"/>
      <c r="B34" s="1108"/>
      <c r="C34" s="1135"/>
      <c r="D34" s="1136"/>
      <c r="E34" s="1136"/>
      <c r="F34" s="1136"/>
      <c r="G34" s="1108"/>
    </row>
    <row x14ac:dyDescent="0.25" r="35" customHeight="1" ht="65.1">
      <c r="A35" s="367"/>
      <c r="B35" s="1108"/>
      <c r="C35" s="1119" t="s">
        <v>13001</v>
      </c>
      <c r="D35" s="1120"/>
      <c r="E35" s="1120"/>
      <c r="F35" s="1120"/>
      <c r="G35" s="1108"/>
    </row>
    <row x14ac:dyDescent="0.25" r="36" customHeight="1" ht="30">
      <c r="A36" s="367"/>
      <c r="B36" s="1108"/>
      <c r="C36" s="1137">
        <f>'ÇIKTIYA HAZIR '!F19</f>
      </c>
      <c r="D36" s="1138"/>
      <c r="E36" s="1138"/>
      <c r="F36" s="1138"/>
      <c r="G36" s="1108"/>
    </row>
    <row x14ac:dyDescent="0.25" r="37" customHeight="1" ht="18.75">
      <c r="A37" s="367"/>
      <c r="B37" s="1108"/>
      <c r="C37" s="1123"/>
      <c r="D37" s="1124"/>
      <c r="E37" s="1124"/>
      <c r="F37" s="1124"/>
      <c r="G37" s="1108"/>
    </row>
    <row x14ac:dyDescent="0.25" r="38" customHeight="1" ht="65.1">
      <c r="A38" s="367"/>
      <c r="B38" s="1108"/>
      <c r="C38" s="1119" t="s">
        <v>13002</v>
      </c>
      <c r="D38" s="1120"/>
      <c r="E38" s="1120"/>
      <c r="F38" s="1120"/>
      <c r="G38" s="1108"/>
    </row>
    <row x14ac:dyDescent="0.25" r="39" customHeight="1" ht="30">
      <c r="A39" s="367"/>
      <c r="B39" s="1108"/>
      <c r="C39" s="1137">
        <f>'ÇIKTIYA HAZIR '!E20</f>
      </c>
      <c r="D39" s="1138"/>
      <c r="E39" s="1138"/>
      <c r="F39" s="1138"/>
      <c r="G39" s="1108"/>
    </row>
    <row x14ac:dyDescent="0.25" r="40" customHeight="1" ht="18.75">
      <c r="A40" s="367"/>
      <c r="B40" s="1108"/>
      <c r="C40" s="1123"/>
      <c r="D40" s="1124"/>
      <c r="E40" s="1124"/>
      <c r="F40" s="1124"/>
      <c r="G40" s="1108"/>
    </row>
    <row x14ac:dyDescent="0.25" r="41" customHeight="1" ht="65.1">
      <c r="A41" s="367"/>
      <c r="B41" s="1108"/>
      <c r="C41" s="1119" t="s">
        <v>13003</v>
      </c>
      <c r="D41" s="1120"/>
      <c r="E41" s="1120"/>
      <c r="F41" s="1120"/>
      <c r="G41" s="1108"/>
    </row>
    <row x14ac:dyDescent="0.25" r="42" customHeight="1" ht="42.75">
      <c r="A42" s="367"/>
      <c r="B42" s="1108"/>
      <c r="C42" s="1137">
        <f>'ÇIKTIYA HAZIR '!F22</f>
      </c>
      <c r="D42" s="1138"/>
      <c r="E42" s="1138"/>
      <c r="F42" s="1138"/>
      <c r="G42" s="1108"/>
    </row>
    <row x14ac:dyDescent="0.25" r="43" customHeight="1" ht="18.75">
      <c r="A43" s="367"/>
      <c r="B43" s="1108"/>
      <c r="C43" s="1123"/>
      <c r="D43" s="1124"/>
      <c r="E43" s="1124"/>
      <c r="F43" s="1124"/>
      <c r="G43" s="1108"/>
    </row>
    <row x14ac:dyDescent="0.25" r="44" customHeight="1" ht="65.1">
      <c r="A44" s="367"/>
      <c r="B44" s="1108"/>
      <c r="C44" s="1119" t="s">
        <v>13004</v>
      </c>
      <c r="D44" s="1120"/>
      <c r="E44" s="1120"/>
      <c r="F44" s="1120"/>
      <c r="G44" s="1108"/>
    </row>
    <row x14ac:dyDescent="0.25" r="45" customHeight="1" ht="30">
      <c r="A45" s="367"/>
      <c r="B45" s="1108"/>
      <c r="C45" s="1137">
        <f>'ÇIKTIYA HAZIR '!E23</f>
      </c>
      <c r="D45" s="1138"/>
      <c r="E45" s="1138"/>
      <c r="F45" s="1138"/>
      <c r="G45" s="1108"/>
    </row>
    <row x14ac:dyDescent="0.25" r="46" customHeight="1" ht="18.75">
      <c r="A46" s="367"/>
      <c r="B46" s="1108"/>
      <c r="C46" s="1139"/>
      <c r="D46" s="1140"/>
      <c r="E46" s="1140"/>
      <c r="F46" s="1140"/>
      <c r="G46" s="1108"/>
    </row>
    <row x14ac:dyDescent="0.25" r="47" customHeight="1" ht="65.1">
      <c r="A47" s="367"/>
      <c r="B47" s="1108"/>
      <c r="C47" s="1119" t="s">
        <v>13005</v>
      </c>
      <c r="D47" s="1120"/>
      <c r="E47" s="1120"/>
      <c r="F47" s="1120"/>
      <c r="G47" s="1108"/>
    </row>
    <row x14ac:dyDescent="0.25" r="48" customHeight="1" ht="30">
      <c r="A48" s="367"/>
      <c r="B48" s="1108"/>
      <c r="C48" s="1141">
        <f>'ÇIKTIYA HAZIR '!F25</f>
      </c>
      <c r="D48" s="1142"/>
      <c r="E48" s="1142"/>
      <c r="F48" s="1142"/>
      <c r="G48" s="1108"/>
    </row>
    <row x14ac:dyDescent="0.25" r="49" customHeight="1" ht="18.75">
      <c r="A49" s="367"/>
      <c r="B49" s="1108"/>
      <c r="C49" s="1123"/>
      <c r="D49" s="1124"/>
      <c r="E49" s="1124"/>
      <c r="F49" s="1124"/>
      <c r="G49" s="1108"/>
    </row>
    <row x14ac:dyDescent="0.25" r="50" customHeight="1" ht="65.1">
      <c r="A50" s="367"/>
      <c r="B50" s="1108"/>
      <c r="C50" s="1119" t="s">
        <v>13006</v>
      </c>
      <c r="D50" s="1120"/>
      <c r="E50" s="1120"/>
      <c r="F50" s="1120"/>
      <c r="G50" s="1108"/>
    </row>
    <row x14ac:dyDescent="0.25" r="51" customHeight="1" ht="30">
      <c r="A51" s="367"/>
      <c r="B51" s="1108"/>
      <c r="C51" s="1141">
        <f>'ÇIKTIYA HAZIR '!E26</f>
      </c>
      <c r="D51" s="1142"/>
      <c r="E51" s="1142"/>
      <c r="F51" s="1142"/>
      <c r="G51" s="1108"/>
    </row>
    <row x14ac:dyDescent="0.25" r="52" customHeight="1" ht="18.75">
      <c r="A52" s="367"/>
      <c r="B52" s="1108"/>
      <c r="C52" s="1123"/>
      <c r="D52" s="1124"/>
      <c r="E52" s="1124"/>
      <c r="F52" s="1124"/>
      <c r="G52" s="1108"/>
    </row>
    <row x14ac:dyDescent="0.25" r="53" customHeight="1" ht="65.1">
      <c r="A53" s="367"/>
      <c r="B53" s="1108"/>
      <c r="C53" s="1119" t="s">
        <v>13007</v>
      </c>
      <c r="D53" s="1120"/>
      <c r="E53" s="1120"/>
      <c r="F53" s="1120"/>
      <c r="G53" s="1108"/>
    </row>
    <row x14ac:dyDescent="0.25" r="54" customHeight="1" ht="30">
      <c r="A54" s="367"/>
      <c r="B54" s="1108"/>
      <c r="C54" s="1141">
        <f>'ÇIKTIYA HAZIR '!F28</f>
      </c>
      <c r="D54" s="1142"/>
      <c r="E54" s="1142"/>
      <c r="F54" s="1142"/>
      <c r="G54" s="1108"/>
    </row>
    <row x14ac:dyDescent="0.25" r="55" customHeight="1" ht="18.75">
      <c r="A55" s="367"/>
      <c r="B55" s="1108"/>
      <c r="C55" s="1123"/>
      <c r="D55" s="1124"/>
      <c r="E55" s="1124"/>
      <c r="F55" s="1124"/>
      <c r="G55" s="1108"/>
    </row>
    <row x14ac:dyDescent="0.25" r="56" customHeight="1" ht="65.1">
      <c r="A56" s="367"/>
      <c r="B56" s="1108"/>
      <c r="C56" s="1119" t="s">
        <v>13008</v>
      </c>
      <c r="D56" s="1120"/>
      <c r="E56" s="1120"/>
      <c r="F56" s="1120"/>
      <c r="G56" s="1108"/>
    </row>
    <row x14ac:dyDescent="0.25" r="57" customHeight="1" ht="30">
      <c r="A57" s="367"/>
      <c r="B57" s="1108"/>
      <c r="C57" s="1141">
        <f>'ÇIKTIYA HAZIR '!E29</f>
      </c>
      <c r="D57" s="1142"/>
      <c r="E57" s="1142"/>
      <c r="F57" s="1142"/>
      <c r="G57" s="1108"/>
    </row>
    <row x14ac:dyDescent="0.25" r="58" customHeight="1" ht="18.75">
      <c r="A58" s="367"/>
      <c r="B58" s="1108"/>
      <c r="C58" s="1126"/>
      <c r="D58" s="1127"/>
      <c r="E58" s="1127"/>
      <c r="F58" s="1127"/>
      <c r="G58" s="1108"/>
    </row>
    <row x14ac:dyDescent="0.25" r="59" customHeight="1" ht="50.1">
      <c r="A59" s="367"/>
      <c r="B59" s="1108"/>
      <c r="C59" s="1143" t="s">
        <v>13009</v>
      </c>
      <c r="D59" s="1144"/>
      <c r="E59" s="1144"/>
      <c r="F59" s="1144"/>
      <c r="G59" s="1108"/>
    </row>
    <row x14ac:dyDescent="0.25" r="60" customHeight="1" ht="44.25">
      <c r="A60" s="367"/>
      <c r="B60" s="1108"/>
      <c r="C60" s="1137">
        <f>'ÇIKTIYA HAZIR '!F31</f>
      </c>
      <c r="D60" s="1138"/>
      <c r="E60" s="1138"/>
      <c r="F60" s="1138"/>
      <c r="G60" s="1108"/>
    </row>
    <row x14ac:dyDescent="0.25" r="61" customHeight="1" ht="18.75">
      <c r="A61" s="367"/>
      <c r="B61" s="1108"/>
      <c r="C61" s="1123"/>
      <c r="D61" s="1124"/>
      <c r="E61" s="1124"/>
      <c r="F61" s="1124"/>
      <c r="G61" s="1108"/>
    </row>
    <row x14ac:dyDescent="0.25" r="62" customHeight="1" ht="50.1">
      <c r="A62" s="367"/>
      <c r="B62" s="1108"/>
      <c r="C62" s="1143" t="s">
        <v>13010</v>
      </c>
      <c r="D62" s="1144"/>
      <c r="E62" s="1144"/>
      <c r="F62" s="1144"/>
      <c r="G62" s="1108"/>
    </row>
    <row x14ac:dyDescent="0.25" r="63" customHeight="1" ht="42.75">
      <c r="A63" s="367"/>
      <c r="B63" s="1108"/>
      <c r="C63" s="1137">
        <f>'ÇIKTIYA HAZIR '!E31</f>
      </c>
      <c r="D63" s="1138"/>
      <c r="E63" s="1138"/>
      <c r="F63" s="1138"/>
      <c r="G63" s="1108"/>
    </row>
    <row x14ac:dyDescent="0.25" r="64" customHeight="1" ht="18.75">
      <c r="A64" s="367"/>
      <c r="B64" s="1108"/>
      <c r="C64" s="1126"/>
      <c r="D64" s="1127"/>
      <c r="E64" s="1127"/>
      <c r="F64" s="1127"/>
      <c r="G64" s="1108"/>
    </row>
    <row x14ac:dyDescent="0.25" r="65" customHeight="1" ht="50.1">
      <c r="A65" s="367"/>
      <c r="B65" s="1108"/>
      <c r="C65" s="1119" t="s">
        <v>13011</v>
      </c>
      <c r="D65" s="1120"/>
      <c r="E65" s="1120"/>
      <c r="F65" s="1120"/>
      <c r="G65" s="1108"/>
    </row>
    <row x14ac:dyDescent="0.25" r="66" customHeight="1" ht="30">
      <c r="A66" s="367"/>
      <c r="B66" s="1108"/>
      <c r="C66" s="1121">
        <f>'ÇIKTIYA HAZIR '!F33</f>
      </c>
      <c r="D66" s="1122"/>
      <c r="E66" s="1122"/>
      <c r="F66" s="1122"/>
      <c r="G66" s="1108"/>
    </row>
    <row x14ac:dyDescent="0.25" r="67" customHeight="1" ht="18.75">
      <c r="A67" s="367"/>
      <c r="B67" s="1108"/>
      <c r="C67" s="1123"/>
      <c r="D67" s="1124"/>
      <c r="E67" s="1124"/>
      <c r="F67" s="1124"/>
      <c r="G67" s="1108"/>
    </row>
    <row x14ac:dyDescent="0.25" r="68" customHeight="1" ht="50.1">
      <c r="A68" s="367"/>
      <c r="B68" s="1108"/>
      <c r="C68" s="1119" t="s">
        <v>13012</v>
      </c>
      <c r="D68" s="1120"/>
      <c r="E68" s="1120"/>
      <c r="F68" s="1120"/>
      <c r="G68" s="1108"/>
    </row>
    <row x14ac:dyDescent="0.25" r="69" customHeight="1" ht="30">
      <c r="A69" s="367"/>
      <c r="B69" s="1108"/>
      <c r="C69" s="1121">
        <f>'ÇIKTIYA HAZIR '!E34</f>
      </c>
      <c r="D69" s="1122"/>
      <c r="E69" s="1122"/>
      <c r="F69" s="1122"/>
      <c r="G69" s="1108"/>
    </row>
    <row x14ac:dyDescent="0.25" r="70" customHeight="1" ht="18.75">
      <c r="A70" s="367"/>
      <c r="B70" s="1108"/>
      <c r="C70" s="1123"/>
      <c r="D70" s="1124"/>
      <c r="E70" s="1124"/>
      <c r="F70" s="1124"/>
      <c r="G70" s="1108"/>
    </row>
    <row x14ac:dyDescent="0.25" r="71" customHeight="1" ht="50.1">
      <c r="A71" s="367"/>
      <c r="B71" s="1108"/>
      <c r="C71" s="1119" t="s">
        <v>13013</v>
      </c>
      <c r="D71" s="1120"/>
      <c r="E71" s="1120"/>
      <c r="F71" s="1120"/>
      <c r="G71" s="1108"/>
    </row>
    <row x14ac:dyDescent="0.25" r="72" customHeight="1" ht="30">
      <c r="A72" s="367"/>
      <c r="B72" s="1108"/>
      <c r="C72" s="1121">
        <f>'ÇIKTIYA HAZIR '!F36</f>
      </c>
      <c r="D72" s="1122"/>
      <c r="E72" s="1122"/>
      <c r="F72" s="1122"/>
      <c r="G72" s="1108"/>
    </row>
    <row x14ac:dyDescent="0.25" r="73" customHeight="1" ht="18.75">
      <c r="A73" s="367"/>
      <c r="B73" s="1108"/>
      <c r="C73" s="1123"/>
      <c r="D73" s="1124"/>
      <c r="E73" s="1124"/>
      <c r="F73" s="1124"/>
      <c r="G73" s="1108"/>
    </row>
    <row x14ac:dyDescent="0.25" r="74" customHeight="1" ht="50.1">
      <c r="A74" s="367"/>
      <c r="B74" s="1108"/>
      <c r="C74" s="1119" t="s">
        <v>13014</v>
      </c>
      <c r="D74" s="1120"/>
      <c r="E74" s="1120"/>
      <c r="F74" s="1120"/>
      <c r="G74" s="1108"/>
    </row>
    <row x14ac:dyDescent="0.25" r="75" customHeight="1" ht="36.75">
      <c r="A75" s="367"/>
      <c r="B75" s="1108"/>
      <c r="C75" s="1121">
        <f>'ÇIKTIYA HAZIR '!E37</f>
      </c>
      <c r="D75" s="1122"/>
      <c r="E75" s="1122"/>
      <c r="F75" s="1122"/>
      <c r="G75" s="1108"/>
    </row>
    <row x14ac:dyDescent="0.25" r="76" customHeight="1" ht="18.75">
      <c r="A76" s="367"/>
      <c r="B76" s="1108"/>
      <c r="C76" s="1126"/>
      <c r="D76" s="1127"/>
      <c r="E76" s="1127"/>
      <c r="F76" s="1127"/>
      <c r="G76" s="1108"/>
    </row>
    <row x14ac:dyDescent="0.25" r="77" customHeight="1" ht="50.1">
      <c r="A77" s="367"/>
      <c r="B77" s="1108"/>
      <c r="C77" s="1143" t="s">
        <v>506</v>
      </c>
      <c r="D77" s="1144"/>
      <c r="E77" s="1144"/>
      <c r="F77" s="1144"/>
      <c r="G77" s="1108"/>
    </row>
    <row x14ac:dyDescent="0.25" r="78" customHeight="1" ht="67.5">
      <c r="A78" s="367"/>
      <c r="B78" s="1108"/>
      <c r="C78" s="1121">
        <f>'ÇIKTIYA HAZIR '!E39</f>
      </c>
      <c r="D78" s="1122"/>
      <c r="E78" s="1122"/>
      <c r="F78" s="1122"/>
      <c r="G78" s="1108"/>
    </row>
    <row x14ac:dyDescent="0.25" r="79" customHeight="1" ht="18.75">
      <c r="A79" s="367"/>
      <c r="B79" s="1108"/>
      <c r="C79" s="1126"/>
      <c r="D79" s="1127"/>
      <c r="E79" s="1127"/>
      <c r="F79" s="1127"/>
      <c r="G79" s="1108"/>
    </row>
    <row x14ac:dyDescent="0.25" r="80" customHeight="1" ht="50.1">
      <c r="A80" s="367"/>
      <c r="B80" s="1108"/>
      <c r="C80" s="1143" t="s">
        <v>13015</v>
      </c>
      <c r="D80" s="1144"/>
      <c r="E80" s="1144"/>
      <c r="F80" s="1144"/>
      <c r="G80" s="1108"/>
    </row>
    <row x14ac:dyDescent="0.25" r="81" customHeight="1" ht="94.5">
      <c r="A81" s="367"/>
      <c r="B81" s="1108"/>
      <c r="C81" s="1121">
        <f>'ÇIKTIYA HAZIR '!E41</f>
      </c>
      <c r="D81" s="1122"/>
      <c r="E81" s="1122"/>
      <c r="F81" s="1122"/>
      <c r="G81" s="1108"/>
    </row>
    <row x14ac:dyDescent="0.25" r="82" customHeight="1" ht="18.75">
      <c r="A82" s="367"/>
      <c r="B82" s="1108"/>
      <c r="C82" s="1126"/>
      <c r="D82" s="1127"/>
      <c r="E82" s="1127"/>
      <c r="F82" s="1127"/>
      <c r="G82" s="1108"/>
    </row>
    <row x14ac:dyDescent="0.25" r="83" customHeight="1" ht="65.1">
      <c r="A83" s="367"/>
      <c r="B83" s="1108"/>
      <c r="C83" s="1119" t="s">
        <v>507</v>
      </c>
      <c r="D83" s="1120"/>
      <c r="E83" s="1120"/>
      <c r="F83" s="1120"/>
      <c r="G83" s="1108"/>
    </row>
    <row x14ac:dyDescent="0.25" r="84" customHeight="1" ht="115.5" customFormat="1" s="373">
      <c r="A84" s="374"/>
      <c r="B84" s="1110"/>
      <c r="C84" s="1145">
        <f>'ÇIKTIYA HAZIR '!E43</f>
      </c>
      <c r="D84" s="1146"/>
      <c r="E84" s="1146"/>
      <c r="F84" s="1147"/>
      <c r="G84" s="1110"/>
    </row>
    <row x14ac:dyDescent="0.25" r="85" customHeight="1" ht="18.75">
      <c r="A85" s="367"/>
      <c r="B85" s="1108"/>
      <c r="C85" s="1126"/>
      <c r="D85" s="1127"/>
      <c r="E85" s="1127"/>
      <c r="F85" s="1127"/>
      <c r="G85" s="1108"/>
    </row>
    <row x14ac:dyDescent="0.25" r="86" customHeight="1" ht="50.1">
      <c r="A86" s="367"/>
      <c r="B86" s="1108"/>
      <c r="C86" s="1119" t="s">
        <v>508</v>
      </c>
      <c r="D86" s="1120"/>
      <c r="E86" s="1120"/>
      <c r="F86" s="1120"/>
      <c r="G86" s="1108"/>
    </row>
    <row x14ac:dyDescent="0.25" r="87" customHeight="1" ht="42">
      <c r="A87" s="367"/>
      <c r="B87" s="1108"/>
      <c r="C87" s="1121">
        <f>'İsim Koçluğu Sorgu'!C24</f>
      </c>
      <c r="D87" s="1122"/>
      <c r="E87" s="1122"/>
      <c r="F87" s="1122"/>
      <c r="G87" s="1108"/>
    </row>
    <row x14ac:dyDescent="0.25" r="88" customHeight="1" ht="18.75">
      <c r="A88" s="367"/>
      <c r="B88" s="1108"/>
      <c r="C88" s="1128"/>
      <c r="D88" s="1129"/>
      <c r="E88" s="1129"/>
      <c r="F88" s="1129"/>
      <c r="G88" s="1108"/>
    </row>
    <row x14ac:dyDescent="0.25" r="89" customHeight="1" ht="18.75">
      <c r="A89" s="367"/>
      <c r="B89" s="1108"/>
      <c r="C89" s="1109"/>
      <c r="D89" s="1110"/>
      <c r="E89" s="1110"/>
      <c r="F89" s="1110"/>
      <c r="G89" s="1108"/>
    </row>
  </sheetData>
  <mergeCells count="84">
    <mergeCell ref="C2:F3"/>
    <mergeCell ref="C4:F4"/>
    <mergeCell ref="C5:F5"/>
    <mergeCell ref="C6:F6"/>
    <mergeCell ref="C7:F7"/>
    <mergeCell ref="C8:F8"/>
    <mergeCell ref="C9:F9"/>
    <mergeCell ref="C10:F10"/>
    <mergeCell ref="C11:F11"/>
    <mergeCell ref="C12:F12"/>
    <mergeCell ref="C13:F13"/>
    <mergeCell ref="C14:F14"/>
    <mergeCell ref="C15:F15"/>
    <mergeCell ref="C17:F17"/>
    <mergeCell ref="C18:F18"/>
    <mergeCell ref="C19:F19"/>
    <mergeCell ref="C20:F20"/>
    <mergeCell ref="C21:F21"/>
    <mergeCell ref="C22:F22"/>
    <mergeCell ref="C23:F23"/>
    <mergeCell ref="C24:F24"/>
    <mergeCell ref="C25:F25"/>
    <mergeCell ref="C26:F26"/>
    <mergeCell ref="C27:F27"/>
    <mergeCell ref="C28:F28"/>
    <mergeCell ref="C29:F29"/>
    <mergeCell ref="C30:F30"/>
    <mergeCell ref="C31:F31"/>
    <mergeCell ref="C32:F32"/>
    <mergeCell ref="C33:F33"/>
    <mergeCell ref="C34:F34"/>
    <mergeCell ref="C35:F35"/>
    <mergeCell ref="C36:F36"/>
    <mergeCell ref="C37:F37"/>
    <mergeCell ref="C38:F38"/>
    <mergeCell ref="C39:F39"/>
    <mergeCell ref="C40:F40"/>
    <mergeCell ref="C41:F41"/>
    <mergeCell ref="C42:F42"/>
    <mergeCell ref="C43:F43"/>
    <mergeCell ref="C44:F44"/>
    <mergeCell ref="C45:F45"/>
    <mergeCell ref="C46:F46"/>
    <mergeCell ref="C47:F47"/>
    <mergeCell ref="C48:F48"/>
    <mergeCell ref="C49:F49"/>
    <mergeCell ref="C50:F50"/>
    <mergeCell ref="C51:F51"/>
    <mergeCell ref="C52:F52"/>
    <mergeCell ref="C53:F53"/>
    <mergeCell ref="C54:F54"/>
    <mergeCell ref="C55:F55"/>
    <mergeCell ref="C56:F56"/>
    <mergeCell ref="C57:F57"/>
    <mergeCell ref="C58:F58"/>
    <mergeCell ref="C59:F59"/>
    <mergeCell ref="C60:F60"/>
    <mergeCell ref="C61:F61"/>
    <mergeCell ref="C62:F62"/>
    <mergeCell ref="C63:F63"/>
    <mergeCell ref="C64:F64"/>
    <mergeCell ref="C65:F65"/>
    <mergeCell ref="C66:F66"/>
    <mergeCell ref="C67:F67"/>
    <mergeCell ref="C68:F68"/>
    <mergeCell ref="C69:F69"/>
    <mergeCell ref="C70:F70"/>
    <mergeCell ref="C71:F71"/>
    <mergeCell ref="C72:F72"/>
    <mergeCell ref="C73:F73"/>
    <mergeCell ref="C74:F74"/>
    <mergeCell ref="C75:F75"/>
    <mergeCell ref="C76:F76"/>
    <mergeCell ref="C77:F77"/>
    <mergeCell ref="C78:F78"/>
    <mergeCell ref="C79:F79"/>
    <mergeCell ref="C80:F80"/>
    <mergeCell ref="C81:F81"/>
    <mergeCell ref="C82:F82"/>
    <mergeCell ref="C83:F83"/>
    <mergeCell ref="C84:F84"/>
    <mergeCell ref="C85:F85"/>
    <mergeCell ref="C86:F86"/>
    <mergeCell ref="C87:F8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6237"/>
  <sheetViews>
    <sheetView workbookViewId="0">
      <pane state="frozen" activePane="bottomLeft" topLeftCell="A2" ySplit="1" xSplit="0"/>
    </sheetView>
  </sheetViews>
  <sheetFormatPr defaultRowHeight="15" x14ac:dyDescent="0.25"/>
  <cols>
    <col min="1" max="1" style="175" width="9.147857142857141" customWidth="1" bestFit="1"/>
    <col min="2" max="2" style="177" width="19.719285714285714" customWidth="1" bestFit="1"/>
    <col min="3" max="3" style="1106" width="13.576428571428572" customWidth="1" bestFit="1"/>
    <col min="4" max="4" style="1106" width="13.576428571428572" customWidth="1" bestFit="1"/>
    <col min="5" max="5" style="1106" width="13.576428571428572" customWidth="1" bestFit="1"/>
    <col min="6" max="6" style="1106" width="13.576428571428572" customWidth="1" bestFit="1"/>
    <col min="7" max="7" style="1106" width="13.576428571428572" customWidth="1" bestFit="1"/>
    <col min="8" max="8" style="157" width="64.005" customWidth="1" bestFit="1"/>
    <col min="9" max="9" style="157" width="13.576428571428572" customWidth="1" bestFit="1" hidden="1"/>
    <col min="10" max="10" style="1107" width="26.862142857142857" customWidth="1" bestFit="1"/>
  </cols>
  <sheetData>
    <row x14ac:dyDescent="0.25" r="1" customHeight="1" ht="18.75">
      <c r="A1" s="26" t="s">
        <v>519</v>
      </c>
      <c r="B1" s="2" t="s">
        <v>520</v>
      </c>
      <c r="C1" s="29" t="s">
        <v>521</v>
      </c>
      <c r="D1" s="29" t="s">
        <v>522</v>
      </c>
      <c r="E1" s="29" t="s">
        <v>523</v>
      </c>
      <c r="F1" s="29" t="s">
        <v>524</v>
      </c>
      <c r="G1" s="29" t="s">
        <v>525</v>
      </c>
      <c r="H1" s="2" t="s">
        <v>526</v>
      </c>
      <c r="I1" s="2" t="s">
        <v>526</v>
      </c>
      <c r="J1" s="374" t="s">
        <v>527</v>
      </c>
    </row>
    <row x14ac:dyDescent="0.25" r="2" customHeight="1" ht="27.75">
      <c r="A2" s="97">
        <v>5</v>
      </c>
      <c r="B2" s="2" t="s">
        <v>528</v>
      </c>
      <c r="C2" s="1101">
        <v>1</v>
      </c>
      <c r="D2" s="1101">
        <v>1</v>
      </c>
      <c r="E2" s="1101">
        <v>1</v>
      </c>
      <c r="F2" s="1101">
        <v>0</v>
      </c>
      <c r="G2" s="1101">
        <v>1</v>
      </c>
      <c r="H2" s="1102">
        <f>MID(I2,1,50)</f>
      </c>
      <c r="I2" s="1" t="s">
        <v>529</v>
      </c>
      <c r="J2" s="1103" t="s">
        <v>530</v>
      </c>
    </row>
    <row x14ac:dyDescent="0.25" r="3" customHeight="1" ht="27.75">
      <c r="A3" s="97">
        <v>5</v>
      </c>
      <c r="B3" s="2" t="s">
        <v>528</v>
      </c>
      <c r="C3" s="1101">
        <v>2</v>
      </c>
      <c r="D3" s="1101">
        <v>1</v>
      </c>
      <c r="E3" s="1101">
        <v>1</v>
      </c>
      <c r="F3" s="1101">
        <v>0</v>
      </c>
      <c r="G3" s="1101">
        <v>2</v>
      </c>
      <c r="H3" s="1102">
        <f>MID(I3,1,50)</f>
      </c>
      <c r="I3" s="1" t="s">
        <v>531</v>
      </c>
      <c r="J3" s="1104" t="s">
        <v>532</v>
      </c>
    </row>
    <row x14ac:dyDescent="0.25" r="4" customHeight="1" ht="27.75">
      <c r="A4" s="97">
        <v>5</v>
      </c>
      <c r="B4" s="2" t="s">
        <v>528</v>
      </c>
      <c r="C4" s="1101">
        <v>3</v>
      </c>
      <c r="D4" s="1101">
        <v>1</v>
      </c>
      <c r="E4" s="1101">
        <v>1</v>
      </c>
      <c r="F4" s="1101">
        <v>0</v>
      </c>
      <c r="G4" s="1101">
        <v>3</v>
      </c>
      <c r="H4" s="1102">
        <f>MID(I4,1,50)</f>
      </c>
      <c r="I4" s="1" t="s">
        <v>533</v>
      </c>
      <c r="J4" s="1104" t="s">
        <v>534</v>
      </c>
    </row>
    <row x14ac:dyDescent="0.25" r="5" customHeight="1" ht="27.75">
      <c r="A5" s="97">
        <v>5</v>
      </c>
      <c r="B5" s="2" t="s">
        <v>528</v>
      </c>
      <c r="C5" s="1101">
        <v>4</v>
      </c>
      <c r="D5" s="1101">
        <v>1</v>
      </c>
      <c r="E5" s="1101">
        <v>1</v>
      </c>
      <c r="F5" s="1101">
        <v>0</v>
      </c>
      <c r="G5" s="1101">
        <v>4</v>
      </c>
      <c r="H5" s="1102">
        <f>MID(I5,1,50)</f>
      </c>
      <c r="I5" s="1" t="s">
        <v>535</v>
      </c>
      <c r="J5" s="1104" t="s">
        <v>536</v>
      </c>
    </row>
    <row x14ac:dyDescent="0.25" r="6" customHeight="1" ht="27.75">
      <c r="A6" s="97">
        <v>5</v>
      </c>
      <c r="B6" s="2" t="s">
        <v>528</v>
      </c>
      <c r="C6" s="1101">
        <v>5</v>
      </c>
      <c r="D6" s="1101">
        <v>1</v>
      </c>
      <c r="E6" s="1101">
        <v>1</v>
      </c>
      <c r="F6" s="1101">
        <v>0</v>
      </c>
      <c r="G6" s="1101">
        <v>5</v>
      </c>
      <c r="H6" s="1102">
        <f>MID(I6,1,50)</f>
      </c>
      <c r="I6" s="1" t="s">
        <v>537</v>
      </c>
      <c r="J6" s="1104" t="s">
        <v>538</v>
      </c>
    </row>
    <row x14ac:dyDescent="0.25" r="7" customHeight="1" ht="27.75">
      <c r="A7" s="97">
        <v>5</v>
      </c>
      <c r="B7" s="2" t="s">
        <v>528</v>
      </c>
      <c r="C7" s="1101">
        <v>6</v>
      </c>
      <c r="D7" s="1101">
        <v>1</v>
      </c>
      <c r="E7" s="1101">
        <v>1</v>
      </c>
      <c r="F7" s="1101">
        <v>0</v>
      </c>
      <c r="G7" s="1101">
        <v>6</v>
      </c>
      <c r="H7" s="1102">
        <f>MID(I7,1,50)</f>
      </c>
      <c r="I7" s="1" t="s">
        <v>539</v>
      </c>
      <c r="J7" s="1104" t="s">
        <v>540</v>
      </c>
    </row>
    <row x14ac:dyDescent="0.25" r="8" customHeight="1" ht="27.75">
      <c r="A8" s="97">
        <v>5</v>
      </c>
      <c r="B8" s="2" t="s">
        <v>528</v>
      </c>
      <c r="C8" s="1101">
        <v>7</v>
      </c>
      <c r="D8" s="1101">
        <v>1</v>
      </c>
      <c r="E8" s="1101">
        <v>1</v>
      </c>
      <c r="F8" s="1101">
        <v>0</v>
      </c>
      <c r="G8" s="1101">
        <v>7</v>
      </c>
      <c r="H8" s="1102">
        <f>MID(I8,1,50)</f>
      </c>
      <c r="I8" s="1" t="s">
        <v>541</v>
      </c>
      <c r="J8" s="1104" t="s">
        <v>542</v>
      </c>
    </row>
    <row x14ac:dyDescent="0.25" r="9" customHeight="1" ht="27.75">
      <c r="A9" s="97">
        <v>87</v>
      </c>
      <c r="B9" s="2" t="s">
        <v>543</v>
      </c>
      <c r="C9" s="1101">
        <v>8</v>
      </c>
      <c r="D9" s="1101">
        <v>1</v>
      </c>
      <c r="E9" s="1101">
        <v>2</v>
      </c>
      <c r="F9" s="1101">
        <v>1</v>
      </c>
      <c r="G9" s="1101">
        <v>1</v>
      </c>
      <c r="H9" s="1102">
        <f>MID(I9,1,50)</f>
      </c>
      <c r="I9" s="1" t="s">
        <v>544</v>
      </c>
      <c r="J9" s="1104" t="s">
        <v>545</v>
      </c>
    </row>
    <row x14ac:dyDescent="0.25" r="10" customHeight="1" ht="31.5">
      <c r="A10" s="97">
        <v>87</v>
      </c>
      <c r="B10" s="2" t="s">
        <v>543</v>
      </c>
      <c r="C10" s="1101">
        <v>9</v>
      </c>
      <c r="D10" s="1101">
        <v>1</v>
      </c>
      <c r="E10" s="1101">
        <v>2</v>
      </c>
      <c r="F10" s="1101">
        <v>1</v>
      </c>
      <c r="G10" s="1101">
        <v>2</v>
      </c>
      <c r="H10" s="1102">
        <f>MID(I10,1,50)</f>
      </c>
      <c r="I10" s="1" t="s">
        <v>546</v>
      </c>
      <c r="J10" s="1104" t="s">
        <v>547</v>
      </c>
    </row>
    <row x14ac:dyDescent="0.25" r="11" customHeight="1" ht="31.5">
      <c r="A11" s="97">
        <v>87</v>
      </c>
      <c r="B11" s="2" t="s">
        <v>543</v>
      </c>
      <c r="C11" s="1101">
        <v>10</v>
      </c>
      <c r="D11" s="1101">
        <v>1</v>
      </c>
      <c r="E11" s="1101">
        <v>2</v>
      </c>
      <c r="F11" s="1101">
        <v>1</v>
      </c>
      <c r="G11" s="1101">
        <v>3</v>
      </c>
      <c r="H11" s="1102">
        <f>MID(I11,1,50)</f>
      </c>
      <c r="I11" s="1" t="s">
        <v>548</v>
      </c>
      <c r="J11" s="1104" t="s">
        <v>549</v>
      </c>
    </row>
    <row x14ac:dyDescent="0.25" r="12" customHeight="1" ht="31.5">
      <c r="A12" s="97">
        <v>87</v>
      </c>
      <c r="B12" s="2" t="s">
        <v>543</v>
      </c>
      <c r="C12" s="1101">
        <v>11</v>
      </c>
      <c r="D12" s="1101">
        <v>1</v>
      </c>
      <c r="E12" s="1101">
        <v>2</v>
      </c>
      <c r="F12" s="1101">
        <v>1</v>
      </c>
      <c r="G12" s="1101">
        <v>4</v>
      </c>
      <c r="H12" s="1102">
        <f>MID(I12,1,50)</f>
      </c>
      <c r="I12" s="1" t="s">
        <v>550</v>
      </c>
      <c r="J12" s="1104" t="s">
        <v>551</v>
      </c>
    </row>
    <row x14ac:dyDescent="0.25" r="13" customHeight="1" ht="27.75">
      <c r="A13" s="97">
        <v>87</v>
      </c>
      <c r="B13" s="2" t="s">
        <v>543</v>
      </c>
      <c r="C13" s="1101">
        <v>12</v>
      </c>
      <c r="D13" s="1101">
        <v>1</v>
      </c>
      <c r="E13" s="1101">
        <v>2</v>
      </c>
      <c r="F13" s="1101">
        <v>1</v>
      </c>
      <c r="G13" s="1101">
        <v>5</v>
      </c>
      <c r="H13" s="1102">
        <f>MID(I13,1,50)</f>
      </c>
      <c r="I13" s="1" t="s">
        <v>552</v>
      </c>
      <c r="J13" s="1104" t="s">
        <v>553</v>
      </c>
    </row>
    <row x14ac:dyDescent="0.25" r="14" customHeight="1" ht="31.5">
      <c r="A14" s="97">
        <v>87</v>
      </c>
      <c r="B14" s="2" t="s">
        <v>543</v>
      </c>
      <c r="C14" s="1101">
        <v>13</v>
      </c>
      <c r="D14" s="1101">
        <v>1</v>
      </c>
      <c r="E14" s="1101">
        <v>2</v>
      </c>
      <c r="F14" s="1101">
        <v>2</v>
      </c>
      <c r="G14" s="1101">
        <v>6</v>
      </c>
      <c r="H14" s="1102">
        <f>MID(I14,1,50)</f>
      </c>
      <c r="I14" s="1" t="s">
        <v>554</v>
      </c>
      <c r="J14" s="1104" t="s">
        <v>555</v>
      </c>
    </row>
    <row x14ac:dyDescent="0.25" r="15" customHeight="1" ht="31.5">
      <c r="A15" s="97">
        <v>87</v>
      </c>
      <c r="B15" s="2" t="s">
        <v>543</v>
      </c>
      <c r="C15" s="1101">
        <v>14</v>
      </c>
      <c r="D15" s="1101">
        <v>1</v>
      </c>
      <c r="E15" s="1101">
        <v>2</v>
      </c>
      <c r="F15" s="1101">
        <v>2</v>
      </c>
      <c r="G15" s="1101">
        <v>7</v>
      </c>
      <c r="H15" s="1102">
        <f>MID(I15,1,50)</f>
      </c>
      <c r="I15" s="1" t="s">
        <v>556</v>
      </c>
      <c r="J15" s="1104" t="s">
        <v>557</v>
      </c>
    </row>
    <row x14ac:dyDescent="0.25" r="16" customHeight="1" ht="18.75">
      <c r="A16" s="97">
        <v>87</v>
      </c>
      <c r="B16" s="2" t="s">
        <v>543</v>
      </c>
      <c r="C16" s="1101">
        <v>15</v>
      </c>
      <c r="D16" s="1101">
        <v>1</v>
      </c>
      <c r="E16" s="1101">
        <v>2</v>
      </c>
      <c r="F16" s="1101">
        <v>2</v>
      </c>
      <c r="G16" s="1101">
        <v>8</v>
      </c>
      <c r="H16" s="1102">
        <f>MID(I16,1,50)</f>
      </c>
      <c r="I16" s="1" t="s">
        <v>558</v>
      </c>
      <c r="J16" s="1104" t="s">
        <v>559</v>
      </c>
    </row>
    <row x14ac:dyDescent="0.25" r="17" customHeight="1" ht="18.75">
      <c r="A17" s="97">
        <v>87</v>
      </c>
      <c r="B17" s="2" t="s">
        <v>543</v>
      </c>
      <c r="C17" s="1101">
        <v>16</v>
      </c>
      <c r="D17" s="1101">
        <v>1</v>
      </c>
      <c r="E17" s="1101">
        <v>2</v>
      </c>
      <c r="F17" s="1101">
        <v>2</v>
      </c>
      <c r="G17" s="1101">
        <v>9</v>
      </c>
      <c r="H17" s="1102">
        <f>MID(I17,1,50)</f>
      </c>
      <c r="I17" s="1" t="s">
        <v>560</v>
      </c>
      <c r="J17" s="1104" t="s">
        <v>561</v>
      </c>
    </row>
    <row x14ac:dyDescent="0.25" r="18" customHeight="1" ht="18.75">
      <c r="A18" s="97">
        <v>87</v>
      </c>
      <c r="B18" s="2" t="s">
        <v>543</v>
      </c>
      <c r="C18" s="1101">
        <v>17</v>
      </c>
      <c r="D18" s="1101">
        <v>1</v>
      </c>
      <c r="E18" s="1101">
        <v>2</v>
      </c>
      <c r="F18" s="1101">
        <v>2</v>
      </c>
      <c r="G18" s="1101">
        <v>10</v>
      </c>
      <c r="H18" s="1102">
        <f>MID(I18,1,50)</f>
      </c>
      <c r="I18" s="1" t="s">
        <v>562</v>
      </c>
      <c r="J18" s="1104" t="s">
        <v>563</v>
      </c>
    </row>
    <row x14ac:dyDescent="0.25" r="19" customHeight="1" ht="18.75">
      <c r="A19" s="97">
        <v>87</v>
      </c>
      <c r="B19" s="2" t="s">
        <v>543</v>
      </c>
      <c r="C19" s="1101">
        <v>18</v>
      </c>
      <c r="D19" s="1101">
        <v>1</v>
      </c>
      <c r="E19" s="1101">
        <v>2</v>
      </c>
      <c r="F19" s="1101">
        <v>2</v>
      </c>
      <c r="G19" s="1101">
        <v>11</v>
      </c>
      <c r="H19" s="1102">
        <f>MID(I19,1,50)</f>
      </c>
      <c r="I19" s="1" t="s">
        <v>564</v>
      </c>
      <c r="J19" s="1104" t="s">
        <v>565</v>
      </c>
    </row>
    <row x14ac:dyDescent="0.25" r="20" customHeight="1" ht="18.75">
      <c r="A20" s="97">
        <v>87</v>
      </c>
      <c r="B20" s="2" t="s">
        <v>543</v>
      </c>
      <c r="C20" s="1101">
        <v>19</v>
      </c>
      <c r="D20" s="1101">
        <v>1</v>
      </c>
      <c r="E20" s="1101">
        <v>2</v>
      </c>
      <c r="F20" s="1101">
        <v>2</v>
      </c>
      <c r="G20" s="1101">
        <v>12</v>
      </c>
      <c r="H20" s="1102">
        <f>MID(I20,1,50)</f>
      </c>
      <c r="I20" s="1" t="s">
        <v>566</v>
      </c>
      <c r="J20" s="1104" t="s">
        <v>567</v>
      </c>
    </row>
    <row x14ac:dyDescent="0.25" r="21" customHeight="1" ht="18.75">
      <c r="A21" s="97">
        <v>87</v>
      </c>
      <c r="B21" s="2" t="s">
        <v>543</v>
      </c>
      <c r="C21" s="1101">
        <v>20</v>
      </c>
      <c r="D21" s="1101">
        <v>1</v>
      </c>
      <c r="E21" s="1101">
        <v>2</v>
      </c>
      <c r="F21" s="1101">
        <v>2</v>
      </c>
      <c r="G21" s="1101">
        <v>13</v>
      </c>
      <c r="H21" s="1102">
        <f>MID(I21,1,50)</f>
      </c>
      <c r="I21" s="1" t="s">
        <v>568</v>
      </c>
      <c r="J21" s="1104" t="s">
        <v>569</v>
      </c>
    </row>
    <row x14ac:dyDescent="0.25" r="22" customHeight="1" ht="18.75">
      <c r="A22" s="97">
        <v>87</v>
      </c>
      <c r="B22" s="2" t="s">
        <v>543</v>
      </c>
      <c r="C22" s="1101">
        <v>21</v>
      </c>
      <c r="D22" s="1101">
        <v>1</v>
      </c>
      <c r="E22" s="1101">
        <v>2</v>
      </c>
      <c r="F22" s="1101">
        <v>2</v>
      </c>
      <c r="G22" s="1101">
        <v>14</v>
      </c>
      <c r="H22" s="1102">
        <f>MID(I22,1,50)</f>
      </c>
      <c r="I22" s="1" t="s">
        <v>570</v>
      </c>
      <c r="J22" s="1104" t="s">
        <v>571</v>
      </c>
    </row>
    <row x14ac:dyDescent="0.25" r="23" customHeight="1" ht="18.75">
      <c r="A23" s="97">
        <v>87</v>
      </c>
      <c r="B23" s="2" t="s">
        <v>543</v>
      </c>
      <c r="C23" s="1101">
        <v>22</v>
      </c>
      <c r="D23" s="1101">
        <v>1</v>
      </c>
      <c r="E23" s="1101">
        <v>2</v>
      </c>
      <c r="F23" s="1101">
        <v>2</v>
      </c>
      <c r="G23" s="1101">
        <v>15</v>
      </c>
      <c r="H23" s="1102">
        <f>MID(I23,1,50)</f>
      </c>
      <c r="I23" s="1" t="s">
        <v>572</v>
      </c>
      <c r="J23" s="1104" t="s">
        <v>573</v>
      </c>
    </row>
    <row x14ac:dyDescent="0.25" r="24" customHeight="1" ht="18.75">
      <c r="A24" s="97">
        <v>87</v>
      </c>
      <c r="B24" s="2" t="s">
        <v>543</v>
      </c>
      <c r="C24" s="1101">
        <v>23</v>
      </c>
      <c r="D24" s="1101">
        <v>1</v>
      </c>
      <c r="E24" s="1101">
        <v>2</v>
      </c>
      <c r="F24" s="1101">
        <v>2</v>
      </c>
      <c r="G24" s="1101">
        <v>16</v>
      </c>
      <c r="H24" s="1102">
        <f>MID(I24,1,50)</f>
      </c>
      <c r="I24" s="1" t="s">
        <v>574</v>
      </c>
      <c r="J24" s="1104" t="s">
        <v>575</v>
      </c>
    </row>
    <row x14ac:dyDescent="0.25" r="25" customHeight="1" ht="18.75">
      <c r="A25" s="97">
        <v>87</v>
      </c>
      <c r="B25" s="2" t="s">
        <v>543</v>
      </c>
      <c r="C25" s="1101">
        <v>24</v>
      </c>
      <c r="D25" s="1101">
        <v>1</v>
      </c>
      <c r="E25" s="1101">
        <v>2</v>
      </c>
      <c r="F25" s="1101">
        <v>3</v>
      </c>
      <c r="G25" s="1101">
        <v>17</v>
      </c>
      <c r="H25" s="1102">
        <f>MID(I25,1,50)</f>
      </c>
      <c r="I25" s="1" t="s">
        <v>576</v>
      </c>
      <c r="J25" s="1104" t="s">
        <v>577</v>
      </c>
    </row>
    <row x14ac:dyDescent="0.25" r="26" customHeight="1" ht="18.75">
      <c r="A26" s="97">
        <v>87</v>
      </c>
      <c r="B26" s="2" t="s">
        <v>543</v>
      </c>
      <c r="C26" s="1101">
        <v>25</v>
      </c>
      <c r="D26" s="1101">
        <v>1</v>
      </c>
      <c r="E26" s="1101">
        <v>2</v>
      </c>
      <c r="F26" s="1101">
        <v>3</v>
      </c>
      <c r="G26" s="1101">
        <v>18</v>
      </c>
      <c r="H26" s="1102">
        <f>MID(I26,1,50)</f>
      </c>
      <c r="I26" s="1" t="s">
        <v>578</v>
      </c>
      <c r="J26" s="1104" t="s">
        <v>579</v>
      </c>
    </row>
    <row x14ac:dyDescent="0.25" r="27" customHeight="1" ht="18.75">
      <c r="A27" s="97">
        <v>87</v>
      </c>
      <c r="B27" s="2" t="s">
        <v>543</v>
      </c>
      <c r="C27" s="1101">
        <v>26</v>
      </c>
      <c r="D27" s="1101">
        <v>1</v>
      </c>
      <c r="E27" s="1101">
        <v>2</v>
      </c>
      <c r="F27" s="1101">
        <v>3</v>
      </c>
      <c r="G27" s="1101">
        <v>19</v>
      </c>
      <c r="H27" s="1102">
        <f>MID(I27,1,50)</f>
      </c>
      <c r="I27" s="1" t="s">
        <v>580</v>
      </c>
      <c r="J27" s="1104" t="s">
        <v>581</v>
      </c>
    </row>
    <row x14ac:dyDescent="0.25" r="28" customHeight="1" ht="18.75">
      <c r="A28" s="97">
        <v>87</v>
      </c>
      <c r="B28" s="2" t="s">
        <v>543</v>
      </c>
      <c r="C28" s="1101">
        <v>27</v>
      </c>
      <c r="D28" s="1101">
        <v>1</v>
      </c>
      <c r="E28" s="1101">
        <v>2</v>
      </c>
      <c r="F28" s="1101">
        <v>3</v>
      </c>
      <c r="G28" s="1101">
        <v>20</v>
      </c>
      <c r="H28" s="1102">
        <f>MID(I28,1,50)</f>
      </c>
      <c r="I28" s="1" t="s">
        <v>582</v>
      </c>
      <c r="J28" s="1104" t="s">
        <v>583</v>
      </c>
    </row>
    <row x14ac:dyDescent="0.25" r="29" customHeight="1" ht="18.75">
      <c r="A29" s="97">
        <v>87</v>
      </c>
      <c r="B29" s="2" t="s">
        <v>543</v>
      </c>
      <c r="C29" s="1101">
        <v>28</v>
      </c>
      <c r="D29" s="1101">
        <v>1</v>
      </c>
      <c r="E29" s="1101">
        <v>2</v>
      </c>
      <c r="F29" s="1101">
        <v>3</v>
      </c>
      <c r="G29" s="1101">
        <v>21</v>
      </c>
      <c r="H29" s="1102">
        <f>MID(I29,1,50)</f>
      </c>
      <c r="I29" s="1" t="s">
        <v>584</v>
      </c>
      <c r="J29" s="1104" t="s">
        <v>585</v>
      </c>
    </row>
    <row x14ac:dyDescent="0.25" r="30" customHeight="1" ht="18.75">
      <c r="A30" s="97">
        <v>87</v>
      </c>
      <c r="B30" s="2" t="s">
        <v>543</v>
      </c>
      <c r="C30" s="1101">
        <v>29</v>
      </c>
      <c r="D30" s="1101">
        <v>1</v>
      </c>
      <c r="E30" s="1101">
        <v>2</v>
      </c>
      <c r="F30" s="1101">
        <v>3</v>
      </c>
      <c r="G30" s="1101">
        <v>22</v>
      </c>
      <c r="H30" s="1102">
        <f>MID(I30,1,50)</f>
      </c>
      <c r="I30" s="1" t="s">
        <v>586</v>
      </c>
      <c r="J30" s="1104" t="s">
        <v>587</v>
      </c>
    </row>
    <row x14ac:dyDescent="0.25" r="31" customHeight="1" ht="18.75">
      <c r="A31" s="97">
        <v>87</v>
      </c>
      <c r="B31" s="2" t="s">
        <v>543</v>
      </c>
      <c r="C31" s="1101">
        <v>30</v>
      </c>
      <c r="D31" s="1101">
        <v>1</v>
      </c>
      <c r="E31" s="1101">
        <v>2</v>
      </c>
      <c r="F31" s="1101">
        <v>3</v>
      </c>
      <c r="G31" s="1101">
        <v>23</v>
      </c>
      <c r="H31" s="1102">
        <f>MID(I31,1,50)</f>
      </c>
      <c r="I31" s="1" t="s">
        <v>588</v>
      </c>
      <c r="J31" s="1104" t="s">
        <v>589</v>
      </c>
    </row>
    <row x14ac:dyDescent="0.25" r="32" customHeight="1" ht="18.75">
      <c r="A32" s="97">
        <v>87</v>
      </c>
      <c r="B32" s="2" t="s">
        <v>543</v>
      </c>
      <c r="C32" s="1101">
        <v>31</v>
      </c>
      <c r="D32" s="1101">
        <v>1</v>
      </c>
      <c r="E32" s="1101">
        <v>2</v>
      </c>
      <c r="F32" s="1101">
        <v>3</v>
      </c>
      <c r="G32" s="1101">
        <v>24</v>
      </c>
      <c r="H32" s="1102">
        <f>MID(I32,1,50)</f>
      </c>
      <c r="I32" s="1" t="s">
        <v>590</v>
      </c>
      <c r="J32" s="1104" t="s">
        <v>591</v>
      </c>
    </row>
    <row x14ac:dyDescent="0.25" r="33" customHeight="1" ht="18.75">
      <c r="A33" s="97">
        <v>87</v>
      </c>
      <c r="B33" s="2" t="s">
        <v>543</v>
      </c>
      <c r="C33" s="1101">
        <v>32</v>
      </c>
      <c r="D33" s="1101">
        <v>1</v>
      </c>
      <c r="E33" s="1101">
        <v>2</v>
      </c>
      <c r="F33" s="1101">
        <v>4</v>
      </c>
      <c r="G33" s="1101">
        <v>25</v>
      </c>
      <c r="H33" s="1102">
        <f>MID(I33,1,50)</f>
      </c>
      <c r="I33" s="1" t="s">
        <v>592</v>
      </c>
      <c r="J33" s="1104" t="s">
        <v>593</v>
      </c>
    </row>
    <row x14ac:dyDescent="0.25" r="34" customHeight="1" ht="18.75">
      <c r="A34" s="97">
        <v>87</v>
      </c>
      <c r="B34" s="2" t="s">
        <v>543</v>
      </c>
      <c r="C34" s="1101">
        <v>33</v>
      </c>
      <c r="D34" s="1101">
        <v>1</v>
      </c>
      <c r="E34" s="1101">
        <v>2</v>
      </c>
      <c r="F34" s="1101">
        <v>4</v>
      </c>
      <c r="G34" s="1101">
        <v>26</v>
      </c>
      <c r="H34" s="1102">
        <f>MID(I34,1,50)</f>
      </c>
      <c r="I34" s="1" t="s">
        <v>594</v>
      </c>
      <c r="J34" s="1104" t="s">
        <v>595</v>
      </c>
    </row>
    <row x14ac:dyDescent="0.25" r="35" customHeight="1" ht="18.75">
      <c r="A35" s="97">
        <v>87</v>
      </c>
      <c r="B35" s="2" t="s">
        <v>543</v>
      </c>
      <c r="C35" s="1101">
        <v>34</v>
      </c>
      <c r="D35" s="1101">
        <v>1</v>
      </c>
      <c r="E35" s="1101">
        <v>2</v>
      </c>
      <c r="F35" s="1101">
        <v>4</v>
      </c>
      <c r="G35" s="1101">
        <v>27</v>
      </c>
      <c r="H35" s="1102">
        <f>MID(I35,1,50)</f>
      </c>
      <c r="I35" s="1" t="s">
        <v>596</v>
      </c>
      <c r="J35" s="1104" t="s">
        <v>597</v>
      </c>
    </row>
    <row x14ac:dyDescent="0.25" r="36" customHeight="1" ht="18.75">
      <c r="A36" s="97">
        <v>87</v>
      </c>
      <c r="B36" s="2" t="s">
        <v>543</v>
      </c>
      <c r="C36" s="1101">
        <v>35</v>
      </c>
      <c r="D36" s="1101">
        <v>1</v>
      </c>
      <c r="E36" s="1101">
        <v>2</v>
      </c>
      <c r="F36" s="1101">
        <v>4</v>
      </c>
      <c r="G36" s="1101">
        <v>28</v>
      </c>
      <c r="H36" s="1102">
        <f>MID(I36,1,50)</f>
      </c>
      <c r="I36" s="1" t="s">
        <v>598</v>
      </c>
      <c r="J36" s="1104" t="s">
        <v>599</v>
      </c>
    </row>
    <row x14ac:dyDescent="0.25" r="37" customHeight="1" ht="18.75">
      <c r="A37" s="97">
        <v>87</v>
      </c>
      <c r="B37" s="2" t="s">
        <v>543</v>
      </c>
      <c r="C37" s="1101">
        <v>36</v>
      </c>
      <c r="D37" s="1101">
        <v>1</v>
      </c>
      <c r="E37" s="1101">
        <v>2</v>
      </c>
      <c r="F37" s="1101">
        <v>4</v>
      </c>
      <c r="G37" s="1101">
        <v>29</v>
      </c>
      <c r="H37" s="1102">
        <f>MID(I37,1,50)</f>
      </c>
      <c r="I37" s="1" t="s">
        <v>600</v>
      </c>
      <c r="J37" s="1104" t="s">
        <v>601</v>
      </c>
    </row>
    <row x14ac:dyDescent="0.25" r="38" customHeight="1" ht="18.75">
      <c r="A38" s="97">
        <v>87</v>
      </c>
      <c r="B38" s="2" t="s">
        <v>543</v>
      </c>
      <c r="C38" s="1101">
        <v>37</v>
      </c>
      <c r="D38" s="1101">
        <v>1</v>
      </c>
      <c r="E38" s="1101">
        <v>2</v>
      </c>
      <c r="F38" s="1101">
        <v>5</v>
      </c>
      <c r="G38" s="1101">
        <v>30</v>
      </c>
      <c r="H38" s="1102">
        <f>MID(I38,1,50)</f>
      </c>
      <c r="I38" s="1" t="s">
        <v>602</v>
      </c>
      <c r="J38" s="1104" t="s">
        <v>603</v>
      </c>
    </row>
    <row x14ac:dyDescent="0.25" r="39" customHeight="1" ht="18.75">
      <c r="A39" s="97">
        <v>87</v>
      </c>
      <c r="B39" s="2" t="s">
        <v>543</v>
      </c>
      <c r="C39" s="1101">
        <v>38</v>
      </c>
      <c r="D39" s="1101">
        <v>1</v>
      </c>
      <c r="E39" s="1101">
        <v>2</v>
      </c>
      <c r="F39" s="1101">
        <v>5</v>
      </c>
      <c r="G39" s="1101">
        <v>31</v>
      </c>
      <c r="H39" s="1102">
        <f>MID(I39,1,50)</f>
      </c>
      <c r="I39" s="1" t="s">
        <v>604</v>
      </c>
      <c r="J39" s="1104" t="s">
        <v>605</v>
      </c>
    </row>
    <row x14ac:dyDescent="0.25" r="40" customHeight="1" ht="18.75">
      <c r="A40" s="97">
        <v>87</v>
      </c>
      <c r="B40" s="2" t="s">
        <v>543</v>
      </c>
      <c r="C40" s="1101">
        <v>39</v>
      </c>
      <c r="D40" s="1101">
        <v>1</v>
      </c>
      <c r="E40" s="1101">
        <v>2</v>
      </c>
      <c r="F40" s="1101">
        <v>5</v>
      </c>
      <c r="G40" s="1101">
        <v>32</v>
      </c>
      <c r="H40" s="1102">
        <f>MID(I40,1,50)</f>
      </c>
      <c r="I40" s="1" t="s">
        <v>606</v>
      </c>
      <c r="J40" s="1104" t="s">
        <v>607</v>
      </c>
    </row>
    <row x14ac:dyDescent="0.25" r="41" customHeight="1" ht="18.75">
      <c r="A41" s="97">
        <v>87</v>
      </c>
      <c r="B41" s="2" t="s">
        <v>543</v>
      </c>
      <c r="C41" s="1101">
        <v>40</v>
      </c>
      <c r="D41" s="1101">
        <v>1</v>
      </c>
      <c r="E41" s="1101">
        <v>2</v>
      </c>
      <c r="F41" s="1101">
        <v>5</v>
      </c>
      <c r="G41" s="1101">
        <v>33</v>
      </c>
      <c r="H41" s="1102">
        <f>MID(I41,1,50)</f>
      </c>
      <c r="I41" s="1" t="s">
        <v>608</v>
      </c>
      <c r="J41" s="1104" t="s">
        <v>609</v>
      </c>
    </row>
    <row x14ac:dyDescent="0.25" r="42" customHeight="1" ht="18.75">
      <c r="A42" s="97">
        <v>87</v>
      </c>
      <c r="B42" s="2" t="s">
        <v>543</v>
      </c>
      <c r="C42" s="1101">
        <v>41</v>
      </c>
      <c r="D42" s="1101">
        <v>1</v>
      </c>
      <c r="E42" s="1101">
        <v>2</v>
      </c>
      <c r="F42" s="1101">
        <v>5</v>
      </c>
      <c r="G42" s="1101">
        <v>34</v>
      </c>
      <c r="H42" s="1102">
        <f>MID(I42,1,50)</f>
      </c>
      <c r="I42" s="1" t="s">
        <v>610</v>
      </c>
      <c r="J42" s="1104" t="s">
        <v>611</v>
      </c>
    </row>
    <row x14ac:dyDescent="0.25" r="43" customHeight="1" ht="18.75">
      <c r="A43" s="97">
        <v>87</v>
      </c>
      <c r="B43" s="2" t="s">
        <v>543</v>
      </c>
      <c r="C43" s="1101">
        <v>42</v>
      </c>
      <c r="D43" s="1101">
        <v>1</v>
      </c>
      <c r="E43" s="1101">
        <v>2</v>
      </c>
      <c r="F43" s="1101">
        <v>5</v>
      </c>
      <c r="G43" s="1101">
        <v>35</v>
      </c>
      <c r="H43" s="1102">
        <f>MID(I43,1,50)</f>
      </c>
      <c r="I43" s="1" t="s">
        <v>612</v>
      </c>
      <c r="J43" s="1104" t="s">
        <v>613</v>
      </c>
    </row>
    <row x14ac:dyDescent="0.25" r="44" customHeight="1" ht="18.75">
      <c r="A44" s="97">
        <v>87</v>
      </c>
      <c r="B44" s="2" t="s">
        <v>543</v>
      </c>
      <c r="C44" s="1101">
        <v>43</v>
      </c>
      <c r="D44" s="1101">
        <v>1</v>
      </c>
      <c r="E44" s="1101">
        <v>2</v>
      </c>
      <c r="F44" s="1101">
        <v>5</v>
      </c>
      <c r="G44" s="1101">
        <v>36</v>
      </c>
      <c r="H44" s="1102">
        <f>MID(I44,1,50)</f>
      </c>
      <c r="I44" s="1" t="s">
        <v>614</v>
      </c>
      <c r="J44" s="1104" t="s">
        <v>615</v>
      </c>
    </row>
    <row x14ac:dyDescent="0.25" r="45" customHeight="1" ht="18.75">
      <c r="A45" s="97">
        <v>87</v>
      </c>
      <c r="B45" s="2" t="s">
        <v>543</v>
      </c>
      <c r="C45" s="1101">
        <v>44</v>
      </c>
      <c r="D45" s="1101">
        <v>1</v>
      </c>
      <c r="E45" s="1101">
        <v>2</v>
      </c>
      <c r="F45" s="1101">
        <v>5</v>
      </c>
      <c r="G45" s="1101">
        <v>37</v>
      </c>
      <c r="H45" s="1102">
        <f>MID(I45,1,50)</f>
      </c>
      <c r="I45" s="1" t="s">
        <v>616</v>
      </c>
      <c r="J45" s="1104" t="s">
        <v>617</v>
      </c>
    </row>
    <row x14ac:dyDescent="0.25" r="46" customHeight="1" ht="18.75">
      <c r="A46" s="97">
        <v>87</v>
      </c>
      <c r="B46" s="2" t="s">
        <v>543</v>
      </c>
      <c r="C46" s="1101">
        <v>45</v>
      </c>
      <c r="D46" s="1101">
        <v>1</v>
      </c>
      <c r="E46" s="1101">
        <v>2</v>
      </c>
      <c r="F46" s="1101">
        <v>6</v>
      </c>
      <c r="G46" s="1101">
        <v>38</v>
      </c>
      <c r="H46" s="1102">
        <f>MID(I46,1,50)</f>
      </c>
      <c r="I46" s="1" t="s">
        <v>618</v>
      </c>
      <c r="J46" s="1104" t="s">
        <v>619</v>
      </c>
    </row>
    <row x14ac:dyDescent="0.25" r="47" customHeight="1" ht="18.75">
      <c r="A47" s="97">
        <v>87</v>
      </c>
      <c r="B47" s="2" t="s">
        <v>543</v>
      </c>
      <c r="C47" s="1101">
        <v>46</v>
      </c>
      <c r="D47" s="1101">
        <v>1</v>
      </c>
      <c r="E47" s="1101">
        <v>2</v>
      </c>
      <c r="F47" s="1101">
        <v>6</v>
      </c>
      <c r="G47" s="1101">
        <v>39</v>
      </c>
      <c r="H47" s="1102">
        <f>MID(I47,1,50)</f>
      </c>
      <c r="I47" s="1" t="s">
        <v>620</v>
      </c>
      <c r="J47" s="1104" t="s">
        <v>621</v>
      </c>
    </row>
    <row x14ac:dyDescent="0.25" r="48" customHeight="1" ht="18.75">
      <c r="A48" s="97">
        <v>87</v>
      </c>
      <c r="B48" s="2" t="s">
        <v>543</v>
      </c>
      <c r="C48" s="1101">
        <v>47</v>
      </c>
      <c r="D48" s="1101">
        <v>1</v>
      </c>
      <c r="E48" s="1101">
        <v>2</v>
      </c>
      <c r="F48" s="1101">
        <v>6</v>
      </c>
      <c r="G48" s="1101">
        <v>40</v>
      </c>
      <c r="H48" s="1102">
        <f>MID(I48,1,50)</f>
      </c>
      <c r="I48" s="1" t="s">
        <v>622</v>
      </c>
      <c r="J48" s="1104" t="s">
        <v>623</v>
      </c>
    </row>
    <row x14ac:dyDescent="0.25" r="49" customHeight="1" ht="18.75">
      <c r="A49" s="97">
        <v>87</v>
      </c>
      <c r="B49" s="2" t="s">
        <v>543</v>
      </c>
      <c r="C49" s="1101">
        <v>48</v>
      </c>
      <c r="D49" s="1101">
        <v>1</v>
      </c>
      <c r="E49" s="1101">
        <v>2</v>
      </c>
      <c r="F49" s="1101">
        <v>6</v>
      </c>
      <c r="G49" s="1101">
        <v>41</v>
      </c>
      <c r="H49" s="1102">
        <f>MID(I49,1,50)</f>
      </c>
      <c r="I49" s="1" t="s">
        <v>624</v>
      </c>
      <c r="J49" s="1104" t="s">
        <v>625</v>
      </c>
    </row>
    <row x14ac:dyDescent="0.25" r="50" customHeight="1" ht="18.75">
      <c r="A50" s="97">
        <v>87</v>
      </c>
      <c r="B50" s="2" t="s">
        <v>543</v>
      </c>
      <c r="C50" s="1101">
        <v>49</v>
      </c>
      <c r="D50" s="1101">
        <v>1</v>
      </c>
      <c r="E50" s="1101">
        <v>2</v>
      </c>
      <c r="F50" s="1101">
        <v>6</v>
      </c>
      <c r="G50" s="1101">
        <v>42</v>
      </c>
      <c r="H50" s="1102">
        <f>MID(I50,1,50)</f>
      </c>
      <c r="I50" s="1" t="s">
        <v>626</v>
      </c>
      <c r="J50" s="1104" t="s">
        <v>627</v>
      </c>
    </row>
    <row x14ac:dyDescent="0.25" r="51" customHeight="1" ht="18.75">
      <c r="A51" s="97">
        <v>87</v>
      </c>
      <c r="B51" s="2" t="s">
        <v>543</v>
      </c>
      <c r="C51" s="1101">
        <v>50</v>
      </c>
      <c r="D51" s="1101">
        <v>1</v>
      </c>
      <c r="E51" s="1101">
        <v>2</v>
      </c>
      <c r="F51" s="1101">
        <v>6</v>
      </c>
      <c r="G51" s="1101">
        <v>43</v>
      </c>
      <c r="H51" s="1102">
        <f>MID(I51,1,50)</f>
      </c>
      <c r="I51" s="1" t="s">
        <v>628</v>
      </c>
      <c r="J51" s="1104" t="s">
        <v>629</v>
      </c>
    </row>
    <row x14ac:dyDescent="0.25" r="52" customHeight="1" ht="18.75">
      <c r="A52" s="97">
        <v>87</v>
      </c>
      <c r="B52" s="2" t="s">
        <v>543</v>
      </c>
      <c r="C52" s="1101">
        <v>51</v>
      </c>
      <c r="D52" s="1101">
        <v>1</v>
      </c>
      <c r="E52" s="1101">
        <v>2</v>
      </c>
      <c r="F52" s="1101">
        <v>6</v>
      </c>
      <c r="G52" s="1101">
        <v>44</v>
      </c>
      <c r="H52" s="1102">
        <f>MID(I52,1,50)</f>
      </c>
      <c r="I52" s="1" t="s">
        <v>630</v>
      </c>
      <c r="J52" s="1104" t="s">
        <v>631</v>
      </c>
    </row>
    <row x14ac:dyDescent="0.25" r="53" customHeight="1" ht="18.75">
      <c r="A53" s="97">
        <v>87</v>
      </c>
      <c r="B53" s="2" t="s">
        <v>543</v>
      </c>
      <c r="C53" s="1101">
        <v>52</v>
      </c>
      <c r="D53" s="1101">
        <v>1</v>
      </c>
      <c r="E53" s="1101">
        <v>2</v>
      </c>
      <c r="F53" s="1101">
        <v>6</v>
      </c>
      <c r="G53" s="1101">
        <v>45</v>
      </c>
      <c r="H53" s="1102">
        <f>MID(I53,1,50)</f>
      </c>
      <c r="I53" s="1" t="s">
        <v>632</v>
      </c>
      <c r="J53" s="1104" t="s">
        <v>633</v>
      </c>
    </row>
    <row x14ac:dyDescent="0.25" r="54" customHeight="1" ht="18.75">
      <c r="A54" s="97">
        <v>87</v>
      </c>
      <c r="B54" s="2" t="s">
        <v>543</v>
      </c>
      <c r="C54" s="1101">
        <v>53</v>
      </c>
      <c r="D54" s="1101">
        <v>1</v>
      </c>
      <c r="E54" s="1101">
        <v>2</v>
      </c>
      <c r="F54" s="1101">
        <v>6</v>
      </c>
      <c r="G54" s="1101">
        <v>46</v>
      </c>
      <c r="H54" s="1102">
        <f>MID(I54,1,50)</f>
      </c>
      <c r="I54" s="1" t="s">
        <v>634</v>
      </c>
      <c r="J54" s="1104" t="s">
        <v>635</v>
      </c>
    </row>
    <row x14ac:dyDescent="0.25" r="55" customHeight="1" ht="18.75">
      <c r="A55" s="97">
        <v>87</v>
      </c>
      <c r="B55" s="2" t="s">
        <v>543</v>
      </c>
      <c r="C55" s="1101">
        <v>54</v>
      </c>
      <c r="D55" s="1101">
        <v>1</v>
      </c>
      <c r="E55" s="1101">
        <v>2</v>
      </c>
      <c r="F55" s="1101">
        <v>6</v>
      </c>
      <c r="G55" s="1101">
        <v>47</v>
      </c>
      <c r="H55" s="1102">
        <f>MID(I55,1,50)</f>
      </c>
      <c r="I55" s="1" t="s">
        <v>636</v>
      </c>
      <c r="J55" s="1104" t="s">
        <v>637</v>
      </c>
    </row>
    <row x14ac:dyDescent="0.25" r="56" customHeight="1" ht="18.75">
      <c r="A56" s="97">
        <v>87</v>
      </c>
      <c r="B56" s="2" t="s">
        <v>543</v>
      </c>
      <c r="C56" s="1101">
        <v>55</v>
      </c>
      <c r="D56" s="1101">
        <v>1</v>
      </c>
      <c r="E56" s="1101">
        <v>2</v>
      </c>
      <c r="F56" s="1101">
        <v>6</v>
      </c>
      <c r="G56" s="1101">
        <v>48</v>
      </c>
      <c r="H56" s="1102">
        <f>MID(I56,1,50)</f>
      </c>
      <c r="I56" s="1" t="s">
        <v>638</v>
      </c>
      <c r="J56" s="1104" t="s">
        <v>639</v>
      </c>
    </row>
    <row x14ac:dyDescent="0.25" r="57" customHeight="1" ht="18.75">
      <c r="A57" s="97">
        <v>87</v>
      </c>
      <c r="B57" s="2" t="s">
        <v>543</v>
      </c>
      <c r="C57" s="1101">
        <v>56</v>
      </c>
      <c r="D57" s="1101">
        <v>1</v>
      </c>
      <c r="E57" s="1101">
        <v>2</v>
      </c>
      <c r="F57" s="1101">
        <v>7</v>
      </c>
      <c r="G57" s="1101">
        <v>49</v>
      </c>
      <c r="H57" s="1102">
        <f>MID(I57,1,50)</f>
      </c>
      <c r="I57" s="1" t="s">
        <v>640</v>
      </c>
      <c r="J57" s="1104" t="s">
        <v>641</v>
      </c>
    </row>
    <row x14ac:dyDescent="0.25" r="58" customHeight="1" ht="18.75">
      <c r="A58" s="97">
        <v>87</v>
      </c>
      <c r="B58" s="2" t="s">
        <v>543</v>
      </c>
      <c r="C58" s="1101">
        <v>57</v>
      </c>
      <c r="D58" s="1101">
        <v>1</v>
      </c>
      <c r="E58" s="1101">
        <v>2</v>
      </c>
      <c r="F58" s="1101">
        <v>7</v>
      </c>
      <c r="G58" s="1101">
        <v>50</v>
      </c>
      <c r="H58" s="1102">
        <f>MID(I58,1,50)</f>
      </c>
      <c r="I58" s="1" t="s">
        <v>642</v>
      </c>
      <c r="J58" s="1104" t="s">
        <v>643</v>
      </c>
    </row>
    <row x14ac:dyDescent="0.25" r="59" customHeight="1" ht="18.75">
      <c r="A59" s="97">
        <v>87</v>
      </c>
      <c r="B59" s="2" t="s">
        <v>543</v>
      </c>
      <c r="C59" s="1101">
        <v>58</v>
      </c>
      <c r="D59" s="1101">
        <v>1</v>
      </c>
      <c r="E59" s="1101">
        <v>2</v>
      </c>
      <c r="F59" s="1101">
        <v>7</v>
      </c>
      <c r="G59" s="1101">
        <v>51</v>
      </c>
      <c r="H59" s="1102">
        <f>MID(I59,1,50)</f>
      </c>
      <c r="I59" s="1" t="s">
        <v>644</v>
      </c>
      <c r="J59" s="1104" t="s">
        <v>645</v>
      </c>
    </row>
    <row x14ac:dyDescent="0.25" r="60" customHeight="1" ht="18.75">
      <c r="A60" s="97">
        <v>87</v>
      </c>
      <c r="B60" s="2" t="s">
        <v>543</v>
      </c>
      <c r="C60" s="1101">
        <v>59</v>
      </c>
      <c r="D60" s="1101">
        <v>1</v>
      </c>
      <c r="E60" s="1101">
        <v>2</v>
      </c>
      <c r="F60" s="1101">
        <v>7</v>
      </c>
      <c r="G60" s="1101">
        <v>52</v>
      </c>
      <c r="H60" s="1102">
        <f>MID(I60,1,50)</f>
      </c>
      <c r="I60" s="1" t="s">
        <v>646</v>
      </c>
      <c r="J60" s="1104" t="s">
        <v>647</v>
      </c>
    </row>
    <row x14ac:dyDescent="0.25" r="61" customHeight="1" ht="18.75">
      <c r="A61" s="97">
        <v>87</v>
      </c>
      <c r="B61" s="2" t="s">
        <v>543</v>
      </c>
      <c r="C61" s="1101">
        <v>60</v>
      </c>
      <c r="D61" s="1101">
        <v>1</v>
      </c>
      <c r="E61" s="1101">
        <v>2</v>
      </c>
      <c r="F61" s="1101">
        <v>7</v>
      </c>
      <c r="G61" s="1101">
        <v>53</v>
      </c>
      <c r="H61" s="1102">
        <f>MID(I61,1,50)</f>
      </c>
      <c r="I61" s="1" t="s">
        <v>648</v>
      </c>
      <c r="J61" s="1104" t="s">
        <v>649</v>
      </c>
    </row>
    <row x14ac:dyDescent="0.25" r="62" customHeight="1" ht="18.75">
      <c r="A62" s="97">
        <v>87</v>
      </c>
      <c r="B62" s="2" t="s">
        <v>543</v>
      </c>
      <c r="C62" s="1101">
        <v>61</v>
      </c>
      <c r="D62" s="1101">
        <v>1</v>
      </c>
      <c r="E62" s="1101">
        <v>2</v>
      </c>
      <c r="F62" s="1101">
        <v>7</v>
      </c>
      <c r="G62" s="1101">
        <v>54</v>
      </c>
      <c r="H62" s="1102">
        <f>MID(I62,1,50)</f>
      </c>
      <c r="I62" s="1" t="s">
        <v>650</v>
      </c>
      <c r="J62" s="1104" t="s">
        <v>651</v>
      </c>
    </row>
    <row x14ac:dyDescent="0.25" r="63" customHeight="1" ht="18.75">
      <c r="A63" s="97">
        <v>87</v>
      </c>
      <c r="B63" s="2" t="s">
        <v>543</v>
      </c>
      <c r="C63" s="1101">
        <v>62</v>
      </c>
      <c r="D63" s="1101">
        <v>1</v>
      </c>
      <c r="E63" s="1101">
        <v>2</v>
      </c>
      <c r="F63" s="1101">
        <v>7</v>
      </c>
      <c r="G63" s="1101">
        <v>55</v>
      </c>
      <c r="H63" s="1102">
        <f>MID(I63,1,50)</f>
      </c>
      <c r="I63" s="1" t="s">
        <v>652</v>
      </c>
      <c r="J63" s="1104" t="s">
        <v>653</v>
      </c>
    </row>
    <row x14ac:dyDescent="0.25" r="64" customHeight="1" ht="18.75">
      <c r="A64" s="97">
        <v>87</v>
      </c>
      <c r="B64" s="2" t="s">
        <v>543</v>
      </c>
      <c r="C64" s="1101">
        <v>63</v>
      </c>
      <c r="D64" s="1101">
        <v>1</v>
      </c>
      <c r="E64" s="1101">
        <v>2</v>
      </c>
      <c r="F64" s="1101">
        <v>7</v>
      </c>
      <c r="G64" s="1101">
        <v>56</v>
      </c>
      <c r="H64" s="1102">
        <f>MID(I64,1,50)</f>
      </c>
      <c r="I64" s="1" t="s">
        <v>654</v>
      </c>
      <c r="J64" s="1104" t="s">
        <v>655</v>
      </c>
    </row>
    <row x14ac:dyDescent="0.25" r="65" customHeight="1" ht="18.75">
      <c r="A65" s="97">
        <v>87</v>
      </c>
      <c r="B65" s="2" t="s">
        <v>543</v>
      </c>
      <c r="C65" s="1101">
        <v>64</v>
      </c>
      <c r="D65" s="1101">
        <v>1</v>
      </c>
      <c r="E65" s="1101">
        <v>2</v>
      </c>
      <c r="F65" s="1101">
        <v>7</v>
      </c>
      <c r="G65" s="1101">
        <v>57</v>
      </c>
      <c r="H65" s="1102">
        <f>MID(I65,1,50)</f>
      </c>
      <c r="I65" s="1" t="s">
        <v>656</v>
      </c>
      <c r="J65" s="1104" t="s">
        <v>657</v>
      </c>
    </row>
    <row x14ac:dyDescent="0.25" r="66" customHeight="1" ht="18.75">
      <c r="A66" s="97">
        <v>87</v>
      </c>
      <c r="B66" s="2" t="s">
        <v>543</v>
      </c>
      <c r="C66" s="1101">
        <v>65</v>
      </c>
      <c r="D66" s="1101">
        <v>1</v>
      </c>
      <c r="E66" s="1101">
        <v>2</v>
      </c>
      <c r="F66" s="1101">
        <v>8</v>
      </c>
      <c r="G66" s="1101">
        <v>58</v>
      </c>
      <c r="H66" s="1102">
        <f>MID(I66,1,50)</f>
      </c>
      <c r="I66" s="1" t="s">
        <v>658</v>
      </c>
      <c r="J66" s="1104" t="s">
        <v>659</v>
      </c>
    </row>
    <row x14ac:dyDescent="0.25" r="67" customHeight="1" ht="18.75">
      <c r="A67" s="97">
        <v>87</v>
      </c>
      <c r="B67" s="2" t="s">
        <v>543</v>
      </c>
      <c r="C67" s="1101">
        <v>66</v>
      </c>
      <c r="D67" s="1101">
        <v>1</v>
      </c>
      <c r="E67" s="1101">
        <v>2</v>
      </c>
      <c r="F67" s="1101">
        <v>8</v>
      </c>
      <c r="G67" s="1101">
        <v>59</v>
      </c>
      <c r="H67" s="1102">
        <f>MID(I67,1,50)</f>
      </c>
      <c r="I67" s="1" t="s">
        <v>660</v>
      </c>
      <c r="J67" s="1104" t="s">
        <v>661</v>
      </c>
    </row>
    <row x14ac:dyDescent="0.25" r="68" customHeight="1" ht="18.75">
      <c r="A68" s="97">
        <v>87</v>
      </c>
      <c r="B68" s="2" t="s">
        <v>543</v>
      </c>
      <c r="C68" s="1101">
        <v>67</v>
      </c>
      <c r="D68" s="1101">
        <v>1</v>
      </c>
      <c r="E68" s="1101">
        <v>2</v>
      </c>
      <c r="F68" s="1101">
        <v>8</v>
      </c>
      <c r="G68" s="1101">
        <v>60</v>
      </c>
      <c r="H68" s="1102">
        <f>MID(I68,1,50)</f>
      </c>
      <c r="I68" s="1" t="s">
        <v>662</v>
      </c>
      <c r="J68" s="1104" t="s">
        <v>663</v>
      </c>
    </row>
    <row x14ac:dyDescent="0.25" r="69" customHeight="1" ht="18.75">
      <c r="A69" s="97">
        <v>87</v>
      </c>
      <c r="B69" s="2" t="s">
        <v>543</v>
      </c>
      <c r="C69" s="1101">
        <v>68</v>
      </c>
      <c r="D69" s="1101">
        <v>1</v>
      </c>
      <c r="E69" s="1101">
        <v>2</v>
      </c>
      <c r="F69" s="1101">
        <v>8</v>
      </c>
      <c r="G69" s="1101">
        <v>61</v>
      </c>
      <c r="H69" s="1102">
        <f>MID(I69,1,50)</f>
      </c>
      <c r="I69" s="1" t="s">
        <v>664</v>
      </c>
      <c r="J69" s="1104" t="s">
        <v>665</v>
      </c>
    </row>
    <row x14ac:dyDescent="0.25" r="70" customHeight="1" ht="18.75">
      <c r="A70" s="97">
        <v>87</v>
      </c>
      <c r="B70" s="2" t="s">
        <v>543</v>
      </c>
      <c r="C70" s="1101">
        <v>69</v>
      </c>
      <c r="D70" s="1101">
        <v>1</v>
      </c>
      <c r="E70" s="1101">
        <v>2</v>
      </c>
      <c r="F70" s="1101">
        <v>9</v>
      </c>
      <c r="G70" s="1101">
        <v>62</v>
      </c>
      <c r="H70" s="1102">
        <f>MID(I70,1,50)</f>
      </c>
      <c r="I70" s="1" t="s">
        <v>666</v>
      </c>
      <c r="J70" s="1104" t="s">
        <v>667</v>
      </c>
    </row>
    <row x14ac:dyDescent="0.25" r="71" customHeight="1" ht="18.75">
      <c r="A71" s="97">
        <v>87</v>
      </c>
      <c r="B71" s="2" t="s">
        <v>543</v>
      </c>
      <c r="C71" s="1101">
        <v>70</v>
      </c>
      <c r="D71" s="1101">
        <v>1</v>
      </c>
      <c r="E71" s="1101">
        <v>2</v>
      </c>
      <c r="F71" s="1101">
        <v>9</v>
      </c>
      <c r="G71" s="1101">
        <v>63</v>
      </c>
      <c r="H71" s="1102">
        <f>MID(I71,1,50)</f>
      </c>
      <c r="I71" s="1" t="s">
        <v>668</v>
      </c>
      <c r="J71" s="1104" t="s">
        <v>669</v>
      </c>
    </row>
    <row x14ac:dyDescent="0.25" r="72" customHeight="1" ht="18.75">
      <c r="A72" s="97">
        <v>87</v>
      </c>
      <c r="B72" s="2" t="s">
        <v>543</v>
      </c>
      <c r="C72" s="1101">
        <v>71</v>
      </c>
      <c r="D72" s="1101">
        <v>1</v>
      </c>
      <c r="E72" s="1101">
        <v>2</v>
      </c>
      <c r="F72" s="1101">
        <v>9</v>
      </c>
      <c r="G72" s="1101">
        <v>64</v>
      </c>
      <c r="H72" s="1102">
        <f>MID(I72,1,50)</f>
      </c>
      <c r="I72" s="1" t="s">
        <v>670</v>
      </c>
      <c r="J72" s="1104" t="s">
        <v>671</v>
      </c>
    </row>
    <row x14ac:dyDescent="0.25" r="73" customHeight="1" ht="18.75">
      <c r="A73" s="97">
        <v>87</v>
      </c>
      <c r="B73" s="2" t="s">
        <v>543</v>
      </c>
      <c r="C73" s="1101">
        <v>72</v>
      </c>
      <c r="D73" s="1101">
        <v>1</v>
      </c>
      <c r="E73" s="1101">
        <v>2</v>
      </c>
      <c r="F73" s="1101">
        <v>9</v>
      </c>
      <c r="G73" s="1101">
        <v>65</v>
      </c>
      <c r="H73" s="1102">
        <f>MID(I73,1,50)</f>
      </c>
      <c r="I73" s="1" t="s">
        <v>672</v>
      </c>
      <c r="J73" s="1104" t="s">
        <v>673</v>
      </c>
    </row>
    <row x14ac:dyDescent="0.25" r="74" customHeight="1" ht="18.75">
      <c r="A74" s="97">
        <v>87</v>
      </c>
      <c r="B74" s="2" t="s">
        <v>543</v>
      </c>
      <c r="C74" s="1101">
        <v>73</v>
      </c>
      <c r="D74" s="1101">
        <v>1</v>
      </c>
      <c r="E74" s="1101">
        <v>2</v>
      </c>
      <c r="F74" s="1101">
        <v>9</v>
      </c>
      <c r="G74" s="1101">
        <v>66</v>
      </c>
      <c r="H74" s="1102">
        <f>MID(I74,1,50)</f>
      </c>
      <c r="I74" s="1" t="s">
        <v>674</v>
      </c>
      <c r="J74" s="1104" t="s">
        <v>675</v>
      </c>
    </row>
    <row x14ac:dyDescent="0.25" r="75" customHeight="1" ht="18.75">
      <c r="A75" s="97">
        <v>87</v>
      </c>
      <c r="B75" s="2" t="s">
        <v>543</v>
      </c>
      <c r="C75" s="1101">
        <v>74</v>
      </c>
      <c r="D75" s="1101">
        <v>1</v>
      </c>
      <c r="E75" s="1101">
        <v>2</v>
      </c>
      <c r="F75" s="1101">
        <v>9</v>
      </c>
      <c r="G75" s="1101">
        <v>67</v>
      </c>
      <c r="H75" s="1102">
        <f>MID(I75,1,50)</f>
      </c>
      <c r="I75" s="1" t="s">
        <v>676</v>
      </c>
      <c r="J75" s="1104" t="s">
        <v>677</v>
      </c>
    </row>
    <row x14ac:dyDescent="0.25" r="76" customHeight="1" ht="18.75">
      <c r="A76" s="97">
        <v>87</v>
      </c>
      <c r="B76" s="2" t="s">
        <v>543</v>
      </c>
      <c r="C76" s="1101">
        <v>75</v>
      </c>
      <c r="D76" s="1101">
        <v>1</v>
      </c>
      <c r="E76" s="1101">
        <v>2</v>
      </c>
      <c r="F76" s="1101">
        <v>9</v>
      </c>
      <c r="G76" s="1101">
        <v>68</v>
      </c>
      <c r="H76" s="1102">
        <f>MID(I76,1,50)</f>
      </c>
      <c r="I76" s="1" t="s">
        <v>678</v>
      </c>
      <c r="J76" s="1104" t="s">
        <v>679</v>
      </c>
    </row>
    <row x14ac:dyDescent="0.25" r="77" customHeight="1" ht="18.75">
      <c r="A77" s="97">
        <v>87</v>
      </c>
      <c r="B77" s="2" t="s">
        <v>543</v>
      </c>
      <c r="C77" s="1101">
        <v>76</v>
      </c>
      <c r="D77" s="1101">
        <v>1</v>
      </c>
      <c r="E77" s="1101">
        <v>2</v>
      </c>
      <c r="F77" s="1101">
        <v>9</v>
      </c>
      <c r="G77" s="1101">
        <v>69</v>
      </c>
      <c r="H77" s="1102">
        <f>MID(I77,1,50)</f>
      </c>
      <c r="I77" s="1" t="s">
        <v>680</v>
      </c>
      <c r="J77" s="1104" t="s">
        <v>681</v>
      </c>
    </row>
    <row x14ac:dyDescent="0.25" r="78" customHeight="1" ht="18.75">
      <c r="A78" s="97">
        <v>87</v>
      </c>
      <c r="B78" s="2" t="s">
        <v>543</v>
      </c>
      <c r="C78" s="1101">
        <v>77</v>
      </c>
      <c r="D78" s="1101">
        <v>1</v>
      </c>
      <c r="E78" s="1101">
        <v>2</v>
      </c>
      <c r="F78" s="1101">
        <v>10</v>
      </c>
      <c r="G78" s="1101">
        <v>70</v>
      </c>
      <c r="H78" s="1102">
        <f>MID(I78,1,50)</f>
      </c>
      <c r="I78" s="1" t="s">
        <v>682</v>
      </c>
      <c r="J78" s="1104" t="s">
        <v>683</v>
      </c>
    </row>
    <row x14ac:dyDescent="0.25" r="79" customHeight="1" ht="18.75">
      <c r="A79" s="97">
        <v>87</v>
      </c>
      <c r="B79" s="2" t="s">
        <v>543</v>
      </c>
      <c r="C79" s="1101">
        <v>78</v>
      </c>
      <c r="D79" s="1101">
        <v>1</v>
      </c>
      <c r="E79" s="1101">
        <v>2</v>
      </c>
      <c r="F79" s="1101">
        <v>10</v>
      </c>
      <c r="G79" s="1101">
        <v>71</v>
      </c>
      <c r="H79" s="1102">
        <f>MID(I79,1,50)</f>
      </c>
      <c r="I79" s="1" t="s">
        <v>684</v>
      </c>
      <c r="J79" s="1104" t="s">
        <v>685</v>
      </c>
    </row>
    <row x14ac:dyDescent="0.25" r="80" customHeight="1" ht="18.75">
      <c r="A80" s="97">
        <v>87</v>
      </c>
      <c r="B80" s="2" t="s">
        <v>543</v>
      </c>
      <c r="C80" s="1101">
        <v>79</v>
      </c>
      <c r="D80" s="1101">
        <v>1</v>
      </c>
      <c r="E80" s="1101">
        <v>2</v>
      </c>
      <c r="F80" s="1101">
        <v>10</v>
      </c>
      <c r="G80" s="1101">
        <v>72</v>
      </c>
      <c r="H80" s="1102">
        <f>MID(I80,1,50)</f>
      </c>
      <c r="I80" s="1" t="s">
        <v>686</v>
      </c>
      <c r="J80" s="1104" t="s">
        <v>687</v>
      </c>
    </row>
    <row x14ac:dyDescent="0.25" r="81" customHeight="1" ht="18.75">
      <c r="A81" s="97">
        <v>87</v>
      </c>
      <c r="B81" s="2" t="s">
        <v>543</v>
      </c>
      <c r="C81" s="1101">
        <v>80</v>
      </c>
      <c r="D81" s="1101">
        <v>1</v>
      </c>
      <c r="E81" s="1101">
        <v>2</v>
      </c>
      <c r="F81" s="1101">
        <v>10</v>
      </c>
      <c r="G81" s="1101">
        <v>73</v>
      </c>
      <c r="H81" s="1102">
        <f>MID(I81,1,50)</f>
      </c>
      <c r="I81" s="1" t="s">
        <v>688</v>
      </c>
      <c r="J81" s="1104" t="s">
        <v>689</v>
      </c>
    </row>
    <row x14ac:dyDescent="0.25" r="82" customHeight="1" ht="18.75">
      <c r="A82" s="97">
        <v>87</v>
      </c>
      <c r="B82" s="2" t="s">
        <v>543</v>
      </c>
      <c r="C82" s="1101">
        <v>81</v>
      </c>
      <c r="D82" s="1101">
        <v>1</v>
      </c>
      <c r="E82" s="1101">
        <v>2</v>
      </c>
      <c r="F82" s="1101">
        <v>10</v>
      </c>
      <c r="G82" s="1101">
        <v>74</v>
      </c>
      <c r="H82" s="1102">
        <f>MID(I82,1,50)</f>
      </c>
      <c r="I82" s="1" t="s">
        <v>690</v>
      </c>
      <c r="J82" s="1104" t="s">
        <v>691</v>
      </c>
    </row>
    <row x14ac:dyDescent="0.25" r="83" customHeight="1" ht="18.75">
      <c r="A83" s="97">
        <v>87</v>
      </c>
      <c r="B83" s="2" t="s">
        <v>543</v>
      </c>
      <c r="C83" s="1101">
        <v>82</v>
      </c>
      <c r="D83" s="1101">
        <v>1</v>
      </c>
      <c r="E83" s="1101">
        <v>2</v>
      </c>
      <c r="F83" s="1101">
        <v>10</v>
      </c>
      <c r="G83" s="1101">
        <v>75</v>
      </c>
      <c r="H83" s="1102">
        <f>MID(I83,1,50)</f>
      </c>
      <c r="I83" s="1" t="s">
        <v>692</v>
      </c>
      <c r="J83" s="1104" t="s">
        <v>693</v>
      </c>
    </row>
    <row x14ac:dyDescent="0.25" r="84" customHeight="1" ht="18.75">
      <c r="A84" s="97">
        <v>87</v>
      </c>
      <c r="B84" s="2" t="s">
        <v>543</v>
      </c>
      <c r="C84" s="1101">
        <v>83</v>
      </c>
      <c r="D84" s="1101">
        <v>1</v>
      </c>
      <c r="E84" s="1101">
        <v>2</v>
      </c>
      <c r="F84" s="1101">
        <v>10</v>
      </c>
      <c r="G84" s="1101">
        <v>76</v>
      </c>
      <c r="H84" s="1102">
        <f>MID(I84,1,50)</f>
      </c>
      <c r="I84" s="1" t="s">
        <v>694</v>
      </c>
      <c r="J84" s="1104" t="s">
        <v>695</v>
      </c>
    </row>
    <row x14ac:dyDescent="0.25" r="85" customHeight="1" ht="18.75">
      <c r="A85" s="97">
        <v>87</v>
      </c>
      <c r="B85" s="2" t="s">
        <v>543</v>
      </c>
      <c r="C85" s="1101">
        <v>84</v>
      </c>
      <c r="D85" s="1101">
        <v>1</v>
      </c>
      <c r="E85" s="1101">
        <v>2</v>
      </c>
      <c r="F85" s="1101">
        <v>11</v>
      </c>
      <c r="G85" s="1101">
        <v>77</v>
      </c>
      <c r="H85" s="1102">
        <f>MID(I85,1,50)</f>
      </c>
      <c r="I85" s="1" t="s">
        <v>696</v>
      </c>
      <c r="J85" s="1104" t="s">
        <v>697</v>
      </c>
    </row>
    <row x14ac:dyDescent="0.25" r="86" customHeight="1" ht="18.75">
      <c r="A86" s="97">
        <v>87</v>
      </c>
      <c r="B86" s="2" t="s">
        <v>543</v>
      </c>
      <c r="C86" s="1101">
        <v>85</v>
      </c>
      <c r="D86" s="1101">
        <v>1</v>
      </c>
      <c r="E86" s="1101">
        <v>2</v>
      </c>
      <c r="F86" s="1101">
        <v>11</v>
      </c>
      <c r="G86" s="1101">
        <v>78</v>
      </c>
      <c r="H86" s="1102">
        <f>MID(I86,1,50)</f>
      </c>
      <c r="I86" s="1" t="s">
        <v>698</v>
      </c>
      <c r="J86" s="1104" t="s">
        <v>699</v>
      </c>
    </row>
    <row x14ac:dyDescent="0.25" r="87" customHeight="1" ht="18.75">
      <c r="A87" s="97">
        <v>87</v>
      </c>
      <c r="B87" s="2" t="s">
        <v>543</v>
      </c>
      <c r="C87" s="1101">
        <v>86</v>
      </c>
      <c r="D87" s="1101">
        <v>1</v>
      </c>
      <c r="E87" s="1101">
        <v>2</v>
      </c>
      <c r="F87" s="1101">
        <v>11</v>
      </c>
      <c r="G87" s="1101">
        <v>79</v>
      </c>
      <c r="H87" s="1102">
        <f>MID(I87,1,50)</f>
      </c>
      <c r="I87" s="1" t="s">
        <v>700</v>
      </c>
      <c r="J87" s="1104" t="s">
        <v>701</v>
      </c>
    </row>
    <row x14ac:dyDescent="0.25" r="88" customHeight="1" ht="18.75">
      <c r="A88" s="97">
        <v>87</v>
      </c>
      <c r="B88" s="2" t="s">
        <v>543</v>
      </c>
      <c r="C88" s="1101">
        <v>87</v>
      </c>
      <c r="D88" s="1101">
        <v>1</v>
      </c>
      <c r="E88" s="1101">
        <v>2</v>
      </c>
      <c r="F88" s="1101">
        <v>11</v>
      </c>
      <c r="G88" s="1101">
        <v>80</v>
      </c>
      <c r="H88" s="1102">
        <f>MID(I88,1,50)</f>
      </c>
      <c r="I88" s="1" t="s">
        <v>702</v>
      </c>
      <c r="J88" s="1104" t="s">
        <v>703</v>
      </c>
    </row>
    <row x14ac:dyDescent="0.25" r="89" customHeight="1" ht="18.75">
      <c r="A89" s="97">
        <v>87</v>
      </c>
      <c r="B89" s="2" t="s">
        <v>543</v>
      </c>
      <c r="C89" s="1101">
        <v>88</v>
      </c>
      <c r="D89" s="1101">
        <v>1</v>
      </c>
      <c r="E89" s="1101">
        <v>2</v>
      </c>
      <c r="F89" s="1101">
        <v>11</v>
      </c>
      <c r="G89" s="1101">
        <v>81</v>
      </c>
      <c r="H89" s="1102">
        <f>MID(I89,1,50)</f>
      </c>
      <c r="I89" s="1" t="s">
        <v>704</v>
      </c>
      <c r="J89" s="1104" t="s">
        <v>705</v>
      </c>
    </row>
    <row x14ac:dyDescent="0.25" r="90" customHeight="1" ht="18.75">
      <c r="A90" s="97">
        <v>87</v>
      </c>
      <c r="B90" s="2" t="s">
        <v>543</v>
      </c>
      <c r="C90" s="1101">
        <v>89</v>
      </c>
      <c r="D90" s="1101">
        <v>1</v>
      </c>
      <c r="E90" s="1101">
        <v>2</v>
      </c>
      <c r="F90" s="1101">
        <v>11</v>
      </c>
      <c r="G90" s="1101">
        <v>82</v>
      </c>
      <c r="H90" s="1102">
        <f>MID(I90,1,50)</f>
      </c>
      <c r="I90" s="1" t="s">
        <v>706</v>
      </c>
      <c r="J90" s="1104" t="s">
        <v>707</v>
      </c>
    </row>
    <row x14ac:dyDescent="0.25" r="91" customHeight="1" ht="18.75">
      <c r="A91" s="97">
        <v>87</v>
      </c>
      <c r="B91" s="2" t="s">
        <v>543</v>
      </c>
      <c r="C91" s="1101">
        <v>90</v>
      </c>
      <c r="D91" s="1101">
        <v>1</v>
      </c>
      <c r="E91" s="1101">
        <v>2</v>
      </c>
      <c r="F91" s="1101">
        <v>11</v>
      </c>
      <c r="G91" s="1101">
        <v>83</v>
      </c>
      <c r="H91" s="1102">
        <f>MID(I91,1,50)</f>
      </c>
      <c r="I91" s="1" t="s">
        <v>708</v>
      </c>
      <c r="J91" s="1104" t="s">
        <v>709</v>
      </c>
    </row>
    <row x14ac:dyDescent="0.25" r="92" customHeight="1" ht="18.75">
      <c r="A92" s="97">
        <v>87</v>
      </c>
      <c r="B92" s="2" t="s">
        <v>543</v>
      </c>
      <c r="C92" s="1101">
        <v>91</v>
      </c>
      <c r="D92" s="1101">
        <v>1</v>
      </c>
      <c r="E92" s="1101">
        <v>2</v>
      </c>
      <c r="F92" s="1101">
        <v>12</v>
      </c>
      <c r="G92" s="1101">
        <v>84</v>
      </c>
      <c r="H92" s="1102">
        <f>MID(I92,1,50)</f>
      </c>
      <c r="I92" s="1" t="s">
        <v>710</v>
      </c>
      <c r="J92" s="1104" t="s">
        <v>711</v>
      </c>
    </row>
    <row x14ac:dyDescent="0.25" r="93" customHeight="1" ht="18.75">
      <c r="A93" s="97">
        <v>87</v>
      </c>
      <c r="B93" s="2" t="s">
        <v>543</v>
      </c>
      <c r="C93" s="1101">
        <v>92</v>
      </c>
      <c r="D93" s="1101">
        <v>1</v>
      </c>
      <c r="E93" s="1101">
        <v>2</v>
      </c>
      <c r="F93" s="1101">
        <v>12</v>
      </c>
      <c r="G93" s="1101">
        <v>85</v>
      </c>
      <c r="H93" s="1102">
        <f>MID(I93,1,50)</f>
      </c>
      <c r="I93" s="1" t="s">
        <v>712</v>
      </c>
      <c r="J93" s="1104" t="s">
        <v>713</v>
      </c>
    </row>
    <row x14ac:dyDescent="0.25" r="94" customHeight="1" ht="18.75">
      <c r="A94" s="97">
        <v>87</v>
      </c>
      <c r="B94" s="2" t="s">
        <v>543</v>
      </c>
      <c r="C94" s="1101">
        <v>93</v>
      </c>
      <c r="D94" s="1101">
        <v>1</v>
      </c>
      <c r="E94" s="1101">
        <v>2</v>
      </c>
      <c r="F94" s="1101">
        <v>12</v>
      </c>
      <c r="G94" s="1101">
        <v>86</v>
      </c>
      <c r="H94" s="1102">
        <f>MID(I94,1,50)</f>
      </c>
      <c r="I94" s="1" t="s">
        <v>714</v>
      </c>
      <c r="J94" s="1104" t="s">
        <v>715</v>
      </c>
    </row>
    <row x14ac:dyDescent="0.25" r="95" customHeight="1" ht="18.75">
      <c r="A95" s="97">
        <v>87</v>
      </c>
      <c r="B95" s="2" t="s">
        <v>543</v>
      </c>
      <c r="C95" s="1101">
        <v>94</v>
      </c>
      <c r="D95" s="1101">
        <v>1</v>
      </c>
      <c r="E95" s="1101">
        <v>2</v>
      </c>
      <c r="F95" s="1101">
        <v>12</v>
      </c>
      <c r="G95" s="1101">
        <v>87</v>
      </c>
      <c r="H95" s="1102">
        <f>MID(I95,1,50)</f>
      </c>
      <c r="I95" s="1" t="s">
        <v>716</v>
      </c>
      <c r="J95" s="1104" t="s">
        <v>717</v>
      </c>
    </row>
    <row x14ac:dyDescent="0.25" r="96" customHeight="1" ht="18.75">
      <c r="A96" s="97">
        <v>87</v>
      </c>
      <c r="B96" s="2" t="s">
        <v>543</v>
      </c>
      <c r="C96" s="1101">
        <v>95</v>
      </c>
      <c r="D96" s="1101">
        <v>1</v>
      </c>
      <c r="E96" s="1101">
        <v>2</v>
      </c>
      <c r="F96" s="1101">
        <v>12</v>
      </c>
      <c r="G96" s="1101">
        <v>88</v>
      </c>
      <c r="H96" s="1102">
        <f>MID(I96,1,50)</f>
      </c>
      <c r="I96" s="1" t="s">
        <v>718</v>
      </c>
      <c r="J96" s="1104" t="s">
        <v>719</v>
      </c>
    </row>
    <row x14ac:dyDescent="0.25" r="97" customHeight="1" ht="18.75">
      <c r="A97" s="97">
        <v>87</v>
      </c>
      <c r="B97" s="2" t="s">
        <v>543</v>
      </c>
      <c r="C97" s="1101">
        <v>96</v>
      </c>
      <c r="D97" s="1101">
        <v>1</v>
      </c>
      <c r="E97" s="1101">
        <v>2</v>
      </c>
      <c r="F97" s="1101">
        <v>13</v>
      </c>
      <c r="G97" s="1101">
        <v>89</v>
      </c>
      <c r="H97" s="1102">
        <f>MID(I97,1,50)</f>
      </c>
      <c r="I97" s="1" t="s">
        <v>720</v>
      </c>
      <c r="J97" s="1104" t="s">
        <v>721</v>
      </c>
    </row>
    <row x14ac:dyDescent="0.25" r="98" customHeight="1" ht="18.75">
      <c r="A98" s="97">
        <v>87</v>
      </c>
      <c r="B98" s="2" t="s">
        <v>543</v>
      </c>
      <c r="C98" s="1101">
        <v>97</v>
      </c>
      <c r="D98" s="1101">
        <v>1</v>
      </c>
      <c r="E98" s="1101">
        <v>2</v>
      </c>
      <c r="F98" s="1101">
        <v>13</v>
      </c>
      <c r="G98" s="1101">
        <v>90</v>
      </c>
      <c r="H98" s="1102">
        <f>MID(I98,1,50)</f>
      </c>
      <c r="I98" s="1" t="s">
        <v>722</v>
      </c>
      <c r="J98" s="1104" t="s">
        <v>723</v>
      </c>
    </row>
    <row x14ac:dyDescent="0.25" r="99" customHeight="1" ht="18.75">
      <c r="A99" s="97">
        <v>87</v>
      </c>
      <c r="B99" s="2" t="s">
        <v>543</v>
      </c>
      <c r="C99" s="1101">
        <v>98</v>
      </c>
      <c r="D99" s="1101">
        <v>1</v>
      </c>
      <c r="E99" s="1101">
        <v>2</v>
      </c>
      <c r="F99" s="1101">
        <v>13</v>
      </c>
      <c r="G99" s="1101">
        <v>91</v>
      </c>
      <c r="H99" s="1102">
        <f>MID(I99,1,50)</f>
      </c>
      <c r="I99" s="1" t="s">
        <v>724</v>
      </c>
      <c r="J99" s="1104" t="s">
        <v>725</v>
      </c>
    </row>
    <row x14ac:dyDescent="0.25" r="100" customHeight="1" ht="18.75">
      <c r="A100" s="97">
        <v>87</v>
      </c>
      <c r="B100" s="2" t="s">
        <v>543</v>
      </c>
      <c r="C100" s="1101">
        <v>99</v>
      </c>
      <c r="D100" s="1101">
        <v>1</v>
      </c>
      <c r="E100" s="1101">
        <v>2</v>
      </c>
      <c r="F100" s="1101">
        <v>13</v>
      </c>
      <c r="G100" s="1101">
        <v>92</v>
      </c>
      <c r="H100" s="1102">
        <f>MID(I100,1,50)</f>
      </c>
      <c r="I100" s="1" t="s">
        <v>726</v>
      </c>
      <c r="J100" s="1104" t="s">
        <v>727</v>
      </c>
    </row>
    <row x14ac:dyDescent="0.25" r="101" customHeight="1" ht="18.75">
      <c r="A101" s="97">
        <v>87</v>
      </c>
      <c r="B101" s="2" t="s">
        <v>543</v>
      </c>
      <c r="C101" s="1101">
        <v>100</v>
      </c>
      <c r="D101" s="1101">
        <v>1</v>
      </c>
      <c r="E101" s="1101">
        <v>2</v>
      </c>
      <c r="F101" s="1101">
        <v>13</v>
      </c>
      <c r="G101" s="1101">
        <v>93</v>
      </c>
      <c r="H101" s="1102">
        <f>MID(I101,1,50)</f>
      </c>
      <c r="I101" s="1" t="s">
        <v>728</v>
      </c>
      <c r="J101" s="1104" t="s">
        <v>729</v>
      </c>
    </row>
    <row x14ac:dyDescent="0.25" r="102" customHeight="1" ht="18.75">
      <c r="A102" s="97">
        <v>87</v>
      </c>
      <c r="B102" s="2" t="s">
        <v>543</v>
      </c>
      <c r="C102" s="1101">
        <v>101</v>
      </c>
      <c r="D102" s="1101">
        <v>1</v>
      </c>
      <c r="E102" s="1101">
        <v>2</v>
      </c>
      <c r="F102" s="1101">
        <v>14</v>
      </c>
      <c r="G102" s="1101">
        <v>94</v>
      </c>
      <c r="H102" s="1102">
        <f>MID(I102,1,50)</f>
      </c>
      <c r="I102" s="1" t="s">
        <v>730</v>
      </c>
      <c r="J102" s="1104" t="s">
        <v>731</v>
      </c>
    </row>
    <row x14ac:dyDescent="0.25" r="103" customHeight="1" ht="18.75">
      <c r="A103" s="97">
        <v>87</v>
      </c>
      <c r="B103" s="2" t="s">
        <v>543</v>
      </c>
      <c r="C103" s="1101">
        <v>102</v>
      </c>
      <c r="D103" s="1101">
        <v>1</v>
      </c>
      <c r="E103" s="1101">
        <v>2</v>
      </c>
      <c r="F103" s="1101">
        <v>14</v>
      </c>
      <c r="G103" s="1101">
        <v>95</v>
      </c>
      <c r="H103" s="1102">
        <f>MID(I103,1,50)</f>
      </c>
      <c r="I103" s="1" t="s">
        <v>732</v>
      </c>
      <c r="J103" s="1104" t="s">
        <v>733</v>
      </c>
    </row>
    <row x14ac:dyDescent="0.25" r="104" customHeight="1" ht="18.75">
      <c r="A104" s="97">
        <v>87</v>
      </c>
      <c r="B104" s="2" t="s">
        <v>543</v>
      </c>
      <c r="C104" s="1101">
        <v>103</v>
      </c>
      <c r="D104" s="1101">
        <v>1</v>
      </c>
      <c r="E104" s="1101">
        <v>2</v>
      </c>
      <c r="F104" s="1101">
        <v>14</v>
      </c>
      <c r="G104" s="1101">
        <v>96</v>
      </c>
      <c r="H104" s="1102">
        <f>MID(I104,1,50)</f>
      </c>
      <c r="I104" s="1" t="s">
        <v>734</v>
      </c>
      <c r="J104" s="1104" t="s">
        <v>735</v>
      </c>
    </row>
    <row x14ac:dyDescent="0.25" r="105" customHeight="1" ht="18.75">
      <c r="A105" s="97">
        <v>87</v>
      </c>
      <c r="B105" s="2" t="s">
        <v>543</v>
      </c>
      <c r="C105" s="1101">
        <v>104</v>
      </c>
      <c r="D105" s="1101">
        <v>1</v>
      </c>
      <c r="E105" s="1101">
        <v>2</v>
      </c>
      <c r="F105" s="1101">
        <v>14</v>
      </c>
      <c r="G105" s="1101">
        <v>97</v>
      </c>
      <c r="H105" s="1102">
        <f>MID(I105,1,50)</f>
      </c>
      <c r="I105" s="1" t="s">
        <v>736</v>
      </c>
      <c r="J105" s="1104" t="s">
        <v>737</v>
      </c>
    </row>
    <row x14ac:dyDescent="0.25" r="106" customHeight="1" ht="18.75">
      <c r="A106" s="97">
        <v>87</v>
      </c>
      <c r="B106" s="2" t="s">
        <v>543</v>
      </c>
      <c r="C106" s="1101">
        <v>105</v>
      </c>
      <c r="D106" s="1101">
        <v>1</v>
      </c>
      <c r="E106" s="1101">
        <v>2</v>
      </c>
      <c r="F106" s="1101">
        <v>14</v>
      </c>
      <c r="G106" s="1101">
        <v>98</v>
      </c>
      <c r="H106" s="1102">
        <f>MID(I106,1,50)</f>
      </c>
      <c r="I106" s="1" t="s">
        <v>738</v>
      </c>
      <c r="J106" s="1104" t="s">
        <v>739</v>
      </c>
    </row>
    <row x14ac:dyDescent="0.25" r="107" customHeight="1" ht="18.75">
      <c r="A107" s="97">
        <v>87</v>
      </c>
      <c r="B107" s="2" t="s">
        <v>543</v>
      </c>
      <c r="C107" s="1101">
        <v>106</v>
      </c>
      <c r="D107" s="1101">
        <v>1</v>
      </c>
      <c r="E107" s="1101">
        <v>2</v>
      </c>
      <c r="F107" s="1101">
        <v>14</v>
      </c>
      <c r="G107" s="1101">
        <v>99</v>
      </c>
      <c r="H107" s="1102">
        <f>MID(I107,1,50)</f>
      </c>
      <c r="I107" s="1" t="s">
        <v>740</v>
      </c>
      <c r="J107" s="1104" t="s">
        <v>741</v>
      </c>
    </row>
    <row x14ac:dyDescent="0.25" r="108" customHeight="1" ht="18.75">
      <c r="A108" s="97">
        <v>87</v>
      </c>
      <c r="B108" s="2" t="s">
        <v>543</v>
      </c>
      <c r="C108" s="1101">
        <v>107</v>
      </c>
      <c r="D108" s="1101">
        <v>1</v>
      </c>
      <c r="E108" s="1101">
        <v>2</v>
      </c>
      <c r="F108" s="1101">
        <v>14</v>
      </c>
      <c r="G108" s="1101">
        <v>100</v>
      </c>
      <c r="H108" s="1102">
        <f>MID(I108,1,50)</f>
      </c>
      <c r="I108" s="1" t="s">
        <v>742</v>
      </c>
      <c r="J108" s="1104" t="s">
        <v>743</v>
      </c>
    </row>
    <row x14ac:dyDescent="0.25" r="109" customHeight="1" ht="18.75">
      <c r="A109" s="97">
        <v>87</v>
      </c>
      <c r="B109" s="2" t="s">
        <v>543</v>
      </c>
      <c r="C109" s="1101">
        <v>108</v>
      </c>
      <c r="D109" s="1101">
        <v>1</v>
      </c>
      <c r="E109" s="1101">
        <v>2</v>
      </c>
      <c r="F109" s="1101">
        <v>14</v>
      </c>
      <c r="G109" s="1101">
        <v>101</v>
      </c>
      <c r="H109" s="1102">
        <f>MID(I109,1,50)</f>
      </c>
      <c r="I109" s="1" t="s">
        <v>744</v>
      </c>
      <c r="J109" s="1104" t="s">
        <v>745</v>
      </c>
    </row>
    <row x14ac:dyDescent="0.25" r="110" customHeight="1" ht="18.75">
      <c r="A110" s="97">
        <v>87</v>
      </c>
      <c r="B110" s="2" t="s">
        <v>543</v>
      </c>
      <c r="C110" s="1101">
        <v>109</v>
      </c>
      <c r="D110" s="1101">
        <v>1</v>
      </c>
      <c r="E110" s="1101">
        <v>2</v>
      </c>
      <c r="F110" s="1101">
        <v>15</v>
      </c>
      <c r="G110" s="1101">
        <v>102</v>
      </c>
      <c r="H110" s="1102">
        <f>MID(I110,1,50)</f>
      </c>
      <c r="I110" s="1" t="s">
        <v>746</v>
      </c>
      <c r="J110" s="1104" t="s">
        <v>747</v>
      </c>
    </row>
    <row x14ac:dyDescent="0.25" r="111" customHeight="1" ht="18.75">
      <c r="A111" s="97">
        <v>87</v>
      </c>
      <c r="B111" s="2" t="s">
        <v>543</v>
      </c>
      <c r="C111" s="1101">
        <v>110</v>
      </c>
      <c r="D111" s="1101">
        <v>1</v>
      </c>
      <c r="E111" s="1101">
        <v>2</v>
      </c>
      <c r="F111" s="1101">
        <v>15</v>
      </c>
      <c r="G111" s="1101">
        <v>103</v>
      </c>
      <c r="H111" s="1102">
        <f>MID(I111,1,50)</f>
      </c>
      <c r="I111" s="1" t="s">
        <v>748</v>
      </c>
      <c r="J111" s="1104" t="s">
        <v>749</v>
      </c>
    </row>
    <row x14ac:dyDescent="0.25" r="112" customHeight="1" ht="18.75">
      <c r="A112" s="97">
        <v>87</v>
      </c>
      <c r="B112" s="2" t="s">
        <v>543</v>
      </c>
      <c r="C112" s="1101">
        <v>111</v>
      </c>
      <c r="D112" s="1101">
        <v>1</v>
      </c>
      <c r="E112" s="1101">
        <v>2</v>
      </c>
      <c r="F112" s="1101">
        <v>15</v>
      </c>
      <c r="G112" s="1101">
        <v>104</v>
      </c>
      <c r="H112" s="1102">
        <f>MID(I112,1,50)</f>
      </c>
      <c r="I112" s="1" t="s">
        <v>750</v>
      </c>
      <c r="J112" s="1104" t="s">
        <v>751</v>
      </c>
    </row>
    <row x14ac:dyDescent="0.25" r="113" customHeight="1" ht="18.75">
      <c r="A113" s="97">
        <v>87</v>
      </c>
      <c r="B113" s="2" t="s">
        <v>543</v>
      </c>
      <c r="C113" s="1101">
        <v>112</v>
      </c>
      <c r="D113" s="1101">
        <v>1</v>
      </c>
      <c r="E113" s="1101">
        <v>2</v>
      </c>
      <c r="F113" s="1101">
        <v>15</v>
      </c>
      <c r="G113" s="1101">
        <v>105</v>
      </c>
      <c r="H113" s="1102">
        <f>MID(I113,1,50)</f>
      </c>
      <c r="I113" s="1" t="s">
        <v>752</v>
      </c>
      <c r="J113" s="1104" t="s">
        <v>753</v>
      </c>
    </row>
    <row x14ac:dyDescent="0.25" r="114" customHeight="1" ht="18.75">
      <c r="A114" s="97">
        <v>87</v>
      </c>
      <c r="B114" s="2" t="s">
        <v>543</v>
      </c>
      <c r="C114" s="1101">
        <v>113</v>
      </c>
      <c r="D114" s="1101">
        <v>1</v>
      </c>
      <c r="E114" s="1101">
        <v>2</v>
      </c>
      <c r="F114" s="1101">
        <v>16</v>
      </c>
      <c r="G114" s="1101">
        <v>106</v>
      </c>
      <c r="H114" s="1102">
        <f>MID(I114,1,50)</f>
      </c>
      <c r="I114" s="1" t="s">
        <v>754</v>
      </c>
      <c r="J114" s="1104" t="s">
        <v>755</v>
      </c>
    </row>
    <row x14ac:dyDescent="0.25" r="115" customHeight="1" ht="18.75">
      <c r="A115" s="97">
        <v>87</v>
      </c>
      <c r="B115" s="2" t="s">
        <v>543</v>
      </c>
      <c r="C115" s="1101">
        <v>114</v>
      </c>
      <c r="D115" s="1101">
        <v>1</v>
      </c>
      <c r="E115" s="1101">
        <v>2</v>
      </c>
      <c r="F115" s="1101">
        <v>16</v>
      </c>
      <c r="G115" s="1101">
        <v>107</v>
      </c>
      <c r="H115" s="1102">
        <f>MID(I115,1,50)</f>
      </c>
      <c r="I115" s="1" t="s">
        <v>756</v>
      </c>
      <c r="J115" s="1104" t="s">
        <v>757</v>
      </c>
    </row>
    <row x14ac:dyDescent="0.25" r="116" customHeight="1" ht="18.75">
      <c r="A116" s="97">
        <v>87</v>
      </c>
      <c r="B116" s="2" t="s">
        <v>543</v>
      </c>
      <c r="C116" s="1101">
        <v>115</v>
      </c>
      <c r="D116" s="1101">
        <v>1</v>
      </c>
      <c r="E116" s="1101">
        <v>2</v>
      </c>
      <c r="F116" s="1101">
        <v>16</v>
      </c>
      <c r="G116" s="1101">
        <v>108</v>
      </c>
      <c r="H116" s="1102">
        <f>MID(I116,1,50)</f>
      </c>
      <c r="I116" s="1" t="s">
        <v>758</v>
      </c>
      <c r="J116" s="1104" t="s">
        <v>759</v>
      </c>
    </row>
    <row x14ac:dyDescent="0.25" r="117" customHeight="1" ht="18.75">
      <c r="A117" s="97">
        <v>87</v>
      </c>
      <c r="B117" s="2" t="s">
        <v>543</v>
      </c>
      <c r="C117" s="1101">
        <v>116</v>
      </c>
      <c r="D117" s="1101">
        <v>1</v>
      </c>
      <c r="E117" s="1101">
        <v>2</v>
      </c>
      <c r="F117" s="1101">
        <v>16</v>
      </c>
      <c r="G117" s="1101">
        <v>109</v>
      </c>
      <c r="H117" s="1102">
        <f>MID(I117,1,50)</f>
      </c>
      <c r="I117" s="1" t="s">
        <v>760</v>
      </c>
      <c r="J117" s="1104" t="s">
        <v>761</v>
      </c>
    </row>
    <row x14ac:dyDescent="0.25" r="118" customHeight="1" ht="18.75">
      <c r="A118" s="97">
        <v>87</v>
      </c>
      <c r="B118" s="2" t="s">
        <v>543</v>
      </c>
      <c r="C118" s="1101">
        <v>117</v>
      </c>
      <c r="D118" s="1101">
        <v>1</v>
      </c>
      <c r="E118" s="1101">
        <v>2</v>
      </c>
      <c r="F118" s="1101">
        <v>16</v>
      </c>
      <c r="G118" s="1101">
        <v>110</v>
      </c>
      <c r="H118" s="1102">
        <f>MID(I118,1,50)</f>
      </c>
      <c r="I118" s="1" t="s">
        <v>762</v>
      </c>
      <c r="J118" s="1104" t="s">
        <v>763</v>
      </c>
    </row>
    <row x14ac:dyDescent="0.25" r="119" customHeight="1" ht="18.75">
      <c r="A119" s="97">
        <v>87</v>
      </c>
      <c r="B119" s="2" t="s">
        <v>543</v>
      </c>
      <c r="C119" s="1101">
        <v>118</v>
      </c>
      <c r="D119" s="1101">
        <v>1</v>
      </c>
      <c r="E119" s="1101">
        <v>2</v>
      </c>
      <c r="F119" s="1101">
        <v>16</v>
      </c>
      <c r="G119" s="1101">
        <v>111</v>
      </c>
      <c r="H119" s="1102">
        <f>MID(I119,1,50)</f>
      </c>
      <c r="I119" s="1" t="s">
        <v>764</v>
      </c>
      <c r="J119" s="1104" t="s">
        <v>765</v>
      </c>
    </row>
    <row x14ac:dyDescent="0.25" r="120" customHeight="1" ht="18.75">
      <c r="A120" s="97">
        <v>87</v>
      </c>
      <c r="B120" s="2" t="s">
        <v>543</v>
      </c>
      <c r="C120" s="1101">
        <v>119</v>
      </c>
      <c r="D120" s="1101">
        <v>1</v>
      </c>
      <c r="E120" s="1101">
        <v>2</v>
      </c>
      <c r="F120" s="1101">
        <v>16</v>
      </c>
      <c r="G120" s="1101">
        <v>112</v>
      </c>
      <c r="H120" s="1102">
        <f>MID(I120,1,50)</f>
      </c>
      <c r="I120" s="1" t="s">
        <v>766</v>
      </c>
      <c r="J120" s="1104" t="s">
        <v>767</v>
      </c>
    </row>
    <row x14ac:dyDescent="0.25" r="121" customHeight="1" ht="18.75">
      <c r="A121" s="97">
        <v>87</v>
      </c>
      <c r="B121" s="2" t="s">
        <v>543</v>
      </c>
      <c r="C121" s="1101">
        <v>120</v>
      </c>
      <c r="D121" s="1101">
        <v>1</v>
      </c>
      <c r="E121" s="1101">
        <v>2</v>
      </c>
      <c r="F121" s="1101">
        <v>17</v>
      </c>
      <c r="G121" s="1101">
        <v>113</v>
      </c>
      <c r="H121" s="1102">
        <f>MID(I121,1,50)</f>
      </c>
      <c r="I121" s="1" t="s">
        <v>768</v>
      </c>
      <c r="J121" s="1104" t="s">
        <v>769</v>
      </c>
    </row>
    <row x14ac:dyDescent="0.25" r="122" customHeight="1" ht="18.75">
      <c r="A122" s="97">
        <v>87</v>
      </c>
      <c r="B122" s="2" t="s">
        <v>543</v>
      </c>
      <c r="C122" s="1101">
        <v>121</v>
      </c>
      <c r="D122" s="1101">
        <v>1</v>
      </c>
      <c r="E122" s="1101">
        <v>2</v>
      </c>
      <c r="F122" s="1101">
        <v>17</v>
      </c>
      <c r="G122" s="1101">
        <v>114</v>
      </c>
      <c r="H122" s="1102">
        <f>MID(I122,1,50)</f>
      </c>
      <c r="I122" s="1" t="s">
        <v>770</v>
      </c>
      <c r="J122" s="1104" t="s">
        <v>771</v>
      </c>
    </row>
    <row x14ac:dyDescent="0.25" r="123" customHeight="1" ht="18.75">
      <c r="A123" s="97">
        <v>87</v>
      </c>
      <c r="B123" s="2" t="s">
        <v>543</v>
      </c>
      <c r="C123" s="1101">
        <v>122</v>
      </c>
      <c r="D123" s="1101">
        <v>1</v>
      </c>
      <c r="E123" s="1101">
        <v>2</v>
      </c>
      <c r="F123" s="1101">
        <v>17</v>
      </c>
      <c r="G123" s="1101">
        <v>115</v>
      </c>
      <c r="H123" s="1102">
        <f>MID(I123,1,50)</f>
      </c>
      <c r="I123" s="1" t="s">
        <v>772</v>
      </c>
      <c r="J123" s="1104" t="s">
        <v>773</v>
      </c>
    </row>
    <row x14ac:dyDescent="0.25" r="124" customHeight="1" ht="18.75">
      <c r="A124" s="97">
        <v>87</v>
      </c>
      <c r="B124" s="2" t="s">
        <v>543</v>
      </c>
      <c r="C124" s="1101">
        <v>123</v>
      </c>
      <c r="D124" s="1101">
        <v>1</v>
      </c>
      <c r="E124" s="1101">
        <v>2</v>
      </c>
      <c r="F124" s="1101">
        <v>17</v>
      </c>
      <c r="G124" s="1101">
        <v>116</v>
      </c>
      <c r="H124" s="1102">
        <f>MID(I124,1,50)</f>
      </c>
      <c r="I124" s="1" t="s">
        <v>774</v>
      </c>
      <c r="J124" s="1104" t="s">
        <v>775</v>
      </c>
    </row>
    <row x14ac:dyDescent="0.25" r="125" customHeight="1" ht="18.75">
      <c r="A125" s="97">
        <v>87</v>
      </c>
      <c r="B125" s="2" t="s">
        <v>543</v>
      </c>
      <c r="C125" s="1101">
        <v>124</v>
      </c>
      <c r="D125" s="1101">
        <v>1</v>
      </c>
      <c r="E125" s="1101">
        <v>2</v>
      </c>
      <c r="F125" s="1101">
        <v>17</v>
      </c>
      <c r="G125" s="1101">
        <v>117</v>
      </c>
      <c r="H125" s="1102">
        <f>MID(I125,1,50)</f>
      </c>
      <c r="I125" s="1" t="s">
        <v>776</v>
      </c>
      <c r="J125" s="1104" t="s">
        <v>777</v>
      </c>
    </row>
    <row x14ac:dyDescent="0.25" r="126" customHeight="1" ht="18.75">
      <c r="A126" s="97">
        <v>87</v>
      </c>
      <c r="B126" s="2" t="s">
        <v>543</v>
      </c>
      <c r="C126" s="1101">
        <v>125</v>
      </c>
      <c r="D126" s="1101">
        <v>1</v>
      </c>
      <c r="E126" s="1101">
        <v>2</v>
      </c>
      <c r="F126" s="1101">
        <v>17</v>
      </c>
      <c r="G126" s="1101">
        <v>118</v>
      </c>
      <c r="H126" s="1102">
        <f>MID(I126,1,50)</f>
      </c>
      <c r="I126" s="1" t="s">
        <v>778</v>
      </c>
      <c r="J126" s="1104" t="s">
        <v>779</v>
      </c>
    </row>
    <row x14ac:dyDescent="0.25" r="127" customHeight="1" ht="18.75">
      <c r="A127" s="97">
        <v>87</v>
      </c>
      <c r="B127" s="2" t="s">
        <v>543</v>
      </c>
      <c r="C127" s="1101">
        <v>126</v>
      </c>
      <c r="D127" s="1101">
        <v>1</v>
      </c>
      <c r="E127" s="1101">
        <v>2</v>
      </c>
      <c r="F127" s="1101">
        <v>17</v>
      </c>
      <c r="G127" s="1101">
        <v>119</v>
      </c>
      <c r="H127" s="1102">
        <f>MID(I127,1,50)</f>
      </c>
      <c r="I127" s="1" t="s">
        <v>780</v>
      </c>
      <c r="J127" s="1104" t="s">
        <v>781</v>
      </c>
    </row>
    <row x14ac:dyDescent="0.25" r="128" customHeight="1" ht="18.75">
      <c r="A128" s="97">
        <v>87</v>
      </c>
      <c r="B128" s="2" t="s">
        <v>543</v>
      </c>
      <c r="C128" s="1101">
        <v>127</v>
      </c>
      <c r="D128" s="1101">
        <v>1</v>
      </c>
      <c r="E128" s="1101">
        <v>2</v>
      </c>
      <c r="F128" s="1101">
        <v>18</v>
      </c>
      <c r="G128" s="1101">
        <v>120</v>
      </c>
      <c r="H128" s="1102">
        <f>MID(I128,1,50)</f>
      </c>
      <c r="I128" s="1" t="s">
        <v>782</v>
      </c>
      <c r="J128" s="1104" t="s">
        <v>783</v>
      </c>
    </row>
    <row x14ac:dyDescent="0.25" r="129" customHeight="1" ht="18.75">
      <c r="A129" s="97">
        <v>87</v>
      </c>
      <c r="B129" s="2" t="s">
        <v>543</v>
      </c>
      <c r="C129" s="1101">
        <v>128</v>
      </c>
      <c r="D129" s="1101">
        <v>1</v>
      </c>
      <c r="E129" s="1101">
        <v>2</v>
      </c>
      <c r="F129" s="1101">
        <v>18</v>
      </c>
      <c r="G129" s="1101">
        <v>121</v>
      </c>
      <c r="H129" s="1102">
        <f>MID(I129,1,50)</f>
      </c>
      <c r="I129" s="1" t="s">
        <v>784</v>
      </c>
      <c r="J129" s="1104" t="s">
        <v>785</v>
      </c>
    </row>
    <row x14ac:dyDescent="0.25" r="130" customHeight="1" ht="18.75">
      <c r="A130" s="97">
        <v>87</v>
      </c>
      <c r="B130" s="2" t="s">
        <v>543</v>
      </c>
      <c r="C130" s="1101">
        <v>129</v>
      </c>
      <c r="D130" s="1101">
        <v>1</v>
      </c>
      <c r="E130" s="1101">
        <v>2</v>
      </c>
      <c r="F130" s="1101">
        <v>18</v>
      </c>
      <c r="G130" s="1101">
        <v>122</v>
      </c>
      <c r="H130" s="1102">
        <f>MID(I130,1,50)</f>
      </c>
      <c r="I130" s="1" t="s">
        <v>786</v>
      </c>
      <c r="J130" s="1104" t="s">
        <v>787</v>
      </c>
    </row>
    <row x14ac:dyDescent="0.25" r="131" customHeight="1" ht="18.75">
      <c r="A131" s="97">
        <v>87</v>
      </c>
      <c r="B131" s="2" t="s">
        <v>543</v>
      </c>
      <c r="C131" s="1101">
        <v>130</v>
      </c>
      <c r="D131" s="1101">
        <v>1</v>
      </c>
      <c r="E131" s="1101">
        <v>2</v>
      </c>
      <c r="F131" s="1101">
        <v>18</v>
      </c>
      <c r="G131" s="1101">
        <v>123</v>
      </c>
      <c r="H131" s="1102">
        <f>MID(I131,1,50)</f>
      </c>
      <c r="I131" s="1" t="s">
        <v>788</v>
      </c>
      <c r="J131" s="1104" t="s">
        <v>789</v>
      </c>
    </row>
    <row x14ac:dyDescent="0.25" r="132" customHeight="1" ht="18.75">
      <c r="A132" s="97">
        <v>87</v>
      </c>
      <c r="B132" s="2" t="s">
        <v>543</v>
      </c>
      <c r="C132" s="1101">
        <v>131</v>
      </c>
      <c r="D132" s="1101">
        <v>1</v>
      </c>
      <c r="E132" s="1101">
        <v>2</v>
      </c>
      <c r="F132" s="1101">
        <v>18</v>
      </c>
      <c r="G132" s="1101">
        <v>124</v>
      </c>
      <c r="H132" s="1102">
        <f>MID(I132,1,50)</f>
      </c>
      <c r="I132" s="1" t="s">
        <v>790</v>
      </c>
      <c r="J132" s="1104" t="s">
        <v>791</v>
      </c>
    </row>
    <row x14ac:dyDescent="0.25" r="133" customHeight="1" ht="18.75">
      <c r="A133" s="97">
        <v>87</v>
      </c>
      <c r="B133" s="2" t="s">
        <v>543</v>
      </c>
      <c r="C133" s="1101">
        <v>132</v>
      </c>
      <c r="D133" s="1101">
        <v>1</v>
      </c>
      <c r="E133" s="1101">
        <v>2</v>
      </c>
      <c r="F133" s="1101">
        <v>18</v>
      </c>
      <c r="G133" s="1101">
        <v>125</v>
      </c>
      <c r="H133" s="1102">
        <f>MID(I133,1,50)</f>
      </c>
      <c r="I133" s="1" t="s">
        <v>792</v>
      </c>
      <c r="J133" s="1104" t="s">
        <v>793</v>
      </c>
    </row>
    <row x14ac:dyDescent="0.25" r="134" customHeight="1" ht="18.75">
      <c r="A134" s="97">
        <v>87</v>
      </c>
      <c r="B134" s="2" t="s">
        <v>543</v>
      </c>
      <c r="C134" s="1101">
        <v>133</v>
      </c>
      <c r="D134" s="1101">
        <v>1</v>
      </c>
      <c r="E134" s="1101">
        <v>2</v>
      </c>
      <c r="F134" s="1101">
        <v>18</v>
      </c>
      <c r="G134" s="1101">
        <v>126</v>
      </c>
      <c r="H134" s="1102">
        <f>MID(I134,1,50)</f>
      </c>
      <c r="I134" s="1" t="s">
        <v>794</v>
      </c>
      <c r="J134" s="1104" t="s">
        <v>795</v>
      </c>
    </row>
    <row x14ac:dyDescent="0.25" r="135" customHeight="1" ht="18.75">
      <c r="A135" s="97">
        <v>87</v>
      </c>
      <c r="B135" s="2" t="s">
        <v>543</v>
      </c>
      <c r="C135" s="1101">
        <v>134</v>
      </c>
      <c r="D135" s="1101">
        <v>1</v>
      </c>
      <c r="E135" s="1101">
        <v>2</v>
      </c>
      <c r="F135" s="1101">
        <v>19</v>
      </c>
      <c r="G135" s="1101">
        <v>127</v>
      </c>
      <c r="H135" s="1102">
        <f>MID(I135,1,50)</f>
      </c>
      <c r="I135" s="1" t="s">
        <v>796</v>
      </c>
      <c r="J135" s="1104" t="s">
        <v>797</v>
      </c>
    </row>
    <row x14ac:dyDescent="0.25" r="136" customHeight="1" ht="18.75">
      <c r="A136" s="97">
        <v>87</v>
      </c>
      <c r="B136" s="2" t="s">
        <v>543</v>
      </c>
      <c r="C136" s="1101">
        <v>135</v>
      </c>
      <c r="D136" s="1101">
        <v>1</v>
      </c>
      <c r="E136" s="1101">
        <v>2</v>
      </c>
      <c r="F136" s="1101">
        <v>19</v>
      </c>
      <c r="G136" s="1101">
        <v>128</v>
      </c>
      <c r="H136" s="1102">
        <f>MID(I136,1,50)</f>
      </c>
      <c r="I136" s="1" t="s">
        <v>798</v>
      </c>
      <c r="J136" s="1104" t="s">
        <v>799</v>
      </c>
    </row>
    <row x14ac:dyDescent="0.25" r="137" customHeight="1" ht="18.75">
      <c r="A137" s="97">
        <v>87</v>
      </c>
      <c r="B137" s="2" t="s">
        <v>543</v>
      </c>
      <c r="C137" s="1101">
        <v>136</v>
      </c>
      <c r="D137" s="1101">
        <v>1</v>
      </c>
      <c r="E137" s="1101">
        <v>2</v>
      </c>
      <c r="F137" s="1101">
        <v>19</v>
      </c>
      <c r="G137" s="1101">
        <v>129</v>
      </c>
      <c r="H137" s="1102">
        <f>MID(I137,1,50)</f>
      </c>
      <c r="I137" s="1" t="s">
        <v>800</v>
      </c>
      <c r="J137" s="1104" t="s">
        <v>801</v>
      </c>
    </row>
    <row x14ac:dyDescent="0.25" r="138" customHeight="1" ht="18.75">
      <c r="A138" s="97">
        <v>87</v>
      </c>
      <c r="B138" s="2" t="s">
        <v>543</v>
      </c>
      <c r="C138" s="1101">
        <v>137</v>
      </c>
      <c r="D138" s="1101">
        <v>1</v>
      </c>
      <c r="E138" s="1101">
        <v>2</v>
      </c>
      <c r="F138" s="1101">
        <v>19</v>
      </c>
      <c r="G138" s="1101">
        <v>130</v>
      </c>
      <c r="H138" s="1102">
        <f>MID(I138,1,50)</f>
      </c>
      <c r="I138" s="1" t="s">
        <v>802</v>
      </c>
      <c r="J138" s="1104" t="s">
        <v>803</v>
      </c>
    </row>
    <row x14ac:dyDescent="0.25" r="139" customHeight="1" ht="18.75">
      <c r="A139" s="97">
        <v>87</v>
      </c>
      <c r="B139" s="2" t="s">
        <v>543</v>
      </c>
      <c r="C139" s="1101">
        <v>138</v>
      </c>
      <c r="D139" s="1101">
        <v>1</v>
      </c>
      <c r="E139" s="1101">
        <v>2</v>
      </c>
      <c r="F139" s="1101">
        <v>19</v>
      </c>
      <c r="G139" s="1101">
        <v>131</v>
      </c>
      <c r="H139" s="1102">
        <f>MID(I139,1,50)</f>
      </c>
      <c r="I139" s="1" t="s">
        <v>804</v>
      </c>
      <c r="J139" s="1104" t="s">
        <v>805</v>
      </c>
    </row>
    <row x14ac:dyDescent="0.25" r="140" customHeight="1" ht="18.75">
      <c r="A140" s="97">
        <v>87</v>
      </c>
      <c r="B140" s="2" t="s">
        <v>543</v>
      </c>
      <c r="C140" s="1101">
        <v>139</v>
      </c>
      <c r="D140" s="1101">
        <v>1</v>
      </c>
      <c r="E140" s="1101">
        <v>2</v>
      </c>
      <c r="F140" s="1101">
        <v>19</v>
      </c>
      <c r="G140" s="1101">
        <v>132</v>
      </c>
      <c r="H140" s="1102">
        <f>MID(I140,1,50)</f>
      </c>
      <c r="I140" s="1" t="s">
        <v>806</v>
      </c>
      <c r="J140" s="1104" t="s">
        <v>807</v>
      </c>
    </row>
    <row x14ac:dyDescent="0.25" r="141" customHeight="1" ht="18.75">
      <c r="A141" s="97">
        <v>87</v>
      </c>
      <c r="B141" s="2" t="s">
        <v>543</v>
      </c>
      <c r="C141" s="1101">
        <v>140</v>
      </c>
      <c r="D141" s="1101">
        <v>1</v>
      </c>
      <c r="E141" s="1101">
        <v>2</v>
      </c>
      <c r="F141" s="1101">
        <v>19</v>
      </c>
      <c r="G141" s="1101">
        <v>133</v>
      </c>
      <c r="H141" s="1102">
        <f>MID(I141,1,50)</f>
      </c>
      <c r="I141" s="1" t="s">
        <v>808</v>
      </c>
      <c r="J141" s="1104" t="s">
        <v>809</v>
      </c>
    </row>
    <row x14ac:dyDescent="0.25" r="142" customHeight="1" ht="18.75">
      <c r="A142" s="97">
        <v>87</v>
      </c>
      <c r="B142" s="2" t="s">
        <v>543</v>
      </c>
      <c r="C142" s="1101">
        <v>141</v>
      </c>
      <c r="D142" s="1101">
        <v>1</v>
      </c>
      <c r="E142" s="1101">
        <v>2</v>
      </c>
      <c r="F142" s="1101">
        <v>19</v>
      </c>
      <c r="G142" s="1101">
        <v>134</v>
      </c>
      <c r="H142" s="1102">
        <f>MID(I142,1,50)</f>
      </c>
      <c r="I142" s="1" t="s">
        <v>810</v>
      </c>
      <c r="J142" s="1104" t="s">
        <v>811</v>
      </c>
    </row>
    <row x14ac:dyDescent="0.25" r="143" customHeight="1" ht="18.75">
      <c r="A143" s="97">
        <v>87</v>
      </c>
      <c r="B143" s="2" t="s">
        <v>543</v>
      </c>
      <c r="C143" s="1101">
        <v>142</v>
      </c>
      <c r="D143" s="1101">
        <v>1</v>
      </c>
      <c r="E143" s="1101">
        <v>2</v>
      </c>
      <c r="F143" s="1101">
        <v>20</v>
      </c>
      <c r="G143" s="1101">
        <v>135</v>
      </c>
      <c r="H143" s="1102">
        <f>MID(I143,1,50)</f>
      </c>
      <c r="I143" s="1" t="s">
        <v>812</v>
      </c>
      <c r="J143" s="1104" t="s">
        <v>813</v>
      </c>
    </row>
    <row x14ac:dyDescent="0.25" r="144" customHeight="1" ht="18.75">
      <c r="A144" s="97">
        <v>87</v>
      </c>
      <c r="B144" s="2" t="s">
        <v>543</v>
      </c>
      <c r="C144" s="1101">
        <v>143</v>
      </c>
      <c r="D144" s="1101">
        <v>1</v>
      </c>
      <c r="E144" s="1101">
        <v>2</v>
      </c>
      <c r="F144" s="1101">
        <v>20</v>
      </c>
      <c r="G144" s="1101">
        <v>136</v>
      </c>
      <c r="H144" s="1102">
        <f>MID(I144,1,50)</f>
      </c>
      <c r="I144" s="1" t="s">
        <v>814</v>
      </c>
      <c r="J144" s="1104" t="s">
        <v>815</v>
      </c>
    </row>
    <row x14ac:dyDescent="0.25" r="145" customHeight="1" ht="18.75">
      <c r="A145" s="97">
        <v>87</v>
      </c>
      <c r="B145" s="2" t="s">
        <v>543</v>
      </c>
      <c r="C145" s="1101">
        <v>144</v>
      </c>
      <c r="D145" s="1101">
        <v>1</v>
      </c>
      <c r="E145" s="1101">
        <v>2</v>
      </c>
      <c r="F145" s="1101">
        <v>20</v>
      </c>
      <c r="G145" s="1101">
        <v>137</v>
      </c>
      <c r="H145" s="1102">
        <f>MID(I145,1,50)</f>
      </c>
      <c r="I145" s="1" t="s">
        <v>816</v>
      </c>
      <c r="J145" s="1104" t="s">
        <v>817</v>
      </c>
    </row>
    <row x14ac:dyDescent="0.25" r="146" customHeight="1" ht="18.75">
      <c r="A146" s="97">
        <v>87</v>
      </c>
      <c r="B146" s="2" t="s">
        <v>543</v>
      </c>
      <c r="C146" s="1101">
        <v>145</v>
      </c>
      <c r="D146" s="1101">
        <v>1</v>
      </c>
      <c r="E146" s="1101">
        <v>2</v>
      </c>
      <c r="F146" s="1101">
        <v>20</v>
      </c>
      <c r="G146" s="1101">
        <v>138</v>
      </c>
      <c r="H146" s="1102">
        <f>MID(I146,1,50)</f>
      </c>
      <c r="I146" s="1" t="s">
        <v>818</v>
      </c>
      <c r="J146" s="1104" t="s">
        <v>819</v>
      </c>
    </row>
    <row x14ac:dyDescent="0.25" r="147" customHeight="1" ht="18.75">
      <c r="A147" s="97">
        <v>87</v>
      </c>
      <c r="B147" s="2" t="s">
        <v>543</v>
      </c>
      <c r="C147" s="1101">
        <v>146</v>
      </c>
      <c r="D147" s="1101">
        <v>1</v>
      </c>
      <c r="E147" s="1101">
        <v>2</v>
      </c>
      <c r="F147" s="1101">
        <v>20</v>
      </c>
      <c r="G147" s="1101">
        <v>139</v>
      </c>
      <c r="H147" s="1102">
        <f>MID(I147,1,50)</f>
      </c>
      <c r="I147" s="1" t="s">
        <v>820</v>
      </c>
      <c r="J147" s="1104" t="s">
        <v>821</v>
      </c>
    </row>
    <row x14ac:dyDescent="0.25" r="148" customHeight="1" ht="18.75">
      <c r="A148" s="97">
        <v>87</v>
      </c>
      <c r="B148" s="2" t="s">
        <v>543</v>
      </c>
      <c r="C148" s="1101">
        <v>147</v>
      </c>
      <c r="D148" s="1101">
        <v>1</v>
      </c>
      <c r="E148" s="1101">
        <v>2</v>
      </c>
      <c r="F148" s="1101">
        <v>20</v>
      </c>
      <c r="G148" s="1101">
        <v>140</v>
      </c>
      <c r="H148" s="1102">
        <f>MID(I148,1,50)</f>
      </c>
      <c r="I148" s="1" t="s">
        <v>822</v>
      </c>
      <c r="J148" s="1104" t="s">
        <v>823</v>
      </c>
    </row>
    <row x14ac:dyDescent="0.25" r="149" customHeight="1" ht="18.75">
      <c r="A149" s="97">
        <v>87</v>
      </c>
      <c r="B149" s="2" t="s">
        <v>543</v>
      </c>
      <c r="C149" s="1101">
        <v>148</v>
      </c>
      <c r="D149" s="1101">
        <v>1</v>
      </c>
      <c r="E149" s="1101">
        <v>2</v>
      </c>
      <c r="F149" s="1101">
        <v>20</v>
      </c>
      <c r="G149" s="1101">
        <v>141</v>
      </c>
      <c r="H149" s="1102">
        <f>MID(I149,1,50)</f>
      </c>
      <c r="I149" s="1" t="s">
        <v>824</v>
      </c>
      <c r="J149" s="1104" t="s">
        <v>825</v>
      </c>
    </row>
    <row x14ac:dyDescent="0.25" r="150" customHeight="1" ht="18.75">
      <c r="A150" s="97">
        <v>87</v>
      </c>
      <c r="B150" s="2" t="s">
        <v>543</v>
      </c>
      <c r="C150" s="1101">
        <v>149</v>
      </c>
      <c r="D150" s="1101">
        <v>2</v>
      </c>
      <c r="E150" s="1101">
        <v>2</v>
      </c>
      <c r="F150" s="1101">
        <v>21</v>
      </c>
      <c r="G150" s="1101">
        <v>142</v>
      </c>
      <c r="H150" s="1102">
        <f>MID(I150,1,50)</f>
      </c>
      <c r="I150" s="1" t="s">
        <v>826</v>
      </c>
      <c r="J150" s="1104" t="s">
        <v>827</v>
      </c>
    </row>
    <row x14ac:dyDescent="0.25" r="151" customHeight="1" ht="18.75">
      <c r="A151" s="97">
        <v>87</v>
      </c>
      <c r="B151" s="2" t="s">
        <v>543</v>
      </c>
      <c r="C151" s="1101">
        <v>150</v>
      </c>
      <c r="D151" s="1101">
        <v>2</v>
      </c>
      <c r="E151" s="1101">
        <v>2</v>
      </c>
      <c r="F151" s="1101">
        <v>21</v>
      </c>
      <c r="G151" s="1101">
        <v>143</v>
      </c>
      <c r="H151" s="1102">
        <f>MID(I151,1,50)</f>
      </c>
      <c r="I151" s="1" t="s">
        <v>828</v>
      </c>
      <c r="J151" s="1104" t="s">
        <v>829</v>
      </c>
    </row>
    <row x14ac:dyDescent="0.25" r="152" customHeight="1" ht="18.75">
      <c r="A152" s="97">
        <v>87</v>
      </c>
      <c r="B152" s="2" t="s">
        <v>543</v>
      </c>
      <c r="C152" s="1101">
        <v>151</v>
      </c>
      <c r="D152" s="1101">
        <v>2</v>
      </c>
      <c r="E152" s="1101">
        <v>2</v>
      </c>
      <c r="F152" s="1101">
        <v>21</v>
      </c>
      <c r="G152" s="1101">
        <v>144</v>
      </c>
      <c r="H152" s="1102">
        <f>MID(I152,1,50)</f>
      </c>
      <c r="I152" s="1" t="s">
        <v>830</v>
      </c>
      <c r="J152" s="1104" t="s">
        <v>831</v>
      </c>
    </row>
    <row x14ac:dyDescent="0.25" r="153" customHeight="1" ht="18.75">
      <c r="A153" s="97">
        <v>87</v>
      </c>
      <c r="B153" s="2" t="s">
        <v>543</v>
      </c>
      <c r="C153" s="1101">
        <v>152</v>
      </c>
      <c r="D153" s="1101">
        <v>2</v>
      </c>
      <c r="E153" s="1101">
        <v>2</v>
      </c>
      <c r="F153" s="1101">
        <v>21</v>
      </c>
      <c r="G153" s="1101">
        <v>145</v>
      </c>
      <c r="H153" s="1102">
        <f>MID(I153,1,50)</f>
      </c>
      <c r="I153" s="1" t="s">
        <v>832</v>
      </c>
      <c r="J153" s="1104" t="s">
        <v>833</v>
      </c>
    </row>
    <row x14ac:dyDescent="0.25" r="154" customHeight="1" ht="18.75">
      <c r="A154" s="97">
        <v>87</v>
      </c>
      <c r="B154" s="2" t="s">
        <v>543</v>
      </c>
      <c r="C154" s="1101">
        <v>153</v>
      </c>
      <c r="D154" s="1101">
        <v>2</v>
      </c>
      <c r="E154" s="1101">
        <v>2</v>
      </c>
      <c r="F154" s="1101">
        <v>22</v>
      </c>
      <c r="G154" s="1101">
        <v>146</v>
      </c>
      <c r="H154" s="1102">
        <f>MID(I154,1,50)</f>
      </c>
      <c r="I154" s="1" t="s">
        <v>834</v>
      </c>
      <c r="J154" s="1104" t="s">
        <v>835</v>
      </c>
    </row>
    <row x14ac:dyDescent="0.25" r="155" customHeight="1" ht="18.75">
      <c r="A155" s="97">
        <v>87</v>
      </c>
      <c r="B155" s="2" t="s">
        <v>543</v>
      </c>
      <c r="C155" s="1101">
        <v>154</v>
      </c>
      <c r="D155" s="1101">
        <v>2</v>
      </c>
      <c r="E155" s="1101">
        <v>2</v>
      </c>
      <c r="F155" s="1101">
        <v>22</v>
      </c>
      <c r="G155" s="1101">
        <v>147</v>
      </c>
      <c r="H155" s="1102">
        <f>MID(I155,1,50)</f>
      </c>
      <c r="I155" s="1" t="s">
        <v>836</v>
      </c>
      <c r="J155" s="1104" t="s">
        <v>837</v>
      </c>
    </row>
    <row x14ac:dyDescent="0.25" r="156" customHeight="1" ht="18.75">
      <c r="A156" s="97">
        <v>87</v>
      </c>
      <c r="B156" s="2" t="s">
        <v>543</v>
      </c>
      <c r="C156" s="1101">
        <v>155</v>
      </c>
      <c r="D156" s="1101">
        <v>2</v>
      </c>
      <c r="E156" s="1101">
        <v>2</v>
      </c>
      <c r="F156" s="1101">
        <v>22</v>
      </c>
      <c r="G156" s="1101">
        <v>148</v>
      </c>
      <c r="H156" s="1102">
        <f>MID(I156,1,50)</f>
      </c>
      <c r="I156" s="1" t="s">
        <v>838</v>
      </c>
      <c r="J156" s="1104" t="s">
        <v>839</v>
      </c>
    </row>
    <row x14ac:dyDescent="0.25" r="157" customHeight="1" ht="18.75">
      <c r="A157" s="97">
        <v>87</v>
      </c>
      <c r="B157" s="2" t="s">
        <v>543</v>
      </c>
      <c r="C157" s="1101">
        <v>156</v>
      </c>
      <c r="D157" s="1101">
        <v>2</v>
      </c>
      <c r="E157" s="1101">
        <v>2</v>
      </c>
      <c r="F157" s="1101">
        <v>22</v>
      </c>
      <c r="G157" s="1101">
        <v>149</v>
      </c>
      <c r="H157" s="1102">
        <f>MID(I157,1,50)</f>
      </c>
      <c r="I157" s="1" t="s">
        <v>840</v>
      </c>
      <c r="J157" s="1104" t="s">
        <v>841</v>
      </c>
    </row>
    <row x14ac:dyDescent="0.25" r="158" customHeight="1" ht="18.75">
      <c r="A158" s="97">
        <v>87</v>
      </c>
      <c r="B158" s="2" t="s">
        <v>543</v>
      </c>
      <c r="C158" s="1101">
        <v>157</v>
      </c>
      <c r="D158" s="1101">
        <v>2</v>
      </c>
      <c r="E158" s="1101">
        <v>2</v>
      </c>
      <c r="F158" s="1101">
        <v>22</v>
      </c>
      <c r="G158" s="1101">
        <v>150</v>
      </c>
      <c r="H158" s="1102">
        <f>MID(I158,1,50)</f>
      </c>
      <c r="I158" s="1" t="s">
        <v>842</v>
      </c>
      <c r="J158" s="1104" t="s">
        <v>843</v>
      </c>
    </row>
    <row x14ac:dyDescent="0.25" r="159" customHeight="1" ht="18.75">
      <c r="A159" s="97">
        <v>87</v>
      </c>
      <c r="B159" s="2" t="s">
        <v>543</v>
      </c>
      <c r="C159" s="1101">
        <v>158</v>
      </c>
      <c r="D159" s="1101">
        <v>2</v>
      </c>
      <c r="E159" s="1101">
        <v>2</v>
      </c>
      <c r="F159" s="1101">
        <v>22</v>
      </c>
      <c r="G159" s="1101">
        <v>151</v>
      </c>
      <c r="H159" s="1102">
        <f>MID(I159,1,50)</f>
      </c>
      <c r="I159" s="1" t="s">
        <v>844</v>
      </c>
      <c r="J159" s="1104" t="s">
        <v>845</v>
      </c>
    </row>
    <row x14ac:dyDescent="0.25" r="160" customHeight="1" ht="18.75">
      <c r="A160" s="97">
        <v>87</v>
      </c>
      <c r="B160" s="2" t="s">
        <v>543</v>
      </c>
      <c r="C160" s="1101">
        <v>159</v>
      </c>
      <c r="D160" s="1101">
        <v>2</v>
      </c>
      <c r="E160" s="1101">
        <v>2</v>
      </c>
      <c r="F160" s="1101">
        <v>22</v>
      </c>
      <c r="G160" s="1101">
        <v>152</v>
      </c>
      <c r="H160" s="1102">
        <f>MID(I160,1,50)</f>
      </c>
      <c r="I160" s="1" t="s">
        <v>846</v>
      </c>
      <c r="J160" s="1104" t="s">
        <v>847</v>
      </c>
    </row>
    <row x14ac:dyDescent="0.25" r="161" customHeight="1" ht="18.75">
      <c r="A161" s="97">
        <v>87</v>
      </c>
      <c r="B161" s="2" t="s">
        <v>543</v>
      </c>
      <c r="C161" s="1101">
        <v>160</v>
      </c>
      <c r="D161" s="1101">
        <v>2</v>
      </c>
      <c r="E161" s="1101">
        <v>2</v>
      </c>
      <c r="F161" s="1101">
        <v>22</v>
      </c>
      <c r="G161" s="1101">
        <v>153</v>
      </c>
      <c r="H161" s="1102">
        <f>MID(I161,1,50)</f>
      </c>
      <c r="I161" s="1" t="s">
        <v>848</v>
      </c>
      <c r="J161" s="1104" t="s">
        <v>849</v>
      </c>
    </row>
    <row x14ac:dyDescent="0.25" r="162" customHeight="1" ht="18.75">
      <c r="A162" s="97">
        <v>87</v>
      </c>
      <c r="B162" s="2" t="s">
        <v>543</v>
      </c>
      <c r="C162" s="1101">
        <v>161</v>
      </c>
      <c r="D162" s="1101">
        <v>2</v>
      </c>
      <c r="E162" s="1101">
        <v>2</v>
      </c>
      <c r="F162" s="1101">
        <v>23</v>
      </c>
      <c r="G162" s="1101">
        <v>154</v>
      </c>
      <c r="H162" s="1102">
        <f>MID(I162,1,50)</f>
      </c>
      <c r="I162" s="1" t="s">
        <v>850</v>
      </c>
      <c r="J162" s="1104" t="s">
        <v>851</v>
      </c>
    </row>
    <row x14ac:dyDescent="0.25" r="163" customHeight="1" ht="18.75">
      <c r="A163" s="97">
        <v>87</v>
      </c>
      <c r="B163" s="2" t="s">
        <v>543</v>
      </c>
      <c r="C163" s="1101">
        <v>162</v>
      </c>
      <c r="D163" s="1101">
        <v>2</v>
      </c>
      <c r="E163" s="1101">
        <v>2</v>
      </c>
      <c r="F163" s="1101">
        <v>23</v>
      </c>
      <c r="G163" s="1101">
        <v>155</v>
      </c>
      <c r="H163" s="1102">
        <f>MID(I163,1,50)</f>
      </c>
      <c r="I163" s="1" t="s">
        <v>852</v>
      </c>
      <c r="J163" s="1104" t="s">
        <v>853</v>
      </c>
    </row>
    <row x14ac:dyDescent="0.25" r="164" customHeight="1" ht="18.75">
      <c r="A164" s="97">
        <v>87</v>
      </c>
      <c r="B164" s="2" t="s">
        <v>543</v>
      </c>
      <c r="C164" s="1101">
        <v>163</v>
      </c>
      <c r="D164" s="1101">
        <v>2</v>
      </c>
      <c r="E164" s="1101">
        <v>2</v>
      </c>
      <c r="F164" s="1101">
        <v>23</v>
      </c>
      <c r="G164" s="1101">
        <v>156</v>
      </c>
      <c r="H164" s="1102">
        <f>MID(I164,1,50)</f>
      </c>
      <c r="I164" s="1" t="s">
        <v>854</v>
      </c>
      <c r="J164" s="1104" t="s">
        <v>855</v>
      </c>
    </row>
    <row x14ac:dyDescent="0.25" r="165" customHeight="1" ht="18.75">
      <c r="A165" s="97">
        <v>87</v>
      </c>
      <c r="B165" s="2" t="s">
        <v>543</v>
      </c>
      <c r="C165" s="1101">
        <v>164</v>
      </c>
      <c r="D165" s="1101">
        <v>2</v>
      </c>
      <c r="E165" s="1101">
        <v>2</v>
      </c>
      <c r="F165" s="1101">
        <v>23</v>
      </c>
      <c r="G165" s="1101">
        <v>157</v>
      </c>
      <c r="H165" s="1102">
        <f>MID(I165,1,50)</f>
      </c>
      <c r="I165" s="1" t="s">
        <v>856</v>
      </c>
      <c r="J165" s="1104" t="s">
        <v>857</v>
      </c>
    </row>
    <row x14ac:dyDescent="0.25" r="166" customHeight="1" ht="18.75">
      <c r="A166" s="97">
        <v>87</v>
      </c>
      <c r="B166" s="2" t="s">
        <v>543</v>
      </c>
      <c r="C166" s="1101">
        <v>165</v>
      </c>
      <c r="D166" s="1101">
        <v>2</v>
      </c>
      <c r="E166" s="1101">
        <v>2</v>
      </c>
      <c r="F166" s="1101">
        <v>23</v>
      </c>
      <c r="G166" s="1101">
        <v>158</v>
      </c>
      <c r="H166" s="1102">
        <f>MID(I166,1,50)</f>
      </c>
      <c r="I166" s="1" t="s">
        <v>858</v>
      </c>
      <c r="J166" s="1104" t="s">
        <v>859</v>
      </c>
    </row>
    <row x14ac:dyDescent="0.25" r="167" customHeight="1" ht="18.75">
      <c r="A167" s="97">
        <v>87</v>
      </c>
      <c r="B167" s="2" t="s">
        <v>543</v>
      </c>
      <c r="C167" s="1101">
        <v>166</v>
      </c>
      <c r="D167" s="1101">
        <v>2</v>
      </c>
      <c r="E167" s="1101">
        <v>2</v>
      </c>
      <c r="F167" s="1101">
        <v>23</v>
      </c>
      <c r="G167" s="1101">
        <v>159</v>
      </c>
      <c r="H167" s="1102">
        <f>MID(I167,1,50)</f>
      </c>
      <c r="I167" s="1" t="s">
        <v>860</v>
      </c>
      <c r="J167" s="1104" t="s">
        <v>861</v>
      </c>
    </row>
    <row x14ac:dyDescent="0.25" r="168" customHeight="1" ht="18.75">
      <c r="A168" s="97">
        <v>87</v>
      </c>
      <c r="B168" s="2" t="s">
        <v>543</v>
      </c>
      <c r="C168" s="1101">
        <v>167</v>
      </c>
      <c r="D168" s="1101">
        <v>2</v>
      </c>
      <c r="E168" s="1101">
        <v>2</v>
      </c>
      <c r="F168" s="1101">
        <v>23</v>
      </c>
      <c r="G168" s="1101">
        <v>160</v>
      </c>
      <c r="H168" s="1102">
        <f>MID(I168,1,50)</f>
      </c>
      <c r="I168" s="1" t="s">
        <v>862</v>
      </c>
      <c r="J168" s="1104" t="s">
        <v>863</v>
      </c>
    </row>
    <row x14ac:dyDescent="0.25" r="169" customHeight="1" ht="18.75">
      <c r="A169" s="97">
        <v>87</v>
      </c>
      <c r="B169" s="2" t="s">
        <v>543</v>
      </c>
      <c r="C169" s="1101">
        <v>168</v>
      </c>
      <c r="D169" s="1101">
        <v>2</v>
      </c>
      <c r="E169" s="1101">
        <v>2</v>
      </c>
      <c r="F169" s="1101">
        <v>23</v>
      </c>
      <c r="G169" s="1101">
        <v>161</v>
      </c>
      <c r="H169" s="1102">
        <f>MID(I169,1,50)</f>
      </c>
      <c r="I169" s="1" t="s">
        <v>864</v>
      </c>
      <c r="J169" s="1104" t="s">
        <v>865</v>
      </c>
    </row>
    <row x14ac:dyDescent="0.25" r="170" customHeight="1" ht="18.75">
      <c r="A170" s="97">
        <v>87</v>
      </c>
      <c r="B170" s="2" t="s">
        <v>543</v>
      </c>
      <c r="C170" s="1101">
        <v>169</v>
      </c>
      <c r="D170" s="1101">
        <v>2</v>
      </c>
      <c r="E170" s="1101">
        <v>2</v>
      </c>
      <c r="F170" s="1101">
        <v>23</v>
      </c>
      <c r="G170" s="1101">
        <v>162</v>
      </c>
      <c r="H170" s="1102">
        <f>MID(I170,1,50)</f>
      </c>
      <c r="I170" s="1" t="s">
        <v>866</v>
      </c>
      <c r="J170" s="1104" t="s">
        <v>867</v>
      </c>
    </row>
    <row x14ac:dyDescent="0.25" r="171" customHeight="1" ht="18.75">
      <c r="A171" s="97">
        <v>87</v>
      </c>
      <c r="B171" s="2" t="s">
        <v>543</v>
      </c>
      <c r="C171" s="1101">
        <v>170</v>
      </c>
      <c r="D171" s="1101">
        <v>2</v>
      </c>
      <c r="E171" s="1101">
        <v>2</v>
      </c>
      <c r="F171" s="1101">
        <v>23</v>
      </c>
      <c r="G171" s="1101">
        <v>163</v>
      </c>
      <c r="H171" s="1102">
        <f>MID(I171,1,50)</f>
      </c>
      <c r="I171" s="1" t="s">
        <v>868</v>
      </c>
      <c r="J171" s="1104" t="s">
        <v>869</v>
      </c>
    </row>
    <row x14ac:dyDescent="0.25" r="172" customHeight="1" ht="18.75">
      <c r="A172" s="97">
        <v>87</v>
      </c>
      <c r="B172" s="2" t="s">
        <v>543</v>
      </c>
      <c r="C172" s="1101">
        <v>171</v>
      </c>
      <c r="D172" s="1101">
        <v>2</v>
      </c>
      <c r="E172" s="1101">
        <v>2</v>
      </c>
      <c r="F172" s="1101">
        <v>24</v>
      </c>
      <c r="G172" s="1101">
        <v>164</v>
      </c>
      <c r="H172" s="1102">
        <f>MID(I172,1,50)</f>
      </c>
      <c r="I172" s="1" t="s">
        <v>870</v>
      </c>
      <c r="J172" s="1104" t="s">
        <v>871</v>
      </c>
    </row>
    <row x14ac:dyDescent="0.25" r="173" customHeight="1" ht="18.75">
      <c r="A173" s="97">
        <v>87</v>
      </c>
      <c r="B173" s="2" t="s">
        <v>543</v>
      </c>
      <c r="C173" s="1101">
        <v>172</v>
      </c>
      <c r="D173" s="1101">
        <v>2</v>
      </c>
      <c r="E173" s="1101">
        <v>2</v>
      </c>
      <c r="F173" s="1101">
        <v>24</v>
      </c>
      <c r="G173" s="1101">
        <v>165</v>
      </c>
      <c r="H173" s="1102">
        <f>MID(I173,1,50)</f>
      </c>
      <c r="I173" s="1" t="s">
        <v>872</v>
      </c>
      <c r="J173" s="1104" t="s">
        <v>873</v>
      </c>
    </row>
    <row x14ac:dyDescent="0.25" r="174" customHeight="1" ht="18.75">
      <c r="A174" s="97">
        <v>87</v>
      </c>
      <c r="B174" s="2" t="s">
        <v>543</v>
      </c>
      <c r="C174" s="1101">
        <v>173</v>
      </c>
      <c r="D174" s="1101">
        <v>2</v>
      </c>
      <c r="E174" s="1101">
        <v>2</v>
      </c>
      <c r="F174" s="1101">
        <v>24</v>
      </c>
      <c r="G174" s="1101">
        <v>166</v>
      </c>
      <c r="H174" s="1102">
        <f>MID(I174,1,50)</f>
      </c>
      <c r="I174" s="1" t="s">
        <v>874</v>
      </c>
      <c r="J174" s="1104" t="s">
        <v>875</v>
      </c>
    </row>
    <row x14ac:dyDescent="0.25" r="175" customHeight="1" ht="18.75">
      <c r="A175" s="97">
        <v>87</v>
      </c>
      <c r="B175" s="2" t="s">
        <v>543</v>
      </c>
      <c r="C175" s="1101">
        <v>174</v>
      </c>
      <c r="D175" s="1101">
        <v>2</v>
      </c>
      <c r="E175" s="1101">
        <v>2</v>
      </c>
      <c r="F175" s="1101">
        <v>24</v>
      </c>
      <c r="G175" s="1101">
        <v>167</v>
      </c>
      <c r="H175" s="1102">
        <f>MID(I175,1,50)</f>
      </c>
      <c r="I175" s="1" t="s">
        <v>876</v>
      </c>
      <c r="J175" s="1104" t="s">
        <v>877</v>
      </c>
    </row>
    <row x14ac:dyDescent="0.25" r="176" customHeight="1" ht="18.75">
      <c r="A176" s="97">
        <v>87</v>
      </c>
      <c r="B176" s="2" t="s">
        <v>543</v>
      </c>
      <c r="C176" s="1101">
        <v>175</v>
      </c>
      <c r="D176" s="1101">
        <v>2</v>
      </c>
      <c r="E176" s="1101">
        <v>2</v>
      </c>
      <c r="F176" s="1101">
        <v>24</v>
      </c>
      <c r="G176" s="1101">
        <v>168</v>
      </c>
      <c r="H176" s="1102">
        <f>MID(I176,1,50)</f>
      </c>
      <c r="I176" s="1" t="s">
        <v>878</v>
      </c>
      <c r="J176" s="1104" t="s">
        <v>879</v>
      </c>
    </row>
    <row x14ac:dyDescent="0.25" r="177" customHeight="1" ht="18.75">
      <c r="A177" s="97">
        <v>87</v>
      </c>
      <c r="B177" s="2" t="s">
        <v>543</v>
      </c>
      <c r="C177" s="1101">
        <v>176</v>
      </c>
      <c r="D177" s="1101">
        <v>2</v>
      </c>
      <c r="E177" s="1101">
        <v>2</v>
      </c>
      <c r="F177" s="1101">
        <v>24</v>
      </c>
      <c r="G177" s="1101">
        <v>169</v>
      </c>
      <c r="H177" s="1102">
        <f>MID(I177,1,50)</f>
      </c>
      <c r="I177" s="1" t="s">
        <v>880</v>
      </c>
      <c r="J177" s="1104" t="s">
        <v>881</v>
      </c>
    </row>
    <row x14ac:dyDescent="0.25" r="178" customHeight="1" ht="18.75">
      <c r="A178" s="97">
        <v>87</v>
      </c>
      <c r="B178" s="2" t="s">
        <v>543</v>
      </c>
      <c r="C178" s="1101">
        <v>177</v>
      </c>
      <c r="D178" s="1101">
        <v>2</v>
      </c>
      <c r="E178" s="1101">
        <v>2</v>
      </c>
      <c r="F178" s="1101">
        <v>25</v>
      </c>
      <c r="G178" s="1101">
        <v>170</v>
      </c>
      <c r="H178" s="1102">
        <f>MID(I178,1,50)</f>
      </c>
      <c r="I178" s="1" t="s">
        <v>882</v>
      </c>
      <c r="J178" s="1104" t="s">
        <v>883</v>
      </c>
    </row>
    <row x14ac:dyDescent="0.25" r="179" customHeight="1" ht="18.75">
      <c r="A179" s="97">
        <v>87</v>
      </c>
      <c r="B179" s="2" t="s">
        <v>543</v>
      </c>
      <c r="C179" s="1101">
        <v>178</v>
      </c>
      <c r="D179" s="1101">
        <v>2</v>
      </c>
      <c r="E179" s="1101">
        <v>2</v>
      </c>
      <c r="F179" s="1101">
        <v>25</v>
      </c>
      <c r="G179" s="1101">
        <v>171</v>
      </c>
      <c r="H179" s="1102">
        <f>MID(I179,1,50)</f>
      </c>
      <c r="I179" s="1" t="s">
        <v>884</v>
      </c>
      <c r="J179" s="1104" t="s">
        <v>885</v>
      </c>
    </row>
    <row x14ac:dyDescent="0.25" r="180" customHeight="1" ht="18.75">
      <c r="A180" s="97">
        <v>87</v>
      </c>
      <c r="B180" s="2" t="s">
        <v>543</v>
      </c>
      <c r="C180" s="1101">
        <v>179</v>
      </c>
      <c r="D180" s="1101">
        <v>2</v>
      </c>
      <c r="E180" s="1101">
        <v>2</v>
      </c>
      <c r="F180" s="1101">
        <v>25</v>
      </c>
      <c r="G180" s="1101">
        <v>172</v>
      </c>
      <c r="H180" s="1102">
        <f>MID(I180,1,50)</f>
      </c>
      <c r="I180" s="1" t="s">
        <v>886</v>
      </c>
      <c r="J180" s="1104" t="s">
        <v>887</v>
      </c>
    </row>
    <row x14ac:dyDescent="0.25" r="181" customHeight="1" ht="18.75">
      <c r="A181" s="97">
        <v>87</v>
      </c>
      <c r="B181" s="2" t="s">
        <v>543</v>
      </c>
      <c r="C181" s="1101">
        <v>180</v>
      </c>
      <c r="D181" s="1101">
        <v>2</v>
      </c>
      <c r="E181" s="1101">
        <v>2</v>
      </c>
      <c r="F181" s="1101">
        <v>25</v>
      </c>
      <c r="G181" s="1101">
        <v>173</v>
      </c>
      <c r="H181" s="1102">
        <f>MID(I181,1,50)</f>
      </c>
      <c r="I181" s="1" t="s">
        <v>888</v>
      </c>
      <c r="J181" s="1104" t="s">
        <v>889</v>
      </c>
    </row>
    <row x14ac:dyDescent="0.25" r="182" customHeight="1" ht="18.75">
      <c r="A182" s="97">
        <v>87</v>
      </c>
      <c r="B182" s="2" t="s">
        <v>543</v>
      </c>
      <c r="C182" s="1101">
        <v>181</v>
      </c>
      <c r="D182" s="1101">
        <v>2</v>
      </c>
      <c r="E182" s="1101">
        <v>2</v>
      </c>
      <c r="F182" s="1101">
        <v>25</v>
      </c>
      <c r="G182" s="1101">
        <v>174</v>
      </c>
      <c r="H182" s="1102">
        <f>MID(I182,1,50)</f>
      </c>
      <c r="I182" s="1" t="s">
        <v>890</v>
      </c>
      <c r="J182" s="1104" t="s">
        <v>891</v>
      </c>
    </row>
    <row x14ac:dyDescent="0.25" r="183" customHeight="1" ht="18.75">
      <c r="A183" s="97">
        <v>87</v>
      </c>
      <c r="B183" s="2" t="s">
        <v>543</v>
      </c>
      <c r="C183" s="1101">
        <v>182</v>
      </c>
      <c r="D183" s="1101">
        <v>2</v>
      </c>
      <c r="E183" s="1101">
        <v>2</v>
      </c>
      <c r="F183" s="1101">
        <v>25</v>
      </c>
      <c r="G183" s="1101">
        <v>175</v>
      </c>
      <c r="H183" s="1102">
        <f>MID(I183,1,50)</f>
      </c>
      <c r="I183" s="1" t="s">
        <v>892</v>
      </c>
      <c r="J183" s="1104" t="s">
        <v>893</v>
      </c>
    </row>
    <row x14ac:dyDescent="0.25" r="184" customHeight="1" ht="18.75">
      <c r="A184" s="97">
        <v>87</v>
      </c>
      <c r="B184" s="2" t="s">
        <v>543</v>
      </c>
      <c r="C184" s="1101">
        <v>183</v>
      </c>
      <c r="D184" s="1101">
        <v>2</v>
      </c>
      <c r="E184" s="1101">
        <v>2</v>
      </c>
      <c r="F184" s="1101">
        <v>25</v>
      </c>
      <c r="G184" s="1101">
        <v>176</v>
      </c>
      <c r="H184" s="1102">
        <f>MID(I184,1,50)</f>
      </c>
      <c r="I184" s="1" t="s">
        <v>894</v>
      </c>
      <c r="J184" s="1104" t="s">
        <v>895</v>
      </c>
    </row>
    <row x14ac:dyDescent="0.25" r="185" customHeight="1" ht="18.75">
      <c r="A185" s="97">
        <v>87</v>
      </c>
      <c r="B185" s="2" t="s">
        <v>543</v>
      </c>
      <c r="C185" s="1101">
        <v>184</v>
      </c>
      <c r="D185" s="1101">
        <v>2</v>
      </c>
      <c r="E185" s="1101">
        <v>2</v>
      </c>
      <c r="F185" s="1101">
        <v>26</v>
      </c>
      <c r="G185" s="1101">
        <v>177</v>
      </c>
      <c r="H185" s="1102">
        <f>MID(I185,1,50)</f>
      </c>
      <c r="I185" s="1" t="s">
        <v>896</v>
      </c>
      <c r="J185" s="1104" t="s">
        <v>897</v>
      </c>
    </row>
    <row x14ac:dyDescent="0.25" r="186" customHeight="1" ht="18.75">
      <c r="A186" s="97">
        <v>87</v>
      </c>
      <c r="B186" s="2" t="s">
        <v>543</v>
      </c>
      <c r="C186" s="1101">
        <v>185</v>
      </c>
      <c r="D186" s="1101">
        <v>2</v>
      </c>
      <c r="E186" s="1101">
        <v>2</v>
      </c>
      <c r="F186" s="1101">
        <v>26</v>
      </c>
      <c r="G186" s="1101">
        <v>178</v>
      </c>
      <c r="H186" s="1102">
        <f>MID(I186,1,50)</f>
      </c>
      <c r="I186" s="1" t="s">
        <v>898</v>
      </c>
      <c r="J186" s="1104" t="s">
        <v>899</v>
      </c>
    </row>
    <row x14ac:dyDescent="0.25" r="187" customHeight="1" ht="18.75">
      <c r="A187" s="97">
        <v>87</v>
      </c>
      <c r="B187" s="2" t="s">
        <v>543</v>
      </c>
      <c r="C187" s="1101">
        <v>186</v>
      </c>
      <c r="D187" s="1101">
        <v>2</v>
      </c>
      <c r="E187" s="1101">
        <v>2</v>
      </c>
      <c r="F187" s="1101">
        <v>26</v>
      </c>
      <c r="G187" s="1101">
        <v>179</v>
      </c>
      <c r="H187" s="1102">
        <f>MID(I187,1,50)</f>
      </c>
      <c r="I187" s="1" t="s">
        <v>900</v>
      </c>
      <c r="J187" s="1104" t="s">
        <v>901</v>
      </c>
    </row>
    <row x14ac:dyDescent="0.25" r="188" customHeight="1" ht="18.75">
      <c r="A188" s="97">
        <v>87</v>
      </c>
      <c r="B188" s="2" t="s">
        <v>543</v>
      </c>
      <c r="C188" s="1101">
        <v>187</v>
      </c>
      <c r="D188" s="1101">
        <v>2</v>
      </c>
      <c r="E188" s="1101">
        <v>2</v>
      </c>
      <c r="F188" s="1101">
        <v>26</v>
      </c>
      <c r="G188" s="1101">
        <v>180</v>
      </c>
      <c r="H188" s="1102">
        <f>MID(I188,1,50)</f>
      </c>
      <c r="I188" s="1" t="s">
        <v>902</v>
      </c>
      <c r="J188" s="1104" t="s">
        <v>903</v>
      </c>
    </row>
    <row x14ac:dyDescent="0.25" r="189" customHeight="1" ht="18.75">
      <c r="A189" s="97">
        <v>87</v>
      </c>
      <c r="B189" s="2" t="s">
        <v>543</v>
      </c>
      <c r="C189" s="1101">
        <v>188</v>
      </c>
      <c r="D189" s="1101">
        <v>2</v>
      </c>
      <c r="E189" s="1101">
        <v>2</v>
      </c>
      <c r="F189" s="1101">
        <v>26</v>
      </c>
      <c r="G189" s="1101">
        <v>181</v>
      </c>
      <c r="H189" s="1102">
        <f>MID(I189,1,50)</f>
      </c>
      <c r="I189" s="1" t="s">
        <v>904</v>
      </c>
      <c r="J189" s="1104" t="s">
        <v>905</v>
      </c>
    </row>
    <row x14ac:dyDescent="0.25" r="190" customHeight="1" ht="18.75">
      <c r="A190" s="97">
        <v>87</v>
      </c>
      <c r="B190" s="2" t="s">
        <v>543</v>
      </c>
      <c r="C190" s="1101">
        <v>189</v>
      </c>
      <c r="D190" s="1101">
        <v>2</v>
      </c>
      <c r="E190" s="1101">
        <v>2</v>
      </c>
      <c r="F190" s="1101">
        <v>27</v>
      </c>
      <c r="G190" s="1101">
        <v>182</v>
      </c>
      <c r="H190" s="1102">
        <f>MID(I190,1,50)</f>
      </c>
      <c r="I190" s="1" t="s">
        <v>906</v>
      </c>
      <c r="J190" s="1104" t="s">
        <v>907</v>
      </c>
    </row>
    <row x14ac:dyDescent="0.25" r="191" customHeight="1" ht="18.75">
      <c r="A191" s="97">
        <v>87</v>
      </c>
      <c r="B191" s="2" t="s">
        <v>543</v>
      </c>
      <c r="C191" s="1101">
        <v>190</v>
      </c>
      <c r="D191" s="1101">
        <v>2</v>
      </c>
      <c r="E191" s="1101">
        <v>2</v>
      </c>
      <c r="F191" s="1101">
        <v>27</v>
      </c>
      <c r="G191" s="1101">
        <v>183</v>
      </c>
      <c r="H191" s="1102">
        <f>MID(I191,1,50)</f>
      </c>
      <c r="I191" s="1" t="s">
        <v>908</v>
      </c>
      <c r="J191" s="1104" t="s">
        <v>909</v>
      </c>
    </row>
    <row x14ac:dyDescent="0.25" r="192" customHeight="1" ht="18.75">
      <c r="A192" s="97">
        <v>87</v>
      </c>
      <c r="B192" s="2" t="s">
        <v>543</v>
      </c>
      <c r="C192" s="1101">
        <v>191</v>
      </c>
      <c r="D192" s="1101">
        <v>2</v>
      </c>
      <c r="E192" s="1101">
        <v>2</v>
      </c>
      <c r="F192" s="1101">
        <v>27</v>
      </c>
      <c r="G192" s="1101">
        <v>184</v>
      </c>
      <c r="H192" s="1102">
        <f>MID(I192,1,50)</f>
      </c>
      <c r="I192" s="1" t="s">
        <v>910</v>
      </c>
      <c r="J192" s="1104" t="s">
        <v>911</v>
      </c>
    </row>
    <row x14ac:dyDescent="0.25" r="193" customHeight="1" ht="18.75">
      <c r="A193" s="97">
        <v>87</v>
      </c>
      <c r="B193" s="2" t="s">
        <v>543</v>
      </c>
      <c r="C193" s="1101">
        <v>192</v>
      </c>
      <c r="D193" s="1101">
        <v>2</v>
      </c>
      <c r="E193" s="1101">
        <v>2</v>
      </c>
      <c r="F193" s="1101">
        <v>27</v>
      </c>
      <c r="G193" s="1101">
        <v>185</v>
      </c>
      <c r="H193" s="1102">
        <f>MID(I193,1,50)</f>
      </c>
      <c r="I193" s="1" t="s">
        <v>912</v>
      </c>
      <c r="J193" s="1104" t="s">
        <v>913</v>
      </c>
    </row>
    <row x14ac:dyDescent="0.25" r="194" customHeight="1" ht="18.75">
      <c r="A194" s="97">
        <v>87</v>
      </c>
      <c r="B194" s="2" t="s">
        <v>543</v>
      </c>
      <c r="C194" s="1101">
        <v>193</v>
      </c>
      <c r="D194" s="1101">
        <v>2</v>
      </c>
      <c r="E194" s="1101">
        <v>2</v>
      </c>
      <c r="F194" s="1101">
        <v>27</v>
      </c>
      <c r="G194" s="1101">
        <v>186</v>
      </c>
      <c r="H194" s="1102">
        <f>MID(I194,1,50)</f>
      </c>
      <c r="I194" s="1" t="s">
        <v>914</v>
      </c>
      <c r="J194" s="1104" t="s">
        <v>915</v>
      </c>
    </row>
    <row x14ac:dyDescent="0.25" r="195" customHeight="1" ht="18.75">
      <c r="A195" s="97">
        <v>87</v>
      </c>
      <c r="B195" s="2" t="s">
        <v>543</v>
      </c>
      <c r="C195" s="1101">
        <v>194</v>
      </c>
      <c r="D195" s="1101">
        <v>2</v>
      </c>
      <c r="E195" s="1101">
        <v>2</v>
      </c>
      <c r="F195" s="1101">
        <v>28</v>
      </c>
      <c r="G195" s="1101">
        <v>187</v>
      </c>
      <c r="H195" s="1102">
        <f>MID(I195,1,50)</f>
      </c>
      <c r="I195" s="1" t="s">
        <v>916</v>
      </c>
      <c r="J195" s="1104" t="s">
        <v>917</v>
      </c>
    </row>
    <row x14ac:dyDescent="0.25" r="196" customHeight="1" ht="18.75">
      <c r="A196" s="97">
        <v>87</v>
      </c>
      <c r="B196" s="2" t="s">
        <v>543</v>
      </c>
      <c r="C196" s="1101">
        <v>195</v>
      </c>
      <c r="D196" s="1101">
        <v>2</v>
      </c>
      <c r="E196" s="1101">
        <v>2</v>
      </c>
      <c r="F196" s="1101">
        <v>28</v>
      </c>
      <c r="G196" s="1101">
        <v>188</v>
      </c>
      <c r="H196" s="1102">
        <f>MID(I196,1,50)</f>
      </c>
      <c r="I196" s="1" t="s">
        <v>918</v>
      </c>
      <c r="J196" s="1104" t="s">
        <v>919</v>
      </c>
    </row>
    <row x14ac:dyDescent="0.25" r="197" customHeight="1" ht="18.75">
      <c r="A197" s="97">
        <v>87</v>
      </c>
      <c r="B197" s="2" t="s">
        <v>543</v>
      </c>
      <c r="C197" s="1101">
        <v>196</v>
      </c>
      <c r="D197" s="1101">
        <v>2</v>
      </c>
      <c r="E197" s="1101">
        <v>2</v>
      </c>
      <c r="F197" s="1101">
        <v>28</v>
      </c>
      <c r="G197" s="1101">
        <v>189</v>
      </c>
      <c r="H197" s="1102">
        <f>MID(I197,1,50)</f>
      </c>
      <c r="I197" s="1" t="s">
        <v>920</v>
      </c>
      <c r="J197" s="1104" t="s">
        <v>921</v>
      </c>
    </row>
    <row x14ac:dyDescent="0.25" r="198" customHeight="1" ht="18.75">
      <c r="A198" s="97">
        <v>87</v>
      </c>
      <c r="B198" s="2" t="s">
        <v>543</v>
      </c>
      <c r="C198" s="1101">
        <v>197</v>
      </c>
      <c r="D198" s="1101">
        <v>2</v>
      </c>
      <c r="E198" s="1101">
        <v>2</v>
      </c>
      <c r="F198" s="1101">
        <v>28</v>
      </c>
      <c r="G198" s="1101">
        <v>190</v>
      </c>
      <c r="H198" s="1102">
        <f>MID(I198,1,50)</f>
      </c>
      <c r="I198" s="1" t="s">
        <v>922</v>
      </c>
      <c r="J198" s="1104" t="s">
        <v>923</v>
      </c>
    </row>
    <row x14ac:dyDescent="0.25" r="199" customHeight="1" ht="18.75">
      <c r="A199" s="97">
        <v>87</v>
      </c>
      <c r="B199" s="2" t="s">
        <v>543</v>
      </c>
      <c r="C199" s="1101">
        <v>198</v>
      </c>
      <c r="D199" s="1101">
        <v>2</v>
      </c>
      <c r="E199" s="1101">
        <v>2</v>
      </c>
      <c r="F199" s="1101">
        <v>29</v>
      </c>
      <c r="G199" s="1101">
        <v>191</v>
      </c>
      <c r="H199" s="1102">
        <f>MID(I199,1,50)</f>
      </c>
      <c r="I199" s="1" t="s">
        <v>924</v>
      </c>
      <c r="J199" s="1104" t="s">
        <v>925</v>
      </c>
    </row>
    <row x14ac:dyDescent="0.25" r="200" customHeight="1" ht="18.75">
      <c r="A200" s="97">
        <v>87</v>
      </c>
      <c r="B200" s="2" t="s">
        <v>543</v>
      </c>
      <c r="C200" s="1101">
        <v>199</v>
      </c>
      <c r="D200" s="1101">
        <v>2</v>
      </c>
      <c r="E200" s="1101">
        <v>2</v>
      </c>
      <c r="F200" s="1101">
        <v>29</v>
      </c>
      <c r="G200" s="1101">
        <v>192</v>
      </c>
      <c r="H200" s="1102">
        <f>MID(I200,1,50)</f>
      </c>
      <c r="I200" s="1" t="s">
        <v>926</v>
      </c>
      <c r="J200" s="1104" t="s">
        <v>927</v>
      </c>
    </row>
    <row x14ac:dyDescent="0.25" r="201" customHeight="1" ht="18.75">
      <c r="A201" s="97">
        <v>87</v>
      </c>
      <c r="B201" s="2" t="s">
        <v>543</v>
      </c>
      <c r="C201" s="1101">
        <v>200</v>
      </c>
      <c r="D201" s="1101">
        <v>2</v>
      </c>
      <c r="E201" s="1101">
        <v>2</v>
      </c>
      <c r="F201" s="1101">
        <v>29</v>
      </c>
      <c r="G201" s="1101">
        <v>193</v>
      </c>
      <c r="H201" s="1102">
        <f>MID(I201,1,50)</f>
      </c>
      <c r="I201" s="1" t="s">
        <v>928</v>
      </c>
      <c r="J201" s="1104" t="s">
        <v>929</v>
      </c>
    </row>
    <row x14ac:dyDescent="0.25" r="202" customHeight="1" ht="18.75">
      <c r="A202" s="97">
        <v>87</v>
      </c>
      <c r="B202" s="2" t="s">
        <v>543</v>
      </c>
      <c r="C202" s="1101">
        <v>201</v>
      </c>
      <c r="D202" s="1101">
        <v>2</v>
      </c>
      <c r="E202" s="1101">
        <v>2</v>
      </c>
      <c r="F202" s="1101">
        <v>29</v>
      </c>
      <c r="G202" s="1101">
        <v>194</v>
      </c>
      <c r="H202" s="1102">
        <f>MID(I202,1,50)</f>
      </c>
      <c r="I202" s="1" t="s">
        <v>930</v>
      </c>
      <c r="J202" s="1104" t="s">
        <v>931</v>
      </c>
    </row>
    <row x14ac:dyDescent="0.25" r="203" customHeight="1" ht="18.75">
      <c r="A203" s="97">
        <v>87</v>
      </c>
      <c r="B203" s="2" t="s">
        <v>543</v>
      </c>
      <c r="C203" s="1101">
        <v>202</v>
      </c>
      <c r="D203" s="1101">
        <v>2</v>
      </c>
      <c r="E203" s="1101">
        <v>2</v>
      </c>
      <c r="F203" s="1101">
        <v>29</v>
      </c>
      <c r="G203" s="1101">
        <v>195</v>
      </c>
      <c r="H203" s="1102">
        <f>MID(I203,1,50)</f>
      </c>
      <c r="I203" s="1" t="s">
        <v>932</v>
      </c>
      <c r="J203" s="1104" t="s">
        <v>933</v>
      </c>
    </row>
    <row x14ac:dyDescent="0.25" r="204" customHeight="1" ht="18.75">
      <c r="A204" s="97">
        <v>87</v>
      </c>
      <c r="B204" s="2" t="s">
        <v>543</v>
      </c>
      <c r="C204" s="1101">
        <v>203</v>
      </c>
      <c r="D204" s="1101">
        <v>2</v>
      </c>
      <c r="E204" s="1101">
        <v>2</v>
      </c>
      <c r="F204" s="1101">
        <v>29</v>
      </c>
      <c r="G204" s="1101">
        <v>196</v>
      </c>
      <c r="H204" s="1102">
        <f>MID(I204,1,50)</f>
      </c>
      <c r="I204" s="1" t="s">
        <v>934</v>
      </c>
      <c r="J204" s="1104" t="s">
        <v>935</v>
      </c>
    </row>
    <row x14ac:dyDescent="0.25" r="205" customHeight="1" ht="18.75">
      <c r="A205" s="97">
        <v>87</v>
      </c>
      <c r="B205" s="2" t="s">
        <v>543</v>
      </c>
      <c r="C205" s="1101">
        <v>204</v>
      </c>
      <c r="D205" s="1101">
        <v>2</v>
      </c>
      <c r="E205" s="1101">
        <v>2</v>
      </c>
      <c r="F205" s="1101">
        <v>30</v>
      </c>
      <c r="G205" s="1101">
        <v>197</v>
      </c>
      <c r="H205" s="1102">
        <f>MID(I205,1,50)</f>
      </c>
      <c r="I205" s="1" t="s">
        <v>936</v>
      </c>
      <c r="J205" s="1104" t="s">
        <v>937</v>
      </c>
    </row>
    <row x14ac:dyDescent="0.25" r="206" customHeight="1" ht="18.75">
      <c r="A206" s="97">
        <v>87</v>
      </c>
      <c r="B206" s="2" t="s">
        <v>543</v>
      </c>
      <c r="C206" s="1101">
        <v>205</v>
      </c>
      <c r="D206" s="1101">
        <v>2</v>
      </c>
      <c r="E206" s="1101">
        <v>2</v>
      </c>
      <c r="F206" s="1101">
        <v>30</v>
      </c>
      <c r="G206" s="1101">
        <v>198</v>
      </c>
      <c r="H206" s="1102">
        <f>MID(I206,1,50)</f>
      </c>
      <c r="I206" s="1" t="s">
        <v>938</v>
      </c>
      <c r="J206" s="1104" t="s">
        <v>939</v>
      </c>
    </row>
    <row x14ac:dyDescent="0.25" r="207" customHeight="1" ht="18.75">
      <c r="A207" s="97">
        <v>87</v>
      </c>
      <c r="B207" s="2" t="s">
        <v>543</v>
      </c>
      <c r="C207" s="1101">
        <v>206</v>
      </c>
      <c r="D207" s="1101">
        <v>2</v>
      </c>
      <c r="E207" s="1101">
        <v>2</v>
      </c>
      <c r="F207" s="1101">
        <v>30</v>
      </c>
      <c r="G207" s="1101">
        <v>199</v>
      </c>
      <c r="H207" s="1102">
        <f>MID(I207,1,50)</f>
      </c>
      <c r="I207" s="1" t="s">
        <v>940</v>
      </c>
      <c r="J207" s="1104" t="s">
        <v>941</v>
      </c>
    </row>
    <row x14ac:dyDescent="0.25" r="208" customHeight="1" ht="18.75">
      <c r="A208" s="97">
        <v>87</v>
      </c>
      <c r="B208" s="2" t="s">
        <v>543</v>
      </c>
      <c r="C208" s="1101">
        <v>207</v>
      </c>
      <c r="D208" s="1101">
        <v>2</v>
      </c>
      <c r="E208" s="1101">
        <v>2</v>
      </c>
      <c r="F208" s="1101">
        <v>30</v>
      </c>
      <c r="G208" s="1101">
        <v>200</v>
      </c>
      <c r="H208" s="1102">
        <f>MID(I208,1,50)</f>
      </c>
      <c r="I208" s="1" t="s">
        <v>942</v>
      </c>
      <c r="J208" s="1104" t="s">
        <v>943</v>
      </c>
    </row>
    <row x14ac:dyDescent="0.25" r="209" customHeight="1" ht="18.75">
      <c r="A209" s="97">
        <v>87</v>
      </c>
      <c r="B209" s="2" t="s">
        <v>543</v>
      </c>
      <c r="C209" s="1101">
        <v>208</v>
      </c>
      <c r="D209" s="1101">
        <v>2</v>
      </c>
      <c r="E209" s="1101">
        <v>2</v>
      </c>
      <c r="F209" s="1101">
        <v>30</v>
      </c>
      <c r="G209" s="1101">
        <v>201</v>
      </c>
      <c r="H209" s="1102">
        <f>MID(I209,1,50)</f>
      </c>
      <c r="I209" s="1" t="s">
        <v>944</v>
      </c>
      <c r="J209" s="1104" t="s">
        <v>945</v>
      </c>
    </row>
    <row x14ac:dyDescent="0.25" r="210" customHeight="1" ht="18.75">
      <c r="A210" s="97">
        <v>87</v>
      </c>
      <c r="B210" s="2" t="s">
        <v>543</v>
      </c>
      <c r="C210" s="1101">
        <v>209</v>
      </c>
      <c r="D210" s="1101">
        <v>2</v>
      </c>
      <c r="E210" s="1101">
        <v>2</v>
      </c>
      <c r="F210" s="1101">
        <v>30</v>
      </c>
      <c r="G210" s="1101">
        <v>202</v>
      </c>
      <c r="H210" s="1102">
        <f>MID(I210,1,50)</f>
      </c>
      <c r="I210" s="1" t="s">
        <v>946</v>
      </c>
      <c r="J210" s="1104" t="s">
        <v>947</v>
      </c>
    </row>
    <row x14ac:dyDescent="0.25" r="211" customHeight="1" ht="18.75">
      <c r="A211" s="97">
        <v>87</v>
      </c>
      <c r="B211" s="2" t="s">
        <v>543</v>
      </c>
      <c r="C211" s="1101">
        <v>210</v>
      </c>
      <c r="D211" s="1101">
        <v>2</v>
      </c>
      <c r="E211" s="1101">
        <v>2</v>
      </c>
      <c r="F211" s="1101">
        <v>31</v>
      </c>
      <c r="G211" s="1101">
        <v>203</v>
      </c>
      <c r="H211" s="1102">
        <f>MID(I211,1,50)</f>
      </c>
      <c r="I211" s="1" t="s">
        <v>948</v>
      </c>
      <c r="J211" s="1104" t="s">
        <v>949</v>
      </c>
    </row>
    <row x14ac:dyDescent="0.25" r="212" customHeight="1" ht="18.75">
      <c r="A212" s="97">
        <v>87</v>
      </c>
      <c r="B212" s="2" t="s">
        <v>543</v>
      </c>
      <c r="C212" s="1101">
        <v>211</v>
      </c>
      <c r="D212" s="1101">
        <v>2</v>
      </c>
      <c r="E212" s="1101">
        <v>2</v>
      </c>
      <c r="F212" s="1101">
        <v>31</v>
      </c>
      <c r="G212" s="1101">
        <v>204</v>
      </c>
      <c r="H212" s="1102">
        <f>MID(I212,1,50)</f>
      </c>
      <c r="I212" s="1" t="s">
        <v>950</v>
      </c>
      <c r="J212" s="1104" t="s">
        <v>951</v>
      </c>
    </row>
    <row x14ac:dyDescent="0.25" r="213" customHeight="1" ht="18.75">
      <c r="A213" s="97">
        <v>87</v>
      </c>
      <c r="B213" s="2" t="s">
        <v>543</v>
      </c>
      <c r="C213" s="1101">
        <v>212</v>
      </c>
      <c r="D213" s="1101">
        <v>2</v>
      </c>
      <c r="E213" s="1101">
        <v>2</v>
      </c>
      <c r="F213" s="1101">
        <v>31</v>
      </c>
      <c r="G213" s="1101">
        <v>205</v>
      </c>
      <c r="H213" s="1102">
        <f>MID(I213,1,50)</f>
      </c>
      <c r="I213" s="1" t="s">
        <v>952</v>
      </c>
      <c r="J213" s="1104" t="s">
        <v>953</v>
      </c>
    </row>
    <row x14ac:dyDescent="0.25" r="214" customHeight="1" ht="18.75">
      <c r="A214" s="97">
        <v>87</v>
      </c>
      <c r="B214" s="2" t="s">
        <v>543</v>
      </c>
      <c r="C214" s="1101">
        <v>213</v>
      </c>
      <c r="D214" s="1101">
        <v>2</v>
      </c>
      <c r="E214" s="1101">
        <v>2</v>
      </c>
      <c r="F214" s="1101">
        <v>31</v>
      </c>
      <c r="G214" s="1101">
        <v>206</v>
      </c>
      <c r="H214" s="1102">
        <f>MID(I214,1,50)</f>
      </c>
      <c r="I214" s="1" t="s">
        <v>954</v>
      </c>
      <c r="J214" s="1104" t="s">
        <v>955</v>
      </c>
    </row>
    <row x14ac:dyDescent="0.25" r="215" customHeight="1" ht="18.75">
      <c r="A215" s="97">
        <v>87</v>
      </c>
      <c r="B215" s="2" t="s">
        <v>543</v>
      </c>
      <c r="C215" s="1101">
        <v>214</v>
      </c>
      <c r="D215" s="1101">
        <v>2</v>
      </c>
      <c r="E215" s="1101">
        <v>2</v>
      </c>
      <c r="F215" s="1101">
        <v>31</v>
      </c>
      <c r="G215" s="1101">
        <v>207</v>
      </c>
      <c r="H215" s="1102">
        <f>MID(I215,1,50)</f>
      </c>
      <c r="I215" s="1" t="s">
        <v>956</v>
      </c>
      <c r="J215" s="1104" t="s">
        <v>957</v>
      </c>
    </row>
    <row x14ac:dyDescent="0.25" r="216" customHeight="1" ht="18.75">
      <c r="A216" s="97">
        <v>87</v>
      </c>
      <c r="B216" s="2" t="s">
        <v>543</v>
      </c>
      <c r="C216" s="1101">
        <v>215</v>
      </c>
      <c r="D216" s="1101">
        <v>2</v>
      </c>
      <c r="E216" s="1101">
        <v>2</v>
      </c>
      <c r="F216" s="1101">
        <v>31</v>
      </c>
      <c r="G216" s="1101">
        <v>208</v>
      </c>
      <c r="H216" s="1102">
        <f>MID(I216,1,50)</f>
      </c>
      <c r="I216" s="1" t="s">
        <v>958</v>
      </c>
      <c r="J216" s="1104" t="s">
        <v>959</v>
      </c>
    </row>
    <row x14ac:dyDescent="0.25" r="217" customHeight="1" ht="18.75">
      <c r="A217" s="97">
        <v>87</v>
      </c>
      <c r="B217" s="2" t="s">
        <v>543</v>
      </c>
      <c r="C217" s="1101">
        <v>216</v>
      </c>
      <c r="D217" s="1101">
        <v>2</v>
      </c>
      <c r="E217" s="1101">
        <v>2</v>
      </c>
      <c r="F217" s="1101">
        <v>31</v>
      </c>
      <c r="G217" s="1101">
        <v>209</v>
      </c>
      <c r="H217" s="1102">
        <f>MID(I217,1,50)</f>
      </c>
      <c r="I217" s="1" t="s">
        <v>960</v>
      </c>
      <c r="J217" s="1104" t="s">
        <v>961</v>
      </c>
    </row>
    <row x14ac:dyDescent="0.25" r="218" customHeight="1" ht="18.75">
      <c r="A218" s="97">
        <v>87</v>
      </c>
      <c r="B218" s="2" t="s">
        <v>543</v>
      </c>
      <c r="C218" s="1101">
        <v>217</v>
      </c>
      <c r="D218" s="1101">
        <v>2</v>
      </c>
      <c r="E218" s="1101">
        <v>2</v>
      </c>
      <c r="F218" s="1101">
        <v>31</v>
      </c>
      <c r="G218" s="1101">
        <v>210</v>
      </c>
      <c r="H218" s="1102">
        <f>MID(I218,1,50)</f>
      </c>
      <c r="I218" s="1" t="s">
        <v>962</v>
      </c>
      <c r="J218" s="1104" t="s">
        <v>963</v>
      </c>
    </row>
    <row x14ac:dyDescent="0.25" r="219" customHeight="1" ht="18.75">
      <c r="A219" s="97">
        <v>87</v>
      </c>
      <c r="B219" s="2" t="s">
        <v>543</v>
      </c>
      <c r="C219" s="1101">
        <v>218</v>
      </c>
      <c r="D219" s="1101">
        <v>2</v>
      </c>
      <c r="E219" s="1101">
        <v>2</v>
      </c>
      <c r="F219" s="1101">
        <v>32</v>
      </c>
      <c r="G219" s="1101">
        <v>211</v>
      </c>
      <c r="H219" s="1102">
        <f>MID(I219,1,50)</f>
      </c>
      <c r="I219" s="1" t="s">
        <v>964</v>
      </c>
      <c r="J219" s="1104" t="s">
        <v>965</v>
      </c>
    </row>
    <row x14ac:dyDescent="0.25" r="220" customHeight="1" ht="18.75">
      <c r="A220" s="97">
        <v>87</v>
      </c>
      <c r="B220" s="2" t="s">
        <v>543</v>
      </c>
      <c r="C220" s="1101">
        <v>219</v>
      </c>
      <c r="D220" s="1101">
        <v>2</v>
      </c>
      <c r="E220" s="1101">
        <v>2</v>
      </c>
      <c r="F220" s="1101">
        <v>32</v>
      </c>
      <c r="G220" s="1101">
        <v>212</v>
      </c>
      <c r="H220" s="1102">
        <f>MID(I220,1,50)</f>
      </c>
      <c r="I220" s="1" t="s">
        <v>966</v>
      </c>
      <c r="J220" s="1104" t="s">
        <v>967</v>
      </c>
    </row>
    <row x14ac:dyDescent="0.25" r="221" customHeight="1" ht="18.75">
      <c r="A221" s="97">
        <v>87</v>
      </c>
      <c r="B221" s="2" t="s">
        <v>543</v>
      </c>
      <c r="C221" s="1101">
        <v>220</v>
      </c>
      <c r="D221" s="1101">
        <v>2</v>
      </c>
      <c r="E221" s="1101">
        <v>2</v>
      </c>
      <c r="F221" s="1101">
        <v>32</v>
      </c>
      <c r="G221" s="1101">
        <v>213</v>
      </c>
      <c r="H221" s="1102">
        <f>MID(I221,1,50)</f>
      </c>
      <c r="I221" s="1" t="s">
        <v>968</v>
      </c>
      <c r="J221" s="1104" t="s">
        <v>969</v>
      </c>
    </row>
    <row x14ac:dyDescent="0.25" r="222" customHeight="1" ht="18.75">
      <c r="A222" s="97">
        <v>87</v>
      </c>
      <c r="B222" s="2" t="s">
        <v>543</v>
      </c>
      <c r="C222" s="1101">
        <v>221</v>
      </c>
      <c r="D222" s="1101">
        <v>2</v>
      </c>
      <c r="E222" s="1101">
        <v>2</v>
      </c>
      <c r="F222" s="1101">
        <v>32</v>
      </c>
      <c r="G222" s="1101">
        <v>214</v>
      </c>
      <c r="H222" s="1102">
        <f>MID(I222,1,50)</f>
      </c>
      <c r="I222" s="1" t="s">
        <v>970</v>
      </c>
      <c r="J222" s="1104" t="s">
        <v>971</v>
      </c>
    </row>
    <row x14ac:dyDescent="0.25" r="223" customHeight="1" ht="18.75">
      <c r="A223" s="97">
        <v>87</v>
      </c>
      <c r="B223" s="2" t="s">
        <v>543</v>
      </c>
      <c r="C223" s="1101">
        <v>222</v>
      </c>
      <c r="D223" s="1101">
        <v>2</v>
      </c>
      <c r="E223" s="1101">
        <v>2</v>
      </c>
      <c r="F223" s="1101">
        <v>32</v>
      </c>
      <c r="G223" s="1101">
        <v>215</v>
      </c>
      <c r="H223" s="1102">
        <f>MID(I223,1,50)</f>
      </c>
      <c r="I223" s="1" t="s">
        <v>972</v>
      </c>
      <c r="J223" s="1104" t="s">
        <v>973</v>
      </c>
    </row>
    <row x14ac:dyDescent="0.25" r="224" customHeight="1" ht="18.75">
      <c r="A224" s="97">
        <v>87</v>
      </c>
      <c r="B224" s="2" t="s">
        <v>543</v>
      </c>
      <c r="C224" s="1101">
        <v>223</v>
      </c>
      <c r="D224" s="1101">
        <v>2</v>
      </c>
      <c r="E224" s="1101">
        <v>2</v>
      </c>
      <c r="F224" s="1101">
        <v>33</v>
      </c>
      <c r="G224" s="1101">
        <v>216</v>
      </c>
      <c r="H224" s="1102">
        <f>MID(I224,1,50)</f>
      </c>
      <c r="I224" s="1" t="s">
        <v>974</v>
      </c>
      <c r="J224" s="1104" t="s">
        <v>975</v>
      </c>
    </row>
    <row x14ac:dyDescent="0.25" r="225" customHeight="1" ht="18.75">
      <c r="A225" s="97">
        <v>87</v>
      </c>
      <c r="B225" s="2" t="s">
        <v>543</v>
      </c>
      <c r="C225" s="1101">
        <v>224</v>
      </c>
      <c r="D225" s="1101">
        <v>2</v>
      </c>
      <c r="E225" s="1101">
        <v>2</v>
      </c>
      <c r="F225" s="1101">
        <v>33</v>
      </c>
      <c r="G225" s="1101">
        <v>217</v>
      </c>
      <c r="H225" s="1102">
        <f>MID(I225,1,50)</f>
      </c>
      <c r="I225" s="1" t="s">
        <v>976</v>
      </c>
      <c r="J225" s="1104" t="s">
        <v>977</v>
      </c>
    </row>
    <row x14ac:dyDescent="0.25" r="226" customHeight="1" ht="18.75">
      <c r="A226" s="97">
        <v>87</v>
      </c>
      <c r="B226" s="2" t="s">
        <v>543</v>
      </c>
      <c r="C226" s="1101">
        <v>225</v>
      </c>
      <c r="D226" s="1101">
        <v>2</v>
      </c>
      <c r="E226" s="1101">
        <v>2</v>
      </c>
      <c r="F226" s="1101">
        <v>33</v>
      </c>
      <c r="G226" s="1101">
        <v>218</v>
      </c>
      <c r="H226" s="1102">
        <f>MID(I226,1,50)</f>
      </c>
      <c r="I226" s="1" t="s">
        <v>978</v>
      </c>
      <c r="J226" s="1104" t="s">
        <v>979</v>
      </c>
    </row>
    <row x14ac:dyDescent="0.25" r="227" customHeight="1" ht="18.75">
      <c r="A227" s="97">
        <v>87</v>
      </c>
      <c r="B227" s="2" t="s">
        <v>543</v>
      </c>
      <c r="C227" s="1101">
        <v>226</v>
      </c>
      <c r="D227" s="1101">
        <v>2</v>
      </c>
      <c r="E227" s="1101">
        <v>2</v>
      </c>
      <c r="F227" s="1101">
        <v>33</v>
      </c>
      <c r="G227" s="1101">
        <v>219</v>
      </c>
      <c r="H227" s="1102">
        <f>MID(I227,1,50)</f>
      </c>
      <c r="I227" s="1" t="s">
        <v>980</v>
      </c>
      <c r="J227" s="1104" t="s">
        <v>981</v>
      </c>
    </row>
    <row x14ac:dyDescent="0.25" r="228" customHeight="1" ht="18.75">
      <c r="A228" s="97">
        <v>87</v>
      </c>
      <c r="B228" s="2" t="s">
        <v>543</v>
      </c>
      <c r="C228" s="1101">
        <v>227</v>
      </c>
      <c r="D228" s="1101">
        <v>2</v>
      </c>
      <c r="E228" s="1101">
        <v>2</v>
      </c>
      <c r="F228" s="1101">
        <v>34</v>
      </c>
      <c r="G228" s="1101">
        <v>220</v>
      </c>
      <c r="H228" s="1102">
        <f>MID(I228,1,50)</f>
      </c>
      <c r="I228" s="1" t="s">
        <v>982</v>
      </c>
      <c r="J228" s="1104" t="s">
        <v>983</v>
      </c>
    </row>
    <row x14ac:dyDescent="0.25" r="229" customHeight="1" ht="18.75">
      <c r="A229" s="97">
        <v>87</v>
      </c>
      <c r="B229" s="2" t="s">
        <v>543</v>
      </c>
      <c r="C229" s="1101">
        <v>228</v>
      </c>
      <c r="D229" s="1101">
        <v>2</v>
      </c>
      <c r="E229" s="1101">
        <v>2</v>
      </c>
      <c r="F229" s="1101">
        <v>34</v>
      </c>
      <c r="G229" s="1101">
        <v>221</v>
      </c>
      <c r="H229" s="1102">
        <f>MID(I229,1,50)</f>
      </c>
      <c r="I229" s="1" t="s">
        <v>984</v>
      </c>
      <c r="J229" s="1104" t="s">
        <v>985</v>
      </c>
    </row>
    <row x14ac:dyDescent="0.25" r="230" customHeight="1" ht="18.75">
      <c r="A230" s="97">
        <v>87</v>
      </c>
      <c r="B230" s="2" t="s">
        <v>543</v>
      </c>
      <c r="C230" s="1101">
        <v>229</v>
      </c>
      <c r="D230" s="1101">
        <v>2</v>
      </c>
      <c r="E230" s="1101">
        <v>2</v>
      </c>
      <c r="F230" s="1101">
        <v>34</v>
      </c>
      <c r="G230" s="1101">
        <v>222</v>
      </c>
      <c r="H230" s="1102">
        <f>MID(I230,1,50)</f>
      </c>
      <c r="I230" s="1" t="s">
        <v>986</v>
      </c>
      <c r="J230" s="1104" t="s">
        <v>987</v>
      </c>
    </row>
    <row x14ac:dyDescent="0.25" r="231" customHeight="1" ht="18.75">
      <c r="A231" s="97">
        <v>87</v>
      </c>
      <c r="B231" s="2" t="s">
        <v>543</v>
      </c>
      <c r="C231" s="1101">
        <v>230</v>
      </c>
      <c r="D231" s="1101">
        <v>2</v>
      </c>
      <c r="E231" s="1101">
        <v>2</v>
      </c>
      <c r="F231" s="1101">
        <v>34</v>
      </c>
      <c r="G231" s="1101">
        <v>223</v>
      </c>
      <c r="H231" s="1102">
        <f>MID(I231,1,50)</f>
      </c>
      <c r="I231" s="1" t="s">
        <v>988</v>
      </c>
      <c r="J231" s="1104" t="s">
        <v>989</v>
      </c>
    </row>
    <row x14ac:dyDescent="0.25" r="232" customHeight="1" ht="18.75">
      <c r="A232" s="97">
        <v>87</v>
      </c>
      <c r="B232" s="2" t="s">
        <v>543</v>
      </c>
      <c r="C232" s="1101">
        <v>231</v>
      </c>
      <c r="D232" s="1101">
        <v>2</v>
      </c>
      <c r="E232" s="1101">
        <v>2</v>
      </c>
      <c r="F232" s="1101">
        <v>34</v>
      </c>
      <c r="G232" s="1101">
        <v>224</v>
      </c>
      <c r="H232" s="1102">
        <f>MID(I232,1,50)</f>
      </c>
      <c r="I232" s="1" t="s">
        <v>990</v>
      </c>
      <c r="J232" s="1104" t="s">
        <v>991</v>
      </c>
    </row>
    <row x14ac:dyDescent="0.25" r="233" customHeight="1" ht="18.75">
      <c r="A233" s="97">
        <v>87</v>
      </c>
      <c r="B233" s="2" t="s">
        <v>543</v>
      </c>
      <c r="C233" s="1101">
        <v>232</v>
      </c>
      <c r="D233" s="1101">
        <v>2</v>
      </c>
      <c r="E233" s="1101">
        <v>2</v>
      </c>
      <c r="F233" s="1101">
        <v>35</v>
      </c>
      <c r="G233" s="1101">
        <v>225</v>
      </c>
      <c r="H233" s="1102">
        <f>MID(I233,1,50)</f>
      </c>
      <c r="I233" s="1" t="s">
        <v>992</v>
      </c>
      <c r="J233" s="1104" t="s">
        <v>993</v>
      </c>
    </row>
    <row x14ac:dyDescent="0.25" r="234" customHeight="1" ht="18.75">
      <c r="A234" s="97">
        <v>87</v>
      </c>
      <c r="B234" s="2" t="s">
        <v>543</v>
      </c>
      <c r="C234" s="1101">
        <v>233</v>
      </c>
      <c r="D234" s="1101">
        <v>2</v>
      </c>
      <c r="E234" s="1101">
        <v>2</v>
      </c>
      <c r="F234" s="1101">
        <v>35</v>
      </c>
      <c r="G234" s="1101">
        <v>226</v>
      </c>
      <c r="H234" s="1102">
        <f>MID(I234,1,50)</f>
      </c>
      <c r="I234" s="1" t="s">
        <v>994</v>
      </c>
      <c r="J234" s="1104" t="s">
        <v>995</v>
      </c>
    </row>
    <row x14ac:dyDescent="0.25" r="235" customHeight="1" ht="18.75">
      <c r="A235" s="97">
        <v>87</v>
      </c>
      <c r="B235" s="2" t="s">
        <v>543</v>
      </c>
      <c r="C235" s="1101">
        <v>234</v>
      </c>
      <c r="D235" s="1101">
        <v>2</v>
      </c>
      <c r="E235" s="1101">
        <v>2</v>
      </c>
      <c r="F235" s="1101">
        <v>35</v>
      </c>
      <c r="G235" s="1101">
        <v>227</v>
      </c>
      <c r="H235" s="1102">
        <f>MID(I235,1,50)</f>
      </c>
      <c r="I235" s="1" t="s">
        <v>996</v>
      </c>
      <c r="J235" s="1104" t="s">
        <v>997</v>
      </c>
    </row>
    <row x14ac:dyDescent="0.25" r="236" customHeight="1" ht="18.75">
      <c r="A236" s="97">
        <v>87</v>
      </c>
      <c r="B236" s="2" t="s">
        <v>543</v>
      </c>
      <c r="C236" s="1101">
        <v>235</v>
      </c>
      <c r="D236" s="1101">
        <v>2</v>
      </c>
      <c r="E236" s="1101">
        <v>2</v>
      </c>
      <c r="F236" s="1101">
        <v>35</v>
      </c>
      <c r="G236" s="1101">
        <v>228</v>
      </c>
      <c r="H236" s="1102">
        <f>MID(I236,1,50)</f>
      </c>
      <c r="I236" s="1" t="s">
        <v>998</v>
      </c>
      <c r="J236" s="1104" t="s">
        <v>999</v>
      </c>
    </row>
    <row x14ac:dyDescent="0.25" r="237" customHeight="1" ht="18.75">
      <c r="A237" s="97">
        <v>87</v>
      </c>
      <c r="B237" s="2" t="s">
        <v>543</v>
      </c>
      <c r="C237" s="1101">
        <v>236</v>
      </c>
      <c r="D237" s="1101">
        <v>2</v>
      </c>
      <c r="E237" s="1101">
        <v>2</v>
      </c>
      <c r="F237" s="1101">
        <v>35</v>
      </c>
      <c r="G237" s="1101">
        <v>229</v>
      </c>
      <c r="H237" s="1102">
        <f>MID(I237,1,50)</f>
      </c>
      <c r="I237" s="1" t="s">
        <v>1000</v>
      </c>
      <c r="J237" s="1104" t="s">
        <v>1001</v>
      </c>
    </row>
    <row x14ac:dyDescent="0.25" r="238" customHeight="1" ht="18.75">
      <c r="A238" s="97">
        <v>87</v>
      </c>
      <c r="B238" s="2" t="s">
        <v>543</v>
      </c>
      <c r="C238" s="1101">
        <v>237</v>
      </c>
      <c r="D238" s="1101">
        <v>2</v>
      </c>
      <c r="E238" s="1101">
        <v>2</v>
      </c>
      <c r="F238" s="1101">
        <v>35</v>
      </c>
      <c r="G238" s="1101">
        <v>230</v>
      </c>
      <c r="H238" s="1102">
        <f>MID(I238,1,50)</f>
      </c>
      <c r="I238" s="1" t="s">
        <v>1002</v>
      </c>
      <c r="J238" s="1104" t="s">
        <v>1003</v>
      </c>
    </row>
    <row x14ac:dyDescent="0.25" r="239" customHeight="1" ht="18.75">
      <c r="A239" s="97">
        <v>87</v>
      </c>
      <c r="B239" s="2" t="s">
        <v>543</v>
      </c>
      <c r="C239" s="1101">
        <v>238</v>
      </c>
      <c r="D239" s="1101">
        <v>2</v>
      </c>
      <c r="E239" s="1101">
        <v>2</v>
      </c>
      <c r="F239" s="1101">
        <v>36</v>
      </c>
      <c r="G239" s="1101">
        <v>231</v>
      </c>
      <c r="H239" s="1102">
        <f>MID(I239,1,50)</f>
      </c>
      <c r="I239" s="1" t="s">
        <v>1004</v>
      </c>
      <c r="J239" s="1104" t="s">
        <v>1005</v>
      </c>
    </row>
    <row x14ac:dyDescent="0.25" r="240" customHeight="1" ht="18.75">
      <c r="A240" s="97">
        <v>87</v>
      </c>
      <c r="B240" s="2" t="s">
        <v>543</v>
      </c>
      <c r="C240" s="1101">
        <v>239</v>
      </c>
      <c r="D240" s="1101">
        <v>2</v>
      </c>
      <c r="E240" s="1101">
        <v>2</v>
      </c>
      <c r="F240" s="1101">
        <v>36</v>
      </c>
      <c r="G240" s="1101">
        <v>232</v>
      </c>
      <c r="H240" s="1102">
        <f>MID(I240,1,50)</f>
      </c>
      <c r="I240" s="1" t="s">
        <v>1006</v>
      </c>
      <c r="J240" s="1104" t="s">
        <v>1007</v>
      </c>
    </row>
    <row x14ac:dyDescent="0.25" r="241" customHeight="1" ht="18.75">
      <c r="A241" s="97">
        <v>87</v>
      </c>
      <c r="B241" s="2" t="s">
        <v>543</v>
      </c>
      <c r="C241" s="1101">
        <v>240</v>
      </c>
      <c r="D241" s="1101">
        <v>2</v>
      </c>
      <c r="E241" s="1101">
        <v>2</v>
      </c>
      <c r="F241" s="1101">
        <v>36</v>
      </c>
      <c r="G241" s="1101">
        <v>233</v>
      </c>
      <c r="H241" s="1102">
        <f>MID(I241,1,50)</f>
      </c>
      <c r="I241" s="1" t="s">
        <v>1008</v>
      </c>
      <c r="J241" s="1104" t="s">
        <v>1009</v>
      </c>
    </row>
    <row x14ac:dyDescent="0.25" r="242" customHeight="1" ht="18.75">
      <c r="A242" s="97">
        <v>87</v>
      </c>
      <c r="B242" s="2" t="s">
        <v>543</v>
      </c>
      <c r="C242" s="1101">
        <v>241</v>
      </c>
      <c r="D242" s="1101">
        <v>2</v>
      </c>
      <c r="E242" s="1101">
        <v>2</v>
      </c>
      <c r="F242" s="1101">
        <v>37</v>
      </c>
      <c r="G242" s="1101">
        <v>234</v>
      </c>
      <c r="H242" s="1102">
        <f>MID(I242,1,50)</f>
      </c>
      <c r="I242" s="1" t="s">
        <v>1010</v>
      </c>
      <c r="J242" s="1104" t="s">
        <v>1011</v>
      </c>
    </row>
    <row x14ac:dyDescent="0.25" r="243" customHeight="1" ht="18.75">
      <c r="A243" s="97">
        <v>87</v>
      </c>
      <c r="B243" s="2" t="s">
        <v>543</v>
      </c>
      <c r="C243" s="1101">
        <v>242</v>
      </c>
      <c r="D243" s="1101">
        <v>2</v>
      </c>
      <c r="E243" s="1101">
        <v>2</v>
      </c>
      <c r="F243" s="1101">
        <v>37</v>
      </c>
      <c r="G243" s="1101">
        <v>235</v>
      </c>
      <c r="H243" s="1102">
        <f>MID(I243,1,50)</f>
      </c>
      <c r="I243" s="1" t="s">
        <v>1012</v>
      </c>
      <c r="J243" s="1104" t="s">
        <v>1013</v>
      </c>
    </row>
    <row x14ac:dyDescent="0.25" r="244" customHeight="1" ht="18.75">
      <c r="A244" s="97">
        <v>87</v>
      </c>
      <c r="B244" s="2" t="s">
        <v>543</v>
      </c>
      <c r="C244" s="1101">
        <v>243</v>
      </c>
      <c r="D244" s="1101">
        <v>2</v>
      </c>
      <c r="E244" s="1101">
        <v>2</v>
      </c>
      <c r="F244" s="1101">
        <v>37</v>
      </c>
      <c r="G244" s="1101">
        <v>236</v>
      </c>
      <c r="H244" s="1102">
        <f>MID(I244,1,50)</f>
      </c>
      <c r="I244" s="1" t="s">
        <v>1014</v>
      </c>
      <c r="J244" s="1104" t="s">
        <v>1015</v>
      </c>
    </row>
    <row x14ac:dyDescent="0.25" r="245" customHeight="1" ht="18.75">
      <c r="A245" s="97">
        <v>87</v>
      </c>
      <c r="B245" s="2" t="s">
        <v>543</v>
      </c>
      <c r="C245" s="1101">
        <v>244</v>
      </c>
      <c r="D245" s="1101">
        <v>2</v>
      </c>
      <c r="E245" s="1101">
        <v>2</v>
      </c>
      <c r="F245" s="1101">
        <v>37</v>
      </c>
      <c r="G245" s="1101">
        <v>237</v>
      </c>
      <c r="H245" s="1102">
        <f>MID(I245,1,50)</f>
      </c>
      <c r="I245" s="1" t="s">
        <v>1016</v>
      </c>
      <c r="J245" s="1104" t="s">
        <v>1017</v>
      </c>
    </row>
    <row x14ac:dyDescent="0.25" r="246" customHeight="1" ht="18.75">
      <c r="A246" s="97">
        <v>87</v>
      </c>
      <c r="B246" s="2" t="s">
        <v>543</v>
      </c>
      <c r="C246" s="1101">
        <v>245</v>
      </c>
      <c r="D246" s="1101">
        <v>2</v>
      </c>
      <c r="E246" s="1101">
        <v>2</v>
      </c>
      <c r="F246" s="1101">
        <v>38</v>
      </c>
      <c r="G246" s="1101">
        <v>238</v>
      </c>
      <c r="H246" s="1102">
        <f>MID(I246,1,50)</f>
      </c>
      <c r="I246" s="1" t="s">
        <v>1018</v>
      </c>
      <c r="J246" s="1104" t="s">
        <v>1019</v>
      </c>
    </row>
    <row x14ac:dyDescent="0.25" r="247" customHeight="1" ht="18.75">
      <c r="A247" s="97">
        <v>87</v>
      </c>
      <c r="B247" s="2" t="s">
        <v>543</v>
      </c>
      <c r="C247" s="1101">
        <v>246</v>
      </c>
      <c r="D247" s="1101">
        <v>2</v>
      </c>
      <c r="E247" s="1101">
        <v>2</v>
      </c>
      <c r="F247" s="1101">
        <v>38</v>
      </c>
      <c r="G247" s="1101">
        <v>239</v>
      </c>
      <c r="H247" s="1102">
        <f>MID(I247,1,50)</f>
      </c>
      <c r="I247" s="1" t="s">
        <v>1020</v>
      </c>
      <c r="J247" s="1104" t="s">
        <v>1021</v>
      </c>
    </row>
    <row x14ac:dyDescent="0.25" r="248" customHeight="1" ht="18.75">
      <c r="A248" s="97">
        <v>87</v>
      </c>
      <c r="B248" s="2" t="s">
        <v>543</v>
      </c>
      <c r="C248" s="1101">
        <v>247</v>
      </c>
      <c r="D248" s="1101">
        <v>2</v>
      </c>
      <c r="E248" s="1101">
        <v>2</v>
      </c>
      <c r="F248" s="1101">
        <v>38</v>
      </c>
      <c r="G248" s="1101">
        <v>240</v>
      </c>
      <c r="H248" s="1102">
        <f>MID(I248,1,50)</f>
      </c>
      <c r="I248" s="1" t="s">
        <v>1022</v>
      </c>
      <c r="J248" s="1104" t="s">
        <v>1023</v>
      </c>
    </row>
    <row x14ac:dyDescent="0.25" r="249" customHeight="1" ht="18.75">
      <c r="A249" s="97">
        <v>87</v>
      </c>
      <c r="B249" s="2" t="s">
        <v>543</v>
      </c>
      <c r="C249" s="1101">
        <v>248</v>
      </c>
      <c r="D249" s="1101">
        <v>2</v>
      </c>
      <c r="E249" s="1101">
        <v>2</v>
      </c>
      <c r="F249" s="1101">
        <v>38</v>
      </c>
      <c r="G249" s="1101">
        <v>241</v>
      </c>
      <c r="H249" s="1102">
        <f>MID(I249,1,50)</f>
      </c>
      <c r="I249" s="1" t="s">
        <v>1024</v>
      </c>
      <c r="J249" s="1104" t="s">
        <v>1025</v>
      </c>
    </row>
    <row x14ac:dyDescent="0.25" r="250" customHeight="1" ht="18.75">
      <c r="A250" s="97">
        <v>87</v>
      </c>
      <c r="B250" s="2" t="s">
        <v>543</v>
      </c>
      <c r="C250" s="1101">
        <v>249</v>
      </c>
      <c r="D250" s="1101">
        <v>2</v>
      </c>
      <c r="E250" s="1101">
        <v>2</v>
      </c>
      <c r="F250" s="1101">
        <v>38</v>
      </c>
      <c r="G250" s="1101">
        <v>242</v>
      </c>
      <c r="H250" s="1102">
        <f>MID(I250,1,50)</f>
      </c>
      <c r="I250" s="1" t="s">
        <v>1026</v>
      </c>
      <c r="J250" s="1104" t="s">
        <v>1027</v>
      </c>
    </row>
    <row x14ac:dyDescent="0.25" r="251" customHeight="1" ht="18.75">
      <c r="A251" s="97">
        <v>87</v>
      </c>
      <c r="B251" s="2" t="s">
        <v>543</v>
      </c>
      <c r="C251" s="1101">
        <v>250</v>
      </c>
      <c r="D251" s="1101">
        <v>2</v>
      </c>
      <c r="E251" s="1101">
        <v>2</v>
      </c>
      <c r="F251" s="1101">
        <v>38</v>
      </c>
      <c r="G251" s="1101">
        <v>243</v>
      </c>
      <c r="H251" s="1102">
        <f>MID(I251,1,50)</f>
      </c>
      <c r="I251" s="1" t="s">
        <v>1028</v>
      </c>
      <c r="J251" s="1104" t="s">
        <v>1029</v>
      </c>
    </row>
    <row x14ac:dyDescent="0.25" r="252" customHeight="1" ht="18.75">
      <c r="A252" s="97">
        <v>87</v>
      </c>
      <c r="B252" s="2" t="s">
        <v>543</v>
      </c>
      <c r="C252" s="1101">
        <v>251</v>
      </c>
      <c r="D252" s="1101">
        <v>2</v>
      </c>
      <c r="E252" s="1101">
        <v>2</v>
      </c>
      <c r="F252" s="1101">
        <v>38</v>
      </c>
      <c r="G252" s="1101">
        <v>244</v>
      </c>
      <c r="H252" s="1102">
        <f>MID(I252,1,50)</f>
      </c>
      <c r="I252" s="1" t="s">
        <v>1030</v>
      </c>
      <c r="J252" s="1104" t="s">
        <v>1031</v>
      </c>
    </row>
    <row x14ac:dyDescent="0.25" r="253" customHeight="1" ht="18.75">
      <c r="A253" s="97">
        <v>87</v>
      </c>
      <c r="B253" s="2" t="s">
        <v>543</v>
      </c>
      <c r="C253" s="1101">
        <v>252</v>
      </c>
      <c r="D253" s="1101">
        <v>2</v>
      </c>
      <c r="E253" s="1101">
        <v>2</v>
      </c>
      <c r="F253" s="1101">
        <v>38</v>
      </c>
      <c r="G253" s="1101">
        <v>245</v>
      </c>
      <c r="H253" s="1102">
        <f>MID(I253,1,50)</f>
      </c>
      <c r="I253" s="1" t="s">
        <v>1032</v>
      </c>
      <c r="J253" s="1104" t="s">
        <v>1033</v>
      </c>
    </row>
    <row x14ac:dyDescent="0.25" r="254" customHeight="1" ht="18.75">
      <c r="A254" s="97">
        <v>87</v>
      </c>
      <c r="B254" s="2" t="s">
        <v>543</v>
      </c>
      <c r="C254" s="1101">
        <v>253</v>
      </c>
      <c r="D254" s="1101">
        <v>2</v>
      </c>
      <c r="E254" s="1101">
        <v>2</v>
      </c>
      <c r="F254" s="1101">
        <v>39</v>
      </c>
      <c r="G254" s="1101">
        <v>246</v>
      </c>
      <c r="H254" s="1102">
        <f>MID(I254,1,50)</f>
      </c>
      <c r="I254" s="1" t="s">
        <v>1034</v>
      </c>
      <c r="J254" s="1104" t="s">
        <v>1035</v>
      </c>
    </row>
    <row x14ac:dyDescent="0.25" r="255" customHeight="1" ht="18.75">
      <c r="A255" s="97">
        <v>87</v>
      </c>
      <c r="B255" s="2" t="s">
        <v>543</v>
      </c>
      <c r="C255" s="1101">
        <v>254</v>
      </c>
      <c r="D255" s="1101">
        <v>2</v>
      </c>
      <c r="E255" s="1101">
        <v>2</v>
      </c>
      <c r="F255" s="1101">
        <v>39</v>
      </c>
      <c r="G255" s="1101">
        <v>247</v>
      </c>
      <c r="H255" s="1102">
        <f>MID(I255,1,50)</f>
      </c>
      <c r="I255" s="1" t="s">
        <v>1036</v>
      </c>
      <c r="J255" s="1104" t="s">
        <v>1037</v>
      </c>
    </row>
    <row x14ac:dyDescent="0.25" r="256" customHeight="1" ht="18.75">
      <c r="A256" s="97">
        <v>87</v>
      </c>
      <c r="B256" s="2" t="s">
        <v>543</v>
      </c>
      <c r="C256" s="1101">
        <v>255</v>
      </c>
      <c r="D256" s="1101">
        <v>2</v>
      </c>
      <c r="E256" s="1101">
        <v>2</v>
      </c>
      <c r="F256" s="1101">
        <v>39</v>
      </c>
      <c r="G256" s="1101">
        <v>248</v>
      </c>
      <c r="H256" s="1102">
        <f>MID(I256,1,50)</f>
      </c>
      <c r="I256" s="1" t="s">
        <v>1038</v>
      </c>
      <c r="J256" s="1104" t="s">
        <v>1039</v>
      </c>
    </row>
    <row x14ac:dyDescent="0.25" r="257" customHeight="1" ht="18.75">
      <c r="A257" s="97">
        <v>87</v>
      </c>
      <c r="B257" s="2" t="s">
        <v>543</v>
      </c>
      <c r="C257" s="1101">
        <v>256</v>
      </c>
      <c r="D257" s="1101">
        <v>2</v>
      </c>
      <c r="E257" s="1101">
        <v>2</v>
      </c>
      <c r="F257" s="1101">
        <v>40</v>
      </c>
      <c r="G257" s="1101">
        <v>249</v>
      </c>
      <c r="H257" s="1102">
        <f>MID(I257,1,50)</f>
      </c>
      <c r="I257" s="1" t="s">
        <v>1040</v>
      </c>
      <c r="J257" s="1104" t="s">
        <v>1041</v>
      </c>
    </row>
    <row x14ac:dyDescent="0.25" r="258" customHeight="1" ht="18.75">
      <c r="A258" s="97">
        <v>87</v>
      </c>
      <c r="B258" s="2" t="s">
        <v>543</v>
      </c>
      <c r="C258" s="1101">
        <v>257</v>
      </c>
      <c r="D258" s="1101">
        <v>2</v>
      </c>
      <c r="E258" s="1101">
        <v>2</v>
      </c>
      <c r="F258" s="1101">
        <v>40</v>
      </c>
      <c r="G258" s="1101">
        <v>250</v>
      </c>
      <c r="H258" s="1102">
        <f>MID(I258,1,50)</f>
      </c>
      <c r="I258" s="1" t="s">
        <v>1042</v>
      </c>
      <c r="J258" s="1104" t="s">
        <v>1043</v>
      </c>
    </row>
    <row x14ac:dyDescent="0.25" r="259" customHeight="1" ht="18.75">
      <c r="A259" s="97">
        <v>87</v>
      </c>
      <c r="B259" s="2" t="s">
        <v>543</v>
      </c>
      <c r="C259" s="1101">
        <v>258</v>
      </c>
      <c r="D259" s="1101">
        <v>2</v>
      </c>
      <c r="E259" s="1101">
        <v>2</v>
      </c>
      <c r="F259" s="1101">
        <v>40</v>
      </c>
      <c r="G259" s="1101">
        <v>251</v>
      </c>
      <c r="H259" s="1102">
        <f>MID(I259,1,50)</f>
      </c>
      <c r="I259" s="1" t="s">
        <v>1044</v>
      </c>
      <c r="J259" s="1104" t="s">
        <v>1045</v>
      </c>
    </row>
    <row x14ac:dyDescent="0.25" r="260" customHeight="1" ht="18.75">
      <c r="A260" s="97">
        <v>87</v>
      </c>
      <c r="B260" s="2" t="s">
        <v>543</v>
      </c>
      <c r="C260" s="1101">
        <v>259</v>
      </c>
      <c r="D260" s="1101">
        <v>2</v>
      </c>
      <c r="E260" s="1101">
        <v>2</v>
      </c>
      <c r="F260" s="1101">
        <v>40</v>
      </c>
      <c r="G260" s="1101">
        <v>252</v>
      </c>
      <c r="H260" s="1102">
        <f>MID(I260,1,50)</f>
      </c>
      <c r="I260" s="1" t="s">
        <v>1046</v>
      </c>
      <c r="J260" s="1104" t="s">
        <v>1047</v>
      </c>
    </row>
    <row x14ac:dyDescent="0.25" r="261" customHeight="1" ht="18.75">
      <c r="A261" s="97">
        <v>87</v>
      </c>
      <c r="B261" s="2" t="s">
        <v>543</v>
      </c>
      <c r="C261" s="1101">
        <v>260</v>
      </c>
      <c r="D261" s="1101">
        <v>3</v>
      </c>
      <c r="E261" s="1101">
        <v>2</v>
      </c>
      <c r="F261" s="1101">
        <v>41</v>
      </c>
      <c r="G261" s="1101">
        <v>253</v>
      </c>
      <c r="H261" s="1102">
        <f>MID(I261,1,50)</f>
      </c>
      <c r="I261" s="1" t="s">
        <v>1048</v>
      </c>
      <c r="J261" s="1104" t="s">
        <v>1049</v>
      </c>
    </row>
    <row x14ac:dyDescent="0.25" r="262" customHeight="1" ht="18.75">
      <c r="A262" s="97">
        <v>87</v>
      </c>
      <c r="B262" s="2" t="s">
        <v>543</v>
      </c>
      <c r="C262" s="1101">
        <v>261</v>
      </c>
      <c r="D262" s="1101">
        <v>3</v>
      </c>
      <c r="E262" s="1101">
        <v>2</v>
      </c>
      <c r="F262" s="1101">
        <v>41</v>
      </c>
      <c r="G262" s="1101">
        <v>254</v>
      </c>
      <c r="H262" s="1102">
        <f>MID(I262,1,50)</f>
      </c>
      <c r="I262" s="1" t="s">
        <v>1050</v>
      </c>
      <c r="J262" s="1104" t="s">
        <v>1051</v>
      </c>
    </row>
    <row x14ac:dyDescent="0.25" r="263" customHeight="1" ht="18.75">
      <c r="A263" s="97">
        <v>87</v>
      </c>
      <c r="B263" s="2" t="s">
        <v>543</v>
      </c>
      <c r="C263" s="1101">
        <v>262</v>
      </c>
      <c r="D263" s="1101">
        <v>3</v>
      </c>
      <c r="E263" s="1101">
        <v>2</v>
      </c>
      <c r="F263" s="1101">
        <v>41</v>
      </c>
      <c r="G263" s="1101">
        <v>255</v>
      </c>
      <c r="H263" s="1102">
        <f>MID(I263,1,50)</f>
      </c>
      <c r="I263" s="1" t="s">
        <v>1052</v>
      </c>
      <c r="J263" s="1104" t="s">
        <v>1053</v>
      </c>
    </row>
    <row x14ac:dyDescent="0.25" r="264" customHeight="1" ht="18.75">
      <c r="A264" s="97">
        <v>87</v>
      </c>
      <c r="B264" s="2" t="s">
        <v>543</v>
      </c>
      <c r="C264" s="1101">
        <v>263</v>
      </c>
      <c r="D264" s="1101">
        <v>3</v>
      </c>
      <c r="E264" s="1101">
        <v>2</v>
      </c>
      <c r="F264" s="1101">
        <v>41</v>
      </c>
      <c r="G264" s="1101">
        <v>256</v>
      </c>
      <c r="H264" s="1102">
        <f>MID(I264,1,50)</f>
      </c>
      <c r="I264" s="1" t="s">
        <v>1054</v>
      </c>
      <c r="J264" s="1104" t="s">
        <v>1055</v>
      </c>
    </row>
    <row x14ac:dyDescent="0.25" r="265" customHeight="1" ht="18.75">
      <c r="A265" s="97">
        <v>87</v>
      </c>
      <c r="B265" s="2" t="s">
        <v>543</v>
      </c>
      <c r="C265" s="1101">
        <v>264</v>
      </c>
      <c r="D265" s="1101">
        <v>3</v>
      </c>
      <c r="E265" s="1101">
        <v>2</v>
      </c>
      <c r="F265" s="1101">
        <v>42</v>
      </c>
      <c r="G265" s="1101">
        <v>257</v>
      </c>
      <c r="H265" s="1102">
        <f>MID(I265,1,50)</f>
      </c>
      <c r="I265" s="1" t="s">
        <v>1056</v>
      </c>
      <c r="J265" s="1104" t="s">
        <v>1057</v>
      </c>
    </row>
    <row x14ac:dyDescent="0.25" r="266" customHeight="1" ht="18.75">
      <c r="A266" s="97">
        <v>87</v>
      </c>
      <c r="B266" s="2" t="s">
        <v>543</v>
      </c>
      <c r="C266" s="1101">
        <v>265</v>
      </c>
      <c r="D266" s="1101">
        <v>3</v>
      </c>
      <c r="E266" s="1101">
        <v>2</v>
      </c>
      <c r="F266" s="1101">
        <v>42</v>
      </c>
      <c r="G266" s="1101">
        <v>258</v>
      </c>
      <c r="H266" s="1102">
        <f>MID(I266,1,50)</f>
      </c>
      <c r="I266" s="1" t="s">
        <v>1058</v>
      </c>
      <c r="J266" s="1104" t="s">
        <v>1059</v>
      </c>
    </row>
    <row x14ac:dyDescent="0.25" r="267" customHeight="1" ht="18.75">
      <c r="A267" s="97">
        <v>87</v>
      </c>
      <c r="B267" s="2" t="s">
        <v>543</v>
      </c>
      <c r="C267" s="1101">
        <v>266</v>
      </c>
      <c r="D267" s="1101">
        <v>3</v>
      </c>
      <c r="E267" s="1101">
        <v>2</v>
      </c>
      <c r="F267" s="1101">
        <v>42</v>
      </c>
      <c r="G267" s="1101">
        <v>259</v>
      </c>
      <c r="H267" s="1102">
        <f>MID(I267,1,50)</f>
      </c>
      <c r="I267" s="1" t="s">
        <v>1060</v>
      </c>
      <c r="J267" s="1104" t="s">
        <v>1061</v>
      </c>
    </row>
    <row x14ac:dyDescent="0.25" r="268" customHeight="1" ht="18.75">
      <c r="A268" s="97">
        <v>87</v>
      </c>
      <c r="B268" s="2" t="s">
        <v>543</v>
      </c>
      <c r="C268" s="1101">
        <v>267</v>
      </c>
      <c r="D268" s="1101">
        <v>3</v>
      </c>
      <c r="E268" s="1101">
        <v>2</v>
      </c>
      <c r="F268" s="1101">
        <v>43</v>
      </c>
      <c r="G268" s="1101">
        <v>260</v>
      </c>
      <c r="H268" s="1102">
        <f>MID(I268,1,50)</f>
      </c>
      <c r="I268" s="1" t="s">
        <v>1062</v>
      </c>
      <c r="J268" s="1104" t="s">
        <v>1063</v>
      </c>
    </row>
    <row x14ac:dyDescent="0.25" r="269" customHeight="1" ht="18.75">
      <c r="A269" s="97">
        <v>87</v>
      </c>
      <c r="B269" s="2" t="s">
        <v>543</v>
      </c>
      <c r="C269" s="1101">
        <v>268</v>
      </c>
      <c r="D269" s="1101">
        <v>3</v>
      </c>
      <c r="E269" s="1101">
        <v>2</v>
      </c>
      <c r="F269" s="1101">
        <v>43</v>
      </c>
      <c r="G269" s="1101">
        <v>261</v>
      </c>
      <c r="H269" s="1102">
        <f>MID(I269,1,50)</f>
      </c>
      <c r="I269" s="1" t="s">
        <v>1064</v>
      </c>
      <c r="J269" s="1104" t="s">
        <v>1065</v>
      </c>
    </row>
    <row x14ac:dyDescent="0.25" r="270" customHeight="1" ht="18.75">
      <c r="A270" s="97">
        <v>87</v>
      </c>
      <c r="B270" s="2" t="s">
        <v>543</v>
      </c>
      <c r="C270" s="1101">
        <v>269</v>
      </c>
      <c r="D270" s="1101">
        <v>3</v>
      </c>
      <c r="E270" s="1101">
        <v>2</v>
      </c>
      <c r="F270" s="1101">
        <v>43</v>
      </c>
      <c r="G270" s="1101">
        <v>262</v>
      </c>
      <c r="H270" s="1102">
        <f>MID(I270,1,50)</f>
      </c>
      <c r="I270" s="1" t="s">
        <v>1066</v>
      </c>
      <c r="J270" s="1104" t="s">
        <v>1067</v>
      </c>
    </row>
    <row x14ac:dyDescent="0.25" r="271" customHeight="1" ht="18.75">
      <c r="A271" s="97">
        <v>87</v>
      </c>
      <c r="B271" s="2" t="s">
        <v>543</v>
      </c>
      <c r="C271" s="1101">
        <v>270</v>
      </c>
      <c r="D271" s="1101">
        <v>3</v>
      </c>
      <c r="E271" s="1101">
        <v>2</v>
      </c>
      <c r="F271" s="1101">
        <v>43</v>
      </c>
      <c r="G271" s="1101">
        <v>263</v>
      </c>
      <c r="H271" s="1102">
        <f>MID(I271,1,50)</f>
      </c>
      <c r="I271" s="1" t="s">
        <v>1068</v>
      </c>
      <c r="J271" s="1104" t="s">
        <v>1069</v>
      </c>
    </row>
    <row x14ac:dyDescent="0.25" r="272" customHeight="1" ht="18.75">
      <c r="A272" s="97">
        <v>87</v>
      </c>
      <c r="B272" s="2" t="s">
        <v>543</v>
      </c>
      <c r="C272" s="1101">
        <v>271</v>
      </c>
      <c r="D272" s="1101">
        <v>3</v>
      </c>
      <c r="E272" s="1101">
        <v>2</v>
      </c>
      <c r="F272" s="1101">
        <v>43</v>
      </c>
      <c r="G272" s="1101">
        <v>264</v>
      </c>
      <c r="H272" s="1102">
        <f>MID(I272,1,50)</f>
      </c>
      <c r="I272" s="1" t="s">
        <v>1070</v>
      </c>
      <c r="J272" s="1104" t="s">
        <v>1071</v>
      </c>
    </row>
    <row x14ac:dyDescent="0.25" r="273" customHeight="1" ht="18.75">
      <c r="A273" s="97">
        <v>87</v>
      </c>
      <c r="B273" s="2" t="s">
        <v>543</v>
      </c>
      <c r="C273" s="1101">
        <v>272</v>
      </c>
      <c r="D273" s="1101">
        <v>3</v>
      </c>
      <c r="E273" s="1101">
        <v>2</v>
      </c>
      <c r="F273" s="1101">
        <v>44</v>
      </c>
      <c r="G273" s="1101">
        <v>265</v>
      </c>
      <c r="H273" s="1102">
        <f>MID(I273,1,50)</f>
      </c>
      <c r="I273" s="1" t="s">
        <v>1072</v>
      </c>
      <c r="J273" s="1104" t="s">
        <v>1073</v>
      </c>
    </row>
    <row x14ac:dyDescent="0.25" r="274" customHeight="1" ht="18.75">
      <c r="A274" s="97">
        <v>87</v>
      </c>
      <c r="B274" s="2" t="s">
        <v>543</v>
      </c>
      <c r="C274" s="1101">
        <v>273</v>
      </c>
      <c r="D274" s="1101">
        <v>3</v>
      </c>
      <c r="E274" s="1101">
        <v>2</v>
      </c>
      <c r="F274" s="1101">
        <v>44</v>
      </c>
      <c r="G274" s="1101">
        <v>266</v>
      </c>
      <c r="H274" s="1102">
        <f>MID(I274,1,50)</f>
      </c>
      <c r="I274" s="1" t="s">
        <v>1074</v>
      </c>
      <c r="J274" s="1104" t="s">
        <v>1075</v>
      </c>
    </row>
    <row x14ac:dyDescent="0.25" r="275" customHeight="1" ht="18.75">
      <c r="A275" s="97">
        <v>87</v>
      </c>
      <c r="B275" s="2" t="s">
        <v>543</v>
      </c>
      <c r="C275" s="1101">
        <v>274</v>
      </c>
      <c r="D275" s="1101">
        <v>3</v>
      </c>
      <c r="E275" s="1101">
        <v>2</v>
      </c>
      <c r="F275" s="1101">
        <v>44</v>
      </c>
      <c r="G275" s="1101">
        <v>267</v>
      </c>
      <c r="H275" s="1102">
        <f>MID(I275,1,50)</f>
      </c>
      <c r="I275" s="1" t="s">
        <v>1076</v>
      </c>
      <c r="J275" s="1104" t="s">
        <v>1077</v>
      </c>
    </row>
    <row x14ac:dyDescent="0.25" r="276" customHeight="1" ht="18.75">
      <c r="A276" s="97">
        <v>87</v>
      </c>
      <c r="B276" s="2" t="s">
        <v>543</v>
      </c>
      <c r="C276" s="1101">
        <v>275</v>
      </c>
      <c r="D276" s="1101">
        <v>3</v>
      </c>
      <c r="E276" s="1101">
        <v>2</v>
      </c>
      <c r="F276" s="1101">
        <v>44</v>
      </c>
      <c r="G276" s="1101">
        <v>268</v>
      </c>
      <c r="H276" s="1102">
        <f>MID(I276,1,50)</f>
      </c>
      <c r="I276" s="1" t="s">
        <v>1078</v>
      </c>
      <c r="J276" s="1104" t="s">
        <v>1079</v>
      </c>
    </row>
    <row x14ac:dyDescent="0.25" r="277" customHeight="1" ht="18.75">
      <c r="A277" s="97">
        <v>87</v>
      </c>
      <c r="B277" s="2" t="s">
        <v>543</v>
      </c>
      <c r="C277" s="1101">
        <v>276</v>
      </c>
      <c r="D277" s="1101">
        <v>3</v>
      </c>
      <c r="E277" s="1101">
        <v>2</v>
      </c>
      <c r="F277" s="1101">
        <v>44</v>
      </c>
      <c r="G277" s="1101">
        <v>269</v>
      </c>
      <c r="H277" s="1102">
        <f>MID(I277,1,50)</f>
      </c>
      <c r="I277" s="1" t="s">
        <v>1080</v>
      </c>
      <c r="J277" s="1104" t="s">
        <v>1081</v>
      </c>
    </row>
    <row x14ac:dyDescent="0.25" r="278" customHeight="1" ht="18.75">
      <c r="A278" s="97">
        <v>87</v>
      </c>
      <c r="B278" s="2" t="s">
        <v>543</v>
      </c>
      <c r="C278" s="1101">
        <v>277</v>
      </c>
      <c r="D278" s="1101">
        <v>3</v>
      </c>
      <c r="E278" s="1101">
        <v>2</v>
      </c>
      <c r="F278" s="1101">
        <v>45</v>
      </c>
      <c r="G278" s="1101">
        <v>270</v>
      </c>
      <c r="H278" s="1102">
        <f>MID(I278,1,50)</f>
      </c>
      <c r="I278" s="1" t="s">
        <v>1082</v>
      </c>
      <c r="J278" s="1104" t="s">
        <v>1083</v>
      </c>
    </row>
    <row x14ac:dyDescent="0.25" r="279" customHeight="1" ht="18.75">
      <c r="A279" s="97">
        <v>87</v>
      </c>
      <c r="B279" s="2" t="s">
        <v>543</v>
      </c>
      <c r="C279" s="1101">
        <v>278</v>
      </c>
      <c r="D279" s="1101">
        <v>3</v>
      </c>
      <c r="E279" s="1101">
        <v>2</v>
      </c>
      <c r="F279" s="1101">
        <v>45</v>
      </c>
      <c r="G279" s="1101">
        <v>271</v>
      </c>
      <c r="H279" s="1102">
        <f>MID(I279,1,50)</f>
      </c>
      <c r="I279" s="1" t="s">
        <v>1084</v>
      </c>
      <c r="J279" s="1104" t="s">
        <v>1085</v>
      </c>
    </row>
    <row x14ac:dyDescent="0.25" r="280" customHeight="1" ht="18.75">
      <c r="A280" s="97">
        <v>87</v>
      </c>
      <c r="B280" s="2" t="s">
        <v>543</v>
      </c>
      <c r="C280" s="1101">
        <v>279</v>
      </c>
      <c r="D280" s="1101">
        <v>3</v>
      </c>
      <c r="E280" s="1101">
        <v>2</v>
      </c>
      <c r="F280" s="1101">
        <v>45</v>
      </c>
      <c r="G280" s="1101">
        <v>272</v>
      </c>
      <c r="H280" s="1102">
        <f>MID(I280,1,50)</f>
      </c>
      <c r="I280" s="1" t="s">
        <v>1086</v>
      </c>
      <c r="J280" s="1104" t="s">
        <v>1087</v>
      </c>
    </row>
    <row x14ac:dyDescent="0.25" r="281" customHeight="1" ht="18.75">
      <c r="A281" s="97">
        <v>87</v>
      </c>
      <c r="B281" s="2" t="s">
        <v>543</v>
      </c>
      <c r="C281" s="1101">
        <v>280</v>
      </c>
      <c r="D281" s="1101">
        <v>3</v>
      </c>
      <c r="E281" s="1101">
        <v>2</v>
      </c>
      <c r="F281" s="1101">
        <v>45</v>
      </c>
      <c r="G281" s="1101">
        <v>273</v>
      </c>
      <c r="H281" s="1102">
        <f>MID(I281,1,50)</f>
      </c>
      <c r="I281" s="1" t="s">
        <v>1088</v>
      </c>
      <c r="J281" s="1104" t="s">
        <v>1089</v>
      </c>
    </row>
    <row x14ac:dyDescent="0.25" r="282" customHeight="1" ht="18.75">
      <c r="A282" s="97">
        <v>87</v>
      </c>
      <c r="B282" s="2" t="s">
        <v>543</v>
      </c>
      <c r="C282" s="1101">
        <v>281</v>
      </c>
      <c r="D282" s="1101">
        <v>3</v>
      </c>
      <c r="E282" s="1101">
        <v>2</v>
      </c>
      <c r="F282" s="1101">
        <v>45</v>
      </c>
      <c r="G282" s="1101">
        <v>274</v>
      </c>
      <c r="H282" s="1102">
        <f>MID(I282,1,50)</f>
      </c>
      <c r="I282" s="1" t="s">
        <v>1090</v>
      </c>
      <c r="J282" s="1104" t="s">
        <v>1091</v>
      </c>
    </row>
    <row x14ac:dyDescent="0.25" r="283" customHeight="1" ht="18.75">
      <c r="A283" s="97">
        <v>87</v>
      </c>
      <c r="B283" s="2" t="s">
        <v>543</v>
      </c>
      <c r="C283" s="1101">
        <v>282</v>
      </c>
      <c r="D283" s="1101">
        <v>3</v>
      </c>
      <c r="E283" s="1101">
        <v>2</v>
      </c>
      <c r="F283" s="1101">
        <v>46</v>
      </c>
      <c r="G283" s="1101">
        <v>275</v>
      </c>
      <c r="H283" s="1102">
        <f>MID(I283,1,50)</f>
      </c>
      <c r="I283" s="1" t="s">
        <v>1092</v>
      </c>
      <c r="J283" s="1104" t="s">
        <v>1093</v>
      </c>
    </row>
    <row x14ac:dyDescent="0.25" r="284" customHeight="1" ht="18.75">
      <c r="A284" s="97">
        <v>87</v>
      </c>
      <c r="B284" s="2" t="s">
        <v>543</v>
      </c>
      <c r="C284" s="1101">
        <v>283</v>
      </c>
      <c r="D284" s="1101">
        <v>3</v>
      </c>
      <c r="E284" s="1101">
        <v>2</v>
      </c>
      <c r="F284" s="1101">
        <v>46</v>
      </c>
      <c r="G284" s="1101">
        <v>276</v>
      </c>
      <c r="H284" s="1102">
        <f>MID(I284,1,50)</f>
      </c>
      <c r="I284" s="1" t="s">
        <v>1094</v>
      </c>
      <c r="J284" s="1104" t="s">
        <v>1095</v>
      </c>
    </row>
    <row x14ac:dyDescent="0.25" r="285" customHeight="1" ht="18.75">
      <c r="A285" s="97">
        <v>87</v>
      </c>
      <c r="B285" s="2" t="s">
        <v>543</v>
      </c>
      <c r="C285" s="1101">
        <v>284</v>
      </c>
      <c r="D285" s="1101">
        <v>3</v>
      </c>
      <c r="E285" s="1101">
        <v>2</v>
      </c>
      <c r="F285" s="1101">
        <v>46</v>
      </c>
      <c r="G285" s="1101">
        <v>277</v>
      </c>
      <c r="H285" s="1102">
        <f>MID(I285,1,50)</f>
      </c>
      <c r="I285" s="1" t="s">
        <v>1096</v>
      </c>
      <c r="J285" s="1104" t="s">
        <v>1097</v>
      </c>
    </row>
    <row x14ac:dyDescent="0.25" r="286" customHeight="1" ht="18.75">
      <c r="A286" s="97">
        <v>87</v>
      </c>
      <c r="B286" s="2" t="s">
        <v>543</v>
      </c>
      <c r="C286" s="1101">
        <v>285</v>
      </c>
      <c r="D286" s="1101">
        <v>3</v>
      </c>
      <c r="E286" s="1101">
        <v>2</v>
      </c>
      <c r="F286" s="1101">
        <v>46</v>
      </c>
      <c r="G286" s="1101">
        <v>278</v>
      </c>
      <c r="H286" s="1102">
        <f>MID(I286,1,50)</f>
      </c>
      <c r="I286" s="1" t="s">
        <v>1098</v>
      </c>
      <c r="J286" s="1104" t="s">
        <v>1099</v>
      </c>
    </row>
    <row x14ac:dyDescent="0.25" r="287" customHeight="1" ht="18.75">
      <c r="A287" s="97">
        <v>87</v>
      </c>
      <c r="B287" s="2" t="s">
        <v>543</v>
      </c>
      <c r="C287" s="1101">
        <v>286</v>
      </c>
      <c r="D287" s="1101">
        <v>3</v>
      </c>
      <c r="E287" s="1101">
        <v>2</v>
      </c>
      <c r="F287" s="1101">
        <v>46</v>
      </c>
      <c r="G287" s="1101">
        <v>279</v>
      </c>
      <c r="H287" s="1102">
        <f>MID(I287,1,50)</f>
      </c>
      <c r="I287" s="1" t="s">
        <v>1100</v>
      </c>
      <c r="J287" s="1104" t="s">
        <v>1101</v>
      </c>
    </row>
    <row x14ac:dyDescent="0.25" r="288" customHeight="1" ht="18.75">
      <c r="A288" s="97">
        <v>87</v>
      </c>
      <c r="B288" s="2" t="s">
        <v>543</v>
      </c>
      <c r="C288" s="1101">
        <v>287</v>
      </c>
      <c r="D288" s="1101">
        <v>3</v>
      </c>
      <c r="E288" s="1101">
        <v>2</v>
      </c>
      <c r="F288" s="1101">
        <v>46</v>
      </c>
      <c r="G288" s="1101">
        <v>280</v>
      </c>
      <c r="H288" s="1102">
        <f>MID(I288,1,50)</f>
      </c>
      <c r="I288" s="1" t="s">
        <v>1102</v>
      </c>
      <c r="J288" s="1104" t="s">
        <v>1103</v>
      </c>
    </row>
    <row x14ac:dyDescent="0.25" r="289" customHeight="1" ht="18.75">
      <c r="A289" s="97">
        <v>87</v>
      </c>
      <c r="B289" s="2" t="s">
        <v>543</v>
      </c>
      <c r="C289" s="1101">
        <v>288</v>
      </c>
      <c r="D289" s="1101">
        <v>3</v>
      </c>
      <c r="E289" s="1101">
        <v>2</v>
      </c>
      <c r="F289" s="1101">
        <v>46</v>
      </c>
      <c r="G289" s="1101">
        <v>281</v>
      </c>
      <c r="H289" s="1102">
        <f>MID(I289,1,50)</f>
      </c>
      <c r="I289" s="1" t="s">
        <v>1104</v>
      </c>
      <c r="J289" s="1104" t="s">
        <v>1105</v>
      </c>
    </row>
    <row x14ac:dyDescent="0.25" r="290" customHeight="1" ht="18.75">
      <c r="A290" s="97">
        <v>87</v>
      </c>
      <c r="B290" s="2" t="s">
        <v>543</v>
      </c>
      <c r="C290" s="1101">
        <v>289</v>
      </c>
      <c r="D290" s="1101">
        <v>3</v>
      </c>
      <c r="E290" s="1101">
        <v>2</v>
      </c>
      <c r="F290" s="1101">
        <v>47</v>
      </c>
      <c r="G290" s="1101">
        <v>282</v>
      </c>
      <c r="H290" s="1102">
        <f>MID(I290,1,50)</f>
      </c>
      <c r="I290" s="1" t="s">
        <v>1106</v>
      </c>
      <c r="J290" s="1104" t="s">
        <v>1107</v>
      </c>
    </row>
    <row x14ac:dyDescent="0.25" r="291" customHeight="1" ht="18.75">
      <c r="A291" s="97">
        <v>87</v>
      </c>
      <c r="B291" s="2" t="s">
        <v>543</v>
      </c>
      <c r="C291" s="1101">
        <v>290</v>
      </c>
      <c r="D291" s="1101">
        <v>3</v>
      </c>
      <c r="E291" s="1101">
        <v>2</v>
      </c>
      <c r="F291" s="1101">
        <v>48</v>
      </c>
      <c r="G291" s="1101">
        <v>283</v>
      </c>
      <c r="H291" s="1102">
        <f>MID(I291,1,50)</f>
      </c>
      <c r="I291" s="1" t="s">
        <v>1108</v>
      </c>
      <c r="J291" s="1104" t="s">
        <v>1109</v>
      </c>
    </row>
    <row x14ac:dyDescent="0.25" r="292" customHeight="1" ht="18.75">
      <c r="A292" s="97">
        <v>87</v>
      </c>
      <c r="B292" s="2" t="s">
        <v>543</v>
      </c>
      <c r="C292" s="1101">
        <v>291</v>
      </c>
      <c r="D292" s="1101">
        <v>3</v>
      </c>
      <c r="E292" s="1101">
        <v>2</v>
      </c>
      <c r="F292" s="1101">
        <v>48</v>
      </c>
      <c r="G292" s="1101">
        <v>284</v>
      </c>
      <c r="H292" s="1102">
        <f>MID(I292,1,50)</f>
      </c>
      <c r="I292" s="1" t="s">
        <v>1110</v>
      </c>
      <c r="J292" s="1104" t="s">
        <v>1111</v>
      </c>
    </row>
    <row x14ac:dyDescent="0.25" r="293" customHeight="1" ht="18.75">
      <c r="A293" s="97">
        <v>87</v>
      </c>
      <c r="B293" s="2" t="s">
        <v>543</v>
      </c>
      <c r="C293" s="1101">
        <v>292</v>
      </c>
      <c r="D293" s="1101">
        <v>3</v>
      </c>
      <c r="E293" s="1101">
        <v>2</v>
      </c>
      <c r="F293" s="1101">
        <v>48</v>
      </c>
      <c r="G293" s="1101">
        <v>285</v>
      </c>
      <c r="H293" s="1102">
        <f>MID(I293,1,50)</f>
      </c>
      <c r="I293" s="1" t="s">
        <v>1112</v>
      </c>
      <c r="J293" s="1104" t="s">
        <v>1113</v>
      </c>
    </row>
    <row x14ac:dyDescent="0.25" r="294" customHeight="1" ht="18.75">
      <c r="A294" s="97">
        <v>87</v>
      </c>
      <c r="B294" s="2" t="s">
        <v>543</v>
      </c>
      <c r="C294" s="1101">
        <v>293</v>
      </c>
      <c r="D294" s="1101">
        <v>3</v>
      </c>
      <c r="E294" s="1101">
        <v>2</v>
      </c>
      <c r="F294" s="1101">
        <v>48</v>
      </c>
      <c r="G294" s="1101">
        <v>286</v>
      </c>
      <c r="H294" s="1102">
        <f>MID(I294,1,50)</f>
      </c>
      <c r="I294" s="1" t="s">
        <v>1114</v>
      </c>
      <c r="J294" s="1104" t="s">
        <v>1115</v>
      </c>
    </row>
    <row x14ac:dyDescent="0.25" r="295" customHeight="1" ht="18.75">
      <c r="A295" s="97">
        <v>89</v>
      </c>
      <c r="B295" s="2" t="s">
        <v>1116</v>
      </c>
      <c r="C295" s="1101">
        <v>294</v>
      </c>
      <c r="D295" s="1101">
        <v>3</v>
      </c>
      <c r="E295" s="1101">
        <v>3</v>
      </c>
      <c r="F295" s="1101">
        <v>49</v>
      </c>
      <c r="G295" s="1101">
        <v>1</v>
      </c>
      <c r="H295" s="1102">
        <f>MID(I295,1,50)</f>
      </c>
      <c r="I295" s="1" t="s">
        <v>1117</v>
      </c>
      <c r="J295" s="1104" t="s">
        <v>1118</v>
      </c>
    </row>
    <row x14ac:dyDescent="0.25" r="296" customHeight="1" ht="18.75">
      <c r="A296" s="97">
        <v>89</v>
      </c>
      <c r="B296" s="2" t="s">
        <v>1116</v>
      </c>
      <c r="C296" s="1101">
        <v>295</v>
      </c>
      <c r="D296" s="1101">
        <v>3</v>
      </c>
      <c r="E296" s="1101">
        <v>3</v>
      </c>
      <c r="F296" s="1101">
        <v>49</v>
      </c>
      <c r="G296" s="1101">
        <v>2</v>
      </c>
      <c r="H296" s="1102">
        <f>MID(I296,1,50)</f>
      </c>
      <c r="I296" s="1" t="s">
        <v>1119</v>
      </c>
      <c r="J296" s="1104" t="s">
        <v>1120</v>
      </c>
    </row>
    <row x14ac:dyDescent="0.25" r="297" customHeight="1" ht="18.75">
      <c r="A297" s="97">
        <v>89</v>
      </c>
      <c r="B297" s="2" t="s">
        <v>1116</v>
      </c>
      <c r="C297" s="1101">
        <v>296</v>
      </c>
      <c r="D297" s="1101">
        <v>3</v>
      </c>
      <c r="E297" s="1101">
        <v>3</v>
      </c>
      <c r="F297" s="1101">
        <v>49</v>
      </c>
      <c r="G297" s="1101">
        <v>3</v>
      </c>
      <c r="H297" s="1102">
        <f>MID(I297,1,50)</f>
      </c>
      <c r="I297" s="1" t="s">
        <v>1121</v>
      </c>
      <c r="J297" s="1104" t="s">
        <v>1122</v>
      </c>
    </row>
    <row x14ac:dyDescent="0.25" r="298" customHeight="1" ht="18.75">
      <c r="A298" s="97">
        <v>89</v>
      </c>
      <c r="B298" s="2" t="s">
        <v>1116</v>
      </c>
      <c r="C298" s="1101">
        <v>297</v>
      </c>
      <c r="D298" s="1101">
        <v>3</v>
      </c>
      <c r="E298" s="1101">
        <v>3</v>
      </c>
      <c r="F298" s="1101">
        <v>49</v>
      </c>
      <c r="G298" s="1101">
        <v>4</v>
      </c>
      <c r="H298" s="1102">
        <f>MID(I298,1,50)</f>
      </c>
      <c r="I298" s="1" t="s">
        <v>1123</v>
      </c>
      <c r="J298" s="1104" t="s">
        <v>1124</v>
      </c>
    </row>
    <row x14ac:dyDescent="0.25" r="299" customHeight="1" ht="18.75">
      <c r="A299" s="97">
        <v>89</v>
      </c>
      <c r="B299" s="2" t="s">
        <v>1116</v>
      </c>
      <c r="C299" s="1101">
        <v>298</v>
      </c>
      <c r="D299" s="1101">
        <v>3</v>
      </c>
      <c r="E299" s="1101">
        <v>3</v>
      </c>
      <c r="F299" s="1101">
        <v>49</v>
      </c>
      <c r="G299" s="1101">
        <v>5</v>
      </c>
      <c r="H299" s="1102">
        <f>MID(I299,1,50)</f>
      </c>
      <c r="I299" s="1" t="s">
        <v>1125</v>
      </c>
      <c r="J299" s="1104" t="s">
        <v>1126</v>
      </c>
    </row>
    <row x14ac:dyDescent="0.25" r="300" customHeight="1" ht="18.75">
      <c r="A300" s="97">
        <v>89</v>
      </c>
      <c r="B300" s="2" t="s">
        <v>1116</v>
      </c>
      <c r="C300" s="1101">
        <v>299</v>
      </c>
      <c r="D300" s="1101">
        <v>3</v>
      </c>
      <c r="E300" s="1101">
        <v>3</v>
      </c>
      <c r="F300" s="1101">
        <v>49</v>
      </c>
      <c r="G300" s="1101">
        <v>6</v>
      </c>
      <c r="H300" s="1102">
        <f>MID(I300,1,50)</f>
      </c>
      <c r="I300" s="1" t="s">
        <v>1127</v>
      </c>
      <c r="J300" s="1104" t="s">
        <v>1128</v>
      </c>
    </row>
    <row x14ac:dyDescent="0.25" r="301" customHeight="1" ht="18.75">
      <c r="A301" s="97">
        <v>89</v>
      </c>
      <c r="B301" s="2" t="s">
        <v>1116</v>
      </c>
      <c r="C301" s="1101">
        <v>300</v>
      </c>
      <c r="D301" s="1101">
        <v>3</v>
      </c>
      <c r="E301" s="1101">
        <v>3</v>
      </c>
      <c r="F301" s="1101">
        <v>49</v>
      </c>
      <c r="G301" s="1101">
        <v>7</v>
      </c>
      <c r="H301" s="1102">
        <f>MID(I301,1,50)</f>
      </c>
      <c r="I301" s="1" t="s">
        <v>1129</v>
      </c>
      <c r="J301" s="1104" t="s">
        <v>1130</v>
      </c>
    </row>
    <row x14ac:dyDescent="0.25" r="302" customHeight="1" ht="18.75">
      <c r="A302" s="97">
        <v>89</v>
      </c>
      <c r="B302" s="2" t="s">
        <v>1116</v>
      </c>
      <c r="C302" s="1101">
        <v>301</v>
      </c>
      <c r="D302" s="1101">
        <v>3</v>
      </c>
      <c r="E302" s="1101">
        <v>3</v>
      </c>
      <c r="F302" s="1101">
        <v>49</v>
      </c>
      <c r="G302" s="1101">
        <v>8</v>
      </c>
      <c r="H302" s="1102">
        <f>MID(I302,1,50)</f>
      </c>
      <c r="I302" s="1" t="s">
        <v>1131</v>
      </c>
      <c r="J302" s="1104" t="s">
        <v>1132</v>
      </c>
    </row>
    <row x14ac:dyDescent="0.25" r="303" customHeight="1" ht="18.75">
      <c r="A303" s="97">
        <v>89</v>
      </c>
      <c r="B303" s="2" t="s">
        <v>1116</v>
      </c>
      <c r="C303" s="1101">
        <v>302</v>
      </c>
      <c r="D303" s="1101">
        <v>3</v>
      </c>
      <c r="E303" s="1101">
        <v>3</v>
      </c>
      <c r="F303" s="1101">
        <v>49</v>
      </c>
      <c r="G303" s="1101">
        <v>9</v>
      </c>
      <c r="H303" s="1102">
        <f>MID(I303,1,50)</f>
      </c>
      <c r="I303" s="1" t="s">
        <v>1133</v>
      </c>
      <c r="J303" s="1104" t="s">
        <v>1134</v>
      </c>
    </row>
    <row x14ac:dyDescent="0.25" r="304" customHeight="1" ht="18.75">
      <c r="A304" s="97">
        <v>89</v>
      </c>
      <c r="B304" s="2" t="s">
        <v>1116</v>
      </c>
      <c r="C304" s="1101">
        <v>303</v>
      </c>
      <c r="D304" s="1101">
        <v>3</v>
      </c>
      <c r="E304" s="1101">
        <v>3</v>
      </c>
      <c r="F304" s="1101">
        <v>50</v>
      </c>
      <c r="G304" s="1101">
        <v>10</v>
      </c>
      <c r="H304" s="1102">
        <f>MID(I304,1,50)</f>
      </c>
      <c r="I304" s="1" t="s">
        <v>1135</v>
      </c>
      <c r="J304" s="1104" t="s">
        <v>1136</v>
      </c>
    </row>
    <row x14ac:dyDescent="0.25" r="305" customHeight="1" ht="18.75">
      <c r="A305" s="97">
        <v>89</v>
      </c>
      <c r="B305" s="2" t="s">
        <v>1116</v>
      </c>
      <c r="C305" s="1101">
        <v>304</v>
      </c>
      <c r="D305" s="1101">
        <v>3</v>
      </c>
      <c r="E305" s="1101">
        <v>3</v>
      </c>
      <c r="F305" s="1101">
        <v>50</v>
      </c>
      <c r="G305" s="1101">
        <v>11</v>
      </c>
      <c r="H305" s="1102">
        <f>MID(I305,1,50)</f>
      </c>
      <c r="I305" s="1" t="s">
        <v>1137</v>
      </c>
      <c r="J305" s="1104" t="s">
        <v>1138</v>
      </c>
    </row>
    <row x14ac:dyDescent="0.25" r="306" customHeight="1" ht="18.75">
      <c r="A306" s="97">
        <v>89</v>
      </c>
      <c r="B306" s="2" t="s">
        <v>1116</v>
      </c>
      <c r="C306" s="1101">
        <v>305</v>
      </c>
      <c r="D306" s="1101">
        <v>3</v>
      </c>
      <c r="E306" s="1101">
        <v>3</v>
      </c>
      <c r="F306" s="1101">
        <v>50</v>
      </c>
      <c r="G306" s="1101">
        <v>12</v>
      </c>
      <c r="H306" s="1102">
        <f>MID(I306,1,50)</f>
      </c>
      <c r="I306" s="1" t="s">
        <v>1139</v>
      </c>
      <c r="J306" s="1104" t="s">
        <v>1140</v>
      </c>
    </row>
    <row x14ac:dyDescent="0.25" r="307" customHeight="1" ht="18.75">
      <c r="A307" s="97">
        <v>89</v>
      </c>
      <c r="B307" s="2" t="s">
        <v>1116</v>
      </c>
      <c r="C307" s="1101">
        <v>306</v>
      </c>
      <c r="D307" s="1101">
        <v>3</v>
      </c>
      <c r="E307" s="1101">
        <v>3</v>
      </c>
      <c r="F307" s="1101">
        <v>50</v>
      </c>
      <c r="G307" s="1101">
        <v>13</v>
      </c>
      <c r="H307" s="1102">
        <f>MID(I307,1,50)</f>
      </c>
      <c r="I307" s="1" t="s">
        <v>1141</v>
      </c>
      <c r="J307" s="1104" t="s">
        <v>1142</v>
      </c>
    </row>
    <row x14ac:dyDescent="0.25" r="308" customHeight="1" ht="18.75">
      <c r="A308" s="97">
        <v>89</v>
      </c>
      <c r="B308" s="2" t="s">
        <v>1116</v>
      </c>
      <c r="C308" s="1101">
        <v>307</v>
      </c>
      <c r="D308" s="1101">
        <v>3</v>
      </c>
      <c r="E308" s="1101">
        <v>3</v>
      </c>
      <c r="F308" s="1101">
        <v>50</v>
      </c>
      <c r="G308" s="1101">
        <v>14</v>
      </c>
      <c r="H308" s="1102">
        <f>MID(I308,1,50)</f>
      </c>
      <c r="I308" s="1" t="s">
        <v>1143</v>
      </c>
      <c r="J308" s="1104" t="s">
        <v>1144</v>
      </c>
    </row>
    <row x14ac:dyDescent="0.25" r="309" customHeight="1" ht="18.75">
      <c r="A309" s="97">
        <v>89</v>
      </c>
      <c r="B309" s="2" t="s">
        <v>1116</v>
      </c>
      <c r="C309" s="1101">
        <v>308</v>
      </c>
      <c r="D309" s="1101">
        <v>3</v>
      </c>
      <c r="E309" s="1101">
        <v>3</v>
      </c>
      <c r="F309" s="1101">
        <v>50</v>
      </c>
      <c r="G309" s="1101">
        <v>15</v>
      </c>
      <c r="H309" s="1102">
        <f>MID(I309,1,50)</f>
      </c>
      <c r="I309" s="1" t="s">
        <v>1145</v>
      </c>
      <c r="J309" s="1104" t="s">
        <v>1146</v>
      </c>
    </row>
    <row x14ac:dyDescent="0.25" r="310" customHeight="1" ht="18.75">
      <c r="A310" s="97">
        <v>89</v>
      </c>
      <c r="B310" s="2" t="s">
        <v>1116</v>
      </c>
      <c r="C310" s="1101">
        <v>309</v>
      </c>
      <c r="D310" s="1101">
        <v>3</v>
      </c>
      <c r="E310" s="1101">
        <v>3</v>
      </c>
      <c r="F310" s="1101">
        <v>51</v>
      </c>
      <c r="G310" s="1101">
        <v>16</v>
      </c>
      <c r="H310" s="1102">
        <f>MID(I310,1,50)</f>
      </c>
      <c r="I310" s="1" t="s">
        <v>1147</v>
      </c>
      <c r="J310" s="1104" t="s">
        <v>1148</v>
      </c>
    </row>
    <row x14ac:dyDescent="0.25" r="311" customHeight="1" ht="18.75">
      <c r="A311" s="97">
        <v>89</v>
      </c>
      <c r="B311" s="2" t="s">
        <v>1116</v>
      </c>
      <c r="C311" s="1101">
        <v>310</v>
      </c>
      <c r="D311" s="1101">
        <v>3</v>
      </c>
      <c r="E311" s="1101">
        <v>3</v>
      </c>
      <c r="F311" s="1101">
        <v>51</v>
      </c>
      <c r="G311" s="1101">
        <v>17</v>
      </c>
      <c r="H311" s="1102">
        <f>MID(I311,1,50)</f>
      </c>
      <c r="I311" s="1" t="s">
        <v>1149</v>
      </c>
      <c r="J311" s="1104" t="s">
        <v>1150</v>
      </c>
    </row>
    <row x14ac:dyDescent="0.25" r="312" customHeight="1" ht="18.75">
      <c r="A312" s="97">
        <v>89</v>
      </c>
      <c r="B312" s="2" t="s">
        <v>1116</v>
      </c>
      <c r="C312" s="1101">
        <v>311</v>
      </c>
      <c r="D312" s="1101">
        <v>3</v>
      </c>
      <c r="E312" s="1101">
        <v>3</v>
      </c>
      <c r="F312" s="1101">
        <v>51</v>
      </c>
      <c r="G312" s="1101">
        <v>18</v>
      </c>
      <c r="H312" s="1102">
        <f>MID(I312,1,50)</f>
      </c>
      <c r="I312" s="1" t="s">
        <v>1151</v>
      </c>
      <c r="J312" s="1104" t="s">
        <v>1152</v>
      </c>
    </row>
    <row x14ac:dyDescent="0.25" r="313" customHeight="1" ht="18.75">
      <c r="A313" s="97">
        <v>89</v>
      </c>
      <c r="B313" s="2" t="s">
        <v>1116</v>
      </c>
      <c r="C313" s="1101">
        <v>312</v>
      </c>
      <c r="D313" s="1101">
        <v>3</v>
      </c>
      <c r="E313" s="1101">
        <v>3</v>
      </c>
      <c r="F313" s="1101">
        <v>51</v>
      </c>
      <c r="G313" s="1101">
        <v>19</v>
      </c>
      <c r="H313" s="1102">
        <f>MID(I313,1,50)</f>
      </c>
      <c r="I313" s="1" t="s">
        <v>1153</v>
      </c>
      <c r="J313" s="1104" t="s">
        <v>1154</v>
      </c>
    </row>
    <row x14ac:dyDescent="0.25" r="314" customHeight="1" ht="18.75">
      <c r="A314" s="97">
        <v>89</v>
      </c>
      <c r="B314" s="2" t="s">
        <v>1116</v>
      </c>
      <c r="C314" s="1101">
        <v>313</v>
      </c>
      <c r="D314" s="1101">
        <v>3</v>
      </c>
      <c r="E314" s="1101">
        <v>3</v>
      </c>
      <c r="F314" s="1101">
        <v>51</v>
      </c>
      <c r="G314" s="1101">
        <v>20</v>
      </c>
      <c r="H314" s="1102">
        <f>MID(I314,1,50)</f>
      </c>
      <c r="I314" s="1" t="s">
        <v>1155</v>
      </c>
      <c r="J314" s="1104" t="s">
        <v>1156</v>
      </c>
    </row>
    <row x14ac:dyDescent="0.25" r="315" customHeight="1" ht="18.75">
      <c r="A315" s="97">
        <v>89</v>
      </c>
      <c r="B315" s="2" t="s">
        <v>1116</v>
      </c>
      <c r="C315" s="1101">
        <v>314</v>
      </c>
      <c r="D315" s="1101">
        <v>3</v>
      </c>
      <c r="E315" s="1101">
        <v>3</v>
      </c>
      <c r="F315" s="1101">
        <v>51</v>
      </c>
      <c r="G315" s="1101">
        <v>21</v>
      </c>
      <c r="H315" s="1102">
        <f>MID(I315,1,50)</f>
      </c>
      <c r="I315" s="1" t="s">
        <v>1157</v>
      </c>
      <c r="J315" s="1104" t="s">
        <v>1158</v>
      </c>
    </row>
    <row x14ac:dyDescent="0.25" r="316" customHeight="1" ht="18.75">
      <c r="A316" s="97">
        <v>89</v>
      </c>
      <c r="B316" s="2" t="s">
        <v>1116</v>
      </c>
      <c r="C316" s="1101">
        <v>315</v>
      </c>
      <c r="D316" s="1101">
        <v>3</v>
      </c>
      <c r="E316" s="1101">
        <v>3</v>
      </c>
      <c r="F316" s="1101">
        <v>51</v>
      </c>
      <c r="G316" s="1101">
        <v>22</v>
      </c>
      <c r="H316" s="1102">
        <f>MID(I316,1,50)</f>
      </c>
      <c r="I316" s="1" t="s">
        <v>1159</v>
      </c>
      <c r="J316" s="1104" t="s">
        <v>1160</v>
      </c>
    </row>
    <row x14ac:dyDescent="0.25" r="317" customHeight="1" ht="18.75">
      <c r="A317" s="97">
        <v>89</v>
      </c>
      <c r="B317" s="2" t="s">
        <v>1116</v>
      </c>
      <c r="C317" s="1101">
        <v>316</v>
      </c>
      <c r="D317" s="1101">
        <v>3</v>
      </c>
      <c r="E317" s="1101">
        <v>3</v>
      </c>
      <c r="F317" s="1101">
        <v>52</v>
      </c>
      <c r="G317" s="1101">
        <v>23</v>
      </c>
      <c r="H317" s="1102">
        <f>MID(I317,1,50)</f>
      </c>
      <c r="I317" s="1" t="s">
        <v>1161</v>
      </c>
      <c r="J317" s="1104" t="s">
        <v>1162</v>
      </c>
    </row>
    <row x14ac:dyDescent="0.25" r="318" customHeight="1" ht="18.75">
      <c r="A318" s="97">
        <v>89</v>
      </c>
      <c r="B318" s="2" t="s">
        <v>1116</v>
      </c>
      <c r="C318" s="1101">
        <v>317</v>
      </c>
      <c r="D318" s="1101">
        <v>3</v>
      </c>
      <c r="E318" s="1101">
        <v>3</v>
      </c>
      <c r="F318" s="1101">
        <v>52</v>
      </c>
      <c r="G318" s="1101">
        <v>24</v>
      </c>
      <c r="H318" s="1102">
        <f>MID(I318,1,50)</f>
      </c>
      <c r="I318" s="1" t="s">
        <v>1163</v>
      </c>
      <c r="J318" s="1104" t="s">
        <v>1164</v>
      </c>
    </row>
    <row x14ac:dyDescent="0.25" r="319" customHeight="1" ht="18.75">
      <c r="A319" s="97">
        <v>89</v>
      </c>
      <c r="B319" s="2" t="s">
        <v>1116</v>
      </c>
      <c r="C319" s="1101">
        <v>318</v>
      </c>
      <c r="D319" s="1101">
        <v>3</v>
      </c>
      <c r="E319" s="1101">
        <v>3</v>
      </c>
      <c r="F319" s="1101">
        <v>52</v>
      </c>
      <c r="G319" s="1101">
        <v>25</v>
      </c>
      <c r="H319" s="1102">
        <f>MID(I319,1,50)</f>
      </c>
      <c r="I319" s="1" t="s">
        <v>1165</v>
      </c>
      <c r="J319" s="1104" t="s">
        <v>1166</v>
      </c>
    </row>
    <row x14ac:dyDescent="0.25" r="320" customHeight="1" ht="18.75">
      <c r="A320" s="97">
        <v>89</v>
      </c>
      <c r="B320" s="2" t="s">
        <v>1116</v>
      </c>
      <c r="C320" s="1101">
        <v>319</v>
      </c>
      <c r="D320" s="1101">
        <v>3</v>
      </c>
      <c r="E320" s="1101">
        <v>3</v>
      </c>
      <c r="F320" s="1101">
        <v>52</v>
      </c>
      <c r="G320" s="1101">
        <v>26</v>
      </c>
      <c r="H320" s="1102">
        <f>MID(I320,1,50)</f>
      </c>
      <c r="I320" s="1" t="s">
        <v>1167</v>
      </c>
      <c r="J320" s="1104" t="s">
        <v>1168</v>
      </c>
    </row>
    <row x14ac:dyDescent="0.25" r="321" customHeight="1" ht="18.75">
      <c r="A321" s="97">
        <v>89</v>
      </c>
      <c r="B321" s="2" t="s">
        <v>1116</v>
      </c>
      <c r="C321" s="1101">
        <v>320</v>
      </c>
      <c r="D321" s="1101">
        <v>3</v>
      </c>
      <c r="E321" s="1101">
        <v>3</v>
      </c>
      <c r="F321" s="1101">
        <v>52</v>
      </c>
      <c r="G321" s="1101">
        <v>27</v>
      </c>
      <c r="H321" s="1102">
        <f>MID(I321,1,50)</f>
      </c>
      <c r="I321" s="1" t="s">
        <v>1169</v>
      </c>
      <c r="J321" s="1104" t="s">
        <v>1170</v>
      </c>
    </row>
    <row x14ac:dyDescent="0.25" r="322" customHeight="1" ht="18.75">
      <c r="A322" s="97">
        <v>89</v>
      </c>
      <c r="B322" s="2" t="s">
        <v>1116</v>
      </c>
      <c r="C322" s="1101">
        <v>321</v>
      </c>
      <c r="D322" s="1101">
        <v>3</v>
      </c>
      <c r="E322" s="1101">
        <v>3</v>
      </c>
      <c r="F322" s="1101">
        <v>52</v>
      </c>
      <c r="G322" s="1101">
        <v>28</v>
      </c>
      <c r="H322" s="1102">
        <f>MID(I322,1,50)</f>
      </c>
      <c r="I322" s="1" t="s">
        <v>1171</v>
      </c>
      <c r="J322" s="1104" t="s">
        <v>1172</v>
      </c>
    </row>
    <row x14ac:dyDescent="0.25" r="323" customHeight="1" ht="18.75">
      <c r="A323" s="97">
        <v>89</v>
      </c>
      <c r="B323" s="2" t="s">
        <v>1116</v>
      </c>
      <c r="C323" s="1101">
        <v>322</v>
      </c>
      <c r="D323" s="1101">
        <v>3</v>
      </c>
      <c r="E323" s="1101">
        <v>3</v>
      </c>
      <c r="F323" s="1101">
        <v>52</v>
      </c>
      <c r="G323" s="1101">
        <v>29</v>
      </c>
      <c r="H323" s="1102">
        <f>MID(I323,1,50)</f>
      </c>
      <c r="I323" s="1" t="s">
        <v>1173</v>
      </c>
      <c r="J323" s="1104" t="s">
        <v>1174</v>
      </c>
    </row>
    <row x14ac:dyDescent="0.25" r="324" customHeight="1" ht="18.75">
      <c r="A324" s="97">
        <v>89</v>
      </c>
      <c r="B324" s="2" t="s">
        <v>1116</v>
      </c>
      <c r="C324" s="1101">
        <v>323</v>
      </c>
      <c r="D324" s="1101">
        <v>3</v>
      </c>
      <c r="E324" s="1101">
        <v>3</v>
      </c>
      <c r="F324" s="1101">
        <v>53</v>
      </c>
      <c r="G324" s="1101">
        <v>30</v>
      </c>
      <c r="H324" s="1102">
        <f>MID(I324,1,50)</f>
      </c>
      <c r="I324" s="1" t="s">
        <v>1175</v>
      </c>
      <c r="J324" s="1104" t="s">
        <v>1176</v>
      </c>
    </row>
    <row x14ac:dyDescent="0.25" r="325" customHeight="1" ht="18.75">
      <c r="A325" s="97">
        <v>89</v>
      </c>
      <c r="B325" s="2" t="s">
        <v>1116</v>
      </c>
      <c r="C325" s="1101">
        <v>324</v>
      </c>
      <c r="D325" s="1101">
        <v>3</v>
      </c>
      <c r="E325" s="1101">
        <v>3</v>
      </c>
      <c r="F325" s="1101">
        <v>53</v>
      </c>
      <c r="G325" s="1101">
        <v>31</v>
      </c>
      <c r="H325" s="1102">
        <f>MID(I325,1,50)</f>
      </c>
      <c r="I325" s="1" t="s">
        <v>1177</v>
      </c>
      <c r="J325" s="1104" t="s">
        <v>1178</v>
      </c>
    </row>
    <row x14ac:dyDescent="0.25" r="326" customHeight="1" ht="18.75">
      <c r="A326" s="97">
        <v>89</v>
      </c>
      <c r="B326" s="2" t="s">
        <v>1116</v>
      </c>
      <c r="C326" s="1101">
        <v>325</v>
      </c>
      <c r="D326" s="1101">
        <v>3</v>
      </c>
      <c r="E326" s="1101">
        <v>3</v>
      </c>
      <c r="F326" s="1101">
        <v>53</v>
      </c>
      <c r="G326" s="1101">
        <v>32</v>
      </c>
      <c r="H326" s="1102">
        <f>MID(I326,1,50)</f>
      </c>
      <c r="I326" s="1" t="s">
        <v>1179</v>
      </c>
      <c r="J326" s="1104" t="s">
        <v>1180</v>
      </c>
    </row>
    <row x14ac:dyDescent="0.25" r="327" customHeight="1" ht="18.75">
      <c r="A327" s="97">
        <v>89</v>
      </c>
      <c r="B327" s="2" t="s">
        <v>1116</v>
      </c>
      <c r="C327" s="1101">
        <v>326</v>
      </c>
      <c r="D327" s="1101">
        <v>3</v>
      </c>
      <c r="E327" s="1101">
        <v>3</v>
      </c>
      <c r="F327" s="1101">
        <v>53</v>
      </c>
      <c r="G327" s="1101">
        <v>33</v>
      </c>
      <c r="H327" s="1102">
        <f>MID(I327,1,50)</f>
      </c>
      <c r="I327" s="1" t="s">
        <v>1181</v>
      </c>
      <c r="J327" s="1104" t="s">
        <v>1182</v>
      </c>
    </row>
    <row x14ac:dyDescent="0.25" r="328" customHeight="1" ht="18.75">
      <c r="A328" s="97">
        <v>89</v>
      </c>
      <c r="B328" s="2" t="s">
        <v>1116</v>
      </c>
      <c r="C328" s="1101">
        <v>327</v>
      </c>
      <c r="D328" s="1101">
        <v>3</v>
      </c>
      <c r="E328" s="1101">
        <v>3</v>
      </c>
      <c r="F328" s="1101">
        <v>53</v>
      </c>
      <c r="G328" s="1101">
        <v>34</v>
      </c>
      <c r="H328" s="1102">
        <f>MID(I328,1,50)</f>
      </c>
      <c r="I328" s="1" t="s">
        <v>1183</v>
      </c>
      <c r="J328" s="1104" t="s">
        <v>1184</v>
      </c>
    </row>
    <row x14ac:dyDescent="0.25" r="329" customHeight="1" ht="18.75">
      <c r="A329" s="97">
        <v>89</v>
      </c>
      <c r="B329" s="2" t="s">
        <v>1116</v>
      </c>
      <c r="C329" s="1101">
        <v>328</v>
      </c>
      <c r="D329" s="1101">
        <v>3</v>
      </c>
      <c r="E329" s="1101">
        <v>3</v>
      </c>
      <c r="F329" s="1101">
        <v>53</v>
      </c>
      <c r="G329" s="1101">
        <v>35</v>
      </c>
      <c r="H329" s="1102">
        <f>MID(I329,1,50)</f>
      </c>
      <c r="I329" s="1" t="s">
        <v>1185</v>
      </c>
      <c r="J329" s="1104" t="s">
        <v>1186</v>
      </c>
    </row>
    <row x14ac:dyDescent="0.25" r="330" customHeight="1" ht="18.75">
      <c r="A330" s="97">
        <v>89</v>
      </c>
      <c r="B330" s="2" t="s">
        <v>1116</v>
      </c>
      <c r="C330" s="1101">
        <v>329</v>
      </c>
      <c r="D330" s="1101">
        <v>3</v>
      </c>
      <c r="E330" s="1101">
        <v>3</v>
      </c>
      <c r="F330" s="1101">
        <v>53</v>
      </c>
      <c r="G330" s="1101">
        <v>36</v>
      </c>
      <c r="H330" s="1102">
        <f>MID(I330,1,50)</f>
      </c>
      <c r="I330" s="1" t="s">
        <v>1187</v>
      </c>
      <c r="J330" s="1104" t="s">
        <v>1188</v>
      </c>
    </row>
    <row x14ac:dyDescent="0.25" r="331" customHeight="1" ht="18.75">
      <c r="A331" s="97">
        <v>89</v>
      </c>
      <c r="B331" s="2" t="s">
        <v>1116</v>
      </c>
      <c r="C331" s="1101">
        <v>330</v>
      </c>
      <c r="D331" s="1101">
        <v>3</v>
      </c>
      <c r="E331" s="1101">
        <v>3</v>
      </c>
      <c r="F331" s="1101">
        <v>53</v>
      </c>
      <c r="G331" s="1101">
        <v>37</v>
      </c>
      <c r="H331" s="1102">
        <f>MID(I331,1,50)</f>
      </c>
      <c r="I331" s="1" t="s">
        <v>1189</v>
      </c>
      <c r="J331" s="1104" t="s">
        <v>1190</v>
      </c>
    </row>
    <row x14ac:dyDescent="0.25" r="332" customHeight="1" ht="18.75">
      <c r="A332" s="97">
        <v>89</v>
      </c>
      <c r="B332" s="2" t="s">
        <v>1116</v>
      </c>
      <c r="C332" s="1101">
        <v>331</v>
      </c>
      <c r="D332" s="1101">
        <v>3</v>
      </c>
      <c r="E332" s="1101">
        <v>3</v>
      </c>
      <c r="F332" s="1101">
        <v>54</v>
      </c>
      <c r="G332" s="1101">
        <v>38</v>
      </c>
      <c r="H332" s="1102">
        <f>MID(I332,1,50)</f>
      </c>
      <c r="I332" s="1" t="s">
        <v>1191</v>
      </c>
      <c r="J332" s="1104" t="s">
        <v>1192</v>
      </c>
    </row>
    <row x14ac:dyDescent="0.25" r="333" customHeight="1" ht="18.75">
      <c r="A333" s="97">
        <v>89</v>
      </c>
      <c r="B333" s="2" t="s">
        <v>1116</v>
      </c>
      <c r="C333" s="1101">
        <v>332</v>
      </c>
      <c r="D333" s="1101">
        <v>3</v>
      </c>
      <c r="E333" s="1101">
        <v>3</v>
      </c>
      <c r="F333" s="1101">
        <v>54</v>
      </c>
      <c r="G333" s="1101">
        <v>39</v>
      </c>
      <c r="H333" s="1102">
        <f>MID(I333,1,50)</f>
      </c>
      <c r="I333" s="1" t="s">
        <v>1193</v>
      </c>
      <c r="J333" s="1104" t="s">
        <v>1194</v>
      </c>
    </row>
    <row x14ac:dyDescent="0.25" r="334" customHeight="1" ht="18.75">
      <c r="A334" s="97">
        <v>89</v>
      </c>
      <c r="B334" s="2" t="s">
        <v>1116</v>
      </c>
      <c r="C334" s="1101">
        <v>333</v>
      </c>
      <c r="D334" s="1101">
        <v>3</v>
      </c>
      <c r="E334" s="1101">
        <v>3</v>
      </c>
      <c r="F334" s="1101">
        <v>54</v>
      </c>
      <c r="G334" s="1101">
        <v>40</v>
      </c>
      <c r="H334" s="1102">
        <f>MID(I334,1,50)</f>
      </c>
      <c r="I334" s="1" t="s">
        <v>1195</v>
      </c>
      <c r="J334" s="1104" t="s">
        <v>1196</v>
      </c>
    </row>
    <row x14ac:dyDescent="0.25" r="335" customHeight="1" ht="18.75">
      <c r="A335" s="97">
        <v>89</v>
      </c>
      <c r="B335" s="2" t="s">
        <v>1116</v>
      </c>
      <c r="C335" s="1101">
        <v>334</v>
      </c>
      <c r="D335" s="1101">
        <v>3</v>
      </c>
      <c r="E335" s="1101">
        <v>3</v>
      </c>
      <c r="F335" s="1101">
        <v>54</v>
      </c>
      <c r="G335" s="1101">
        <v>41</v>
      </c>
      <c r="H335" s="1102">
        <f>MID(I335,1,50)</f>
      </c>
      <c r="I335" s="1" t="s">
        <v>1197</v>
      </c>
      <c r="J335" s="1104" t="s">
        <v>1198</v>
      </c>
    </row>
    <row x14ac:dyDescent="0.25" r="336" customHeight="1" ht="18.75">
      <c r="A336" s="97">
        <v>89</v>
      </c>
      <c r="B336" s="2" t="s">
        <v>1116</v>
      </c>
      <c r="C336" s="1101">
        <v>335</v>
      </c>
      <c r="D336" s="1101">
        <v>3</v>
      </c>
      <c r="E336" s="1101">
        <v>3</v>
      </c>
      <c r="F336" s="1101">
        <v>54</v>
      </c>
      <c r="G336" s="1101">
        <v>42</v>
      </c>
      <c r="H336" s="1102">
        <f>MID(I336,1,50)</f>
      </c>
      <c r="I336" s="1" t="s">
        <v>1199</v>
      </c>
      <c r="J336" s="1104" t="s">
        <v>1200</v>
      </c>
    </row>
    <row x14ac:dyDescent="0.25" r="337" customHeight="1" ht="18.75">
      <c r="A337" s="97">
        <v>89</v>
      </c>
      <c r="B337" s="2" t="s">
        <v>1116</v>
      </c>
      <c r="C337" s="1101">
        <v>336</v>
      </c>
      <c r="D337" s="1101">
        <v>3</v>
      </c>
      <c r="E337" s="1101">
        <v>3</v>
      </c>
      <c r="F337" s="1101">
        <v>54</v>
      </c>
      <c r="G337" s="1101">
        <v>43</v>
      </c>
      <c r="H337" s="1102">
        <f>MID(I337,1,50)</f>
      </c>
      <c r="I337" s="1" t="s">
        <v>1201</v>
      </c>
      <c r="J337" s="1104" t="s">
        <v>1202</v>
      </c>
    </row>
    <row x14ac:dyDescent="0.25" r="338" customHeight="1" ht="18.75">
      <c r="A338" s="97">
        <v>89</v>
      </c>
      <c r="B338" s="2" t="s">
        <v>1116</v>
      </c>
      <c r="C338" s="1101">
        <v>337</v>
      </c>
      <c r="D338" s="1101">
        <v>3</v>
      </c>
      <c r="E338" s="1101">
        <v>3</v>
      </c>
      <c r="F338" s="1101">
        <v>54</v>
      </c>
      <c r="G338" s="1101">
        <v>44</v>
      </c>
      <c r="H338" s="1102">
        <f>MID(I338,1,50)</f>
      </c>
      <c r="I338" s="1" t="s">
        <v>1203</v>
      </c>
      <c r="J338" s="1104" t="s">
        <v>1204</v>
      </c>
    </row>
    <row x14ac:dyDescent="0.25" r="339" customHeight="1" ht="18.75">
      <c r="A339" s="97">
        <v>89</v>
      </c>
      <c r="B339" s="2" t="s">
        <v>1116</v>
      </c>
      <c r="C339" s="1101">
        <v>338</v>
      </c>
      <c r="D339" s="1101">
        <v>3</v>
      </c>
      <c r="E339" s="1101">
        <v>3</v>
      </c>
      <c r="F339" s="1101">
        <v>54</v>
      </c>
      <c r="G339" s="1101">
        <v>45</v>
      </c>
      <c r="H339" s="1102">
        <f>MID(I339,1,50)</f>
      </c>
      <c r="I339" s="1" t="s">
        <v>1205</v>
      </c>
      <c r="J339" s="1104" t="s">
        <v>1206</v>
      </c>
    </row>
    <row x14ac:dyDescent="0.25" r="340" customHeight="1" ht="18.75">
      <c r="A340" s="97">
        <v>89</v>
      </c>
      <c r="B340" s="2" t="s">
        <v>1116</v>
      </c>
      <c r="C340" s="1101">
        <v>339</v>
      </c>
      <c r="D340" s="1101">
        <v>3</v>
      </c>
      <c r="E340" s="1101">
        <v>3</v>
      </c>
      <c r="F340" s="1101">
        <v>55</v>
      </c>
      <c r="G340" s="1101">
        <v>46</v>
      </c>
      <c r="H340" s="1102">
        <f>MID(I340,1,50)</f>
      </c>
      <c r="I340" s="1" t="s">
        <v>1207</v>
      </c>
      <c r="J340" s="1104" t="s">
        <v>1208</v>
      </c>
    </row>
    <row x14ac:dyDescent="0.25" r="341" customHeight="1" ht="18.75">
      <c r="A341" s="97">
        <v>89</v>
      </c>
      <c r="B341" s="2" t="s">
        <v>1116</v>
      </c>
      <c r="C341" s="1101">
        <v>340</v>
      </c>
      <c r="D341" s="1101">
        <v>3</v>
      </c>
      <c r="E341" s="1101">
        <v>3</v>
      </c>
      <c r="F341" s="1101">
        <v>55</v>
      </c>
      <c r="G341" s="1101">
        <v>47</v>
      </c>
      <c r="H341" s="1102">
        <f>MID(I341,1,50)</f>
      </c>
      <c r="I341" s="1" t="s">
        <v>1209</v>
      </c>
      <c r="J341" s="1104" t="s">
        <v>1210</v>
      </c>
    </row>
    <row x14ac:dyDescent="0.25" r="342" customHeight="1" ht="18.75">
      <c r="A342" s="97">
        <v>89</v>
      </c>
      <c r="B342" s="2" t="s">
        <v>1116</v>
      </c>
      <c r="C342" s="1101">
        <v>341</v>
      </c>
      <c r="D342" s="1101">
        <v>3</v>
      </c>
      <c r="E342" s="1101">
        <v>3</v>
      </c>
      <c r="F342" s="1101">
        <v>55</v>
      </c>
      <c r="G342" s="1101">
        <v>48</v>
      </c>
      <c r="H342" s="1102">
        <f>MID(I342,1,50)</f>
      </c>
      <c r="I342" s="1" t="s">
        <v>1211</v>
      </c>
      <c r="J342" s="1104" t="s">
        <v>1212</v>
      </c>
    </row>
    <row x14ac:dyDescent="0.25" r="343" customHeight="1" ht="18.75">
      <c r="A343" s="97">
        <v>89</v>
      </c>
      <c r="B343" s="2" t="s">
        <v>1116</v>
      </c>
      <c r="C343" s="1101">
        <v>342</v>
      </c>
      <c r="D343" s="1101">
        <v>3</v>
      </c>
      <c r="E343" s="1101">
        <v>3</v>
      </c>
      <c r="F343" s="1101">
        <v>55</v>
      </c>
      <c r="G343" s="1101">
        <v>49</v>
      </c>
      <c r="H343" s="1102">
        <f>MID(I343,1,50)</f>
      </c>
      <c r="I343" s="1" t="s">
        <v>1213</v>
      </c>
      <c r="J343" s="1104" t="s">
        <v>1214</v>
      </c>
    </row>
    <row x14ac:dyDescent="0.25" r="344" customHeight="1" ht="18.75">
      <c r="A344" s="97">
        <v>89</v>
      </c>
      <c r="B344" s="2" t="s">
        <v>1116</v>
      </c>
      <c r="C344" s="1101">
        <v>343</v>
      </c>
      <c r="D344" s="1101">
        <v>3</v>
      </c>
      <c r="E344" s="1101">
        <v>3</v>
      </c>
      <c r="F344" s="1101">
        <v>55</v>
      </c>
      <c r="G344" s="1101">
        <v>50</v>
      </c>
      <c r="H344" s="1102">
        <f>MID(I344,1,50)</f>
      </c>
      <c r="I344" s="1" t="s">
        <v>1215</v>
      </c>
      <c r="J344" s="1104" t="s">
        <v>1216</v>
      </c>
    </row>
    <row x14ac:dyDescent="0.25" r="345" customHeight="1" ht="18.75">
      <c r="A345" s="97">
        <v>89</v>
      </c>
      <c r="B345" s="2" t="s">
        <v>1116</v>
      </c>
      <c r="C345" s="1101">
        <v>344</v>
      </c>
      <c r="D345" s="1101">
        <v>3</v>
      </c>
      <c r="E345" s="1101">
        <v>3</v>
      </c>
      <c r="F345" s="1101">
        <v>55</v>
      </c>
      <c r="G345" s="1101">
        <v>51</v>
      </c>
      <c r="H345" s="1102">
        <f>MID(I345,1,50)</f>
      </c>
      <c r="I345" s="1" t="s">
        <v>1217</v>
      </c>
      <c r="J345" s="1104" t="s">
        <v>1218</v>
      </c>
    </row>
    <row x14ac:dyDescent="0.25" r="346" customHeight="1" ht="18.75">
      <c r="A346" s="97">
        <v>89</v>
      </c>
      <c r="B346" s="2" t="s">
        <v>1116</v>
      </c>
      <c r="C346" s="1101">
        <v>345</v>
      </c>
      <c r="D346" s="1101">
        <v>3</v>
      </c>
      <c r="E346" s="1101">
        <v>3</v>
      </c>
      <c r="F346" s="1101">
        <v>55</v>
      </c>
      <c r="G346" s="1101">
        <v>52</v>
      </c>
      <c r="H346" s="1102">
        <f>MID(I346,1,50)</f>
      </c>
      <c r="I346" s="1" t="s">
        <v>1219</v>
      </c>
      <c r="J346" s="1104" t="s">
        <v>1220</v>
      </c>
    </row>
    <row x14ac:dyDescent="0.25" r="347" customHeight="1" ht="18.75">
      <c r="A347" s="97">
        <v>89</v>
      </c>
      <c r="B347" s="2" t="s">
        <v>1116</v>
      </c>
      <c r="C347" s="1101">
        <v>346</v>
      </c>
      <c r="D347" s="1101">
        <v>3</v>
      </c>
      <c r="E347" s="1101">
        <v>3</v>
      </c>
      <c r="F347" s="1101">
        <v>56</v>
      </c>
      <c r="G347" s="1101">
        <v>53</v>
      </c>
      <c r="H347" s="1102">
        <f>MID(I347,1,50)</f>
      </c>
      <c r="I347" s="1" t="s">
        <v>1221</v>
      </c>
      <c r="J347" s="1104" t="s">
        <v>1222</v>
      </c>
    </row>
    <row x14ac:dyDescent="0.25" r="348" customHeight="1" ht="18.75">
      <c r="A348" s="97">
        <v>89</v>
      </c>
      <c r="B348" s="2" t="s">
        <v>1116</v>
      </c>
      <c r="C348" s="1101">
        <v>347</v>
      </c>
      <c r="D348" s="1101">
        <v>3</v>
      </c>
      <c r="E348" s="1101">
        <v>3</v>
      </c>
      <c r="F348" s="1101">
        <v>56</v>
      </c>
      <c r="G348" s="1101">
        <v>54</v>
      </c>
      <c r="H348" s="1102">
        <f>MID(I348,1,50)</f>
      </c>
      <c r="I348" s="1" t="s">
        <v>1223</v>
      </c>
      <c r="J348" s="1104" t="s">
        <v>1224</v>
      </c>
    </row>
    <row x14ac:dyDescent="0.25" r="349" customHeight="1" ht="18.75">
      <c r="A349" s="97">
        <v>89</v>
      </c>
      <c r="B349" s="2" t="s">
        <v>1116</v>
      </c>
      <c r="C349" s="1101">
        <v>348</v>
      </c>
      <c r="D349" s="1101">
        <v>3</v>
      </c>
      <c r="E349" s="1101">
        <v>3</v>
      </c>
      <c r="F349" s="1101">
        <v>56</v>
      </c>
      <c r="G349" s="1101">
        <v>55</v>
      </c>
      <c r="H349" s="1102">
        <f>MID(I349,1,50)</f>
      </c>
      <c r="I349" s="1" t="s">
        <v>1225</v>
      </c>
      <c r="J349" s="1104" t="s">
        <v>1226</v>
      </c>
    </row>
    <row x14ac:dyDescent="0.25" r="350" customHeight="1" ht="18.75">
      <c r="A350" s="97">
        <v>89</v>
      </c>
      <c r="B350" s="2" t="s">
        <v>1116</v>
      </c>
      <c r="C350" s="1101">
        <v>349</v>
      </c>
      <c r="D350" s="1101">
        <v>3</v>
      </c>
      <c r="E350" s="1101">
        <v>3</v>
      </c>
      <c r="F350" s="1101">
        <v>56</v>
      </c>
      <c r="G350" s="1101">
        <v>56</v>
      </c>
      <c r="H350" s="1102">
        <f>MID(I350,1,50)</f>
      </c>
      <c r="I350" s="1" t="s">
        <v>1227</v>
      </c>
      <c r="J350" s="1104" t="s">
        <v>1228</v>
      </c>
    </row>
    <row x14ac:dyDescent="0.25" r="351" customHeight="1" ht="18.75">
      <c r="A351" s="97">
        <v>89</v>
      </c>
      <c r="B351" s="2" t="s">
        <v>1116</v>
      </c>
      <c r="C351" s="1101">
        <v>350</v>
      </c>
      <c r="D351" s="1101">
        <v>3</v>
      </c>
      <c r="E351" s="1101">
        <v>3</v>
      </c>
      <c r="F351" s="1101">
        <v>56</v>
      </c>
      <c r="G351" s="1101">
        <v>57</v>
      </c>
      <c r="H351" s="1102">
        <f>MID(I351,1,50)</f>
      </c>
      <c r="I351" s="1" t="s">
        <v>1229</v>
      </c>
      <c r="J351" s="1104" t="s">
        <v>1230</v>
      </c>
    </row>
    <row x14ac:dyDescent="0.25" r="352" customHeight="1" ht="18.75">
      <c r="A352" s="97">
        <v>89</v>
      </c>
      <c r="B352" s="2" t="s">
        <v>1116</v>
      </c>
      <c r="C352" s="1101">
        <v>351</v>
      </c>
      <c r="D352" s="1101">
        <v>3</v>
      </c>
      <c r="E352" s="1101">
        <v>3</v>
      </c>
      <c r="F352" s="1101">
        <v>56</v>
      </c>
      <c r="G352" s="1101">
        <v>58</v>
      </c>
      <c r="H352" s="1102">
        <f>MID(I352,1,50)</f>
      </c>
      <c r="I352" s="1" t="s">
        <v>1231</v>
      </c>
      <c r="J352" s="1104" t="s">
        <v>1232</v>
      </c>
    </row>
    <row x14ac:dyDescent="0.25" r="353" customHeight="1" ht="18.75">
      <c r="A353" s="97">
        <v>89</v>
      </c>
      <c r="B353" s="2" t="s">
        <v>1116</v>
      </c>
      <c r="C353" s="1101">
        <v>352</v>
      </c>
      <c r="D353" s="1101">
        <v>3</v>
      </c>
      <c r="E353" s="1101">
        <v>3</v>
      </c>
      <c r="F353" s="1101">
        <v>56</v>
      </c>
      <c r="G353" s="1101">
        <v>59</v>
      </c>
      <c r="H353" s="1102">
        <f>MID(I353,1,50)</f>
      </c>
      <c r="I353" s="1" t="s">
        <v>1233</v>
      </c>
      <c r="J353" s="1104" t="s">
        <v>1234</v>
      </c>
    </row>
    <row x14ac:dyDescent="0.25" r="354" customHeight="1" ht="18.75">
      <c r="A354" s="97">
        <v>89</v>
      </c>
      <c r="B354" s="2" t="s">
        <v>1116</v>
      </c>
      <c r="C354" s="1101">
        <v>353</v>
      </c>
      <c r="D354" s="1101">
        <v>3</v>
      </c>
      <c r="E354" s="1101">
        <v>3</v>
      </c>
      <c r="F354" s="1101">
        <v>56</v>
      </c>
      <c r="G354" s="1101">
        <v>60</v>
      </c>
      <c r="H354" s="1102">
        <f>MID(I354,1,50)</f>
      </c>
      <c r="I354" s="1" t="s">
        <v>1235</v>
      </c>
      <c r="J354" s="1104" t="s">
        <v>1236</v>
      </c>
    </row>
    <row x14ac:dyDescent="0.25" r="355" customHeight="1" ht="18.75">
      <c r="A355" s="97">
        <v>89</v>
      </c>
      <c r="B355" s="2" t="s">
        <v>1116</v>
      </c>
      <c r="C355" s="1101">
        <v>354</v>
      </c>
      <c r="D355" s="1101">
        <v>3</v>
      </c>
      <c r="E355" s="1101">
        <v>3</v>
      </c>
      <c r="F355" s="1101">
        <v>56</v>
      </c>
      <c r="G355" s="1101">
        <v>61</v>
      </c>
      <c r="H355" s="1102">
        <f>MID(I355,1,50)</f>
      </c>
      <c r="I355" s="1" t="s">
        <v>1237</v>
      </c>
      <c r="J355" s="1104" t="s">
        <v>1238</v>
      </c>
    </row>
    <row x14ac:dyDescent="0.25" r="356" customHeight="1" ht="18.75">
      <c r="A356" s="97">
        <v>89</v>
      </c>
      <c r="B356" s="2" t="s">
        <v>1116</v>
      </c>
      <c r="C356" s="1101">
        <v>355</v>
      </c>
      <c r="D356" s="1101">
        <v>3</v>
      </c>
      <c r="E356" s="1101">
        <v>3</v>
      </c>
      <c r="F356" s="1101">
        <v>57</v>
      </c>
      <c r="G356" s="1101">
        <v>62</v>
      </c>
      <c r="H356" s="1102">
        <f>MID(I356,1,50)</f>
      </c>
      <c r="I356" s="1" t="s">
        <v>1239</v>
      </c>
      <c r="J356" s="1104" t="s">
        <v>1240</v>
      </c>
    </row>
    <row x14ac:dyDescent="0.25" r="357" customHeight="1" ht="18.75">
      <c r="A357" s="97">
        <v>89</v>
      </c>
      <c r="B357" s="2" t="s">
        <v>1116</v>
      </c>
      <c r="C357" s="1101">
        <v>356</v>
      </c>
      <c r="D357" s="1101">
        <v>3</v>
      </c>
      <c r="E357" s="1101">
        <v>3</v>
      </c>
      <c r="F357" s="1101">
        <v>57</v>
      </c>
      <c r="G357" s="1101">
        <v>63</v>
      </c>
      <c r="H357" s="1102">
        <f>MID(I357,1,50)</f>
      </c>
      <c r="I357" s="1" t="s">
        <v>1241</v>
      </c>
      <c r="J357" s="1104" t="s">
        <v>1242</v>
      </c>
    </row>
    <row x14ac:dyDescent="0.25" r="358" customHeight="1" ht="18.75">
      <c r="A358" s="97">
        <v>89</v>
      </c>
      <c r="B358" s="2" t="s">
        <v>1116</v>
      </c>
      <c r="C358" s="1101">
        <v>357</v>
      </c>
      <c r="D358" s="1101">
        <v>3</v>
      </c>
      <c r="E358" s="1101">
        <v>3</v>
      </c>
      <c r="F358" s="1101">
        <v>57</v>
      </c>
      <c r="G358" s="1101">
        <v>64</v>
      </c>
      <c r="H358" s="1102">
        <f>MID(I358,1,50)</f>
      </c>
      <c r="I358" s="1" t="s">
        <v>1243</v>
      </c>
      <c r="J358" s="1104" t="s">
        <v>1244</v>
      </c>
    </row>
    <row x14ac:dyDescent="0.25" r="359" customHeight="1" ht="18.75">
      <c r="A359" s="97">
        <v>89</v>
      </c>
      <c r="B359" s="2" t="s">
        <v>1116</v>
      </c>
      <c r="C359" s="1101">
        <v>358</v>
      </c>
      <c r="D359" s="1101">
        <v>3</v>
      </c>
      <c r="E359" s="1101">
        <v>3</v>
      </c>
      <c r="F359" s="1101">
        <v>57</v>
      </c>
      <c r="G359" s="1101">
        <v>65</v>
      </c>
      <c r="H359" s="1102">
        <f>MID(I359,1,50)</f>
      </c>
      <c r="I359" s="1" t="s">
        <v>1245</v>
      </c>
      <c r="J359" s="1104" t="s">
        <v>1246</v>
      </c>
    </row>
    <row x14ac:dyDescent="0.25" r="360" customHeight="1" ht="18.75">
      <c r="A360" s="97">
        <v>89</v>
      </c>
      <c r="B360" s="2" t="s">
        <v>1116</v>
      </c>
      <c r="C360" s="1101">
        <v>359</v>
      </c>
      <c r="D360" s="1101">
        <v>3</v>
      </c>
      <c r="E360" s="1101">
        <v>3</v>
      </c>
      <c r="F360" s="1101">
        <v>57</v>
      </c>
      <c r="G360" s="1101">
        <v>66</v>
      </c>
      <c r="H360" s="1102">
        <f>MID(I360,1,50)</f>
      </c>
      <c r="I360" s="1" t="s">
        <v>1247</v>
      </c>
      <c r="J360" s="1104" t="s">
        <v>1248</v>
      </c>
    </row>
    <row x14ac:dyDescent="0.25" r="361" customHeight="1" ht="18.75">
      <c r="A361" s="97">
        <v>89</v>
      </c>
      <c r="B361" s="2" t="s">
        <v>1116</v>
      </c>
      <c r="C361" s="1101">
        <v>360</v>
      </c>
      <c r="D361" s="1101">
        <v>3</v>
      </c>
      <c r="E361" s="1101">
        <v>3</v>
      </c>
      <c r="F361" s="1101">
        <v>57</v>
      </c>
      <c r="G361" s="1101">
        <v>67</v>
      </c>
      <c r="H361" s="1102">
        <f>MID(I361,1,50)</f>
      </c>
      <c r="I361" s="1" t="s">
        <v>1249</v>
      </c>
      <c r="J361" s="1104" t="s">
        <v>1250</v>
      </c>
    </row>
    <row x14ac:dyDescent="0.25" r="362" customHeight="1" ht="18.75">
      <c r="A362" s="97">
        <v>89</v>
      </c>
      <c r="B362" s="2" t="s">
        <v>1116</v>
      </c>
      <c r="C362" s="1101">
        <v>361</v>
      </c>
      <c r="D362" s="1101">
        <v>3</v>
      </c>
      <c r="E362" s="1101">
        <v>3</v>
      </c>
      <c r="F362" s="1101">
        <v>57</v>
      </c>
      <c r="G362" s="1101">
        <v>68</v>
      </c>
      <c r="H362" s="1102">
        <f>MID(I362,1,50)</f>
      </c>
      <c r="I362" s="1" t="s">
        <v>1251</v>
      </c>
      <c r="J362" s="1104" t="s">
        <v>1252</v>
      </c>
    </row>
    <row x14ac:dyDescent="0.25" r="363" customHeight="1" ht="18.75">
      <c r="A363" s="97">
        <v>89</v>
      </c>
      <c r="B363" s="2" t="s">
        <v>1116</v>
      </c>
      <c r="C363" s="1101">
        <v>362</v>
      </c>
      <c r="D363" s="1101">
        <v>3</v>
      </c>
      <c r="E363" s="1101">
        <v>3</v>
      </c>
      <c r="F363" s="1101">
        <v>57</v>
      </c>
      <c r="G363" s="1101">
        <v>69</v>
      </c>
      <c r="H363" s="1102">
        <f>MID(I363,1,50)</f>
      </c>
      <c r="I363" s="1" t="s">
        <v>1253</v>
      </c>
      <c r="J363" s="1104" t="s">
        <v>1254</v>
      </c>
    </row>
    <row x14ac:dyDescent="0.25" r="364" customHeight="1" ht="18.75">
      <c r="A364" s="97">
        <v>89</v>
      </c>
      <c r="B364" s="2" t="s">
        <v>1116</v>
      </c>
      <c r="C364" s="1101">
        <v>363</v>
      </c>
      <c r="D364" s="1101">
        <v>3</v>
      </c>
      <c r="E364" s="1101">
        <v>3</v>
      </c>
      <c r="F364" s="1101">
        <v>57</v>
      </c>
      <c r="G364" s="1101">
        <v>70</v>
      </c>
      <c r="H364" s="1102">
        <f>MID(I364,1,50)</f>
      </c>
      <c r="I364" s="1" t="s">
        <v>1255</v>
      </c>
      <c r="J364" s="1104" t="s">
        <v>1256</v>
      </c>
    </row>
    <row x14ac:dyDescent="0.25" r="365" customHeight="1" ht="18.75">
      <c r="A365" s="97">
        <v>89</v>
      </c>
      <c r="B365" s="2" t="s">
        <v>1116</v>
      </c>
      <c r="C365" s="1101">
        <v>364</v>
      </c>
      <c r="D365" s="1101">
        <v>3</v>
      </c>
      <c r="E365" s="1101">
        <v>3</v>
      </c>
      <c r="F365" s="1101">
        <v>58</v>
      </c>
      <c r="G365" s="1101">
        <v>71</v>
      </c>
      <c r="H365" s="1102">
        <f>MID(I365,1,50)</f>
      </c>
      <c r="I365" s="1" t="s">
        <v>1257</v>
      </c>
      <c r="J365" s="1104" t="s">
        <v>1258</v>
      </c>
    </row>
    <row x14ac:dyDescent="0.25" r="366" customHeight="1" ht="18.75">
      <c r="A366" s="97">
        <v>89</v>
      </c>
      <c r="B366" s="2" t="s">
        <v>1116</v>
      </c>
      <c r="C366" s="1101">
        <v>365</v>
      </c>
      <c r="D366" s="1101">
        <v>3</v>
      </c>
      <c r="E366" s="1101">
        <v>3</v>
      </c>
      <c r="F366" s="1101">
        <v>58</v>
      </c>
      <c r="G366" s="1101">
        <v>72</v>
      </c>
      <c r="H366" s="1102">
        <f>MID(I366,1,50)</f>
      </c>
      <c r="I366" s="1" t="s">
        <v>1259</v>
      </c>
      <c r="J366" s="1104" t="s">
        <v>1260</v>
      </c>
    </row>
    <row x14ac:dyDescent="0.25" r="367" customHeight="1" ht="18.75">
      <c r="A367" s="97">
        <v>89</v>
      </c>
      <c r="B367" s="2" t="s">
        <v>1116</v>
      </c>
      <c r="C367" s="1101">
        <v>366</v>
      </c>
      <c r="D367" s="1101">
        <v>3</v>
      </c>
      <c r="E367" s="1101">
        <v>3</v>
      </c>
      <c r="F367" s="1101">
        <v>58</v>
      </c>
      <c r="G367" s="1101">
        <v>73</v>
      </c>
      <c r="H367" s="1102">
        <f>MID(I367,1,50)</f>
      </c>
      <c r="I367" s="1" t="s">
        <v>1261</v>
      </c>
      <c r="J367" s="1104" t="s">
        <v>1262</v>
      </c>
    </row>
    <row x14ac:dyDescent="0.25" r="368" customHeight="1" ht="18.75">
      <c r="A368" s="97">
        <v>89</v>
      </c>
      <c r="B368" s="2" t="s">
        <v>1116</v>
      </c>
      <c r="C368" s="1101">
        <v>367</v>
      </c>
      <c r="D368" s="1101">
        <v>3</v>
      </c>
      <c r="E368" s="1101">
        <v>3</v>
      </c>
      <c r="F368" s="1101">
        <v>58</v>
      </c>
      <c r="G368" s="1101">
        <v>74</v>
      </c>
      <c r="H368" s="1102">
        <f>MID(I368,1,50)</f>
      </c>
      <c r="I368" s="1" t="s">
        <v>1263</v>
      </c>
      <c r="J368" s="1104" t="s">
        <v>1264</v>
      </c>
    </row>
    <row x14ac:dyDescent="0.25" r="369" customHeight="1" ht="18.75">
      <c r="A369" s="97">
        <v>89</v>
      </c>
      <c r="B369" s="2" t="s">
        <v>1116</v>
      </c>
      <c r="C369" s="1101">
        <v>368</v>
      </c>
      <c r="D369" s="1101">
        <v>3</v>
      </c>
      <c r="E369" s="1101">
        <v>3</v>
      </c>
      <c r="F369" s="1101">
        <v>58</v>
      </c>
      <c r="G369" s="1101">
        <v>75</v>
      </c>
      <c r="H369" s="1102">
        <f>MID(I369,1,50)</f>
      </c>
      <c r="I369" s="1" t="s">
        <v>1265</v>
      </c>
      <c r="J369" s="1104" t="s">
        <v>1266</v>
      </c>
    </row>
    <row x14ac:dyDescent="0.25" r="370" customHeight="1" ht="18.75">
      <c r="A370" s="97">
        <v>89</v>
      </c>
      <c r="B370" s="2" t="s">
        <v>1116</v>
      </c>
      <c r="C370" s="1101">
        <v>369</v>
      </c>
      <c r="D370" s="1101">
        <v>3</v>
      </c>
      <c r="E370" s="1101">
        <v>3</v>
      </c>
      <c r="F370" s="1101">
        <v>58</v>
      </c>
      <c r="G370" s="1101">
        <v>76</v>
      </c>
      <c r="H370" s="1102">
        <f>MID(I370,1,50)</f>
      </c>
      <c r="I370" s="1" t="s">
        <v>1267</v>
      </c>
      <c r="J370" s="1104" t="s">
        <v>1268</v>
      </c>
    </row>
    <row x14ac:dyDescent="0.25" r="371" customHeight="1" ht="18.75">
      <c r="A371" s="97">
        <v>89</v>
      </c>
      <c r="B371" s="2" t="s">
        <v>1116</v>
      </c>
      <c r="C371" s="1101">
        <v>370</v>
      </c>
      <c r="D371" s="1101">
        <v>3</v>
      </c>
      <c r="E371" s="1101">
        <v>3</v>
      </c>
      <c r="F371" s="1101">
        <v>58</v>
      </c>
      <c r="G371" s="1101">
        <v>77</v>
      </c>
      <c r="H371" s="1102">
        <f>MID(I371,1,50)</f>
      </c>
      <c r="I371" s="1" t="s">
        <v>1269</v>
      </c>
      <c r="J371" s="1104" t="s">
        <v>1270</v>
      </c>
    </row>
    <row x14ac:dyDescent="0.25" r="372" customHeight="1" ht="18.75">
      <c r="A372" s="97">
        <v>89</v>
      </c>
      <c r="B372" s="2" t="s">
        <v>1116</v>
      </c>
      <c r="C372" s="1101">
        <v>371</v>
      </c>
      <c r="D372" s="1101">
        <v>3</v>
      </c>
      <c r="E372" s="1101">
        <v>3</v>
      </c>
      <c r="F372" s="1101">
        <v>59</v>
      </c>
      <c r="G372" s="1101">
        <v>78</v>
      </c>
      <c r="H372" s="1102">
        <f>MID(I372,1,50)</f>
      </c>
      <c r="I372" s="1" t="s">
        <v>1271</v>
      </c>
      <c r="J372" s="1104" t="s">
        <v>1272</v>
      </c>
    </row>
    <row x14ac:dyDescent="0.25" r="373" customHeight="1" ht="18.75">
      <c r="A373" s="97">
        <v>89</v>
      </c>
      <c r="B373" s="2" t="s">
        <v>1116</v>
      </c>
      <c r="C373" s="1101">
        <v>372</v>
      </c>
      <c r="D373" s="1101">
        <v>3</v>
      </c>
      <c r="E373" s="1101">
        <v>3</v>
      </c>
      <c r="F373" s="1101">
        <v>59</v>
      </c>
      <c r="G373" s="1101">
        <v>79</v>
      </c>
      <c r="H373" s="1102">
        <f>MID(I373,1,50)</f>
      </c>
      <c r="I373" s="1" t="s">
        <v>1273</v>
      </c>
      <c r="J373" s="1104" t="s">
        <v>1274</v>
      </c>
    </row>
    <row x14ac:dyDescent="0.25" r="374" customHeight="1" ht="18.75">
      <c r="A374" s="97">
        <v>89</v>
      </c>
      <c r="B374" s="2" t="s">
        <v>1116</v>
      </c>
      <c r="C374" s="1101">
        <v>373</v>
      </c>
      <c r="D374" s="1101">
        <v>3</v>
      </c>
      <c r="E374" s="1101">
        <v>3</v>
      </c>
      <c r="F374" s="1101">
        <v>59</v>
      </c>
      <c r="G374" s="1101">
        <v>80</v>
      </c>
      <c r="H374" s="1102">
        <f>MID(I374,1,50)</f>
      </c>
      <c r="I374" s="1" t="s">
        <v>1275</v>
      </c>
      <c r="J374" s="1104" t="s">
        <v>1276</v>
      </c>
    </row>
    <row x14ac:dyDescent="0.25" r="375" customHeight="1" ht="18.75">
      <c r="A375" s="97">
        <v>89</v>
      </c>
      <c r="B375" s="2" t="s">
        <v>1116</v>
      </c>
      <c r="C375" s="1101">
        <v>374</v>
      </c>
      <c r="D375" s="1101">
        <v>3</v>
      </c>
      <c r="E375" s="1101">
        <v>3</v>
      </c>
      <c r="F375" s="1101">
        <v>59</v>
      </c>
      <c r="G375" s="1101">
        <v>81</v>
      </c>
      <c r="H375" s="1102">
        <f>MID(I375,1,50)</f>
      </c>
      <c r="I375" s="1" t="s">
        <v>1277</v>
      </c>
      <c r="J375" s="1104" t="s">
        <v>1278</v>
      </c>
    </row>
    <row x14ac:dyDescent="0.25" r="376" customHeight="1" ht="18.75">
      <c r="A376" s="97">
        <v>89</v>
      </c>
      <c r="B376" s="2" t="s">
        <v>1116</v>
      </c>
      <c r="C376" s="1101">
        <v>375</v>
      </c>
      <c r="D376" s="1101">
        <v>3</v>
      </c>
      <c r="E376" s="1101">
        <v>3</v>
      </c>
      <c r="F376" s="1101">
        <v>59</v>
      </c>
      <c r="G376" s="1101">
        <v>82</v>
      </c>
      <c r="H376" s="1102">
        <f>MID(I376,1,50)</f>
      </c>
      <c r="I376" s="1" t="s">
        <v>1279</v>
      </c>
      <c r="J376" s="1104" t="s">
        <v>1280</v>
      </c>
    </row>
    <row x14ac:dyDescent="0.25" r="377" customHeight="1" ht="18.75">
      <c r="A377" s="97">
        <v>89</v>
      </c>
      <c r="B377" s="2" t="s">
        <v>1116</v>
      </c>
      <c r="C377" s="1101">
        <v>376</v>
      </c>
      <c r="D377" s="1101">
        <v>3</v>
      </c>
      <c r="E377" s="1101">
        <v>3</v>
      </c>
      <c r="F377" s="1101">
        <v>59</v>
      </c>
      <c r="G377" s="1101">
        <v>83</v>
      </c>
      <c r="H377" s="1102">
        <f>MID(I377,1,50)</f>
      </c>
      <c r="I377" s="1" t="s">
        <v>1281</v>
      </c>
      <c r="J377" s="1104" t="s">
        <v>1282</v>
      </c>
    </row>
    <row x14ac:dyDescent="0.25" r="378" customHeight="1" ht="18.75">
      <c r="A378" s="97">
        <v>89</v>
      </c>
      <c r="B378" s="2" t="s">
        <v>1116</v>
      </c>
      <c r="C378" s="1101">
        <v>377</v>
      </c>
      <c r="D378" s="1101">
        <v>3</v>
      </c>
      <c r="E378" s="1101">
        <v>3</v>
      </c>
      <c r="F378" s="1101">
        <v>60</v>
      </c>
      <c r="G378" s="1101">
        <v>84</v>
      </c>
      <c r="H378" s="1102">
        <f>MID(I378,1,50)</f>
      </c>
      <c r="I378" s="1" t="s">
        <v>1283</v>
      </c>
      <c r="J378" s="1104" t="s">
        <v>1284</v>
      </c>
    </row>
    <row x14ac:dyDescent="0.25" r="379" customHeight="1" ht="18.75">
      <c r="A379" s="97">
        <v>89</v>
      </c>
      <c r="B379" s="2" t="s">
        <v>1116</v>
      </c>
      <c r="C379" s="1101">
        <v>378</v>
      </c>
      <c r="D379" s="1101">
        <v>3</v>
      </c>
      <c r="E379" s="1101">
        <v>3</v>
      </c>
      <c r="F379" s="1101">
        <v>60</v>
      </c>
      <c r="G379" s="1101">
        <v>85</v>
      </c>
      <c r="H379" s="1102">
        <f>MID(I379,1,50)</f>
      </c>
      <c r="I379" s="1" t="s">
        <v>1285</v>
      </c>
      <c r="J379" s="1104" t="s">
        <v>1286</v>
      </c>
    </row>
    <row x14ac:dyDescent="0.25" r="380" customHeight="1" ht="18.75">
      <c r="A380" s="97">
        <v>89</v>
      </c>
      <c r="B380" s="2" t="s">
        <v>1116</v>
      </c>
      <c r="C380" s="1101">
        <v>379</v>
      </c>
      <c r="D380" s="1101">
        <v>3</v>
      </c>
      <c r="E380" s="1101">
        <v>3</v>
      </c>
      <c r="F380" s="1101">
        <v>60</v>
      </c>
      <c r="G380" s="1101">
        <v>86</v>
      </c>
      <c r="H380" s="1102">
        <f>MID(I380,1,50)</f>
      </c>
      <c r="I380" s="1" t="s">
        <v>1287</v>
      </c>
      <c r="J380" s="1104" t="s">
        <v>1288</v>
      </c>
    </row>
    <row x14ac:dyDescent="0.25" r="381" customHeight="1" ht="18.75">
      <c r="A381" s="97">
        <v>89</v>
      </c>
      <c r="B381" s="2" t="s">
        <v>1116</v>
      </c>
      <c r="C381" s="1101">
        <v>380</v>
      </c>
      <c r="D381" s="1101">
        <v>3</v>
      </c>
      <c r="E381" s="1101">
        <v>3</v>
      </c>
      <c r="F381" s="1101">
        <v>60</v>
      </c>
      <c r="G381" s="1101">
        <v>87</v>
      </c>
      <c r="H381" s="1102">
        <f>MID(I381,1,50)</f>
      </c>
      <c r="I381" s="1" t="s">
        <v>1289</v>
      </c>
      <c r="J381" s="1104" t="s">
        <v>1290</v>
      </c>
    </row>
    <row x14ac:dyDescent="0.25" r="382" customHeight="1" ht="18.75">
      <c r="A382" s="97">
        <v>89</v>
      </c>
      <c r="B382" s="2" t="s">
        <v>1116</v>
      </c>
      <c r="C382" s="1101">
        <v>381</v>
      </c>
      <c r="D382" s="1101">
        <v>3</v>
      </c>
      <c r="E382" s="1101">
        <v>3</v>
      </c>
      <c r="F382" s="1101">
        <v>60</v>
      </c>
      <c r="G382" s="1101">
        <v>88</v>
      </c>
      <c r="H382" s="1102">
        <f>MID(I382,1,50)</f>
      </c>
      <c r="I382" s="1" t="s">
        <v>1291</v>
      </c>
      <c r="J382" s="1104" t="s">
        <v>1292</v>
      </c>
    </row>
    <row x14ac:dyDescent="0.25" r="383" customHeight="1" ht="18.75">
      <c r="A383" s="97">
        <v>89</v>
      </c>
      <c r="B383" s="2" t="s">
        <v>1116</v>
      </c>
      <c r="C383" s="1101">
        <v>382</v>
      </c>
      <c r="D383" s="1101">
        <v>3</v>
      </c>
      <c r="E383" s="1101">
        <v>3</v>
      </c>
      <c r="F383" s="1101">
        <v>60</v>
      </c>
      <c r="G383" s="1101">
        <v>89</v>
      </c>
      <c r="H383" s="1102">
        <f>MID(I383,1,50)</f>
      </c>
      <c r="I383" s="1" t="s">
        <v>1293</v>
      </c>
      <c r="J383" s="1104" t="s">
        <v>1294</v>
      </c>
    </row>
    <row x14ac:dyDescent="0.25" r="384" customHeight="1" ht="18.75">
      <c r="A384" s="97">
        <v>89</v>
      </c>
      <c r="B384" s="2" t="s">
        <v>1116</v>
      </c>
      <c r="C384" s="1101">
        <v>383</v>
      </c>
      <c r="D384" s="1101">
        <v>3</v>
      </c>
      <c r="E384" s="1101">
        <v>3</v>
      </c>
      <c r="F384" s="1101">
        <v>60</v>
      </c>
      <c r="G384" s="1101">
        <v>90</v>
      </c>
      <c r="H384" s="1102">
        <f>MID(I384,1,50)</f>
      </c>
      <c r="I384" s="1" t="s">
        <v>1295</v>
      </c>
      <c r="J384" s="1104" t="s">
        <v>1296</v>
      </c>
    </row>
    <row x14ac:dyDescent="0.25" r="385" customHeight="1" ht="18.75">
      <c r="A385" s="97">
        <v>89</v>
      </c>
      <c r="B385" s="2" t="s">
        <v>1116</v>
      </c>
      <c r="C385" s="1101">
        <v>384</v>
      </c>
      <c r="D385" s="1101">
        <v>3</v>
      </c>
      <c r="E385" s="1101">
        <v>3</v>
      </c>
      <c r="F385" s="1101">
        <v>60</v>
      </c>
      <c r="G385" s="1101">
        <v>91</v>
      </c>
      <c r="H385" s="1102">
        <f>MID(I385,1,50)</f>
      </c>
      <c r="I385" s="1" t="s">
        <v>1297</v>
      </c>
      <c r="J385" s="1104" t="s">
        <v>1298</v>
      </c>
    </row>
    <row x14ac:dyDescent="0.25" r="386" customHeight="1" ht="18.75">
      <c r="A386" s="97">
        <v>89</v>
      </c>
      <c r="B386" s="2" t="s">
        <v>1116</v>
      </c>
      <c r="C386" s="1101">
        <v>385</v>
      </c>
      <c r="D386" s="1101">
        <v>4</v>
      </c>
      <c r="E386" s="1101">
        <v>3</v>
      </c>
      <c r="F386" s="1101">
        <v>61</v>
      </c>
      <c r="G386" s="1101">
        <v>92</v>
      </c>
      <c r="H386" s="1102">
        <f>MID(I386,1,50)</f>
      </c>
      <c r="I386" s="1" t="s">
        <v>1299</v>
      </c>
      <c r="J386" s="1104" t="s">
        <v>1300</v>
      </c>
    </row>
    <row x14ac:dyDescent="0.25" r="387" customHeight="1" ht="18.75">
      <c r="A387" s="97">
        <v>89</v>
      </c>
      <c r="B387" s="2" t="s">
        <v>1116</v>
      </c>
      <c r="C387" s="1101">
        <v>386</v>
      </c>
      <c r="D387" s="1101">
        <v>4</v>
      </c>
      <c r="E387" s="1101">
        <v>3</v>
      </c>
      <c r="F387" s="1101">
        <v>61</v>
      </c>
      <c r="G387" s="1101">
        <v>93</v>
      </c>
      <c r="H387" s="1102">
        <f>MID(I387,1,50)</f>
      </c>
      <c r="I387" s="1" t="s">
        <v>1301</v>
      </c>
      <c r="J387" s="1104" t="s">
        <v>1302</v>
      </c>
    </row>
    <row x14ac:dyDescent="0.25" r="388" customHeight="1" ht="18.75">
      <c r="A388" s="97">
        <v>89</v>
      </c>
      <c r="B388" s="2" t="s">
        <v>1116</v>
      </c>
      <c r="C388" s="1101">
        <v>387</v>
      </c>
      <c r="D388" s="1101">
        <v>4</v>
      </c>
      <c r="E388" s="1101">
        <v>3</v>
      </c>
      <c r="F388" s="1101">
        <v>61</v>
      </c>
      <c r="G388" s="1101">
        <v>94</v>
      </c>
      <c r="H388" s="1102">
        <f>MID(I388,1,50)</f>
      </c>
      <c r="I388" s="1" t="s">
        <v>1303</v>
      </c>
      <c r="J388" s="1104" t="s">
        <v>1304</v>
      </c>
    </row>
    <row x14ac:dyDescent="0.25" r="389" customHeight="1" ht="18.75">
      <c r="A389" s="97">
        <v>89</v>
      </c>
      <c r="B389" s="2" t="s">
        <v>1116</v>
      </c>
      <c r="C389" s="1101">
        <v>388</v>
      </c>
      <c r="D389" s="1101">
        <v>4</v>
      </c>
      <c r="E389" s="1101">
        <v>3</v>
      </c>
      <c r="F389" s="1101">
        <v>61</v>
      </c>
      <c r="G389" s="1101">
        <v>95</v>
      </c>
      <c r="H389" s="1102">
        <f>MID(I389,1,50)</f>
      </c>
      <c r="I389" s="1" t="s">
        <v>1305</v>
      </c>
      <c r="J389" s="1104" t="s">
        <v>1306</v>
      </c>
    </row>
    <row x14ac:dyDescent="0.25" r="390" customHeight="1" ht="18.75">
      <c r="A390" s="97">
        <v>89</v>
      </c>
      <c r="B390" s="2" t="s">
        <v>1116</v>
      </c>
      <c r="C390" s="1101">
        <v>389</v>
      </c>
      <c r="D390" s="1101">
        <v>4</v>
      </c>
      <c r="E390" s="1101">
        <v>3</v>
      </c>
      <c r="F390" s="1101">
        <v>61</v>
      </c>
      <c r="G390" s="1101">
        <v>96</v>
      </c>
      <c r="H390" s="1102">
        <f>MID(I390,1,50)</f>
      </c>
      <c r="I390" s="1" t="s">
        <v>1307</v>
      </c>
      <c r="J390" s="1104" t="s">
        <v>1308</v>
      </c>
    </row>
    <row x14ac:dyDescent="0.25" r="391" customHeight="1" ht="18.75">
      <c r="A391" s="97">
        <v>89</v>
      </c>
      <c r="B391" s="2" t="s">
        <v>1116</v>
      </c>
      <c r="C391" s="1101">
        <v>390</v>
      </c>
      <c r="D391" s="1101">
        <v>4</v>
      </c>
      <c r="E391" s="1101">
        <v>3</v>
      </c>
      <c r="F391" s="1101">
        <v>61</v>
      </c>
      <c r="G391" s="1101">
        <v>97</v>
      </c>
      <c r="H391" s="1102">
        <f>MID(I391,1,50)</f>
      </c>
      <c r="I391" s="1" t="s">
        <v>1309</v>
      </c>
      <c r="J391" s="1104" t="s">
        <v>1310</v>
      </c>
    </row>
    <row x14ac:dyDescent="0.25" r="392" customHeight="1" ht="18.75">
      <c r="A392" s="97">
        <v>89</v>
      </c>
      <c r="B392" s="2" t="s">
        <v>1116</v>
      </c>
      <c r="C392" s="1101">
        <v>391</v>
      </c>
      <c r="D392" s="1101">
        <v>4</v>
      </c>
      <c r="E392" s="1101">
        <v>3</v>
      </c>
      <c r="F392" s="1101">
        <v>61</v>
      </c>
      <c r="G392" s="1101">
        <v>98</v>
      </c>
      <c r="H392" s="1102">
        <f>MID(I392,1,50)</f>
      </c>
      <c r="I392" s="1" t="s">
        <v>1311</v>
      </c>
      <c r="J392" s="1104" t="s">
        <v>1312</v>
      </c>
    </row>
    <row x14ac:dyDescent="0.25" r="393" customHeight="1" ht="18.75">
      <c r="A393" s="97">
        <v>89</v>
      </c>
      <c r="B393" s="2" t="s">
        <v>1116</v>
      </c>
      <c r="C393" s="1101">
        <v>392</v>
      </c>
      <c r="D393" s="1101">
        <v>4</v>
      </c>
      <c r="E393" s="1101">
        <v>3</v>
      </c>
      <c r="F393" s="1101">
        <v>61</v>
      </c>
      <c r="G393" s="1101">
        <v>99</v>
      </c>
      <c r="H393" s="1102">
        <f>MID(I393,1,50)</f>
      </c>
      <c r="I393" s="1" t="s">
        <v>1313</v>
      </c>
      <c r="J393" s="1104" t="s">
        <v>1314</v>
      </c>
    </row>
    <row x14ac:dyDescent="0.25" r="394" customHeight="1" ht="18.75">
      <c r="A394" s="97">
        <v>89</v>
      </c>
      <c r="B394" s="2" t="s">
        <v>1116</v>
      </c>
      <c r="C394" s="1101">
        <v>393</v>
      </c>
      <c r="D394" s="1101">
        <v>4</v>
      </c>
      <c r="E394" s="1101">
        <v>3</v>
      </c>
      <c r="F394" s="1101">
        <v>61</v>
      </c>
      <c r="G394" s="1101">
        <v>100</v>
      </c>
      <c r="H394" s="1102">
        <f>MID(I394,1,50)</f>
      </c>
      <c r="I394" s="1" t="s">
        <v>1315</v>
      </c>
      <c r="J394" s="1104" t="s">
        <v>1316</v>
      </c>
    </row>
    <row x14ac:dyDescent="0.25" r="395" customHeight="1" ht="18.75">
      <c r="A395" s="97">
        <v>89</v>
      </c>
      <c r="B395" s="2" t="s">
        <v>1116</v>
      </c>
      <c r="C395" s="1101">
        <v>394</v>
      </c>
      <c r="D395" s="1101">
        <v>4</v>
      </c>
      <c r="E395" s="1101">
        <v>3</v>
      </c>
      <c r="F395" s="1101">
        <v>62</v>
      </c>
      <c r="G395" s="1101">
        <v>101</v>
      </c>
      <c r="H395" s="1102">
        <f>MID(I395,1,50)</f>
      </c>
      <c r="I395" s="1" t="s">
        <v>1317</v>
      </c>
      <c r="J395" s="1104" t="s">
        <v>1318</v>
      </c>
    </row>
    <row x14ac:dyDescent="0.25" r="396" customHeight="1" ht="18.75">
      <c r="A396" s="97">
        <v>89</v>
      </c>
      <c r="B396" s="2" t="s">
        <v>1116</v>
      </c>
      <c r="C396" s="1101">
        <v>395</v>
      </c>
      <c r="D396" s="1101">
        <v>4</v>
      </c>
      <c r="E396" s="1101">
        <v>3</v>
      </c>
      <c r="F396" s="1101">
        <v>62</v>
      </c>
      <c r="G396" s="1101">
        <v>102</v>
      </c>
      <c r="H396" s="1102">
        <f>MID(I396,1,50)</f>
      </c>
      <c r="I396" s="1" t="s">
        <v>1319</v>
      </c>
      <c r="J396" s="1104" t="s">
        <v>1320</v>
      </c>
    </row>
    <row x14ac:dyDescent="0.25" r="397" customHeight="1" ht="18.75">
      <c r="A397" s="97">
        <v>89</v>
      </c>
      <c r="B397" s="2" t="s">
        <v>1116</v>
      </c>
      <c r="C397" s="1101">
        <v>396</v>
      </c>
      <c r="D397" s="1101">
        <v>4</v>
      </c>
      <c r="E397" s="1101">
        <v>3</v>
      </c>
      <c r="F397" s="1101">
        <v>62</v>
      </c>
      <c r="G397" s="1101">
        <v>103</v>
      </c>
      <c r="H397" s="1102">
        <f>MID(I397,1,50)</f>
      </c>
      <c r="I397" s="1" t="s">
        <v>1321</v>
      </c>
      <c r="J397" s="1104" t="s">
        <v>1322</v>
      </c>
    </row>
    <row x14ac:dyDescent="0.25" r="398" customHeight="1" ht="18.75">
      <c r="A398" s="97">
        <v>89</v>
      </c>
      <c r="B398" s="2" t="s">
        <v>1116</v>
      </c>
      <c r="C398" s="1101">
        <v>397</v>
      </c>
      <c r="D398" s="1101">
        <v>4</v>
      </c>
      <c r="E398" s="1101">
        <v>3</v>
      </c>
      <c r="F398" s="1101">
        <v>62</v>
      </c>
      <c r="G398" s="1101">
        <v>104</v>
      </c>
      <c r="H398" s="1102">
        <f>MID(I398,1,50)</f>
      </c>
      <c r="I398" s="1" t="s">
        <v>1323</v>
      </c>
      <c r="J398" s="1104" t="s">
        <v>1324</v>
      </c>
    </row>
    <row x14ac:dyDescent="0.25" r="399" customHeight="1" ht="18.75">
      <c r="A399" s="97">
        <v>89</v>
      </c>
      <c r="B399" s="2" t="s">
        <v>1116</v>
      </c>
      <c r="C399" s="1101">
        <v>398</v>
      </c>
      <c r="D399" s="1101">
        <v>4</v>
      </c>
      <c r="E399" s="1101">
        <v>3</v>
      </c>
      <c r="F399" s="1101">
        <v>62</v>
      </c>
      <c r="G399" s="1101">
        <v>105</v>
      </c>
      <c r="H399" s="1102">
        <f>MID(I399,1,50)</f>
      </c>
      <c r="I399" s="1" t="s">
        <v>1325</v>
      </c>
      <c r="J399" s="1104" t="s">
        <v>1326</v>
      </c>
    </row>
    <row x14ac:dyDescent="0.25" r="400" customHeight="1" ht="18.75">
      <c r="A400" s="97">
        <v>89</v>
      </c>
      <c r="B400" s="2" t="s">
        <v>1116</v>
      </c>
      <c r="C400" s="1101">
        <v>399</v>
      </c>
      <c r="D400" s="1101">
        <v>4</v>
      </c>
      <c r="E400" s="1101">
        <v>3</v>
      </c>
      <c r="F400" s="1101">
        <v>62</v>
      </c>
      <c r="G400" s="1101">
        <v>106</v>
      </c>
      <c r="H400" s="1102">
        <f>MID(I400,1,50)</f>
      </c>
      <c r="I400" s="1" t="s">
        <v>1327</v>
      </c>
      <c r="J400" s="1104" t="s">
        <v>1328</v>
      </c>
    </row>
    <row x14ac:dyDescent="0.25" r="401" customHeight="1" ht="18.75">
      <c r="A401" s="97">
        <v>89</v>
      </c>
      <c r="B401" s="2" t="s">
        <v>1116</v>
      </c>
      <c r="C401" s="1101">
        <v>400</v>
      </c>
      <c r="D401" s="1101">
        <v>4</v>
      </c>
      <c r="E401" s="1101">
        <v>3</v>
      </c>
      <c r="F401" s="1101">
        <v>62</v>
      </c>
      <c r="G401" s="1101">
        <v>107</v>
      </c>
      <c r="H401" s="1102">
        <f>MID(I401,1,50)</f>
      </c>
      <c r="I401" s="1" t="s">
        <v>1329</v>
      </c>
      <c r="J401" s="1104" t="s">
        <v>1330</v>
      </c>
    </row>
    <row x14ac:dyDescent="0.25" r="402" customHeight="1" ht="18.75">
      <c r="A402" s="97">
        <v>89</v>
      </c>
      <c r="B402" s="2" t="s">
        <v>1116</v>
      </c>
      <c r="C402" s="1101">
        <v>401</v>
      </c>
      <c r="D402" s="1101">
        <v>4</v>
      </c>
      <c r="E402" s="1101">
        <v>3</v>
      </c>
      <c r="F402" s="1101">
        <v>62</v>
      </c>
      <c r="G402" s="1101">
        <v>108</v>
      </c>
      <c r="H402" s="1102">
        <f>MID(I402,1,50)</f>
      </c>
      <c r="I402" s="1" t="s">
        <v>1331</v>
      </c>
      <c r="J402" s="1104" t="s">
        <v>1332</v>
      </c>
    </row>
    <row x14ac:dyDescent="0.25" r="403" customHeight="1" ht="18.75">
      <c r="A403" s="97">
        <v>89</v>
      </c>
      <c r="B403" s="2" t="s">
        <v>1116</v>
      </c>
      <c r="C403" s="1101">
        <v>402</v>
      </c>
      <c r="D403" s="1101">
        <v>4</v>
      </c>
      <c r="E403" s="1101">
        <v>3</v>
      </c>
      <c r="F403" s="1101">
        <v>63</v>
      </c>
      <c r="G403" s="1101">
        <v>109</v>
      </c>
      <c r="H403" s="1102">
        <f>MID(I403,1,50)</f>
      </c>
      <c r="I403" s="1" t="s">
        <v>1333</v>
      </c>
      <c r="J403" s="1104" t="s">
        <v>1334</v>
      </c>
    </row>
    <row x14ac:dyDescent="0.25" r="404" customHeight="1" ht="18.75">
      <c r="A404" s="97">
        <v>89</v>
      </c>
      <c r="B404" s="2" t="s">
        <v>1116</v>
      </c>
      <c r="C404" s="1101">
        <v>403</v>
      </c>
      <c r="D404" s="1101">
        <v>4</v>
      </c>
      <c r="E404" s="1101">
        <v>3</v>
      </c>
      <c r="F404" s="1101">
        <v>63</v>
      </c>
      <c r="G404" s="1101">
        <v>110</v>
      </c>
      <c r="H404" s="1102">
        <f>MID(I404,1,50)</f>
      </c>
      <c r="I404" s="1" t="s">
        <v>1335</v>
      </c>
      <c r="J404" s="1104" t="s">
        <v>1336</v>
      </c>
    </row>
    <row x14ac:dyDescent="0.25" r="405" customHeight="1" ht="18.75">
      <c r="A405" s="97">
        <v>89</v>
      </c>
      <c r="B405" s="2" t="s">
        <v>1116</v>
      </c>
      <c r="C405" s="1101">
        <v>404</v>
      </c>
      <c r="D405" s="1101">
        <v>4</v>
      </c>
      <c r="E405" s="1101">
        <v>3</v>
      </c>
      <c r="F405" s="1101">
        <v>63</v>
      </c>
      <c r="G405" s="1101">
        <v>111</v>
      </c>
      <c r="H405" s="1102">
        <f>MID(I405,1,50)</f>
      </c>
      <c r="I405" s="1" t="s">
        <v>1337</v>
      </c>
      <c r="J405" s="1104" t="s">
        <v>1338</v>
      </c>
    </row>
    <row x14ac:dyDescent="0.25" r="406" customHeight="1" ht="18.75">
      <c r="A406" s="97">
        <v>89</v>
      </c>
      <c r="B406" s="2" t="s">
        <v>1116</v>
      </c>
      <c r="C406" s="1101">
        <v>405</v>
      </c>
      <c r="D406" s="1101">
        <v>4</v>
      </c>
      <c r="E406" s="1101">
        <v>3</v>
      </c>
      <c r="F406" s="1101">
        <v>63</v>
      </c>
      <c r="G406" s="1101">
        <v>112</v>
      </c>
      <c r="H406" s="1102">
        <f>MID(I406,1,50)</f>
      </c>
      <c r="I406" s="1" t="s">
        <v>1339</v>
      </c>
      <c r="J406" s="1104" t="s">
        <v>1340</v>
      </c>
    </row>
    <row x14ac:dyDescent="0.25" r="407" customHeight="1" ht="18.75">
      <c r="A407" s="97">
        <v>89</v>
      </c>
      <c r="B407" s="2" t="s">
        <v>1116</v>
      </c>
      <c r="C407" s="1101">
        <v>406</v>
      </c>
      <c r="D407" s="1101">
        <v>4</v>
      </c>
      <c r="E407" s="1101">
        <v>3</v>
      </c>
      <c r="F407" s="1101">
        <v>63</v>
      </c>
      <c r="G407" s="1101">
        <v>113</v>
      </c>
      <c r="H407" s="1102">
        <f>MID(I407,1,50)</f>
      </c>
      <c r="I407" s="1" t="s">
        <v>1341</v>
      </c>
      <c r="J407" s="1104" t="s">
        <v>1342</v>
      </c>
    </row>
    <row x14ac:dyDescent="0.25" r="408" customHeight="1" ht="18.75">
      <c r="A408" s="97">
        <v>89</v>
      </c>
      <c r="B408" s="2" t="s">
        <v>1116</v>
      </c>
      <c r="C408" s="1101">
        <v>407</v>
      </c>
      <c r="D408" s="1101">
        <v>4</v>
      </c>
      <c r="E408" s="1101">
        <v>3</v>
      </c>
      <c r="F408" s="1101">
        <v>63</v>
      </c>
      <c r="G408" s="1101">
        <v>114</v>
      </c>
      <c r="H408" s="1102">
        <f>MID(I408,1,50)</f>
      </c>
      <c r="I408" s="1" t="s">
        <v>1343</v>
      </c>
      <c r="J408" s="1104" t="s">
        <v>1344</v>
      </c>
    </row>
    <row x14ac:dyDescent="0.25" r="409" customHeight="1" ht="18.75">
      <c r="A409" s="97">
        <v>89</v>
      </c>
      <c r="B409" s="2" t="s">
        <v>1116</v>
      </c>
      <c r="C409" s="1101">
        <v>408</v>
      </c>
      <c r="D409" s="1101">
        <v>4</v>
      </c>
      <c r="E409" s="1101">
        <v>3</v>
      </c>
      <c r="F409" s="1101">
        <v>63</v>
      </c>
      <c r="G409" s="1101">
        <v>115</v>
      </c>
      <c r="H409" s="1102">
        <f>MID(I409,1,50)</f>
      </c>
      <c r="I409" s="1" t="s">
        <v>1345</v>
      </c>
      <c r="J409" s="1104" t="s">
        <v>1346</v>
      </c>
    </row>
    <row x14ac:dyDescent="0.25" r="410" customHeight="1" ht="18.75">
      <c r="A410" s="97">
        <v>89</v>
      </c>
      <c r="B410" s="2" t="s">
        <v>1116</v>
      </c>
      <c r="C410" s="1101">
        <v>409</v>
      </c>
      <c r="D410" s="1101">
        <v>4</v>
      </c>
      <c r="E410" s="1101">
        <v>3</v>
      </c>
      <c r="F410" s="1101">
        <v>64</v>
      </c>
      <c r="G410" s="1101">
        <v>116</v>
      </c>
      <c r="H410" s="1102">
        <f>MID(I410,1,50)</f>
      </c>
      <c r="I410" s="1" t="s">
        <v>1347</v>
      </c>
      <c r="J410" s="1104" t="s">
        <v>1348</v>
      </c>
    </row>
    <row x14ac:dyDescent="0.25" r="411" customHeight="1" ht="18.75">
      <c r="A411" s="97">
        <v>89</v>
      </c>
      <c r="B411" s="2" t="s">
        <v>1116</v>
      </c>
      <c r="C411" s="1101">
        <v>410</v>
      </c>
      <c r="D411" s="1101">
        <v>4</v>
      </c>
      <c r="E411" s="1101">
        <v>3</v>
      </c>
      <c r="F411" s="1101">
        <v>64</v>
      </c>
      <c r="G411" s="1101">
        <v>117</v>
      </c>
      <c r="H411" s="1102">
        <f>MID(I411,1,50)</f>
      </c>
      <c r="I411" s="1" t="s">
        <v>1349</v>
      </c>
      <c r="J411" s="1104" t="s">
        <v>1350</v>
      </c>
    </row>
    <row x14ac:dyDescent="0.25" r="412" customHeight="1" ht="18.75">
      <c r="A412" s="97">
        <v>89</v>
      </c>
      <c r="B412" s="2" t="s">
        <v>1116</v>
      </c>
      <c r="C412" s="1101">
        <v>411</v>
      </c>
      <c r="D412" s="1101">
        <v>4</v>
      </c>
      <c r="E412" s="1101">
        <v>3</v>
      </c>
      <c r="F412" s="1101">
        <v>64</v>
      </c>
      <c r="G412" s="1101">
        <v>118</v>
      </c>
      <c r="H412" s="1102">
        <f>MID(I412,1,50)</f>
      </c>
      <c r="I412" s="1" t="s">
        <v>1351</v>
      </c>
      <c r="J412" s="1104" t="s">
        <v>1352</v>
      </c>
    </row>
    <row x14ac:dyDescent="0.25" r="413" customHeight="1" ht="18.75">
      <c r="A413" s="97">
        <v>89</v>
      </c>
      <c r="B413" s="2" t="s">
        <v>1116</v>
      </c>
      <c r="C413" s="1101">
        <v>412</v>
      </c>
      <c r="D413" s="1101">
        <v>4</v>
      </c>
      <c r="E413" s="1101">
        <v>3</v>
      </c>
      <c r="F413" s="1101">
        <v>64</v>
      </c>
      <c r="G413" s="1101">
        <v>119</v>
      </c>
      <c r="H413" s="1102">
        <f>MID(I413,1,50)</f>
      </c>
      <c r="I413" s="1" t="s">
        <v>1353</v>
      </c>
      <c r="J413" s="1104" t="s">
        <v>1354</v>
      </c>
    </row>
    <row x14ac:dyDescent="0.25" r="414" customHeight="1" ht="18.75">
      <c r="A414" s="97">
        <v>89</v>
      </c>
      <c r="B414" s="2" t="s">
        <v>1116</v>
      </c>
      <c r="C414" s="1101">
        <v>413</v>
      </c>
      <c r="D414" s="1101">
        <v>4</v>
      </c>
      <c r="E414" s="1101">
        <v>3</v>
      </c>
      <c r="F414" s="1101">
        <v>64</v>
      </c>
      <c r="G414" s="1101">
        <v>120</v>
      </c>
      <c r="H414" s="1102">
        <f>MID(I414,1,50)</f>
      </c>
      <c r="I414" s="1" t="s">
        <v>1355</v>
      </c>
      <c r="J414" s="1104" t="s">
        <v>1356</v>
      </c>
    </row>
    <row x14ac:dyDescent="0.25" r="415" customHeight="1" ht="18.75">
      <c r="A415" s="97">
        <v>89</v>
      </c>
      <c r="B415" s="2" t="s">
        <v>1116</v>
      </c>
      <c r="C415" s="1101">
        <v>414</v>
      </c>
      <c r="D415" s="1101">
        <v>4</v>
      </c>
      <c r="E415" s="1101">
        <v>3</v>
      </c>
      <c r="F415" s="1101">
        <v>64</v>
      </c>
      <c r="G415" s="1101">
        <v>121</v>
      </c>
      <c r="H415" s="1102">
        <f>MID(I415,1,50)</f>
      </c>
      <c r="I415" s="1" t="s">
        <v>1357</v>
      </c>
      <c r="J415" s="1104" t="s">
        <v>1358</v>
      </c>
    </row>
    <row x14ac:dyDescent="0.25" r="416" customHeight="1" ht="18.75">
      <c r="A416" s="97">
        <v>89</v>
      </c>
      <c r="B416" s="2" t="s">
        <v>1116</v>
      </c>
      <c r="C416" s="1101">
        <v>415</v>
      </c>
      <c r="D416" s="1101">
        <v>4</v>
      </c>
      <c r="E416" s="1101">
        <v>3</v>
      </c>
      <c r="F416" s="1101">
        <v>65</v>
      </c>
      <c r="G416" s="1101">
        <v>122</v>
      </c>
      <c r="H416" s="1102">
        <f>MID(I416,1,50)</f>
      </c>
      <c r="I416" s="1" t="s">
        <v>1359</v>
      </c>
      <c r="J416" s="1104" t="s">
        <v>1360</v>
      </c>
    </row>
    <row x14ac:dyDescent="0.25" r="417" customHeight="1" ht="18.75">
      <c r="A417" s="97">
        <v>89</v>
      </c>
      <c r="B417" s="2" t="s">
        <v>1116</v>
      </c>
      <c r="C417" s="1101">
        <v>416</v>
      </c>
      <c r="D417" s="1101">
        <v>4</v>
      </c>
      <c r="E417" s="1101">
        <v>3</v>
      </c>
      <c r="F417" s="1101">
        <v>65</v>
      </c>
      <c r="G417" s="1101">
        <v>123</v>
      </c>
      <c r="H417" s="1102">
        <f>MID(I417,1,50)</f>
      </c>
      <c r="I417" s="1" t="s">
        <v>1361</v>
      </c>
      <c r="J417" s="1104" t="s">
        <v>1362</v>
      </c>
    </row>
    <row x14ac:dyDescent="0.25" r="418" customHeight="1" ht="18.75">
      <c r="A418" s="97">
        <v>89</v>
      </c>
      <c r="B418" s="2" t="s">
        <v>1116</v>
      </c>
      <c r="C418" s="1101">
        <v>417</v>
      </c>
      <c r="D418" s="1101">
        <v>4</v>
      </c>
      <c r="E418" s="1101">
        <v>3</v>
      </c>
      <c r="F418" s="1101">
        <v>65</v>
      </c>
      <c r="G418" s="1101">
        <v>124</v>
      </c>
      <c r="H418" s="1102">
        <f>MID(I418,1,50)</f>
      </c>
      <c r="I418" s="1" t="s">
        <v>1363</v>
      </c>
      <c r="J418" s="1104" t="s">
        <v>1364</v>
      </c>
    </row>
    <row x14ac:dyDescent="0.25" r="419" customHeight="1" ht="18.75">
      <c r="A419" s="97">
        <v>89</v>
      </c>
      <c r="B419" s="2" t="s">
        <v>1116</v>
      </c>
      <c r="C419" s="1101">
        <v>418</v>
      </c>
      <c r="D419" s="1101">
        <v>4</v>
      </c>
      <c r="E419" s="1101">
        <v>3</v>
      </c>
      <c r="F419" s="1101">
        <v>65</v>
      </c>
      <c r="G419" s="1101">
        <v>125</v>
      </c>
      <c r="H419" s="1102">
        <f>MID(I419,1,50)</f>
      </c>
      <c r="I419" s="1" t="s">
        <v>1365</v>
      </c>
      <c r="J419" s="1104" t="s">
        <v>1366</v>
      </c>
    </row>
    <row x14ac:dyDescent="0.25" r="420" customHeight="1" ht="18.75">
      <c r="A420" s="97">
        <v>89</v>
      </c>
      <c r="B420" s="2" t="s">
        <v>1116</v>
      </c>
      <c r="C420" s="1101">
        <v>419</v>
      </c>
      <c r="D420" s="1101">
        <v>4</v>
      </c>
      <c r="E420" s="1101">
        <v>3</v>
      </c>
      <c r="F420" s="1101">
        <v>65</v>
      </c>
      <c r="G420" s="1101">
        <v>126</v>
      </c>
      <c r="H420" s="1102">
        <f>MID(I420,1,50)</f>
      </c>
      <c r="I420" s="1" t="s">
        <v>1367</v>
      </c>
      <c r="J420" s="1104" t="s">
        <v>1368</v>
      </c>
    </row>
    <row x14ac:dyDescent="0.25" r="421" customHeight="1" ht="18.75">
      <c r="A421" s="97">
        <v>89</v>
      </c>
      <c r="B421" s="2" t="s">
        <v>1116</v>
      </c>
      <c r="C421" s="1101">
        <v>420</v>
      </c>
      <c r="D421" s="1101">
        <v>4</v>
      </c>
      <c r="E421" s="1101">
        <v>3</v>
      </c>
      <c r="F421" s="1101">
        <v>65</v>
      </c>
      <c r="G421" s="1101">
        <v>127</v>
      </c>
      <c r="H421" s="1102">
        <f>MID(I421,1,50)</f>
      </c>
      <c r="I421" s="1" t="s">
        <v>1369</v>
      </c>
      <c r="J421" s="1104" t="s">
        <v>1370</v>
      </c>
    </row>
    <row x14ac:dyDescent="0.25" r="422" customHeight="1" ht="18.75">
      <c r="A422" s="97">
        <v>89</v>
      </c>
      <c r="B422" s="2" t="s">
        <v>1116</v>
      </c>
      <c r="C422" s="1101">
        <v>421</v>
      </c>
      <c r="D422" s="1101">
        <v>4</v>
      </c>
      <c r="E422" s="1101">
        <v>3</v>
      </c>
      <c r="F422" s="1101">
        <v>65</v>
      </c>
      <c r="G422" s="1101">
        <v>128</v>
      </c>
      <c r="H422" s="1102">
        <f>MID(I422,1,50)</f>
      </c>
      <c r="I422" s="1" t="s">
        <v>1371</v>
      </c>
      <c r="J422" s="1104" t="s">
        <v>1372</v>
      </c>
    </row>
    <row x14ac:dyDescent="0.25" r="423" customHeight="1" ht="18.75">
      <c r="A423" s="97">
        <v>89</v>
      </c>
      <c r="B423" s="2" t="s">
        <v>1116</v>
      </c>
      <c r="C423" s="1101">
        <v>422</v>
      </c>
      <c r="D423" s="1101">
        <v>4</v>
      </c>
      <c r="E423" s="1101">
        <v>3</v>
      </c>
      <c r="F423" s="1101">
        <v>65</v>
      </c>
      <c r="G423" s="1101">
        <v>129</v>
      </c>
      <c r="H423" s="1102">
        <f>MID(I423,1,50)</f>
      </c>
      <c r="I423" s="1" t="s">
        <v>1373</v>
      </c>
      <c r="J423" s="1104" t="s">
        <v>1374</v>
      </c>
    </row>
    <row x14ac:dyDescent="0.25" r="424" customHeight="1" ht="18.75">
      <c r="A424" s="97">
        <v>89</v>
      </c>
      <c r="B424" s="2" t="s">
        <v>1116</v>
      </c>
      <c r="C424" s="1101">
        <v>423</v>
      </c>
      <c r="D424" s="1101">
        <v>4</v>
      </c>
      <c r="E424" s="1101">
        <v>3</v>
      </c>
      <c r="F424" s="1101">
        <v>65</v>
      </c>
      <c r="G424" s="1101">
        <v>130</v>
      </c>
      <c r="H424" s="1102">
        <f>MID(I424,1,50)</f>
      </c>
      <c r="I424" s="1" t="s">
        <v>1375</v>
      </c>
      <c r="J424" s="1104" t="s">
        <v>1376</v>
      </c>
    </row>
    <row x14ac:dyDescent="0.25" r="425" customHeight="1" ht="18.75">
      <c r="A425" s="97">
        <v>89</v>
      </c>
      <c r="B425" s="2" t="s">
        <v>1116</v>
      </c>
      <c r="C425" s="1101">
        <v>424</v>
      </c>
      <c r="D425" s="1101">
        <v>4</v>
      </c>
      <c r="E425" s="1101">
        <v>3</v>
      </c>
      <c r="F425" s="1101">
        <v>65</v>
      </c>
      <c r="G425" s="1101">
        <v>131</v>
      </c>
      <c r="H425" s="1102">
        <f>MID(I425,1,50)</f>
      </c>
      <c r="I425" s="1" t="s">
        <v>1377</v>
      </c>
      <c r="J425" s="1104" t="s">
        <v>1378</v>
      </c>
    </row>
    <row x14ac:dyDescent="0.25" r="426" customHeight="1" ht="18.75">
      <c r="A426" s="97">
        <v>89</v>
      </c>
      <c r="B426" s="2" t="s">
        <v>1116</v>
      </c>
      <c r="C426" s="1101">
        <v>425</v>
      </c>
      <c r="D426" s="1101">
        <v>4</v>
      </c>
      <c r="E426" s="1101">
        <v>3</v>
      </c>
      <c r="F426" s="1101">
        <v>65</v>
      </c>
      <c r="G426" s="1101">
        <v>132</v>
      </c>
      <c r="H426" s="1102">
        <f>MID(I426,1,50)</f>
      </c>
      <c r="I426" s="1" t="s">
        <v>1379</v>
      </c>
      <c r="J426" s="1104" t="s">
        <v>1380</v>
      </c>
    </row>
    <row x14ac:dyDescent="0.25" r="427" customHeight="1" ht="18.75">
      <c r="A427" s="97">
        <v>89</v>
      </c>
      <c r="B427" s="2" t="s">
        <v>1116</v>
      </c>
      <c r="C427" s="1101">
        <v>426</v>
      </c>
      <c r="D427" s="1101">
        <v>4</v>
      </c>
      <c r="E427" s="1101">
        <v>3</v>
      </c>
      <c r="F427" s="1101">
        <v>66</v>
      </c>
      <c r="G427" s="1101">
        <v>133</v>
      </c>
      <c r="H427" s="1102">
        <f>MID(I427,1,50)</f>
      </c>
      <c r="I427" s="1" t="s">
        <v>1381</v>
      </c>
      <c r="J427" s="1104" t="s">
        <v>1382</v>
      </c>
    </row>
    <row x14ac:dyDescent="0.25" r="428" customHeight="1" ht="18.75">
      <c r="A428" s="97">
        <v>89</v>
      </c>
      <c r="B428" s="2" t="s">
        <v>1116</v>
      </c>
      <c r="C428" s="1101">
        <v>427</v>
      </c>
      <c r="D428" s="1101">
        <v>4</v>
      </c>
      <c r="E428" s="1101">
        <v>3</v>
      </c>
      <c r="F428" s="1101">
        <v>66</v>
      </c>
      <c r="G428" s="1101">
        <v>134</v>
      </c>
      <c r="H428" s="1102">
        <f>MID(I428,1,50)</f>
      </c>
      <c r="I428" s="1" t="s">
        <v>1383</v>
      </c>
      <c r="J428" s="1104" t="s">
        <v>1384</v>
      </c>
    </row>
    <row x14ac:dyDescent="0.25" r="429" customHeight="1" ht="18.75">
      <c r="A429" s="97">
        <v>89</v>
      </c>
      <c r="B429" s="2" t="s">
        <v>1116</v>
      </c>
      <c r="C429" s="1101">
        <v>428</v>
      </c>
      <c r="D429" s="1101">
        <v>4</v>
      </c>
      <c r="E429" s="1101">
        <v>3</v>
      </c>
      <c r="F429" s="1101">
        <v>66</v>
      </c>
      <c r="G429" s="1101">
        <v>135</v>
      </c>
      <c r="H429" s="1102">
        <f>MID(I429,1,50)</f>
      </c>
      <c r="I429" s="1" t="s">
        <v>1385</v>
      </c>
      <c r="J429" s="1104" t="s">
        <v>1386</v>
      </c>
    </row>
    <row x14ac:dyDescent="0.25" r="430" customHeight="1" ht="18.75">
      <c r="A430" s="97">
        <v>89</v>
      </c>
      <c r="B430" s="2" t="s">
        <v>1116</v>
      </c>
      <c r="C430" s="1101">
        <v>429</v>
      </c>
      <c r="D430" s="1101">
        <v>4</v>
      </c>
      <c r="E430" s="1101">
        <v>3</v>
      </c>
      <c r="F430" s="1101">
        <v>66</v>
      </c>
      <c r="G430" s="1101">
        <v>136</v>
      </c>
      <c r="H430" s="1102">
        <f>MID(I430,1,50)</f>
      </c>
      <c r="I430" s="1" t="s">
        <v>1387</v>
      </c>
      <c r="J430" s="1104" t="s">
        <v>1388</v>
      </c>
    </row>
    <row x14ac:dyDescent="0.25" r="431" customHeight="1" ht="18.75">
      <c r="A431" s="97">
        <v>89</v>
      </c>
      <c r="B431" s="2" t="s">
        <v>1116</v>
      </c>
      <c r="C431" s="1101">
        <v>430</v>
      </c>
      <c r="D431" s="1101">
        <v>4</v>
      </c>
      <c r="E431" s="1101">
        <v>3</v>
      </c>
      <c r="F431" s="1101">
        <v>66</v>
      </c>
      <c r="G431" s="1101">
        <v>137</v>
      </c>
      <c r="H431" s="1102">
        <f>MID(I431,1,50)</f>
      </c>
      <c r="I431" s="1" t="s">
        <v>1389</v>
      </c>
      <c r="J431" s="1104" t="s">
        <v>1390</v>
      </c>
    </row>
    <row x14ac:dyDescent="0.25" r="432" customHeight="1" ht="18.75">
      <c r="A432" s="97">
        <v>89</v>
      </c>
      <c r="B432" s="2" t="s">
        <v>1116</v>
      </c>
      <c r="C432" s="1101">
        <v>431</v>
      </c>
      <c r="D432" s="1101">
        <v>4</v>
      </c>
      <c r="E432" s="1101">
        <v>3</v>
      </c>
      <c r="F432" s="1101">
        <v>66</v>
      </c>
      <c r="G432" s="1101">
        <v>138</v>
      </c>
      <c r="H432" s="1102">
        <f>MID(I432,1,50)</f>
      </c>
      <c r="I432" s="1" t="s">
        <v>1391</v>
      </c>
      <c r="J432" s="1104" t="s">
        <v>1392</v>
      </c>
    </row>
    <row x14ac:dyDescent="0.25" r="433" customHeight="1" ht="18.75">
      <c r="A433" s="97">
        <v>89</v>
      </c>
      <c r="B433" s="2" t="s">
        <v>1116</v>
      </c>
      <c r="C433" s="1101">
        <v>432</v>
      </c>
      <c r="D433" s="1101">
        <v>4</v>
      </c>
      <c r="E433" s="1101">
        <v>3</v>
      </c>
      <c r="F433" s="1101">
        <v>66</v>
      </c>
      <c r="G433" s="1101">
        <v>139</v>
      </c>
      <c r="H433" s="1102">
        <f>MID(I433,1,50)</f>
      </c>
      <c r="I433" s="1" t="s">
        <v>1393</v>
      </c>
      <c r="J433" s="1104" t="s">
        <v>1394</v>
      </c>
    </row>
    <row x14ac:dyDescent="0.25" r="434" customHeight="1" ht="18.75">
      <c r="A434" s="97">
        <v>89</v>
      </c>
      <c r="B434" s="2" t="s">
        <v>1116</v>
      </c>
      <c r="C434" s="1101">
        <v>433</v>
      </c>
      <c r="D434" s="1101">
        <v>4</v>
      </c>
      <c r="E434" s="1101">
        <v>3</v>
      </c>
      <c r="F434" s="1101">
        <v>66</v>
      </c>
      <c r="G434" s="1101">
        <v>140</v>
      </c>
      <c r="H434" s="1102">
        <f>MID(I434,1,50)</f>
      </c>
      <c r="I434" s="1" t="s">
        <v>1395</v>
      </c>
      <c r="J434" s="1104" t="s">
        <v>1396</v>
      </c>
    </row>
    <row x14ac:dyDescent="0.25" r="435" customHeight="1" ht="18.75">
      <c r="A435" s="97">
        <v>89</v>
      </c>
      <c r="B435" s="2" t="s">
        <v>1116</v>
      </c>
      <c r="C435" s="1101">
        <v>434</v>
      </c>
      <c r="D435" s="1101">
        <v>4</v>
      </c>
      <c r="E435" s="1101">
        <v>3</v>
      </c>
      <c r="F435" s="1101">
        <v>67</v>
      </c>
      <c r="G435" s="1101">
        <v>141</v>
      </c>
      <c r="H435" s="1102">
        <f>MID(I435,1,50)</f>
      </c>
      <c r="I435" s="1" t="s">
        <v>1397</v>
      </c>
      <c r="J435" s="1104" t="s">
        <v>1398</v>
      </c>
    </row>
    <row x14ac:dyDescent="0.25" r="436" customHeight="1" ht="18.75">
      <c r="A436" s="97">
        <v>89</v>
      </c>
      <c r="B436" s="2" t="s">
        <v>1116</v>
      </c>
      <c r="C436" s="1101">
        <v>435</v>
      </c>
      <c r="D436" s="1101">
        <v>4</v>
      </c>
      <c r="E436" s="1101">
        <v>3</v>
      </c>
      <c r="F436" s="1101">
        <v>67</v>
      </c>
      <c r="G436" s="1101">
        <v>142</v>
      </c>
      <c r="H436" s="1102">
        <f>MID(I436,1,50)</f>
      </c>
      <c r="I436" s="1" t="s">
        <v>1399</v>
      </c>
      <c r="J436" s="1104" t="s">
        <v>1400</v>
      </c>
    </row>
    <row x14ac:dyDescent="0.25" r="437" customHeight="1" ht="18.75">
      <c r="A437" s="97">
        <v>89</v>
      </c>
      <c r="B437" s="2" t="s">
        <v>1116</v>
      </c>
      <c r="C437" s="1101">
        <v>436</v>
      </c>
      <c r="D437" s="1101">
        <v>4</v>
      </c>
      <c r="E437" s="1101">
        <v>3</v>
      </c>
      <c r="F437" s="1101">
        <v>67</v>
      </c>
      <c r="G437" s="1101">
        <v>143</v>
      </c>
      <c r="H437" s="1102">
        <f>MID(I437,1,50)</f>
      </c>
      <c r="I437" s="1" t="s">
        <v>1401</v>
      </c>
      <c r="J437" s="1104" t="s">
        <v>1402</v>
      </c>
    </row>
    <row x14ac:dyDescent="0.25" r="438" customHeight="1" ht="18.75">
      <c r="A438" s="97">
        <v>89</v>
      </c>
      <c r="B438" s="2" t="s">
        <v>1116</v>
      </c>
      <c r="C438" s="1101">
        <v>437</v>
      </c>
      <c r="D438" s="1101">
        <v>4</v>
      </c>
      <c r="E438" s="1101">
        <v>3</v>
      </c>
      <c r="F438" s="1101">
        <v>67</v>
      </c>
      <c r="G438" s="1101">
        <v>144</v>
      </c>
      <c r="H438" s="1102">
        <f>MID(I438,1,50)</f>
      </c>
      <c r="I438" s="1" t="s">
        <v>1403</v>
      </c>
      <c r="J438" s="1104" t="s">
        <v>1404</v>
      </c>
    </row>
    <row x14ac:dyDescent="0.25" r="439" customHeight="1" ht="18.75">
      <c r="A439" s="97">
        <v>89</v>
      </c>
      <c r="B439" s="2" t="s">
        <v>1116</v>
      </c>
      <c r="C439" s="1101">
        <v>438</v>
      </c>
      <c r="D439" s="1101">
        <v>4</v>
      </c>
      <c r="E439" s="1101">
        <v>3</v>
      </c>
      <c r="F439" s="1101">
        <v>67</v>
      </c>
      <c r="G439" s="1101">
        <v>145</v>
      </c>
      <c r="H439" s="1102">
        <f>MID(I439,1,50)</f>
      </c>
      <c r="I439" s="1" t="s">
        <v>1405</v>
      </c>
      <c r="J439" s="1104" t="s">
        <v>1406</v>
      </c>
    </row>
    <row x14ac:dyDescent="0.25" r="440" customHeight="1" ht="18.75">
      <c r="A440" s="97">
        <v>89</v>
      </c>
      <c r="B440" s="2" t="s">
        <v>1116</v>
      </c>
      <c r="C440" s="1101">
        <v>439</v>
      </c>
      <c r="D440" s="1101">
        <v>4</v>
      </c>
      <c r="E440" s="1101">
        <v>3</v>
      </c>
      <c r="F440" s="1101">
        <v>67</v>
      </c>
      <c r="G440" s="1101">
        <v>146</v>
      </c>
      <c r="H440" s="1102">
        <f>MID(I440,1,50)</f>
      </c>
      <c r="I440" s="1" t="s">
        <v>1407</v>
      </c>
      <c r="J440" s="1104" t="s">
        <v>1408</v>
      </c>
    </row>
    <row x14ac:dyDescent="0.25" r="441" customHeight="1" ht="18.75">
      <c r="A441" s="97">
        <v>89</v>
      </c>
      <c r="B441" s="2" t="s">
        <v>1116</v>
      </c>
      <c r="C441" s="1101">
        <v>440</v>
      </c>
      <c r="D441" s="1101">
        <v>4</v>
      </c>
      <c r="E441" s="1101">
        <v>3</v>
      </c>
      <c r="F441" s="1101">
        <v>67</v>
      </c>
      <c r="G441" s="1101">
        <v>147</v>
      </c>
      <c r="H441" s="1102">
        <f>MID(I441,1,50)</f>
      </c>
      <c r="I441" s="1" t="s">
        <v>1409</v>
      </c>
      <c r="J441" s="1104" t="s">
        <v>1410</v>
      </c>
    </row>
    <row x14ac:dyDescent="0.25" r="442" customHeight="1" ht="18.75">
      <c r="A442" s="97">
        <v>89</v>
      </c>
      <c r="B442" s="2" t="s">
        <v>1116</v>
      </c>
      <c r="C442" s="1101">
        <v>441</v>
      </c>
      <c r="D442" s="1101">
        <v>4</v>
      </c>
      <c r="E442" s="1101">
        <v>3</v>
      </c>
      <c r="F442" s="1101">
        <v>67</v>
      </c>
      <c r="G442" s="1101">
        <v>148</v>
      </c>
      <c r="H442" s="1102">
        <f>MID(I442,1,50)</f>
      </c>
      <c r="I442" s="1" t="s">
        <v>1411</v>
      </c>
      <c r="J442" s="1104" t="s">
        <v>1412</v>
      </c>
    </row>
    <row x14ac:dyDescent="0.25" r="443" customHeight="1" ht="18.75">
      <c r="A443" s="97">
        <v>89</v>
      </c>
      <c r="B443" s="2" t="s">
        <v>1116</v>
      </c>
      <c r="C443" s="1101">
        <v>442</v>
      </c>
      <c r="D443" s="1101">
        <v>4</v>
      </c>
      <c r="E443" s="1101">
        <v>3</v>
      </c>
      <c r="F443" s="1101">
        <v>68</v>
      </c>
      <c r="G443" s="1101">
        <v>149</v>
      </c>
      <c r="H443" s="1102">
        <f>MID(I443,1,50)</f>
      </c>
      <c r="I443" s="1" t="s">
        <v>1413</v>
      </c>
      <c r="J443" s="1104" t="s">
        <v>1414</v>
      </c>
    </row>
    <row x14ac:dyDescent="0.25" r="444" customHeight="1" ht="18.75">
      <c r="A444" s="97">
        <v>89</v>
      </c>
      <c r="B444" s="2" t="s">
        <v>1116</v>
      </c>
      <c r="C444" s="1101">
        <v>443</v>
      </c>
      <c r="D444" s="1101">
        <v>4</v>
      </c>
      <c r="E444" s="1101">
        <v>3</v>
      </c>
      <c r="F444" s="1101">
        <v>68</v>
      </c>
      <c r="G444" s="1101">
        <v>150</v>
      </c>
      <c r="H444" s="1102">
        <f>MID(I444,1,50)</f>
      </c>
      <c r="I444" s="1" t="s">
        <v>1415</v>
      </c>
      <c r="J444" s="1104" t="s">
        <v>1416</v>
      </c>
    </row>
    <row x14ac:dyDescent="0.25" r="445" customHeight="1" ht="18.75">
      <c r="A445" s="97">
        <v>89</v>
      </c>
      <c r="B445" s="2" t="s">
        <v>1116</v>
      </c>
      <c r="C445" s="1101">
        <v>444</v>
      </c>
      <c r="D445" s="1101">
        <v>4</v>
      </c>
      <c r="E445" s="1101">
        <v>3</v>
      </c>
      <c r="F445" s="1101">
        <v>68</v>
      </c>
      <c r="G445" s="1101">
        <v>151</v>
      </c>
      <c r="H445" s="1102">
        <f>MID(I445,1,50)</f>
      </c>
      <c r="I445" s="1" t="s">
        <v>1417</v>
      </c>
      <c r="J445" s="1104" t="s">
        <v>1418</v>
      </c>
    </row>
    <row x14ac:dyDescent="0.25" r="446" customHeight="1" ht="18.75">
      <c r="A446" s="97">
        <v>89</v>
      </c>
      <c r="B446" s="2" t="s">
        <v>1116</v>
      </c>
      <c r="C446" s="1101">
        <v>445</v>
      </c>
      <c r="D446" s="1101">
        <v>4</v>
      </c>
      <c r="E446" s="1101">
        <v>3</v>
      </c>
      <c r="F446" s="1101">
        <v>68</v>
      </c>
      <c r="G446" s="1101">
        <v>152</v>
      </c>
      <c r="H446" s="1102">
        <f>MID(I446,1,50)</f>
      </c>
      <c r="I446" s="1" t="s">
        <v>1419</v>
      </c>
      <c r="J446" s="1104" t="s">
        <v>1420</v>
      </c>
    </row>
    <row x14ac:dyDescent="0.25" r="447" customHeight="1" ht="18.75">
      <c r="A447" s="97">
        <v>89</v>
      </c>
      <c r="B447" s="2" t="s">
        <v>1116</v>
      </c>
      <c r="C447" s="1101">
        <v>446</v>
      </c>
      <c r="D447" s="1101">
        <v>4</v>
      </c>
      <c r="E447" s="1101">
        <v>3</v>
      </c>
      <c r="F447" s="1101">
        <v>68</v>
      </c>
      <c r="G447" s="1101">
        <v>153</v>
      </c>
      <c r="H447" s="1102">
        <f>MID(I447,1,50)</f>
      </c>
      <c r="I447" s="1" t="s">
        <v>1421</v>
      </c>
      <c r="J447" s="1104" t="s">
        <v>1422</v>
      </c>
    </row>
    <row x14ac:dyDescent="0.25" r="448" customHeight="1" ht="18.75">
      <c r="A448" s="97">
        <v>89</v>
      </c>
      <c r="B448" s="2" t="s">
        <v>1116</v>
      </c>
      <c r="C448" s="1101">
        <v>447</v>
      </c>
      <c r="D448" s="1101">
        <v>4</v>
      </c>
      <c r="E448" s="1101">
        <v>3</v>
      </c>
      <c r="F448" s="1101">
        <v>69</v>
      </c>
      <c r="G448" s="1101">
        <v>154</v>
      </c>
      <c r="H448" s="1102">
        <f>MID(I448,1,50)</f>
      </c>
      <c r="I448" s="1" t="s">
        <v>1423</v>
      </c>
      <c r="J448" s="1104" t="s">
        <v>1424</v>
      </c>
    </row>
    <row x14ac:dyDescent="0.25" r="449" customHeight="1" ht="18.75">
      <c r="A449" s="97">
        <v>89</v>
      </c>
      <c r="B449" s="2" t="s">
        <v>1116</v>
      </c>
      <c r="C449" s="1101">
        <v>448</v>
      </c>
      <c r="D449" s="1101">
        <v>4</v>
      </c>
      <c r="E449" s="1101">
        <v>3</v>
      </c>
      <c r="F449" s="1101">
        <v>69</v>
      </c>
      <c r="G449" s="1101">
        <v>155</v>
      </c>
      <c r="H449" s="1102">
        <f>MID(I449,1,50)</f>
      </c>
      <c r="I449" s="1" t="s">
        <v>1425</v>
      </c>
      <c r="J449" s="1104" t="s">
        <v>1426</v>
      </c>
    </row>
    <row x14ac:dyDescent="0.25" r="450" customHeight="1" ht="18.75">
      <c r="A450" s="97">
        <v>89</v>
      </c>
      <c r="B450" s="2" t="s">
        <v>1116</v>
      </c>
      <c r="C450" s="1101">
        <v>449</v>
      </c>
      <c r="D450" s="1101">
        <v>4</v>
      </c>
      <c r="E450" s="1101">
        <v>3</v>
      </c>
      <c r="F450" s="1101">
        <v>69</v>
      </c>
      <c r="G450" s="1101">
        <v>156</v>
      </c>
      <c r="H450" s="1102">
        <f>MID(I450,1,50)</f>
      </c>
      <c r="I450" s="1" t="s">
        <v>1427</v>
      </c>
      <c r="J450" s="1104" t="s">
        <v>1428</v>
      </c>
    </row>
    <row x14ac:dyDescent="0.25" r="451" customHeight="1" ht="18.75">
      <c r="A451" s="97">
        <v>89</v>
      </c>
      <c r="B451" s="2" t="s">
        <v>1116</v>
      </c>
      <c r="C451" s="1101">
        <v>450</v>
      </c>
      <c r="D451" s="1101">
        <v>4</v>
      </c>
      <c r="E451" s="1101">
        <v>3</v>
      </c>
      <c r="F451" s="1101">
        <v>69</v>
      </c>
      <c r="G451" s="1101">
        <v>157</v>
      </c>
      <c r="H451" s="1102">
        <f>MID(I451,1,50)</f>
      </c>
      <c r="I451" s="1" t="s">
        <v>1429</v>
      </c>
      <c r="J451" s="1104" t="s">
        <v>1430</v>
      </c>
    </row>
    <row x14ac:dyDescent="0.25" r="452" customHeight="1" ht="18.75">
      <c r="A452" s="97">
        <v>89</v>
      </c>
      <c r="B452" s="2" t="s">
        <v>1116</v>
      </c>
      <c r="C452" s="1101">
        <v>451</v>
      </c>
      <c r="D452" s="1101">
        <v>4</v>
      </c>
      <c r="E452" s="1101">
        <v>3</v>
      </c>
      <c r="F452" s="1101">
        <v>70</v>
      </c>
      <c r="G452" s="1101">
        <v>158</v>
      </c>
      <c r="H452" s="1102">
        <f>MID(I452,1,50)</f>
      </c>
      <c r="I452" s="1" t="s">
        <v>1431</v>
      </c>
      <c r="J452" s="1104" t="s">
        <v>1432</v>
      </c>
    </row>
    <row x14ac:dyDescent="0.25" r="453" customHeight="1" ht="18.75">
      <c r="A453" s="97">
        <v>89</v>
      </c>
      <c r="B453" s="2" t="s">
        <v>1116</v>
      </c>
      <c r="C453" s="1101">
        <v>452</v>
      </c>
      <c r="D453" s="1101">
        <v>4</v>
      </c>
      <c r="E453" s="1101">
        <v>3</v>
      </c>
      <c r="F453" s="1101">
        <v>70</v>
      </c>
      <c r="G453" s="1101">
        <v>159</v>
      </c>
      <c r="H453" s="1102">
        <f>MID(I453,1,50)</f>
      </c>
      <c r="I453" s="1" t="s">
        <v>1433</v>
      </c>
      <c r="J453" s="1104" t="s">
        <v>1434</v>
      </c>
    </row>
    <row x14ac:dyDescent="0.25" r="454" customHeight="1" ht="18.75">
      <c r="A454" s="97">
        <v>89</v>
      </c>
      <c r="B454" s="2" t="s">
        <v>1116</v>
      </c>
      <c r="C454" s="1101">
        <v>453</v>
      </c>
      <c r="D454" s="1101">
        <v>4</v>
      </c>
      <c r="E454" s="1101">
        <v>3</v>
      </c>
      <c r="F454" s="1101">
        <v>70</v>
      </c>
      <c r="G454" s="1101">
        <v>160</v>
      </c>
      <c r="H454" s="1102">
        <f>MID(I454,1,50)</f>
      </c>
      <c r="I454" s="1" t="s">
        <v>1435</v>
      </c>
      <c r="J454" s="1104" t="s">
        <v>1436</v>
      </c>
    </row>
    <row x14ac:dyDescent="0.25" r="455" customHeight="1" ht="18.75">
      <c r="A455" s="97">
        <v>89</v>
      </c>
      <c r="B455" s="2" t="s">
        <v>1116</v>
      </c>
      <c r="C455" s="1101">
        <v>454</v>
      </c>
      <c r="D455" s="1101">
        <v>4</v>
      </c>
      <c r="E455" s="1101">
        <v>3</v>
      </c>
      <c r="F455" s="1101">
        <v>70</v>
      </c>
      <c r="G455" s="1101">
        <v>161</v>
      </c>
      <c r="H455" s="1102">
        <f>MID(I455,1,50)</f>
      </c>
      <c r="I455" s="1" t="s">
        <v>1437</v>
      </c>
      <c r="J455" s="1104" t="s">
        <v>1438</v>
      </c>
    </row>
    <row x14ac:dyDescent="0.25" r="456" customHeight="1" ht="18.75">
      <c r="A456" s="97">
        <v>89</v>
      </c>
      <c r="B456" s="2" t="s">
        <v>1116</v>
      </c>
      <c r="C456" s="1101">
        <v>455</v>
      </c>
      <c r="D456" s="1101">
        <v>4</v>
      </c>
      <c r="E456" s="1101">
        <v>3</v>
      </c>
      <c r="F456" s="1101">
        <v>70</v>
      </c>
      <c r="G456" s="1101">
        <v>162</v>
      </c>
      <c r="H456" s="1102">
        <f>MID(I456,1,50)</f>
      </c>
      <c r="I456" s="1" t="s">
        <v>1439</v>
      </c>
      <c r="J456" s="1104" t="s">
        <v>1440</v>
      </c>
    </row>
    <row x14ac:dyDescent="0.25" r="457" customHeight="1" ht="18.75">
      <c r="A457" s="97">
        <v>89</v>
      </c>
      <c r="B457" s="2" t="s">
        <v>1116</v>
      </c>
      <c r="C457" s="1101">
        <v>456</v>
      </c>
      <c r="D457" s="1101">
        <v>4</v>
      </c>
      <c r="E457" s="1101">
        <v>3</v>
      </c>
      <c r="F457" s="1101">
        <v>70</v>
      </c>
      <c r="G457" s="1101">
        <v>163</v>
      </c>
      <c r="H457" s="1102">
        <f>MID(I457,1,50)</f>
      </c>
      <c r="I457" s="1" t="s">
        <v>1441</v>
      </c>
      <c r="J457" s="1104" t="s">
        <v>1442</v>
      </c>
    </row>
    <row x14ac:dyDescent="0.25" r="458" customHeight="1" ht="18.75">
      <c r="A458" s="97">
        <v>89</v>
      </c>
      <c r="B458" s="2" t="s">
        <v>1116</v>
      </c>
      <c r="C458" s="1101">
        <v>457</v>
      </c>
      <c r="D458" s="1101">
        <v>4</v>
      </c>
      <c r="E458" s="1101">
        <v>3</v>
      </c>
      <c r="F458" s="1101">
        <v>70</v>
      </c>
      <c r="G458" s="1101">
        <v>164</v>
      </c>
      <c r="H458" s="1102">
        <f>MID(I458,1,50)</f>
      </c>
      <c r="I458" s="1" t="s">
        <v>1443</v>
      </c>
      <c r="J458" s="1104" t="s">
        <v>1444</v>
      </c>
    </row>
    <row x14ac:dyDescent="0.25" r="459" customHeight="1" ht="18.75">
      <c r="A459" s="97">
        <v>89</v>
      </c>
      <c r="B459" s="2" t="s">
        <v>1116</v>
      </c>
      <c r="C459" s="1101">
        <v>458</v>
      </c>
      <c r="D459" s="1101">
        <v>4</v>
      </c>
      <c r="E459" s="1101">
        <v>3</v>
      </c>
      <c r="F459" s="1101">
        <v>70</v>
      </c>
      <c r="G459" s="1101">
        <v>165</v>
      </c>
      <c r="H459" s="1102">
        <f>MID(I459,1,50)</f>
      </c>
      <c r="I459" s="1" t="s">
        <v>1445</v>
      </c>
      <c r="J459" s="1104" t="s">
        <v>1446</v>
      </c>
    </row>
    <row x14ac:dyDescent="0.25" r="460" customHeight="1" ht="18.75">
      <c r="A460" s="97">
        <v>89</v>
      </c>
      <c r="B460" s="2" t="s">
        <v>1116</v>
      </c>
      <c r="C460" s="1101">
        <v>459</v>
      </c>
      <c r="D460" s="1101">
        <v>4</v>
      </c>
      <c r="E460" s="1101">
        <v>3</v>
      </c>
      <c r="F460" s="1101">
        <v>71</v>
      </c>
      <c r="G460" s="1101">
        <v>166</v>
      </c>
      <c r="H460" s="1102">
        <f>MID(I460,1,50)</f>
      </c>
      <c r="I460" s="1" t="s">
        <v>1447</v>
      </c>
      <c r="J460" s="1104" t="s">
        <v>1448</v>
      </c>
    </row>
    <row x14ac:dyDescent="0.25" r="461" customHeight="1" ht="18.75">
      <c r="A461" s="97">
        <v>89</v>
      </c>
      <c r="B461" s="2" t="s">
        <v>1116</v>
      </c>
      <c r="C461" s="1101">
        <v>460</v>
      </c>
      <c r="D461" s="1101">
        <v>4</v>
      </c>
      <c r="E461" s="1101">
        <v>3</v>
      </c>
      <c r="F461" s="1101">
        <v>71</v>
      </c>
      <c r="G461" s="1101">
        <v>167</v>
      </c>
      <c r="H461" s="1102">
        <f>MID(I461,1,50)</f>
      </c>
      <c r="I461" s="1" t="s">
        <v>1449</v>
      </c>
      <c r="J461" s="1104" t="s">
        <v>1450</v>
      </c>
    </row>
    <row x14ac:dyDescent="0.25" r="462" customHeight="1" ht="18.75">
      <c r="A462" s="97">
        <v>89</v>
      </c>
      <c r="B462" s="2" t="s">
        <v>1116</v>
      </c>
      <c r="C462" s="1101">
        <v>461</v>
      </c>
      <c r="D462" s="1101">
        <v>4</v>
      </c>
      <c r="E462" s="1101">
        <v>3</v>
      </c>
      <c r="F462" s="1101">
        <v>71</v>
      </c>
      <c r="G462" s="1101">
        <v>168</v>
      </c>
      <c r="H462" s="1102">
        <f>MID(I462,1,50)</f>
      </c>
      <c r="I462" s="1" t="s">
        <v>1451</v>
      </c>
      <c r="J462" s="1104" t="s">
        <v>1452</v>
      </c>
    </row>
    <row x14ac:dyDescent="0.25" r="463" customHeight="1" ht="18.75">
      <c r="A463" s="97">
        <v>89</v>
      </c>
      <c r="B463" s="2" t="s">
        <v>1116</v>
      </c>
      <c r="C463" s="1101">
        <v>462</v>
      </c>
      <c r="D463" s="1101">
        <v>4</v>
      </c>
      <c r="E463" s="1101">
        <v>3</v>
      </c>
      <c r="F463" s="1101">
        <v>71</v>
      </c>
      <c r="G463" s="1101">
        <v>169</v>
      </c>
      <c r="H463" s="1102">
        <f>MID(I463,1,50)</f>
      </c>
      <c r="I463" s="1" t="s">
        <v>1453</v>
      </c>
      <c r="J463" s="1104" t="s">
        <v>1454</v>
      </c>
    </row>
    <row x14ac:dyDescent="0.25" r="464" customHeight="1" ht="18.75">
      <c r="A464" s="97">
        <v>89</v>
      </c>
      <c r="B464" s="2" t="s">
        <v>1116</v>
      </c>
      <c r="C464" s="1101">
        <v>463</v>
      </c>
      <c r="D464" s="1101">
        <v>4</v>
      </c>
      <c r="E464" s="1101">
        <v>3</v>
      </c>
      <c r="F464" s="1101">
        <v>71</v>
      </c>
      <c r="G464" s="1101">
        <v>170</v>
      </c>
      <c r="H464" s="1102">
        <f>MID(I464,1,50)</f>
      </c>
      <c r="I464" s="1" t="s">
        <v>1455</v>
      </c>
      <c r="J464" s="1104" t="s">
        <v>1456</v>
      </c>
    </row>
    <row x14ac:dyDescent="0.25" r="465" customHeight="1" ht="18.75">
      <c r="A465" s="97">
        <v>89</v>
      </c>
      <c r="B465" s="2" t="s">
        <v>1116</v>
      </c>
      <c r="C465" s="1101">
        <v>464</v>
      </c>
      <c r="D465" s="1101">
        <v>4</v>
      </c>
      <c r="E465" s="1101">
        <v>3</v>
      </c>
      <c r="F465" s="1101">
        <v>71</v>
      </c>
      <c r="G465" s="1101">
        <v>171</v>
      </c>
      <c r="H465" s="1102">
        <f>MID(I465,1,50)</f>
      </c>
      <c r="I465" s="1" t="s">
        <v>1457</v>
      </c>
      <c r="J465" s="1104" t="s">
        <v>1458</v>
      </c>
    </row>
    <row x14ac:dyDescent="0.25" r="466" customHeight="1" ht="18.75">
      <c r="A466" s="97">
        <v>89</v>
      </c>
      <c r="B466" s="2" t="s">
        <v>1116</v>
      </c>
      <c r="C466" s="1101">
        <v>465</v>
      </c>
      <c r="D466" s="1101">
        <v>4</v>
      </c>
      <c r="E466" s="1101">
        <v>3</v>
      </c>
      <c r="F466" s="1101">
        <v>71</v>
      </c>
      <c r="G466" s="1101">
        <v>172</v>
      </c>
      <c r="H466" s="1102">
        <f>MID(I466,1,50)</f>
      </c>
      <c r="I466" s="1" t="s">
        <v>1459</v>
      </c>
      <c r="J466" s="1104" t="s">
        <v>1460</v>
      </c>
    </row>
    <row x14ac:dyDescent="0.25" r="467" customHeight="1" ht="18.75">
      <c r="A467" s="97">
        <v>89</v>
      </c>
      <c r="B467" s="2" t="s">
        <v>1116</v>
      </c>
      <c r="C467" s="1101">
        <v>466</v>
      </c>
      <c r="D467" s="1101">
        <v>4</v>
      </c>
      <c r="E467" s="1101">
        <v>3</v>
      </c>
      <c r="F467" s="1101">
        <v>71</v>
      </c>
      <c r="G467" s="1101">
        <v>173</v>
      </c>
      <c r="H467" s="1102">
        <f>MID(I467,1,50)</f>
      </c>
      <c r="I467" s="1" t="s">
        <v>1461</v>
      </c>
      <c r="J467" s="1104" t="s">
        <v>1462</v>
      </c>
    </row>
    <row x14ac:dyDescent="0.25" r="468" customHeight="1" ht="18.75">
      <c r="A468" s="97">
        <v>89</v>
      </c>
      <c r="B468" s="2" t="s">
        <v>1116</v>
      </c>
      <c r="C468" s="1101">
        <v>467</v>
      </c>
      <c r="D468" s="1101">
        <v>4</v>
      </c>
      <c r="E468" s="1101">
        <v>3</v>
      </c>
      <c r="F468" s="1101">
        <v>72</v>
      </c>
      <c r="G468" s="1101">
        <v>174</v>
      </c>
      <c r="H468" s="1102">
        <f>MID(I468,1,50)</f>
      </c>
      <c r="I468" s="1" t="s">
        <v>1463</v>
      </c>
      <c r="J468" s="1104" t="s">
        <v>1464</v>
      </c>
    </row>
    <row x14ac:dyDescent="0.25" r="469" customHeight="1" ht="18.75">
      <c r="A469" s="97">
        <v>89</v>
      </c>
      <c r="B469" s="2" t="s">
        <v>1116</v>
      </c>
      <c r="C469" s="1101">
        <v>468</v>
      </c>
      <c r="D469" s="1101">
        <v>4</v>
      </c>
      <c r="E469" s="1101">
        <v>3</v>
      </c>
      <c r="F469" s="1101">
        <v>72</v>
      </c>
      <c r="G469" s="1101">
        <v>175</v>
      </c>
      <c r="H469" s="1102">
        <f>MID(I469,1,50)</f>
      </c>
      <c r="I469" s="1" t="s">
        <v>1465</v>
      </c>
      <c r="J469" s="1104" t="s">
        <v>1466</v>
      </c>
    </row>
    <row x14ac:dyDescent="0.25" r="470" customHeight="1" ht="18.75">
      <c r="A470" s="97">
        <v>89</v>
      </c>
      <c r="B470" s="2" t="s">
        <v>1116</v>
      </c>
      <c r="C470" s="1101">
        <v>469</v>
      </c>
      <c r="D470" s="1101">
        <v>4</v>
      </c>
      <c r="E470" s="1101">
        <v>3</v>
      </c>
      <c r="F470" s="1101">
        <v>72</v>
      </c>
      <c r="G470" s="1101">
        <v>176</v>
      </c>
      <c r="H470" s="1102">
        <f>MID(I470,1,50)</f>
      </c>
      <c r="I470" s="1" t="s">
        <v>1467</v>
      </c>
      <c r="J470" s="1104" t="s">
        <v>1468</v>
      </c>
    </row>
    <row x14ac:dyDescent="0.25" r="471" customHeight="1" ht="18.75">
      <c r="A471" s="97">
        <v>89</v>
      </c>
      <c r="B471" s="2" t="s">
        <v>1116</v>
      </c>
      <c r="C471" s="1101">
        <v>470</v>
      </c>
      <c r="D471" s="1101">
        <v>4</v>
      </c>
      <c r="E471" s="1101">
        <v>3</v>
      </c>
      <c r="F471" s="1101">
        <v>72</v>
      </c>
      <c r="G471" s="1101">
        <v>177</v>
      </c>
      <c r="H471" s="1102">
        <f>MID(I471,1,50)</f>
      </c>
      <c r="I471" s="1" t="s">
        <v>1469</v>
      </c>
      <c r="J471" s="1104" t="s">
        <v>1470</v>
      </c>
    </row>
    <row x14ac:dyDescent="0.25" r="472" customHeight="1" ht="18.75">
      <c r="A472" s="97">
        <v>89</v>
      </c>
      <c r="B472" s="2" t="s">
        <v>1116</v>
      </c>
      <c r="C472" s="1101">
        <v>471</v>
      </c>
      <c r="D472" s="1101">
        <v>4</v>
      </c>
      <c r="E472" s="1101">
        <v>3</v>
      </c>
      <c r="F472" s="1101">
        <v>72</v>
      </c>
      <c r="G472" s="1101">
        <v>178</v>
      </c>
      <c r="H472" s="1102">
        <f>MID(I472,1,50)</f>
      </c>
      <c r="I472" s="1" t="s">
        <v>1471</v>
      </c>
      <c r="J472" s="1104" t="s">
        <v>1472</v>
      </c>
    </row>
    <row x14ac:dyDescent="0.25" r="473" customHeight="1" ht="18.75">
      <c r="A473" s="97">
        <v>89</v>
      </c>
      <c r="B473" s="2" t="s">
        <v>1116</v>
      </c>
      <c r="C473" s="1101">
        <v>472</v>
      </c>
      <c r="D473" s="1101">
        <v>4</v>
      </c>
      <c r="E473" s="1101">
        <v>3</v>
      </c>
      <c r="F473" s="1101">
        <v>72</v>
      </c>
      <c r="G473" s="1101">
        <v>179</v>
      </c>
      <c r="H473" s="1102">
        <f>MID(I473,1,50)</f>
      </c>
      <c r="I473" s="1" t="s">
        <v>1473</v>
      </c>
      <c r="J473" s="1104" t="s">
        <v>1474</v>
      </c>
    </row>
    <row x14ac:dyDescent="0.25" r="474" customHeight="1" ht="18.75">
      <c r="A474" s="97">
        <v>89</v>
      </c>
      <c r="B474" s="2" t="s">
        <v>1116</v>
      </c>
      <c r="C474" s="1101">
        <v>473</v>
      </c>
      <c r="D474" s="1101">
        <v>4</v>
      </c>
      <c r="E474" s="1101">
        <v>3</v>
      </c>
      <c r="F474" s="1101">
        <v>72</v>
      </c>
      <c r="G474" s="1101">
        <v>180</v>
      </c>
      <c r="H474" s="1102">
        <f>MID(I474,1,50)</f>
      </c>
      <c r="I474" s="1" t="s">
        <v>1475</v>
      </c>
      <c r="J474" s="1104" t="s">
        <v>1476</v>
      </c>
    </row>
    <row x14ac:dyDescent="0.25" r="475" customHeight="1" ht="18.75">
      <c r="A475" s="97">
        <v>89</v>
      </c>
      <c r="B475" s="2" t="s">
        <v>1116</v>
      </c>
      <c r="C475" s="1101">
        <v>474</v>
      </c>
      <c r="D475" s="1101">
        <v>4</v>
      </c>
      <c r="E475" s="1101">
        <v>3</v>
      </c>
      <c r="F475" s="1101">
        <v>73</v>
      </c>
      <c r="G475" s="1101">
        <v>181</v>
      </c>
      <c r="H475" s="1102">
        <f>MID(I475,1,50)</f>
      </c>
      <c r="I475" s="1" t="s">
        <v>1477</v>
      </c>
      <c r="J475" s="1104" t="s">
        <v>1478</v>
      </c>
    </row>
    <row x14ac:dyDescent="0.25" r="476" customHeight="1" ht="18.75">
      <c r="A476" s="97">
        <v>89</v>
      </c>
      <c r="B476" s="2" t="s">
        <v>1116</v>
      </c>
      <c r="C476" s="1101">
        <v>475</v>
      </c>
      <c r="D476" s="1101">
        <v>4</v>
      </c>
      <c r="E476" s="1101">
        <v>3</v>
      </c>
      <c r="F476" s="1101">
        <v>73</v>
      </c>
      <c r="G476" s="1101">
        <v>182</v>
      </c>
      <c r="H476" s="1102">
        <f>MID(I476,1,50)</f>
      </c>
      <c r="I476" s="1" t="s">
        <v>1479</v>
      </c>
      <c r="J476" s="1104" t="s">
        <v>1480</v>
      </c>
    </row>
    <row x14ac:dyDescent="0.25" r="477" customHeight="1" ht="18.75">
      <c r="A477" s="97">
        <v>89</v>
      </c>
      <c r="B477" s="2" t="s">
        <v>1116</v>
      </c>
      <c r="C477" s="1101">
        <v>476</v>
      </c>
      <c r="D477" s="1101">
        <v>4</v>
      </c>
      <c r="E477" s="1101">
        <v>3</v>
      </c>
      <c r="F477" s="1101">
        <v>73</v>
      </c>
      <c r="G477" s="1101">
        <v>183</v>
      </c>
      <c r="H477" s="1102">
        <f>MID(I477,1,50)</f>
      </c>
      <c r="I477" s="1" t="s">
        <v>1481</v>
      </c>
      <c r="J477" s="1104" t="s">
        <v>1482</v>
      </c>
    </row>
    <row x14ac:dyDescent="0.25" r="478" customHeight="1" ht="18.75">
      <c r="A478" s="97">
        <v>89</v>
      </c>
      <c r="B478" s="2" t="s">
        <v>1116</v>
      </c>
      <c r="C478" s="1101">
        <v>477</v>
      </c>
      <c r="D478" s="1101">
        <v>4</v>
      </c>
      <c r="E478" s="1101">
        <v>3</v>
      </c>
      <c r="F478" s="1101">
        <v>73</v>
      </c>
      <c r="G478" s="1101">
        <v>184</v>
      </c>
      <c r="H478" s="1102">
        <f>MID(I478,1,50)</f>
      </c>
      <c r="I478" s="1" t="s">
        <v>1483</v>
      </c>
      <c r="J478" s="1104" t="s">
        <v>1484</v>
      </c>
    </row>
    <row x14ac:dyDescent="0.25" r="479" customHeight="1" ht="18.75">
      <c r="A479" s="97">
        <v>89</v>
      </c>
      <c r="B479" s="2" t="s">
        <v>1116</v>
      </c>
      <c r="C479" s="1101">
        <v>478</v>
      </c>
      <c r="D479" s="1101">
        <v>4</v>
      </c>
      <c r="E479" s="1101">
        <v>3</v>
      </c>
      <c r="F479" s="1101">
        <v>73</v>
      </c>
      <c r="G479" s="1101">
        <v>185</v>
      </c>
      <c r="H479" s="1102">
        <f>MID(I479,1,50)</f>
      </c>
      <c r="I479" s="1" t="s">
        <v>1485</v>
      </c>
      <c r="J479" s="1104" t="s">
        <v>1486</v>
      </c>
    </row>
    <row x14ac:dyDescent="0.25" r="480" customHeight="1" ht="18.75">
      <c r="A480" s="97">
        <v>89</v>
      </c>
      <c r="B480" s="2" t="s">
        <v>1116</v>
      </c>
      <c r="C480" s="1101">
        <v>479</v>
      </c>
      <c r="D480" s="1101">
        <v>4</v>
      </c>
      <c r="E480" s="1101">
        <v>3</v>
      </c>
      <c r="F480" s="1101">
        <v>73</v>
      </c>
      <c r="G480" s="1101">
        <v>186</v>
      </c>
      <c r="H480" s="1102">
        <f>MID(I480,1,50)</f>
      </c>
      <c r="I480" s="1" t="s">
        <v>1487</v>
      </c>
      <c r="J480" s="1104" t="s">
        <v>1488</v>
      </c>
    </row>
    <row x14ac:dyDescent="0.25" r="481" customHeight="1" ht="18.75">
      <c r="A481" s="97">
        <v>89</v>
      </c>
      <c r="B481" s="2" t="s">
        <v>1116</v>
      </c>
      <c r="C481" s="1101">
        <v>480</v>
      </c>
      <c r="D481" s="1101">
        <v>4</v>
      </c>
      <c r="E481" s="1101">
        <v>3</v>
      </c>
      <c r="F481" s="1101">
        <v>74</v>
      </c>
      <c r="G481" s="1101">
        <v>187</v>
      </c>
      <c r="H481" s="1102">
        <f>MID(I481,1,50)</f>
      </c>
      <c r="I481" s="1" t="s">
        <v>1489</v>
      </c>
      <c r="J481" s="1104" t="s">
        <v>1490</v>
      </c>
    </row>
    <row x14ac:dyDescent="0.25" r="482" customHeight="1" ht="18.75">
      <c r="A482" s="97">
        <v>89</v>
      </c>
      <c r="B482" s="2" t="s">
        <v>1116</v>
      </c>
      <c r="C482" s="1101">
        <v>481</v>
      </c>
      <c r="D482" s="1101">
        <v>4</v>
      </c>
      <c r="E482" s="1101">
        <v>3</v>
      </c>
      <c r="F482" s="1101">
        <v>74</v>
      </c>
      <c r="G482" s="1101">
        <v>188</v>
      </c>
      <c r="H482" s="1102">
        <f>MID(I482,1,50)</f>
      </c>
      <c r="I482" s="1" t="s">
        <v>1491</v>
      </c>
      <c r="J482" s="1104" t="s">
        <v>1492</v>
      </c>
    </row>
    <row x14ac:dyDescent="0.25" r="483" customHeight="1" ht="18.75">
      <c r="A483" s="97">
        <v>89</v>
      </c>
      <c r="B483" s="2" t="s">
        <v>1116</v>
      </c>
      <c r="C483" s="1101">
        <v>482</v>
      </c>
      <c r="D483" s="1101">
        <v>4</v>
      </c>
      <c r="E483" s="1101">
        <v>3</v>
      </c>
      <c r="F483" s="1101">
        <v>74</v>
      </c>
      <c r="G483" s="1101">
        <v>189</v>
      </c>
      <c r="H483" s="1102">
        <f>MID(I483,1,50)</f>
      </c>
      <c r="I483" s="1" t="s">
        <v>1493</v>
      </c>
      <c r="J483" s="1104" t="s">
        <v>1494</v>
      </c>
    </row>
    <row x14ac:dyDescent="0.25" r="484" customHeight="1" ht="18.75">
      <c r="A484" s="97">
        <v>89</v>
      </c>
      <c r="B484" s="2" t="s">
        <v>1116</v>
      </c>
      <c r="C484" s="1101">
        <v>483</v>
      </c>
      <c r="D484" s="1101">
        <v>4</v>
      </c>
      <c r="E484" s="1101">
        <v>3</v>
      </c>
      <c r="F484" s="1101">
        <v>74</v>
      </c>
      <c r="G484" s="1101">
        <v>190</v>
      </c>
      <c r="H484" s="1102">
        <f>MID(I484,1,50)</f>
      </c>
      <c r="I484" s="1" t="s">
        <v>1495</v>
      </c>
      <c r="J484" s="1104" t="s">
        <v>1496</v>
      </c>
    </row>
    <row x14ac:dyDescent="0.25" r="485" customHeight="1" ht="18.75">
      <c r="A485" s="97">
        <v>89</v>
      </c>
      <c r="B485" s="2" t="s">
        <v>1116</v>
      </c>
      <c r="C485" s="1101">
        <v>484</v>
      </c>
      <c r="D485" s="1101">
        <v>4</v>
      </c>
      <c r="E485" s="1101">
        <v>3</v>
      </c>
      <c r="F485" s="1101">
        <v>74</v>
      </c>
      <c r="G485" s="1101">
        <v>191</v>
      </c>
      <c r="H485" s="1102">
        <f>MID(I485,1,50)</f>
      </c>
      <c r="I485" s="1" t="s">
        <v>1497</v>
      </c>
      <c r="J485" s="1104" t="s">
        <v>1498</v>
      </c>
    </row>
    <row x14ac:dyDescent="0.25" r="486" customHeight="1" ht="18.75">
      <c r="A486" s="97">
        <v>89</v>
      </c>
      <c r="B486" s="2" t="s">
        <v>1116</v>
      </c>
      <c r="C486" s="1101">
        <v>485</v>
      </c>
      <c r="D486" s="1101">
        <v>4</v>
      </c>
      <c r="E486" s="1101">
        <v>3</v>
      </c>
      <c r="F486" s="1101">
        <v>74</v>
      </c>
      <c r="G486" s="1101">
        <v>192</v>
      </c>
      <c r="H486" s="1102">
        <f>MID(I486,1,50)</f>
      </c>
      <c r="I486" s="1" t="s">
        <v>1499</v>
      </c>
      <c r="J486" s="1104" t="s">
        <v>1500</v>
      </c>
    </row>
    <row x14ac:dyDescent="0.25" r="487" customHeight="1" ht="18.75">
      <c r="A487" s="97">
        <v>89</v>
      </c>
      <c r="B487" s="2" t="s">
        <v>1116</v>
      </c>
      <c r="C487" s="1101">
        <v>486</v>
      </c>
      <c r="D487" s="1101">
        <v>4</v>
      </c>
      <c r="E487" s="1101">
        <v>3</v>
      </c>
      <c r="F487" s="1101">
        <v>74</v>
      </c>
      <c r="G487" s="1101">
        <v>193</v>
      </c>
      <c r="H487" s="1102">
        <f>MID(I487,1,50)</f>
      </c>
      <c r="I487" s="1" t="s">
        <v>1501</v>
      </c>
      <c r="J487" s="1104" t="s">
        <v>1502</v>
      </c>
    </row>
    <row x14ac:dyDescent="0.25" r="488" customHeight="1" ht="18.75">
      <c r="A488" s="97">
        <v>89</v>
      </c>
      <c r="B488" s="2" t="s">
        <v>1116</v>
      </c>
      <c r="C488" s="1101">
        <v>487</v>
      </c>
      <c r="D488" s="1101">
        <v>4</v>
      </c>
      <c r="E488" s="1101">
        <v>3</v>
      </c>
      <c r="F488" s="1101">
        <v>74</v>
      </c>
      <c r="G488" s="1101">
        <v>194</v>
      </c>
      <c r="H488" s="1102">
        <f>MID(I488,1,50)</f>
      </c>
      <c r="I488" s="1" t="s">
        <v>1503</v>
      </c>
      <c r="J488" s="1104" t="s">
        <v>1504</v>
      </c>
    </row>
    <row x14ac:dyDescent="0.25" r="489" customHeight="1" ht="18.75">
      <c r="A489" s="97">
        <v>89</v>
      </c>
      <c r="B489" s="2" t="s">
        <v>1116</v>
      </c>
      <c r="C489" s="1101">
        <v>488</v>
      </c>
      <c r="D489" s="1101">
        <v>4</v>
      </c>
      <c r="E489" s="1101">
        <v>3</v>
      </c>
      <c r="F489" s="1101">
        <v>75</v>
      </c>
      <c r="G489" s="1101">
        <v>195</v>
      </c>
      <c r="H489" s="1102">
        <f>MID(I489,1,50)</f>
      </c>
      <c r="I489" s="1" t="s">
        <v>1505</v>
      </c>
      <c r="J489" s="1104" t="s">
        <v>1506</v>
      </c>
    </row>
    <row x14ac:dyDescent="0.25" r="490" customHeight="1" ht="18.75">
      <c r="A490" s="97">
        <v>89</v>
      </c>
      <c r="B490" s="2" t="s">
        <v>1116</v>
      </c>
      <c r="C490" s="1101">
        <v>489</v>
      </c>
      <c r="D490" s="1101">
        <v>4</v>
      </c>
      <c r="E490" s="1101">
        <v>3</v>
      </c>
      <c r="F490" s="1101">
        <v>75</v>
      </c>
      <c r="G490" s="1101">
        <v>196</v>
      </c>
      <c r="H490" s="1102">
        <f>MID(I490,1,50)</f>
      </c>
      <c r="I490" s="1" t="s">
        <v>1507</v>
      </c>
      <c r="J490" s="1104" t="s">
        <v>1508</v>
      </c>
    </row>
    <row x14ac:dyDescent="0.25" r="491" customHeight="1" ht="18.75">
      <c r="A491" s="97">
        <v>89</v>
      </c>
      <c r="B491" s="2" t="s">
        <v>1116</v>
      </c>
      <c r="C491" s="1101">
        <v>490</v>
      </c>
      <c r="D491" s="1101">
        <v>4</v>
      </c>
      <c r="E491" s="1101">
        <v>3</v>
      </c>
      <c r="F491" s="1101">
        <v>75</v>
      </c>
      <c r="G491" s="1101">
        <v>197</v>
      </c>
      <c r="H491" s="1102">
        <f>MID(I491,1,50)</f>
      </c>
      <c r="I491" s="1" t="s">
        <v>1509</v>
      </c>
      <c r="J491" s="1104" t="s">
        <v>1510</v>
      </c>
    </row>
    <row x14ac:dyDescent="0.25" r="492" customHeight="1" ht="18.75">
      <c r="A492" s="97">
        <v>89</v>
      </c>
      <c r="B492" s="2" t="s">
        <v>1116</v>
      </c>
      <c r="C492" s="1101">
        <v>491</v>
      </c>
      <c r="D492" s="1101">
        <v>4</v>
      </c>
      <c r="E492" s="1101">
        <v>3</v>
      </c>
      <c r="F492" s="1101">
        <v>75</v>
      </c>
      <c r="G492" s="1101">
        <v>198</v>
      </c>
      <c r="H492" s="1102">
        <f>MID(I492,1,50)</f>
      </c>
      <c r="I492" s="1" t="s">
        <v>1511</v>
      </c>
      <c r="J492" s="1104" t="s">
        <v>1512</v>
      </c>
    </row>
    <row x14ac:dyDescent="0.25" r="493" customHeight="1" ht="18.75">
      <c r="A493" s="97">
        <v>89</v>
      </c>
      <c r="B493" s="2" t="s">
        <v>1116</v>
      </c>
      <c r="C493" s="1101">
        <v>492</v>
      </c>
      <c r="D493" s="1101">
        <v>4</v>
      </c>
      <c r="E493" s="1101">
        <v>3</v>
      </c>
      <c r="F493" s="1101">
        <v>75</v>
      </c>
      <c r="G493" s="1101">
        <v>199</v>
      </c>
      <c r="H493" s="1102">
        <f>MID(I493,1,50)</f>
      </c>
      <c r="I493" s="1" t="s">
        <v>1513</v>
      </c>
      <c r="J493" s="1104" t="s">
        <v>1514</v>
      </c>
    </row>
    <row x14ac:dyDescent="0.25" r="494" customHeight="1" ht="18.75">
      <c r="A494" s="97">
        <v>89</v>
      </c>
      <c r="B494" s="2" t="s">
        <v>1116</v>
      </c>
      <c r="C494" s="1101">
        <v>493</v>
      </c>
      <c r="D494" s="1101">
        <v>4</v>
      </c>
      <c r="E494" s="1101">
        <v>3</v>
      </c>
      <c r="F494" s="1101">
        <v>75</v>
      </c>
      <c r="G494" s="1101">
        <v>200</v>
      </c>
      <c r="H494" s="1102">
        <f>MID(I494,1,50)</f>
      </c>
      <c r="I494" s="1" t="s">
        <v>1515</v>
      </c>
      <c r="J494" s="1104" t="s">
        <v>1516</v>
      </c>
    </row>
    <row x14ac:dyDescent="0.25" r="495" customHeight="1" ht="18.75">
      <c r="A495" s="97">
        <v>92</v>
      </c>
      <c r="B495" s="2" t="s">
        <v>1517</v>
      </c>
      <c r="C495" s="1101">
        <v>494</v>
      </c>
      <c r="D495" s="1101">
        <v>4</v>
      </c>
      <c r="E495" s="1101">
        <v>4</v>
      </c>
      <c r="F495" s="1101">
        <v>76</v>
      </c>
      <c r="G495" s="1101">
        <v>1</v>
      </c>
      <c r="H495" s="1102">
        <f>MID(I495,1,50)</f>
      </c>
      <c r="I495" s="1" t="s">
        <v>1518</v>
      </c>
      <c r="J495" s="1104" t="s">
        <v>1519</v>
      </c>
    </row>
    <row x14ac:dyDescent="0.25" r="496" customHeight="1" ht="18.75">
      <c r="A496" s="97">
        <v>92</v>
      </c>
      <c r="B496" s="2" t="s">
        <v>1517</v>
      </c>
      <c r="C496" s="1101">
        <v>495</v>
      </c>
      <c r="D496" s="1101">
        <v>4</v>
      </c>
      <c r="E496" s="1101">
        <v>4</v>
      </c>
      <c r="F496" s="1101">
        <v>76</v>
      </c>
      <c r="G496" s="1101">
        <v>2</v>
      </c>
      <c r="H496" s="1102">
        <f>MID(I496,1,50)</f>
      </c>
      <c r="I496" s="1" t="s">
        <v>1520</v>
      </c>
      <c r="J496" s="1104" t="s">
        <v>1521</v>
      </c>
    </row>
    <row x14ac:dyDescent="0.25" r="497" customHeight="1" ht="18.75">
      <c r="A497" s="97">
        <v>92</v>
      </c>
      <c r="B497" s="2" t="s">
        <v>1517</v>
      </c>
      <c r="C497" s="1101">
        <v>496</v>
      </c>
      <c r="D497" s="1101">
        <v>4</v>
      </c>
      <c r="E497" s="1101">
        <v>4</v>
      </c>
      <c r="F497" s="1101">
        <v>76</v>
      </c>
      <c r="G497" s="1101">
        <v>3</v>
      </c>
      <c r="H497" s="1102">
        <f>MID(I497,1,50)</f>
      </c>
      <c r="I497" s="1" t="s">
        <v>1522</v>
      </c>
      <c r="J497" s="1104" t="s">
        <v>1523</v>
      </c>
    </row>
    <row x14ac:dyDescent="0.25" r="498" customHeight="1" ht="18.75">
      <c r="A498" s="97">
        <v>92</v>
      </c>
      <c r="B498" s="2" t="s">
        <v>1517</v>
      </c>
      <c r="C498" s="1101">
        <v>497</v>
      </c>
      <c r="D498" s="1101">
        <v>4</v>
      </c>
      <c r="E498" s="1101">
        <v>4</v>
      </c>
      <c r="F498" s="1101">
        <v>76</v>
      </c>
      <c r="G498" s="1101">
        <v>4</v>
      </c>
      <c r="H498" s="1102">
        <f>MID(I498,1,50)</f>
      </c>
      <c r="I498" s="1" t="s">
        <v>1524</v>
      </c>
      <c r="J498" s="1104" t="s">
        <v>1525</v>
      </c>
    </row>
    <row x14ac:dyDescent="0.25" r="499" customHeight="1" ht="18.75">
      <c r="A499" s="97">
        <v>92</v>
      </c>
      <c r="B499" s="2" t="s">
        <v>1517</v>
      </c>
      <c r="C499" s="1101">
        <v>498</v>
      </c>
      <c r="D499" s="1101">
        <v>4</v>
      </c>
      <c r="E499" s="1101">
        <v>4</v>
      </c>
      <c r="F499" s="1101">
        <v>76</v>
      </c>
      <c r="G499" s="1101">
        <v>5</v>
      </c>
      <c r="H499" s="1102">
        <f>MID(I499,1,50)</f>
      </c>
      <c r="I499" s="1" t="s">
        <v>1526</v>
      </c>
      <c r="J499" s="1104" t="s">
        <v>1527</v>
      </c>
    </row>
    <row x14ac:dyDescent="0.25" r="500" customHeight="1" ht="18.75">
      <c r="A500" s="97">
        <v>92</v>
      </c>
      <c r="B500" s="2" t="s">
        <v>1517</v>
      </c>
      <c r="C500" s="1101">
        <v>499</v>
      </c>
      <c r="D500" s="1101">
        <v>4</v>
      </c>
      <c r="E500" s="1101">
        <v>4</v>
      </c>
      <c r="F500" s="1101">
        <v>76</v>
      </c>
      <c r="G500" s="1101">
        <v>6</v>
      </c>
      <c r="H500" s="1102">
        <f>MID(I500,1,50)</f>
      </c>
      <c r="I500" s="1" t="s">
        <v>1528</v>
      </c>
      <c r="J500" s="1104" t="s">
        <v>1529</v>
      </c>
    </row>
    <row x14ac:dyDescent="0.25" r="501" customHeight="1" ht="18.75">
      <c r="A501" s="97">
        <v>92</v>
      </c>
      <c r="B501" s="2" t="s">
        <v>1517</v>
      </c>
      <c r="C501" s="1101">
        <v>500</v>
      </c>
      <c r="D501" s="1101">
        <v>4</v>
      </c>
      <c r="E501" s="1101">
        <v>4</v>
      </c>
      <c r="F501" s="1101">
        <v>77</v>
      </c>
      <c r="G501" s="1101">
        <v>7</v>
      </c>
      <c r="H501" s="1102">
        <f>MID(I501,1,50)</f>
      </c>
      <c r="I501" s="1" t="s">
        <v>1530</v>
      </c>
      <c r="J501" s="1104" t="s">
        <v>1531</v>
      </c>
    </row>
    <row x14ac:dyDescent="0.25" r="502" customHeight="1" ht="18.75">
      <c r="A502" s="97">
        <v>92</v>
      </c>
      <c r="B502" s="2" t="s">
        <v>1517</v>
      </c>
      <c r="C502" s="1101">
        <v>501</v>
      </c>
      <c r="D502" s="1101">
        <v>4</v>
      </c>
      <c r="E502" s="1101">
        <v>4</v>
      </c>
      <c r="F502" s="1101">
        <v>77</v>
      </c>
      <c r="G502" s="1101">
        <v>8</v>
      </c>
      <c r="H502" s="1102">
        <f>MID(I502,1,50)</f>
      </c>
      <c r="I502" s="1" t="s">
        <v>1532</v>
      </c>
      <c r="J502" s="1104" t="s">
        <v>1533</v>
      </c>
    </row>
    <row x14ac:dyDescent="0.25" r="503" customHeight="1" ht="18.75">
      <c r="A503" s="97">
        <v>92</v>
      </c>
      <c r="B503" s="2" t="s">
        <v>1517</v>
      </c>
      <c r="C503" s="1101">
        <v>502</v>
      </c>
      <c r="D503" s="1101">
        <v>4</v>
      </c>
      <c r="E503" s="1101">
        <v>4</v>
      </c>
      <c r="F503" s="1101">
        <v>77</v>
      </c>
      <c r="G503" s="1101">
        <v>9</v>
      </c>
      <c r="H503" s="1102">
        <f>MID(I503,1,50)</f>
      </c>
      <c r="I503" s="1" t="s">
        <v>1534</v>
      </c>
      <c r="J503" s="1104" t="s">
        <v>1535</v>
      </c>
    </row>
    <row x14ac:dyDescent="0.25" r="504" customHeight="1" ht="18.75">
      <c r="A504" s="97">
        <v>92</v>
      </c>
      <c r="B504" s="2" t="s">
        <v>1517</v>
      </c>
      <c r="C504" s="1101">
        <v>503</v>
      </c>
      <c r="D504" s="1101">
        <v>4</v>
      </c>
      <c r="E504" s="1101">
        <v>4</v>
      </c>
      <c r="F504" s="1101">
        <v>77</v>
      </c>
      <c r="G504" s="1101">
        <v>10</v>
      </c>
      <c r="H504" s="1102">
        <f>MID(I504,1,50)</f>
      </c>
      <c r="I504" s="1" t="s">
        <v>1536</v>
      </c>
      <c r="J504" s="1104" t="s">
        <v>1537</v>
      </c>
    </row>
    <row x14ac:dyDescent="0.25" r="505" customHeight="1" ht="18.75">
      <c r="A505" s="97">
        <v>92</v>
      </c>
      <c r="B505" s="2" t="s">
        <v>1517</v>
      </c>
      <c r="C505" s="1101">
        <v>504</v>
      </c>
      <c r="D505" s="1101">
        <v>4</v>
      </c>
      <c r="E505" s="1101">
        <v>4</v>
      </c>
      <c r="F505" s="1101">
        <v>77</v>
      </c>
      <c r="G505" s="1101">
        <v>11</v>
      </c>
      <c r="H505" s="1102">
        <f>MID(I505,1,50)</f>
      </c>
      <c r="I505" s="1" t="s">
        <v>1538</v>
      </c>
      <c r="J505" s="1104" t="s">
        <v>1539</v>
      </c>
    </row>
    <row x14ac:dyDescent="0.25" r="506" customHeight="1" ht="18.75">
      <c r="A506" s="97">
        <v>92</v>
      </c>
      <c r="B506" s="2" t="s">
        <v>1517</v>
      </c>
      <c r="C506" s="1101">
        <v>505</v>
      </c>
      <c r="D506" s="1101">
        <v>4</v>
      </c>
      <c r="E506" s="1101">
        <v>4</v>
      </c>
      <c r="F506" s="1101">
        <v>78</v>
      </c>
      <c r="G506" s="1101">
        <v>12</v>
      </c>
      <c r="H506" s="1102">
        <f>MID(I506,1,50)</f>
      </c>
      <c r="I506" s="1" t="s">
        <v>1540</v>
      </c>
      <c r="J506" s="1104" t="s">
        <v>1541</v>
      </c>
    </row>
    <row x14ac:dyDescent="0.25" r="507" customHeight="1" ht="18.75">
      <c r="A507" s="97">
        <v>92</v>
      </c>
      <c r="B507" s="2" t="s">
        <v>1517</v>
      </c>
      <c r="C507" s="1101">
        <v>506</v>
      </c>
      <c r="D507" s="1101">
        <v>4</v>
      </c>
      <c r="E507" s="1101">
        <v>4</v>
      </c>
      <c r="F507" s="1101">
        <v>78</v>
      </c>
      <c r="G507" s="1101">
        <v>13</v>
      </c>
      <c r="H507" s="1102">
        <f>MID(I507,1,50)</f>
      </c>
      <c r="I507" s="1" t="s">
        <v>1542</v>
      </c>
      <c r="J507" s="1104" t="s">
        <v>1543</v>
      </c>
    </row>
    <row x14ac:dyDescent="0.25" r="508" customHeight="1" ht="18.75">
      <c r="A508" s="97">
        <v>92</v>
      </c>
      <c r="B508" s="2" t="s">
        <v>1517</v>
      </c>
      <c r="C508" s="1101">
        <v>507</v>
      </c>
      <c r="D508" s="1101">
        <v>4</v>
      </c>
      <c r="E508" s="1101">
        <v>4</v>
      </c>
      <c r="F508" s="1101">
        <v>78</v>
      </c>
      <c r="G508" s="1101">
        <v>14</v>
      </c>
      <c r="H508" s="1102">
        <f>MID(I508,1,50)</f>
      </c>
      <c r="I508" s="1" t="s">
        <v>1544</v>
      </c>
      <c r="J508" s="1104" t="s">
        <v>1545</v>
      </c>
    </row>
    <row x14ac:dyDescent="0.25" r="509" customHeight="1" ht="18.75">
      <c r="A509" s="97">
        <v>92</v>
      </c>
      <c r="B509" s="2" t="s">
        <v>1517</v>
      </c>
      <c r="C509" s="1101">
        <v>508</v>
      </c>
      <c r="D509" s="1101">
        <v>4</v>
      </c>
      <c r="E509" s="1101">
        <v>4</v>
      </c>
      <c r="F509" s="1101">
        <v>79</v>
      </c>
      <c r="G509" s="1101">
        <v>15</v>
      </c>
      <c r="H509" s="1102">
        <f>MID(I509,1,50)</f>
      </c>
      <c r="I509" s="1" t="s">
        <v>1546</v>
      </c>
      <c r="J509" s="1104" t="s">
        <v>1547</v>
      </c>
    </row>
    <row x14ac:dyDescent="0.25" r="510" customHeight="1" ht="18.75">
      <c r="A510" s="97">
        <v>92</v>
      </c>
      <c r="B510" s="2" t="s">
        <v>1517</v>
      </c>
      <c r="C510" s="1101">
        <v>509</v>
      </c>
      <c r="D510" s="1101">
        <v>4</v>
      </c>
      <c r="E510" s="1101">
        <v>4</v>
      </c>
      <c r="F510" s="1101">
        <v>79</v>
      </c>
      <c r="G510" s="1101">
        <v>16</v>
      </c>
      <c r="H510" s="1102">
        <f>MID(I510,1,50)</f>
      </c>
      <c r="I510" s="1" t="s">
        <v>1548</v>
      </c>
      <c r="J510" s="1104" t="s">
        <v>1549</v>
      </c>
    </row>
    <row x14ac:dyDescent="0.25" r="511" customHeight="1" ht="18.75">
      <c r="A511" s="97">
        <v>92</v>
      </c>
      <c r="B511" s="2" t="s">
        <v>1517</v>
      </c>
      <c r="C511" s="1101">
        <v>510</v>
      </c>
      <c r="D511" s="1101">
        <v>4</v>
      </c>
      <c r="E511" s="1101">
        <v>4</v>
      </c>
      <c r="F511" s="1101">
        <v>79</v>
      </c>
      <c r="G511" s="1101">
        <v>17</v>
      </c>
      <c r="H511" s="1102">
        <f>MID(I511,1,50)</f>
      </c>
      <c r="I511" s="1" t="s">
        <v>1550</v>
      </c>
      <c r="J511" s="1104" t="s">
        <v>1551</v>
      </c>
    </row>
    <row x14ac:dyDescent="0.25" r="512" customHeight="1" ht="18.75">
      <c r="A512" s="97">
        <v>92</v>
      </c>
      <c r="B512" s="2" t="s">
        <v>1517</v>
      </c>
      <c r="C512" s="1101">
        <v>511</v>
      </c>
      <c r="D512" s="1101">
        <v>4</v>
      </c>
      <c r="E512" s="1101">
        <v>4</v>
      </c>
      <c r="F512" s="1101">
        <v>79</v>
      </c>
      <c r="G512" s="1101">
        <v>18</v>
      </c>
      <c r="H512" s="1102">
        <f>MID(I512,1,50)</f>
      </c>
      <c r="I512" s="1" t="s">
        <v>1552</v>
      </c>
      <c r="J512" s="1104" t="s">
        <v>1553</v>
      </c>
    </row>
    <row x14ac:dyDescent="0.25" r="513" customHeight="1" ht="18.75">
      <c r="A513" s="97">
        <v>92</v>
      </c>
      <c r="B513" s="2" t="s">
        <v>1517</v>
      </c>
      <c r="C513" s="1101">
        <v>512</v>
      </c>
      <c r="D513" s="1101">
        <v>4</v>
      </c>
      <c r="E513" s="1101">
        <v>4</v>
      </c>
      <c r="F513" s="1101">
        <v>79</v>
      </c>
      <c r="G513" s="1101">
        <v>19</v>
      </c>
      <c r="H513" s="1102">
        <f>MID(I513,1,50)</f>
      </c>
      <c r="I513" s="1" t="s">
        <v>1554</v>
      </c>
      <c r="J513" s="1104" t="s">
        <v>1555</v>
      </c>
    </row>
    <row x14ac:dyDescent="0.25" r="514" customHeight="1" ht="18.75">
      <c r="A514" s="97">
        <v>92</v>
      </c>
      <c r="B514" s="2" t="s">
        <v>1517</v>
      </c>
      <c r="C514" s="1101">
        <v>513</v>
      </c>
      <c r="D514" s="1101">
        <v>4</v>
      </c>
      <c r="E514" s="1101">
        <v>4</v>
      </c>
      <c r="F514" s="1101">
        <v>80</v>
      </c>
      <c r="G514" s="1101">
        <v>20</v>
      </c>
      <c r="H514" s="1102">
        <f>MID(I514,1,50)</f>
      </c>
      <c r="I514" s="1" t="s">
        <v>1556</v>
      </c>
      <c r="J514" s="1104" t="s">
        <v>1557</v>
      </c>
    </row>
    <row x14ac:dyDescent="0.25" r="515" customHeight="1" ht="18.75">
      <c r="A515" s="97">
        <v>92</v>
      </c>
      <c r="B515" s="2" t="s">
        <v>1517</v>
      </c>
      <c r="C515" s="1101">
        <v>514</v>
      </c>
      <c r="D515" s="1101">
        <v>4</v>
      </c>
      <c r="E515" s="1101">
        <v>4</v>
      </c>
      <c r="F515" s="1101">
        <v>80</v>
      </c>
      <c r="G515" s="1101">
        <v>21</v>
      </c>
      <c r="H515" s="1102">
        <f>MID(I515,1,50)</f>
      </c>
      <c r="I515" s="1" t="s">
        <v>1558</v>
      </c>
      <c r="J515" s="1104" t="s">
        <v>1559</v>
      </c>
    </row>
    <row x14ac:dyDescent="0.25" r="516" customHeight="1" ht="18.75">
      <c r="A516" s="97">
        <v>92</v>
      </c>
      <c r="B516" s="2" t="s">
        <v>1517</v>
      </c>
      <c r="C516" s="1101">
        <v>515</v>
      </c>
      <c r="D516" s="1101">
        <v>4</v>
      </c>
      <c r="E516" s="1101">
        <v>4</v>
      </c>
      <c r="F516" s="1101">
        <v>80</v>
      </c>
      <c r="G516" s="1101">
        <v>22</v>
      </c>
      <c r="H516" s="1102">
        <f>MID(I516,1,50)</f>
      </c>
      <c r="I516" s="1" t="s">
        <v>1560</v>
      </c>
      <c r="J516" s="1104" t="s">
        <v>1561</v>
      </c>
    </row>
    <row x14ac:dyDescent="0.25" r="517" customHeight="1" ht="18.75">
      <c r="A517" s="97">
        <v>92</v>
      </c>
      <c r="B517" s="2" t="s">
        <v>1517</v>
      </c>
      <c r="C517" s="1101">
        <v>516</v>
      </c>
      <c r="D517" s="1101">
        <v>4</v>
      </c>
      <c r="E517" s="1101">
        <v>4</v>
      </c>
      <c r="F517" s="1101">
        <v>80</v>
      </c>
      <c r="G517" s="1101">
        <v>23</v>
      </c>
      <c r="H517" s="1102">
        <f>MID(I517,1,50)</f>
      </c>
      <c r="I517" s="1" t="s">
        <v>1562</v>
      </c>
      <c r="J517" s="1104" t="s">
        <v>1563</v>
      </c>
    </row>
    <row x14ac:dyDescent="0.25" r="518" customHeight="1" ht="18.75">
      <c r="A518" s="97">
        <v>92</v>
      </c>
      <c r="B518" s="2" t="s">
        <v>1517</v>
      </c>
      <c r="C518" s="1101">
        <v>517</v>
      </c>
      <c r="D518" s="1101">
        <v>5</v>
      </c>
      <c r="E518" s="1101">
        <v>4</v>
      </c>
      <c r="F518" s="1101">
        <v>81</v>
      </c>
      <c r="G518" s="1101">
        <v>24</v>
      </c>
      <c r="H518" s="1102">
        <f>MID(I518,1,50)</f>
      </c>
      <c r="I518" s="1" t="s">
        <v>1564</v>
      </c>
      <c r="J518" s="1104" t="s">
        <v>1565</v>
      </c>
    </row>
    <row x14ac:dyDescent="0.25" r="519" customHeight="1" ht="18.75">
      <c r="A519" s="97">
        <v>92</v>
      </c>
      <c r="B519" s="2" t="s">
        <v>1517</v>
      </c>
      <c r="C519" s="1101">
        <v>518</v>
      </c>
      <c r="D519" s="1101">
        <v>5</v>
      </c>
      <c r="E519" s="1101">
        <v>4</v>
      </c>
      <c r="F519" s="1101">
        <v>81</v>
      </c>
      <c r="G519" s="1101">
        <v>25</v>
      </c>
      <c r="H519" s="1102">
        <f>MID(I519,1,50)</f>
      </c>
      <c r="I519" s="1" t="s">
        <v>1566</v>
      </c>
      <c r="J519" s="1104" t="s">
        <v>1567</v>
      </c>
    </row>
    <row x14ac:dyDescent="0.25" r="520" customHeight="1" ht="18.75">
      <c r="A520" s="97">
        <v>92</v>
      </c>
      <c r="B520" s="2" t="s">
        <v>1517</v>
      </c>
      <c r="C520" s="1101">
        <v>519</v>
      </c>
      <c r="D520" s="1101">
        <v>5</v>
      </c>
      <c r="E520" s="1101">
        <v>4</v>
      </c>
      <c r="F520" s="1101">
        <v>81</v>
      </c>
      <c r="G520" s="1101">
        <v>26</v>
      </c>
      <c r="H520" s="1102">
        <f>MID(I520,1,50)</f>
      </c>
      <c r="I520" s="1" t="s">
        <v>1568</v>
      </c>
      <c r="J520" s="1104" t="s">
        <v>1569</v>
      </c>
    </row>
    <row x14ac:dyDescent="0.25" r="521" customHeight="1" ht="18.75">
      <c r="A521" s="97">
        <v>92</v>
      </c>
      <c r="B521" s="2" t="s">
        <v>1517</v>
      </c>
      <c r="C521" s="1101">
        <v>520</v>
      </c>
      <c r="D521" s="1101">
        <v>5</v>
      </c>
      <c r="E521" s="1101">
        <v>4</v>
      </c>
      <c r="F521" s="1101">
        <v>82</v>
      </c>
      <c r="G521" s="1101">
        <v>27</v>
      </c>
      <c r="H521" s="1102">
        <f>MID(I521,1,50)</f>
      </c>
      <c r="I521" s="1" t="s">
        <v>1570</v>
      </c>
      <c r="J521" s="1104" t="s">
        <v>1571</v>
      </c>
    </row>
    <row x14ac:dyDescent="0.25" r="522" customHeight="1" ht="18.75">
      <c r="A522" s="97">
        <v>92</v>
      </c>
      <c r="B522" s="2" t="s">
        <v>1517</v>
      </c>
      <c r="C522" s="1101">
        <v>521</v>
      </c>
      <c r="D522" s="1101">
        <v>5</v>
      </c>
      <c r="E522" s="1101">
        <v>4</v>
      </c>
      <c r="F522" s="1101">
        <v>82</v>
      </c>
      <c r="G522" s="1101">
        <v>28</v>
      </c>
      <c r="H522" s="1102">
        <f>MID(I522,1,50)</f>
      </c>
      <c r="I522" s="1" t="s">
        <v>1572</v>
      </c>
      <c r="J522" s="1104" t="s">
        <v>1573</v>
      </c>
    </row>
    <row x14ac:dyDescent="0.25" r="523" customHeight="1" ht="18.75">
      <c r="A523" s="97">
        <v>92</v>
      </c>
      <c r="B523" s="2" t="s">
        <v>1517</v>
      </c>
      <c r="C523" s="1101">
        <v>522</v>
      </c>
      <c r="D523" s="1101">
        <v>5</v>
      </c>
      <c r="E523" s="1101">
        <v>4</v>
      </c>
      <c r="F523" s="1101">
        <v>82</v>
      </c>
      <c r="G523" s="1101">
        <v>29</v>
      </c>
      <c r="H523" s="1102">
        <f>MID(I523,1,50)</f>
      </c>
      <c r="I523" s="1" t="s">
        <v>1574</v>
      </c>
      <c r="J523" s="1104" t="s">
        <v>1575</v>
      </c>
    </row>
    <row x14ac:dyDescent="0.25" r="524" customHeight="1" ht="18.75">
      <c r="A524" s="97">
        <v>92</v>
      </c>
      <c r="B524" s="2" t="s">
        <v>1517</v>
      </c>
      <c r="C524" s="1101">
        <v>523</v>
      </c>
      <c r="D524" s="1101">
        <v>5</v>
      </c>
      <c r="E524" s="1101">
        <v>4</v>
      </c>
      <c r="F524" s="1101">
        <v>82</v>
      </c>
      <c r="G524" s="1101">
        <v>30</v>
      </c>
      <c r="H524" s="1102">
        <f>MID(I524,1,50)</f>
      </c>
      <c r="I524" s="1" t="s">
        <v>1576</v>
      </c>
      <c r="J524" s="1104" t="s">
        <v>1577</v>
      </c>
    </row>
    <row x14ac:dyDescent="0.25" r="525" customHeight="1" ht="18.75">
      <c r="A525" s="97">
        <v>92</v>
      </c>
      <c r="B525" s="2" t="s">
        <v>1517</v>
      </c>
      <c r="C525" s="1101">
        <v>524</v>
      </c>
      <c r="D525" s="1101">
        <v>5</v>
      </c>
      <c r="E525" s="1101">
        <v>4</v>
      </c>
      <c r="F525" s="1101">
        <v>82</v>
      </c>
      <c r="G525" s="1101">
        <v>31</v>
      </c>
      <c r="H525" s="1102">
        <f>MID(I525,1,50)</f>
      </c>
      <c r="I525" s="1" t="s">
        <v>1578</v>
      </c>
      <c r="J525" s="1104" t="s">
        <v>1579</v>
      </c>
    </row>
    <row x14ac:dyDescent="0.25" r="526" customHeight="1" ht="18.75">
      <c r="A526" s="97">
        <v>92</v>
      </c>
      <c r="B526" s="2" t="s">
        <v>1517</v>
      </c>
      <c r="C526" s="1101">
        <v>525</v>
      </c>
      <c r="D526" s="1101">
        <v>5</v>
      </c>
      <c r="E526" s="1101">
        <v>4</v>
      </c>
      <c r="F526" s="1101">
        <v>82</v>
      </c>
      <c r="G526" s="1101">
        <v>32</v>
      </c>
      <c r="H526" s="1102">
        <f>MID(I526,1,50)</f>
      </c>
      <c r="I526" s="1" t="s">
        <v>1580</v>
      </c>
      <c r="J526" s="1104" t="s">
        <v>1581</v>
      </c>
    </row>
    <row x14ac:dyDescent="0.25" r="527" customHeight="1" ht="18.75">
      <c r="A527" s="97">
        <v>92</v>
      </c>
      <c r="B527" s="2" t="s">
        <v>1517</v>
      </c>
      <c r="C527" s="1101">
        <v>526</v>
      </c>
      <c r="D527" s="1101">
        <v>5</v>
      </c>
      <c r="E527" s="1101">
        <v>4</v>
      </c>
      <c r="F527" s="1101">
        <v>82</v>
      </c>
      <c r="G527" s="1101">
        <v>33</v>
      </c>
      <c r="H527" s="1102">
        <f>MID(I527,1,50)</f>
      </c>
      <c r="I527" s="1" t="s">
        <v>1582</v>
      </c>
      <c r="J527" s="1104" t="s">
        <v>1583</v>
      </c>
    </row>
    <row x14ac:dyDescent="0.25" r="528" customHeight="1" ht="18.75">
      <c r="A528" s="97">
        <v>92</v>
      </c>
      <c r="B528" s="2" t="s">
        <v>1517</v>
      </c>
      <c r="C528" s="1101">
        <v>527</v>
      </c>
      <c r="D528" s="1101">
        <v>5</v>
      </c>
      <c r="E528" s="1101">
        <v>4</v>
      </c>
      <c r="F528" s="1101">
        <v>83</v>
      </c>
      <c r="G528" s="1101">
        <v>34</v>
      </c>
      <c r="H528" s="1102">
        <f>MID(I528,1,50)</f>
      </c>
      <c r="I528" s="1" t="s">
        <v>1584</v>
      </c>
      <c r="J528" s="1104" t="s">
        <v>1585</v>
      </c>
    </row>
    <row x14ac:dyDescent="0.25" r="529" customHeight="1" ht="18.75">
      <c r="A529" s="97">
        <v>92</v>
      </c>
      <c r="B529" s="2" t="s">
        <v>1517</v>
      </c>
      <c r="C529" s="1101">
        <v>528</v>
      </c>
      <c r="D529" s="1101">
        <v>5</v>
      </c>
      <c r="E529" s="1101">
        <v>4</v>
      </c>
      <c r="F529" s="1101">
        <v>83</v>
      </c>
      <c r="G529" s="1101">
        <v>35</v>
      </c>
      <c r="H529" s="1102">
        <f>MID(I529,1,50)</f>
      </c>
      <c r="I529" s="1" t="s">
        <v>1586</v>
      </c>
      <c r="J529" s="1104" t="s">
        <v>1587</v>
      </c>
    </row>
    <row x14ac:dyDescent="0.25" r="530" customHeight="1" ht="18.75">
      <c r="A530" s="97">
        <v>92</v>
      </c>
      <c r="B530" s="2" t="s">
        <v>1517</v>
      </c>
      <c r="C530" s="1101">
        <v>529</v>
      </c>
      <c r="D530" s="1101">
        <v>5</v>
      </c>
      <c r="E530" s="1101">
        <v>4</v>
      </c>
      <c r="F530" s="1101">
        <v>83</v>
      </c>
      <c r="G530" s="1101">
        <v>36</v>
      </c>
      <c r="H530" s="1102">
        <f>MID(I530,1,50)</f>
      </c>
      <c r="I530" s="1" t="s">
        <v>1588</v>
      </c>
      <c r="J530" s="1104" t="s">
        <v>1589</v>
      </c>
    </row>
    <row x14ac:dyDescent="0.25" r="531" customHeight="1" ht="18.75">
      <c r="A531" s="97">
        <v>92</v>
      </c>
      <c r="B531" s="2" t="s">
        <v>1517</v>
      </c>
      <c r="C531" s="1101">
        <v>530</v>
      </c>
      <c r="D531" s="1101">
        <v>5</v>
      </c>
      <c r="E531" s="1101">
        <v>4</v>
      </c>
      <c r="F531" s="1101">
        <v>83</v>
      </c>
      <c r="G531" s="1101">
        <v>37</v>
      </c>
      <c r="H531" s="1102">
        <f>MID(I531,1,50)</f>
      </c>
      <c r="I531" s="1" t="s">
        <v>1590</v>
      </c>
      <c r="J531" s="1104" t="s">
        <v>1591</v>
      </c>
    </row>
    <row x14ac:dyDescent="0.25" r="532" customHeight="1" ht="18.75">
      <c r="A532" s="97">
        <v>92</v>
      </c>
      <c r="B532" s="2" t="s">
        <v>1517</v>
      </c>
      <c r="C532" s="1101">
        <v>531</v>
      </c>
      <c r="D532" s="1101">
        <v>5</v>
      </c>
      <c r="E532" s="1101">
        <v>4</v>
      </c>
      <c r="F532" s="1101">
        <v>84</v>
      </c>
      <c r="G532" s="1101">
        <v>38</v>
      </c>
      <c r="H532" s="1102">
        <f>MID(I532,1,50)</f>
      </c>
      <c r="I532" s="1" t="s">
        <v>1592</v>
      </c>
      <c r="J532" s="1104" t="s">
        <v>1593</v>
      </c>
    </row>
    <row x14ac:dyDescent="0.25" r="533" customHeight="1" ht="18.75">
      <c r="A533" s="97">
        <v>92</v>
      </c>
      <c r="B533" s="2" t="s">
        <v>1517</v>
      </c>
      <c r="C533" s="1101">
        <v>532</v>
      </c>
      <c r="D533" s="1101">
        <v>5</v>
      </c>
      <c r="E533" s="1101">
        <v>4</v>
      </c>
      <c r="F533" s="1101">
        <v>84</v>
      </c>
      <c r="G533" s="1101">
        <v>39</v>
      </c>
      <c r="H533" s="1102">
        <f>MID(I533,1,50)</f>
      </c>
      <c r="I533" s="1" t="s">
        <v>1594</v>
      </c>
      <c r="J533" s="1104" t="s">
        <v>1595</v>
      </c>
    </row>
    <row x14ac:dyDescent="0.25" r="534" customHeight="1" ht="18.75">
      <c r="A534" s="97">
        <v>92</v>
      </c>
      <c r="B534" s="2" t="s">
        <v>1517</v>
      </c>
      <c r="C534" s="1101">
        <v>533</v>
      </c>
      <c r="D534" s="1101">
        <v>5</v>
      </c>
      <c r="E534" s="1101">
        <v>4</v>
      </c>
      <c r="F534" s="1101">
        <v>84</v>
      </c>
      <c r="G534" s="1101">
        <v>40</v>
      </c>
      <c r="H534" s="1102">
        <f>MID(I534,1,50)</f>
      </c>
      <c r="I534" s="1" t="s">
        <v>1596</v>
      </c>
      <c r="J534" s="1104" t="s">
        <v>1597</v>
      </c>
    </row>
    <row x14ac:dyDescent="0.25" r="535" customHeight="1" ht="18.75">
      <c r="A535" s="97">
        <v>92</v>
      </c>
      <c r="B535" s="2" t="s">
        <v>1517</v>
      </c>
      <c r="C535" s="1101">
        <v>534</v>
      </c>
      <c r="D535" s="1101">
        <v>5</v>
      </c>
      <c r="E535" s="1101">
        <v>4</v>
      </c>
      <c r="F535" s="1101">
        <v>84</v>
      </c>
      <c r="G535" s="1101">
        <v>41</v>
      </c>
      <c r="H535" s="1102">
        <f>MID(I535,1,50)</f>
      </c>
      <c r="I535" s="1" t="s">
        <v>1598</v>
      </c>
      <c r="J535" s="1104" t="s">
        <v>1599</v>
      </c>
    </row>
    <row x14ac:dyDescent="0.25" r="536" customHeight="1" ht="18.75">
      <c r="A536" s="97">
        <v>92</v>
      </c>
      <c r="B536" s="2" t="s">
        <v>1517</v>
      </c>
      <c r="C536" s="1101">
        <v>535</v>
      </c>
      <c r="D536" s="1101">
        <v>5</v>
      </c>
      <c r="E536" s="1101">
        <v>4</v>
      </c>
      <c r="F536" s="1101">
        <v>84</v>
      </c>
      <c r="G536" s="1101">
        <v>42</v>
      </c>
      <c r="H536" s="1102">
        <f>MID(I536,1,50)</f>
      </c>
      <c r="I536" s="1" t="s">
        <v>1600</v>
      </c>
      <c r="J536" s="1104" t="s">
        <v>1601</v>
      </c>
    </row>
    <row x14ac:dyDescent="0.25" r="537" customHeight="1" ht="18.75">
      <c r="A537" s="97">
        <v>92</v>
      </c>
      <c r="B537" s="2" t="s">
        <v>1517</v>
      </c>
      <c r="C537" s="1101">
        <v>536</v>
      </c>
      <c r="D537" s="1101">
        <v>5</v>
      </c>
      <c r="E537" s="1101">
        <v>4</v>
      </c>
      <c r="F537" s="1101">
        <v>84</v>
      </c>
      <c r="G537" s="1101">
        <v>43</v>
      </c>
      <c r="H537" s="1102">
        <f>MID(I537,1,50)</f>
      </c>
      <c r="I537" s="1" t="s">
        <v>1602</v>
      </c>
      <c r="J537" s="1104" t="s">
        <v>1603</v>
      </c>
    </row>
    <row x14ac:dyDescent="0.25" r="538" customHeight="1" ht="18.75">
      <c r="A538" s="97">
        <v>92</v>
      </c>
      <c r="B538" s="2" t="s">
        <v>1517</v>
      </c>
      <c r="C538" s="1101">
        <v>537</v>
      </c>
      <c r="D538" s="1101">
        <v>5</v>
      </c>
      <c r="E538" s="1101">
        <v>4</v>
      </c>
      <c r="F538" s="1101">
        <v>84</v>
      </c>
      <c r="G538" s="1101">
        <v>44</v>
      </c>
      <c r="H538" s="1102">
        <f>MID(I538,1,50)</f>
      </c>
      <c r="I538" s="1" t="s">
        <v>1604</v>
      </c>
      <c r="J538" s="1104" t="s">
        <v>1605</v>
      </c>
    </row>
    <row x14ac:dyDescent="0.25" r="539" customHeight="1" ht="18.75">
      <c r="A539" s="97">
        <v>92</v>
      </c>
      <c r="B539" s="2" t="s">
        <v>1517</v>
      </c>
      <c r="C539" s="1101">
        <v>538</v>
      </c>
      <c r="D539" s="1101">
        <v>5</v>
      </c>
      <c r="E539" s="1101">
        <v>4</v>
      </c>
      <c r="F539" s="1101">
        <v>85</v>
      </c>
      <c r="G539" s="1101">
        <v>45</v>
      </c>
      <c r="H539" s="1102">
        <f>MID(I539,1,50)</f>
      </c>
      <c r="I539" s="1" t="s">
        <v>1606</v>
      </c>
      <c r="J539" s="1104" t="s">
        <v>1607</v>
      </c>
    </row>
    <row x14ac:dyDescent="0.25" r="540" customHeight="1" ht="18.75">
      <c r="A540" s="97">
        <v>92</v>
      </c>
      <c r="B540" s="2" t="s">
        <v>1517</v>
      </c>
      <c r="C540" s="1101">
        <v>539</v>
      </c>
      <c r="D540" s="1101">
        <v>5</v>
      </c>
      <c r="E540" s="1101">
        <v>4</v>
      </c>
      <c r="F540" s="1101">
        <v>85</v>
      </c>
      <c r="G540" s="1101">
        <v>46</v>
      </c>
      <c r="H540" s="1102">
        <f>MID(I540,1,50)</f>
      </c>
      <c r="I540" s="1" t="s">
        <v>1608</v>
      </c>
      <c r="J540" s="1104" t="s">
        <v>1609</v>
      </c>
    </row>
    <row x14ac:dyDescent="0.25" r="541" customHeight="1" ht="18.75">
      <c r="A541" s="97">
        <v>92</v>
      </c>
      <c r="B541" s="2" t="s">
        <v>1517</v>
      </c>
      <c r="C541" s="1101">
        <v>540</v>
      </c>
      <c r="D541" s="1101">
        <v>5</v>
      </c>
      <c r="E541" s="1101">
        <v>4</v>
      </c>
      <c r="F541" s="1101">
        <v>85</v>
      </c>
      <c r="G541" s="1101">
        <v>47</v>
      </c>
      <c r="H541" s="1102">
        <f>MID(I541,1,50)</f>
      </c>
      <c r="I541" s="1" t="s">
        <v>1610</v>
      </c>
      <c r="J541" s="1104" t="s">
        <v>1611</v>
      </c>
    </row>
    <row x14ac:dyDescent="0.25" r="542" customHeight="1" ht="18.75">
      <c r="A542" s="97">
        <v>92</v>
      </c>
      <c r="B542" s="2" t="s">
        <v>1517</v>
      </c>
      <c r="C542" s="1101">
        <v>541</v>
      </c>
      <c r="D542" s="1101">
        <v>5</v>
      </c>
      <c r="E542" s="1101">
        <v>4</v>
      </c>
      <c r="F542" s="1101">
        <v>85</v>
      </c>
      <c r="G542" s="1101">
        <v>48</v>
      </c>
      <c r="H542" s="1102">
        <f>MID(I542,1,50)</f>
      </c>
      <c r="I542" s="1" t="s">
        <v>1612</v>
      </c>
      <c r="J542" s="1104" t="s">
        <v>1613</v>
      </c>
    </row>
    <row x14ac:dyDescent="0.25" r="543" customHeight="1" ht="18.75">
      <c r="A543" s="97">
        <v>92</v>
      </c>
      <c r="B543" s="2" t="s">
        <v>1517</v>
      </c>
      <c r="C543" s="1101">
        <v>542</v>
      </c>
      <c r="D543" s="1101">
        <v>5</v>
      </c>
      <c r="E543" s="1101">
        <v>4</v>
      </c>
      <c r="F543" s="1101">
        <v>85</v>
      </c>
      <c r="G543" s="1101">
        <v>49</v>
      </c>
      <c r="H543" s="1102">
        <f>MID(I543,1,50)</f>
      </c>
      <c r="I543" s="1" t="s">
        <v>1614</v>
      </c>
      <c r="J543" s="1104" t="s">
        <v>1615</v>
      </c>
    </row>
    <row x14ac:dyDescent="0.25" r="544" customHeight="1" ht="18.75">
      <c r="A544" s="97">
        <v>92</v>
      </c>
      <c r="B544" s="2" t="s">
        <v>1517</v>
      </c>
      <c r="C544" s="1101">
        <v>543</v>
      </c>
      <c r="D544" s="1101">
        <v>5</v>
      </c>
      <c r="E544" s="1101">
        <v>4</v>
      </c>
      <c r="F544" s="1101">
        <v>85</v>
      </c>
      <c r="G544" s="1101">
        <v>50</v>
      </c>
      <c r="H544" s="1102">
        <f>MID(I544,1,50)</f>
      </c>
      <c r="I544" s="1" t="s">
        <v>1616</v>
      </c>
      <c r="J544" s="1104" t="s">
        <v>1617</v>
      </c>
    </row>
    <row x14ac:dyDescent="0.25" r="545" customHeight="1" ht="18.75">
      <c r="A545" s="97">
        <v>92</v>
      </c>
      <c r="B545" s="2" t="s">
        <v>1517</v>
      </c>
      <c r="C545" s="1101">
        <v>544</v>
      </c>
      <c r="D545" s="1101">
        <v>5</v>
      </c>
      <c r="E545" s="1101">
        <v>4</v>
      </c>
      <c r="F545" s="1101">
        <v>85</v>
      </c>
      <c r="G545" s="1101">
        <v>51</v>
      </c>
      <c r="H545" s="1102">
        <f>MID(I545,1,50)</f>
      </c>
      <c r="I545" s="1" t="s">
        <v>1618</v>
      </c>
      <c r="J545" s="1104" t="s">
        <v>1619</v>
      </c>
    </row>
    <row x14ac:dyDescent="0.25" r="546" customHeight="1" ht="18.75">
      <c r="A546" s="97">
        <v>92</v>
      </c>
      <c r="B546" s="2" t="s">
        <v>1517</v>
      </c>
      <c r="C546" s="1101">
        <v>545</v>
      </c>
      <c r="D546" s="1101">
        <v>5</v>
      </c>
      <c r="E546" s="1101">
        <v>4</v>
      </c>
      <c r="F546" s="1101">
        <v>86</v>
      </c>
      <c r="G546" s="1101">
        <v>52</v>
      </c>
      <c r="H546" s="1102">
        <f>MID(I546,1,50)</f>
      </c>
      <c r="I546" s="1" t="s">
        <v>1620</v>
      </c>
      <c r="J546" s="1104" t="s">
        <v>1621</v>
      </c>
    </row>
    <row x14ac:dyDescent="0.25" r="547" customHeight="1" ht="18.75">
      <c r="A547" s="97">
        <v>92</v>
      </c>
      <c r="B547" s="2" t="s">
        <v>1517</v>
      </c>
      <c r="C547" s="1101">
        <v>546</v>
      </c>
      <c r="D547" s="1101">
        <v>5</v>
      </c>
      <c r="E547" s="1101">
        <v>4</v>
      </c>
      <c r="F547" s="1101">
        <v>86</v>
      </c>
      <c r="G547" s="1101">
        <v>53</v>
      </c>
      <c r="H547" s="1102">
        <f>MID(I547,1,50)</f>
      </c>
      <c r="I547" s="1" t="s">
        <v>1622</v>
      </c>
      <c r="J547" s="1104" t="s">
        <v>1623</v>
      </c>
    </row>
    <row x14ac:dyDescent="0.25" r="548" customHeight="1" ht="18.75">
      <c r="A548" s="97">
        <v>92</v>
      </c>
      <c r="B548" s="2" t="s">
        <v>1517</v>
      </c>
      <c r="C548" s="1101">
        <v>547</v>
      </c>
      <c r="D548" s="1101">
        <v>5</v>
      </c>
      <c r="E548" s="1101">
        <v>4</v>
      </c>
      <c r="F548" s="1101">
        <v>86</v>
      </c>
      <c r="G548" s="1101">
        <v>54</v>
      </c>
      <c r="H548" s="1102">
        <f>MID(I548,1,50)</f>
      </c>
      <c r="I548" s="1" t="s">
        <v>1624</v>
      </c>
      <c r="J548" s="1104" t="s">
        <v>1625</v>
      </c>
    </row>
    <row x14ac:dyDescent="0.25" r="549" customHeight="1" ht="18.75">
      <c r="A549" s="97">
        <v>92</v>
      </c>
      <c r="B549" s="2" t="s">
        <v>1517</v>
      </c>
      <c r="C549" s="1101">
        <v>548</v>
      </c>
      <c r="D549" s="1101">
        <v>5</v>
      </c>
      <c r="E549" s="1101">
        <v>4</v>
      </c>
      <c r="F549" s="1101">
        <v>86</v>
      </c>
      <c r="G549" s="1101">
        <v>55</v>
      </c>
      <c r="H549" s="1102">
        <f>MID(I549,1,50)</f>
      </c>
      <c r="I549" s="1" t="s">
        <v>1626</v>
      </c>
      <c r="J549" s="1104" t="s">
        <v>1627</v>
      </c>
    </row>
    <row x14ac:dyDescent="0.25" r="550" customHeight="1" ht="18.75">
      <c r="A550" s="97">
        <v>92</v>
      </c>
      <c r="B550" s="2" t="s">
        <v>1517</v>
      </c>
      <c r="C550" s="1101">
        <v>549</v>
      </c>
      <c r="D550" s="1101">
        <v>5</v>
      </c>
      <c r="E550" s="1101">
        <v>4</v>
      </c>
      <c r="F550" s="1101">
        <v>86</v>
      </c>
      <c r="G550" s="1101">
        <v>56</v>
      </c>
      <c r="H550" s="1102">
        <f>MID(I550,1,50)</f>
      </c>
      <c r="I550" s="1" t="s">
        <v>1628</v>
      </c>
      <c r="J550" s="1104" t="s">
        <v>1629</v>
      </c>
    </row>
    <row x14ac:dyDescent="0.25" r="551" customHeight="1" ht="18.75">
      <c r="A551" s="97">
        <v>92</v>
      </c>
      <c r="B551" s="2" t="s">
        <v>1517</v>
      </c>
      <c r="C551" s="1101">
        <v>550</v>
      </c>
      <c r="D551" s="1101">
        <v>5</v>
      </c>
      <c r="E551" s="1101">
        <v>4</v>
      </c>
      <c r="F551" s="1101">
        <v>86</v>
      </c>
      <c r="G551" s="1101">
        <v>57</v>
      </c>
      <c r="H551" s="1102">
        <f>MID(I551,1,50)</f>
      </c>
      <c r="I551" s="1" t="s">
        <v>1630</v>
      </c>
      <c r="J551" s="1104" t="s">
        <v>1631</v>
      </c>
    </row>
    <row x14ac:dyDescent="0.25" r="552" customHeight="1" ht="18.75">
      <c r="A552" s="97">
        <v>92</v>
      </c>
      <c r="B552" s="2" t="s">
        <v>1517</v>
      </c>
      <c r="C552" s="1101">
        <v>551</v>
      </c>
      <c r="D552" s="1101">
        <v>5</v>
      </c>
      <c r="E552" s="1101">
        <v>4</v>
      </c>
      <c r="F552" s="1101">
        <v>86</v>
      </c>
      <c r="G552" s="1101">
        <v>58</v>
      </c>
      <c r="H552" s="1102">
        <f>MID(I552,1,50)</f>
      </c>
      <c r="I552" s="1" t="s">
        <v>1632</v>
      </c>
      <c r="J552" s="1104" t="s">
        <v>1633</v>
      </c>
    </row>
    <row x14ac:dyDescent="0.25" r="553" customHeight="1" ht="18.75">
      <c r="A553" s="97">
        <v>92</v>
      </c>
      <c r="B553" s="2" t="s">
        <v>1517</v>
      </c>
      <c r="C553" s="1101">
        <v>552</v>
      </c>
      <c r="D553" s="1101">
        <v>5</v>
      </c>
      <c r="E553" s="1101">
        <v>4</v>
      </c>
      <c r="F553" s="1101">
        <v>86</v>
      </c>
      <c r="G553" s="1101">
        <v>59</v>
      </c>
      <c r="H553" s="1102">
        <f>MID(I553,1,50)</f>
      </c>
      <c r="I553" s="1" t="s">
        <v>1634</v>
      </c>
      <c r="J553" s="1104" t="s">
        <v>1635</v>
      </c>
    </row>
    <row x14ac:dyDescent="0.25" r="554" customHeight="1" ht="18.75">
      <c r="A554" s="97">
        <v>92</v>
      </c>
      <c r="B554" s="2" t="s">
        <v>1517</v>
      </c>
      <c r="C554" s="1101">
        <v>553</v>
      </c>
      <c r="D554" s="1101">
        <v>5</v>
      </c>
      <c r="E554" s="1101">
        <v>4</v>
      </c>
      <c r="F554" s="1101">
        <v>87</v>
      </c>
      <c r="G554" s="1101">
        <v>60</v>
      </c>
      <c r="H554" s="1102">
        <f>MID(I554,1,50)</f>
      </c>
      <c r="I554" s="1" t="s">
        <v>1636</v>
      </c>
      <c r="J554" s="1104" t="s">
        <v>1637</v>
      </c>
    </row>
    <row x14ac:dyDescent="0.25" r="555" customHeight="1" ht="18.75">
      <c r="A555" s="97">
        <v>92</v>
      </c>
      <c r="B555" s="2" t="s">
        <v>1517</v>
      </c>
      <c r="C555" s="1101">
        <v>554</v>
      </c>
      <c r="D555" s="1101">
        <v>5</v>
      </c>
      <c r="E555" s="1101">
        <v>4</v>
      </c>
      <c r="F555" s="1101">
        <v>87</v>
      </c>
      <c r="G555" s="1101">
        <v>61</v>
      </c>
      <c r="H555" s="1102">
        <f>MID(I555,1,50)</f>
      </c>
      <c r="I555" s="1" t="s">
        <v>1638</v>
      </c>
      <c r="J555" s="1104" t="s">
        <v>1639</v>
      </c>
    </row>
    <row x14ac:dyDescent="0.25" r="556" customHeight="1" ht="18.75">
      <c r="A556" s="97">
        <v>92</v>
      </c>
      <c r="B556" s="2" t="s">
        <v>1517</v>
      </c>
      <c r="C556" s="1101">
        <v>555</v>
      </c>
      <c r="D556" s="1101">
        <v>5</v>
      </c>
      <c r="E556" s="1101">
        <v>4</v>
      </c>
      <c r="F556" s="1101">
        <v>87</v>
      </c>
      <c r="G556" s="1101">
        <v>62</v>
      </c>
      <c r="H556" s="1102">
        <f>MID(I556,1,50)</f>
      </c>
      <c r="I556" s="1" t="s">
        <v>1640</v>
      </c>
      <c r="J556" s="1104" t="s">
        <v>1641</v>
      </c>
    </row>
    <row x14ac:dyDescent="0.25" r="557" customHeight="1" ht="18.75">
      <c r="A557" s="97">
        <v>92</v>
      </c>
      <c r="B557" s="2" t="s">
        <v>1517</v>
      </c>
      <c r="C557" s="1101">
        <v>556</v>
      </c>
      <c r="D557" s="1101">
        <v>5</v>
      </c>
      <c r="E557" s="1101">
        <v>4</v>
      </c>
      <c r="F557" s="1101">
        <v>87</v>
      </c>
      <c r="G557" s="1101">
        <v>63</v>
      </c>
      <c r="H557" s="1102">
        <f>MID(I557,1,50)</f>
      </c>
      <c r="I557" s="1" t="s">
        <v>1642</v>
      </c>
      <c r="J557" s="1104" t="s">
        <v>1643</v>
      </c>
    </row>
    <row x14ac:dyDescent="0.25" r="558" customHeight="1" ht="18.75">
      <c r="A558" s="97">
        <v>92</v>
      </c>
      <c r="B558" s="2" t="s">
        <v>1517</v>
      </c>
      <c r="C558" s="1101">
        <v>557</v>
      </c>
      <c r="D558" s="1101">
        <v>5</v>
      </c>
      <c r="E558" s="1101">
        <v>4</v>
      </c>
      <c r="F558" s="1101">
        <v>87</v>
      </c>
      <c r="G558" s="1101">
        <v>64</v>
      </c>
      <c r="H558" s="1102">
        <f>MID(I558,1,50)</f>
      </c>
      <c r="I558" s="1" t="s">
        <v>1644</v>
      </c>
      <c r="J558" s="1104" t="s">
        <v>1645</v>
      </c>
    </row>
    <row x14ac:dyDescent="0.25" r="559" customHeight="1" ht="18.75">
      <c r="A559" s="97">
        <v>92</v>
      </c>
      <c r="B559" s="2" t="s">
        <v>1517</v>
      </c>
      <c r="C559" s="1101">
        <v>558</v>
      </c>
      <c r="D559" s="1101">
        <v>5</v>
      </c>
      <c r="E559" s="1101">
        <v>4</v>
      </c>
      <c r="F559" s="1101">
        <v>87</v>
      </c>
      <c r="G559" s="1101">
        <v>65</v>
      </c>
      <c r="H559" s="1102">
        <f>MID(I559,1,50)</f>
      </c>
      <c r="I559" s="1" t="s">
        <v>1646</v>
      </c>
      <c r="J559" s="1104" t="s">
        <v>1647</v>
      </c>
    </row>
    <row x14ac:dyDescent="0.25" r="560" customHeight="1" ht="18.75">
      <c r="A560" s="97">
        <v>92</v>
      </c>
      <c r="B560" s="2" t="s">
        <v>1517</v>
      </c>
      <c r="C560" s="1101">
        <v>559</v>
      </c>
      <c r="D560" s="1101">
        <v>5</v>
      </c>
      <c r="E560" s="1101">
        <v>4</v>
      </c>
      <c r="F560" s="1101">
        <v>88</v>
      </c>
      <c r="G560" s="1101">
        <v>66</v>
      </c>
      <c r="H560" s="1102">
        <f>MID(I560,1,50)</f>
      </c>
      <c r="I560" s="1" t="s">
        <v>1648</v>
      </c>
      <c r="J560" s="1104" t="s">
        <v>1649</v>
      </c>
    </row>
    <row x14ac:dyDescent="0.25" r="561" customHeight="1" ht="18.75">
      <c r="A561" s="97">
        <v>92</v>
      </c>
      <c r="B561" s="2" t="s">
        <v>1517</v>
      </c>
      <c r="C561" s="1101">
        <v>560</v>
      </c>
      <c r="D561" s="1101">
        <v>5</v>
      </c>
      <c r="E561" s="1101">
        <v>4</v>
      </c>
      <c r="F561" s="1101">
        <v>88</v>
      </c>
      <c r="G561" s="1101">
        <v>67</v>
      </c>
      <c r="H561" s="1102">
        <f>MID(I561,1,50)</f>
      </c>
      <c r="I561" s="1" t="s">
        <v>1650</v>
      </c>
      <c r="J561" s="1104" t="s">
        <v>1651</v>
      </c>
    </row>
    <row x14ac:dyDescent="0.25" r="562" customHeight="1" ht="18.75">
      <c r="A562" s="97">
        <v>92</v>
      </c>
      <c r="B562" s="2" t="s">
        <v>1517</v>
      </c>
      <c r="C562" s="1101">
        <v>561</v>
      </c>
      <c r="D562" s="1101">
        <v>5</v>
      </c>
      <c r="E562" s="1101">
        <v>4</v>
      </c>
      <c r="F562" s="1101">
        <v>88</v>
      </c>
      <c r="G562" s="1101">
        <v>68</v>
      </c>
      <c r="H562" s="1102">
        <f>MID(I562,1,50)</f>
      </c>
      <c r="I562" s="1" t="s">
        <v>1652</v>
      </c>
      <c r="J562" s="1104" t="s">
        <v>1653</v>
      </c>
    </row>
    <row x14ac:dyDescent="0.25" r="563" customHeight="1" ht="18.75">
      <c r="A563" s="97">
        <v>92</v>
      </c>
      <c r="B563" s="2" t="s">
        <v>1517</v>
      </c>
      <c r="C563" s="1101">
        <v>562</v>
      </c>
      <c r="D563" s="1101">
        <v>5</v>
      </c>
      <c r="E563" s="1101">
        <v>4</v>
      </c>
      <c r="F563" s="1101">
        <v>88</v>
      </c>
      <c r="G563" s="1101">
        <v>69</v>
      </c>
      <c r="H563" s="1102">
        <f>MID(I563,1,50)</f>
      </c>
      <c r="I563" s="1" t="s">
        <v>1654</v>
      </c>
      <c r="J563" s="1104" t="s">
        <v>1655</v>
      </c>
    </row>
    <row x14ac:dyDescent="0.25" r="564" customHeight="1" ht="18.75">
      <c r="A564" s="97">
        <v>92</v>
      </c>
      <c r="B564" s="2" t="s">
        <v>1517</v>
      </c>
      <c r="C564" s="1101">
        <v>563</v>
      </c>
      <c r="D564" s="1101">
        <v>5</v>
      </c>
      <c r="E564" s="1101">
        <v>4</v>
      </c>
      <c r="F564" s="1101">
        <v>88</v>
      </c>
      <c r="G564" s="1101">
        <v>70</v>
      </c>
      <c r="H564" s="1102">
        <f>MID(I564,1,50)</f>
      </c>
      <c r="I564" s="1" t="s">
        <v>1656</v>
      </c>
      <c r="J564" s="1104" t="s">
        <v>1657</v>
      </c>
    </row>
    <row x14ac:dyDescent="0.25" r="565" customHeight="1" ht="18.75">
      <c r="A565" s="97">
        <v>92</v>
      </c>
      <c r="B565" s="2" t="s">
        <v>1517</v>
      </c>
      <c r="C565" s="1101">
        <v>564</v>
      </c>
      <c r="D565" s="1101">
        <v>5</v>
      </c>
      <c r="E565" s="1101">
        <v>4</v>
      </c>
      <c r="F565" s="1101">
        <v>88</v>
      </c>
      <c r="G565" s="1101">
        <v>71</v>
      </c>
      <c r="H565" s="1102">
        <f>MID(I565,1,50)</f>
      </c>
      <c r="I565" s="1" t="s">
        <v>1658</v>
      </c>
      <c r="J565" s="1104" t="s">
        <v>1659</v>
      </c>
    </row>
    <row x14ac:dyDescent="0.25" r="566" customHeight="1" ht="18.75">
      <c r="A566" s="97">
        <v>92</v>
      </c>
      <c r="B566" s="2" t="s">
        <v>1517</v>
      </c>
      <c r="C566" s="1101">
        <v>565</v>
      </c>
      <c r="D566" s="1101">
        <v>5</v>
      </c>
      <c r="E566" s="1101">
        <v>4</v>
      </c>
      <c r="F566" s="1101">
        <v>88</v>
      </c>
      <c r="G566" s="1101">
        <v>72</v>
      </c>
      <c r="H566" s="1102">
        <f>MID(I566,1,50)</f>
      </c>
      <c r="I566" s="1" t="s">
        <v>1660</v>
      </c>
      <c r="J566" s="1104" t="s">
        <v>1661</v>
      </c>
    </row>
    <row x14ac:dyDescent="0.25" r="567" customHeight="1" ht="18.75">
      <c r="A567" s="97">
        <v>92</v>
      </c>
      <c r="B567" s="2" t="s">
        <v>1517</v>
      </c>
      <c r="C567" s="1101">
        <v>566</v>
      </c>
      <c r="D567" s="1101">
        <v>5</v>
      </c>
      <c r="E567" s="1101">
        <v>4</v>
      </c>
      <c r="F567" s="1101">
        <v>88</v>
      </c>
      <c r="G567" s="1101">
        <v>73</v>
      </c>
      <c r="H567" s="1102">
        <f>MID(I567,1,50)</f>
      </c>
      <c r="I567" s="1" t="s">
        <v>1662</v>
      </c>
      <c r="J567" s="1104" t="s">
        <v>1663</v>
      </c>
    </row>
    <row x14ac:dyDescent="0.25" r="568" customHeight="1" ht="18.75">
      <c r="A568" s="97">
        <v>92</v>
      </c>
      <c r="B568" s="2" t="s">
        <v>1517</v>
      </c>
      <c r="C568" s="1101">
        <v>567</v>
      </c>
      <c r="D568" s="1101">
        <v>5</v>
      </c>
      <c r="E568" s="1101">
        <v>4</v>
      </c>
      <c r="F568" s="1101">
        <v>88</v>
      </c>
      <c r="G568" s="1101">
        <v>74</v>
      </c>
      <c r="H568" s="1102">
        <f>MID(I568,1,50)</f>
      </c>
      <c r="I568" s="1" t="s">
        <v>1664</v>
      </c>
      <c r="J568" s="1104" t="s">
        <v>1665</v>
      </c>
    </row>
    <row x14ac:dyDescent="0.25" r="569" customHeight="1" ht="18.75">
      <c r="A569" s="97">
        <v>92</v>
      </c>
      <c r="B569" s="2" t="s">
        <v>1517</v>
      </c>
      <c r="C569" s="1101">
        <v>568</v>
      </c>
      <c r="D569" s="1101">
        <v>5</v>
      </c>
      <c r="E569" s="1101">
        <v>4</v>
      </c>
      <c r="F569" s="1101">
        <v>89</v>
      </c>
      <c r="G569" s="1101">
        <v>75</v>
      </c>
      <c r="H569" s="1102">
        <f>MID(I569,1,50)</f>
      </c>
      <c r="I569" s="1" t="s">
        <v>1666</v>
      </c>
      <c r="J569" s="1104" t="s">
        <v>1667</v>
      </c>
    </row>
    <row x14ac:dyDescent="0.25" r="570" customHeight="1" ht="18.75">
      <c r="A570" s="97">
        <v>92</v>
      </c>
      <c r="B570" s="2" t="s">
        <v>1517</v>
      </c>
      <c r="C570" s="1101">
        <v>569</v>
      </c>
      <c r="D570" s="1101">
        <v>5</v>
      </c>
      <c r="E570" s="1101">
        <v>4</v>
      </c>
      <c r="F570" s="1101">
        <v>89</v>
      </c>
      <c r="G570" s="1101">
        <v>76</v>
      </c>
      <c r="H570" s="1102">
        <f>MID(I570,1,50)</f>
      </c>
      <c r="I570" s="1" t="s">
        <v>1668</v>
      </c>
      <c r="J570" s="1104" t="s">
        <v>1669</v>
      </c>
    </row>
    <row x14ac:dyDescent="0.25" r="571" customHeight="1" ht="18.75">
      <c r="A571" s="97">
        <v>92</v>
      </c>
      <c r="B571" s="2" t="s">
        <v>1517</v>
      </c>
      <c r="C571" s="1101">
        <v>570</v>
      </c>
      <c r="D571" s="1101">
        <v>5</v>
      </c>
      <c r="E571" s="1101">
        <v>4</v>
      </c>
      <c r="F571" s="1101">
        <v>89</v>
      </c>
      <c r="G571" s="1101">
        <v>77</v>
      </c>
      <c r="H571" s="1102">
        <f>MID(I571,1,50)</f>
      </c>
      <c r="I571" s="1" t="s">
        <v>1670</v>
      </c>
      <c r="J571" s="1104" t="s">
        <v>1671</v>
      </c>
    </row>
    <row x14ac:dyDescent="0.25" r="572" customHeight="1" ht="18.75">
      <c r="A572" s="97">
        <v>92</v>
      </c>
      <c r="B572" s="2" t="s">
        <v>1517</v>
      </c>
      <c r="C572" s="1101">
        <v>571</v>
      </c>
      <c r="D572" s="1101">
        <v>5</v>
      </c>
      <c r="E572" s="1101">
        <v>4</v>
      </c>
      <c r="F572" s="1101">
        <v>89</v>
      </c>
      <c r="G572" s="1101">
        <v>78</v>
      </c>
      <c r="H572" s="1102">
        <f>MID(I572,1,50)</f>
      </c>
      <c r="I572" s="1" t="s">
        <v>1672</v>
      </c>
      <c r="J572" s="1104" t="s">
        <v>1673</v>
      </c>
    </row>
    <row x14ac:dyDescent="0.25" r="573" customHeight="1" ht="18.75">
      <c r="A573" s="97">
        <v>92</v>
      </c>
      <c r="B573" s="2" t="s">
        <v>1517</v>
      </c>
      <c r="C573" s="1101">
        <v>572</v>
      </c>
      <c r="D573" s="1101">
        <v>5</v>
      </c>
      <c r="E573" s="1101">
        <v>4</v>
      </c>
      <c r="F573" s="1101">
        <v>89</v>
      </c>
      <c r="G573" s="1101">
        <v>79</v>
      </c>
      <c r="H573" s="1102">
        <f>MID(I573,1,50)</f>
      </c>
      <c r="I573" s="1" t="s">
        <v>1674</v>
      </c>
      <c r="J573" s="1104" t="s">
        <v>1675</v>
      </c>
    </row>
    <row x14ac:dyDescent="0.25" r="574" customHeight="1" ht="18.75">
      <c r="A574" s="97">
        <v>92</v>
      </c>
      <c r="B574" s="2" t="s">
        <v>1517</v>
      </c>
      <c r="C574" s="1101">
        <v>573</v>
      </c>
      <c r="D574" s="1101">
        <v>5</v>
      </c>
      <c r="E574" s="1101">
        <v>4</v>
      </c>
      <c r="F574" s="1101">
        <v>90</v>
      </c>
      <c r="G574" s="1101">
        <v>80</v>
      </c>
      <c r="H574" s="1102">
        <f>MID(I574,1,50)</f>
      </c>
      <c r="I574" s="1" t="s">
        <v>1676</v>
      </c>
      <c r="J574" s="1104" t="s">
        <v>1677</v>
      </c>
    </row>
    <row x14ac:dyDescent="0.25" r="575" customHeight="1" ht="18.75">
      <c r="A575" s="97">
        <v>92</v>
      </c>
      <c r="B575" s="2" t="s">
        <v>1517</v>
      </c>
      <c r="C575" s="1101">
        <v>574</v>
      </c>
      <c r="D575" s="1101">
        <v>5</v>
      </c>
      <c r="E575" s="1101">
        <v>4</v>
      </c>
      <c r="F575" s="1101">
        <v>90</v>
      </c>
      <c r="G575" s="1101">
        <v>81</v>
      </c>
      <c r="H575" s="1102">
        <f>MID(I575,1,50)</f>
      </c>
      <c r="I575" s="1" t="s">
        <v>1678</v>
      </c>
      <c r="J575" s="1104" t="s">
        <v>1679</v>
      </c>
    </row>
    <row x14ac:dyDescent="0.25" r="576" customHeight="1" ht="18.75">
      <c r="A576" s="97">
        <v>92</v>
      </c>
      <c r="B576" s="2" t="s">
        <v>1517</v>
      </c>
      <c r="C576" s="1101">
        <v>575</v>
      </c>
      <c r="D576" s="1101">
        <v>5</v>
      </c>
      <c r="E576" s="1101">
        <v>4</v>
      </c>
      <c r="F576" s="1101">
        <v>90</v>
      </c>
      <c r="G576" s="1101">
        <v>82</v>
      </c>
      <c r="H576" s="1102">
        <f>MID(I576,1,50)</f>
      </c>
      <c r="I576" s="1" t="s">
        <v>1680</v>
      </c>
      <c r="J576" s="1104" t="s">
        <v>1681</v>
      </c>
    </row>
    <row x14ac:dyDescent="0.25" r="577" customHeight="1" ht="18.75">
      <c r="A577" s="97">
        <v>92</v>
      </c>
      <c r="B577" s="2" t="s">
        <v>1517</v>
      </c>
      <c r="C577" s="1101">
        <v>576</v>
      </c>
      <c r="D577" s="1101">
        <v>5</v>
      </c>
      <c r="E577" s="1101">
        <v>4</v>
      </c>
      <c r="F577" s="1101">
        <v>90</v>
      </c>
      <c r="G577" s="1101">
        <v>83</v>
      </c>
      <c r="H577" s="1102">
        <f>MID(I577,1,50)</f>
      </c>
      <c r="I577" s="1" t="s">
        <v>1682</v>
      </c>
      <c r="J577" s="1104" t="s">
        <v>1683</v>
      </c>
    </row>
    <row x14ac:dyDescent="0.25" r="578" customHeight="1" ht="18.75">
      <c r="A578" s="97">
        <v>92</v>
      </c>
      <c r="B578" s="2" t="s">
        <v>1517</v>
      </c>
      <c r="C578" s="1101">
        <v>577</v>
      </c>
      <c r="D578" s="1101">
        <v>5</v>
      </c>
      <c r="E578" s="1101">
        <v>4</v>
      </c>
      <c r="F578" s="1101">
        <v>90</v>
      </c>
      <c r="G578" s="1101">
        <v>84</v>
      </c>
      <c r="H578" s="1102">
        <f>MID(I578,1,50)</f>
      </c>
      <c r="I578" s="1" t="s">
        <v>1684</v>
      </c>
      <c r="J578" s="1104" t="s">
        <v>1685</v>
      </c>
    </row>
    <row x14ac:dyDescent="0.25" r="579" customHeight="1" ht="18.75">
      <c r="A579" s="97">
        <v>92</v>
      </c>
      <c r="B579" s="2" t="s">
        <v>1517</v>
      </c>
      <c r="C579" s="1101">
        <v>578</v>
      </c>
      <c r="D579" s="1101">
        <v>5</v>
      </c>
      <c r="E579" s="1101">
        <v>4</v>
      </c>
      <c r="F579" s="1101">
        <v>90</v>
      </c>
      <c r="G579" s="1101">
        <v>85</v>
      </c>
      <c r="H579" s="1102">
        <f>MID(I579,1,50)</f>
      </c>
      <c r="I579" s="1" t="s">
        <v>1686</v>
      </c>
      <c r="J579" s="1104" t="s">
        <v>1687</v>
      </c>
    </row>
    <row x14ac:dyDescent="0.25" r="580" customHeight="1" ht="18.75">
      <c r="A580" s="97">
        <v>92</v>
      </c>
      <c r="B580" s="2" t="s">
        <v>1517</v>
      </c>
      <c r="C580" s="1101">
        <v>579</v>
      </c>
      <c r="D580" s="1101">
        <v>5</v>
      </c>
      <c r="E580" s="1101">
        <v>4</v>
      </c>
      <c r="F580" s="1101">
        <v>90</v>
      </c>
      <c r="G580" s="1101">
        <v>86</v>
      </c>
      <c r="H580" s="1102">
        <f>MID(I580,1,50)</f>
      </c>
      <c r="I580" s="1" t="s">
        <v>1688</v>
      </c>
      <c r="J580" s="1104" t="s">
        <v>1689</v>
      </c>
    </row>
    <row x14ac:dyDescent="0.25" r="581" customHeight="1" ht="18.75">
      <c r="A581" s="97">
        <v>92</v>
      </c>
      <c r="B581" s="2" t="s">
        <v>1517</v>
      </c>
      <c r="C581" s="1101">
        <v>580</v>
      </c>
      <c r="D581" s="1101">
        <v>5</v>
      </c>
      <c r="E581" s="1101">
        <v>4</v>
      </c>
      <c r="F581" s="1101">
        <v>91</v>
      </c>
      <c r="G581" s="1101">
        <v>87</v>
      </c>
      <c r="H581" s="1102">
        <f>MID(I581,1,50)</f>
      </c>
      <c r="I581" s="1" t="s">
        <v>1690</v>
      </c>
      <c r="J581" s="1104" t="s">
        <v>1691</v>
      </c>
    </row>
    <row x14ac:dyDescent="0.25" r="582" customHeight="1" ht="18.75">
      <c r="A582" s="97">
        <v>92</v>
      </c>
      <c r="B582" s="2" t="s">
        <v>1517</v>
      </c>
      <c r="C582" s="1101">
        <v>581</v>
      </c>
      <c r="D582" s="1101">
        <v>5</v>
      </c>
      <c r="E582" s="1101">
        <v>4</v>
      </c>
      <c r="F582" s="1101">
        <v>91</v>
      </c>
      <c r="G582" s="1101">
        <v>88</v>
      </c>
      <c r="H582" s="1102">
        <f>MID(I582,1,50)</f>
      </c>
      <c r="I582" s="1" t="s">
        <v>1692</v>
      </c>
      <c r="J582" s="1104" t="s">
        <v>1693</v>
      </c>
    </row>
    <row x14ac:dyDescent="0.25" r="583" customHeight="1" ht="18.75">
      <c r="A583" s="97">
        <v>92</v>
      </c>
      <c r="B583" s="2" t="s">
        <v>1517</v>
      </c>
      <c r="C583" s="1101">
        <v>582</v>
      </c>
      <c r="D583" s="1101">
        <v>5</v>
      </c>
      <c r="E583" s="1101">
        <v>4</v>
      </c>
      <c r="F583" s="1101">
        <v>91</v>
      </c>
      <c r="G583" s="1101">
        <v>89</v>
      </c>
      <c r="H583" s="1102">
        <f>MID(I583,1,50)</f>
      </c>
      <c r="I583" s="1" t="s">
        <v>1694</v>
      </c>
      <c r="J583" s="1104" t="s">
        <v>1695</v>
      </c>
    </row>
    <row x14ac:dyDescent="0.25" r="584" customHeight="1" ht="18.75">
      <c r="A584" s="97">
        <v>92</v>
      </c>
      <c r="B584" s="2" t="s">
        <v>1517</v>
      </c>
      <c r="C584" s="1101">
        <v>583</v>
      </c>
      <c r="D584" s="1101">
        <v>5</v>
      </c>
      <c r="E584" s="1101">
        <v>4</v>
      </c>
      <c r="F584" s="1101">
        <v>91</v>
      </c>
      <c r="G584" s="1101">
        <v>90</v>
      </c>
      <c r="H584" s="1102">
        <f>MID(I584,1,50)</f>
      </c>
      <c r="I584" s="1" t="s">
        <v>1696</v>
      </c>
      <c r="J584" s="1104" t="s">
        <v>1697</v>
      </c>
    </row>
    <row x14ac:dyDescent="0.25" r="585" customHeight="1" ht="18.75">
      <c r="A585" s="97">
        <v>92</v>
      </c>
      <c r="B585" s="2" t="s">
        <v>1517</v>
      </c>
      <c r="C585" s="1101">
        <v>584</v>
      </c>
      <c r="D585" s="1101">
        <v>5</v>
      </c>
      <c r="E585" s="1101">
        <v>4</v>
      </c>
      <c r="F585" s="1101">
        <v>91</v>
      </c>
      <c r="G585" s="1101">
        <v>91</v>
      </c>
      <c r="H585" s="1102">
        <f>MID(I585,1,50)</f>
      </c>
      <c r="I585" s="1" t="s">
        <v>1698</v>
      </c>
      <c r="J585" s="1104" t="s">
        <v>1699</v>
      </c>
    </row>
    <row x14ac:dyDescent="0.25" r="586" customHeight="1" ht="18.75">
      <c r="A586" s="97">
        <v>92</v>
      </c>
      <c r="B586" s="2" t="s">
        <v>1517</v>
      </c>
      <c r="C586" s="1101">
        <v>585</v>
      </c>
      <c r="D586" s="1101">
        <v>5</v>
      </c>
      <c r="E586" s="1101">
        <v>4</v>
      </c>
      <c r="F586" s="1101">
        <v>92</v>
      </c>
      <c r="G586" s="1101">
        <v>92</v>
      </c>
      <c r="H586" s="1102">
        <f>MID(I586,1,50)</f>
      </c>
      <c r="I586" s="1" t="s">
        <v>1700</v>
      </c>
      <c r="J586" s="1104" t="s">
        <v>1701</v>
      </c>
    </row>
    <row x14ac:dyDescent="0.25" r="587" customHeight="1" ht="18.75">
      <c r="A587" s="97">
        <v>92</v>
      </c>
      <c r="B587" s="2" t="s">
        <v>1517</v>
      </c>
      <c r="C587" s="1101">
        <v>586</v>
      </c>
      <c r="D587" s="1101">
        <v>5</v>
      </c>
      <c r="E587" s="1101">
        <v>4</v>
      </c>
      <c r="F587" s="1101">
        <v>92</v>
      </c>
      <c r="G587" s="1101">
        <v>93</v>
      </c>
      <c r="H587" s="1102">
        <f>MID(I587,1,50)</f>
      </c>
      <c r="I587" s="1" t="s">
        <v>1702</v>
      </c>
      <c r="J587" s="1104" t="s">
        <v>1703</v>
      </c>
    </row>
    <row x14ac:dyDescent="0.25" r="588" customHeight="1" ht="18.75">
      <c r="A588" s="97">
        <v>92</v>
      </c>
      <c r="B588" s="2" t="s">
        <v>1517</v>
      </c>
      <c r="C588" s="1101">
        <v>587</v>
      </c>
      <c r="D588" s="1101">
        <v>5</v>
      </c>
      <c r="E588" s="1101">
        <v>4</v>
      </c>
      <c r="F588" s="1101">
        <v>92</v>
      </c>
      <c r="G588" s="1101">
        <v>94</v>
      </c>
      <c r="H588" s="1102">
        <f>MID(I588,1,50)</f>
      </c>
      <c r="I588" s="1" t="s">
        <v>1704</v>
      </c>
      <c r="J588" s="1104" t="s">
        <v>1705</v>
      </c>
    </row>
    <row x14ac:dyDescent="0.25" r="589" customHeight="1" ht="18.75">
      <c r="A589" s="97">
        <v>92</v>
      </c>
      <c r="B589" s="2" t="s">
        <v>1517</v>
      </c>
      <c r="C589" s="1101">
        <v>588</v>
      </c>
      <c r="D589" s="1101">
        <v>5</v>
      </c>
      <c r="E589" s="1101">
        <v>4</v>
      </c>
      <c r="F589" s="1101">
        <v>93</v>
      </c>
      <c r="G589" s="1101">
        <v>95</v>
      </c>
      <c r="H589" s="1102">
        <f>MID(I589,1,50)</f>
      </c>
      <c r="I589" s="1" t="s">
        <v>1706</v>
      </c>
      <c r="J589" s="1104" t="s">
        <v>1707</v>
      </c>
    </row>
    <row x14ac:dyDescent="0.25" r="590" customHeight="1" ht="18.75">
      <c r="A590" s="97">
        <v>92</v>
      </c>
      <c r="B590" s="2" t="s">
        <v>1517</v>
      </c>
      <c r="C590" s="1101">
        <v>589</v>
      </c>
      <c r="D590" s="1101">
        <v>5</v>
      </c>
      <c r="E590" s="1101">
        <v>4</v>
      </c>
      <c r="F590" s="1101">
        <v>93</v>
      </c>
      <c r="G590" s="1101">
        <v>96</v>
      </c>
      <c r="H590" s="1102">
        <f>MID(I590,1,50)</f>
      </c>
      <c r="I590" s="1" t="s">
        <v>1708</v>
      </c>
      <c r="J590" s="1104" t="s">
        <v>1709</v>
      </c>
    </row>
    <row x14ac:dyDescent="0.25" r="591" customHeight="1" ht="18.75">
      <c r="A591" s="97">
        <v>92</v>
      </c>
      <c r="B591" s="2" t="s">
        <v>1517</v>
      </c>
      <c r="C591" s="1101">
        <v>590</v>
      </c>
      <c r="D591" s="1101">
        <v>5</v>
      </c>
      <c r="E591" s="1101">
        <v>4</v>
      </c>
      <c r="F591" s="1101">
        <v>93</v>
      </c>
      <c r="G591" s="1101">
        <v>97</v>
      </c>
      <c r="H591" s="1102">
        <f>MID(I591,1,50)</f>
      </c>
      <c r="I591" s="1" t="s">
        <v>1710</v>
      </c>
      <c r="J591" s="1104" t="s">
        <v>1711</v>
      </c>
    </row>
    <row x14ac:dyDescent="0.25" r="592" customHeight="1" ht="18.75">
      <c r="A592" s="97">
        <v>92</v>
      </c>
      <c r="B592" s="2" t="s">
        <v>1517</v>
      </c>
      <c r="C592" s="1101">
        <v>591</v>
      </c>
      <c r="D592" s="1101">
        <v>5</v>
      </c>
      <c r="E592" s="1101">
        <v>4</v>
      </c>
      <c r="F592" s="1101">
        <v>93</v>
      </c>
      <c r="G592" s="1101">
        <v>98</v>
      </c>
      <c r="H592" s="1102">
        <f>MID(I592,1,50)</f>
      </c>
      <c r="I592" s="1" t="s">
        <v>1712</v>
      </c>
      <c r="J592" s="1104" t="s">
        <v>1713</v>
      </c>
    </row>
    <row x14ac:dyDescent="0.25" r="593" customHeight="1" ht="18.75">
      <c r="A593" s="97">
        <v>92</v>
      </c>
      <c r="B593" s="2" t="s">
        <v>1517</v>
      </c>
      <c r="C593" s="1101">
        <v>592</v>
      </c>
      <c r="D593" s="1101">
        <v>5</v>
      </c>
      <c r="E593" s="1101">
        <v>4</v>
      </c>
      <c r="F593" s="1101">
        <v>93</v>
      </c>
      <c r="G593" s="1101">
        <v>99</v>
      </c>
      <c r="H593" s="1102">
        <f>MID(I593,1,50)</f>
      </c>
      <c r="I593" s="1" t="s">
        <v>1714</v>
      </c>
      <c r="J593" s="1104" t="s">
        <v>1715</v>
      </c>
    </row>
    <row x14ac:dyDescent="0.25" r="594" customHeight="1" ht="18.75">
      <c r="A594" s="97">
        <v>92</v>
      </c>
      <c r="B594" s="2" t="s">
        <v>1517</v>
      </c>
      <c r="C594" s="1101">
        <v>593</v>
      </c>
      <c r="D594" s="1101">
        <v>5</v>
      </c>
      <c r="E594" s="1101">
        <v>4</v>
      </c>
      <c r="F594" s="1101">
        <v>93</v>
      </c>
      <c r="G594" s="1101">
        <v>100</v>
      </c>
      <c r="H594" s="1102">
        <f>MID(I594,1,50)</f>
      </c>
      <c r="I594" s="1" t="s">
        <v>1716</v>
      </c>
      <c r="J594" s="1104" t="s">
        <v>1717</v>
      </c>
    </row>
    <row x14ac:dyDescent="0.25" r="595" customHeight="1" ht="18.75">
      <c r="A595" s="97">
        <v>92</v>
      </c>
      <c r="B595" s="2" t="s">
        <v>1517</v>
      </c>
      <c r="C595" s="1101">
        <v>594</v>
      </c>
      <c r="D595" s="1101">
        <v>5</v>
      </c>
      <c r="E595" s="1101">
        <v>4</v>
      </c>
      <c r="F595" s="1101">
        <v>93</v>
      </c>
      <c r="G595" s="1101">
        <v>101</v>
      </c>
      <c r="H595" s="1102">
        <f>MID(I595,1,50)</f>
      </c>
      <c r="I595" s="1" t="s">
        <v>1718</v>
      </c>
      <c r="J595" s="1104" t="s">
        <v>1719</v>
      </c>
    </row>
    <row x14ac:dyDescent="0.25" r="596" customHeight="1" ht="18.75">
      <c r="A596" s="97">
        <v>92</v>
      </c>
      <c r="B596" s="2" t="s">
        <v>1517</v>
      </c>
      <c r="C596" s="1101">
        <v>595</v>
      </c>
      <c r="D596" s="1101">
        <v>5</v>
      </c>
      <c r="E596" s="1101">
        <v>4</v>
      </c>
      <c r="F596" s="1101">
        <v>94</v>
      </c>
      <c r="G596" s="1101">
        <v>102</v>
      </c>
      <c r="H596" s="1102">
        <f>MID(I596,1,50)</f>
      </c>
      <c r="I596" s="1" t="s">
        <v>1720</v>
      </c>
      <c r="J596" s="1104" t="s">
        <v>1721</v>
      </c>
    </row>
    <row x14ac:dyDescent="0.25" r="597" customHeight="1" ht="18.75">
      <c r="A597" s="97">
        <v>92</v>
      </c>
      <c r="B597" s="2" t="s">
        <v>1517</v>
      </c>
      <c r="C597" s="1101">
        <v>596</v>
      </c>
      <c r="D597" s="1101">
        <v>5</v>
      </c>
      <c r="E597" s="1101">
        <v>4</v>
      </c>
      <c r="F597" s="1101">
        <v>94</v>
      </c>
      <c r="G597" s="1101">
        <v>103</v>
      </c>
      <c r="H597" s="1102">
        <f>MID(I597,1,50)</f>
      </c>
      <c r="I597" s="1" t="s">
        <v>1722</v>
      </c>
      <c r="J597" s="1104" t="s">
        <v>1723</v>
      </c>
    </row>
    <row x14ac:dyDescent="0.25" r="598" customHeight="1" ht="18.75">
      <c r="A598" s="97">
        <v>92</v>
      </c>
      <c r="B598" s="2" t="s">
        <v>1517</v>
      </c>
      <c r="C598" s="1101">
        <v>597</v>
      </c>
      <c r="D598" s="1101">
        <v>5</v>
      </c>
      <c r="E598" s="1101">
        <v>4</v>
      </c>
      <c r="F598" s="1101">
        <v>94</v>
      </c>
      <c r="G598" s="1101">
        <v>104</v>
      </c>
      <c r="H598" s="1102">
        <f>MID(I598,1,50)</f>
      </c>
      <c r="I598" s="1" t="s">
        <v>1724</v>
      </c>
      <c r="J598" s="1104" t="s">
        <v>1725</v>
      </c>
    </row>
    <row x14ac:dyDescent="0.25" r="599" customHeight="1" ht="18.75">
      <c r="A599" s="97">
        <v>92</v>
      </c>
      <c r="B599" s="2" t="s">
        <v>1517</v>
      </c>
      <c r="C599" s="1101">
        <v>598</v>
      </c>
      <c r="D599" s="1101">
        <v>5</v>
      </c>
      <c r="E599" s="1101">
        <v>4</v>
      </c>
      <c r="F599" s="1101">
        <v>94</v>
      </c>
      <c r="G599" s="1101">
        <v>105</v>
      </c>
      <c r="H599" s="1102">
        <f>MID(I599,1,50)</f>
      </c>
      <c r="I599" s="1" t="s">
        <v>1726</v>
      </c>
      <c r="J599" s="1104" t="s">
        <v>1727</v>
      </c>
    </row>
    <row x14ac:dyDescent="0.25" r="600" customHeight="1" ht="18.75">
      <c r="A600" s="97">
        <v>92</v>
      </c>
      <c r="B600" s="2" t="s">
        <v>1517</v>
      </c>
      <c r="C600" s="1101">
        <v>599</v>
      </c>
      <c r="D600" s="1101">
        <v>5</v>
      </c>
      <c r="E600" s="1101">
        <v>4</v>
      </c>
      <c r="F600" s="1101">
        <v>95</v>
      </c>
      <c r="G600" s="1101">
        <v>106</v>
      </c>
      <c r="H600" s="1102">
        <f>MID(I600,1,50)</f>
      </c>
      <c r="I600" s="1" t="s">
        <v>1728</v>
      </c>
      <c r="J600" s="1104" t="s">
        <v>1729</v>
      </c>
    </row>
    <row x14ac:dyDescent="0.25" r="601" customHeight="1" ht="18.75">
      <c r="A601" s="97">
        <v>92</v>
      </c>
      <c r="B601" s="2" t="s">
        <v>1517</v>
      </c>
      <c r="C601" s="1101">
        <v>600</v>
      </c>
      <c r="D601" s="1101">
        <v>5</v>
      </c>
      <c r="E601" s="1101">
        <v>4</v>
      </c>
      <c r="F601" s="1101">
        <v>95</v>
      </c>
      <c r="G601" s="1101">
        <v>107</v>
      </c>
      <c r="H601" s="1102">
        <f>MID(I601,1,50)</f>
      </c>
      <c r="I601" s="1" t="s">
        <v>1730</v>
      </c>
      <c r="J601" s="1104" t="s">
        <v>1731</v>
      </c>
    </row>
    <row x14ac:dyDescent="0.25" r="602" customHeight="1" ht="18.75">
      <c r="A602" s="97">
        <v>92</v>
      </c>
      <c r="B602" s="2" t="s">
        <v>1517</v>
      </c>
      <c r="C602" s="1101">
        <v>601</v>
      </c>
      <c r="D602" s="1101">
        <v>5</v>
      </c>
      <c r="E602" s="1101">
        <v>4</v>
      </c>
      <c r="F602" s="1101">
        <v>95</v>
      </c>
      <c r="G602" s="1101">
        <v>108</v>
      </c>
      <c r="H602" s="1102">
        <f>MID(I602,1,50)</f>
      </c>
      <c r="I602" s="1" t="s">
        <v>1732</v>
      </c>
      <c r="J602" s="1104" t="s">
        <v>1733</v>
      </c>
    </row>
    <row x14ac:dyDescent="0.25" r="603" customHeight="1" ht="18.75">
      <c r="A603" s="97">
        <v>92</v>
      </c>
      <c r="B603" s="2" t="s">
        <v>1517</v>
      </c>
      <c r="C603" s="1101">
        <v>602</v>
      </c>
      <c r="D603" s="1101">
        <v>5</v>
      </c>
      <c r="E603" s="1101">
        <v>4</v>
      </c>
      <c r="F603" s="1101">
        <v>95</v>
      </c>
      <c r="G603" s="1101">
        <v>109</v>
      </c>
      <c r="H603" s="1102">
        <f>MID(I603,1,50)</f>
      </c>
      <c r="I603" s="1" t="s">
        <v>1734</v>
      </c>
      <c r="J603" s="1104" t="s">
        <v>1735</v>
      </c>
    </row>
    <row x14ac:dyDescent="0.25" r="604" customHeight="1" ht="18.75">
      <c r="A604" s="97">
        <v>92</v>
      </c>
      <c r="B604" s="2" t="s">
        <v>1517</v>
      </c>
      <c r="C604" s="1101">
        <v>603</v>
      </c>
      <c r="D604" s="1101">
        <v>5</v>
      </c>
      <c r="E604" s="1101">
        <v>4</v>
      </c>
      <c r="F604" s="1101">
        <v>95</v>
      </c>
      <c r="G604" s="1101">
        <v>110</v>
      </c>
      <c r="H604" s="1102">
        <f>MID(I604,1,50)</f>
      </c>
      <c r="I604" s="1" t="s">
        <v>1736</v>
      </c>
      <c r="J604" s="1104" t="s">
        <v>1737</v>
      </c>
    </row>
    <row x14ac:dyDescent="0.25" r="605" customHeight="1" ht="18.75">
      <c r="A605" s="97">
        <v>92</v>
      </c>
      <c r="B605" s="2" t="s">
        <v>1517</v>
      </c>
      <c r="C605" s="1101">
        <v>604</v>
      </c>
      <c r="D605" s="1101">
        <v>5</v>
      </c>
      <c r="E605" s="1101">
        <v>4</v>
      </c>
      <c r="F605" s="1101">
        <v>95</v>
      </c>
      <c r="G605" s="1101">
        <v>111</v>
      </c>
      <c r="H605" s="1102">
        <f>MID(I605,1,50)</f>
      </c>
      <c r="I605" s="1" t="s">
        <v>1738</v>
      </c>
      <c r="J605" s="1104" t="s">
        <v>1739</v>
      </c>
    </row>
    <row x14ac:dyDescent="0.25" r="606" customHeight="1" ht="18.75">
      <c r="A606" s="97">
        <v>92</v>
      </c>
      <c r="B606" s="2" t="s">
        <v>1517</v>
      </c>
      <c r="C606" s="1101">
        <v>605</v>
      </c>
      <c r="D606" s="1101">
        <v>5</v>
      </c>
      <c r="E606" s="1101">
        <v>4</v>
      </c>
      <c r="F606" s="1101">
        <v>95</v>
      </c>
      <c r="G606" s="1101">
        <v>112</v>
      </c>
      <c r="H606" s="1102">
        <f>MID(I606,1,50)</f>
      </c>
      <c r="I606" s="1" t="s">
        <v>1740</v>
      </c>
      <c r="J606" s="1104" t="s">
        <v>1741</v>
      </c>
    </row>
    <row x14ac:dyDescent="0.25" r="607" customHeight="1" ht="18.75">
      <c r="A607" s="97">
        <v>92</v>
      </c>
      <c r="B607" s="2" t="s">
        <v>1517</v>
      </c>
      <c r="C607" s="1101">
        <v>606</v>
      </c>
      <c r="D607" s="1101">
        <v>5</v>
      </c>
      <c r="E607" s="1101">
        <v>4</v>
      </c>
      <c r="F607" s="1101">
        <v>95</v>
      </c>
      <c r="G607" s="1101">
        <v>113</v>
      </c>
      <c r="H607" s="1102">
        <f>MID(I607,1,50)</f>
      </c>
      <c r="I607" s="1" t="s">
        <v>1742</v>
      </c>
      <c r="J607" s="1104" t="s">
        <v>1743</v>
      </c>
    </row>
    <row x14ac:dyDescent="0.25" r="608" customHeight="1" ht="18.75">
      <c r="A608" s="97">
        <v>92</v>
      </c>
      <c r="B608" s="2" t="s">
        <v>1517</v>
      </c>
      <c r="C608" s="1101">
        <v>607</v>
      </c>
      <c r="D608" s="1101">
        <v>5</v>
      </c>
      <c r="E608" s="1101">
        <v>4</v>
      </c>
      <c r="F608" s="1101">
        <v>96</v>
      </c>
      <c r="G608" s="1101">
        <v>114</v>
      </c>
      <c r="H608" s="1102">
        <f>MID(I608,1,50)</f>
      </c>
      <c r="I608" s="1" t="s">
        <v>1744</v>
      </c>
      <c r="J608" s="1104" t="s">
        <v>1745</v>
      </c>
    </row>
    <row x14ac:dyDescent="0.25" r="609" customHeight="1" ht="18.75">
      <c r="A609" s="97">
        <v>92</v>
      </c>
      <c r="B609" s="2" t="s">
        <v>1517</v>
      </c>
      <c r="C609" s="1101">
        <v>608</v>
      </c>
      <c r="D609" s="1101">
        <v>5</v>
      </c>
      <c r="E609" s="1101">
        <v>4</v>
      </c>
      <c r="F609" s="1101">
        <v>96</v>
      </c>
      <c r="G609" s="1101">
        <v>115</v>
      </c>
      <c r="H609" s="1102">
        <f>MID(I609,1,50)</f>
      </c>
      <c r="I609" s="1" t="s">
        <v>1746</v>
      </c>
      <c r="J609" s="1104" t="s">
        <v>1747</v>
      </c>
    </row>
    <row x14ac:dyDescent="0.25" r="610" customHeight="1" ht="18.75">
      <c r="A610" s="97">
        <v>92</v>
      </c>
      <c r="B610" s="2" t="s">
        <v>1517</v>
      </c>
      <c r="C610" s="1101">
        <v>609</v>
      </c>
      <c r="D610" s="1101">
        <v>5</v>
      </c>
      <c r="E610" s="1101">
        <v>4</v>
      </c>
      <c r="F610" s="1101">
        <v>96</v>
      </c>
      <c r="G610" s="1101">
        <v>116</v>
      </c>
      <c r="H610" s="1102">
        <f>MID(I610,1,50)</f>
      </c>
      <c r="I610" s="1" t="s">
        <v>1748</v>
      </c>
      <c r="J610" s="1104" t="s">
        <v>1749</v>
      </c>
    </row>
    <row x14ac:dyDescent="0.25" r="611" customHeight="1" ht="18.75">
      <c r="A611" s="97">
        <v>92</v>
      </c>
      <c r="B611" s="2" t="s">
        <v>1517</v>
      </c>
      <c r="C611" s="1101">
        <v>610</v>
      </c>
      <c r="D611" s="1101">
        <v>5</v>
      </c>
      <c r="E611" s="1101">
        <v>4</v>
      </c>
      <c r="F611" s="1101">
        <v>96</v>
      </c>
      <c r="G611" s="1101">
        <v>117</v>
      </c>
      <c r="H611" s="1102">
        <f>MID(I611,1,50)</f>
      </c>
      <c r="I611" s="1" t="s">
        <v>1750</v>
      </c>
      <c r="J611" s="1104" t="s">
        <v>1751</v>
      </c>
    </row>
    <row x14ac:dyDescent="0.25" r="612" customHeight="1" ht="18.75">
      <c r="A612" s="97">
        <v>92</v>
      </c>
      <c r="B612" s="2" t="s">
        <v>1517</v>
      </c>
      <c r="C612" s="1101">
        <v>611</v>
      </c>
      <c r="D612" s="1101">
        <v>5</v>
      </c>
      <c r="E612" s="1101">
        <v>4</v>
      </c>
      <c r="F612" s="1101">
        <v>96</v>
      </c>
      <c r="G612" s="1101">
        <v>118</v>
      </c>
      <c r="H612" s="1102">
        <f>MID(I612,1,50)</f>
      </c>
      <c r="I612" s="1" t="s">
        <v>1752</v>
      </c>
      <c r="J612" s="1104" t="s">
        <v>1753</v>
      </c>
    </row>
    <row x14ac:dyDescent="0.25" r="613" customHeight="1" ht="18.75">
      <c r="A613" s="97">
        <v>92</v>
      </c>
      <c r="B613" s="2" t="s">
        <v>1517</v>
      </c>
      <c r="C613" s="1101">
        <v>612</v>
      </c>
      <c r="D613" s="1101">
        <v>5</v>
      </c>
      <c r="E613" s="1101">
        <v>4</v>
      </c>
      <c r="F613" s="1101">
        <v>96</v>
      </c>
      <c r="G613" s="1101">
        <v>119</v>
      </c>
      <c r="H613" s="1102">
        <f>MID(I613,1,50)</f>
      </c>
      <c r="I613" s="1" t="s">
        <v>1754</v>
      </c>
      <c r="J613" s="1104" t="s">
        <v>1755</v>
      </c>
    </row>
    <row x14ac:dyDescent="0.25" r="614" customHeight="1" ht="18.75">
      <c r="A614" s="97">
        <v>92</v>
      </c>
      <c r="B614" s="2" t="s">
        <v>1517</v>
      </c>
      <c r="C614" s="1101">
        <v>613</v>
      </c>
      <c r="D614" s="1101">
        <v>5</v>
      </c>
      <c r="E614" s="1101">
        <v>4</v>
      </c>
      <c r="F614" s="1101">
        <v>96</v>
      </c>
      <c r="G614" s="1101">
        <v>120</v>
      </c>
      <c r="H614" s="1102">
        <f>MID(I614,1,50)</f>
      </c>
      <c r="I614" s="1" t="s">
        <v>1756</v>
      </c>
      <c r="J614" s="1104" t="s">
        <v>1757</v>
      </c>
    </row>
    <row x14ac:dyDescent="0.25" r="615" customHeight="1" ht="18.75">
      <c r="A615" s="97">
        <v>92</v>
      </c>
      <c r="B615" s="2" t="s">
        <v>1517</v>
      </c>
      <c r="C615" s="1101">
        <v>614</v>
      </c>
      <c r="D615" s="1101">
        <v>5</v>
      </c>
      <c r="E615" s="1101">
        <v>4</v>
      </c>
      <c r="F615" s="1101">
        <v>96</v>
      </c>
      <c r="G615" s="1101">
        <v>121</v>
      </c>
      <c r="H615" s="1102">
        <f>MID(I615,1,50)</f>
      </c>
      <c r="I615" s="1" t="s">
        <v>1758</v>
      </c>
      <c r="J615" s="1104" t="s">
        <v>1759</v>
      </c>
    </row>
    <row x14ac:dyDescent="0.25" r="616" customHeight="1" ht="18.75">
      <c r="A616" s="97">
        <v>92</v>
      </c>
      <c r="B616" s="2" t="s">
        <v>1517</v>
      </c>
      <c r="C616" s="1101">
        <v>615</v>
      </c>
      <c r="D616" s="1101">
        <v>5</v>
      </c>
      <c r="E616" s="1101">
        <v>4</v>
      </c>
      <c r="F616" s="1101">
        <v>97</v>
      </c>
      <c r="G616" s="1101">
        <v>122</v>
      </c>
      <c r="H616" s="1102">
        <f>MID(I616,1,50)</f>
      </c>
      <c r="I616" s="1" t="s">
        <v>1760</v>
      </c>
      <c r="J616" s="1104" t="s">
        <v>1761</v>
      </c>
    </row>
    <row x14ac:dyDescent="0.25" r="617" customHeight="1" ht="18.75">
      <c r="A617" s="97">
        <v>92</v>
      </c>
      <c r="B617" s="2" t="s">
        <v>1517</v>
      </c>
      <c r="C617" s="1101">
        <v>616</v>
      </c>
      <c r="D617" s="1101">
        <v>5</v>
      </c>
      <c r="E617" s="1101">
        <v>4</v>
      </c>
      <c r="F617" s="1101">
        <v>97</v>
      </c>
      <c r="G617" s="1101">
        <v>123</v>
      </c>
      <c r="H617" s="1102">
        <f>MID(I617,1,50)</f>
      </c>
      <c r="I617" s="1" t="s">
        <v>1762</v>
      </c>
      <c r="J617" s="1104" t="s">
        <v>1763</v>
      </c>
    </row>
    <row x14ac:dyDescent="0.25" r="618" customHeight="1" ht="18.75">
      <c r="A618" s="97">
        <v>92</v>
      </c>
      <c r="B618" s="2" t="s">
        <v>1517</v>
      </c>
      <c r="C618" s="1101">
        <v>617</v>
      </c>
      <c r="D618" s="1101">
        <v>5</v>
      </c>
      <c r="E618" s="1101">
        <v>4</v>
      </c>
      <c r="F618" s="1101">
        <v>97</v>
      </c>
      <c r="G618" s="1101">
        <v>124</v>
      </c>
      <c r="H618" s="1102">
        <f>MID(I618,1,50)</f>
      </c>
      <c r="I618" s="1" t="s">
        <v>1764</v>
      </c>
      <c r="J618" s="1104" t="s">
        <v>1765</v>
      </c>
    </row>
    <row x14ac:dyDescent="0.25" r="619" customHeight="1" ht="18.75">
      <c r="A619" s="97">
        <v>92</v>
      </c>
      <c r="B619" s="2" t="s">
        <v>1517</v>
      </c>
      <c r="C619" s="1101">
        <v>618</v>
      </c>
      <c r="D619" s="1101">
        <v>5</v>
      </c>
      <c r="E619" s="1101">
        <v>4</v>
      </c>
      <c r="F619" s="1101">
        <v>97</v>
      </c>
      <c r="G619" s="1101">
        <v>125</v>
      </c>
      <c r="H619" s="1102">
        <f>MID(I619,1,50)</f>
      </c>
      <c r="I619" s="1" t="s">
        <v>1766</v>
      </c>
      <c r="J619" s="1104" t="s">
        <v>1767</v>
      </c>
    </row>
    <row x14ac:dyDescent="0.25" r="620" customHeight="1" ht="18.75">
      <c r="A620" s="97">
        <v>92</v>
      </c>
      <c r="B620" s="2" t="s">
        <v>1517</v>
      </c>
      <c r="C620" s="1101">
        <v>619</v>
      </c>
      <c r="D620" s="1101">
        <v>5</v>
      </c>
      <c r="E620" s="1101">
        <v>4</v>
      </c>
      <c r="F620" s="1101">
        <v>97</v>
      </c>
      <c r="G620" s="1101">
        <v>126</v>
      </c>
      <c r="H620" s="1102">
        <f>MID(I620,1,50)</f>
      </c>
      <c r="I620" s="1" t="s">
        <v>1768</v>
      </c>
      <c r="J620" s="1104" t="s">
        <v>1769</v>
      </c>
    </row>
    <row x14ac:dyDescent="0.25" r="621" customHeight="1" ht="18.75">
      <c r="A621" s="97">
        <v>92</v>
      </c>
      <c r="B621" s="2" t="s">
        <v>1517</v>
      </c>
      <c r="C621" s="1101">
        <v>620</v>
      </c>
      <c r="D621" s="1101">
        <v>5</v>
      </c>
      <c r="E621" s="1101">
        <v>4</v>
      </c>
      <c r="F621" s="1101">
        <v>97</v>
      </c>
      <c r="G621" s="1101">
        <v>127</v>
      </c>
      <c r="H621" s="1102">
        <f>MID(I621,1,50)</f>
      </c>
      <c r="I621" s="1" t="s">
        <v>1770</v>
      </c>
      <c r="J621" s="1104" t="s">
        <v>1771</v>
      </c>
    </row>
    <row x14ac:dyDescent="0.25" r="622" customHeight="1" ht="18.75">
      <c r="A622" s="97">
        <v>92</v>
      </c>
      <c r="B622" s="2" t="s">
        <v>1517</v>
      </c>
      <c r="C622" s="1101">
        <v>621</v>
      </c>
      <c r="D622" s="1101">
        <v>5</v>
      </c>
      <c r="E622" s="1101">
        <v>4</v>
      </c>
      <c r="F622" s="1101">
        <v>98</v>
      </c>
      <c r="G622" s="1101">
        <v>128</v>
      </c>
      <c r="H622" s="1102">
        <f>MID(I622,1,50)</f>
      </c>
      <c r="I622" s="1" t="s">
        <v>1772</v>
      </c>
      <c r="J622" s="1104" t="s">
        <v>1773</v>
      </c>
    </row>
    <row x14ac:dyDescent="0.25" r="623" customHeight="1" ht="18.75">
      <c r="A623" s="97">
        <v>92</v>
      </c>
      <c r="B623" s="2" t="s">
        <v>1517</v>
      </c>
      <c r="C623" s="1101">
        <v>622</v>
      </c>
      <c r="D623" s="1101">
        <v>5</v>
      </c>
      <c r="E623" s="1101">
        <v>4</v>
      </c>
      <c r="F623" s="1101">
        <v>98</v>
      </c>
      <c r="G623" s="1101">
        <v>129</v>
      </c>
      <c r="H623" s="1102">
        <f>MID(I623,1,50)</f>
      </c>
      <c r="I623" s="1" t="s">
        <v>1774</v>
      </c>
      <c r="J623" s="1104" t="s">
        <v>1775</v>
      </c>
    </row>
    <row x14ac:dyDescent="0.25" r="624" customHeight="1" ht="18.75">
      <c r="A624" s="97">
        <v>92</v>
      </c>
      <c r="B624" s="2" t="s">
        <v>1517</v>
      </c>
      <c r="C624" s="1101">
        <v>623</v>
      </c>
      <c r="D624" s="1101">
        <v>5</v>
      </c>
      <c r="E624" s="1101">
        <v>4</v>
      </c>
      <c r="F624" s="1101">
        <v>98</v>
      </c>
      <c r="G624" s="1101">
        <v>130</v>
      </c>
      <c r="H624" s="1102">
        <f>MID(I624,1,50)</f>
      </c>
      <c r="I624" s="1" t="s">
        <v>1776</v>
      </c>
      <c r="J624" s="1104" t="s">
        <v>1777</v>
      </c>
    </row>
    <row x14ac:dyDescent="0.25" r="625" customHeight="1" ht="18.75">
      <c r="A625" s="97">
        <v>92</v>
      </c>
      <c r="B625" s="2" t="s">
        <v>1517</v>
      </c>
      <c r="C625" s="1101">
        <v>624</v>
      </c>
      <c r="D625" s="1101">
        <v>5</v>
      </c>
      <c r="E625" s="1101">
        <v>4</v>
      </c>
      <c r="F625" s="1101">
        <v>98</v>
      </c>
      <c r="G625" s="1101">
        <v>131</v>
      </c>
      <c r="H625" s="1102">
        <f>MID(I625,1,50)</f>
      </c>
      <c r="I625" s="1" t="s">
        <v>1778</v>
      </c>
      <c r="J625" s="1104" t="s">
        <v>1779</v>
      </c>
    </row>
    <row x14ac:dyDescent="0.25" r="626" customHeight="1" ht="18.75">
      <c r="A626" s="97">
        <v>92</v>
      </c>
      <c r="B626" s="2" t="s">
        <v>1517</v>
      </c>
      <c r="C626" s="1101">
        <v>625</v>
      </c>
      <c r="D626" s="1101">
        <v>5</v>
      </c>
      <c r="E626" s="1101">
        <v>4</v>
      </c>
      <c r="F626" s="1101">
        <v>98</v>
      </c>
      <c r="G626" s="1101">
        <v>132</v>
      </c>
      <c r="H626" s="1102">
        <f>MID(I626,1,50)</f>
      </c>
      <c r="I626" s="1" t="s">
        <v>1780</v>
      </c>
      <c r="J626" s="1104" t="s">
        <v>1781</v>
      </c>
    </row>
    <row x14ac:dyDescent="0.25" r="627" customHeight="1" ht="18.75">
      <c r="A627" s="97">
        <v>92</v>
      </c>
      <c r="B627" s="2" t="s">
        <v>1517</v>
      </c>
      <c r="C627" s="1101">
        <v>626</v>
      </c>
      <c r="D627" s="1101">
        <v>5</v>
      </c>
      <c r="E627" s="1101">
        <v>4</v>
      </c>
      <c r="F627" s="1101">
        <v>98</v>
      </c>
      <c r="G627" s="1101">
        <v>133</v>
      </c>
      <c r="H627" s="1102">
        <f>MID(I627,1,50)</f>
      </c>
      <c r="I627" s="1" t="s">
        <v>1782</v>
      </c>
      <c r="J627" s="1104" t="s">
        <v>1783</v>
      </c>
    </row>
    <row x14ac:dyDescent="0.25" r="628" customHeight="1" ht="18.75">
      <c r="A628" s="97">
        <v>92</v>
      </c>
      <c r="B628" s="2" t="s">
        <v>1517</v>
      </c>
      <c r="C628" s="1101">
        <v>627</v>
      </c>
      <c r="D628" s="1101">
        <v>5</v>
      </c>
      <c r="E628" s="1101">
        <v>4</v>
      </c>
      <c r="F628" s="1101">
        <v>98</v>
      </c>
      <c r="G628" s="1101">
        <v>134</v>
      </c>
      <c r="H628" s="1102">
        <f>MID(I628,1,50)</f>
      </c>
      <c r="I628" s="1" t="s">
        <v>1784</v>
      </c>
      <c r="J628" s="1104" t="s">
        <v>1785</v>
      </c>
    </row>
    <row x14ac:dyDescent="0.25" r="629" customHeight="1" ht="18.75">
      <c r="A629" s="97">
        <v>92</v>
      </c>
      <c r="B629" s="2" t="s">
        <v>1517</v>
      </c>
      <c r="C629" s="1101">
        <v>628</v>
      </c>
      <c r="D629" s="1101">
        <v>5</v>
      </c>
      <c r="E629" s="1101">
        <v>4</v>
      </c>
      <c r="F629" s="1101">
        <v>99</v>
      </c>
      <c r="G629" s="1101">
        <v>135</v>
      </c>
      <c r="H629" s="1102">
        <f>MID(I629,1,50)</f>
      </c>
      <c r="I629" s="1" t="s">
        <v>1786</v>
      </c>
      <c r="J629" s="1104" t="s">
        <v>1787</v>
      </c>
    </row>
    <row x14ac:dyDescent="0.25" r="630" customHeight="1" ht="18.75">
      <c r="A630" s="97">
        <v>92</v>
      </c>
      <c r="B630" s="2" t="s">
        <v>1517</v>
      </c>
      <c r="C630" s="1101">
        <v>629</v>
      </c>
      <c r="D630" s="1101">
        <v>5</v>
      </c>
      <c r="E630" s="1101">
        <v>4</v>
      </c>
      <c r="F630" s="1101">
        <v>99</v>
      </c>
      <c r="G630" s="1101">
        <v>136</v>
      </c>
      <c r="H630" s="1102">
        <f>MID(I630,1,50)</f>
      </c>
      <c r="I630" s="1" t="s">
        <v>1788</v>
      </c>
      <c r="J630" s="1104" t="s">
        <v>1789</v>
      </c>
    </row>
    <row x14ac:dyDescent="0.25" r="631" customHeight="1" ht="18.75">
      <c r="A631" s="97">
        <v>92</v>
      </c>
      <c r="B631" s="2" t="s">
        <v>1517</v>
      </c>
      <c r="C631" s="1101">
        <v>630</v>
      </c>
      <c r="D631" s="1101">
        <v>5</v>
      </c>
      <c r="E631" s="1101">
        <v>4</v>
      </c>
      <c r="F631" s="1101">
        <v>99</v>
      </c>
      <c r="G631" s="1101">
        <v>137</v>
      </c>
      <c r="H631" s="1102">
        <f>MID(I631,1,50)</f>
      </c>
      <c r="I631" s="1" t="s">
        <v>1790</v>
      </c>
      <c r="J631" s="1104" t="s">
        <v>1791</v>
      </c>
    </row>
    <row x14ac:dyDescent="0.25" r="632" customHeight="1" ht="18.75">
      <c r="A632" s="97">
        <v>92</v>
      </c>
      <c r="B632" s="2" t="s">
        <v>1517</v>
      </c>
      <c r="C632" s="1101">
        <v>631</v>
      </c>
      <c r="D632" s="1101">
        <v>5</v>
      </c>
      <c r="E632" s="1101">
        <v>4</v>
      </c>
      <c r="F632" s="1101">
        <v>99</v>
      </c>
      <c r="G632" s="1101">
        <v>138</v>
      </c>
      <c r="H632" s="1102">
        <f>MID(I632,1,50)</f>
      </c>
      <c r="I632" s="1" t="s">
        <v>1792</v>
      </c>
      <c r="J632" s="1104" t="s">
        <v>1793</v>
      </c>
    </row>
    <row x14ac:dyDescent="0.25" r="633" customHeight="1" ht="18.75">
      <c r="A633" s="97">
        <v>92</v>
      </c>
      <c r="B633" s="2" t="s">
        <v>1517</v>
      </c>
      <c r="C633" s="1101">
        <v>632</v>
      </c>
      <c r="D633" s="1101">
        <v>5</v>
      </c>
      <c r="E633" s="1101">
        <v>4</v>
      </c>
      <c r="F633" s="1101">
        <v>99</v>
      </c>
      <c r="G633" s="1101">
        <v>139</v>
      </c>
      <c r="H633" s="1102">
        <f>MID(I633,1,50)</f>
      </c>
      <c r="I633" s="1" t="s">
        <v>1794</v>
      </c>
      <c r="J633" s="1104" t="s">
        <v>1795</v>
      </c>
    </row>
    <row x14ac:dyDescent="0.25" r="634" customHeight="1" ht="18.75">
      <c r="A634" s="97">
        <v>92</v>
      </c>
      <c r="B634" s="2" t="s">
        <v>1517</v>
      </c>
      <c r="C634" s="1101">
        <v>633</v>
      </c>
      <c r="D634" s="1101">
        <v>5</v>
      </c>
      <c r="E634" s="1101">
        <v>4</v>
      </c>
      <c r="F634" s="1101">
        <v>99</v>
      </c>
      <c r="G634" s="1101">
        <v>140</v>
      </c>
      <c r="H634" s="1102">
        <f>MID(I634,1,50)</f>
      </c>
      <c r="I634" s="1" t="s">
        <v>1796</v>
      </c>
      <c r="J634" s="1104" t="s">
        <v>1797</v>
      </c>
    </row>
    <row x14ac:dyDescent="0.25" r="635" customHeight="1" ht="18.75">
      <c r="A635" s="97">
        <v>92</v>
      </c>
      <c r="B635" s="2" t="s">
        <v>1517</v>
      </c>
      <c r="C635" s="1101">
        <v>634</v>
      </c>
      <c r="D635" s="1101">
        <v>5</v>
      </c>
      <c r="E635" s="1101">
        <v>4</v>
      </c>
      <c r="F635" s="1101">
        <v>100</v>
      </c>
      <c r="G635" s="1101">
        <v>141</v>
      </c>
      <c r="H635" s="1102">
        <f>MID(I635,1,50)</f>
      </c>
      <c r="I635" s="1" t="s">
        <v>1798</v>
      </c>
      <c r="J635" s="1104" t="s">
        <v>1799</v>
      </c>
    </row>
    <row x14ac:dyDescent="0.25" r="636" customHeight="1" ht="18.75">
      <c r="A636" s="97">
        <v>92</v>
      </c>
      <c r="B636" s="2" t="s">
        <v>1517</v>
      </c>
      <c r="C636" s="1101">
        <v>635</v>
      </c>
      <c r="D636" s="1101">
        <v>5</v>
      </c>
      <c r="E636" s="1101">
        <v>4</v>
      </c>
      <c r="F636" s="1101">
        <v>100</v>
      </c>
      <c r="G636" s="1101">
        <v>142</v>
      </c>
      <c r="H636" s="1102">
        <f>MID(I636,1,50)</f>
      </c>
      <c r="I636" s="1" t="s">
        <v>1800</v>
      </c>
      <c r="J636" s="1104" t="s">
        <v>1801</v>
      </c>
    </row>
    <row x14ac:dyDescent="0.25" r="637" customHeight="1" ht="18.75">
      <c r="A637" s="97">
        <v>92</v>
      </c>
      <c r="B637" s="2" t="s">
        <v>1517</v>
      </c>
      <c r="C637" s="1101">
        <v>636</v>
      </c>
      <c r="D637" s="1101">
        <v>5</v>
      </c>
      <c r="E637" s="1101">
        <v>4</v>
      </c>
      <c r="F637" s="1101">
        <v>100</v>
      </c>
      <c r="G637" s="1101">
        <v>143</v>
      </c>
      <c r="H637" s="1102">
        <f>MID(I637,1,50)</f>
      </c>
      <c r="I637" s="1" t="s">
        <v>1802</v>
      </c>
      <c r="J637" s="1104" t="s">
        <v>1803</v>
      </c>
    </row>
    <row x14ac:dyDescent="0.25" r="638" customHeight="1" ht="18.75">
      <c r="A638" s="97">
        <v>92</v>
      </c>
      <c r="B638" s="2" t="s">
        <v>1517</v>
      </c>
      <c r="C638" s="1101">
        <v>637</v>
      </c>
      <c r="D638" s="1101">
        <v>5</v>
      </c>
      <c r="E638" s="1101">
        <v>4</v>
      </c>
      <c r="F638" s="1101">
        <v>100</v>
      </c>
      <c r="G638" s="1101">
        <v>144</v>
      </c>
      <c r="H638" s="1102">
        <f>MID(I638,1,50)</f>
      </c>
      <c r="I638" s="1" t="s">
        <v>1804</v>
      </c>
      <c r="J638" s="1104" t="s">
        <v>1805</v>
      </c>
    </row>
    <row x14ac:dyDescent="0.25" r="639" customHeight="1" ht="18.75">
      <c r="A639" s="97">
        <v>92</v>
      </c>
      <c r="B639" s="2" t="s">
        <v>1517</v>
      </c>
      <c r="C639" s="1101">
        <v>638</v>
      </c>
      <c r="D639" s="1101">
        <v>5</v>
      </c>
      <c r="E639" s="1101">
        <v>4</v>
      </c>
      <c r="F639" s="1101">
        <v>100</v>
      </c>
      <c r="G639" s="1101">
        <v>145</v>
      </c>
      <c r="H639" s="1102">
        <f>MID(I639,1,50)</f>
      </c>
      <c r="I639" s="1" t="s">
        <v>1806</v>
      </c>
      <c r="J639" s="1104" t="s">
        <v>1807</v>
      </c>
    </row>
    <row x14ac:dyDescent="0.25" r="640" customHeight="1" ht="18.75">
      <c r="A640" s="97">
        <v>92</v>
      </c>
      <c r="B640" s="2" t="s">
        <v>1517</v>
      </c>
      <c r="C640" s="1101">
        <v>639</v>
      </c>
      <c r="D640" s="1101">
        <v>5</v>
      </c>
      <c r="E640" s="1101">
        <v>4</v>
      </c>
      <c r="F640" s="1101">
        <v>100</v>
      </c>
      <c r="G640" s="1101">
        <v>146</v>
      </c>
      <c r="H640" s="1102">
        <f>MID(I640,1,50)</f>
      </c>
      <c r="I640" s="1" t="s">
        <v>1808</v>
      </c>
      <c r="J640" s="1104" t="s">
        <v>1809</v>
      </c>
    </row>
    <row x14ac:dyDescent="0.25" r="641" customHeight="1" ht="18.75">
      <c r="A641" s="97">
        <v>92</v>
      </c>
      <c r="B641" s="2" t="s">
        <v>1517</v>
      </c>
      <c r="C641" s="1101">
        <v>640</v>
      </c>
      <c r="D641" s="1101">
        <v>5</v>
      </c>
      <c r="E641" s="1101">
        <v>4</v>
      </c>
      <c r="F641" s="1101">
        <v>100</v>
      </c>
      <c r="G641" s="1101">
        <v>147</v>
      </c>
      <c r="H641" s="1102">
        <f>MID(I641,1,50)</f>
      </c>
      <c r="I641" s="1" t="s">
        <v>1810</v>
      </c>
      <c r="J641" s="1104" t="s">
        <v>1811</v>
      </c>
    </row>
    <row x14ac:dyDescent="0.25" r="642" customHeight="1" ht="18.75">
      <c r="A642" s="97">
        <v>92</v>
      </c>
      <c r="B642" s="2" t="s">
        <v>1517</v>
      </c>
      <c r="C642" s="1101">
        <v>641</v>
      </c>
      <c r="D642" s="1101">
        <v>6</v>
      </c>
      <c r="E642" s="1101">
        <v>4</v>
      </c>
      <c r="F642" s="1101">
        <v>101</v>
      </c>
      <c r="G642" s="1101">
        <v>148</v>
      </c>
      <c r="H642" s="1102">
        <f>MID(I642,1,50)</f>
      </c>
      <c r="I642" s="1" t="s">
        <v>1812</v>
      </c>
      <c r="J642" s="1104" t="s">
        <v>1813</v>
      </c>
    </row>
    <row x14ac:dyDescent="0.25" r="643" customHeight="1" ht="18.75">
      <c r="A643" s="97">
        <v>92</v>
      </c>
      <c r="B643" s="2" t="s">
        <v>1517</v>
      </c>
      <c r="C643" s="1101">
        <v>642</v>
      </c>
      <c r="D643" s="1101">
        <v>6</v>
      </c>
      <c r="E643" s="1101">
        <v>4</v>
      </c>
      <c r="F643" s="1101">
        <v>101</v>
      </c>
      <c r="G643" s="1101">
        <v>149</v>
      </c>
      <c r="H643" s="1102">
        <f>MID(I643,1,50)</f>
      </c>
      <c r="I643" s="1" t="s">
        <v>1814</v>
      </c>
      <c r="J643" s="1104" t="s">
        <v>1815</v>
      </c>
    </row>
    <row x14ac:dyDescent="0.25" r="644" customHeight="1" ht="18.75">
      <c r="A644" s="97">
        <v>92</v>
      </c>
      <c r="B644" s="2" t="s">
        <v>1517</v>
      </c>
      <c r="C644" s="1101">
        <v>643</v>
      </c>
      <c r="D644" s="1101">
        <v>6</v>
      </c>
      <c r="E644" s="1101">
        <v>4</v>
      </c>
      <c r="F644" s="1101">
        <v>101</v>
      </c>
      <c r="G644" s="1101">
        <v>150</v>
      </c>
      <c r="H644" s="1102">
        <f>MID(I644,1,50)</f>
      </c>
      <c r="I644" s="1" t="s">
        <v>1816</v>
      </c>
      <c r="J644" s="1104" t="s">
        <v>1817</v>
      </c>
    </row>
    <row x14ac:dyDescent="0.25" r="645" customHeight="1" ht="18.75">
      <c r="A645" s="97">
        <v>92</v>
      </c>
      <c r="B645" s="2" t="s">
        <v>1517</v>
      </c>
      <c r="C645" s="1101">
        <v>644</v>
      </c>
      <c r="D645" s="1101">
        <v>6</v>
      </c>
      <c r="E645" s="1101">
        <v>4</v>
      </c>
      <c r="F645" s="1101">
        <v>101</v>
      </c>
      <c r="G645" s="1101">
        <v>151</v>
      </c>
      <c r="H645" s="1102">
        <f>MID(I645,1,50)</f>
      </c>
      <c r="I645" s="1" t="s">
        <v>1818</v>
      </c>
      <c r="J645" s="1104" t="s">
        <v>1819</v>
      </c>
    </row>
    <row x14ac:dyDescent="0.25" r="646" customHeight="1" ht="18.75">
      <c r="A646" s="97">
        <v>92</v>
      </c>
      <c r="B646" s="2" t="s">
        <v>1517</v>
      </c>
      <c r="C646" s="1101">
        <v>645</v>
      </c>
      <c r="D646" s="1101">
        <v>6</v>
      </c>
      <c r="E646" s="1101">
        <v>4</v>
      </c>
      <c r="F646" s="1101">
        <v>101</v>
      </c>
      <c r="G646" s="1101">
        <v>152</v>
      </c>
      <c r="H646" s="1102">
        <f>MID(I646,1,50)</f>
      </c>
      <c r="I646" s="1" t="s">
        <v>1820</v>
      </c>
      <c r="J646" s="1104" t="s">
        <v>1821</v>
      </c>
    </row>
    <row x14ac:dyDescent="0.25" r="647" customHeight="1" ht="18.75">
      <c r="A647" s="97">
        <v>92</v>
      </c>
      <c r="B647" s="2" t="s">
        <v>1517</v>
      </c>
      <c r="C647" s="1101">
        <v>646</v>
      </c>
      <c r="D647" s="1101">
        <v>6</v>
      </c>
      <c r="E647" s="1101">
        <v>4</v>
      </c>
      <c r="F647" s="1101">
        <v>101</v>
      </c>
      <c r="G647" s="1101">
        <v>153</v>
      </c>
      <c r="H647" s="1102">
        <f>MID(I647,1,50)</f>
      </c>
      <c r="I647" s="1" t="s">
        <v>1822</v>
      </c>
      <c r="J647" s="1104" t="s">
        <v>1823</v>
      </c>
    </row>
    <row x14ac:dyDescent="0.25" r="648" customHeight="1" ht="18.75">
      <c r="A648" s="97">
        <v>92</v>
      </c>
      <c r="B648" s="2" t="s">
        <v>1517</v>
      </c>
      <c r="C648" s="1101">
        <v>647</v>
      </c>
      <c r="D648" s="1101">
        <v>6</v>
      </c>
      <c r="E648" s="1101">
        <v>4</v>
      </c>
      <c r="F648" s="1101">
        <v>101</v>
      </c>
      <c r="G648" s="1101">
        <v>154</v>
      </c>
      <c r="H648" s="1102">
        <f>MID(I648,1,50)</f>
      </c>
      <c r="I648" s="1" t="s">
        <v>1824</v>
      </c>
      <c r="J648" s="1104" t="s">
        <v>1825</v>
      </c>
    </row>
    <row x14ac:dyDescent="0.25" r="649" customHeight="1" ht="18.75">
      <c r="A649" s="97">
        <v>92</v>
      </c>
      <c r="B649" s="2" t="s">
        <v>1517</v>
      </c>
      <c r="C649" s="1101">
        <v>648</v>
      </c>
      <c r="D649" s="1101">
        <v>6</v>
      </c>
      <c r="E649" s="1101">
        <v>4</v>
      </c>
      <c r="F649" s="1101">
        <v>102</v>
      </c>
      <c r="G649" s="1101">
        <v>155</v>
      </c>
      <c r="H649" s="1102">
        <f>MID(I649,1,50)</f>
      </c>
      <c r="I649" s="1" t="s">
        <v>1826</v>
      </c>
      <c r="J649" s="1104" t="s">
        <v>1827</v>
      </c>
    </row>
    <row x14ac:dyDescent="0.25" r="650" customHeight="1" ht="18.75">
      <c r="A650" s="97">
        <v>92</v>
      </c>
      <c r="B650" s="2" t="s">
        <v>1517</v>
      </c>
      <c r="C650" s="1101">
        <v>649</v>
      </c>
      <c r="D650" s="1101">
        <v>6</v>
      </c>
      <c r="E650" s="1101">
        <v>4</v>
      </c>
      <c r="F650" s="1101">
        <v>102</v>
      </c>
      <c r="G650" s="1101">
        <v>156</v>
      </c>
      <c r="H650" s="1102">
        <f>MID(I650,1,50)</f>
      </c>
      <c r="I650" s="1" t="s">
        <v>1828</v>
      </c>
      <c r="J650" s="1104" t="s">
        <v>1829</v>
      </c>
    </row>
    <row x14ac:dyDescent="0.25" r="651" customHeight="1" ht="18.75">
      <c r="A651" s="97">
        <v>92</v>
      </c>
      <c r="B651" s="2" t="s">
        <v>1517</v>
      </c>
      <c r="C651" s="1101">
        <v>650</v>
      </c>
      <c r="D651" s="1101">
        <v>6</v>
      </c>
      <c r="E651" s="1101">
        <v>4</v>
      </c>
      <c r="F651" s="1101">
        <v>102</v>
      </c>
      <c r="G651" s="1101">
        <v>157</v>
      </c>
      <c r="H651" s="1102">
        <f>MID(I651,1,50)</f>
      </c>
      <c r="I651" s="1" t="s">
        <v>1830</v>
      </c>
      <c r="J651" s="1104" t="s">
        <v>1831</v>
      </c>
    </row>
    <row x14ac:dyDescent="0.25" r="652" customHeight="1" ht="18.75">
      <c r="A652" s="97">
        <v>92</v>
      </c>
      <c r="B652" s="2" t="s">
        <v>1517</v>
      </c>
      <c r="C652" s="1101">
        <v>651</v>
      </c>
      <c r="D652" s="1101">
        <v>6</v>
      </c>
      <c r="E652" s="1101">
        <v>4</v>
      </c>
      <c r="F652" s="1101">
        <v>102</v>
      </c>
      <c r="G652" s="1101">
        <v>158</v>
      </c>
      <c r="H652" s="1102">
        <f>MID(I652,1,50)</f>
      </c>
      <c r="I652" s="1" t="s">
        <v>1832</v>
      </c>
      <c r="J652" s="1104" t="s">
        <v>1833</v>
      </c>
    </row>
    <row x14ac:dyDescent="0.25" r="653" customHeight="1" ht="18.75">
      <c r="A653" s="97">
        <v>92</v>
      </c>
      <c r="B653" s="2" t="s">
        <v>1517</v>
      </c>
      <c r="C653" s="1101">
        <v>652</v>
      </c>
      <c r="D653" s="1101">
        <v>6</v>
      </c>
      <c r="E653" s="1101">
        <v>4</v>
      </c>
      <c r="F653" s="1101">
        <v>102</v>
      </c>
      <c r="G653" s="1101">
        <v>159</v>
      </c>
      <c r="H653" s="1102">
        <f>MID(I653,1,50)</f>
      </c>
      <c r="I653" s="1" t="s">
        <v>1834</v>
      </c>
      <c r="J653" s="1104" t="s">
        <v>1835</v>
      </c>
    </row>
    <row x14ac:dyDescent="0.25" r="654" customHeight="1" ht="18.75">
      <c r="A654" s="97">
        <v>92</v>
      </c>
      <c r="B654" s="2" t="s">
        <v>1517</v>
      </c>
      <c r="C654" s="1101">
        <v>653</v>
      </c>
      <c r="D654" s="1101">
        <v>6</v>
      </c>
      <c r="E654" s="1101">
        <v>4</v>
      </c>
      <c r="F654" s="1101">
        <v>102</v>
      </c>
      <c r="G654" s="1101">
        <v>160</v>
      </c>
      <c r="H654" s="1102">
        <f>MID(I654,1,50)</f>
      </c>
      <c r="I654" s="1" t="s">
        <v>1836</v>
      </c>
      <c r="J654" s="1104" t="s">
        <v>1837</v>
      </c>
    </row>
    <row x14ac:dyDescent="0.25" r="655" customHeight="1" ht="18.75">
      <c r="A655" s="97">
        <v>92</v>
      </c>
      <c r="B655" s="2" t="s">
        <v>1517</v>
      </c>
      <c r="C655" s="1101">
        <v>654</v>
      </c>
      <c r="D655" s="1101">
        <v>6</v>
      </c>
      <c r="E655" s="1101">
        <v>4</v>
      </c>
      <c r="F655" s="1101">
        <v>102</v>
      </c>
      <c r="G655" s="1101">
        <v>161</v>
      </c>
      <c r="H655" s="1102">
        <f>MID(I655,1,50)</f>
      </c>
      <c r="I655" s="1" t="s">
        <v>1838</v>
      </c>
      <c r="J655" s="1104" t="s">
        <v>1839</v>
      </c>
    </row>
    <row x14ac:dyDescent="0.25" r="656" customHeight="1" ht="18.75">
      <c r="A656" s="97">
        <v>92</v>
      </c>
      <c r="B656" s="2" t="s">
        <v>1517</v>
      </c>
      <c r="C656" s="1101">
        <v>655</v>
      </c>
      <c r="D656" s="1101">
        <v>6</v>
      </c>
      <c r="E656" s="1101">
        <v>4</v>
      </c>
      <c r="F656" s="1101">
        <v>102</v>
      </c>
      <c r="G656" s="1101">
        <v>162</v>
      </c>
      <c r="H656" s="1102">
        <f>MID(I656,1,50)</f>
      </c>
      <c r="I656" s="1" t="s">
        <v>1840</v>
      </c>
      <c r="J656" s="1104" t="s">
        <v>1841</v>
      </c>
    </row>
    <row x14ac:dyDescent="0.25" r="657" customHeight="1" ht="18.75">
      <c r="A657" s="97">
        <v>92</v>
      </c>
      <c r="B657" s="2" t="s">
        <v>1517</v>
      </c>
      <c r="C657" s="1101">
        <v>656</v>
      </c>
      <c r="D657" s="1101">
        <v>6</v>
      </c>
      <c r="E657" s="1101">
        <v>4</v>
      </c>
      <c r="F657" s="1101">
        <v>103</v>
      </c>
      <c r="G657" s="1101">
        <v>163</v>
      </c>
      <c r="H657" s="1102">
        <f>MID(I657,1,50)</f>
      </c>
      <c r="I657" s="1" t="s">
        <v>1842</v>
      </c>
      <c r="J657" s="1104" t="s">
        <v>1843</v>
      </c>
    </row>
    <row x14ac:dyDescent="0.25" r="658" customHeight="1" ht="18.75">
      <c r="A658" s="97">
        <v>92</v>
      </c>
      <c r="B658" s="2" t="s">
        <v>1517</v>
      </c>
      <c r="C658" s="1101">
        <v>657</v>
      </c>
      <c r="D658" s="1101">
        <v>6</v>
      </c>
      <c r="E658" s="1101">
        <v>4</v>
      </c>
      <c r="F658" s="1101">
        <v>103</v>
      </c>
      <c r="G658" s="1101">
        <v>164</v>
      </c>
      <c r="H658" s="1102">
        <f>MID(I658,1,50)</f>
      </c>
      <c r="I658" s="1" t="s">
        <v>1844</v>
      </c>
      <c r="J658" s="1104" t="s">
        <v>1845</v>
      </c>
    </row>
    <row x14ac:dyDescent="0.25" r="659" customHeight="1" ht="18.75">
      <c r="A659" s="97">
        <v>92</v>
      </c>
      <c r="B659" s="2" t="s">
        <v>1517</v>
      </c>
      <c r="C659" s="1101">
        <v>658</v>
      </c>
      <c r="D659" s="1101">
        <v>6</v>
      </c>
      <c r="E659" s="1101">
        <v>4</v>
      </c>
      <c r="F659" s="1101">
        <v>103</v>
      </c>
      <c r="G659" s="1101">
        <v>165</v>
      </c>
      <c r="H659" s="1102">
        <f>MID(I659,1,50)</f>
      </c>
      <c r="I659" s="1" t="s">
        <v>1846</v>
      </c>
      <c r="J659" s="1104" t="s">
        <v>1847</v>
      </c>
    </row>
    <row x14ac:dyDescent="0.25" r="660" customHeight="1" ht="18.75">
      <c r="A660" s="97">
        <v>92</v>
      </c>
      <c r="B660" s="2" t="s">
        <v>1517</v>
      </c>
      <c r="C660" s="1101">
        <v>659</v>
      </c>
      <c r="D660" s="1101">
        <v>6</v>
      </c>
      <c r="E660" s="1101">
        <v>4</v>
      </c>
      <c r="F660" s="1101">
        <v>103</v>
      </c>
      <c r="G660" s="1101">
        <v>166</v>
      </c>
      <c r="H660" s="1102">
        <f>MID(I660,1,50)</f>
      </c>
      <c r="I660" s="1" t="s">
        <v>1848</v>
      </c>
      <c r="J660" s="1104" t="s">
        <v>1849</v>
      </c>
    </row>
    <row x14ac:dyDescent="0.25" r="661" customHeight="1" ht="18.75">
      <c r="A661" s="97">
        <v>92</v>
      </c>
      <c r="B661" s="2" t="s">
        <v>1517</v>
      </c>
      <c r="C661" s="1101">
        <v>660</v>
      </c>
      <c r="D661" s="1101">
        <v>6</v>
      </c>
      <c r="E661" s="1101">
        <v>4</v>
      </c>
      <c r="F661" s="1101">
        <v>103</v>
      </c>
      <c r="G661" s="1101">
        <v>167</v>
      </c>
      <c r="H661" s="1102">
        <f>MID(I661,1,50)</f>
      </c>
      <c r="I661" s="1" t="s">
        <v>1850</v>
      </c>
      <c r="J661" s="1104" t="s">
        <v>1851</v>
      </c>
    </row>
    <row x14ac:dyDescent="0.25" r="662" customHeight="1" ht="18.75">
      <c r="A662" s="97">
        <v>92</v>
      </c>
      <c r="B662" s="2" t="s">
        <v>1517</v>
      </c>
      <c r="C662" s="1101">
        <v>661</v>
      </c>
      <c r="D662" s="1101">
        <v>6</v>
      </c>
      <c r="E662" s="1101">
        <v>4</v>
      </c>
      <c r="F662" s="1101">
        <v>103</v>
      </c>
      <c r="G662" s="1101">
        <v>168</v>
      </c>
      <c r="H662" s="1102">
        <f>MID(I662,1,50)</f>
      </c>
      <c r="I662" s="1" t="s">
        <v>1852</v>
      </c>
      <c r="J662" s="1104" t="s">
        <v>1853</v>
      </c>
    </row>
    <row x14ac:dyDescent="0.25" r="663" customHeight="1" ht="18.75">
      <c r="A663" s="97">
        <v>92</v>
      </c>
      <c r="B663" s="2" t="s">
        <v>1517</v>
      </c>
      <c r="C663" s="1101">
        <v>662</v>
      </c>
      <c r="D663" s="1101">
        <v>6</v>
      </c>
      <c r="E663" s="1101">
        <v>4</v>
      </c>
      <c r="F663" s="1101">
        <v>103</v>
      </c>
      <c r="G663" s="1101">
        <v>169</v>
      </c>
      <c r="H663" s="1102">
        <f>MID(I663,1,50)</f>
      </c>
      <c r="I663" s="1" t="s">
        <v>1854</v>
      </c>
      <c r="J663" s="1104" t="s">
        <v>1855</v>
      </c>
    </row>
    <row x14ac:dyDescent="0.25" r="664" customHeight="1" ht="18.75">
      <c r="A664" s="97">
        <v>92</v>
      </c>
      <c r="B664" s="2" t="s">
        <v>1517</v>
      </c>
      <c r="C664" s="1101">
        <v>663</v>
      </c>
      <c r="D664" s="1101">
        <v>6</v>
      </c>
      <c r="E664" s="1101">
        <v>4</v>
      </c>
      <c r="F664" s="1101">
        <v>103</v>
      </c>
      <c r="G664" s="1101">
        <v>170</v>
      </c>
      <c r="H664" s="1102">
        <f>MID(I664,1,50)</f>
      </c>
      <c r="I664" s="1" t="s">
        <v>1856</v>
      </c>
      <c r="J664" s="1104" t="s">
        <v>1857</v>
      </c>
    </row>
    <row x14ac:dyDescent="0.25" r="665" customHeight="1" ht="18.75">
      <c r="A665" s="97">
        <v>92</v>
      </c>
      <c r="B665" s="2" t="s">
        <v>1517</v>
      </c>
      <c r="C665" s="1101">
        <v>664</v>
      </c>
      <c r="D665" s="1101">
        <v>6</v>
      </c>
      <c r="E665" s="1101">
        <v>4</v>
      </c>
      <c r="F665" s="1101">
        <v>104</v>
      </c>
      <c r="G665" s="1101">
        <v>171</v>
      </c>
      <c r="H665" s="1102">
        <f>MID(I665,1,50)</f>
      </c>
      <c r="I665" s="1" t="s">
        <v>1858</v>
      </c>
      <c r="J665" s="1104" t="s">
        <v>1859</v>
      </c>
    </row>
    <row x14ac:dyDescent="0.25" r="666" customHeight="1" ht="18.75">
      <c r="A666" s="97">
        <v>92</v>
      </c>
      <c r="B666" s="2" t="s">
        <v>1517</v>
      </c>
      <c r="C666" s="1101">
        <v>665</v>
      </c>
      <c r="D666" s="1101">
        <v>6</v>
      </c>
      <c r="E666" s="1101">
        <v>4</v>
      </c>
      <c r="F666" s="1101">
        <v>104</v>
      </c>
      <c r="G666" s="1101">
        <v>172</v>
      </c>
      <c r="H666" s="1102">
        <f>MID(I666,1,50)</f>
      </c>
      <c r="I666" s="1" t="s">
        <v>1860</v>
      </c>
      <c r="J666" s="1104" t="s">
        <v>1861</v>
      </c>
    </row>
    <row x14ac:dyDescent="0.25" r="667" customHeight="1" ht="18.75">
      <c r="A667" s="97">
        <v>92</v>
      </c>
      <c r="B667" s="2" t="s">
        <v>1517</v>
      </c>
      <c r="C667" s="1101">
        <v>666</v>
      </c>
      <c r="D667" s="1101">
        <v>6</v>
      </c>
      <c r="E667" s="1101">
        <v>4</v>
      </c>
      <c r="F667" s="1101">
        <v>104</v>
      </c>
      <c r="G667" s="1101">
        <v>173</v>
      </c>
      <c r="H667" s="1102">
        <f>MID(I667,1,50)</f>
      </c>
      <c r="I667" s="1" t="s">
        <v>1862</v>
      </c>
      <c r="J667" s="1104" t="s">
        <v>1863</v>
      </c>
    </row>
    <row x14ac:dyDescent="0.25" r="668" customHeight="1" ht="18.75">
      <c r="A668" s="97">
        <v>92</v>
      </c>
      <c r="B668" s="2" t="s">
        <v>1517</v>
      </c>
      <c r="C668" s="1101">
        <v>667</v>
      </c>
      <c r="D668" s="1101">
        <v>6</v>
      </c>
      <c r="E668" s="1101">
        <v>4</v>
      </c>
      <c r="F668" s="1101">
        <v>104</v>
      </c>
      <c r="G668" s="1101">
        <v>174</v>
      </c>
      <c r="H668" s="1102">
        <f>MID(I668,1,50)</f>
      </c>
      <c r="I668" s="1" t="s">
        <v>1864</v>
      </c>
      <c r="J668" s="1104" t="s">
        <v>1865</v>
      </c>
    </row>
    <row x14ac:dyDescent="0.25" r="669" customHeight="1" ht="18.75">
      <c r="A669" s="97">
        <v>92</v>
      </c>
      <c r="B669" s="2" t="s">
        <v>1517</v>
      </c>
      <c r="C669" s="1101">
        <v>668</v>
      </c>
      <c r="D669" s="1101">
        <v>6</v>
      </c>
      <c r="E669" s="1101">
        <v>4</v>
      </c>
      <c r="F669" s="1101">
        <v>104</v>
      </c>
      <c r="G669" s="1101">
        <v>175</v>
      </c>
      <c r="H669" s="1102">
        <f>MID(I669,1,50)</f>
      </c>
      <c r="I669" s="1" t="s">
        <v>1866</v>
      </c>
      <c r="J669" s="1104" t="s">
        <v>1867</v>
      </c>
    </row>
    <row x14ac:dyDescent="0.25" r="670" customHeight="1" ht="18.75">
      <c r="A670" s="97">
        <v>92</v>
      </c>
      <c r="B670" s="2" t="s">
        <v>1517</v>
      </c>
      <c r="C670" s="1101">
        <v>669</v>
      </c>
      <c r="D670" s="1101">
        <v>6</v>
      </c>
      <c r="E670" s="1101">
        <v>4</v>
      </c>
      <c r="F670" s="1101">
        <v>105</v>
      </c>
      <c r="G670" s="1101">
        <v>176</v>
      </c>
      <c r="H670" s="1102">
        <f>MID(I670,1,50)</f>
      </c>
      <c r="I670" s="1" t="s">
        <v>1868</v>
      </c>
      <c r="J670" s="1104" t="s">
        <v>1869</v>
      </c>
    </row>
    <row x14ac:dyDescent="0.25" r="671" customHeight="1" ht="18.75">
      <c r="A671" s="97">
        <v>112</v>
      </c>
      <c r="B671" s="2" t="s">
        <v>1870</v>
      </c>
      <c r="C671" s="1101">
        <v>670</v>
      </c>
      <c r="D671" s="1101">
        <v>6</v>
      </c>
      <c r="E671" s="1101">
        <v>5</v>
      </c>
      <c r="F671" s="1101">
        <v>105</v>
      </c>
      <c r="G671" s="1101">
        <v>1</v>
      </c>
      <c r="H671" s="1102">
        <f>MID(I671,1,50)</f>
      </c>
      <c r="I671" s="1" t="s">
        <v>1871</v>
      </c>
      <c r="J671" s="1104" t="s">
        <v>1872</v>
      </c>
    </row>
    <row x14ac:dyDescent="0.25" r="672" customHeight="1" ht="18.75">
      <c r="A672" s="97">
        <v>112</v>
      </c>
      <c r="B672" s="2" t="s">
        <v>1870</v>
      </c>
      <c r="C672" s="1101">
        <v>671</v>
      </c>
      <c r="D672" s="1101">
        <v>6</v>
      </c>
      <c r="E672" s="1101">
        <v>5</v>
      </c>
      <c r="F672" s="1101">
        <v>105</v>
      </c>
      <c r="G672" s="1101">
        <v>2</v>
      </c>
      <c r="H672" s="1102">
        <f>MID(I672,1,50)</f>
      </c>
      <c r="I672" s="1" t="s">
        <v>1873</v>
      </c>
      <c r="J672" s="1104" t="s">
        <v>1874</v>
      </c>
    </row>
    <row x14ac:dyDescent="0.25" r="673" customHeight="1" ht="18.75">
      <c r="A673" s="97">
        <v>112</v>
      </c>
      <c r="B673" s="2" t="s">
        <v>1870</v>
      </c>
      <c r="C673" s="1101">
        <v>672</v>
      </c>
      <c r="D673" s="1101">
        <v>6</v>
      </c>
      <c r="E673" s="1101">
        <v>5</v>
      </c>
      <c r="F673" s="1101">
        <v>106</v>
      </c>
      <c r="G673" s="1101">
        <v>3</v>
      </c>
      <c r="H673" s="1102">
        <f>MID(I673,1,50)</f>
      </c>
      <c r="I673" s="1" t="s">
        <v>1875</v>
      </c>
      <c r="J673" s="1104" t="s">
        <v>1876</v>
      </c>
    </row>
    <row x14ac:dyDescent="0.25" r="674" customHeight="1" ht="18.75">
      <c r="A674" s="97">
        <v>112</v>
      </c>
      <c r="B674" s="2" t="s">
        <v>1870</v>
      </c>
      <c r="C674" s="1101">
        <v>673</v>
      </c>
      <c r="D674" s="1101">
        <v>6</v>
      </c>
      <c r="E674" s="1101">
        <v>5</v>
      </c>
      <c r="F674" s="1101">
        <v>106</v>
      </c>
      <c r="G674" s="1101">
        <v>4</v>
      </c>
      <c r="H674" s="1102">
        <f>MID(I674,1,50)</f>
      </c>
      <c r="I674" s="1" t="s">
        <v>1877</v>
      </c>
      <c r="J674" s="1104" t="s">
        <v>1878</v>
      </c>
    </row>
    <row x14ac:dyDescent="0.25" r="675" customHeight="1" ht="18.75">
      <c r="A675" s="97">
        <v>112</v>
      </c>
      <c r="B675" s="2" t="s">
        <v>1870</v>
      </c>
      <c r="C675" s="1101">
        <v>674</v>
      </c>
      <c r="D675" s="1101">
        <v>6</v>
      </c>
      <c r="E675" s="1101">
        <v>5</v>
      </c>
      <c r="F675" s="1101">
        <v>106</v>
      </c>
      <c r="G675" s="1101">
        <v>5</v>
      </c>
      <c r="H675" s="1102">
        <f>MID(I675,1,50)</f>
      </c>
      <c r="I675" s="1" t="s">
        <v>1879</v>
      </c>
      <c r="J675" s="1104" t="s">
        <v>1880</v>
      </c>
    </row>
    <row x14ac:dyDescent="0.25" r="676" customHeight="1" ht="18.75">
      <c r="A676" s="97">
        <v>112</v>
      </c>
      <c r="B676" s="2" t="s">
        <v>1870</v>
      </c>
      <c r="C676" s="1101">
        <v>675</v>
      </c>
      <c r="D676" s="1101">
        <v>6</v>
      </c>
      <c r="E676" s="1101">
        <v>5</v>
      </c>
      <c r="F676" s="1101">
        <v>107</v>
      </c>
      <c r="G676" s="1101">
        <v>6</v>
      </c>
      <c r="H676" s="1102">
        <f>MID(I676,1,50)</f>
      </c>
      <c r="I676" s="1" t="s">
        <v>1881</v>
      </c>
      <c r="J676" s="1104" t="s">
        <v>1882</v>
      </c>
    </row>
    <row x14ac:dyDescent="0.25" r="677" customHeight="1" ht="18.75">
      <c r="A677" s="97">
        <v>112</v>
      </c>
      <c r="B677" s="2" t="s">
        <v>1870</v>
      </c>
      <c r="C677" s="1101">
        <v>676</v>
      </c>
      <c r="D677" s="1101">
        <v>6</v>
      </c>
      <c r="E677" s="1101">
        <v>5</v>
      </c>
      <c r="F677" s="1101">
        <v>107</v>
      </c>
      <c r="G677" s="1101">
        <v>7</v>
      </c>
      <c r="H677" s="1102">
        <f>MID(I677,1,50)</f>
      </c>
      <c r="I677" s="1" t="s">
        <v>1883</v>
      </c>
      <c r="J677" s="1104" t="s">
        <v>1884</v>
      </c>
    </row>
    <row x14ac:dyDescent="0.25" r="678" customHeight="1" ht="18.75">
      <c r="A678" s="97">
        <v>112</v>
      </c>
      <c r="B678" s="2" t="s">
        <v>1870</v>
      </c>
      <c r="C678" s="1101">
        <v>677</v>
      </c>
      <c r="D678" s="1101">
        <v>6</v>
      </c>
      <c r="E678" s="1101">
        <v>5</v>
      </c>
      <c r="F678" s="1101">
        <v>107</v>
      </c>
      <c r="G678" s="1101">
        <v>8</v>
      </c>
      <c r="H678" s="1102">
        <f>MID(I678,1,50)</f>
      </c>
      <c r="I678" s="1" t="s">
        <v>1885</v>
      </c>
      <c r="J678" s="1104" t="s">
        <v>1886</v>
      </c>
    </row>
    <row x14ac:dyDescent="0.25" r="679" customHeight="1" ht="18.75">
      <c r="A679" s="97">
        <v>112</v>
      </c>
      <c r="B679" s="2" t="s">
        <v>1870</v>
      </c>
      <c r="C679" s="1101">
        <v>678</v>
      </c>
      <c r="D679" s="1101">
        <v>6</v>
      </c>
      <c r="E679" s="1101">
        <v>5</v>
      </c>
      <c r="F679" s="1101">
        <v>107</v>
      </c>
      <c r="G679" s="1101">
        <v>9</v>
      </c>
      <c r="H679" s="1102">
        <f>MID(I679,1,50)</f>
      </c>
      <c r="I679" s="1" t="s">
        <v>1887</v>
      </c>
      <c r="J679" s="1104" t="s">
        <v>1888</v>
      </c>
    </row>
    <row x14ac:dyDescent="0.25" r="680" customHeight="1" ht="18.75">
      <c r="A680" s="97">
        <v>112</v>
      </c>
      <c r="B680" s="2" t="s">
        <v>1870</v>
      </c>
      <c r="C680" s="1101">
        <v>679</v>
      </c>
      <c r="D680" s="1101">
        <v>6</v>
      </c>
      <c r="E680" s="1101">
        <v>5</v>
      </c>
      <c r="F680" s="1101">
        <v>108</v>
      </c>
      <c r="G680" s="1101">
        <v>10</v>
      </c>
      <c r="H680" s="1102">
        <f>MID(I680,1,50)</f>
      </c>
      <c r="I680" s="1" t="s">
        <v>1889</v>
      </c>
      <c r="J680" s="1104" t="s">
        <v>1890</v>
      </c>
    </row>
    <row x14ac:dyDescent="0.25" r="681" customHeight="1" ht="18.75">
      <c r="A681" s="97">
        <v>112</v>
      </c>
      <c r="B681" s="2" t="s">
        <v>1870</v>
      </c>
      <c r="C681" s="1101">
        <v>680</v>
      </c>
      <c r="D681" s="1101">
        <v>6</v>
      </c>
      <c r="E681" s="1101">
        <v>5</v>
      </c>
      <c r="F681" s="1101">
        <v>108</v>
      </c>
      <c r="G681" s="1101">
        <v>11</v>
      </c>
      <c r="H681" s="1102">
        <f>MID(I681,1,50)</f>
      </c>
      <c r="I681" s="1" t="s">
        <v>1891</v>
      </c>
      <c r="J681" s="1104" t="s">
        <v>1892</v>
      </c>
    </row>
    <row x14ac:dyDescent="0.25" r="682" customHeight="1" ht="18.75">
      <c r="A682" s="97">
        <v>112</v>
      </c>
      <c r="B682" s="2" t="s">
        <v>1870</v>
      </c>
      <c r="C682" s="1101">
        <v>681</v>
      </c>
      <c r="D682" s="1101">
        <v>6</v>
      </c>
      <c r="E682" s="1101">
        <v>5</v>
      </c>
      <c r="F682" s="1101">
        <v>108</v>
      </c>
      <c r="G682" s="1101">
        <v>12</v>
      </c>
      <c r="H682" s="1102">
        <f>MID(I682,1,50)</f>
      </c>
      <c r="I682" s="1" t="s">
        <v>1893</v>
      </c>
      <c r="J682" s="1104" t="s">
        <v>1894</v>
      </c>
    </row>
    <row x14ac:dyDescent="0.25" r="683" customHeight="1" ht="18.75">
      <c r="A683" s="97">
        <v>112</v>
      </c>
      <c r="B683" s="2" t="s">
        <v>1870</v>
      </c>
      <c r="C683" s="1101">
        <v>682</v>
      </c>
      <c r="D683" s="1101">
        <v>6</v>
      </c>
      <c r="E683" s="1101">
        <v>5</v>
      </c>
      <c r="F683" s="1101">
        <v>108</v>
      </c>
      <c r="G683" s="1101">
        <v>13</v>
      </c>
      <c r="H683" s="1102">
        <f>MID(I683,1,50)</f>
      </c>
      <c r="I683" s="1" t="s">
        <v>1895</v>
      </c>
      <c r="J683" s="1104" t="s">
        <v>1896</v>
      </c>
    </row>
    <row x14ac:dyDescent="0.25" r="684" customHeight="1" ht="18.75">
      <c r="A684" s="97">
        <v>112</v>
      </c>
      <c r="B684" s="2" t="s">
        <v>1870</v>
      </c>
      <c r="C684" s="1101">
        <v>683</v>
      </c>
      <c r="D684" s="1101">
        <v>6</v>
      </c>
      <c r="E684" s="1101">
        <v>5</v>
      </c>
      <c r="F684" s="1101">
        <v>109</v>
      </c>
      <c r="G684" s="1101">
        <v>14</v>
      </c>
      <c r="H684" s="1102">
        <f>MID(I684,1,50)</f>
      </c>
      <c r="I684" s="1" t="s">
        <v>1897</v>
      </c>
      <c r="J684" s="1104" t="s">
        <v>1898</v>
      </c>
    </row>
    <row x14ac:dyDescent="0.25" r="685" customHeight="1" ht="18.75">
      <c r="A685" s="97">
        <v>112</v>
      </c>
      <c r="B685" s="2" t="s">
        <v>1870</v>
      </c>
      <c r="C685" s="1101">
        <v>684</v>
      </c>
      <c r="D685" s="1101">
        <v>6</v>
      </c>
      <c r="E685" s="1101">
        <v>5</v>
      </c>
      <c r="F685" s="1101">
        <v>109</v>
      </c>
      <c r="G685" s="1101">
        <v>15</v>
      </c>
      <c r="H685" s="1102">
        <f>MID(I685,1,50)</f>
      </c>
      <c r="I685" s="1" t="s">
        <v>1899</v>
      </c>
      <c r="J685" s="1104" t="s">
        <v>1900</v>
      </c>
    </row>
    <row x14ac:dyDescent="0.25" r="686" customHeight="1" ht="18.75">
      <c r="A686" s="97">
        <v>112</v>
      </c>
      <c r="B686" s="2" t="s">
        <v>1870</v>
      </c>
      <c r="C686" s="1101">
        <v>685</v>
      </c>
      <c r="D686" s="1101">
        <v>6</v>
      </c>
      <c r="E686" s="1101">
        <v>5</v>
      </c>
      <c r="F686" s="1101">
        <v>109</v>
      </c>
      <c r="G686" s="1101">
        <v>16</v>
      </c>
      <c r="H686" s="1102">
        <f>MID(I686,1,50)</f>
      </c>
      <c r="I686" s="1" t="s">
        <v>1901</v>
      </c>
      <c r="J686" s="1104" t="s">
        <v>1902</v>
      </c>
    </row>
    <row x14ac:dyDescent="0.25" r="687" customHeight="1" ht="18.75">
      <c r="A687" s="97">
        <v>112</v>
      </c>
      <c r="B687" s="2" t="s">
        <v>1870</v>
      </c>
      <c r="C687" s="1101">
        <v>686</v>
      </c>
      <c r="D687" s="1101">
        <v>6</v>
      </c>
      <c r="E687" s="1101">
        <v>5</v>
      </c>
      <c r="F687" s="1101">
        <v>109</v>
      </c>
      <c r="G687" s="1101">
        <v>17</v>
      </c>
      <c r="H687" s="1102">
        <f>MID(I687,1,50)</f>
      </c>
      <c r="I687" s="1" t="s">
        <v>1903</v>
      </c>
      <c r="J687" s="1104" t="s">
        <v>1904</v>
      </c>
    </row>
    <row x14ac:dyDescent="0.25" r="688" customHeight="1" ht="18.75">
      <c r="A688" s="97">
        <v>112</v>
      </c>
      <c r="B688" s="2" t="s">
        <v>1870</v>
      </c>
      <c r="C688" s="1101">
        <v>687</v>
      </c>
      <c r="D688" s="1101">
        <v>6</v>
      </c>
      <c r="E688" s="1101">
        <v>5</v>
      </c>
      <c r="F688" s="1101">
        <v>110</v>
      </c>
      <c r="G688" s="1101">
        <v>18</v>
      </c>
      <c r="H688" s="1102">
        <f>MID(I688,1,50)</f>
      </c>
      <c r="I688" s="1" t="s">
        <v>1905</v>
      </c>
      <c r="J688" s="1104" t="s">
        <v>1906</v>
      </c>
    </row>
    <row x14ac:dyDescent="0.25" r="689" customHeight="1" ht="18.75">
      <c r="A689" s="97">
        <v>112</v>
      </c>
      <c r="B689" s="2" t="s">
        <v>1870</v>
      </c>
      <c r="C689" s="1101">
        <v>688</v>
      </c>
      <c r="D689" s="1101">
        <v>6</v>
      </c>
      <c r="E689" s="1101">
        <v>5</v>
      </c>
      <c r="F689" s="1101">
        <v>110</v>
      </c>
      <c r="G689" s="1101">
        <v>19</v>
      </c>
      <c r="H689" s="1102">
        <f>MID(I689,1,50)</f>
      </c>
      <c r="I689" s="1" t="s">
        <v>1907</v>
      </c>
      <c r="J689" s="1104" t="s">
        <v>1908</v>
      </c>
    </row>
    <row x14ac:dyDescent="0.25" r="690" customHeight="1" ht="18.75">
      <c r="A690" s="97">
        <v>112</v>
      </c>
      <c r="B690" s="2" t="s">
        <v>1870</v>
      </c>
      <c r="C690" s="1101">
        <v>689</v>
      </c>
      <c r="D690" s="1101">
        <v>6</v>
      </c>
      <c r="E690" s="1101">
        <v>5</v>
      </c>
      <c r="F690" s="1101">
        <v>110</v>
      </c>
      <c r="G690" s="1101">
        <v>20</v>
      </c>
      <c r="H690" s="1102">
        <f>MID(I690,1,50)</f>
      </c>
      <c r="I690" s="1" t="s">
        <v>1909</v>
      </c>
      <c r="J690" s="1104" t="s">
        <v>1910</v>
      </c>
    </row>
    <row x14ac:dyDescent="0.25" r="691" customHeight="1" ht="18.75">
      <c r="A691" s="97">
        <v>112</v>
      </c>
      <c r="B691" s="2" t="s">
        <v>1870</v>
      </c>
      <c r="C691" s="1101">
        <v>690</v>
      </c>
      <c r="D691" s="1101">
        <v>6</v>
      </c>
      <c r="E691" s="1101">
        <v>5</v>
      </c>
      <c r="F691" s="1101">
        <v>110</v>
      </c>
      <c r="G691" s="1101">
        <v>21</v>
      </c>
      <c r="H691" s="1102">
        <f>MID(I691,1,50)</f>
      </c>
      <c r="I691" s="1" t="s">
        <v>1911</v>
      </c>
      <c r="J691" s="1104" t="s">
        <v>1912</v>
      </c>
    </row>
    <row x14ac:dyDescent="0.25" r="692" customHeight="1" ht="18.75">
      <c r="A692" s="97">
        <v>112</v>
      </c>
      <c r="B692" s="2" t="s">
        <v>1870</v>
      </c>
      <c r="C692" s="1101">
        <v>691</v>
      </c>
      <c r="D692" s="1101">
        <v>6</v>
      </c>
      <c r="E692" s="1101">
        <v>5</v>
      </c>
      <c r="F692" s="1101">
        <v>110</v>
      </c>
      <c r="G692" s="1101">
        <v>22</v>
      </c>
      <c r="H692" s="1102">
        <f>MID(I692,1,50)</f>
      </c>
      <c r="I692" s="1" t="s">
        <v>1913</v>
      </c>
      <c r="J692" s="1104" t="s">
        <v>1914</v>
      </c>
    </row>
    <row x14ac:dyDescent="0.25" r="693" customHeight="1" ht="18.75">
      <c r="A693" s="97">
        <v>112</v>
      </c>
      <c r="B693" s="2" t="s">
        <v>1870</v>
      </c>
      <c r="C693" s="1101">
        <v>692</v>
      </c>
      <c r="D693" s="1101">
        <v>6</v>
      </c>
      <c r="E693" s="1101">
        <v>5</v>
      </c>
      <c r="F693" s="1101">
        <v>110</v>
      </c>
      <c r="G693" s="1101">
        <v>23</v>
      </c>
      <c r="H693" s="1102">
        <f>MID(I693,1,50)</f>
      </c>
      <c r="I693" s="1" t="s">
        <v>1915</v>
      </c>
      <c r="J693" s="1104" t="s">
        <v>1916</v>
      </c>
    </row>
    <row x14ac:dyDescent="0.25" r="694" customHeight="1" ht="18.75">
      <c r="A694" s="97">
        <v>112</v>
      </c>
      <c r="B694" s="2" t="s">
        <v>1870</v>
      </c>
      <c r="C694" s="1101">
        <v>693</v>
      </c>
      <c r="D694" s="1101">
        <v>6</v>
      </c>
      <c r="E694" s="1101">
        <v>5</v>
      </c>
      <c r="F694" s="1101">
        <v>111</v>
      </c>
      <c r="G694" s="1101">
        <v>24</v>
      </c>
      <c r="H694" s="1102">
        <f>MID(I694,1,50)</f>
      </c>
      <c r="I694" s="1" t="s">
        <v>1917</v>
      </c>
      <c r="J694" s="1104" t="s">
        <v>1918</v>
      </c>
    </row>
    <row x14ac:dyDescent="0.25" r="695" customHeight="1" ht="18.75">
      <c r="A695" s="97">
        <v>112</v>
      </c>
      <c r="B695" s="2" t="s">
        <v>1870</v>
      </c>
      <c r="C695" s="1101">
        <v>694</v>
      </c>
      <c r="D695" s="1101">
        <v>6</v>
      </c>
      <c r="E695" s="1101">
        <v>5</v>
      </c>
      <c r="F695" s="1101">
        <v>111</v>
      </c>
      <c r="G695" s="1101">
        <v>25</v>
      </c>
      <c r="H695" s="1102">
        <f>MID(I695,1,50)</f>
      </c>
      <c r="I695" s="1" t="s">
        <v>1919</v>
      </c>
      <c r="J695" s="1104" t="s">
        <v>1920</v>
      </c>
    </row>
    <row x14ac:dyDescent="0.25" r="696" customHeight="1" ht="18.75">
      <c r="A696" s="97">
        <v>112</v>
      </c>
      <c r="B696" s="2" t="s">
        <v>1870</v>
      </c>
      <c r="C696" s="1101">
        <v>695</v>
      </c>
      <c r="D696" s="1101">
        <v>6</v>
      </c>
      <c r="E696" s="1101">
        <v>5</v>
      </c>
      <c r="F696" s="1101">
        <v>111</v>
      </c>
      <c r="G696" s="1101">
        <v>26</v>
      </c>
      <c r="H696" s="1102">
        <f>MID(I696,1,50)</f>
      </c>
      <c r="I696" s="1" t="s">
        <v>1921</v>
      </c>
      <c r="J696" s="1104" t="s">
        <v>1922</v>
      </c>
    </row>
    <row x14ac:dyDescent="0.25" r="697" customHeight="1" ht="18.75">
      <c r="A697" s="97">
        <v>112</v>
      </c>
      <c r="B697" s="2" t="s">
        <v>1870</v>
      </c>
      <c r="C697" s="1101">
        <v>696</v>
      </c>
      <c r="D697" s="1101">
        <v>6</v>
      </c>
      <c r="E697" s="1101">
        <v>5</v>
      </c>
      <c r="F697" s="1101">
        <v>111</v>
      </c>
      <c r="G697" s="1101">
        <v>27</v>
      </c>
      <c r="H697" s="1102">
        <f>MID(I697,1,50)</f>
      </c>
      <c r="I697" s="1" t="s">
        <v>1923</v>
      </c>
      <c r="J697" s="1104" t="s">
        <v>1924</v>
      </c>
    </row>
    <row x14ac:dyDescent="0.25" r="698" customHeight="1" ht="18.75">
      <c r="A698" s="97">
        <v>112</v>
      </c>
      <c r="B698" s="2" t="s">
        <v>1870</v>
      </c>
      <c r="C698" s="1101">
        <v>697</v>
      </c>
      <c r="D698" s="1101">
        <v>6</v>
      </c>
      <c r="E698" s="1101">
        <v>5</v>
      </c>
      <c r="F698" s="1101">
        <v>111</v>
      </c>
      <c r="G698" s="1101">
        <v>28</v>
      </c>
      <c r="H698" s="1102">
        <f>MID(I698,1,50)</f>
      </c>
      <c r="I698" s="1" t="s">
        <v>1925</v>
      </c>
      <c r="J698" s="1104" t="s">
        <v>1926</v>
      </c>
    </row>
    <row x14ac:dyDescent="0.25" r="699" customHeight="1" ht="18.75">
      <c r="A699" s="97">
        <v>112</v>
      </c>
      <c r="B699" s="2" t="s">
        <v>1870</v>
      </c>
      <c r="C699" s="1101">
        <v>698</v>
      </c>
      <c r="D699" s="1101">
        <v>6</v>
      </c>
      <c r="E699" s="1101">
        <v>5</v>
      </c>
      <c r="F699" s="1101">
        <v>111</v>
      </c>
      <c r="G699" s="1101">
        <v>29</v>
      </c>
      <c r="H699" s="1102">
        <f>MID(I699,1,50)</f>
      </c>
      <c r="I699" s="1" t="s">
        <v>1927</v>
      </c>
      <c r="J699" s="1104" t="s">
        <v>1928</v>
      </c>
    </row>
    <row x14ac:dyDescent="0.25" r="700" customHeight="1" ht="18.75">
      <c r="A700" s="97">
        <v>112</v>
      </c>
      <c r="B700" s="2" t="s">
        <v>1870</v>
      </c>
      <c r="C700" s="1101">
        <v>699</v>
      </c>
      <c r="D700" s="1101">
        <v>6</v>
      </c>
      <c r="E700" s="1101">
        <v>5</v>
      </c>
      <c r="F700" s="1101">
        <v>111</v>
      </c>
      <c r="G700" s="1101">
        <v>30</v>
      </c>
      <c r="H700" s="1102">
        <f>MID(I700,1,50)</f>
      </c>
      <c r="I700" s="1" t="s">
        <v>1929</v>
      </c>
      <c r="J700" s="1104" t="s">
        <v>1930</v>
      </c>
    </row>
    <row x14ac:dyDescent="0.25" r="701" customHeight="1" ht="18.75">
      <c r="A701" s="97">
        <v>112</v>
      </c>
      <c r="B701" s="2" t="s">
        <v>1870</v>
      </c>
      <c r="C701" s="1101">
        <v>700</v>
      </c>
      <c r="D701" s="1101">
        <v>6</v>
      </c>
      <c r="E701" s="1101">
        <v>5</v>
      </c>
      <c r="F701" s="1101">
        <v>111</v>
      </c>
      <c r="G701" s="1101">
        <v>31</v>
      </c>
      <c r="H701" s="1102">
        <f>MID(I701,1,50)</f>
      </c>
      <c r="I701" s="1" t="s">
        <v>1931</v>
      </c>
      <c r="J701" s="1104" t="s">
        <v>1932</v>
      </c>
    </row>
    <row x14ac:dyDescent="0.25" r="702" customHeight="1" ht="18.75">
      <c r="A702" s="97">
        <v>112</v>
      </c>
      <c r="B702" s="2" t="s">
        <v>1870</v>
      </c>
      <c r="C702" s="1101">
        <v>701</v>
      </c>
      <c r="D702" s="1101">
        <v>6</v>
      </c>
      <c r="E702" s="1101">
        <v>5</v>
      </c>
      <c r="F702" s="1101">
        <v>112</v>
      </c>
      <c r="G702" s="1101">
        <v>32</v>
      </c>
      <c r="H702" s="1102">
        <f>MID(I702,1,50)</f>
      </c>
      <c r="I702" s="1" t="s">
        <v>1933</v>
      </c>
      <c r="J702" s="1104" t="s">
        <v>1934</v>
      </c>
    </row>
    <row x14ac:dyDescent="0.25" r="703" customHeight="1" ht="18.75">
      <c r="A703" s="97">
        <v>112</v>
      </c>
      <c r="B703" s="2" t="s">
        <v>1870</v>
      </c>
      <c r="C703" s="1101">
        <v>702</v>
      </c>
      <c r="D703" s="1101">
        <v>6</v>
      </c>
      <c r="E703" s="1101">
        <v>5</v>
      </c>
      <c r="F703" s="1101">
        <v>112</v>
      </c>
      <c r="G703" s="1101">
        <v>33</v>
      </c>
      <c r="H703" s="1102">
        <f>MID(I703,1,50)</f>
      </c>
      <c r="I703" s="1" t="s">
        <v>1935</v>
      </c>
      <c r="J703" s="1104" t="s">
        <v>1936</v>
      </c>
    </row>
    <row x14ac:dyDescent="0.25" r="704" customHeight="1" ht="18.75">
      <c r="A704" s="97">
        <v>112</v>
      </c>
      <c r="B704" s="2" t="s">
        <v>1870</v>
      </c>
      <c r="C704" s="1101">
        <v>703</v>
      </c>
      <c r="D704" s="1101">
        <v>6</v>
      </c>
      <c r="E704" s="1101">
        <v>5</v>
      </c>
      <c r="F704" s="1101">
        <v>112</v>
      </c>
      <c r="G704" s="1101">
        <v>34</v>
      </c>
      <c r="H704" s="1102">
        <f>MID(I704,1,50)</f>
      </c>
      <c r="I704" s="1" t="s">
        <v>1937</v>
      </c>
      <c r="J704" s="1104" t="s">
        <v>1938</v>
      </c>
    </row>
    <row x14ac:dyDescent="0.25" r="705" customHeight="1" ht="18.75">
      <c r="A705" s="97">
        <v>112</v>
      </c>
      <c r="B705" s="2" t="s">
        <v>1870</v>
      </c>
      <c r="C705" s="1101">
        <v>704</v>
      </c>
      <c r="D705" s="1101">
        <v>6</v>
      </c>
      <c r="E705" s="1101">
        <v>5</v>
      </c>
      <c r="F705" s="1101">
        <v>112</v>
      </c>
      <c r="G705" s="1101">
        <v>35</v>
      </c>
      <c r="H705" s="1102">
        <f>MID(I705,1,50)</f>
      </c>
      <c r="I705" s="1" t="s">
        <v>1939</v>
      </c>
      <c r="J705" s="1104" t="s">
        <v>1940</v>
      </c>
    </row>
    <row x14ac:dyDescent="0.25" r="706" customHeight="1" ht="18.75">
      <c r="A706" s="97">
        <v>112</v>
      </c>
      <c r="B706" s="2" t="s">
        <v>1870</v>
      </c>
      <c r="C706" s="1101">
        <v>705</v>
      </c>
      <c r="D706" s="1101">
        <v>6</v>
      </c>
      <c r="E706" s="1101">
        <v>5</v>
      </c>
      <c r="F706" s="1101">
        <v>112</v>
      </c>
      <c r="G706" s="1101">
        <v>36</v>
      </c>
      <c r="H706" s="1102">
        <f>MID(I706,1,50)</f>
      </c>
      <c r="I706" s="1" t="s">
        <v>1941</v>
      </c>
      <c r="J706" s="1104" t="s">
        <v>1942</v>
      </c>
    </row>
    <row x14ac:dyDescent="0.25" r="707" customHeight="1" ht="18.75">
      <c r="A707" s="97">
        <v>112</v>
      </c>
      <c r="B707" s="2" t="s">
        <v>1870</v>
      </c>
      <c r="C707" s="1101">
        <v>706</v>
      </c>
      <c r="D707" s="1101">
        <v>6</v>
      </c>
      <c r="E707" s="1101">
        <v>5</v>
      </c>
      <c r="F707" s="1101">
        <v>113</v>
      </c>
      <c r="G707" s="1101">
        <v>37</v>
      </c>
      <c r="H707" s="1102">
        <f>MID(I707,1,50)</f>
      </c>
      <c r="I707" s="1" t="s">
        <v>1943</v>
      </c>
      <c r="J707" s="1104" t="s">
        <v>1944</v>
      </c>
    </row>
    <row x14ac:dyDescent="0.25" r="708" customHeight="1" ht="18.75">
      <c r="A708" s="97">
        <v>112</v>
      </c>
      <c r="B708" s="2" t="s">
        <v>1870</v>
      </c>
      <c r="C708" s="1101">
        <v>707</v>
      </c>
      <c r="D708" s="1101">
        <v>6</v>
      </c>
      <c r="E708" s="1101">
        <v>5</v>
      </c>
      <c r="F708" s="1101">
        <v>113</v>
      </c>
      <c r="G708" s="1101">
        <v>38</v>
      </c>
      <c r="H708" s="1102">
        <f>MID(I708,1,50)</f>
      </c>
      <c r="I708" s="1" t="s">
        <v>1945</v>
      </c>
      <c r="J708" s="1104" t="s">
        <v>1946</v>
      </c>
    </row>
    <row x14ac:dyDescent="0.25" r="709" customHeight="1" ht="18.75">
      <c r="A709" s="97">
        <v>112</v>
      </c>
      <c r="B709" s="2" t="s">
        <v>1870</v>
      </c>
      <c r="C709" s="1101">
        <v>708</v>
      </c>
      <c r="D709" s="1101">
        <v>6</v>
      </c>
      <c r="E709" s="1101">
        <v>5</v>
      </c>
      <c r="F709" s="1101">
        <v>113</v>
      </c>
      <c r="G709" s="1101">
        <v>39</v>
      </c>
      <c r="H709" s="1102">
        <f>MID(I709,1,50)</f>
      </c>
      <c r="I709" s="1" t="s">
        <v>1947</v>
      </c>
      <c r="J709" s="1104" t="s">
        <v>1948</v>
      </c>
    </row>
    <row x14ac:dyDescent="0.25" r="710" customHeight="1" ht="18.75">
      <c r="A710" s="97">
        <v>112</v>
      </c>
      <c r="B710" s="2" t="s">
        <v>1870</v>
      </c>
      <c r="C710" s="1101">
        <v>709</v>
      </c>
      <c r="D710" s="1101">
        <v>6</v>
      </c>
      <c r="E710" s="1101">
        <v>5</v>
      </c>
      <c r="F710" s="1101">
        <v>113</v>
      </c>
      <c r="G710" s="1101">
        <v>40</v>
      </c>
      <c r="H710" s="1102">
        <f>MID(I710,1,50)</f>
      </c>
      <c r="I710" s="1" t="s">
        <v>1949</v>
      </c>
      <c r="J710" s="1104" t="s">
        <v>1950</v>
      </c>
    </row>
    <row x14ac:dyDescent="0.25" r="711" customHeight="1" ht="18.75">
      <c r="A711" s="97">
        <v>112</v>
      </c>
      <c r="B711" s="2" t="s">
        <v>1870</v>
      </c>
      <c r="C711" s="1101">
        <v>710</v>
      </c>
      <c r="D711" s="1101">
        <v>6</v>
      </c>
      <c r="E711" s="1101">
        <v>5</v>
      </c>
      <c r="F711" s="1101">
        <v>113</v>
      </c>
      <c r="G711" s="1101">
        <v>41</v>
      </c>
      <c r="H711" s="1102">
        <f>MID(I711,1,50)</f>
      </c>
      <c r="I711" s="1" t="s">
        <v>1951</v>
      </c>
      <c r="J711" s="1104" t="s">
        <v>1952</v>
      </c>
    </row>
    <row x14ac:dyDescent="0.25" r="712" customHeight="1" ht="18.75">
      <c r="A712" s="97">
        <v>112</v>
      </c>
      <c r="B712" s="2" t="s">
        <v>1870</v>
      </c>
      <c r="C712" s="1101">
        <v>711</v>
      </c>
      <c r="D712" s="1101">
        <v>6</v>
      </c>
      <c r="E712" s="1101">
        <v>5</v>
      </c>
      <c r="F712" s="1101">
        <v>114</v>
      </c>
      <c r="G712" s="1101">
        <v>42</v>
      </c>
      <c r="H712" s="1102">
        <f>MID(I712,1,50)</f>
      </c>
      <c r="I712" s="1" t="s">
        <v>1953</v>
      </c>
      <c r="J712" s="1104" t="s">
        <v>1954</v>
      </c>
    </row>
    <row x14ac:dyDescent="0.25" r="713" customHeight="1" ht="18.75">
      <c r="A713" s="97">
        <v>112</v>
      </c>
      <c r="B713" s="2" t="s">
        <v>1870</v>
      </c>
      <c r="C713" s="1101">
        <v>712</v>
      </c>
      <c r="D713" s="1101">
        <v>6</v>
      </c>
      <c r="E713" s="1101">
        <v>5</v>
      </c>
      <c r="F713" s="1101">
        <v>114</v>
      </c>
      <c r="G713" s="1101">
        <v>43</v>
      </c>
      <c r="H713" s="1102">
        <f>MID(I713,1,50)</f>
      </c>
      <c r="I713" s="1" t="s">
        <v>1955</v>
      </c>
      <c r="J713" s="1104" t="s">
        <v>1956</v>
      </c>
    </row>
    <row x14ac:dyDescent="0.25" r="714" customHeight="1" ht="18.75">
      <c r="A714" s="97">
        <v>112</v>
      </c>
      <c r="B714" s="2" t="s">
        <v>1870</v>
      </c>
      <c r="C714" s="1101">
        <v>713</v>
      </c>
      <c r="D714" s="1101">
        <v>6</v>
      </c>
      <c r="E714" s="1101">
        <v>5</v>
      </c>
      <c r="F714" s="1101">
        <v>114</v>
      </c>
      <c r="G714" s="1101">
        <v>44</v>
      </c>
      <c r="H714" s="1102">
        <f>MID(I714,1,50)</f>
      </c>
      <c r="I714" s="1" t="s">
        <v>1957</v>
      </c>
      <c r="J714" s="1104" t="s">
        <v>1958</v>
      </c>
    </row>
    <row x14ac:dyDescent="0.25" r="715" customHeight="1" ht="18.75">
      <c r="A715" s="97">
        <v>112</v>
      </c>
      <c r="B715" s="2" t="s">
        <v>1870</v>
      </c>
      <c r="C715" s="1101">
        <v>714</v>
      </c>
      <c r="D715" s="1101">
        <v>6</v>
      </c>
      <c r="E715" s="1101">
        <v>5</v>
      </c>
      <c r="F715" s="1101">
        <v>114</v>
      </c>
      <c r="G715" s="1101">
        <v>45</v>
      </c>
      <c r="H715" s="1102">
        <f>MID(I715,1,50)</f>
      </c>
      <c r="I715" s="1" t="s">
        <v>1959</v>
      </c>
      <c r="J715" s="1104" t="s">
        <v>1960</v>
      </c>
    </row>
    <row x14ac:dyDescent="0.25" r="716" customHeight="1" ht="18.75">
      <c r="A716" s="97">
        <v>112</v>
      </c>
      <c r="B716" s="2" t="s">
        <v>1870</v>
      </c>
      <c r="C716" s="1101">
        <v>715</v>
      </c>
      <c r="D716" s="1101">
        <v>6</v>
      </c>
      <c r="E716" s="1101">
        <v>5</v>
      </c>
      <c r="F716" s="1101">
        <v>115</v>
      </c>
      <c r="G716" s="1101">
        <v>46</v>
      </c>
      <c r="H716" s="1102">
        <f>MID(I716,1,50)</f>
      </c>
      <c r="I716" s="1" t="s">
        <v>1961</v>
      </c>
      <c r="J716" s="1104" t="s">
        <v>1962</v>
      </c>
    </row>
    <row x14ac:dyDescent="0.25" r="717" customHeight="1" ht="18.75">
      <c r="A717" s="97">
        <v>112</v>
      </c>
      <c r="B717" s="2" t="s">
        <v>1870</v>
      </c>
      <c r="C717" s="1101">
        <v>716</v>
      </c>
      <c r="D717" s="1101">
        <v>6</v>
      </c>
      <c r="E717" s="1101">
        <v>5</v>
      </c>
      <c r="F717" s="1101">
        <v>115</v>
      </c>
      <c r="G717" s="1101">
        <v>47</v>
      </c>
      <c r="H717" s="1102">
        <f>MID(I717,1,50)</f>
      </c>
      <c r="I717" s="1" t="s">
        <v>1963</v>
      </c>
      <c r="J717" s="1104" t="s">
        <v>1964</v>
      </c>
    </row>
    <row x14ac:dyDescent="0.25" r="718" customHeight="1" ht="18.75">
      <c r="A718" s="97">
        <v>112</v>
      </c>
      <c r="B718" s="2" t="s">
        <v>1870</v>
      </c>
      <c r="C718" s="1101">
        <v>717</v>
      </c>
      <c r="D718" s="1101">
        <v>6</v>
      </c>
      <c r="E718" s="1101">
        <v>5</v>
      </c>
      <c r="F718" s="1101">
        <v>115</v>
      </c>
      <c r="G718" s="1101">
        <v>48</v>
      </c>
      <c r="H718" s="1102">
        <f>MID(I718,1,50)</f>
      </c>
      <c r="I718" s="1" t="s">
        <v>1965</v>
      </c>
      <c r="J718" s="1104" t="s">
        <v>1966</v>
      </c>
    </row>
    <row x14ac:dyDescent="0.25" r="719" customHeight="1" ht="18.75">
      <c r="A719" s="97">
        <v>112</v>
      </c>
      <c r="B719" s="2" t="s">
        <v>1870</v>
      </c>
      <c r="C719" s="1101">
        <v>718</v>
      </c>
      <c r="D719" s="1101">
        <v>6</v>
      </c>
      <c r="E719" s="1101">
        <v>5</v>
      </c>
      <c r="F719" s="1101">
        <v>115</v>
      </c>
      <c r="G719" s="1101">
        <v>49</v>
      </c>
      <c r="H719" s="1102">
        <f>MID(I719,1,50)</f>
      </c>
      <c r="I719" s="1" t="s">
        <v>1967</v>
      </c>
      <c r="J719" s="1104" t="s">
        <v>1968</v>
      </c>
    </row>
    <row x14ac:dyDescent="0.25" r="720" customHeight="1" ht="18.75">
      <c r="A720" s="97">
        <v>112</v>
      </c>
      <c r="B720" s="2" t="s">
        <v>1870</v>
      </c>
      <c r="C720" s="1101">
        <v>719</v>
      </c>
      <c r="D720" s="1101">
        <v>6</v>
      </c>
      <c r="E720" s="1101">
        <v>5</v>
      </c>
      <c r="F720" s="1101">
        <v>115</v>
      </c>
      <c r="G720" s="1101">
        <v>50</v>
      </c>
      <c r="H720" s="1102">
        <f>MID(I720,1,50)</f>
      </c>
      <c r="I720" s="1" t="s">
        <v>1969</v>
      </c>
      <c r="J720" s="1104" t="s">
        <v>1970</v>
      </c>
    </row>
    <row x14ac:dyDescent="0.25" r="721" customHeight="1" ht="18.75">
      <c r="A721" s="97">
        <v>112</v>
      </c>
      <c r="B721" s="2" t="s">
        <v>1870</v>
      </c>
      <c r="C721" s="1101">
        <v>720</v>
      </c>
      <c r="D721" s="1101">
        <v>6</v>
      </c>
      <c r="E721" s="1101">
        <v>5</v>
      </c>
      <c r="F721" s="1101">
        <v>116</v>
      </c>
      <c r="G721" s="1101">
        <v>51</v>
      </c>
      <c r="H721" s="1102">
        <f>MID(I721,1,50)</f>
      </c>
      <c r="I721" s="1" t="s">
        <v>1971</v>
      </c>
      <c r="J721" s="1104" t="s">
        <v>1972</v>
      </c>
    </row>
    <row x14ac:dyDescent="0.25" r="722" customHeight="1" ht="18.75">
      <c r="A722" s="97">
        <v>112</v>
      </c>
      <c r="B722" s="2" t="s">
        <v>1870</v>
      </c>
      <c r="C722" s="1101">
        <v>721</v>
      </c>
      <c r="D722" s="1101">
        <v>6</v>
      </c>
      <c r="E722" s="1101">
        <v>5</v>
      </c>
      <c r="F722" s="1101">
        <v>116</v>
      </c>
      <c r="G722" s="1101">
        <v>52</v>
      </c>
      <c r="H722" s="1102">
        <f>MID(I722,1,50)</f>
      </c>
      <c r="I722" s="1" t="s">
        <v>1973</v>
      </c>
      <c r="J722" s="1104" t="s">
        <v>1974</v>
      </c>
    </row>
    <row x14ac:dyDescent="0.25" r="723" customHeight="1" ht="18.75">
      <c r="A723" s="97">
        <v>112</v>
      </c>
      <c r="B723" s="2" t="s">
        <v>1870</v>
      </c>
      <c r="C723" s="1101">
        <v>722</v>
      </c>
      <c r="D723" s="1101">
        <v>6</v>
      </c>
      <c r="E723" s="1101">
        <v>5</v>
      </c>
      <c r="F723" s="1101">
        <v>116</v>
      </c>
      <c r="G723" s="1101">
        <v>53</v>
      </c>
      <c r="H723" s="1102">
        <f>MID(I723,1,50)</f>
      </c>
      <c r="I723" s="1" t="s">
        <v>1975</v>
      </c>
      <c r="J723" s="1104" t="s">
        <v>1976</v>
      </c>
    </row>
    <row x14ac:dyDescent="0.25" r="724" customHeight="1" ht="18.75">
      <c r="A724" s="97">
        <v>112</v>
      </c>
      <c r="B724" s="2" t="s">
        <v>1870</v>
      </c>
      <c r="C724" s="1101">
        <v>723</v>
      </c>
      <c r="D724" s="1101">
        <v>6</v>
      </c>
      <c r="E724" s="1101">
        <v>5</v>
      </c>
      <c r="F724" s="1101">
        <v>116</v>
      </c>
      <c r="G724" s="1101">
        <v>54</v>
      </c>
      <c r="H724" s="1102">
        <f>MID(I724,1,50)</f>
      </c>
      <c r="I724" s="1" t="s">
        <v>1977</v>
      </c>
      <c r="J724" s="1104" t="s">
        <v>1978</v>
      </c>
    </row>
    <row x14ac:dyDescent="0.25" r="725" customHeight="1" ht="18.75">
      <c r="A725" s="97">
        <v>112</v>
      </c>
      <c r="B725" s="2" t="s">
        <v>1870</v>
      </c>
      <c r="C725" s="1101">
        <v>724</v>
      </c>
      <c r="D725" s="1101">
        <v>6</v>
      </c>
      <c r="E725" s="1101">
        <v>5</v>
      </c>
      <c r="F725" s="1101">
        <v>116</v>
      </c>
      <c r="G725" s="1101">
        <v>55</v>
      </c>
      <c r="H725" s="1102">
        <f>MID(I725,1,50)</f>
      </c>
      <c r="I725" s="1" t="s">
        <v>1979</v>
      </c>
      <c r="J725" s="1104" t="s">
        <v>1980</v>
      </c>
    </row>
    <row x14ac:dyDescent="0.25" r="726" customHeight="1" ht="18.75">
      <c r="A726" s="97">
        <v>112</v>
      </c>
      <c r="B726" s="2" t="s">
        <v>1870</v>
      </c>
      <c r="C726" s="1101">
        <v>725</v>
      </c>
      <c r="D726" s="1101">
        <v>6</v>
      </c>
      <c r="E726" s="1101">
        <v>5</v>
      </c>
      <c r="F726" s="1101">
        <v>116</v>
      </c>
      <c r="G726" s="1101">
        <v>56</v>
      </c>
      <c r="H726" s="1102">
        <f>MID(I726,1,50)</f>
      </c>
      <c r="I726" s="1" t="s">
        <v>1981</v>
      </c>
      <c r="J726" s="1104" t="s">
        <v>1982</v>
      </c>
    </row>
    <row x14ac:dyDescent="0.25" r="727" customHeight="1" ht="18.75">
      <c r="A727" s="97">
        <v>112</v>
      </c>
      <c r="B727" s="2" t="s">
        <v>1870</v>
      </c>
      <c r="C727" s="1101">
        <v>726</v>
      </c>
      <c r="D727" s="1101">
        <v>6</v>
      </c>
      <c r="E727" s="1101">
        <v>5</v>
      </c>
      <c r="F727" s="1101">
        <v>116</v>
      </c>
      <c r="G727" s="1101">
        <v>57</v>
      </c>
      <c r="H727" s="1102">
        <f>MID(I727,1,50)</f>
      </c>
      <c r="I727" s="1" t="s">
        <v>1983</v>
      </c>
      <c r="J727" s="1104" t="s">
        <v>1984</v>
      </c>
    </row>
    <row x14ac:dyDescent="0.25" r="728" customHeight="1" ht="18.75">
      <c r="A728" s="97">
        <v>112</v>
      </c>
      <c r="B728" s="2" t="s">
        <v>1870</v>
      </c>
      <c r="C728" s="1101">
        <v>727</v>
      </c>
      <c r="D728" s="1101">
        <v>6</v>
      </c>
      <c r="E728" s="1101">
        <v>5</v>
      </c>
      <c r="F728" s="1101">
        <v>117</v>
      </c>
      <c r="G728" s="1101">
        <v>58</v>
      </c>
      <c r="H728" s="1102">
        <f>MID(I728,1,50)</f>
      </c>
      <c r="I728" s="1" t="s">
        <v>1985</v>
      </c>
      <c r="J728" s="1104" t="s">
        <v>1986</v>
      </c>
    </row>
    <row x14ac:dyDescent="0.25" r="729" customHeight="1" ht="18.75">
      <c r="A729" s="97">
        <v>112</v>
      </c>
      <c r="B729" s="2" t="s">
        <v>1870</v>
      </c>
      <c r="C729" s="1101">
        <v>728</v>
      </c>
      <c r="D729" s="1101">
        <v>6</v>
      </c>
      <c r="E729" s="1101">
        <v>5</v>
      </c>
      <c r="F729" s="1101">
        <v>117</v>
      </c>
      <c r="G729" s="1101">
        <v>59</v>
      </c>
      <c r="H729" s="1102">
        <f>MID(I729,1,50)</f>
      </c>
      <c r="I729" s="1" t="s">
        <v>1987</v>
      </c>
      <c r="J729" s="1104" t="s">
        <v>1988</v>
      </c>
    </row>
    <row x14ac:dyDescent="0.25" r="730" customHeight="1" ht="18.75">
      <c r="A730" s="97">
        <v>112</v>
      </c>
      <c r="B730" s="2" t="s">
        <v>1870</v>
      </c>
      <c r="C730" s="1101">
        <v>729</v>
      </c>
      <c r="D730" s="1101">
        <v>6</v>
      </c>
      <c r="E730" s="1101">
        <v>5</v>
      </c>
      <c r="F730" s="1101">
        <v>117</v>
      </c>
      <c r="G730" s="1101">
        <v>60</v>
      </c>
      <c r="H730" s="1102">
        <f>MID(I730,1,50)</f>
      </c>
      <c r="I730" s="1" t="s">
        <v>1989</v>
      </c>
      <c r="J730" s="1104" t="s">
        <v>1990</v>
      </c>
    </row>
    <row x14ac:dyDescent="0.25" r="731" customHeight="1" ht="18.75">
      <c r="A731" s="97">
        <v>112</v>
      </c>
      <c r="B731" s="2" t="s">
        <v>1870</v>
      </c>
      <c r="C731" s="1101">
        <v>730</v>
      </c>
      <c r="D731" s="1101">
        <v>6</v>
      </c>
      <c r="E731" s="1101">
        <v>5</v>
      </c>
      <c r="F731" s="1101">
        <v>117</v>
      </c>
      <c r="G731" s="1101">
        <v>61</v>
      </c>
      <c r="H731" s="1102">
        <f>MID(I731,1,50)</f>
      </c>
      <c r="I731" s="1" t="s">
        <v>1991</v>
      </c>
      <c r="J731" s="1104" t="s">
        <v>1992</v>
      </c>
    </row>
    <row x14ac:dyDescent="0.25" r="732" customHeight="1" ht="18.75">
      <c r="A732" s="97">
        <v>112</v>
      </c>
      <c r="B732" s="2" t="s">
        <v>1870</v>
      </c>
      <c r="C732" s="1101">
        <v>731</v>
      </c>
      <c r="D732" s="1101">
        <v>6</v>
      </c>
      <c r="E732" s="1101">
        <v>5</v>
      </c>
      <c r="F732" s="1101">
        <v>117</v>
      </c>
      <c r="G732" s="1101">
        <v>62</v>
      </c>
      <c r="H732" s="1102">
        <f>MID(I732,1,50)</f>
      </c>
      <c r="I732" s="1" t="s">
        <v>1993</v>
      </c>
      <c r="J732" s="1104" t="s">
        <v>1994</v>
      </c>
    </row>
    <row x14ac:dyDescent="0.25" r="733" customHeight="1" ht="18.75">
      <c r="A733" s="97">
        <v>112</v>
      </c>
      <c r="B733" s="2" t="s">
        <v>1870</v>
      </c>
      <c r="C733" s="1101">
        <v>732</v>
      </c>
      <c r="D733" s="1101">
        <v>6</v>
      </c>
      <c r="E733" s="1101">
        <v>5</v>
      </c>
      <c r="F733" s="1101">
        <v>117</v>
      </c>
      <c r="G733" s="1101">
        <v>63</v>
      </c>
      <c r="H733" s="1102">
        <f>MID(I733,1,50)</f>
      </c>
      <c r="I733" s="1" t="s">
        <v>1995</v>
      </c>
      <c r="J733" s="1104" t="s">
        <v>1996</v>
      </c>
    </row>
    <row x14ac:dyDescent="0.25" r="734" customHeight="1" ht="18.75">
      <c r="A734" s="97">
        <v>112</v>
      </c>
      <c r="B734" s="2" t="s">
        <v>1870</v>
      </c>
      <c r="C734" s="1101">
        <v>733</v>
      </c>
      <c r="D734" s="1101">
        <v>6</v>
      </c>
      <c r="E734" s="1101">
        <v>5</v>
      </c>
      <c r="F734" s="1101">
        <v>117</v>
      </c>
      <c r="G734" s="1101">
        <v>64</v>
      </c>
      <c r="H734" s="1102">
        <f>MID(I734,1,50)</f>
      </c>
      <c r="I734" s="1" t="s">
        <v>1997</v>
      </c>
      <c r="J734" s="1104" t="s">
        <v>1998</v>
      </c>
    </row>
    <row x14ac:dyDescent="0.25" r="735" customHeight="1" ht="18.75">
      <c r="A735" s="97">
        <v>112</v>
      </c>
      <c r="B735" s="2" t="s">
        <v>1870</v>
      </c>
      <c r="C735" s="1101">
        <v>734</v>
      </c>
      <c r="D735" s="1101">
        <v>6</v>
      </c>
      <c r="E735" s="1101">
        <v>5</v>
      </c>
      <c r="F735" s="1101">
        <v>118</v>
      </c>
      <c r="G735" s="1101">
        <v>65</v>
      </c>
      <c r="H735" s="1102">
        <f>MID(I735,1,50)</f>
      </c>
      <c r="I735" s="1" t="s">
        <v>1999</v>
      </c>
      <c r="J735" s="1104" t="s">
        <v>2000</v>
      </c>
    </row>
    <row x14ac:dyDescent="0.25" r="736" customHeight="1" ht="18.75">
      <c r="A736" s="97">
        <v>112</v>
      </c>
      <c r="B736" s="2" t="s">
        <v>1870</v>
      </c>
      <c r="C736" s="1101">
        <v>735</v>
      </c>
      <c r="D736" s="1101">
        <v>6</v>
      </c>
      <c r="E736" s="1101">
        <v>5</v>
      </c>
      <c r="F736" s="1101">
        <v>118</v>
      </c>
      <c r="G736" s="1101">
        <v>66</v>
      </c>
      <c r="H736" s="1102">
        <f>MID(I736,1,50)</f>
      </c>
      <c r="I736" s="1" t="s">
        <v>2001</v>
      </c>
      <c r="J736" s="1104" t="s">
        <v>2002</v>
      </c>
    </row>
    <row x14ac:dyDescent="0.25" r="737" customHeight="1" ht="18.75">
      <c r="A737" s="97">
        <v>112</v>
      </c>
      <c r="B737" s="2" t="s">
        <v>1870</v>
      </c>
      <c r="C737" s="1101">
        <v>736</v>
      </c>
      <c r="D737" s="1101">
        <v>6</v>
      </c>
      <c r="E737" s="1101">
        <v>5</v>
      </c>
      <c r="F737" s="1101">
        <v>118</v>
      </c>
      <c r="G737" s="1101">
        <v>67</v>
      </c>
      <c r="H737" s="1102">
        <f>MID(I737,1,50)</f>
      </c>
      <c r="I737" s="1" t="s">
        <v>2003</v>
      </c>
      <c r="J737" s="1104" t="s">
        <v>2004</v>
      </c>
    </row>
    <row x14ac:dyDescent="0.25" r="738" customHeight="1" ht="18.75">
      <c r="A738" s="97">
        <v>112</v>
      </c>
      <c r="B738" s="2" t="s">
        <v>1870</v>
      </c>
      <c r="C738" s="1101">
        <v>737</v>
      </c>
      <c r="D738" s="1101">
        <v>6</v>
      </c>
      <c r="E738" s="1101">
        <v>5</v>
      </c>
      <c r="F738" s="1101">
        <v>118</v>
      </c>
      <c r="G738" s="1101">
        <v>68</v>
      </c>
      <c r="H738" s="1102">
        <f>MID(I738,1,50)</f>
      </c>
      <c r="I738" s="1" t="s">
        <v>2005</v>
      </c>
      <c r="J738" s="1104" t="s">
        <v>2006</v>
      </c>
    </row>
    <row x14ac:dyDescent="0.25" r="739" customHeight="1" ht="18.75">
      <c r="A739" s="97">
        <v>112</v>
      </c>
      <c r="B739" s="2" t="s">
        <v>1870</v>
      </c>
      <c r="C739" s="1101">
        <v>738</v>
      </c>
      <c r="D739" s="1101">
        <v>6</v>
      </c>
      <c r="E739" s="1101">
        <v>5</v>
      </c>
      <c r="F739" s="1101">
        <v>118</v>
      </c>
      <c r="G739" s="1101">
        <v>69</v>
      </c>
      <c r="H739" s="1102">
        <f>MID(I739,1,50)</f>
      </c>
      <c r="I739" s="1" t="s">
        <v>2007</v>
      </c>
      <c r="J739" s="1104" t="s">
        <v>2008</v>
      </c>
    </row>
    <row x14ac:dyDescent="0.25" r="740" customHeight="1" ht="18.75">
      <c r="A740" s="97">
        <v>112</v>
      </c>
      <c r="B740" s="2" t="s">
        <v>1870</v>
      </c>
      <c r="C740" s="1101">
        <v>739</v>
      </c>
      <c r="D740" s="1101">
        <v>6</v>
      </c>
      <c r="E740" s="1101">
        <v>5</v>
      </c>
      <c r="F740" s="1101">
        <v>118</v>
      </c>
      <c r="G740" s="1101">
        <v>70</v>
      </c>
      <c r="H740" s="1102">
        <f>MID(I740,1,50)</f>
      </c>
      <c r="I740" s="1" t="s">
        <v>2009</v>
      </c>
      <c r="J740" s="1104" t="s">
        <v>2010</v>
      </c>
    </row>
    <row x14ac:dyDescent="0.25" r="741" customHeight="1" ht="18.75">
      <c r="A741" s="97">
        <v>112</v>
      </c>
      <c r="B741" s="2" t="s">
        <v>1870</v>
      </c>
      <c r="C741" s="1101">
        <v>740</v>
      </c>
      <c r="D741" s="1101">
        <v>6</v>
      </c>
      <c r="E741" s="1101">
        <v>5</v>
      </c>
      <c r="F741" s="1101">
        <v>119</v>
      </c>
      <c r="G741" s="1101">
        <v>71</v>
      </c>
      <c r="H741" s="1102">
        <f>MID(I741,1,50)</f>
      </c>
      <c r="I741" s="1" t="s">
        <v>2011</v>
      </c>
      <c r="J741" s="1104" t="s">
        <v>2012</v>
      </c>
    </row>
    <row x14ac:dyDescent="0.25" r="742" customHeight="1" ht="18.75">
      <c r="A742" s="97">
        <v>112</v>
      </c>
      <c r="B742" s="2" t="s">
        <v>1870</v>
      </c>
      <c r="C742" s="1101">
        <v>741</v>
      </c>
      <c r="D742" s="1101">
        <v>6</v>
      </c>
      <c r="E742" s="1101">
        <v>5</v>
      </c>
      <c r="F742" s="1101">
        <v>119</v>
      </c>
      <c r="G742" s="1101">
        <v>72</v>
      </c>
      <c r="H742" s="1102">
        <f>MID(I742,1,50)</f>
      </c>
      <c r="I742" s="1" t="s">
        <v>2013</v>
      </c>
      <c r="J742" s="1104" t="s">
        <v>2014</v>
      </c>
    </row>
    <row x14ac:dyDescent="0.25" r="743" customHeight="1" ht="18.75">
      <c r="A743" s="97">
        <v>112</v>
      </c>
      <c r="B743" s="2" t="s">
        <v>1870</v>
      </c>
      <c r="C743" s="1101">
        <v>742</v>
      </c>
      <c r="D743" s="1101">
        <v>6</v>
      </c>
      <c r="E743" s="1101">
        <v>5</v>
      </c>
      <c r="F743" s="1101">
        <v>119</v>
      </c>
      <c r="G743" s="1101">
        <v>73</v>
      </c>
      <c r="H743" s="1102">
        <f>MID(I743,1,50)</f>
      </c>
      <c r="I743" s="1" t="s">
        <v>2015</v>
      </c>
      <c r="J743" s="1104" t="s">
        <v>2016</v>
      </c>
    </row>
    <row x14ac:dyDescent="0.25" r="744" customHeight="1" ht="18.75">
      <c r="A744" s="97">
        <v>112</v>
      </c>
      <c r="B744" s="2" t="s">
        <v>1870</v>
      </c>
      <c r="C744" s="1101">
        <v>743</v>
      </c>
      <c r="D744" s="1101">
        <v>6</v>
      </c>
      <c r="E744" s="1101">
        <v>5</v>
      </c>
      <c r="F744" s="1101">
        <v>119</v>
      </c>
      <c r="G744" s="1101">
        <v>74</v>
      </c>
      <c r="H744" s="1102">
        <f>MID(I744,1,50)</f>
      </c>
      <c r="I744" s="1" t="s">
        <v>2017</v>
      </c>
      <c r="J744" s="1104" t="s">
        <v>2018</v>
      </c>
    </row>
    <row x14ac:dyDescent="0.25" r="745" customHeight="1" ht="18.75">
      <c r="A745" s="97">
        <v>112</v>
      </c>
      <c r="B745" s="2" t="s">
        <v>1870</v>
      </c>
      <c r="C745" s="1101">
        <v>744</v>
      </c>
      <c r="D745" s="1101">
        <v>6</v>
      </c>
      <c r="E745" s="1101">
        <v>5</v>
      </c>
      <c r="F745" s="1101">
        <v>119</v>
      </c>
      <c r="G745" s="1101">
        <v>75</v>
      </c>
      <c r="H745" s="1102">
        <f>MID(I745,1,50)</f>
      </c>
      <c r="I745" s="1" t="s">
        <v>2019</v>
      </c>
      <c r="J745" s="1104" t="s">
        <v>2020</v>
      </c>
    </row>
    <row x14ac:dyDescent="0.25" r="746" customHeight="1" ht="18.75">
      <c r="A746" s="97">
        <v>112</v>
      </c>
      <c r="B746" s="2" t="s">
        <v>1870</v>
      </c>
      <c r="C746" s="1101">
        <v>745</v>
      </c>
      <c r="D746" s="1101">
        <v>6</v>
      </c>
      <c r="E746" s="1101">
        <v>5</v>
      </c>
      <c r="F746" s="1101">
        <v>119</v>
      </c>
      <c r="G746" s="1101">
        <v>76</v>
      </c>
      <c r="H746" s="1102">
        <f>MID(I746,1,50)</f>
      </c>
      <c r="I746" s="1" t="s">
        <v>2021</v>
      </c>
      <c r="J746" s="1104" t="s">
        <v>2022</v>
      </c>
    </row>
    <row x14ac:dyDescent="0.25" r="747" customHeight="1" ht="18.75">
      <c r="A747" s="97">
        <v>112</v>
      </c>
      <c r="B747" s="2" t="s">
        <v>1870</v>
      </c>
      <c r="C747" s="1101">
        <v>746</v>
      </c>
      <c r="D747" s="1101">
        <v>6</v>
      </c>
      <c r="E747" s="1101">
        <v>5</v>
      </c>
      <c r="F747" s="1101">
        <v>120</v>
      </c>
      <c r="G747" s="1101">
        <v>77</v>
      </c>
      <c r="H747" s="1102">
        <f>MID(I747,1,50)</f>
      </c>
      <c r="I747" s="1" t="s">
        <v>2023</v>
      </c>
      <c r="J747" s="1104" t="s">
        <v>2024</v>
      </c>
    </row>
    <row x14ac:dyDescent="0.25" r="748" customHeight="1" ht="18.75">
      <c r="A748" s="97">
        <v>112</v>
      </c>
      <c r="B748" s="2" t="s">
        <v>1870</v>
      </c>
      <c r="C748" s="1101">
        <v>747</v>
      </c>
      <c r="D748" s="1101">
        <v>6</v>
      </c>
      <c r="E748" s="1101">
        <v>5</v>
      </c>
      <c r="F748" s="1101">
        <v>120</v>
      </c>
      <c r="G748" s="1101">
        <v>78</v>
      </c>
      <c r="H748" s="1102">
        <f>MID(I748,1,50)</f>
      </c>
      <c r="I748" s="1" t="s">
        <v>2025</v>
      </c>
      <c r="J748" s="1104" t="s">
        <v>2026</v>
      </c>
    </row>
    <row x14ac:dyDescent="0.25" r="749" customHeight="1" ht="18.75">
      <c r="A749" s="97">
        <v>112</v>
      </c>
      <c r="B749" s="2" t="s">
        <v>1870</v>
      </c>
      <c r="C749" s="1101">
        <v>748</v>
      </c>
      <c r="D749" s="1101">
        <v>6</v>
      </c>
      <c r="E749" s="1101">
        <v>5</v>
      </c>
      <c r="F749" s="1101">
        <v>120</v>
      </c>
      <c r="G749" s="1101">
        <v>79</v>
      </c>
      <c r="H749" s="1102">
        <f>MID(I749,1,50)</f>
      </c>
      <c r="I749" s="1" t="s">
        <v>2027</v>
      </c>
      <c r="J749" s="1104" t="s">
        <v>2028</v>
      </c>
    </row>
    <row x14ac:dyDescent="0.25" r="750" customHeight="1" ht="18.75">
      <c r="A750" s="97">
        <v>112</v>
      </c>
      <c r="B750" s="2" t="s">
        <v>1870</v>
      </c>
      <c r="C750" s="1101">
        <v>749</v>
      </c>
      <c r="D750" s="1101">
        <v>6</v>
      </c>
      <c r="E750" s="1101">
        <v>5</v>
      </c>
      <c r="F750" s="1101">
        <v>120</v>
      </c>
      <c r="G750" s="1101">
        <v>80</v>
      </c>
      <c r="H750" s="1102">
        <f>MID(I750,1,50)</f>
      </c>
      <c r="I750" s="1" t="s">
        <v>2029</v>
      </c>
      <c r="J750" s="1104" t="s">
        <v>2030</v>
      </c>
    </row>
    <row x14ac:dyDescent="0.25" r="751" customHeight="1" ht="18.75">
      <c r="A751" s="97">
        <v>112</v>
      </c>
      <c r="B751" s="2" t="s">
        <v>1870</v>
      </c>
      <c r="C751" s="1101">
        <v>750</v>
      </c>
      <c r="D751" s="1101">
        <v>6</v>
      </c>
      <c r="E751" s="1101">
        <v>5</v>
      </c>
      <c r="F751" s="1101">
        <v>120</v>
      </c>
      <c r="G751" s="1101">
        <v>81</v>
      </c>
      <c r="H751" s="1102">
        <f>MID(I751,1,50)</f>
      </c>
      <c r="I751" s="1" t="s">
        <v>2031</v>
      </c>
      <c r="J751" s="1104" t="s">
        <v>2032</v>
      </c>
    </row>
    <row x14ac:dyDescent="0.25" r="752" customHeight="1" ht="18.75">
      <c r="A752" s="97">
        <v>112</v>
      </c>
      <c r="B752" s="2" t="s">
        <v>1870</v>
      </c>
      <c r="C752" s="1101">
        <v>751</v>
      </c>
      <c r="D752" s="1101">
        <v>6</v>
      </c>
      <c r="E752" s="1101">
        <v>5</v>
      </c>
      <c r="F752" s="1101">
        <v>120</v>
      </c>
      <c r="G752" s="1101">
        <v>82</v>
      </c>
      <c r="H752" s="1102">
        <f>MID(I752,1,50)</f>
      </c>
      <c r="I752" s="1" t="s">
        <v>2033</v>
      </c>
      <c r="J752" s="1104" t="s">
        <v>2034</v>
      </c>
    </row>
    <row x14ac:dyDescent="0.25" r="753" customHeight="1" ht="18.75">
      <c r="A753" s="97">
        <v>112</v>
      </c>
      <c r="B753" s="2" t="s">
        <v>1870</v>
      </c>
      <c r="C753" s="1101">
        <v>752</v>
      </c>
      <c r="D753" s="1101">
        <v>7</v>
      </c>
      <c r="E753" s="1101">
        <v>5</v>
      </c>
      <c r="F753" s="1101">
        <v>121</v>
      </c>
      <c r="G753" s="1101">
        <v>83</v>
      </c>
      <c r="H753" s="1102">
        <f>MID(I753,1,50)</f>
      </c>
      <c r="I753" s="1" t="s">
        <v>2035</v>
      </c>
      <c r="J753" s="1104" t="s">
        <v>2036</v>
      </c>
    </row>
    <row x14ac:dyDescent="0.25" r="754" customHeight="1" ht="18.75">
      <c r="A754" s="97">
        <v>112</v>
      </c>
      <c r="B754" s="2" t="s">
        <v>1870</v>
      </c>
      <c r="C754" s="1101">
        <v>753</v>
      </c>
      <c r="D754" s="1101">
        <v>7</v>
      </c>
      <c r="E754" s="1101">
        <v>5</v>
      </c>
      <c r="F754" s="1101">
        <v>121</v>
      </c>
      <c r="G754" s="1101">
        <v>84</v>
      </c>
      <c r="H754" s="1102">
        <f>MID(I754,1,50)</f>
      </c>
      <c r="I754" s="1" t="s">
        <v>2037</v>
      </c>
      <c r="J754" s="1104" t="s">
        <v>2038</v>
      </c>
    </row>
    <row x14ac:dyDescent="0.25" r="755" customHeight="1" ht="18.75">
      <c r="A755" s="97">
        <v>112</v>
      </c>
      <c r="B755" s="2" t="s">
        <v>1870</v>
      </c>
      <c r="C755" s="1101">
        <v>754</v>
      </c>
      <c r="D755" s="1101">
        <v>7</v>
      </c>
      <c r="E755" s="1101">
        <v>5</v>
      </c>
      <c r="F755" s="1101">
        <v>121</v>
      </c>
      <c r="G755" s="1101">
        <v>85</v>
      </c>
      <c r="H755" s="1102">
        <f>MID(I755,1,50)</f>
      </c>
      <c r="I755" s="1" t="s">
        <v>2039</v>
      </c>
      <c r="J755" s="1104" t="s">
        <v>2040</v>
      </c>
    </row>
    <row x14ac:dyDescent="0.25" r="756" customHeight="1" ht="18.75">
      <c r="A756" s="97">
        <v>112</v>
      </c>
      <c r="B756" s="2" t="s">
        <v>1870</v>
      </c>
      <c r="C756" s="1101">
        <v>755</v>
      </c>
      <c r="D756" s="1101">
        <v>7</v>
      </c>
      <c r="E756" s="1101">
        <v>5</v>
      </c>
      <c r="F756" s="1101">
        <v>121</v>
      </c>
      <c r="G756" s="1101">
        <v>86</v>
      </c>
      <c r="H756" s="1102">
        <f>MID(I756,1,50)</f>
      </c>
      <c r="I756" s="1" t="s">
        <v>2041</v>
      </c>
      <c r="J756" s="1104" t="s">
        <v>2042</v>
      </c>
    </row>
    <row x14ac:dyDescent="0.25" r="757" customHeight="1" ht="18.75">
      <c r="A757" s="97">
        <v>112</v>
      </c>
      <c r="B757" s="2" t="s">
        <v>1870</v>
      </c>
      <c r="C757" s="1101">
        <v>756</v>
      </c>
      <c r="D757" s="1101">
        <v>7</v>
      </c>
      <c r="E757" s="1101">
        <v>5</v>
      </c>
      <c r="F757" s="1101">
        <v>121</v>
      </c>
      <c r="G757" s="1101">
        <v>87</v>
      </c>
      <c r="H757" s="1102">
        <f>MID(I757,1,50)</f>
      </c>
      <c r="I757" s="1" t="s">
        <v>2043</v>
      </c>
      <c r="J757" s="1104" t="s">
        <v>2044</v>
      </c>
    </row>
    <row x14ac:dyDescent="0.25" r="758" customHeight="1" ht="18.75">
      <c r="A758" s="97">
        <v>112</v>
      </c>
      <c r="B758" s="2" t="s">
        <v>1870</v>
      </c>
      <c r="C758" s="1101">
        <v>757</v>
      </c>
      <c r="D758" s="1101">
        <v>7</v>
      </c>
      <c r="E758" s="1101">
        <v>5</v>
      </c>
      <c r="F758" s="1101">
        <v>121</v>
      </c>
      <c r="G758" s="1101">
        <v>88</v>
      </c>
      <c r="H758" s="1102">
        <f>MID(I758,1,50)</f>
      </c>
      <c r="I758" s="1" t="s">
        <v>2045</v>
      </c>
      <c r="J758" s="1104" t="s">
        <v>2046</v>
      </c>
    </row>
    <row x14ac:dyDescent="0.25" r="759" customHeight="1" ht="18.75">
      <c r="A759" s="97">
        <v>112</v>
      </c>
      <c r="B759" s="2" t="s">
        <v>1870</v>
      </c>
      <c r="C759" s="1101">
        <v>758</v>
      </c>
      <c r="D759" s="1101">
        <v>7</v>
      </c>
      <c r="E759" s="1101">
        <v>5</v>
      </c>
      <c r="F759" s="1101">
        <v>121</v>
      </c>
      <c r="G759" s="1101">
        <v>89</v>
      </c>
      <c r="H759" s="1102">
        <f>MID(I759,1,50)</f>
      </c>
      <c r="I759" s="1" t="s">
        <v>2047</v>
      </c>
      <c r="J759" s="1104" t="s">
        <v>2048</v>
      </c>
    </row>
    <row x14ac:dyDescent="0.25" r="760" customHeight="1" ht="18.75">
      <c r="A760" s="97">
        <v>112</v>
      </c>
      <c r="B760" s="2" t="s">
        <v>1870</v>
      </c>
      <c r="C760" s="1101">
        <v>759</v>
      </c>
      <c r="D760" s="1101">
        <v>7</v>
      </c>
      <c r="E760" s="1101">
        <v>5</v>
      </c>
      <c r="F760" s="1101">
        <v>122</v>
      </c>
      <c r="G760" s="1101">
        <v>90</v>
      </c>
      <c r="H760" s="1102">
        <f>MID(I760,1,50)</f>
      </c>
      <c r="I760" s="1" t="s">
        <v>2049</v>
      </c>
      <c r="J760" s="1104" t="s">
        <v>2050</v>
      </c>
    </row>
    <row x14ac:dyDescent="0.25" r="761" customHeight="1" ht="18.75">
      <c r="A761" s="97">
        <v>112</v>
      </c>
      <c r="B761" s="2" t="s">
        <v>1870</v>
      </c>
      <c r="C761" s="1101">
        <v>760</v>
      </c>
      <c r="D761" s="1101">
        <v>7</v>
      </c>
      <c r="E761" s="1101">
        <v>5</v>
      </c>
      <c r="F761" s="1101">
        <v>122</v>
      </c>
      <c r="G761" s="1101">
        <v>91</v>
      </c>
      <c r="H761" s="1102">
        <f>MID(I761,1,50)</f>
      </c>
      <c r="I761" s="1" t="s">
        <v>2051</v>
      </c>
      <c r="J761" s="1104" t="s">
        <v>2052</v>
      </c>
    </row>
    <row x14ac:dyDescent="0.25" r="762" customHeight="1" ht="18.75">
      <c r="A762" s="97">
        <v>112</v>
      </c>
      <c r="B762" s="2" t="s">
        <v>1870</v>
      </c>
      <c r="C762" s="1101">
        <v>761</v>
      </c>
      <c r="D762" s="1101">
        <v>7</v>
      </c>
      <c r="E762" s="1101">
        <v>5</v>
      </c>
      <c r="F762" s="1101">
        <v>122</v>
      </c>
      <c r="G762" s="1101">
        <v>92</v>
      </c>
      <c r="H762" s="1102">
        <f>MID(I762,1,50)</f>
      </c>
      <c r="I762" s="1" t="s">
        <v>2053</v>
      </c>
      <c r="J762" s="1104" t="s">
        <v>2054</v>
      </c>
    </row>
    <row x14ac:dyDescent="0.25" r="763" customHeight="1" ht="18.75">
      <c r="A763" s="97">
        <v>112</v>
      </c>
      <c r="B763" s="2" t="s">
        <v>1870</v>
      </c>
      <c r="C763" s="1101">
        <v>762</v>
      </c>
      <c r="D763" s="1101">
        <v>7</v>
      </c>
      <c r="E763" s="1101">
        <v>5</v>
      </c>
      <c r="F763" s="1101">
        <v>122</v>
      </c>
      <c r="G763" s="1101">
        <v>93</v>
      </c>
      <c r="H763" s="1102">
        <f>MID(I763,1,50)</f>
      </c>
      <c r="I763" s="1" t="s">
        <v>2055</v>
      </c>
      <c r="J763" s="1104" t="s">
        <v>2056</v>
      </c>
    </row>
    <row x14ac:dyDescent="0.25" r="764" customHeight="1" ht="18.75">
      <c r="A764" s="97">
        <v>112</v>
      </c>
      <c r="B764" s="2" t="s">
        <v>1870</v>
      </c>
      <c r="C764" s="1101">
        <v>763</v>
      </c>
      <c r="D764" s="1101">
        <v>7</v>
      </c>
      <c r="E764" s="1101">
        <v>5</v>
      </c>
      <c r="F764" s="1101">
        <v>122</v>
      </c>
      <c r="G764" s="1101">
        <v>94</v>
      </c>
      <c r="H764" s="1102">
        <f>MID(I764,1,50)</f>
      </c>
      <c r="I764" s="1" t="s">
        <v>2057</v>
      </c>
      <c r="J764" s="1104" t="s">
        <v>2058</v>
      </c>
    </row>
    <row x14ac:dyDescent="0.25" r="765" customHeight="1" ht="18.75">
      <c r="A765" s="97">
        <v>112</v>
      </c>
      <c r="B765" s="2" t="s">
        <v>1870</v>
      </c>
      <c r="C765" s="1101">
        <v>764</v>
      </c>
      <c r="D765" s="1101">
        <v>7</v>
      </c>
      <c r="E765" s="1101">
        <v>5</v>
      </c>
      <c r="F765" s="1101">
        <v>122</v>
      </c>
      <c r="G765" s="1101">
        <v>95</v>
      </c>
      <c r="H765" s="1102">
        <f>MID(I765,1,50)</f>
      </c>
      <c r="I765" s="1" t="s">
        <v>2059</v>
      </c>
      <c r="J765" s="1104" t="s">
        <v>2060</v>
      </c>
    </row>
    <row x14ac:dyDescent="0.25" r="766" customHeight="1" ht="18.75">
      <c r="A766" s="97">
        <v>112</v>
      </c>
      <c r="B766" s="2" t="s">
        <v>1870</v>
      </c>
      <c r="C766" s="1101">
        <v>765</v>
      </c>
      <c r="D766" s="1101">
        <v>7</v>
      </c>
      <c r="E766" s="1101">
        <v>5</v>
      </c>
      <c r="F766" s="1101">
        <v>123</v>
      </c>
      <c r="G766" s="1101">
        <v>96</v>
      </c>
      <c r="H766" s="1102">
        <f>MID(I766,1,50)</f>
      </c>
      <c r="I766" s="1" t="s">
        <v>2061</v>
      </c>
      <c r="J766" s="1104" t="s">
        <v>2062</v>
      </c>
    </row>
    <row x14ac:dyDescent="0.25" r="767" customHeight="1" ht="18.75">
      <c r="A767" s="97">
        <v>112</v>
      </c>
      <c r="B767" s="2" t="s">
        <v>1870</v>
      </c>
      <c r="C767" s="1101">
        <v>766</v>
      </c>
      <c r="D767" s="1101">
        <v>7</v>
      </c>
      <c r="E767" s="1101">
        <v>5</v>
      </c>
      <c r="F767" s="1101">
        <v>123</v>
      </c>
      <c r="G767" s="1101">
        <v>97</v>
      </c>
      <c r="H767" s="1102">
        <f>MID(I767,1,50)</f>
      </c>
      <c r="I767" s="1" t="s">
        <v>2063</v>
      </c>
      <c r="J767" s="1104" t="s">
        <v>2064</v>
      </c>
    </row>
    <row x14ac:dyDescent="0.25" r="768" customHeight="1" ht="18.75">
      <c r="A768" s="97">
        <v>112</v>
      </c>
      <c r="B768" s="2" t="s">
        <v>1870</v>
      </c>
      <c r="C768" s="1101">
        <v>767</v>
      </c>
      <c r="D768" s="1101">
        <v>7</v>
      </c>
      <c r="E768" s="1101">
        <v>5</v>
      </c>
      <c r="F768" s="1101">
        <v>123</v>
      </c>
      <c r="G768" s="1101">
        <v>98</v>
      </c>
      <c r="H768" s="1102">
        <f>MID(I768,1,50)</f>
      </c>
      <c r="I768" s="1" t="s">
        <v>2065</v>
      </c>
      <c r="J768" s="1104" t="s">
        <v>2066</v>
      </c>
    </row>
    <row x14ac:dyDescent="0.25" r="769" customHeight="1" ht="18.75">
      <c r="A769" s="97">
        <v>112</v>
      </c>
      <c r="B769" s="2" t="s">
        <v>1870</v>
      </c>
      <c r="C769" s="1101">
        <v>768</v>
      </c>
      <c r="D769" s="1101">
        <v>7</v>
      </c>
      <c r="E769" s="1101">
        <v>5</v>
      </c>
      <c r="F769" s="1101">
        <v>123</v>
      </c>
      <c r="G769" s="1101">
        <v>99</v>
      </c>
      <c r="H769" s="1102">
        <f>MID(I769,1,50)</f>
      </c>
      <c r="I769" s="1" t="s">
        <v>2067</v>
      </c>
      <c r="J769" s="1104" t="s">
        <v>2068</v>
      </c>
    </row>
    <row x14ac:dyDescent="0.25" r="770" customHeight="1" ht="18.75">
      <c r="A770" s="97">
        <v>112</v>
      </c>
      <c r="B770" s="2" t="s">
        <v>1870</v>
      </c>
      <c r="C770" s="1101">
        <v>769</v>
      </c>
      <c r="D770" s="1101">
        <v>7</v>
      </c>
      <c r="E770" s="1101">
        <v>5</v>
      </c>
      <c r="F770" s="1101">
        <v>123</v>
      </c>
      <c r="G770" s="1101">
        <v>100</v>
      </c>
      <c r="H770" s="1102">
        <f>MID(I770,1,50)</f>
      </c>
      <c r="I770" s="1" t="s">
        <v>2069</v>
      </c>
      <c r="J770" s="1104" t="s">
        <v>2070</v>
      </c>
    </row>
    <row x14ac:dyDescent="0.25" r="771" customHeight="1" ht="18.75">
      <c r="A771" s="97">
        <v>112</v>
      </c>
      <c r="B771" s="2" t="s">
        <v>1870</v>
      </c>
      <c r="C771" s="1101">
        <v>770</v>
      </c>
      <c r="D771" s="1101">
        <v>7</v>
      </c>
      <c r="E771" s="1101">
        <v>5</v>
      </c>
      <c r="F771" s="1101">
        <v>123</v>
      </c>
      <c r="G771" s="1101">
        <v>101</v>
      </c>
      <c r="H771" s="1102">
        <f>MID(I771,1,50)</f>
      </c>
      <c r="I771" s="1" t="s">
        <v>2071</v>
      </c>
      <c r="J771" s="1104" t="s">
        <v>2072</v>
      </c>
    </row>
    <row x14ac:dyDescent="0.25" r="772" customHeight="1" ht="18.75">
      <c r="A772" s="97">
        <v>112</v>
      </c>
      <c r="B772" s="2" t="s">
        <v>1870</v>
      </c>
      <c r="C772" s="1101">
        <v>771</v>
      </c>
      <c r="D772" s="1101">
        <v>7</v>
      </c>
      <c r="E772" s="1101">
        <v>5</v>
      </c>
      <c r="F772" s="1101">
        <v>123</v>
      </c>
      <c r="G772" s="1101">
        <v>102</v>
      </c>
      <c r="H772" s="1102">
        <f>MID(I772,1,50)</f>
      </c>
      <c r="I772" s="1" t="s">
        <v>2073</v>
      </c>
      <c r="J772" s="1104" t="s">
        <v>2074</v>
      </c>
    </row>
    <row x14ac:dyDescent="0.25" r="773" customHeight="1" ht="18.75">
      <c r="A773" s="97">
        <v>112</v>
      </c>
      <c r="B773" s="2" t="s">
        <v>1870</v>
      </c>
      <c r="C773" s="1101">
        <v>772</v>
      </c>
      <c r="D773" s="1101">
        <v>7</v>
      </c>
      <c r="E773" s="1101">
        <v>5</v>
      </c>
      <c r="F773" s="1101">
        <v>123</v>
      </c>
      <c r="G773" s="1101">
        <v>103</v>
      </c>
      <c r="H773" s="1102">
        <f>MID(I773,1,50)</f>
      </c>
      <c r="I773" s="1" t="s">
        <v>2075</v>
      </c>
      <c r="J773" s="1104" t="s">
        <v>2076</v>
      </c>
    </row>
    <row x14ac:dyDescent="0.25" r="774" customHeight="1" ht="18.75">
      <c r="A774" s="97">
        <v>112</v>
      </c>
      <c r="B774" s="2" t="s">
        <v>1870</v>
      </c>
      <c r="C774" s="1101">
        <v>773</v>
      </c>
      <c r="D774" s="1101">
        <v>7</v>
      </c>
      <c r="E774" s="1101">
        <v>5</v>
      </c>
      <c r="F774" s="1101">
        <v>124</v>
      </c>
      <c r="G774" s="1101">
        <v>104</v>
      </c>
      <c r="H774" s="1102">
        <f>MID(I774,1,50)</f>
      </c>
      <c r="I774" s="1" t="s">
        <v>2077</v>
      </c>
      <c r="J774" s="1104" t="s">
        <v>2078</v>
      </c>
    </row>
    <row x14ac:dyDescent="0.25" r="775" customHeight="1" ht="18.75">
      <c r="A775" s="97">
        <v>112</v>
      </c>
      <c r="B775" s="2" t="s">
        <v>1870</v>
      </c>
      <c r="C775" s="1101">
        <v>774</v>
      </c>
      <c r="D775" s="1101">
        <v>7</v>
      </c>
      <c r="E775" s="1101">
        <v>5</v>
      </c>
      <c r="F775" s="1101">
        <v>124</v>
      </c>
      <c r="G775" s="1101">
        <v>105</v>
      </c>
      <c r="H775" s="1102">
        <f>MID(I775,1,50)</f>
      </c>
      <c r="I775" s="1" t="s">
        <v>2079</v>
      </c>
      <c r="J775" s="1104" t="s">
        <v>2080</v>
      </c>
    </row>
    <row x14ac:dyDescent="0.25" r="776" customHeight="1" ht="18.75">
      <c r="A776" s="97">
        <v>112</v>
      </c>
      <c r="B776" s="2" t="s">
        <v>1870</v>
      </c>
      <c r="C776" s="1101">
        <v>775</v>
      </c>
      <c r="D776" s="1101">
        <v>7</v>
      </c>
      <c r="E776" s="1101">
        <v>5</v>
      </c>
      <c r="F776" s="1101">
        <v>124</v>
      </c>
      <c r="G776" s="1101">
        <v>106</v>
      </c>
      <c r="H776" s="1102">
        <f>MID(I776,1,50)</f>
      </c>
      <c r="I776" s="1" t="s">
        <v>2081</v>
      </c>
      <c r="J776" s="1104" t="s">
        <v>2082</v>
      </c>
    </row>
    <row x14ac:dyDescent="0.25" r="777" customHeight="1" ht="18.75">
      <c r="A777" s="97">
        <v>112</v>
      </c>
      <c r="B777" s="2" t="s">
        <v>1870</v>
      </c>
      <c r="C777" s="1101">
        <v>776</v>
      </c>
      <c r="D777" s="1101">
        <v>7</v>
      </c>
      <c r="E777" s="1101">
        <v>5</v>
      </c>
      <c r="F777" s="1101">
        <v>124</v>
      </c>
      <c r="G777" s="1101">
        <v>107</v>
      </c>
      <c r="H777" s="1102">
        <f>MID(I777,1,50)</f>
      </c>
      <c r="I777" s="1" t="s">
        <v>2083</v>
      </c>
      <c r="J777" s="1104" t="s">
        <v>2084</v>
      </c>
    </row>
    <row x14ac:dyDescent="0.25" r="778" customHeight="1" ht="18.75">
      <c r="A778" s="97">
        <v>112</v>
      </c>
      <c r="B778" s="2" t="s">
        <v>1870</v>
      </c>
      <c r="C778" s="1101">
        <v>777</v>
      </c>
      <c r="D778" s="1101">
        <v>7</v>
      </c>
      <c r="E778" s="1101">
        <v>5</v>
      </c>
      <c r="F778" s="1101">
        <v>124</v>
      </c>
      <c r="G778" s="1101">
        <v>108</v>
      </c>
      <c r="H778" s="1102">
        <f>MID(I778,1,50)</f>
      </c>
      <c r="I778" s="1" t="s">
        <v>2085</v>
      </c>
      <c r="J778" s="1104" t="s">
        <v>2086</v>
      </c>
    </row>
    <row x14ac:dyDescent="0.25" r="779" customHeight="1" ht="18.75">
      <c r="A779" s="97">
        <v>112</v>
      </c>
      <c r="B779" s="2" t="s">
        <v>1870</v>
      </c>
      <c r="C779" s="1101">
        <v>778</v>
      </c>
      <c r="D779" s="1101">
        <v>7</v>
      </c>
      <c r="E779" s="1101">
        <v>5</v>
      </c>
      <c r="F779" s="1101">
        <v>125</v>
      </c>
      <c r="G779" s="1101">
        <v>109</v>
      </c>
      <c r="H779" s="1102">
        <f>MID(I779,1,50)</f>
      </c>
      <c r="I779" s="1" t="s">
        <v>2087</v>
      </c>
      <c r="J779" s="1104" t="s">
        <v>2088</v>
      </c>
    </row>
    <row x14ac:dyDescent="0.25" r="780" customHeight="1" ht="18.75">
      <c r="A780" s="97">
        <v>112</v>
      </c>
      <c r="B780" s="2" t="s">
        <v>1870</v>
      </c>
      <c r="C780" s="1101">
        <v>779</v>
      </c>
      <c r="D780" s="1101">
        <v>7</v>
      </c>
      <c r="E780" s="1101">
        <v>5</v>
      </c>
      <c r="F780" s="1101">
        <v>125</v>
      </c>
      <c r="G780" s="1101">
        <v>110</v>
      </c>
      <c r="H780" s="1102">
        <f>MID(I780,1,50)</f>
      </c>
      <c r="I780" s="1" t="s">
        <v>2089</v>
      </c>
      <c r="J780" s="1104" t="s">
        <v>2090</v>
      </c>
    </row>
    <row x14ac:dyDescent="0.25" r="781" customHeight="1" ht="18.75">
      <c r="A781" s="97">
        <v>112</v>
      </c>
      <c r="B781" s="2" t="s">
        <v>1870</v>
      </c>
      <c r="C781" s="1101">
        <v>780</v>
      </c>
      <c r="D781" s="1101">
        <v>7</v>
      </c>
      <c r="E781" s="1101">
        <v>5</v>
      </c>
      <c r="F781" s="1101">
        <v>125</v>
      </c>
      <c r="G781" s="1101">
        <v>111</v>
      </c>
      <c r="H781" s="1102">
        <f>MID(I781,1,50)</f>
      </c>
      <c r="I781" s="1" t="s">
        <v>2091</v>
      </c>
      <c r="J781" s="1104" t="s">
        <v>2092</v>
      </c>
    </row>
    <row x14ac:dyDescent="0.25" r="782" customHeight="1" ht="18.75">
      <c r="A782" s="97">
        <v>112</v>
      </c>
      <c r="B782" s="2" t="s">
        <v>1870</v>
      </c>
      <c r="C782" s="1101">
        <v>781</v>
      </c>
      <c r="D782" s="1101">
        <v>7</v>
      </c>
      <c r="E782" s="1101">
        <v>5</v>
      </c>
      <c r="F782" s="1101">
        <v>125</v>
      </c>
      <c r="G782" s="1101">
        <v>112</v>
      </c>
      <c r="H782" s="1102">
        <f>MID(I782,1,50)</f>
      </c>
      <c r="I782" s="1" t="s">
        <v>2093</v>
      </c>
      <c r="J782" s="1104" t="s">
        <v>2094</v>
      </c>
    </row>
    <row x14ac:dyDescent="0.25" r="783" customHeight="1" ht="18.75">
      <c r="A783" s="97">
        <v>112</v>
      </c>
      <c r="B783" s="2" t="s">
        <v>1870</v>
      </c>
      <c r="C783" s="1101">
        <v>782</v>
      </c>
      <c r="D783" s="1101">
        <v>7</v>
      </c>
      <c r="E783" s="1101">
        <v>5</v>
      </c>
      <c r="F783" s="1101">
        <v>125</v>
      </c>
      <c r="G783" s="1101">
        <v>113</v>
      </c>
      <c r="H783" s="1102">
        <f>MID(I783,1,50)</f>
      </c>
      <c r="I783" s="1" t="s">
        <v>2095</v>
      </c>
      <c r="J783" s="1104" t="s">
        <v>2096</v>
      </c>
    </row>
    <row x14ac:dyDescent="0.25" r="784" customHeight="1" ht="18.75">
      <c r="A784" s="97">
        <v>112</v>
      </c>
      <c r="B784" s="2" t="s">
        <v>1870</v>
      </c>
      <c r="C784" s="1101">
        <v>783</v>
      </c>
      <c r="D784" s="1101">
        <v>7</v>
      </c>
      <c r="E784" s="1101">
        <v>5</v>
      </c>
      <c r="F784" s="1101">
        <v>126</v>
      </c>
      <c r="G784" s="1101">
        <v>114</v>
      </c>
      <c r="H784" s="1102">
        <f>MID(I784,1,50)</f>
      </c>
      <c r="I784" s="1" t="s">
        <v>2097</v>
      </c>
      <c r="J784" s="1104" t="s">
        <v>2098</v>
      </c>
    </row>
    <row x14ac:dyDescent="0.25" r="785" customHeight="1" ht="18.75">
      <c r="A785" s="97">
        <v>112</v>
      </c>
      <c r="B785" s="2" t="s">
        <v>1870</v>
      </c>
      <c r="C785" s="1101">
        <v>784</v>
      </c>
      <c r="D785" s="1101">
        <v>7</v>
      </c>
      <c r="E785" s="1101">
        <v>5</v>
      </c>
      <c r="F785" s="1101">
        <v>126</v>
      </c>
      <c r="G785" s="1101">
        <v>115</v>
      </c>
      <c r="H785" s="1102">
        <f>MID(I785,1,50)</f>
      </c>
      <c r="I785" s="1" t="s">
        <v>2099</v>
      </c>
      <c r="J785" s="1104" t="s">
        <v>2100</v>
      </c>
    </row>
    <row x14ac:dyDescent="0.25" r="786" customHeight="1" ht="18.75">
      <c r="A786" s="97">
        <v>112</v>
      </c>
      <c r="B786" s="2" t="s">
        <v>1870</v>
      </c>
      <c r="C786" s="1101">
        <v>785</v>
      </c>
      <c r="D786" s="1101">
        <v>7</v>
      </c>
      <c r="E786" s="1101">
        <v>5</v>
      </c>
      <c r="F786" s="1101">
        <v>126</v>
      </c>
      <c r="G786" s="1101">
        <v>116</v>
      </c>
      <c r="H786" s="1102">
        <f>MID(I786,1,50)</f>
      </c>
      <c r="I786" s="1" t="s">
        <v>2101</v>
      </c>
      <c r="J786" s="1104" t="s">
        <v>2102</v>
      </c>
    </row>
    <row x14ac:dyDescent="0.25" r="787" customHeight="1" ht="18.75">
      <c r="A787" s="97">
        <v>112</v>
      </c>
      <c r="B787" s="2" t="s">
        <v>1870</v>
      </c>
      <c r="C787" s="1101">
        <v>786</v>
      </c>
      <c r="D787" s="1101">
        <v>7</v>
      </c>
      <c r="E787" s="1101">
        <v>5</v>
      </c>
      <c r="F787" s="1101">
        <v>126</v>
      </c>
      <c r="G787" s="1101">
        <v>117</v>
      </c>
      <c r="H787" s="1102">
        <f>MID(I787,1,50)</f>
      </c>
      <c r="I787" s="1" t="s">
        <v>2103</v>
      </c>
      <c r="J787" s="1104" t="s">
        <v>2104</v>
      </c>
    </row>
    <row x14ac:dyDescent="0.25" r="788" customHeight="1" ht="18.75">
      <c r="A788" s="97">
        <v>112</v>
      </c>
      <c r="B788" s="2" t="s">
        <v>1870</v>
      </c>
      <c r="C788" s="1101">
        <v>787</v>
      </c>
      <c r="D788" s="1101">
        <v>7</v>
      </c>
      <c r="E788" s="1101">
        <v>5</v>
      </c>
      <c r="F788" s="1101">
        <v>126</v>
      </c>
      <c r="G788" s="1101">
        <v>118</v>
      </c>
      <c r="H788" s="1102">
        <f>MID(I788,1,50)</f>
      </c>
      <c r="I788" s="1" t="s">
        <v>2105</v>
      </c>
      <c r="J788" s="1104" t="s">
        <v>2106</v>
      </c>
    </row>
    <row x14ac:dyDescent="0.25" r="789" customHeight="1" ht="18.75">
      <c r="A789" s="97">
        <v>112</v>
      </c>
      <c r="B789" s="2" t="s">
        <v>1870</v>
      </c>
      <c r="C789" s="1101">
        <v>788</v>
      </c>
      <c r="D789" s="1101">
        <v>7</v>
      </c>
      <c r="E789" s="1101">
        <v>5</v>
      </c>
      <c r="F789" s="1101">
        <v>126</v>
      </c>
      <c r="G789" s="1101">
        <v>119</v>
      </c>
      <c r="H789" s="1102">
        <f>MID(I789,1,50)</f>
      </c>
      <c r="I789" s="1" t="s">
        <v>2107</v>
      </c>
      <c r="J789" s="1104" t="s">
        <v>2108</v>
      </c>
    </row>
    <row x14ac:dyDescent="0.25" r="790" customHeight="1" ht="18.75">
      <c r="A790" s="97">
        <v>112</v>
      </c>
      <c r="B790" s="2" t="s">
        <v>1870</v>
      </c>
      <c r="C790" s="1101">
        <v>789</v>
      </c>
      <c r="D790" s="1101">
        <v>7</v>
      </c>
      <c r="E790" s="1101">
        <v>5</v>
      </c>
      <c r="F790" s="1101">
        <v>126</v>
      </c>
      <c r="G790" s="1101">
        <v>120</v>
      </c>
      <c r="H790" s="1102">
        <f>MID(I790,1,50)</f>
      </c>
      <c r="I790" s="1" t="s">
        <v>2109</v>
      </c>
      <c r="J790" s="1104" t="s">
        <v>2110</v>
      </c>
    </row>
    <row x14ac:dyDescent="0.25" r="791" customHeight="1" ht="18.75">
      <c r="A791" s="97">
        <v>55</v>
      </c>
      <c r="B791" s="2" t="s">
        <v>2111</v>
      </c>
      <c r="C791" s="1101">
        <v>790</v>
      </c>
      <c r="D791" s="1101">
        <v>7</v>
      </c>
      <c r="E791" s="1101">
        <v>6</v>
      </c>
      <c r="F791" s="1101">
        <v>127</v>
      </c>
      <c r="G791" s="1101">
        <v>1</v>
      </c>
      <c r="H791" s="1102">
        <f>MID(I791,1,50)</f>
      </c>
      <c r="I791" s="1" t="s">
        <v>2112</v>
      </c>
      <c r="J791" s="1104" t="s">
        <v>2113</v>
      </c>
    </row>
    <row x14ac:dyDescent="0.25" r="792" customHeight="1" ht="18.75">
      <c r="A792" s="97">
        <v>55</v>
      </c>
      <c r="B792" s="2" t="s">
        <v>2111</v>
      </c>
      <c r="C792" s="1101">
        <v>791</v>
      </c>
      <c r="D792" s="1101">
        <v>7</v>
      </c>
      <c r="E792" s="1101">
        <v>6</v>
      </c>
      <c r="F792" s="1101">
        <v>127</v>
      </c>
      <c r="G792" s="1101">
        <v>2</v>
      </c>
      <c r="H792" s="1102">
        <f>MID(I792,1,50)</f>
      </c>
      <c r="I792" s="1" t="s">
        <v>2114</v>
      </c>
      <c r="J792" s="1104" t="s">
        <v>2115</v>
      </c>
    </row>
    <row x14ac:dyDescent="0.25" r="793" customHeight="1" ht="18.75">
      <c r="A793" s="97">
        <v>55</v>
      </c>
      <c r="B793" s="2" t="s">
        <v>2111</v>
      </c>
      <c r="C793" s="1101">
        <v>792</v>
      </c>
      <c r="D793" s="1101">
        <v>7</v>
      </c>
      <c r="E793" s="1101">
        <v>6</v>
      </c>
      <c r="F793" s="1101">
        <v>127</v>
      </c>
      <c r="G793" s="1101">
        <v>3</v>
      </c>
      <c r="H793" s="1102">
        <f>MID(I793,1,50)</f>
      </c>
      <c r="I793" s="1" t="s">
        <v>2116</v>
      </c>
      <c r="J793" s="1104" t="s">
        <v>2117</v>
      </c>
    </row>
    <row x14ac:dyDescent="0.25" r="794" customHeight="1" ht="18.75">
      <c r="A794" s="97">
        <v>55</v>
      </c>
      <c r="B794" s="2" t="s">
        <v>2111</v>
      </c>
      <c r="C794" s="1101">
        <v>793</v>
      </c>
      <c r="D794" s="1101">
        <v>7</v>
      </c>
      <c r="E794" s="1101">
        <v>6</v>
      </c>
      <c r="F794" s="1101">
        <v>127</v>
      </c>
      <c r="G794" s="1101">
        <v>4</v>
      </c>
      <c r="H794" s="1102">
        <f>MID(I794,1,50)</f>
      </c>
      <c r="I794" s="1" t="s">
        <v>2118</v>
      </c>
      <c r="J794" s="1104" t="s">
        <v>2119</v>
      </c>
    </row>
    <row x14ac:dyDescent="0.25" r="795" customHeight="1" ht="18.75">
      <c r="A795" s="97">
        <v>55</v>
      </c>
      <c r="B795" s="2" t="s">
        <v>2111</v>
      </c>
      <c r="C795" s="1101">
        <v>794</v>
      </c>
      <c r="D795" s="1101">
        <v>7</v>
      </c>
      <c r="E795" s="1101">
        <v>6</v>
      </c>
      <c r="F795" s="1101">
        <v>127</v>
      </c>
      <c r="G795" s="1101">
        <v>5</v>
      </c>
      <c r="H795" s="1102">
        <f>MID(I795,1,50)</f>
      </c>
      <c r="I795" s="1" t="s">
        <v>2120</v>
      </c>
      <c r="J795" s="1104" t="s">
        <v>2121</v>
      </c>
    </row>
    <row x14ac:dyDescent="0.25" r="796" customHeight="1" ht="18.75">
      <c r="A796" s="97">
        <v>55</v>
      </c>
      <c r="B796" s="2" t="s">
        <v>2111</v>
      </c>
      <c r="C796" s="1101">
        <v>795</v>
      </c>
      <c r="D796" s="1101">
        <v>7</v>
      </c>
      <c r="E796" s="1101">
        <v>6</v>
      </c>
      <c r="F796" s="1101">
        <v>127</v>
      </c>
      <c r="G796" s="1101">
        <v>6</v>
      </c>
      <c r="H796" s="1102">
        <f>MID(I796,1,50)</f>
      </c>
      <c r="I796" s="1" t="s">
        <v>2122</v>
      </c>
      <c r="J796" s="1104" t="s">
        <v>2123</v>
      </c>
    </row>
    <row x14ac:dyDescent="0.25" r="797" customHeight="1" ht="18.75">
      <c r="A797" s="97">
        <v>55</v>
      </c>
      <c r="B797" s="2" t="s">
        <v>2111</v>
      </c>
      <c r="C797" s="1101">
        <v>796</v>
      </c>
      <c r="D797" s="1101">
        <v>7</v>
      </c>
      <c r="E797" s="1101">
        <v>6</v>
      </c>
      <c r="F797" s="1101">
        <v>127</v>
      </c>
      <c r="G797" s="1101">
        <v>7</v>
      </c>
      <c r="H797" s="1102">
        <f>MID(I797,1,50)</f>
      </c>
      <c r="I797" s="1" t="s">
        <v>2124</v>
      </c>
      <c r="J797" s="1104" t="s">
        <v>2125</v>
      </c>
    </row>
    <row x14ac:dyDescent="0.25" r="798" customHeight="1" ht="18.75">
      <c r="A798" s="97">
        <v>55</v>
      </c>
      <c r="B798" s="2" t="s">
        <v>2111</v>
      </c>
      <c r="C798" s="1101">
        <v>797</v>
      </c>
      <c r="D798" s="1101">
        <v>7</v>
      </c>
      <c r="E798" s="1101">
        <v>6</v>
      </c>
      <c r="F798" s="1101">
        <v>127</v>
      </c>
      <c r="G798" s="1101">
        <v>8</v>
      </c>
      <c r="H798" s="1102">
        <f>MID(I798,1,50)</f>
      </c>
      <c r="I798" s="1" t="s">
        <v>2126</v>
      </c>
      <c r="J798" s="1104" t="s">
        <v>2127</v>
      </c>
    </row>
    <row x14ac:dyDescent="0.25" r="799" customHeight="1" ht="18.75">
      <c r="A799" s="97">
        <v>55</v>
      </c>
      <c r="B799" s="2" t="s">
        <v>2111</v>
      </c>
      <c r="C799" s="1101">
        <v>798</v>
      </c>
      <c r="D799" s="1101">
        <v>7</v>
      </c>
      <c r="E799" s="1101">
        <v>6</v>
      </c>
      <c r="F799" s="1101">
        <v>128</v>
      </c>
      <c r="G799" s="1101">
        <v>9</v>
      </c>
      <c r="H799" s="1102">
        <f>MID(I799,1,50)</f>
      </c>
      <c r="I799" s="1" t="s">
        <v>2128</v>
      </c>
      <c r="J799" s="1104" t="s">
        <v>2129</v>
      </c>
    </row>
    <row x14ac:dyDescent="0.25" r="800" customHeight="1" ht="18.75">
      <c r="A800" s="97">
        <v>55</v>
      </c>
      <c r="B800" s="2" t="s">
        <v>2111</v>
      </c>
      <c r="C800" s="1101">
        <v>799</v>
      </c>
      <c r="D800" s="1101">
        <v>7</v>
      </c>
      <c r="E800" s="1101">
        <v>6</v>
      </c>
      <c r="F800" s="1101">
        <v>128</v>
      </c>
      <c r="G800" s="1101">
        <v>10</v>
      </c>
      <c r="H800" s="1102">
        <f>MID(I800,1,50)</f>
      </c>
      <c r="I800" s="1" t="s">
        <v>2130</v>
      </c>
      <c r="J800" s="1104" t="s">
        <v>2131</v>
      </c>
    </row>
    <row x14ac:dyDescent="0.25" r="801" customHeight="1" ht="18.75">
      <c r="A801" s="97">
        <v>55</v>
      </c>
      <c r="B801" s="2" t="s">
        <v>2111</v>
      </c>
      <c r="C801" s="1101">
        <v>800</v>
      </c>
      <c r="D801" s="1101">
        <v>7</v>
      </c>
      <c r="E801" s="1101">
        <v>6</v>
      </c>
      <c r="F801" s="1101">
        <v>128</v>
      </c>
      <c r="G801" s="1101">
        <v>11</v>
      </c>
      <c r="H801" s="1102">
        <f>MID(I801,1,50)</f>
      </c>
      <c r="I801" s="1" t="s">
        <v>2132</v>
      </c>
      <c r="J801" s="1104" t="s">
        <v>2133</v>
      </c>
    </row>
    <row x14ac:dyDescent="0.25" r="802" customHeight="1" ht="18.75">
      <c r="A802" s="97">
        <v>55</v>
      </c>
      <c r="B802" s="2" t="s">
        <v>2111</v>
      </c>
      <c r="C802" s="1101">
        <v>801</v>
      </c>
      <c r="D802" s="1101">
        <v>7</v>
      </c>
      <c r="E802" s="1101">
        <v>6</v>
      </c>
      <c r="F802" s="1101">
        <v>128</v>
      </c>
      <c r="G802" s="1101">
        <v>12</v>
      </c>
      <c r="H802" s="1102">
        <f>MID(I802,1,50)</f>
      </c>
      <c r="I802" s="1" t="s">
        <v>2134</v>
      </c>
      <c r="J802" s="1104" t="s">
        <v>2135</v>
      </c>
    </row>
    <row x14ac:dyDescent="0.25" r="803" customHeight="1" ht="18.75">
      <c r="A803" s="97">
        <v>55</v>
      </c>
      <c r="B803" s="2" t="s">
        <v>2111</v>
      </c>
      <c r="C803" s="1101">
        <v>802</v>
      </c>
      <c r="D803" s="1101">
        <v>7</v>
      </c>
      <c r="E803" s="1101">
        <v>6</v>
      </c>
      <c r="F803" s="1101">
        <v>128</v>
      </c>
      <c r="G803" s="1101">
        <v>13</v>
      </c>
      <c r="H803" s="1102">
        <f>MID(I803,1,50)</f>
      </c>
      <c r="I803" s="1" t="s">
        <v>2136</v>
      </c>
      <c r="J803" s="1104" t="s">
        <v>2137</v>
      </c>
    </row>
    <row x14ac:dyDescent="0.25" r="804" customHeight="1" ht="18.75">
      <c r="A804" s="97">
        <v>55</v>
      </c>
      <c r="B804" s="2" t="s">
        <v>2111</v>
      </c>
      <c r="C804" s="1101">
        <v>803</v>
      </c>
      <c r="D804" s="1101">
        <v>7</v>
      </c>
      <c r="E804" s="1101">
        <v>6</v>
      </c>
      <c r="F804" s="1101">
        <v>128</v>
      </c>
      <c r="G804" s="1101">
        <v>14</v>
      </c>
      <c r="H804" s="1102">
        <f>MID(I804,1,50)</f>
      </c>
      <c r="I804" s="1" t="s">
        <v>2138</v>
      </c>
      <c r="J804" s="1104" t="s">
        <v>2139</v>
      </c>
    </row>
    <row x14ac:dyDescent="0.25" r="805" customHeight="1" ht="18.75">
      <c r="A805" s="97">
        <v>55</v>
      </c>
      <c r="B805" s="2" t="s">
        <v>2111</v>
      </c>
      <c r="C805" s="1101">
        <v>804</v>
      </c>
      <c r="D805" s="1101">
        <v>7</v>
      </c>
      <c r="E805" s="1101">
        <v>6</v>
      </c>
      <c r="F805" s="1101">
        <v>128</v>
      </c>
      <c r="G805" s="1101">
        <v>15</v>
      </c>
      <c r="H805" s="1102">
        <f>MID(I805,1,50)</f>
      </c>
      <c r="I805" s="1" t="s">
        <v>2140</v>
      </c>
      <c r="J805" s="1104" t="s">
        <v>2141</v>
      </c>
    </row>
    <row x14ac:dyDescent="0.25" r="806" customHeight="1" ht="18.75">
      <c r="A806" s="97">
        <v>55</v>
      </c>
      <c r="B806" s="2" t="s">
        <v>2111</v>
      </c>
      <c r="C806" s="1101">
        <v>805</v>
      </c>
      <c r="D806" s="1101">
        <v>7</v>
      </c>
      <c r="E806" s="1101">
        <v>6</v>
      </c>
      <c r="F806" s="1101">
        <v>128</v>
      </c>
      <c r="G806" s="1101">
        <v>16</v>
      </c>
      <c r="H806" s="1102">
        <f>MID(I806,1,50)</f>
      </c>
      <c r="I806" s="1" t="s">
        <v>2142</v>
      </c>
      <c r="J806" s="1104" t="s">
        <v>2143</v>
      </c>
    </row>
    <row x14ac:dyDescent="0.25" r="807" customHeight="1" ht="18.75">
      <c r="A807" s="97">
        <v>55</v>
      </c>
      <c r="B807" s="2" t="s">
        <v>2111</v>
      </c>
      <c r="C807" s="1101">
        <v>806</v>
      </c>
      <c r="D807" s="1101">
        <v>7</v>
      </c>
      <c r="E807" s="1101">
        <v>6</v>
      </c>
      <c r="F807" s="1101">
        <v>128</v>
      </c>
      <c r="G807" s="1101">
        <v>17</v>
      </c>
      <c r="H807" s="1102">
        <f>MID(I807,1,50)</f>
      </c>
      <c r="I807" s="1" t="s">
        <v>2144</v>
      </c>
      <c r="J807" s="1104" t="s">
        <v>2145</v>
      </c>
    </row>
    <row x14ac:dyDescent="0.25" r="808" customHeight="1" ht="18.75">
      <c r="A808" s="97">
        <v>55</v>
      </c>
      <c r="B808" s="2" t="s">
        <v>2111</v>
      </c>
      <c r="C808" s="1101">
        <v>807</v>
      </c>
      <c r="D808" s="1101">
        <v>7</v>
      </c>
      <c r="E808" s="1101">
        <v>6</v>
      </c>
      <c r="F808" s="1101">
        <v>128</v>
      </c>
      <c r="G808" s="1101">
        <v>18</v>
      </c>
      <c r="H808" s="1102">
        <f>MID(I808,1,50)</f>
      </c>
      <c r="I808" s="1" t="s">
        <v>2146</v>
      </c>
      <c r="J808" s="1104" t="s">
        <v>2147</v>
      </c>
    </row>
    <row x14ac:dyDescent="0.25" r="809" customHeight="1" ht="18.75">
      <c r="A809" s="97">
        <v>55</v>
      </c>
      <c r="B809" s="2" t="s">
        <v>2111</v>
      </c>
      <c r="C809" s="1101">
        <v>808</v>
      </c>
      <c r="D809" s="1101">
        <v>7</v>
      </c>
      <c r="E809" s="1101">
        <v>6</v>
      </c>
      <c r="F809" s="1101">
        <v>129</v>
      </c>
      <c r="G809" s="1101">
        <v>19</v>
      </c>
      <c r="H809" s="1102">
        <f>MID(I809,1,50)</f>
      </c>
      <c r="I809" s="1" t="s">
        <v>2148</v>
      </c>
      <c r="J809" s="1104" t="s">
        <v>2149</v>
      </c>
    </row>
    <row x14ac:dyDescent="0.25" r="810" customHeight="1" ht="18.75">
      <c r="A810" s="97">
        <v>55</v>
      </c>
      <c r="B810" s="2" t="s">
        <v>2111</v>
      </c>
      <c r="C810" s="1101">
        <v>809</v>
      </c>
      <c r="D810" s="1101">
        <v>7</v>
      </c>
      <c r="E810" s="1101">
        <v>6</v>
      </c>
      <c r="F810" s="1101">
        <v>129</v>
      </c>
      <c r="G810" s="1101">
        <v>20</v>
      </c>
      <c r="H810" s="1102">
        <f>MID(I810,1,50)</f>
      </c>
      <c r="I810" s="1" t="s">
        <v>2150</v>
      </c>
      <c r="J810" s="1104" t="s">
        <v>2151</v>
      </c>
    </row>
    <row x14ac:dyDescent="0.25" r="811" customHeight="1" ht="18.75">
      <c r="A811" s="97">
        <v>55</v>
      </c>
      <c r="B811" s="2" t="s">
        <v>2111</v>
      </c>
      <c r="C811" s="1101">
        <v>810</v>
      </c>
      <c r="D811" s="1101">
        <v>7</v>
      </c>
      <c r="E811" s="1101">
        <v>6</v>
      </c>
      <c r="F811" s="1101">
        <v>129</v>
      </c>
      <c r="G811" s="1101">
        <v>21</v>
      </c>
      <c r="H811" s="1102">
        <f>MID(I811,1,50)</f>
      </c>
      <c r="I811" s="1" t="s">
        <v>2152</v>
      </c>
      <c r="J811" s="1104" t="s">
        <v>2153</v>
      </c>
    </row>
    <row x14ac:dyDescent="0.25" r="812" customHeight="1" ht="18.75">
      <c r="A812" s="97">
        <v>55</v>
      </c>
      <c r="B812" s="2" t="s">
        <v>2111</v>
      </c>
      <c r="C812" s="1101">
        <v>811</v>
      </c>
      <c r="D812" s="1101">
        <v>7</v>
      </c>
      <c r="E812" s="1101">
        <v>6</v>
      </c>
      <c r="F812" s="1101">
        <v>129</v>
      </c>
      <c r="G812" s="1101">
        <v>22</v>
      </c>
      <c r="H812" s="1102">
        <f>MID(I812,1,50)</f>
      </c>
      <c r="I812" s="1" t="s">
        <v>2154</v>
      </c>
      <c r="J812" s="1104" t="s">
        <v>2155</v>
      </c>
    </row>
    <row x14ac:dyDescent="0.25" r="813" customHeight="1" ht="18.75">
      <c r="A813" s="97">
        <v>55</v>
      </c>
      <c r="B813" s="2" t="s">
        <v>2111</v>
      </c>
      <c r="C813" s="1101">
        <v>812</v>
      </c>
      <c r="D813" s="1101">
        <v>7</v>
      </c>
      <c r="E813" s="1101">
        <v>6</v>
      </c>
      <c r="F813" s="1101">
        <v>129</v>
      </c>
      <c r="G813" s="1101">
        <v>23</v>
      </c>
      <c r="H813" s="1102">
        <f>MID(I813,1,50)</f>
      </c>
      <c r="I813" s="1" t="s">
        <v>2156</v>
      </c>
      <c r="J813" s="1104" t="s">
        <v>2157</v>
      </c>
    </row>
    <row x14ac:dyDescent="0.25" r="814" customHeight="1" ht="18.75">
      <c r="A814" s="97">
        <v>55</v>
      </c>
      <c r="B814" s="2" t="s">
        <v>2111</v>
      </c>
      <c r="C814" s="1101">
        <v>813</v>
      </c>
      <c r="D814" s="1101">
        <v>7</v>
      </c>
      <c r="E814" s="1101">
        <v>6</v>
      </c>
      <c r="F814" s="1101">
        <v>129</v>
      </c>
      <c r="G814" s="1101">
        <v>24</v>
      </c>
      <c r="H814" s="1102">
        <f>MID(I814,1,50)</f>
      </c>
      <c r="I814" s="1" t="s">
        <v>2158</v>
      </c>
      <c r="J814" s="1104" t="s">
        <v>2159</v>
      </c>
    </row>
    <row x14ac:dyDescent="0.25" r="815" customHeight="1" ht="18.75">
      <c r="A815" s="97">
        <v>55</v>
      </c>
      <c r="B815" s="2" t="s">
        <v>2111</v>
      </c>
      <c r="C815" s="1101">
        <v>814</v>
      </c>
      <c r="D815" s="1101">
        <v>7</v>
      </c>
      <c r="E815" s="1101">
        <v>6</v>
      </c>
      <c r="F815" s="1101">
        <v>129</v>
      </c>
      <c r="G815" s="1101">
        <v>25</v>
      </c>
      <c r="H815" s="1102">
        <f>MID(I815,1,50)</f>
      </c>
      <c r="I815" s="1" t="s">
        <v>2160</v>
      </c>
      <c r="J815" s="1104" t="s">
        <v>2161</v>
      </c>
    </row>
    <row x14ac:dyDescent="0.25" r="816" customHeight="1" ht="18.75">
      <c r="A816" s="97">
        <v>55</v>
      </c>
      <c r="B816" s="2" t="s">
        <v>2111</v>
      </c>
      <c r="C816" s="1101">
        <v>815</v>
      </c>
      <c r="D816" s="1101">
        <v>7</v>
      </c>
      <c r="E816" s="1101">
        <v>6</v>
      </c>
      <c r="F816" s="1101">
        <v>129</v>
      </c>
      <c r="G816" s="1101">
        <v>26</v>
      </c>
      <c r="H816" s="1102">
        <f>MID(I816,1,50)</f>
      </c>
      <c r="I816" s="1" t="s">
        <v>2162</v>
      </c>
      <c r="J816" s="1104" t="s">
        <v>2163</v>
      </c>
    </row>
    <row x14ac:dyDescent="0.25" r="817" customHeight="1" ht="18.75">
      <c r="A817" s="97">
        <v>55</v>
      </c>
      <c r="B817" s="2" t="s">
        <v>2111</v>
      </c>
      <c r="C817" s="1101">
        <v>816</v>
      </c>
      <c r="D817" s="1101">
        <v>7</v>
      </c>
      <c r="E817" s="1101">
        <v>6</v>
      </c>
      <c r="F817" s="1101">
        <v>129</v>
      </c>
      <c r="G817" s="1101">
        <v>27</v>
      </c>
      <c r="H817" s="1102">
        <f>MID(I817,1,50)</f>
      </c>
      <c r="I817" s="1" t="s">
        <v>2164</v>
      </c>
      <c r="J817" s="1104" t="s">
        <v>2165</v>
      </c>
    </row>
    <row x14ac:dyDescent="0.25" r="818" customHeight="1" ht="18.75">
      <c r="A818" s="97">
        <v>55</v>
      </c>
      <c r="B818" s="2" t="s">
        <v>2111</v>
      </c>
      <c r="C818" s="1101">
        <v>817</v>
      </c>
      <c r="D818" s="1101">
        <v>7</v>
      </c>
      <c r="E818" s="1101">
        <v>6</v>
      </c>
      <c r="F818" s="1101">
        <v>130</v>
      </c>
      <c r="G818" s="1101">
        <v>28</v>
      </c>
      <c r="H818" s="1102">
        <f>MID(I818,1,50)</f>
      </c>
      <c r="I818" s="1" t="s">
        <v>2166</v>
      </c>
      <c r="J818" s="1104" t="s">
        <v>2167</v>
      </c>
    </row>
    <row x14ac:dyDescent="0.25" r="819" customHeight="1" ht="18.75">
      <c r="A819" s="97">
        <v>55</v>
      </c>
      <c r="B819" s="2" t="s">
        <v>2111</v>
      </c>
      <c r="C819" s="1101">
        <v>818</v>
      </c>
      <c r="D819" s="1101">
        <v>7</v>
      </c>
      <c r="E819" s="1101">
        <v>6</v>
      </c>
      <c r="F819" s="1101">
        <v>130</v>
      </c>
      <c r="G819" s="1101">
        <v>29</v>
      </c>
      <c r="H819" s="1102">
        <f>MID(I819,1,50)</f>
      </c>
      <c r="I819" s="1" t="s">
        <v>2168</v>
      </c>
      <c r="J819" s="1104" t="s">
        <v>2169</v>
      </c>
    </row>
    <row x14ac:dyDescent="0.25" r="820" customHeight="1" ht="18.75">
      <c r="A820" s="97">
        <v>55</v>
      </c>
      <c r="B820" s="2" t="s">
        <v>2111</v>
      </c>
      <c r="C820" s="1101">
        <v>819</v>
      </c>
      <c r="D820" s="1101">
        <v>7</v>
      </c>
      <c r="E820" s="1101">
        <v>6</v>
      </c>
      <c r="F820" s="1101">
        <v>130</v>
      </c>
      <c r="G820" s="1101">
        <v>30</v>
      </c>
      <c r="H820" s="1102">
        <f>MID(I820,1,50)</f>
      </c>
      <c r="I820" s="1" t="s">
        <v>2170</v>
      </c>
      <c r="J820" s="1104" t="s">
        <v>2171</v>
      </c>
    </row>
    <row x14ac:dyDescent="0.25" r="821" customHeight="1" ht="18.75">
      <c r="A821" s="97">
        <v>55</v>
      </c>
      <c r="B821" s="2" t="s">
        <v>2111</v>
      </c>
      <c r="C821" s="1101">
        <v>820</v>
      </c>
      <c r="D821" s="1101">
        <v>7</v>
      </c>
      <c r="E821" s="1101">
        <v>6</v>
      </c>
      <c r="F821" s="1101">
        <v>130</v>
      </c>
      <c r="G821" s="1101">
        <v>31</v>
      </c>
      <c r="H821" s="1102">
        <f>MID(I821,1,50)</f>
      </c>
      <c r="I821" s="1" t="s">
        <v>2172</v>
      </c>
      <c r="J821" s="1104" t="s">
        <v>2173</v>
      </c>
    </row>
    <row x14ac:dyDescent="0.25" r="822" customHeight="1" ht="18.75">
      <c r="A822" s="97">
        <v>55</v>
      </c>
      <c r="B822" s="2" t="s">
        <v>2111</v>
      </c>
      <c r="C822" s="1101">
        <v>821</v>
      </c>
      <c r="D822" s="1101">
        <v>7</v>
      </c>
      <c r="E822" s="1101">
        <v>6</v>
      </c>
      <c r="F822" s="1101">
        <v>130</v>
      </c>
      <c r="G822" s="1101">
        <v>32</v>
      </c>
      <c r="H822" s="1102">
        <f>MID(I822,1,50)</f>
      </c>
      <c r="I822" s="1" t="s">
        <v>2174</v>
      </c>
      <c r="J822" s="1104" t="s">
        <v>2175</v>
      </c>
    </row>
    <row x14ac:dyDescent="0.25" r="823" customHeight="1" ht="18.75">
      <c r="A823" s="97">
        <v>55</v>
      </c>
      <c r="B823" s="2" t="s">
        <v>2111</v>
      </c>
      <c r="C823" s="1101">
        <v>822</v>
      </c>
      <c r="D823" s="1101">
        <v>7</v>
      </c>
      <c r="E823" s="1101">
        <v>6</v>
      </c>
      <c r="F823" s="1101">
        <v>130</v>
      </c>
      <c r="G823" s="1101">
        <v>33</v>
      </c>
      <c r="H823" s="1102">
        <f>MID(I823,1,50)</f>
      </c>
      <c r="I823" s="1" t="s">
        <v>2176</v>
      </c>
      <c r="J823" s="1104" t="s">
        <v>2177</v>
      </c>
    </row>
    <row x14ac:dyDescent="0.25" r="824" customHeight="1" ht="18.75">
      <c r="A824" s="97">
        <v>55</v>
      </c>
      <c r="B824" s="2" t="s">
        <v>2111</v>
      </c>
      <c r="C824" s="1101">
        <v>823</v>
      </c>
      <c r="D824" s="1101">
        <v>7</v>
      </c>
      <c r="E824" s="1101">
        <v>6</v>
      </c>
      <c r="F824" s="1101">
        <v>130</v>
      </c>
      <c r="G824" s="1101">
        <v>34</v>
      </c>
      <c r="H824" s="1102">
        <f>MID(I824,1,50)</f>
      </c>
      <c r="I824" s="1" t="s">
        <v>2178</v>
      </c>
      <c r="J824" s="1104" t="s">
        <v>2179</v>
      </c>
    </row>
    <row x14ac:dyDescent="0.25" r="825" customHeight="1" ht="18.75">
      <c r="A825" s="97">
        <v>55</v>
      </c>
      <c r="B825" s="2" t="s">
        <v>2111</v>
      </c>
      <c r="C825" s="1101">
        <v>824</v>
      </c>
      <c r="D825" s="1101">
        <v>7</v>
      </c>
      <c r="E825" s="1101">
        <v>6</v>
      </c>
      <c r="F825" s="1101">
        <v>130</v>
      </c>
      <c r="G825" s="1101">
        <v>35</v>
      </c>
      <c r="H825" s="1102">
        <f>MID(I825,1,50)</f>
      </c>
      <c r="I825" s="1" t="s">
        <v>2180</v>
      </c>
      <c r="J825" s="1104" t="s">
        <v>2181</v>
      </c>
    </row>
    <row x14ac:dyDescent="0.25" r="826" customHeight="1" ht="18.75">
      <c r="A826" s="97">
        <v>55</v>
      </c>
      <c r="B826" s="2" t="s">
        <v>2111</v>
      </c>
      <c r="C826" s="1101">
        <v>825</v>
      </c>
      <c r="D826" s="1101">
        <v>7</v>
      </c>
      <c r="E826" s="1101">
        <v>6</v>
      </c>
      <c r="F826" s="1101">
        <v>131</v>
      </c>
      <c r="G826" s="1101">
        <v>36</v>
      </c>
      <c r="H826" s="1102">
        <f>MID(I826,1,50)</f>
      </c>
      <c r="I826" s="1" t="s">
        <v>2182</v>
      </c>
      <c r="J826" s="1104" t="s">
        <v>2183</v>
      </c>
    </row>
    <row x14ac:dyDescent="0.25" r="827" customHeight="1" ht="18.75">
      <c r="A827" s="97">
        <v>55</v>
      </c>
      <c r="B827" s="2" t="s">
        <v>2111</v>
      </c>
      <c r="C827" s="1101">
        <v>826</v>
      </c>
      <c r="D827" s="1101">
        <v>7</v>
      </c>
      <c r="E827" s="1101">
        <v>6</v>
      </c>
      <c r="F827" s="1101">
        <v>131</v>
      </c>
      <c r="G827" s="1101">
        <v>37</v>
      </c>
      <c r="H827" s="1102">
        <f>MID(I827,1,50)</f>
      </c>
      <c r="I827" s="1" t="s">
        <v>2184</v>
      </c>
      <c r="J827" s="1104" t="s">
        <v>2185</v>
      </c>
    </row>
    <row x14ac:dyDescent="0.25" r="828" customHeight="1" ht="18.75">
      <c r="A828" s="97">
        <v>55</v>
      </c>
      <c r="B828" s="2" t="s">
        <v>2111</v>
      </c>
      <c r="C828" s="1101">
        <v>827</v>
      </c>
      <c r="D828" s="1101">
        <v>7</v>
      </c>
      <c r="E828" s="1101">
        <v>6</v>
      </c>
      <c r="F828" s="1101">
        <v>131</v>
      </c>
      <c r="G828" s="1101">
        <v>38</v>
      </c>
      <c r="H828" s="1102">
        <f>MID(I828,1,50)</f>
      </c>
      <c r="I828" s="1" t="s">
        <v>2186</v>
      </c>
      <c r="J828" s="1104" t="s">
        <v>2187</v>
      </c>
    </row>
    <row x14ac:dyDescent="0.25" r="829" customHeight="1" ht="18.75">
      <c r="A829" s="97">
        <v>55</v>
      </c>
      <c r="B829" s="2" t="s">
        <v>2111</v>
      </c>
      <c r="C829" s="1101">
        <v>828</v>
      </c>
      <c r="D829" s="1101">
        <v>7</v>
      </c>
      <c r="E829" s="1101">
        <v>6</v>
      </c>
      <c r="F829" s="1101">
        <v>131</v>
      </c>
      <c r="G829" s="1101">
        <v>39</v>
      </c>
      <c r="H829" s="1102">
        <f>MID(I829,1,50)</f>
      </c>
      <c r="I829" s="1" t="s">
        <v>2188</v>
      </c>
      <c r="J829" s="1104" t="s">
        <v>2189</v>
      </c>
    </row>
    <row x14ac:dyDescent="0.25" r="830" customHeight="1" ht="18.75">
      <c r="A830" s="97">
        <v>55</v>
      </c>
      <c r="B830" s="2" t="s">
        <v>2111</v>
      </c>
      <c r="C830" s="1101">
        <v>829</v>
      </c>
      <c r="D830" s="1101">
        <v>7</v>
      </c>
      <c r="E830" s="1101">
        <v>6</v>
      </c>
      <c r="F830" s="1101">
        <v>131</v>
      </c>
      <c r="G830" s="1101">
        <v>40</v>
      </c>
      <c r="H830" s="1102">
        <f>MID(I830,1,50)</f>
      </c>
      <c r="I830" s="1" t="s">
        <v>2190</v>
      </c>
      <c r="J830" s="1104" t="s">
        <v>2191</v>
      </c>
    </row>
    <row x14ac:dyDescent="0.25" r="831" customHeight="1" ht="18.75">
      <c r="A831" s="97">
        <v>55</v>
      </c>
      <c r="B831" s="2" t="s">
        <v>2111</v>
      </c>
      <c r="C831" s="1101">
        <v>830</v>
      </c>
      <c r="D831" s="1101">
        <v>7</v>
      </c>
      <c r="E831" s="1101">
        <v>6</v>
      </c>
      <c r="F831" s="1101">
        <v>131</v>
      </c>
      <c r="G831" s="1101">
        <v>41</v>
      </c>
      <c r="H831" s="1102">
        <f>MID(I831,1,50)</f>
      </c>
      <c r="I831" s="1" t="s">
        <v>2192</v>
      </c>
      <c r="J831" s="1104" t="s">
        <v>2193</v>
      </c>
    </row>
    <row x14ac:dyDescent="0.25" r="832" customHeight="1" ht="18.75">
      <c r="A832" s="97">
        <v>55</v>
      </c>
      <c r="B832" s="2" t="s">
        <v>2111</v>
      </c>
      <c r="C832" s="1101">
        <v>831</v>
      </c>
      <c r="D832" s="1101">
        <v>7</v>
      </c>
      <c r="E832" s="1101">
        <v>6</v>
      </c>
      <c r="F832" s="1101">
        <v>131</v>
      </c>
      <c r="G832" s="1101">
        <v>42</v>
      </c>
      <c r="H832" s="1102">
        <f>MID(I832,1,50)</f>
      </c>
      <c r="I832" s="1" t="s">
        <v>2194</v>
      </c>
      <c r="J832" s="1104" t="s">
        <v>2195</v>
      </c>
    </row>
    <row x14ac:dyDescent="0.25" r="833" customHeight="1" ht="18.75">
      <c r="A833" s="97">
        <v>55</v>
      </c>
      <c r="B833" s="2" t="s">
        <v>2111</v>
      </c>
      <c r="C833" s="1101">
        <v>832</v>
      </c>
      <c r="D833" s="1101">
        <v>7</v>
      </c>
      <c r="E833" s="1101">
        <v>6</v>
      </c>
      <c r="F833" s="1101">
        <v>131</v>
      </c>
      <c r="G833" s="1101">
        <v>43</v>
      </c>
      <c r="H833" s="1102">
        <f>MID(I833,1,50)</f>
      </c>
      <c r="I833" s="1" t="s">
        <v>2196</v>
      </c>
      <c r="J833" s="1104" t="s">
        <v>2197</v>
      </c>
    </row>
    <row x14ac:dyDescent="0.25" r="834" customHeight="1" ht="18.75">
      <c r="A834" s="97">
        <v>55</v>
      </c>
      <c r="B834" s="2" t="s">
        <v>2111</v>
      </c>
      <c r="C834" s="1101">
        <v>833</v>
      </c>
      <c r="D834" s="1101">
        <v>7</v>
      </c>
      <c r="E834" s="1101">
        <v>6</v>
      </c>
      <c r="F834" s="1101">
        <v>131</v>
      </c>
      <c r="G834" s="1101">
        <v>44</v>
      </c>
      <c r="H834" s="1102">
        <f>MID(I834,1,50)</f>
      </c>
      <c r="I834" s="1" t="s">
        <v>2198</v>
      </c>
      <c r="J834" s="1104" t="s">
        <v>2199</v>
      </c>
    </row>
    <row x14ac:dyDescent="0.25" r="835" customHeight="1" ht="18.75">
      <c r="A835" s="97">
        <v>55</v>
      </c>
      <c r="B835" s="2" t="s">
        <v>2111</v>
      </c>
      <c r="C835" s="1101">
        <v>834</v>
      </c>
      <c r="D835" s="1101">
        <v>7</v>
      </c>
      <c r="E835" s="1101">
        <v>6</v>
      </c>
      <c r="F835" s="1101">
        <v>132</v>
      </c>
      <c r="G835" s="1101">
        <v>45</v>
      </c>
      <c r="H835" s="1102">
        <f>MID(I835,1,50)</f>
      </c>
      <c r="I835" s="1" t="s">
        <v>2200</v>
      </c>
      <c r="J835" s="1104" t="s">
        <v>2201</v>
      </c>
    </row>
    <row x14ac:dyDescent="0.25" r="836" customHeight="1" ht="18.75">
      <c r="A836" s="97">
        <v>55</v>
      </c>
      <c r="B836" s="2" t="s">
        <v>2111</v>
      </c>
      <c r="C836" s="1101">
        <v>835</v>
      </c>
      <c r="D836" s="1101">
        <v>7</v>
      </c>
      <c r="E836" s="1101">
        <v>6</v>
      </c>
      <c r="F836" s="1101">
        <v>132</v>
      </c>
      <c r="G836" s="1101">
        <v>46</v>
      </c>
      <c r="H836" s="1102">
        <f>MID(I836,1,50)</f>
      </c>
      <c r="I836" s="1" t="s">
        <v>2202</v>
      </c>
      <c r="J836" s="1104" t="s">
        <v>2203</v>
      </c>
    </row>
    <row x14ac:dyDescent="0.25" r="837" customHeight="1" ht="18.75">
      <c r="A837" s="97">
        <v>55</v>
      </c>
      <c r="B837" s="2" t="s">
        <v>2111</v>
      </c>
      <c r="C837" s="1101">
        <v>836</v>
      </c>
      <c r="D837" s="1101">
        <v>7</v>
      </c>
      <c r="E837" s="1101">
        <v>6</v>
      </c>
      <c r="F837" s="1101">
        <v>132</v>
      </c>
      <c r="G837" s="1101">
        <v>47</v>
      </c>
      <c r="H837" s="1102">
        <f>MID(I837,1,50)</f>
      </c>
      <c r="I837" s="1" t="s">
        <v>2204</v>
      </c>
      <c r="J837" s="1104" t="s">
        <v>2205</v>
      </c>
    </row>
    <row x14ac:dyDescent="0.25" r="838" customHeight="1" ht="18.75">
      <c r="A838" s="97">
        <v>55</v>
      </c>
      <c r="B838" s="2" t="s">
        <v>2111</v>
      </c>
      <c r="C838" s="1101">
        <v>837</v>
      </c>
      <c r="D838" s="1101">
        <v>7</v>
      </c>
      <c r="E838" s="1101">
        <v>6</v>
      </c>
      <c r="F838" s="1101">
        <v>132</v>
      </c>
      <c r="G838" s="1101">
        <v>48</v>
      </c>
      <c r="H838" s="1102">
        <f>MID(I838,1,50)</f>
      </c>
      <c r="I838" s="1" t="s">
        <v>2206</v>
      </c>
      <c r="J838" s="1104" t="s">
        <v>2207</v>
      </c>
    </row>
    <row x14ac:dyDescent="0.25" r="839" customHeight="1" ht="18.75">
      <c r="A839" s="97">
        <v>55</v>
      </c>
      <c r="B839" s="2" t="s">
        <v>2111</v>
      </c>
      <c r="C839" s="1101">
        <v>838</v>
      </c>
      <c r="D839" s="1101">
        <v>7</v>
      </c>
      <c r="E839" s="1101">
        <v>6</v>
      </c>
      <c r="F839" s="1101">
        <v>132</v>
      </c>
      <c r="G839" s="1101">
        <v>49</v>
      </c>
      <c r="H839" s="1102">
        <f>MID(I839,1,50)</f>
      </c>
      <c r="I839" s="1" t="s">
        <v>2208</v>
      </c>
      <c r="J839" s="1104" t="s">
        <v>2209</v>
      </c>
    </row>
    <row x14ac:dyDescent="0.25" r="840" customHeight="1" ht="18.75">
      <c r="A840" s="97">
        <v>55</v>
      </c>
      <c r="B840" s="2" t="s">
        <v>2111</v>
      </c>
      <c r="C840" s="1101">
        <v>839</v>
      </c>
      <c r="D840" s="1101">
        <v>7</v>
      </c>
      <c r="E840" s="1101">
        <v>6</v>
      </c>
      <c r="F840" s="1101">
        <v>132</v>
      </c>
      <c r="G840" s="1101">
        <v>50</v>
      </c>
      <c r="H840" s="1102">
        <f>MID(I840,1,50)</f>
      </c>
      <c r="I840" s="1" t="s">
        <v>2210</v>
      </c>
      <c r="J840" s="1104" t="s">
        <v>2211</v>
      </c>
    </row>
    <row x14ac:dyDescent="0.25" r="841" customHeight="1" ht="18.75">
      <c r="A841" s="97">
        <v>55</v>
      </c>
      <c r="B841" s="2" t="s">
        <v>2111</v>
      </c>
      <c r="C841" s="1101">
        <v>840</v>
      </c>
      <c r="D841" s="1101">
        <v>7</v>
      </c>
      <c r="E841" s="1101">
        <v>6</v>
      </c>
      <c r="F841" s="1101">
        <v>132</v>
      </c>
      <c r="G841" s="1101">
        <v>51</v>
      </c>
      <c r="H841" s="1102">
        <f>MID(I841,1,50)</f>
      </c>
      <c r="I841" s="1" t="s">
        <v>2212</v>
      </c>
      <c r="J841" s="1104" t="s">
        <v>2213</v>
      </c>
    </row>
    <row x14ac:dyDescent="0.25" r="842" customHeight="1" ht="18.75">
      <c r="A842" s="97">
        <v>55</v>
      </c>
      <c r="B842" s="2" t="s">
        <v>2111</v>
      </c>
      <c r="C842" s="1101">
        <v>841</v>
      </c>
      <c r="D842" s="1101">
        <v>7</v>
      </c>
      <c r="E842" s="1101">
        <v>6</v>
      </c>
      <c r="F842" s="1101">
        <v>132</v>
      </c>
      <c r="G842" s="1101">
        <v>52</v>
      </c>
      <c r="H842" s="1102">
        <f>MID(I842,1,50)</f>
      </c>
      <c r="I842" s="1" t="s">
        <v>2214</v>
      </c>
      <c r="J842" s="1104" t="s">
        <v>2215</v>
      </c>
    </row>
    <row x14ac:dyDescent="0.25" r="843" customHeight="1" ht="18.75">
      <c r="A843" s="97">
        <v>55</v>
      </c>
      <c r="B843" s="2" t="s">
        <v>2111</v>
      </c>
      <c r="C843" s="1101">
        <v>842</v>
      </c>
      <c r="D843" s="1101">
        <v>7</v>
      </c>
      <c r="E843" s="1101">
        <v>6</v>
      </c>
      <c r="F843" s="1101">
        <v>133</v>
      </c>
      <c r="G843" s="1101">
        <v>53</v>
      </c>
      <c r="H843" s="1102">
        <f>MID(I843,1,50)</f>
      </c>
      <c r="I843" s="1" t="s">
        <v>2216</v>
      </c>
      <c r="J843" s="1104" t="s">
        <v>2217</v>
      </c>
    </row>
    <row x14ac:dyDescent="0.25" r="844" customHeight="1" ht="18.75">
      <c r="A844" s="97">
        <v>55</v>
      </c>
      <c r="B844" s="2" t="s">
        <v>2111</v>
      </c>
      <c r="C844" s="1101">
        <v>843</v>
      </c>
      <c r="D844" s="1101">
        <v>7</v>
      </c>
      <c r="E844" s="1101">
        <v>6</v>
      </c>
      <c r="F844" s="1101">
        <v>133</v>
      </c>
      <c r="G844" s="1101">
        <v>54</v>
      </c>
      <c r="H844" s="1102">
        <f>MID(I844,1,50)</f>
      </c>
      <c r="I844" s="1" t="s">
        <v>2218</v>
      </c>
      <c r="J844" s="1104" t="s">
        <v>2219</v>
      </c>
    </row>
    <row x14ac:dyDescent="0.25" r="845" customHeight="1" ht="18.75">
      <c r="A845" s="97">
        <v>55</v>
      </c>
      <c r="B845" s="2" t="s">
        <v>2111</v>
      </c>
      <c r="C845" s="1101">
        <v>844</v>
      </c>
      <c r="D845" s="1101">
        <v>7</v>
      </c>
      <c r="E845" s="1101">
        <v>6</v>
      </c>
      <c r="F845" s="1101">
        <v>133</v>
      </c>
      <c r="G845" s="1101">
        <v>55</v>
      </c>
      <c r="H845" s="1102">
        <f>MID(I845,1,50)</f>
      </c>
      <c r="I845" s="1" t="s">
        <v>2220</v>
      </c>
      <c r="J845" s="1104" t="s">
        <v>2221</v>
      </c>
    </row>
    <row x14ac:dyDescent="0.25" r="846" customHeight="1" ht="18.75">
      <c r="A846" s="97">
        <v>55</v>
      </c>
      <c r="B846" s="2" t="s">
        <v>2111</v>
      </c>
      <c r="C846" s="1101">
        <v>845</v>
      </c>
      <c r="D846" s="1101">
        <v>7</v>
      </c>
      <c r="E846" s="1101">
        <v>6</v>
      </c>
      <c r="F846" s="1101">
        <v>133</v>
      </c>
      <c r="G846" s="1101">
        <v>56</v>
      </c>
      <c r="H846" s="1102">
        <f>MID(I846,1,50)</f>
      </c>
      <c r="I846" s="1" t="s">
        <v>2222</v>
      </c>
      <c r="J846" s="1104" t="s">
        <v>2223</v>
      </c>
    </row>
    <row x14ac:dyDescent="0.25" r="847" customHeight="1" ht="18.75">
      <c r="A847" s="97">
        <v>55</v>
      </c>
      <c r="B847" s="2" t="s">
        <v>2111</v>
      </c>
      <c r="C847" s="1101">
        <v>846</v>
      </c>
      <c r="D847" s="1101">
        <v>7</v>
      </c>
      <c r="E847" s="1101">
        <v>6</v>
      </c>
      <c r="F847" s="1101">
        <v>133</v>
      </c>
      <c r="G847" s="1101">
        <v>57</v>
      </c>
      <c r="H847" s="1102">
        <f>MID(I847,1,50)</f>
      </c>
      <c r="I847" s="1" t="s">
        <v>2224</v>
      </c>
      <c r="J847" s="1104" t="s">
        <v>2225</v>
      </c>
    </row>
    <row x14ac:dyDescent="0.25" r="848" customHeight="1" ht="18.75">
      <c r="A848" s="97">
        <v>55</v>
      </c>
      <c r="B848" s="2" t="s">
        <v>2111</v>
      </c>
      <c r="C848" s="1101">
        <v>847</v>
      </c>
      <c r="D848" s="1101">
        <v>7</v>
      </c>
      <c r="E848" s="1101">
        <v>6</v>
      </c>
      <c r="F848" s="1101">
        <v>133</v>
      </c>
      <c r="G848" s="1101">
        <v>58</v>
      </c>
      <c r="H848" s="1102">
        <f>MID(I848,1,50)</f>
      </c>
      <c r="I848" s="1" t="s">
        <v>2226</v>
      </c>
      <c r="J848" s="1104" t="s">
        <v>2227</v>
      </c>
    </row>
    <row x14ac:dyDescent="0.25" r="849" customHeight="1" ht="18.75">
      <c r="A849" s="97">
        <v>55</v>
      </c>
      <c r="B849" s="2" t="s">
        <v>2111</v>
      </c>
      <c r="C849" s="1101">
        <v>848</v>
      </c>
      <c r="D849" s="1101">
        <v>7</v>
      </c>
      <c r="E849" s="1101">
        <v>6</v>
      </c>
      <c r="F849" s="1101">
        <v>133</v>
      </c>
      <c r="G849" s="1101">
        <v>59</v>
      </c>
      <c r="H849" s="1102">
        <f>MID(I849,1,50)</f>
      </c>
      <c r="I849" s="1" t="s">
        <v>2228</v>
      </c>
      <c r="J849" s="1104" t="s">
        <v>2229</v>
      </c>
    </row>
    <row x14ac:dyDescent="0.25" r="850" customHeight="1" ht="18.75">
      <c r="A850" s="97">
        <v>55</v>
      </c>
      <c r="B850" s="2" t="s">
        <v>2111</v>
      </c>
      <c r="C850" s="1101">
        <v>849</v>
      </c>
      <c r="D850" s="1101">
        <v>7</v>
      </c>
      <c r="E850" s="1101">
        <v>6</v>
      </c>
      <c r="F850" s="1101">
        <v>134</v>
      </c>
      <c r="G850" s="1101">
        <v>60</v>
      </c>
      <c r="H850" s="1102">
        <f>MID(I850,1,50)</f>
      </c>
      <c r="I850" s="1" t="s">
        <v>2230</v>
      </c>
      <c r="J850" s="1104" t="s">
        <v>2231</v>
      </c>
    </row>
    <row x14ac:dyDescent="0.25" r="851" customHeight="1" ht="18.75">
      <c r="A851" s="97">
        <v>55</v>
      </c>
      <c r="B851" s="2" t="s">
        <v>2111</v>
      </c>
      <c r="C851" s="1101">
        <v>850</v>
      </c>
      <c r="D851" s="1101">
        <v>7</v>
      </c>
      <c r="E851" s="1101">
        <v>6</v>
      </c>
      <c r="F851" s="1101">
        <v>134</v>
      </c>
      <c r="G851" s="1101">
        <v>61</v>
      </c>
      <c r="H851" s="1102">
        <f>MID(I851,1,50)</f>
      </c>
      <c r="I851" s="1" t="s">
        <v>2232</v>
      </c>
      <c r="J851" s="1104" t="s">
        <v>2233</v>
      </c>
    </row>
    <row x14ac:dyDescent="0.25" r="852" customHeight="1" ht="18.75">
      <c r="A852" s="97">
        <v>55</v>
      </c>
      <c r="B852" s="2" t="s">
        <v>2111</v>
      </c>
      <c r="C852" s="1101">
        <v>851</v>
      </c>
      <c r="D852" s="1101">
        <v>7</v>
      </c>
      <c r="E852" s="1101">
        <v>6</v>
      </c>
      <c r="F852" s="1101">
        <v>134</v>
      </c>
      <c r="G852" s="1101">
        <v>62</v>
      </c>
      <c r="H852" s="1102">
        <f>MID(I852,1,50)</f>
      </c>
      <c r="I852" s="1" t="s">
        <v>2234</v>
      </c>
      <c r="J852" s="1104" t="s">
        <v>2235</v>
      </c>
    </row>
    <row x14ac:dyDescent="0.25" r="853" customHeight="1" ht="18.75">
      <c r="A853" s="97">
        <v>55</v>
      </c>
      <c r="B853" s="2" t="s">
        <v>2111</v>
      </c>
      <c r="C853" s="1101">
        <v>852</v>
      </c>
      <c r="D853" s="1101">
        <v>7</v>
      </c>
      <c r="E853" s="1101">
        <v>6</v>
      </c>
      <c r="F853" s="1101">
        <v>134</v>
      </c>
      <c r="G853" s="1101">
        <v>63</v>
      </c>
      <c r="H853" s="1102">
        <f>MID(I853,1,50)</f>
      </c>
      <c r="I853" s="1" t="s">
        <v>2236</v>
      </c>
      <c r="J853" s="1104" t="s">
        <v>2237</v>
      </c>
    </row>
    <row x14ac:dyDescent="0.25" r="854" customHeight="1" ht="18.75">
      <c r="A854" s="97">
        <v>55</v>
      </c>
      <c r="B854" s="2" t="s">
        <v>2111</v>
      </c>
      <c r="C854" s="1101">
        <v>853</v>
      </c>
      <c r="D854" s="1101">
        <v>7</v>
      </c>
      <c r="E854" s="1101">
        <v>6</v>
      </c>
      <c r="F854" s="1101">
        <v>134</v>
      </c>
      <c r="G854" s="1101">
        <v>64</v>
      </c>
      <c r="H854" s="1102">
        <f>MID(I854,1,50)</f>
      </c>
      <c r="I854" s="1" t="s">
        <v>2238</v>
      </c>
      <c r="J854" s="1104" t="s">
        <v>2239</v>
      </c>
    </row>
    <row x14ac:dyDescent="0.25" r="855" customHeight="1" ht="18.75">
      <c r="A855" s="97">
        <v>55</v>
      </c>
      <c r="B855" s="2" t="s">
        <v>2111</v>
      </c>
      <c r="C855" s="1101">
        <v>854</v>
      </c>
      <c r="D855" s="1101">
        <v>7</v>
      </c>
      <c r="E855" s="1101">
        <v>6</v>
      </c>
      <c r="F855" s="1101">
        <v>134</v>
      </c>
      <c r="G855" s="1101">
        <v>65</v>
      </c>
      <c r="H855" s="1102">
        <f>MID(I855,1,50)</f>
      </c>
      <c r="I855" s="1" t="s">
        <v>2240</v>
      </c>
      <c r="J855" s="1104" t="s">
        <v>2241</v>
      </c>
    </row>
    <row x14ac:dyDescent="0.25" r="856" customHeight="1" ht="18.75">
      <c r="A856" s="97">
        <v>55</v>
      </c>
      <c r="B856" s="2" t="s">
        <v>2111</v>
      </c>
      <c r="C856" s="1101">
        <v>855</v>
      </c>
      <c r="D856" s="1101">
        <v>7</v>
      </c>
      <c r="E856" s="1101">
        <v>6</v>
      </c>
      <c r="F856" s="1101">
        <v>134</v>
      </c>
      <c r="G856" s="1101">
        <v>66</v>
      </c>
      <c r="H856" s="1102">
        <f>MID(I856,1,50)</f>
      </c>
      <c r="I856" s="1" t="s">
        <v>2242</v>
      </c>
      <c r="J856" s="1104" t="s">
        <v>2243</v>
      </c>
    </row>
    <row x14ac:dyDescent="0.25" r="857" customHeight="1" ht="18.75">
      <c r="A857" s="97">
        <v>55</v>
      </c>
      <c r="B857" s="2" t="s">
        <v>2111</v>
      </c>
      <c r="C857" s="1101">
        <v>856</v>
      </c>
      <c r="D857" s="1101">
        <v>7</v>
      </c>
      <c r="E857" s="1101">
        <v>6</v>
      </c>
      <c r="F857" s="1101">
        <v>134</v>
      </c>
      <c r="G857" s="1101">
        <v>67</v>
      </c>
      <c r="H857" s="1102">
        <f>MID(I857,1,50)</f>
      </c>
      <c r="I857" s="1" t="s">
        <v>2244</v>
      </c>
      <c r="J857" s="1104" t="s">
        <v>2245</v>
      </c>
    </row>
    <row x14ac:dyDescent="0.25" r="858" customHeight="1" ht="18.75">
      <c r="A858" s="97">
        <v>55</v>
      </c>
      <c r="B858" s="2" t="s">
        <v>2111</v>
      </c>
      <c r="C858" s="1101">
        <v>857</v>
      </c>
      <c r="D858" s="1101">
        <v>7</v>
      </c>
      <c r="E858" s="1101">
        <v>6</v>
      </c>
      <c r="F858" s="1101">
        <v>134</v>
      </c>
      <c r="G858" s="1101">
        <v>68</v>
      </c>
      <c r="H858" s="1102">
        <f>MID(I858,1,50)</f>
      </c>
      <c r="I858" s="1" t="s">
        <v>2246</v>
      </c>
      <c r="J858" s="1104" t="s">
        <v>2247</v>
      </c>
    </row>
    <row x14ac:dyDescent="0.25" r="859" customHeight="1" ht="18.75">
      <c r="A859" s="97">
        <v>55</v>
      </c>
      <c r="B859" s="2" t="s">
        <v>2111</v>
      </c>
      <c r="C859" s="1101">
        <v>858</v>
      </c>
      <c r="D859" s="1101">
        <v>7</v>
      </c>
      <c r="E859" s="1101">
        <v>6</v>
      </c>
      <c r="F859" s="1101">
        <v>135</v>
      </c>
      <c r="G859" s="1101">
        <v>69</v>
      </c>
      <c r="H859" s="1102">
        <f>MID(I859,1,50)</f>
      </c>
      <c r="I859" s="1" t="s">
        <v>2248</v>
      </c>
      <c r="J859" s="1104" t="s">
        <v>2249</v>
      </c>
    </row>
    <row x14ac:dyDescent="0.25" r="860" customHeight="1" ht="18.75">
      <c r="A860" s="97">
        <v>55</v>
      </c>
      <c r="B860" s="2" t="s">
        <v>2111</v>
      </c>
      <c r="C860" s="1101">
        <v>859</v>
      </c>
      <c r="D860" s="1101">
        <v>7</v>
      </c>
      <c r="E860" s="1101">
        <v>6</v>
      </c>
      <c r="F860" s="1101">
        <v>135</v>
      </c>
      <c r="G860" s="1101">
        <v>70</v>
      </c>
      <c r="H860" s="1102">
        <f>MID(I860,1,50)</f>
      </c>
      <c r="I860" s="1" t="s">
        <v>2250</v>
      </c>
      <c r="J860" s="1104" t="s">
        <v>2251</v>
      </c>
    </row>
    <row x14ac:dyDescent="0.25" r="861" customHeight="1" ht="18.75">
      <c r="A861" s="97">
        <v>55</v>
      </c>
      <c r="B861" s="2" t="s">
        <v>2111</v>
      </c>
      <c r="C861" s="1101">
        <v>860</v>
      </c>
      <c r="D861" s="1101">
        <v>7</v>
      </c>
      <c r="E861" s="1101">
        <v>6</v>
      </c>
      <c r="F861" s="1101">
        <v>135</v>
      </c>
      <c r="G861" s="1101">
        <v>71</v>
      </c>
      <c r="H861" s="1102">
        <f>MID(I861,1,50)</f>
      </c>
      <c r="I861" s="1" t="s">
        <v>2252</v>
      </c>
      <c r="J861" s="1104" t="s">
        <v>2253</v>
      </c>
    </row>
    <row x14ac:dyDescent="0.25" r="862" customHeight="1" ht="18.75">
      <c r="A862" s="97">
        <v>55</v>
      </c>
      <c r="B862" s="2" t="s">
        <v>2111</v>
      </c>
      <c r="C862" s="1101">
        <v>861</v>
      </c>
      <c r="D862" s="1101">
        <v>7</v>
      </c>
      <c r="E862" s="1101">
        <v>6</v>
      </c>
      <c r="F862" s="1101">
        <v>135</v>
      </c>
      <c r="G862" s="1101">
        <v>72</v>
      </c>
      <c r="H862" s="1102">
        <f>MID(I862,1,50)</f>
      </c>
      <c r="I862" s="1" t="s">
        <v>2254</v>
      </c>
      <c r="J862" s="1104" t="s">
        <v>2255</v>
      </c>
    </row>
    <row x14ac:dyDescent="0.25" r="863" customHeight="1" ht="18.75">
      <c r="A863" s="97">
        <v>55</v>
      </c>
      <c r="B863" s="2" t="s">
        <v>2111</v>
      </c>
      <c r="C863" s="1101">
        <v>862</v>
      </c>
      <c r="D863" s="1101">
        <v>7</v>
      </c>
      <c r="E863" s="1101">
        <v>6</v>
      </c>
      <c r="F863" s="1101">
        <v>135</v>
      </c>
      <c r="G863" s="1101">
        <v>73</v>
      </c>
      <c r="H863" s="1102">
        <f>MID(I863,1,50)</f>
      </c>
      <c r="I863" s="1" t="s">
        <v>2256</v>
      </c>
      <c r="J863" s="1104" t="s">
        <v>2257</v>
      </c>
    </row>
    <row x14ac:dyDescent="0.25" r="864" customHeight="1" ht="18.75">
      <c r="A864" s="97">
        <v>55</v>
      </c>
      <c r="B864" s="2" t="s">
        <v>2111</v>
      </c>
      <c r="C864" s="1101">
        <v>863</v>
      </c>
      <c r="D864" s="1101">
        <v>7</v>
      </c>
      <c r="E864" s="1101">
        <v>6</v>
      </c>
      <c r="F864" s="1101">
        <v>136</v>
      </c>
      <c r="G864" s="1101">
        <v>74</v>
      </c>
      <c r="H864" s="1102">
        <f>MID(I864,1,50)</f>
      </c>
      <c r="I864" s="1" t="s">
        <v>2258</v>
      </c>
      <c r="J864" s="1104" t="s">
        <v>2259</v>
      </c>
    </row>
    <row x14ac:dyDescent="0.25" r="865" customHeight="1" ht="18.75">
      <c r="A865" s="97">
        <v>55</v>
      </c>
      <c r="B865" s="2" t="s">
        <v>2111</v>
      </c>
      <c r="C865" s="1101">
        <v>864</v>
      </c>
      <c r="D865" s="1101">
        <v>7</v>
      </c>
      <c r="E865" s="1101">
        <v>6</v>
      </c>
      <c r="F865" s="1101">
        <v>136</v>
      </c>
      <c r="G865" s="1101">
        <v>75</v>
      </c>
      <c r="H865" s="1102">
        <f>MID(I865,1,50)</f>
      </c>
      <c r="I865" s="1" t="s">
        <v>2260</v>
      </c>
      <c r="J865" s="1104" t="s">
        <v>2261</v>
      </c>
    </row>
    <row x14ac:dyDescent="0.25" r="866" customHeight="1" ht="18.75">
      <c r="A866" s="97">
        <v>55</v>
      </c>
      <c r="B866" s="2" t="s">
        <v>2111</v>
      </c>
      <c r="C866" s="1101">
        <v>865</v>
      </c>
      <c r="D866" s="1101">
        <v>7</v>
      </c>
      <c r="E866" s="1101">
        <v>6</v>
      </c>
      <c r="F866" s="1101">
        <v>136</v>
      </c>
      <c r="G866" s="1101">
        <v>76</v>
      </c>
      <c r="H866" s="1102">
        <f>MID(I866,1,50)</f>
      </c>
      <c r="I866" s="1" t="s">
        <v>2262</v>
      </c>
      <c r="J866" s="1104" t="s">
        <v>2263</v>
      </c>
    </row>
    <row x14ac:dyDescent="0.25" r="867" customHeight="1" ht="18.75">
      <c r="A867" s="97">
        <v>55</v>
      </c>
      <c r="B867" s="2" t="s">
        <v>2111</v>
      </c>
      <c r="C867" s="1101">
        <v>866</v>
      </c>
      <c r="D867" s="1101">
        <v>7</v>
      </c>
      <c r="E867" s="1101">
        <v>6</v>
      </c>
      <c r="F867" s="1101">
        <v>136</v>
      </c>
      <c r="G867" s="1101">
        <v>77</v>
      </c>
      <c r="H867" s="1102">
        <f>MID(I867,1,50)</f>
      </c>
      <c r="I867" s="1" t="s">
        <v>2264</v>
      </c>
      <c r="J867" s="1104" t="s">
        <v>2265</v>
      </c>
    </row>
    <row x14ac:dyDescent="0.25" r="868" customHeight="1" ht="18.75">
      <c r="A868" s="97">
        <v>55</v>
      </c>
      <c r="B868" s="2" t="s">
        <v>2111</v>
      </c>
      <c r="C868" s="1101">
        <v>867</v>
      </c>
      <c r="D868" s="1101">
        <v>7</v>
      </c>
      <c r="E868" s="1101">
        <v>6</v>
      </c>
      <c r="F868" s="1101">
        <v>136</v>
      </c>
      <c r="G868" s="1101">
        <v>78</v>
      </c>
      <c r="H868" s="1102">
        <f>MID(I868,1,50)</f>
      </c>
      <c r="I868" s="1" t="s">
        <v>2266</v>
      </c>
      <c r="J868" s="1104" t="s">
        <v>2267</v>
      </c>
    </row>
    <row x14ac:dyDescent="0.25" r="869" customHeight="1" ht="18.75">
      <c r="A869" s="97">
        <v>55</v>
      </c>
      <c r="B869" s="2" t="s">
        <v>2111</v>
      </c>
      <c r="C869" s="1101">
        <v>868</v>
      </c>
      <c r="D869" s="1101">
        <v>7</v>
      </c>
      <c r="E869" s="1101">
        <v>6</v>
      </c>
      <c r="F869" s="1101">
        <v>136</v>
      </c>
      <c r="G869" s="1101">
        <v>79</v>
      </c>
      <c r="H869" s="1102">
        <f>MID(I869,1,50)</f>
      </c>
      <c r="I869" s="1" t="s">
        <v>2268</v>
      </c>
      <c r="J869" s="1104" t="s">
        <v>2269</v>
      </c>
    </row>
    <row x14ac:dyDescent="0.25" r="870" customHeight="1" ht="18.75">
      <c r="A870" s="97">
        <v>55</v>
      </c>
      <c r="B870" s="2" t="s">
        <v>2111</v>
      </c>
      <c r="C870" s="1101">
        <v>869</v>
      </c>
      <c r="D870" s="1101">
        <v>7</v>
      </c>
      <c r="E870" s="1101">
        <v>6</v>
      </c>
      <c r="F870" s="1101">
        <v>136</v>
      </c>
      <c r="G870" s="1101">
        <v>80</v>
      </c>
      <c r="H870" s="1102">
        <f>MID(I870,1,50)</f>
      </c>
      <c r="I870" s="1" t="s">
        <v>2270</v>
      </c>
      <c r="J870" s="1104" t="s">
        <v>2271</v>
      </c>
    </row>
    <row x14ac:dyDescent="0.25" r="871" customHeight="1" ht="18.75">
      <c r="A871" s="97">
        <v>55</v>
      </c>
      <c r="B871" s="2" t="s">
        <v>2111</v>
      </c>
      <c r="C871" s="1101">
        <v>870</v>
      </c>
      <c r="D871" s="1101">
        <v>7</v>
      </c>
      <c r="E871" s="1101">
        <v>6</v>
      </c>
      <c r="F871" s="1101">
        <v>136</v>
      </c>
      <c r="G871" s="1101">
        <v>81</v>
      </c>
      <c r="H871" s="1102">
        <f>MID(I871,1,50)</f>
      </c>
      <c r="I871" s="1" t="s">
        <v>2272</v>
      </c>
      <c r="J871" s="1104" t="s">
        <v>2273</v>
      </c>
    </row>
    <row x14ac:dyDescent="0.25" r="872" customHeight="1" ht="18.75">
      <c r="A872" s="97">
        <v>55</v>
      </c>
      <c r="B872" s="2" t="s">
        <v>2111</v>
      </c>
      <c r="C872" s="1101">
        <v>871</v>
      </c>
      <c r="D872" s="1101">
        <v>7</v>
      </c>
      <c r="E872" s="1101">
        <v>6</v>
      </c>
      <c r="F872" s="1101">
        <v>137</v>
      </c>
      <c r="G872" s="1101">
        <v>82</v>
      </c>
      <c r="H872" s="1102">
        <f>MID(I872,1,50)</f>
      </c>
      <c r="I872" s="1" t="s">
        <v>2274</v>
      </c>
      <c r="J872" s="1104" t="s">
        <v>2275</v>
      </c>
    </row>
    <row x14ac:dyDescent="0.25" r="873" customHeight="1" ht="18.75">
      <c r="A873" s="97">
        <v>55</v>
      </c>
      <c r="B873" s="2" t="s">
        <v>2111</v>
      </c>
      <c r="C873" s="1101">
        <v>872</v>
      </c>
      <c r="D873" s="1101">
        <v>7</v>
      </c>
      <c r="E873" s="1101">
        <v>6</v>
      </c>
      <c r="F873" s="1101">
        <v>137</v>
      </c>
      <c r="G873" s="1101">
        <v>83</v>
      </c>
      <c r="H873" s="1102">
        <f>MID(I873,1,50)</f>
      </c>
      <c r="I873" s="1" t="s">
        <v>2276</v>
      </c>
      <c r="J873" s="1104" t="s">
        <v>2277</v>
      </c>
    </row>
    <row x14ac:dyDescent="0.25" r="874" customHeight="1" ht="18.75">
      <c r="A874" s="97">
        <v>55</v>
      </c>
      <c r="B874" s="2" t="s">
        <v>2111</v>
      </c>
      <c r="C874" s="1101">
        <v>873</v>
      </c>
      <c r="D874" s="1101">
        <v>7</v>
      </c>
      <c r="E874" s="1101">
        <v>6</v>
      </c>
      <c r="F874" s="1101">
        <v>137</v>
      </c>
      <c r="G874" s="1101">
        <v>84</v>
      </c>
      <c r="H874" s="1102">
        <f>MID(I874,1,50)</f>
      </c>
      <c r="I874" s="1" t="s">
        <v>2278</v>
      </c>
      <c r="J874" s="1104" t="s">
        <v>2279</v>
      </c>
    </row>
    <row x14ac:dyDescent="0.25" r="875" customHeight="1" ht="18.75">
      <c r="A875" s="97">
        <v>55</v>
      </c>
      <c r="B875" s="2" t="s">
        <v>2111</v>
      </c>
      <c r="C875" s="1101">
        <v>874</v>
      </c>
      <c r="D875" s="1101">
        <v>7</v>
      </c>
      <c r="E875" s="1101">
        <v>6</v>
      </c>
      <c r="F875" s="1101">
        <v>137</v>
      </c>
      <c r="G875" s="1101">
        <v>85</v>
      </c>
      <c r="H875" s="1102">
        <f>MID(I875,1,50)</f>
      </c>
      <c r="I875" s="1" t="s">
        <v>2280</v>
      </c>
      <c r="J875" s="1104" t="s">
        <v>2281</v>
      </c>
    </row>
    <row x14ac:dyDescent="0.25" r="876" customHeight="1" ht="18.75">
      <c r="A876" s="97">
        <v>55</v>
      </c>
      <c r="B876" s="2" t="s">
        <v>2111</v>
      </c>
      <c r="C876" s="1101">
        <v>875</v>
      </c>
      <c r="D876" s="1101">
        <v>7</v>
      </c>
      <c r="E876" s="1101">
        <v>6</v>
      </c>
      <c r="F876" s="1101">
        <v>137</v>
      </c>
      <c r="G876" s="1101">
        <v>86</v>
      </c>
      <c r="H876" s="1102">
        <f>MID(I876,1,50)</f>
      </c>
      <c r="I876" s="1" t="s">
        <v>2282</v>
      </c>
      <c r="J876" s="1104" t="s">
        <v>2283</v>
      </c>
    </row>
    <row x14ac:dyDescent="0.25" r="877" customHeight="1" ht="18.75">
      <c r="A877" s="97">
        <v>55</v>
      </c>
      <c r="B877" s="2" t="s">
        <v>2111</v>
      </c>
      <c r="C877" s="1101">
        <v>876</v>
      </c>
      <c r="D877" s="1101">
        <v>7</v>
      </c>
      <c r="E877" s="1101">
        <v>6</v>
      </c>
      <c r="F877" s="1101">
        <v>137</v>
      </c>
      <c r="G877" s="1101">
        <v>87</v>
      </c>
      <c r="H877" s="1102">
        <f>MID(I877,1,50)</f>
      </c>
      <c r="I877" s="1" t="s">
        <v>2284</v>
      </c>
      <c r="J877" s="1104" t="s">
        <v>2285</v>
      </c>
    </row>
    <row x14ac:dyDescent="0.25" r="878" customHeight="1" ht="18.75">
      <c r="A878" s="97">
        <v>55</v>
      </c>
      <c r="B878" s="2" t="s">
        <v>2111</v>
      </c>
      <c r="C878" s="1101">
        <v>877</v>
      </c>
      <c r="D878" s="1101">
        <v>7</v>
      </c>
      <c r="E878" s="1101">
        <v>6</v>
      </c>
      <c r="F878" s="1101">
        <v>137</v>
      </c>
      <c r="G878" s="1101">
        <v>88</v>
      </c>
      <c r="H878" s="1102">
        <f>MID(I878,1,50)</f>
      </c>
      <c r="I878" s="1" t="s">
        <v>2286</v>
      </c>
      <c r="J878" s="1104" t="s">
        <v>2287</v>
      </c>
    </row>
    <row x14ac:dyDescent="0.25" r="879" customHeight="1" ht="18.75">
      <c r="A879" s="97">
        <v>55</v>
      </c>
      <c r="B879" s="2" t="s">
        <v>2111</v>
      </c>
      <c r="C879" s="1101">
        <v>878</v>
      </c>
      <c r="D879" s="1101">
        <v>7</v>
      </c>
      <c r="E879" s="1101">
        <v>6</v>
      </c>
      <c r="F879" s="1101">
        <v>137</v>
      </c>
      <c r="G879" s="1101">
        <v>89</v>
      </c>
      <c r="H879" s="1102">
        <f>MID(I879,1,50)</f>
      </c>
      <c r="I879" s="1" t="s">
        <v>2288</v>
      </c>
      <c r="J879" s="1104" t="s">
        <v>2289</v>
      </c>
    </row>
    <row x14ac:dyDescent="0.25" r="880" customHeight="1" ht="18.75">
      <c r="A880" s="97">
        <v>55</v>
      </c>
      <c r="B880" s="2" t="s">
        <v>2111</v>
      </c>
      <c r="C880" s="1101">
        <v>879</v>
      </c>
      <c r="D880" s="1101">
        <v>7</v>
      </c>
      <c r="E880" s="1101">
        <v>6</v>
      </c>
      <c r="F880" s="1101">
        <v>137</v>
      </c>
      <c r="G880" s="1101">
        <v>90</v>
      </c>
      <c r="H880" s="1102">
        <f>MID(I880,1,50)</f>
      </c>
      <c r="I880" s="1" t="s">
        <v>2290</v>
      </c>
      <c r="J880" s="1104" t="s">
        <v>2291</v>
      </c>
    </row>
    <row x14ac:dyDescent="0.25" r="881" customHeight="1" ht="18.75">
      <c r="A881" s="97">
        <v>55</v>
      </c>
      <c r="B881" s="2" t="s">
        <v>2111</v>
      </c>
      <c r="C881" s="1101">
        <v>880</v>
      </c>
      <c r="D881" s="1101">
        <v>7</v>
      </c>
      <c r="E881" s="1101">
        <v>6</v>
      </c>
      <c r="F881" s="1101">
        <v>138</v>
      </c>
      <c r="G881" s="1101">
        <v>91</v>
      </c>
      <c r="H881" s="1102">
        <f>MID(I881,1,50)</f>
      </c>
      <c r="I881" s="1" t="s">
        <v>2292</v>
      </c>
      <c r="J881" s="1104" t="s">
        <v>2293</v>
      </c>
    </row>
    <row x14ac:dyDescent="0.25" r="882" customHeight="1" ht="18.75">
      <c r="A882" s="97">
        <v>55</v>
      </c>
      <c r="B882" s="2" t="s">
        <v>2111</v>
      </c>
      <c r="C882" s="1101">
        <v>881</v>
      </c>
      <c r="D882" s="1101">
        <v>7</v>
      </c>
      <c r="E882" s="1101">
        <v>6</v>
      </c>
      <c r="F882" s="1101">
        <v>138</v>
      </c>
      <c r="G882" s="1101">
        <v>92</v>
      </c>
      <c r="H882" s="1102">
        <f>MID(I882,1,50)</f>
      </c>
      <c r="I882" s="1" t="s">
        <v>2294</v>
      </c>
      <c r="J882" s="1104" t="s">
        <v>2295</v>
      </c>
    </row>
    <row x14ac:dyDescent="0.25" r="883" customHeight="1" ht="18.75">
      <c r="A883" s="97">
        <v>55</v>
      </c>
      <c r="B883" s="2" t="s">
        <v>2111</v>
      </c>
      <c r="C883" s="1101">
        <v>882</v>
      </c>
      <c r="D883" s="1101">
        <v>7</v>
      </c>
      <c r="E883" s="1101">
        <v>6</v>
      </c>
      <c r="F883" s="1101">
        <v>138</v>
      </c>
      <c r="G883" s="1101">
        <v>93</v>
      </c>
      <c r="H883" s="1102">
        <f>MID(I883,1,50)</f>
      </c>
      <c r="I883" s="1" t="s">
        <v>2296</v>
      </c>
      <c r="J883" s="1104" t="s">
        <v>2297</v>
      </c>
    </row>
    <row x14ac:dyDescent="0.25" r="884" customHeight="1" ht="18.75">
      <c r="A884" s="97">
        <v>55</v>
      </c>
      <c r="B884" s="2" t="s">
        <v>2111</v>
      </c>
      <c r="C884" s="1101">
        <v>883</v>
      </c>
      <c r="D884" s="1101">
        <v>7</v>
      </c>
      <c r="E884" s="1101">
        <v>6</v>
      </c>
      <c r="F884" s="1101">
        <v>138</v>
      </c>
      <c r="G884" s="1101">
        <v>94</v>
      </c>
      <c r="H884" s="1102">
        <f>MID(I884,1,50)</f>
      </c>
      <c r="I884" s="1" t="s">
        <v>2298</v>
      </c>
      <c r="J884" s="1104" t="s">
        <v>2299</v>
      </c>
    </row>
    <row x14ac:dyDescent="0.25" r="885" customHeight="1" ht="18.75">
      <c r="A885" s="97">
        <v>55</v>
      </c>
      <c r="B885" s="2" t="s">
        <v>2111</v>
      </c>
      <c r="C885" s="1101">
        <v>884</v>
      </c>
      <c r="D885" s="1101">
        <v>7</v>
      </c>
      <c r="E885" s="1101">
        <v>6</v>
      </c>
      <c r="F885" s="1101">
        <v>139</v>
      </c>
      <c r="G885" s="1101">
        <v>95</v>
      </c>
      <c r="H885" s="1102">
        <f>MID(I885,1,50)</f>
      </c>
      <c r="I885" s="1" t="s">
        <v>2300</v>
      </c>
      <c r="J885" s="1104" t="s">
        <v>2301</v>
      </c>
    </row>
    <row x14ac:dyDescent="0.25" r="886" customHeight="1" ht="18.75">
      <c r="A886" s="97">
        <v>55</v>
      </c>
      <c r="B886" s="2" t="s">
        <v>2111</v>
      </c>
      <c r="C886" s="1101">
        <v>885</v>
      </c>
      <c r="D886" s="1101">
        <v>7</v>
      </c>
      <c r="E886" s="1101">
        <v>6</v>
      </c>
      <c r="F886" s="1101">
        <v>139</v>
      </c>
      <c r="G886" s="1101">
        <v>96</v>
      </c>
      <c r="H886" s="1102">
        <f>MID(I886,1,50)</f>
      </c>
      <c r="I886" s="1" t="s">
        <v>2302</v>
      </c>
      <c r="J886" s="1104" t="s">
        <v>2303</v>
      </c>
    </row>
    <row x14ac:dyDescent="0.25" r="887" customHeight="1" ht="18.75">
      <c r="A887" s="97">
        <v>55</v>
      </c>
      <c r="B887" s="2" t="s">
        <v>2111</v>
      </c>
      <c r="C887" s="1101">
        <v>886</v>
      </c>
      <c r="D887" s="1101">
        <v>7</v>
      </c>
      <c r="E887" s="1101">
        <v>6</v>
      </c>
      <c r="F887" s="1101">
        <v>139</v>
      </c>
      <c r="G887" s="1101">
        <v>97</v>
      </c>
      <c r="H887" s="1102">
        <f>MID(I887,1,50)</f>
      </c>
      <c r="I887" s="1" t="s">
        <v>2304</v>
      </c>
      <c r="J887" s="1104" t="s">
        <v>2305</v>
      </c>
    </row>
    <row x14ac:dyDescent="0.25" r="888" customHeight="1" ht="18.75">
      <c r="A888" s="97">
        <v>55</v>
      </c>
      <c r="B888" s="2" t="s">
        <v>2111</v>
      </c>
      <c r="C888" s="1101">
        <v>887</v>
      </c>
      <c r="D888" s="1101">
        <v>7</v>
      </c>
      <c r="E888" s="1101">
        <v>6</v>
      </c>
      <c r="F888" s="1101">
        <v>139</v>
      </c>
      <c r="G888" s="1101">
        <v>98</v>
      </c>
      <c r="H888" s="1102">
        <f>MID(I888,1,50)</f>
      </c>
      <c r="I888" s="1" t="s">
        <v>2306</v>
      </c>
      <c r="J888" s="1104" t="s">
        <v>2307</v>
      </c>
    </row>
    <row x14ac:dyDescent="0.25" r="889" customHeight="1" ht="18.75">
      <c r="A889" s="97">
        <v>55</v>
      </c>
      <c r="B889" s="2" t="s">
        <v>2111</v>
      </c>
      <c r="C889" s="1101">
        <v>888</v>
      </c>
      <c r="D889" s="1101">
        <v>7</v>
      </c>
      <c r="E889" s="1101">
        <v>6</v>
      </c>
      <c r="F889" s="1101">
        <v>139</v>
      </c>
      <c r="G889" s="1101">
        <v>99</v>
      </c>
      <c r="H889" s="1102">
        <f>MID(I889,1,50)</f>
      </c>
      <c r="I889" s="1" t="s">
        <v>2308</v>
      </c>
      <c r="J889" s="1104" t="s">
        <v>2309</v>
      </c>
    </row>
    <row x14ac:dyDescent="0.25" r="890" customHeight="1" ht="18.75">
      <c r="A890" s="97">
        <v>55</v>
      </c>
      <c r="B890" s="2" t="s">
        <v>2111</v>
      </c>
      <c r="C890" s="1101">
        <v>889</v>
      </c>
      <c r="D890" s="1101">
        <v>7</v>
      </c>
      <c r="E890" s="1101">
        <v>6</v>
      </c>
      <c r="F890" s="1101">
        <v>139</v>
      </c>
      <c r="G890" s="1101">
        <v>100</v>
      </c>
      <c r="H890" s="1102">
        <f>MID(I890,1,50)</f>
      </c>
      <c r="I890" s="1" t="s">
        <v>2310</v>
      </c>
      <c r="J890" s="1104" t="s">
        <v>2311</v>
      </c>
    </row>
    <row x14ac:dyDescent="0.25" r="891" customHeight="1" ht="18.75">
      <c r="A891" s="97">
        <v>55</v>
      </c>
      <c r="B891" s="2" t="s">
        <v>2111</v>
      </c>
      <c r="C891" s="1101">
        <v>890</v>
      </c>
      <c r="D891" s="1101">
        <v>7</v>
      </c>
      <c r="E891" s="1101">
        <v>6</v>
      </c>
      <c r="F891" s="1101">
        <v>139</v>
      </c>
      <c r="G891" s="1101">
        <v>101</v>
      </c>
      <c r="H891" s="1102">
        <f>MID(I891,1,50)</f>
      </c>
      <c r="I891" s="1" t="s">
        <v>2312</v>
      </c>
      <c r="J891" s="1104" t="s">
        <v>2313</v>
      </c>
    </row>
    <row x14ac:dyDescent="0.25" r="892" customHeight="1" ht="18.75">
      <c r="A892" s="97">
        <v>55</v>
      </c>
      <c r="B892" s="2" t="s">
        <v>2111</v>
      </c>
      <c r="C892" s="1101">
        <v>891</v>
      </c>
      <c r="D892" s="1101">
        <v>7</v>
      </c>
      <c r="E892" s="1101">
        <v>6</v>
      </c>
      <c r="F892" s="1101">
        <v>140</v>
      </c>
      <c r="G892" s="1101">
        <v>102</v>
      </c>
      <c r="H892" s="1102">
        <f>MID(I892,1,50)</f>
      </c>
      <c r="I892" s="1" t="s">
        <v>2314</v>
      </c>
      <c r="J892" s="1104" t="s">
        <v>2315</v>
      </c>
    </row>
    <row x14ac:dyDescent="0.25" r="893" customHeight="1" ht="18.75">
      <c r="A893" s="97">
        <v>55</v>
      </c>
      <c r="B893" s="2" t="s">
        <v>2111</v>
      </c>
      <c r="C893" s="1101">
        <v>892</v>
      </c>
      <c r="D893" s="1101">
        <v>7</v>
      </c>
      <c r="E893" s="1101">
        <v>6</v>
      </c>
      <c r="F893" s="1101">
        <v>140</v>
      </c>
      <c r="G893" s="1101">
        <v>103</v>
      </c>
      <c r="H893" s="1102">
        <f>MID(I893,1,50)</f>
      </c>
      <c r="I893" s="1" t="s">
        <v>2316</v>
      </c>
      <c r="J893" s="1104" t="s">
        <v>2317</v>
      </c>
    </row>
    <row x14ac:dyDescent="0.25" r="894" customHeight="1" ht="18.75">
      <c r="A894" s="97">
        <v>55</v>
      </c>
      <c r="B894" s="2" t="s">
        <v>2111</v>
      </c>
      <c r="C894" s="1101">
        <v>893</v>
      </c>
      <c r="D894" s="1101">
        <v>7</v>
      </c>
      <c r="E894" s="1101">
        <v>6</v>
      </c>
      <c r="F894" s="1101">
        <v>140</v>
      </c>
      <c r="G894" s="1101">
        <v>104</v>
      </c>
      <c r="H894" s="1102">
        <f>MID(I894,1,50)</f>
      </c>
      <c r="I894" s="1" t="s">
        <v>2318</v>
      </c>
      <c r="J894" s="1104" t="s">
        <v>2319</v>
      </c>
    </row>
    <row x14ac:dyDescent="0.25" r="895" customHeight="1" ht="18.75">
      <c r="A895" s="97">
        <v>55</v>
      </c>
      <c r="B895" s="2" t="s">
        <v>2111</v>
      </c>
      <c r="C895" s="1101">
        <v>894</v>
      </c>
      <c r="D895" s="1101">
        <v>7</v>
      </c>
      <c r="E895" s="1101">
        <v>6</v>
      </c>
      <c r="F895" s="1101">
        <v>140</v>
      </c>
      <c r="G895" s="1101">
        <v>105</v>
      </c>
      <c r="H895" s="1102">
        <f>MID(I895,1,50)</f>
      </c>
      <c r="I895" s="1" t="s">
        <v>2320</v>
      </c>
      <c r="J895" s="1104" t="s">
        <v>2321</v>
      </c>
    </row>
    <row x14ac:dyDescent="0.25" r="896" customHeight="1" ht="18.75">
      <c r="A896" s="97">
        <v>55</v>
      </c>
      <c r="B896" s="2" t="s">
        <v>2111</v>
      </c>
      <c r="C896" s="1101">
        <v>895</v>
      </c>
      <c r="D896" s="1101">
        <v>7</v>
      </c>
      <c r="E896" s="1101">
        <v>6</v>
      </c>
      <c r="F896" s="1101">
        <v>140</v>
      </c>
      <c r="G896" s="1101">
        <v>106</v>
      </c>
      <c r="H896" s="1102">
        <f>MID(I896,1,50)</f>
      </c>
      <c r="I896" s="1" t="s">
        <v>2322</v>
      </c>
      <c r="J896" s="1104" t="s">
        <v>2323</v>
      </c>
    </row>
    <row x14ac:dyDescent="0.25" r="897" customHeight="1" ht="18.75">
      <c r="A897" s="97">
        <v>55</v>
      </c>
      <c r="B897" s="2" t="s">
        <v>2111</v>
      </c>
      <c r="C897" s="1101">
        <v>896</v>
      </c>
      <c r="D897" s="1101">
        <v>7</v>
      </c>
      <c r="E897" s="1101">
        <v>6</v>
      </c>
      <c r="F897" s="1101">
        <v>140</v>
      </c>
      <c r="G897" s="1101">
        <v>107</v>
      </c>
      <c r="H897" s="1102">
        <f>MID(I897,1,50)</f>
      </c>
      <c r="I897" s="1" t="s">
        <v>2324</v>
      </c>
      <c r="J897" s="1104" t="s">
        <v>2325</v>
      </c>
    </row>
    <row x14ac:dyDescent="0.25" r="898" customHeight="1" ht="18.75">
      <c r="A898" s="97">
        <v>55</v>
      </c>
      <c r="B898" s="2" t="s">
        <v>2111</v>
      </c>
      <c r="C898" s="1101">
        <v>897</v>
      </c>
      <c r="D898" s="1101">
        <v>7</v>
      </c>
      <c r="E898" s="1101">
        <v>6</v>
      </c>
      <c r="F898" s="1101">
        <v>140</v>
      </c>
      <c r="G898" s="1101">
        <v>108</v>
      </c>
      <c r="H898" s="1102">
        <f>MID(I898,1,50)</f>
      </c>
      <c r="I898" s="1" t="s">
        <v>2326</v>
      </c>
      <c r="J898" s="1104" t="s">
        <v>2327</v>
      </c>
    </row>
    <row x14ac:dyDescent="0.25" r="899" customHeight="1" ht="18.75">
      <c r="A899" s="97">
        <v>55</v>
      </c>
      <c r="B899" s="2" t="s">
        <v>2111</v>
      </c>
      <c r="C899" s="1101">
        <v>898</v>
      </c>
      <c r="D899" s="1101">
        <v>7</v>
      </c>
      <c r="E899" s="1101">
        <v>6</v>
      </c>
      <c r="F899" s="1101">
        <v>140</v>
      </c>
      <c r="G899" s="1101">
        <v>109</v>
      </c>
      <c r="H899" s="1102">
        <f>MID(I899,1,50)</f>
      </c>
      <c r="I899" s="1" t="s">
        <v>2328</v>
      </c>
      <c r="J899" s="1104" t="s">
        <v>2329</v>
      </c>
    </row>
    <row x14ac:dyDescent="0.25" r="900" customHeight="1" ht="18.75">
      <c r="A900" s="97">
        <v>55</v>
      </c>
      <c r="B900" s="2" t="s">
        <v>2111</v>
      </c>
      <c r="C900" s="1101">
        <v>899</v>
      </c>
      <c r="D900" s="1101">
        <v>7</v>
      </c>
      <c r="E900" s="1101">
        <v>6</v>
      </c>
      <c r="F900" s="1101">
        <v>140</v>
      </c>
      <c r="G900" s="1101">
        <v>110</v>
      </c>
      <c r="H900" s="1102">
        <f>MID(I900,1,50)</f>
      </c>
      <c r="I900" s="1" t="s">
        <v>2330</v>
      </c>
      <c r="J900" s="1104" t="s">
        <v>2331</v>
      </c>
    </row>
    <row x14ac:dyDescent="0.25" r="901" customHeight="1" ht="18.75">
      <c r="A901" s="97">
        <v>55</v>
      </c>
      <c r="B901" s="2" t="s">
        <v>2111</v>
      </c>
      <c r="C901" s="1101">
        <v>900</v>
      </c>
      <c r="D901" s="1101">
        <v>8</v>
      </c>
      <c r="E901" s="1101">
        <v>6</v>
      </c>
      <c r="F901" s="1101">
        <v>141</v>
      </c>
      <c r="G901" s="1101">
        <v>111</v>
      </c>
      <c r="H901" s="1102">
        <f>MID(I901,1,50)</f>
      </c>
      <c r="I901" s="1" t="s">
        <v>2332</v>
      </c>
      <c r="J901" s="1104" t="s">
        <v>2333</v>
      </c>
    </row>
    <row x14ac:dyDescent="0.25" r="902" customHeight="1" ht="18.75">
      <c r="A902" s="97">
        <v>55</v>
      </c>
      <c r="B902" s="2" t="s">
        <v>2111</v>
      </c>
      <c r="C902" s="1101">
        <v>901</v>
      </c>
      <c r="D902" s="1101">
        <v>8</v>
      </c>
      <c r="E902" s="1101">
        <v>6</v>
      </c>
      <c r="F902" s="1101">
        <v>141</v>
      </c>
      <c r="G902" s="1101">
        <v>112</v>
      </c>
      <c r="H902" s="1102">
        <f>MID(I902,1,50)</f>
      </c>
      <c r="I902" s="1" t="s">
        <v>2334</v>
      </c>
      <c r="J902" s="1104" t="s">
        <v>2335</v>
      </c>
    </row>
    <row x14ac:dyDescent="0.25" r="903" customHeight="1" ht="18.75">
      <c r="A903" s="97">
        <v>55</v>
      </c>
      <c r="B903" s="2" t="s">
        <v>2111</v>
      </c>
      <c r="C903" s="1101">
        <v>902</v>
      </c>
      <c r="D903" s="1101">
        <v>8</v>
      </c>
      <c r="E903" s="1101">
        <v>6</v>
      </c>
      <c r="F903" s="1101">
        <v>141</v>
      </c>
      <c r="G903" s="1101">
        <v>113</v>
      </c>
      <c r="H903" s="1102">
        <f>MID(I903,1,50)</f>
      </c>
      <c r="I903" s="1" t="s">
        <v>2336</v>
      </c>
      <c r="J903" s="1104" t="s">
        <v>2337</v>
      </c>
    </row>
    <row x14ac:dyDescent="0.25" r="904" customHeight="1" ht="18.75">
      <c r="A904" s="97">
        <v>55</v>
      </c>
      <c r="B904" s="2" t="s">
        <v>2111</v>
      </c>
      <c r="C904" s="1101">
        <v>903</v>
      </c>
      <c r="D904" s="1101">
        <v>8</v>
      </c>
      <c r="E904" s="1101">
        <v>6</v>
      </c>
      <c r="F904" s="1101">
        <v>141</v>
      </c>
      <c r="G904" s="1101">
        <v>114</v>
      </c>
      <c r="H904" s="1102">
        <f>MID(I904,1,50)</f>
      </c>
      <c r="I904" s="1" t="s">
        <v>2338</v>
      </c>
      <c r="J904" s="1104" t="s">
        <v>2339</v>
      </c>
    </row>
    <row x14ac:dyDescent="0.25" r="905" customHeight="1" ht="18.75">
      <c r="A905" s="97">
        <v>55</v>
      </c>
      <c r="B905" s="2" t="s">
        <v>2111</v>
      </c>
      <c r="C905" s="1101">
        <v>904</v>
      </c>
      <c r="D905" s="1101">
        <v>8</v>
      </c>
      <c r="E905" s="1101">
        <v>6</v>
      </c>
      <c r="F905" s="1101">
        <v>141</v>
      </c>
      <c r="G905" s="1101">
        <v>115</v>
      </c>
      <c r="H905" s="1102">
        <f>MID(I905,1,50)</f>
      </c>
      <c r="I905" s="1" t="s">
        <v>2340</v>
      </c>
      <c r="J905" s="1104" t="s">
        <v>2341</v>
      </c>
    </row>
    <row x14ac:dyDescent="0.25" r="906" customHeight="1" ht="18.75">
      <c r="A906" s="97">
        <v>55</v>
      </c>
      <c r="B906" s="2" t="s">
        <v>2111</v>
      </c>
      <c r="C906" s="1101">
        <v>905</v>
      </c>
      <c r="D906" s="1101">
        <v>8</v>
      </c>
      <c r="E906" s="1101">
        <v>6</v>
      </c>
      <c r="F906" s="1101">
        <v>141</v>
      </c>
      <c r="G906" s="1101">
        <v>116</v>
      </c>
      <c r="H906" s="1102">
        <f>MID(I906,1,50)</f>
      </c>
      <c r="I906" s="1" t="s">
        <v>2342</v>
      </c>
      <c r="J906" s="1104" t="s">
        <v>2343</v>
      </c>
    </row>
    <row x14ac:dyDescent="0.25" r="907" customHeight="1" ht="18.75">
      <c r="A907" s="97">
        <v>55</v>
      </c>
      <c r="B907" s="2" t="s">
        <v>2111</v>
      </c>
      <c r="C907" s="1101">
        <v>906</v>
      </c>
      <c r="D907" s="1101">
        <v>8</v>
      </c>
      <c r="E907" s="1101">
        <v>6</v>
      </c>
      <c r="F907" s="1101">
        <v>141</v>
      </c>
      <c r="G907" s="1101">
        <v>117</v>
      </c>
      <c r="H907" s="1102">
        <f>MID(I907,1,50)</f>
      </c>
      <c r="I907" s="1" t="s">
        <v>2344</v>
      </c>
      <c r="J907" s="1104" t="s">
        <v>2345</v>
      </c>
    </row>
    <row x14ac:dyDescent="0.25" r="908" customHeight="1" ht="18.75">
      <c r="A908" s="97">
        <v>55</v>
      </c>
      <c r="B908" s="2" t="s">
        <v>2111</v>
      </c>
      <c r="C908" s="1101">
        <v>907</v>
      </c>
      <c r="D908" s="1101">
        <v>8</v>
      </c>
      <c r="E908" s="1101">
        <v>6</v>
      </c>
      <c r="F908" s="1101">
        <v>141</v>
      </c>
      <c r="G908" s="1101">
        <v>118</v>
      </c>
      <c r="H908" s="1102">
        <f>MID(I908,1,50)</f>
      </c>
      <c r="I908" s="1" t="s">
        <v>2346</v>
      </c>
      <c r="J908" s="1104" t="s">
        <v>2347</v>
      </c>
    </row>
    <row x14ac:dyDescent="0.25" r="909" customHeight="1" ht="18.75">
      <c r="A909" s="97">
        <v>55</v>
      </c>
      <c r="B909" s="2" t="s">
        <v>2111</v>
      </c>
      <c r="C909" s="1101">
        <v>908</v>
      </c>
      <c r="D909" s="1101">
        <v>8</v>
      </c>
      <c r="E909" s="1101">
        <v>6</v>
      </c>
      <c r="F909" s="1101">
        <v>142</v>
      </c>
      <c r="G909" s="1101">
        <v>119</v>
      </c>
      <c r="H909" s="1102">
        <f>MID(I909,1,50)</f>
      </c>
      <c r="I909" s="1" t="s">
        <v>2348</v>
      </c>
      <c r="J909" s="1104" t="s">
        <v>2349</v>
      </c>
    </row>
    <row x14ac:dyDescent="0.25" r="910" customHeight="1" ht="18.75">
      <c r="A910" s="97">
        <v>55</v>
      </c>
      <c r="B910" s="2" t="s">
        <v>2111</v>
      </c>
      <c r="C910" s="1101">
        <v>909</v>
      </c>
      <c r="D910" s="1101">
        <v>8</v>
      </c>
      <c r="E910" s="1101">
        <v>6</v>
      </c>
      <c r="F910" s="1101">
        <v>142</v>
      </c>
      <c r="G910" s="1101">
        <v>120</v>
      </c>
      <c r="H910" s="1102">
        <f>MID(I910,1,50)</f>
      </c>
      <c r="I910" s="1" t="s">
        <v>2350</v>
      </c>
      <c r="J910" s="1104" t="s">
        <v>2351</v>
      </c>
    </row>
    <row x14ac:dyDescent="0.25" r="911" customHeight="1" ht="18.75">
      <c r="A911" s="97">
        <v>55</v>
      </c>
      <c r="B911" s="2" t="s">
        <v>2111</v>
      </c>
      <c r="C911" s="1101">
        <v>910</v>
      </c>
      <c r="D911" s="1101">
        <v>8</v>
      </c>
      <c r="E911" s="1101">
        <v>6</v>
      </c>
      <c r="F911" s="1101">
        <v>142</v>
      </c>
      <c r="G911" s="1101">
        <v>121</v>
      </c>
      <c r="H911" s="1102">
        <f>MID(I911,1,50)</f>
      </c>
      <c r="I911" s="1" t="s">
        <v>2352</v>
      </c>
      <c r="J911" s="1104" t="s">
        <v>2353</v>
      </c>
    </row>
    <row x14ac:dyDescent="0.25" r="912" customHeight="1" ht="18.75">
      <c r="A912" s="97">
        <v>55</v>
      </c>
      <c r="B912" s="2" t="s">
        <v>2111</v>
      </c>
      <c r="C912" s="1101">
        <v>911</v>
      </c>
      <c r="D912" s="1101">
        <v>8</v>
      </c>
      <c r="E912" s="1101">
        <v>6</v>
      </c>
      <c r="F912" s="1101">
        <v>142</v>
      </c>
      <c r="G912" s="1101">
        <v>122</v>
      </c>
      <c r="H912" s="1102">
        <f>MID(I912,1,50)</f>
      </c>
      <c r="I912" s="1" t="s">
        <v>2354</v>
      </c>
      <c r="J912" s="1104" t="s">
        <v>2355</v>
      </c>
    </row>
    <row x14ac:dyDescent="0.25" r="913" customHeight="1" ht="18.75">
      <c r="A913" s="97">
        <v>55</v>
      </c>
      <c r="B913" s="2" t="s">
        <v>2111</v>
      </c>
      <c r="C913" s="1101">
        <v>912</v>
      </c>
      <c r="D913" s="1101">
        <v>8</v>
      </c>
      <c r="E913" s="1101">
        <v>6</v>
      </c>
      <c r="F913" s="1101">
        <v>142</v>
      </c>
      <c r="G913" s="1101">
        <v>123</v>
      </c>
      <c r="H913" s="1102">
        <f>MID(I913,1,50)</f>
      </c>
      <c r="I913" s="1" t="s">
        <v>2356</v>
      </c>
      <c r="J913" s="1104" t="s">
        <v>2357</v>
      </c>
    </row>
    <row x14ac:dyDescent="0.25" r="914" customHeight="1" ht="18.75">
      <c r="A914" s="97">
        <v>55</v>
      </c>
      <c r="B914" s="2" t="s">
        <v>2111</v>
      </c>
      <c r="C914" s="1101">
        <v>913</v>
      </c>
      <c r="D914" s="1101">
        <v>8</v>
      </c>
      <c r="E914" s="1101">
        <v>6</v>
      </c>
      <c r="F914" s="1101">
        <v>142</v>
      </c>
      <c r="G914" s="1101">
        <v>124</v>
      </c>
      <c r="H914" s="1102">
        <f>MID(I914,1,50)</f>
      </c>
      <c r="I914" s="1" t="s">
        <v>2358</v>
      </c>
      <c r="J914" s="1104" t="s">
        <v>2359</v>
      </c>
    </row>
    <row x14ac:dyDescent="0.25" r="915" customHeight="1" ht="18.75">
      <c r="A915" s="97">
        <v>55</v>
      </c>
      <c r="B915" s="2" t="s">
        <v>2111</v>
      </c>
      <c r="C915" s="1101">
        <v>914</v>
      </c>
      <c r="D915" s="1101">
        <v>8</v>
      </c>
      <c r="E915" s="1101">
        <v>6</v>
      </c>
      <c r="F915" s="1101">
        <v>143</v>
      </c>
      <c r="G915" s="1101">
        <v>125</v>
      </c>
      <c r="H915" s="1102">
        <f>MID(I915,1,50)</f>
      </c>
      <c r="I915" s="1" t="s">
        <v>2360</v>
      </c>
      <c r="J915" s="1104" t="s">
        <v>2361</v>
      </c>
    </row>
    <row x14ac:dyDescent="0.25" r="916" customHeight="1" ht="18.75">
      <c r="A916" s="97">
        <v>55</v>
      </c>
      <c r="B916" s="2" t="s">
        <v>2111</v>
      </c>
      <c r="C916" s="1101">
        <v>915</v>
      </c>
      <c r="D916" s="1101">
        <v>8</v>
      </c>
      <c r="E916" s="1101">
        <v>6</v>
      </c>
      <c r="F916" s="1101">
        <v>143</v>
      </c>
      <c r="G916" s="1101">
        <v>126</v>
      </c>
      <c r="H916" s="1102">
        <f>MID(I916,1,50)</f>
      </c>
      <c r="I916" s="1" t="s">
        <v>2362</v>
      </c>
      <c r="J916" s="1104" t="s">
        <v>2363</v>
      </c>
    </row>
    <row x14ac:dyDescent="0.25" r="917" customHeight="1" ht="18.75">
      <c r="A917" s="97">
        <v>55</v>
      </c>
      <c r="B917" s="2" t="s">
        <v>2111</v>
      </c>
      <c r="C917" s="1101">
        <v>916</v>
      </c>
      <c r="D917" s="1101">
        <v>8</v>
      </c>
      <c r="E917" s="1101">
        <v>6</v>
      </c>
      <c r="F917" s="1101">
        <v>143</v>
      </c>
      <c r="G917" s="1101">
        <v>127</v>
      </c>
      <c r="H917" s="1102">
        <f>MID(I917,1,50)</f>
      </c>
      <c r="I917" s="1" t="s">
        <v>2364</v>
      </c>
      <c r="J917" s="1104" t="s">
        <v>2365</v>
      </c>
    </row>
    <row x14ac:dyDescent="0.25" r="918" customHeight="1" ht="18.75">
      <c r="A918" s="97">
        <v>55</v>
      </c>
      <c r="B918" s="2" t="s">
        <v>2111</v>
      </c>
      <c r="C918" s="1101">
        <v>917</v>
      </c>
      <c r="D918" s="1101">
        <v>8</v>
      </c>
      <c r="E918" s="1101">
        <v>6</v>
      </c>
      <c r="F918" s="1101">
        <v>143</v>
      </c>
      <c r="G918" s="1101">
        <v>128</v>
      </c>
      <c r="H918" s="1102">
        <f>MID(I918,1,50)</f>
      </c>
      <c r="I918" s="1" t="s">
        <v>2366</v>
      </c>
      <c r="J918" s="1104" t="s">
        <v>2367</v>
      </c>
    </row>
    <row x14ac:dyDescent="0.25" r="919" customHeight="1" ht="18.75">
      <c r="A919" s="97">
        <v>55</v>
      </c>
      <c r="B919" s="2" t="s">
        <v>2111</v>
      </c>
      <c r="C919" s="1101">
        <v>918</v>
      </c>
      <c r="D919" s="1101">
        <v>8</v>
      </c>
      <c r="E919" s="1101">
        <v>6</v>
      </c>
      <c r="F919" s="1101">
        <v>143</v>
      </c>
      <c r="G919" s="1101">
        <v>129</v>
      </c>
      <c r="H919" s="1102">
        <f>MID(I919,1,50)</f>
      </c>
      <c r="I919" s="1" t="s">
        <v>2368</v>
      </c>
      <c r="J919" s="1104" t="s">
        <v>2369</v>
      </c>
    </row>
    <row x14ac:dyDescent="0.25" r="920" customHeight="1" ht="18.75">
      <c r="A920" s="97">
        <v>55</v>
      </c>
      <c r="B920" s="2" t="s">
        <v>2111</v>
      </c>
      <c r="C920" s="1101">
        <v>919</v>
      </c>
      <c r="D920" s="1101">
        <v>8</v>
      </c>
      <c r="E920" s="1101">
        <v>6</v>
      </c>
      <c r="F920" s="1101">
        <v>143</v>
      </c>
      <c r="G920" s="1101">
        <v>130</v>
      </c>
      <c r="H920" s="1102">
        <f>MID(I920,1,50)</f>
      </c>
      <c r="I920" s="1" t="s">
        <v>2370</v>
      </c>
      <c r="J920" s="1104" t="s">
        <v>2371</v>
      </c>
    </row>
    <row x14ac:dyDescent="0.25" r="921" customHeight="1" ht="18.75">
      <c r="A921" s="97">
        <v>55</v>
      </c>
      <c r="B921" s="2" t="s">
        <v>2111</v>
      </c>
      <c r="C921" s="1101">
        <v>920</v>
      </c>
      <c r="D921" s="1101">
        <v>8</v>
      </c>
      <c r="E921" s="1101">
        <v>6</v>
      </c>
      <c r="F921" s="1101">
        <v>143</v>
      </c>
      <c r="G921" s="1101">
        <v>131</v>
      </c>
      <c r="H921" s="1102">
        <f>MID(I921,1,50)</f>
      </c>
      <c r="I921" s="1" t="s">
        <v>2372</v>
      </c>
      <c r="J921" s="1104" t="s">
        <v>2373</v>
      </c>
    </row>
    <row x14ac:dyDescent="0.25" r="922" customHeight="1" ht="18.75">
      <c r="A922" s="97">
        <v>55</v>
      </c>
      <c r="B922" s="2" t="s">
        <v>2111</v>
      </c>
      <c r="C922" s="1101">
        <v>921</v>
      </c>
      <c r="D922" s="1101">
        <v>8</v>
      </c>
      <c r="E922" s="1101">
        <v>6</v>
      </c>
      <c r="F922" s="1101">
        <v>144</v>
      </c>
      <c r="G922" s="1101">
        <v>132</v>
      </c>
      <c r="H922" s="1102">
        <f>MID(I922,1,50)</f>
      </c>
      <c r="I922" s="1" t="s">
        <v>2374</v>
      </c>
      <c r="J922" s="1104" t="s">
        <v>2375</v>
      </c>
    </row>
    <row x14ac:dyDescent="0.25" r="923" customHeight="1" ht="18.75">
      <c r="A923" s="97">
        <v>55</v>
      </c>
      <c r="B923" s="2" t="s">
        <v>2111</v>
      </c>
      <c r="C923" s="1101">
        <v>922</v>
      </c>
      <c r="D923" s="1101">
        <v>8</v>
      </c>
      <c r="E923" s="1101">
        <v>6</v>
      </c>
      <c r="F923" s="1101">
        <v>144</v>
      </c>
      <c r="G923" s="1101">
        <v>133</v>
      </c>
      <c r="H923" s="1102">
        <f>MID(I923,1,50)</f>
      </c>
      <c r="I923" s="1" t="s">
        <v>2376</v>
      </c>
      <c r="J923" s="1104" t="s">
        <v>2377</v>
      </c>
    </row>
    <row x14ac:dyDescent="0.25" r="924" customHeight="1" ht="18.75">
      <c r="A924" s="97">
        <v>55</v>
      </c>
      <c r="B924" s="2" t="s">
        <v>2111</v>
      </c>
      <c r="C924" s="1101">
        <v>923</v>
      </c>
      <c r="D924" s="1101">
        <v>8</v>
      </c>
      <c r="E924" s="1101">
        <v>6</v>
      </c>
      <c r="F924" s="1101">
        <v>144</v>
      </c>
      <c r="G924" s="1101">
        <v>134</v>
      </c>
      <c r="H924" s="1102">
        <f>MID(I924,1,50)</f>
      </c>
      <c r="I924" s="1" t="s">
        <v>2378</v>
      </c>
      <c r="J924" s="1104" t="s">
        <v>2379</v>
      </c>
    </row>
    <row x14ac:dyDescent="0.25" r="925" customHeight="1" ht="18.75">
      <c r="A925" s="97">
        <v>55</v>
      </c>
      <c r="B925" s="2" t="s">
        <v>2111</v>
      </c>
      <c r="C925" s="1101">
        <v>924</v>
      </c>
      <c r="D925" s="1101">
        <v>8</v>
      </c>
      <c r="E925" s="1101">
        <v>6</v>
      </c>
      <c r="F925" s="1101">
        <v>144</v>
      </c>
      <c r="G925" s="1101">
        <v>135</v>
      </c>
      <c r="H925" s="1102">
        <f>MID(I925,1,50)</f>
      </c>
      <c r="I925" s="1" t="s">
        <v>2380</v>
      </c>
      <c r="J925" s="1104" t="s">
        <v>2381</v>
      </c>
    </row>
    <row x14ac:dyDescent="0.25" r="926" customHeight="1" ht="18.75">
      <c r="A926" s="97">
        <v>55</v>
      </c>
      <c r="B926" s="2" t="s">
        <v>2111</v>
      </c>
      <c r="C926" s="1101">
        <v>925</v>
      </c>
      <c r="D926" s="1101">
        <v>8</v>
      </c>
      <c r="E926" s="1101">
        <v>6</v>
      </c>
      <c r="F926" s="1101">
        <v>144</v>
      </c>
      <c r="G926" s="1101">
        <v>136</v>
      </c>
      <c r="H926" s="1102">
        <f>MID(I926,1,50)</f>
      </c>
      <c r="I926" s="1" t="s">
        <v>2382</v>
      </c>
      <c r="J926" s="1104" t="s">
        <v>2383</v>
      </c>
    </row>
    <row x14ac:dyDescent="0.25" r="927" customHeight="1" ht="18.75">
      <c r="A927" s="97">
        <v>55</v>
      </c>
      <c r="B927" s="2" t="s">
        <v>2111</v>
      </c>
      <c r="C927" s="1101">
        <v>926</v>
      </c>
      <c r="D927" s="1101">
        <v>8</v>
      </c>
      <c r="E927" s="1101">
        <v>6</v>
      </c>
      <c r="F927" s="1101">
        <v>144</v>
      </c>
      <c r="G927" s="1101">
        <v>137</v>
      </c>
      <c r="H927" s="1102">
        <f>MID(I927,1,50)</f>
      </c>
      <c r="I927" s="1" t="s">
        <v>2384</v>
      </c>
      <c r="J927" s="1104" t="s">
        <v>2385</v>
      </c>
    </row>
    <row x14ac:dyDescent="0.25" r="928" customHeight="1" ht="18.75">
      <c r="A928" s="97">
        <v>55</v>
      </c>
      <c r="B928" s="2" t="s">
        <v>2111</v>
      </c>
      <c r="C928" s="1101">
        <v>927</v>
      </c>
      <c r="D928" s="1101">
        <v>8</v>
      </c>
      <c r="E928" s="1101">
        <v>6</v>
      </c>
      <c r="F928" s="1101">
        <v>145</v>
      </c>
      <c r="G928" s="1101">
        <v>138</v>
      </c>
      <c r="H928" s="1102">
        <f>MID(I928,1,50)</f>
      </c>
      <c r="I928" s="1" t="s">
        <v>2386</v>
      </c>
      <c r="J928" s="1104" t="s">
        <v>2387</v>
      </c>
    </row>
    <row x14ac:dyDescent="0.25" r="929" customHeight="1" ht="18.75">
      <c r="A929" s="97">
        <v>55</v>
      </c>
      <c r="B929" s="2" t="s">
        <v>2111</v>
      </c>
      <c r="C929" s="1101">
        <v>928</v>
      </c>
      <c r="D929" s="1101">
        <v>8</v>
      </c>
      <c r="E929" s="1101">
        <v>6</v>
      </c>
      <c r="F929" s="1101">
        <v>145</v>
      </c>
      <c r="G929" s="1101">
        <v>139</v>
      </c>
      <c r="H929" s="1102">
        <f>MID(I929,1,50)</f>
      </c>
      <c r="I929" s="1" t="s">
        <v>2388</v>
      </c>
      <c r="J929" s="1104" t="s">
        <v>2389</v>
      </c>
    </row>
    <row x14ac:dyDescent="0.25" r="930" customHeight="1" ht="18.75">
      <c r="A930" s="97">
        <v>55</v>
      </c>
      <c r="B930" s="2" t="s">
        <v>2111</v>
      </c>
      <c r="C930" s="1101">
        <v>929</v>
      </c>
      <c r="D930" s="1101">
        <v>8</v>
      </c>
      <c r="E930" s="1101">
        <v>6</v>
      </c>
      <c r="F930" s="1101">
        <v>145</v>
      </c>
      <c r="G930" s="1101">
        <v>140</v>
      </c>
      <c r="H930" s="1102">
        <f>MID(I930,1,50)</f>
      </c>
      <c r="I930" s="1" t="s">
        <v>2390</v>
      </c>
      <c r="J930" s="1104" t="s">
        <v>2391</v>
      </c>
    </row>
    <row x14ac:dyDescent="0.25" r="931" customHeight="1" ht="18.75">
      <c r="A931" s="97">
        <v>55</v>
      </c>
      <c r="B931" s="2" t="s">
        <v>2111</v>
      </c>
      <c r="C931" s="1101">
        <v>930</v>
      </c>
      <c r="D931" s="1101">
        <v>8</v>
      </c>
      <c r="E931" s="1101">
        <v>6</v>
      </c>
      <c r="F931" s="1101">
        <v>145</v>
      </c>
      <c r="G931" s="1101">
        <v>141</v>
      </c>
      <c r="H931" s="1102">
        <f>MID(I931,1,50)</f>
      </c>
      <c r="I931" s="1" t="s">
        <v>2392</v>
      </c>
      <c r="J931" s="1104" t="s">
        <v>2393</v>
      </c>
    </row>
    <row x14ac:dyDescent="0.25" r="932" customHeight="1" ht="18.75">
      <c r="A932" s="97">
        <v>55</v>
      </c>
      <c r="B932" s="2" t="s">
        <v>2111</v>
      </c>
      <c r="C932" s="1101">
        <v>931</v>
      </c>
      <c r="D932" s="1101">
        <v>8</v>
      </c>
      <c r="E932" s="1101">
        <v>6</v>
      </c>
      <c r="F932" s="1101">
        <v>145</v>
      </c>
      <c r="G932" s="1101">
        <v>142</v>
      </c>
      <c r="H932" s="1102">
        <f>MID(I932,1,50)</f>
      </c>
      <c r="I932" s="1" t="s">
        <v>2394</v>
      </c>
      <c r="J932" s="1104" t="s">
        <v>2395</v>
      </c>
    </row>
    <row x14ac:dyDescent="0.25" r="933" customHeight="1" ht="18.75">
      <c r="A933" s="97">
        <v>55</v>
      </c>
      <c r="B933" s="2" t="s">
        <v>2111</v>
      </c>
      <c r="C933" s="1101">
        <v>932</v>
      </c>
      <c r="D933" s="1101">
        <v>8</v>
      </c>
      <c r="E933" s="1101">
        <v>6</v>
      </c>
      <c r="F933" s="1101">
        <v>146</v>
      </c>
      <c r="G933" s="1101">
        <v>143</v>
      </c>
      <c r="H933" s="1102">
        <f>MID(I933,1,50)</f>
      </c>
      <c r="I933" s="1" t="s">
        <v>2396</v>
      </c>
      <c r="J933" s="1104" t="s">
        <v>2397</v>
      </c>
    </row>
    <row x14ac:dyDescent="0.25" r="934" customHeight="1" ht="18.75">
      <c r="A934" s="97">
        <v>55</v>
      </c>
      <c r="B934" s="2" t="s">
        <v>2111</v>
      </c>
      <c r="C934" s="1101">
        <v>933</v>
      </c>
      <c r="D934" s="1101">
        <v>8</v>
      </c>
      <c r="E934" s="1101">
        <v>6</v>
      </c>
      <c r="F934" s="1101">
        <v>146</v>
      </c>
      <c r="G934" s="1101">
        <v>144</v>
      </c>
      <c r="H934" s="1102">
        <f>MID(I934,1,50)</f>
      </c>
      <c r="I934" s="1" t="s">
        <v>2398</v>
      </c>
      <c r="J934" s="1104" t="s">
        <v>2399</v>
      </c>
    </row>
    <row x14ac:dyDescent="0.25" r="935" customHeight="1" ht="18.75">
      <c r="A935" s="97">
        <v>55</v>
      </c>
      <c r="B935" s="2" t="s">
        <v>2111</v>
      </c>
      <c r="C935" s="1101">
        <v>934</v>
      </c>
      <c r="D935" s="1101">
        <v>8</v>
      </c>
      <c r="E935" s="1101">
        <v>6</v>
      </c>
      <c r="F935" s="1101">
        <v>146</v>
      </c>
      <c r="G935" s="1101">
        <v>145</v>
      </c>
      <c r="H935" s="1102">
        <f>MID(I935,1,50)</f>
      </c>
      <c r="I935" s="1" t="s">
        <v>2400</v>
      </c>
      <c r="J935" s="1104" t="s">
        <v>2401</v>
      </c>
    </row>
    <row x14ac:dyDescent="0.25" r="936" customHeight="1" ht="18.75">
      <c r="A936" s="97">
        <v>55</v>
      </c>
      <c r="B936" s="2" t="s">
        <v>2111</v>
      </c>
      <c r="C936" s="1101">
        <v>935</v>
      </c>
      <c r="D936" s="1101">
        <v>8</v>
      </c>
      <c r="E936" s="1101">
        <v>6</v>
      </c>
      <c r="F936" s="1101">
        <v>146</v>
      </c>
      <c r="G936" s="1101">
        <v>146</v>
      </c>
      <c r="H936" s="1102">
        <f>MID(I936,1,50)</f>
      </c>
      <c r="I936" s="1" t="s">
        <v>2402</v>
      </c>
      <c r="J936" s="1104" t="s">
        <v>2403</v>
      </c>
    </row>
    <row x14ac:dyDescent="0.25" r="937" customHeight="1" ht="18.75">
      <c r="A937" s="97">
        <v>55</v>
      </c>
      <c r="B937" s="2" t="s">
        <v>2111</v>
      </c>
      <c r="C937" s="1101">
        <v>936</v>
      </c>
      <c r="D937" s="1101">
        <v>8</v>
      </c>
      <c r="E937" s="1101">
        <v>6</v>
      </c>
      <c r="F937" s="1101">
        <v>147</v>
      </c>
      <c r="G937" s="1101">
        <v>147</v>
      </c>
      <c r="H937" s="1102">
        <f>MID(I937,1,50)</f>
      </c>
      <c r="I937" s="1" t="s">
        <v>2404</v>
      </c>
      <c r="J937" s="1104" t="s">
        <v>2405</v>
      </c>
    </row>
    <row x14ac:dyDescent="0.25" r="938" customHeight="1" ht="18.75">
      <c r="A938" s="97">
        <v>55</v>
      </c>
      <c r="B938" s="2" t="s">
        <v>2111</v>
      </c>
      <c r="C938" s="1101">
        <v>937</v>
      </c>
      <c r="D938" s="1101">
        <v>8</v>
      </c>
      <c r="E938" s="1101">
        <v>6</v>
      </c>
      <c r="F938" s="1101">
        <v>147</v>
      </c>
      <c r="G938" s="1101">
        <v>148</v>
      </c>
      <c r="H938" s="1102">
        <f>MID(I938,1,50)</f>
      </c>
      <c r="I938" s="1" t="s">
        <v>2406</v>
      </c>
      <c r="J938" s="1104" t="s">
        <v>2407</v>
      </c>
    </row>
    <row x14ac:dyDescent="0.25" r="939" customHeight="1" ht="18.75">
      <c r="A939" s="97">
        <v>55</v>
      </c>
      <c r="B939" s="2" t="s">
        <v>2111</v>
      </c>
      <c r="C939" s="1101">
        <v>938</v>
      </c>
      <c r="D939" s="1101">
        <v>8</v>
      </c>
      <c r="E939" s="1101">
        <v>6</v>
      </c>
      <c r="F939" s="1101">
        <v>147</v>
      </c>
      <c r="G939" s="1101">
        <v>149</v>
      </c>
      <c r="H939" s="1102">
        <f>MID(I939,1,50)</f>
      </c>
      <c r="I939" s="1" t="s">
        <v>2408</v>
      </c>
      <c r="J939" s="1104" t="s">
        <v>2409</v>
      </c>
    </row>
    <row x14ac:dyDescent="0.25" r="940" customHeight="1" ht="18.75">
      <c r="A940" s="97">
        <v>55</v>
      </c>
      <c r="B940" s="2" t="s">
        <v>2111</v>
      </c>
      <c r="C940" s="1101">
        <v>939</v>
      </c>
      <c r="D940" s="1101">
        <v>8</v>
      </c>
      <c r="E940" s="1101">
        <v>6</v>
      </c>
      <c r="F940" s="1101">
        <v>147</v>
      </c>
      <c r="G940" s="1101">
        <v>150</v>
      </c>
      <c r="H940" s="1102">
        <f>MID(I940,1,50)</f>
      </c>
      <c r="I940" s="1" t="s">
        <v>2410</v>
      </c>
      <c r="J940" s="1104" t="s">
        <v>2411</v>
      </c>
    </row>
    <row x14ac:dyDescent="0.25" r="941" customHeight="1" ht="18.75">
      <c r="A941" s="97">
        <v>55</v>
      </c>
      <c r="B941" s="2" t="s">
        <v>2111</v>
      </c>
      <c r="C941" s="1101">
        <v>940</v>
      </c>
      <c r="D941" s="1101">
        <v>8</v>
      </c>
      <c r="E941" s="1101">
        <v>6</v>
      </c>
      <c r="F941" s="1101">
        <v>147</v>
      </c>
      <c r="G941" s="1101">
        <v>151</v>
      </c>
      <c r="H941" s="1102">
        <f>MID(I941,1,50)</f>
      </c>
      <c r="I941" s="1" t="s">
        <v>2412</v>
      </c>
      <c r="J941" s="1104" t="s">
        <v>2413</v>
      </c>
    </row>
    <row x14ac:dyDescent="0.25" r="942" customHeight="1" ht="18.75">
      <c r="A942" s="97">
        <v>55</v>
      </c>
      <c r="B942" s="2" t="s">
        <v>2111</v>
      </c>
      <c r="C942" s="1101">
        <v>941</v>
      </c>
      <c r="D942" s="1101">
        <v>8</v>
      </c>
      <c r="E942" s="1101">
        <v>6</v>
      </c>
      <c r="F942" s="1101">
        <v>148</v>
      </c>
      <c r="G942" s="1101">
        <v>152</v>
      </c>
      <c r="H942" s="1102">
        <f>MID(I942,1,50)</f>
      </c>
      <c r="I942" s="1" t="s">
        <v>2414</v>
      </c>
      <c r="J942" s="1104" t="s">
        <v>2415</v>
      </c>
    </row>
    <row x14ac:dyDescent="0.25" r="943" customHeight="1" ht="18.75">
      <c r="A943" s="97">
        <v>55</v>
      </c>
      <c r="B943" s="2" t="s">
        <v>2111</v>
      </c>
      <c r="C943" s="1101">
        <v>942</v>
      </c>
      <c r="D943" s="1101">
        <v>8</v>
      </c>
      <c r="E943" s="1101">
        <v>6</v>
      </c>
      <c r="F943" s="1101">
        <v>148</v>
      </c>
      <c r="G943" s="1101">
        <v>153</v>
      </c>
      <c r="H943" s="1102">
        <f>MID(I943,1,50)</f>
      </c>
      <c r="I943" s="1" t="s">
        <v>2416</v>
      </c>
      <c r="J943" s="1104" t="s">
        <v>2417</v>
      </c>
    </row>
    <row x14ac:dyDescent="0.25" r="944" customHeight="1" ht="18.75">
      <c r="A944" s="97">
        <v>55</v>
      </c>
      <c r="B944" s="2" t="s">
        <v>2111</v>
      </c>
      <c r="C944" s="1101">
        <v>943</v>
      </c>
      <c r="D944" s="1101">
        <v>8</v>
      </c>
      <c r="E944" s="1101">
        <v>6</v>
      </c>
      <c r="F944" s="1101">
        <v>148</v>
      </c>
      <c r="G944" s="1101">
        <v>154</v>
      </c>
      <c r="H944" s="1102">
        <f>MID(I944,1,50)</f>
      </c>
      <c r="I944" s="1" t="s">
        <v>2418</v>
      </c>
      <c r="J944" s="1104" t="s">
        <v>2419</v>
      </c>
    </row>
    <row x14ac:dyDescent="0.25" r="945" customHeight="1" ht="18.75">
      <c r="A945" s="97">
        <v>55</v>
      </c>
      <c r="B945" s="2" t="s">
        <v>2111</v>
      </c>
      <c r="C945" s="1101">
        <v>944</v>
      </c>
      <c r="D945" s="1101">
        <v>8</v>
      </c>
      <c r="E945" s="1101">
        <v>6</v>
      </c>
      <c r="F945" s="1101">
        <v>148</v>
      </c>
      <c r="G945" s="1101">
        <v>155</v>
      </c>
      <c r="H945" s="1102">
        <f>MID(I945,1,50)</f>
      </c>
      <c r="I945" s="1" t="s">
        <v>2420</v>
      </c>
      <c r="J945" s="1104" t="s">
        <v>2421</v>
      </c>
    </row>
    <row x14ac:dyDescent="0.25" r="946" customHeight="1" ht="18.75">
      <c r="A946" s="97">
        <v>55</v>
      </c>
      <c r="B946" s="2" t="s">
        <v>2111</v>
      </c>
      <c r="C946" s="1101">
        <v>945</v>
      </c>
      <c r="D946" s="1101">
        <v>8</v>
      </c>
      <c r="E946" s="1101">
        <v>6</v>
      </c>
      <c r="F946" s="1101">
        <v>148</v>
      </c>
      <c r="G946" s="1101">
        <v>156</v>
      </c>
      <c r="H946" s="1102">
        <f>MID(I946,1,50)</f>
      </c>
      <c r="I946" s="1" t="s">
        <v>2422</v>
      </c>
      <c r="J946" s="1104" t="s">
        <v>2423</v>
      </c>
    </row>
    <row x14ac:dyDescent="0.25" r="947" customHeight="1" ht="18.75">
      <c r="A947" s="97">
        <v>55</v>
      </c>
      <c r="B947" s="2" t="s">
        <v>2111</v>
      </c>
      <c r="C947" s="1101">
        <v>946</v>
      </c>
      <c r="D947" s="1101">
        <v>8</v>
      </c>
      <c r="E947" s="1101">
        <v>6</v>
      </c>
      <c r="F947" s="1101">
        <v>148</v>
      </c>
      <c r="G947" s="1101">
        <v>157</v>
      </c>
      <c r="H947" s="1102">
        <f>MID(I947,1,50)</f>
      </c>
      <c r="I947" s="1" t="s">
        <v>2424</v>
      </c>
      <c r="J947" s="1104" t="s">
        <v>2425</v>
      </c>
    </row>
    <row x14ac:dyDescent="0.25" r="948" customHeight="1" ht="18.75">
      <c r="A948" s="97">
        <v>55</v>
      </c>
      <c r="B948" s="2" t="s">
        <v>2111</v>
      </c>
      <c r="C948" s="1101">
        <v>947</v>
      </c>
      <c r="D948" s="1101">
        <v>8</v>
      </c>
      <c r="E948" s="1101">
        <v>6</v>
      </c>
      <c r="F948" s="1101">
        <v>149</v>
      </c>
      <c r="G948" s="1101">
        <v>158</v>
      </c>
      <c r="H948" s="1102">
        <f>MID(I948,1,50)</f>
      </c>
      <c r="I948" s="1" t="s">
        <v>2426</v>
      </c>
      <c r="J948" s="1104" t="s">
        <v>2427</v>
      </c>
    </row>
    <row x14ac:dyDescent="0.25" r="949" customHeight="1" ht="18.75">
      <c r="A949" s="97">
        <v>55</v>
      </c>
      <c r="B949" s="2" t="s">
        <v>2111</v>
      </c>
      <c r="C949" s="1101">
        <v>948</v>
      </c>
      <c r="D949" s="1101">
        <v>8</v>
      </c>
      <c r="E949" s="1101">
        <v>6</v>
      </c>
      <c r="F949" s="1101">
        <v>149</v>
      </c>
      <c r="G949" s="1101">
        <v>159</v>
      </c>
      <c r="H949" s="1102">
        <f>MID(I949,1,50)</f>
      </c>
      <c r="I949" s="1" t="s">
        <v>2428</v>
      </c>
      <c r="J949" s="1104" t="s">
        <v>2429</v>
      </c>
    </row>
    <row x14ac:dyDescent="0.25" r="950" customHeight="1" ht="18.75">
      <c r="A950" s="97">
        <v>55</v>
      </c>
      <c r="B950" s="2" t="s">
        <v>2111</v>
      </c>
      <c r="C950" s="1101">
        <v>949</v>
      </c>
      <c r="D950" s="1101">
        <v>8</v>
      </c>
      <c r="E950" s="1101">
        <v>6</v>
      </c>
      <c r="F950" s="1101">
        <v>149</v>
      </c>
      <c r="G950" s="1101">
        <v>160</v>
      </c>
      <c r="H950" s="1102">
        <f>MID(I950,1,50)</f>
      </c>
      <c r="I950" s="1" t="s">
        <v>2430</v>
      </c>
      <c r="J950" s="1104" t="s">
        <v>2431</v>
      </c>
    </row>
    <row x14ac:dyDescent="0.25" r="951" customHeight="1" ht="18.75">
      <c r="A951" s="97">
        <v>55</v>
      </c>
      <c r="B951" s="2" t="s">
        <v>2111</v>
      </c>
      <c r="C951" s="1101">
        <v>950</v>
      </c>
      <c r="D951" s="1101">
        <v>8</v>
      </c>
      <c r="E951" s="1101">
        <v>6</v>
      </c>
      <c r="F951" s="1101">
        <v>149</v>
      </c>
      <c r="G951" s="1101">
        <v>161</v>
      </c>
      <c r="H951" s="1102">
        <f>MID(I951,1,50)</f>
      </c>
      <c r="I951" s="1" t="s">
        <v>2432</v>
      </c>
      <c r="J951" s="1104" t="s">
        <v>2433</v>
      </c>
    </row>
    <row x14ac:dyDescent="0.25" r="952" customHeight="1" ht="18.75">
      <c r="A952" s="97">
        <v>55</v>
      </c>
      <c r="B952" s="2" t="s">
        <v>2111</v>
      </c>
      <c r="C952" s="1101">
        <v>951</v>
      </c>
      <c r="D952" s="1101">
        <v>8</v>
      </c>
      <c r="E952" s="1101">
        <v>6</v>
      </c>
      <c r="F952" s="1101">
        <v>149</v>
      </c>
      <c r="G952" s="1101">
        <v>162</v>
      </c>
      <c r="H952" s="1102">
        <f>MID(I952,1,50)</f>
      </c>
      <c r="I952" s="1" t="s">
        <v>2434</v>
      </c>
      <c r="J952" s="1104" t="s">
        <v>2435</v>
      </c>
    </row>
    <row x14ac:dyDescent="0.25" r="953" customHeight="1" ht="18.75">
      <c r="A953" s="97">
        <v>55</v>
      </c>
      <c r="B953" s="2" t="s">
        <v>2111</v>
      </c>
      <c r="C953" s="1101">
        <v>952</v>
      </c>
      <c r="D953" s="1101">
        <v>8</v>
      </c>
      <c r="E953" s="1101">
        <v>6</v>
      </c>
      <c r="F953" s="1101">
        <v>149</v>
      </c>
      <c r="G953" s="1101">
        <v>163</v>
      </c>
      <c r="H953" s="1102">
        <f>MID(I953,1,50)</f>
      </c>
      <c r="I953" s="1" t="s">
        <v>2436</v>
      </c>
      <c r="J953" s="1104" t="s">
        <v>2437</v>
      </c>
    </row>
    <row x14ac:dyDescent="0.25" r="954" customHeight="1" ht="18.75">
      <c r="A954" s="97">
        <v>55</v>
      </c>
      <c r="B954" s="2" t="s">
        <v>2111</v>
      </c>
      <c r="C954" s="1101">
        <v>953</v>
      </c>
      <c r="D954" s="1101">
        <v>8</v>
      </c>
      <c r="E954" s="1101">
        <v>6</v>
      </c>
      <c r="F954" s="1101">
        <v>149</v>
      </c>
      <c r="G954" s="1101">
        <v>164</v>
      </c>
      <c r="H954" s="1102">
        <f>MID(I954,1,50)</f>
      </c>
      <c r="I954" s="1" t="s">
        <v>2438</v>
      </c>
      <c r="J954" s="1104" t="s">
        <v>2439</v>
      </c>
    </row>
    <row x14ac:dyDescent="0.25" r="955" customHeight="1" ht="18.75">
      <c r="A955" s="97">
        <v>55</v>
      </c>
      <c r="B955" s="2" t="s">
        <v>2111</v>
      </c>
      <c r="C955" s="1101">
        <v>954</v>
      </c>
      <c r="D955" s="1101">
        <v>8</v>
      </c>
      <c r="E955" s="1101">
        <v>6</v>
      </c>
      <c r="F955" s="1101">
        <v>149</v>
      </c>
      <c r="G955" s="1101">
        <v>165</v>
      </c>
      <c r="H955" s="1102">
        <f>MID(I955,1,50)</f>
      </c>
      <c r="I955" s="1" t="s">
        <v>2440</v>
      </c>
      <c r="J955" s="1104" t="s">
        <v>2441</v>
      </c>
    </row>
    <row x14ac:dyDescent="0.25" r="956" customHeight="1" ht="23.25">
      <c r="A956" s="97">
        <v>39</v>
      </c>
      <c r="B956" s="2" t="s">
        <v>2442</v>
      </c>
      <c r="C956" s="1101">
        <v>955</v>
      </c>
      <c r="D956" s="1101">
        <v>8</v>
      </c>
      <c r="E956" s="1101">
        <v>7</v>
      </c>
      <c r="F956" s="1101">
        <v>150</v>
      </c>
      <c r="G956" s="1101">
        <v>1</v>
      </c>
      <c r="H956" s="1102">
        <f>MID(I956,1,50)</f>
      </c>
      <c r="I956" s="1" t="s">
        <v>2443</v>
      </c>
      <c r="J956" s="1104" t="s">
        <v>2444</v>
      </c>
    </row>
    <row x14ac:dyDescent="0.25" r="957" customHeight="1" ht="23.25">
      <c r="A957" s="97">
        <v>39</v>
      </c>
      <c r="B957" s="2" t="s">
        <v>2442</v>
      </c>
      <c r="C957" s="1101">
        <v>956</v>
      </c>
      <c r="D957" s="1101">
        <v>8</v>
      </c>
      <c r="E957" s="1101">
        <v>7</v>
      </c>
      <c r="F957" s="1101">
        <v>150</v>
      </c>
      <c r="G957" s="1101">
        <v>2</v>
      </c>
      <c r="H957" s="1102">
        <f>MID(I957,1,50)</f>
      </c>
      <c r="I957" s="1" t="s">
        <v>2445</v>
      </c>
      <c r="J957" s="1104" t="s">
        <v>2446</v>
      </c>
    </row>
    <row x14ac:dyDescent="0.25" r="958" customHeight="1" ht="23.25">
      <c r="A958" s="97">
        <v>39</v>
      </c>
      <c r="B958" s="2" t="s">
        <v>2442</v>
      </c>
      <c r="C958" s="1101">
        <v>957</v>
      </c>
      <c r="D958" s="1101">
        <v>8</v>
      </c>
      <c r="E958" s="1101">
        <v>7</v>
      </c>
      <c r="F958" s="1101">
        <v>150</v>
      </c>
      <c r="G958" s="1101">
        <v>3</v>
      </c>
      <c r="H958" s="1102">
        <f>MID(I958,1,50)</f>
      </c>
      <c r="I958" s="1" t="s">
        <v>2447</v>
      </c>
      <c r="J958" s="1104" t="s">
        <v>2448</v>
      </c>
    </row>
    <row x14ac:dyDescent="0.25" r="959" customHeight="1" ht="23.25">
      <c r="A959" s="97">
        <v>39</v>
      </c>
      <c r="B959" s="2" t="s">
        <v>2442</v>
      </c>
      <c r="C959" s="1101">
        <v>958</v>
      </c>
      <c r="D959" s="1101">
        <v>8</v>
      </c>
      <c r="E959" s="1101">
        <v>7</v>
      </c>
      <c r="F959" s="1101">
        <v>150</v>
      </c>
      <c r="G959" s="1101">
        <v>4</v>
      </c>
      <c r="H959" s="1102">
        <f>MID(I959,1,50)</f>
      </c>
      <c r="I959" s="1" t="s">
        <v>2449</v>
      </c>
      <c r="J959" s="1104" t="s">
        <v>2450</v>
      </c>
    </row>
    <row x14ac:dyDescent="0.25" r="960" customHeight="1" ht="23.25">
      <c r="A960" s="97">
        <v>39</v>
      </c>
      <c r="B960" s="2" t="s">
        <v>2442</v>
      </c>
      <c r="C960" s="1101">
        <v>959</v>
      </c>
      <c r="D960" s="1101">
        <v>8</v>
      </c>
      <c r="E960" s="1101">
        <v>7</v>
      </c>
      <c r="F960" s="1101">
        <v>150</v>
      </c>
      <c r="G960" s="1101">
        <v>5</v>
      </c>
      <c r="H960" s="1102">
        <f>MID(I960,1,50)</f>
      </c>
      <c r="I960" s="1" t="s">
        <v>2451</v>
      </c>
      <c r="J960" s="1104" t="s">
        <v>2452</v>
      </c>
    </row>
    <row x14ac:dyDescent="0.25" r="961" customHeight="1" ht="23.25">
      <c r="A961" s="97">
        <v>39</v>
      </c>
      <c r="B961" s="2" t="s">
        <v>2442</v>
      </c>
      <c r="C961" s="1101">
        <v>960</v>
      </c>
      <c r="D961" s="1101">
        <v>8</v>
      </c>
      <c r="E961" s="1101">
        <v>7</v>
      </c>
      <c r="F961" s="1101">
        <v>150</v>
      </c>
      <c r="G961" s="1101">
        <v>6</v>
      </c>
      <c r="H961" s="1102">
        <f>MID(I961,1,50)</f>
      </c>
      <c r="I961" s="1" t="s">
        <v>2453</v>
      </c>
      <c r="J961" s="1104" t="s">
        <v>2454</v>
      </c>
    </row>
    <row x14ac:dyDescent="0.25" r="962" customHeight="1" ht="23.25">
      <c r="A962" s="97">
        <v>39</v>
      </c>
      <c r="B962" s="2" t="s">
        <v>2442</v>
      </c>
      <c r="C962" s="1101">
        <v>961</v>
      </c>
      <c r="D962" s="1101">
        <v>8</v>
      </c>
      <c r="E962" s="1101">
        <v>7</v>
      </c>
      <c r="F962" s="1101">
        <v>150</v>
      </c>
      <c r="G962" s="1101">
        <v>7</v>
      </c>
      <c r="H962" s="1102">
        <f>MID(I962,1,50)</f>
      </c>
      <c r="I962" s="1" t="s">
        <v>2455</v>
      </c>
      <c r="J962" s="1104" t="s">
        <v>2456</v>
      </c>
    </row>
    <row x14ac:dyDescent="0.25" r="963" customHeight="1" ht="23.25">
      <c r="A963" s="97">
        <v>39</v>
      </c>
      <c r="B963" s="2" t="s">
        <v>2442</v>
      </c>
      <c r="C963" s="1101">
        <v>962</v>
      </c>
      <c r="D963" s="1101">
        <v>8</v>
      </c>
      <c r="E963" s="1101">
        <v>7</v>
      </c>
      <c r="F963" s="1101">
        <v>150</v>
      </c>
      <c r="G963" s="1101">
        <v>8</v>
      </c>
      <c r="H963" s="1102">
        <f>MID(I963,1,50)</f>
      </c>
      <c r="I963" s="1" t="s">
        <v>2457</v>
      </c>
      <c r="J963" s="1104" t="s">
        <v>2458</v>
      </c>
    </row>
    <row x14ac:dyDescent="0.25" r="964" customHeight="1" ht="23.25">
      <c r="A964" s="97">
        <v>39</v>
      </c>
      <c r="B964" s="2" t="s">
        <v>2442</v>
      </c>
      <c r="C964" s="1101">
        <v>963</v>
      </c>
      <c r="D964" s="1101">
        <v>8</v>
      </c>
      <c r="E964" s="1101">
        <v>7</v>
      </c>
      <c r="F964" s="1101">
        <v>150</v>
      </c>
      <c r="G964" s="1101">
        <v>9</v>
      </c>
      <c r="H964" s="1102">
        <f>MID(I964,1,50)</f>
      </c>
      <c r="I964" s="1" t="s">
        <v>2459</v>
      </c>
      <c r="J964" s="1104" t="s">
        <v>2460</v>
      </c>
    </row>
    <row x14ac:dyDescent="0.25" r="965" customHeight="1" ht="23.25">
      <c r="A965" s="97">
        <v>39</v>
      </c>
      <c r="B965" s="2" t="s">
        <v>2442</v>
      </c>
      <c r="C965" s="1101">
        <v>964</v>
      </c>
      <c r="D965" s="1101">
        <v>8</v>
      </c>
      <c r="E965" s="1101">
        <v>7</v>
      </c>
      <c r="F965" s="1101">
        <v>150</v>
      </c>
      <c r="G965" s="1101">
        <v>10</v>
      </c>
      <c r="H965" s="1102">
        <f>MID(I965,1,50)</f>
      </c>
      <c r="I965" s="1" t="s">
        <v>2461</v>
      </c>
      <c r="J965" s="1104" t="s">
        <v>2462</v>
      </c>
    </row>
    <row x14ac:dyDescent="0.25" r="966" customHeight="1" ht="23.25">
      <c r="A966" s="97">
        <v>39</v>
      </c>
      <c r="B966" s="2" t="s">
        <v>2442</v>
      </c>
      <c r="C966" s="1101">
        <v>965</v>
      </c>
      <c r="D966" s="1101">
        <v>8</v>
      </c>
      <c r="E966" s="1101">
        <v>7</v>
      </c>
      <c r="F966" s="1101">
        <v>150</v>
      </c>
      <c r="G966" s="1101">
        <v>11</v>
      </c>
      <c r="H966" s="1102">
        <f>MID(I966,1,50)</f>
      </c>
      <c r="I966" s="1" t="s">
        <v>2463</v>
      </c>
      <c r="J966" s="1104" t="s">
        <v>2464</v>
      </c>
    </row>
    <row x14ac:dyDescent="0.25" r="967" customHeight="1" ht="23.25">
      <c r="A967" s="97">
        <v>39</v>
      </c>
      <c r="B967" s="2" t="s">
        <v>2442</v>
      </c>
      <c r="C967" s="1101">
        <v>966</v>
      </c>
      <c r="D967" s="1101">
        <v>8</v>
      </c>
      <c r="E967" s="1101">
        <v>7</v>
      </c>
      <c r="F967" s="1101">
        <v>151</v>
      </c>
      <c r="G967" s="1101">
        <v>12</v>
      </c>
      <c r="H967" s="1102">
        <f>MID(I967,1,50)</f>
      </c>
      <c r="I967" s="1" t="s">
        <v>2465</v>
      </c>
      <c r="J967" s="1104" t="s">
        <v>2466</v>
      </c>
    </row>
    <row x14ac:dyDescent="0.25" r="968" customHeight="1" ht="23.25">
      <c r="A968" s="97">
        <v>39</v>
      </c>
      <c r="B968" s="2" t="s">
        <v>2442</v>
      </c>
      <c r="C968" s="1101">
        <v>967</v>
      </c>
      <c r="D968" s="1101">
        <v>8</v>
      </c>
      <c r="E968" s="1101">
        <v>7</v>
      </c>
      <c r="F968" s="1101">
        <v>151</v>
      </c>
      <c r="G968" s="1101">
        <v>13</v>
      </c>
      <c r="H968" s="1102">
        <f>MID(I968,1,50)</f>
      </c>
      <c r="I968" s="1" t="s">
        <v>2467</v>
      </c>
      <c r="J968" s="1104" t="s">
        <v>2468</v>
      </c>
    </row>
    <row x14ac:dyDescent="0.25" r="969" customHeight="1" ht="23.25">
      <c r="A969" s="97">
        <v>39</v>
      </c>
      <c r="B969" s="2" t="s">
        <v>2442</v>
      </c>
      <c r="C969" s="1101">
        <v>968</v>
      </c>
      <c r="D969" s="1101">
        <v>8</v>
      </c>
      <c r="E969" s="1101">
        <v>7</v>
      </c>
      <c r="F969" s="1101">
        <v>151</v>
      </c>
      <c r="G969" s="1101">
        <v>14</v>
      </c>
      <c r="H969" s="1102">
        <f>MID(I969,1,50)</f>
      </c>
      <c r="I969" s="1" t="s">
        <v>2469</v>
      </c>
      <c r="J969" s="1104" t="s">
        <v>2470</v>
      </c>
    </row>
    <row x14ac:dyDescent="0.25" r="970" customHeight="1" ht="23.25">
      <c r="A970" s="97">
        <v>39</v>
      </c>
      <c r="B970" s="2" t="s">
        <v>2442</v>
      </c>
      <c r="C970" s="1101">
        <v>969</v>
      </c>
      <c r="D970" s="1101">
        <v>8</v>
      </c>
      <c r="E970" s="1101">
        <v>7</v>
      </c>
      <c r="F970" s="1101">
        <v>151</v>
      </c>
      <c r="G970" s="1101">
        <v>15</v>
      </c>
      <c r="H970" s="1102">
        <f>MID(I970,1,50)</f>
      </c>
      <c r="I970" s="1" t="s">
        <v>2471</v>
      </c>
      <c r="J970" s="1104" t="s">
        <v>2472</v>
      </c>
    </row>
    <row x14ac:dyDescent="0.25" r="971" customHeight="1" ht="23.25">
      <c r="A971" s="97">
        <v>39</v>
      </c>
      <c r="B971" s="2" t="s">
        <v>2442</v>
      </c>
      <c r="C971" s="1101">
        <v>970</v>
      </c>
      <c r="D971" s="1101">
        <v>8</v>
      </c>
      <c r="E971" s="1101">
        <v>7</v>
      </c>
      <c r="F971" s="1101">
        <v>151</v>
      </c>
      <c r="G971" s="1101">
        <v>16</v>
      </c>
      <c r="H971" s="1102">
        <f>MID(I971,1,50)</f>
      </c>
      <c r="I971" s="1" t="s">
        <v>2473</v>
      </c>
      <c r="J971" s="1104" t="s">
        <v>2474</v>
      </c>
    </row>
    <row x14ac:dyDescent="0.25" r="972" customHeight="1" ht="23.25">
      <c r="A972" s="97">
        <v>39</v>
      </c>
      <c r="B972" s="2" t="s">
        <v>2442</v>
      </c>
      <c r="C972" s="1101">
        <v>971</v>
      </c>
      <c r="D972" s="1101">
        <v>8</v>
      </c>
      <c r="E972" s="1101">
        <v>7</v>
      </c>
      <c r="F972" s="1101">
        <v>151</v>
      </c>
      <c r="G972" s="1101">
        <v>17</v>
      </c>
      <c r="H972" s="1102">
        <f>MID(I972,1,50)</f>
      </c>
      <c r="I972" s="1" t="s">
        <v>2475</v>
      </c>
      <c r="J972" s="1104" t="s">
        <v>2476</v>
      </c>
    </row>
    <row x14ac:dyDescent="0.25" r="973" customHeight="1" ht="23.25">
      <c r="A973" s="97">
        <v>39</v>
      </c>
      <c r="B973" s="2" t="s">
        <v>2442</v>
      </c>
      <c r="C973" s="1101">
        <v>972</v>
      </c>
      <c r="D973" s="1101">
        <v>8</v>
      </c>
      <c r="E973" s="1101">
        <v>7</v>
      </c>
      <c r="F973" s="1101">
        <v>151</v>
      </c>
      <c r="G973" s="1101">
        <v>18</v>
      </c>
      <c r="H973" s="1102">
        <f>MID(I973,1,50)</f>
      </c>
      <c r="I973" s="1" t="s">
        <v>2477</v>
      </c>
      <c r="J973" s="1104" t="s">
        <v>2478</v>
      </c>
    </row>
    <row x14ac:dyDescent="0.25" r="974" customHeight="1" ht="23.25">
      <c r="A974" s="97">
        <v>39</v>
      </c>
      <c r="B974" s="2" t="s">
        <v>2442</v>
      </c>
      <c r="C974" s="1101">
        <v>973</v>
      </c>
      <c r="D974" s="1101">
        <v>8</v>
      </c>
      <c r="E974" s="1101">
        <v>7</v>
      </c>
      <c r="F974" s="1101">
        <v>151</v>
      </c>
      <c r="G974" s="1101">
        <v>19</v>
      </c>
      <c r="H974" s="1102">
        <f>MID(I974,1,50)</f>
      </c>
      <c r="I974" s="1" t="s">
        <v>2479</v>
      </c>
      <c r="J974" s="1104" t="s">
        <v>2480</v>
      </c>
    </row>
    <row x14ac:dyDescent="0.25" r="975" customHeight="1" ht="23.25">
      <c r="A975" s="97">
        <v>39</v>
      </c>
      <c r="B975" s="2" t="s">
        <v>2442</v>
      </c>
      <c r="C975" s="1101">
        <v>974</v>
      </c>
      <c r="D975" s="1101">
        <v>8</v>
      </c>
      <c r="E975" s="1101">
        <v>7</v>
      </c>
      <c r="F975" s="1101">
        <v>151</v>
      </c>
      <c r="G975" s="1101">
        <v>20</v>
      </c>
      <c r="H975" s="1102">
        <f>MID(I975,1,50)</f>
      </c>
      <c r="I975" s="1" t="s">
        <v>2481</v>
      </c>
      <c r="J975" s="1104" t="s">
        <v>2482</v>
      </c>
    </row>
    <row x14ac:dyDescent="0.25" r="976" customHeight="1" ht="23.25">
      <c r="A976" s="97">
        <v>39</v>
      </c>
      <c r="B976" s="2" t="s">
        <v>2442</v>
      </c>
      <c r="C976" s="1101">
        <v>975</v>
      </c>
      <c r="D976" s="1101">
        <v>8</v>
      </c>
      <c r="E976" s="1101">
        <v>7</v>
      </c>
      <c r="F976" s="1101">
        <v>151</v>
      </c>
      <c r="G976" s="1101">
        <v>21</v>
      </c>
      <c r="H976" s="1102">
        <f>MID(I976,1,50)</f>
      </c>
      <c r="I976" s="1" t="s">
        <v>2483</v>
      </c>
      <c r="J976" s="1104" t="s">
        <v>2484</v>
      </c>
    </row>
    <row x14ac:dyDescent="0.25" r="977" customHeight="1" ht="23.25">
      <c r="A977" s="97">
        <v>39</v>
      </c>
      <c r="B977" s="2" t="s">
        <v>2442</v>
      </c>
      <c r="C977" s="1101">
        <v>976</v>
      </c>
      <c r="D977" s="1101">
        <v>8</v>
      </c>
      <c r="E977" s="1101">
        <v>7</v>
      </c>
      <c r="F977" s="1101">
        <v>151</v>
      </c>
      <c r="G977" s="1101">
        <v>22</v>
      </c>
      <c r="H977" s="1102">
        <f>MID(I977,1,50)</f>
      </c>
      <c r="I977" s="1" t="s">
        <v>2485</v>
      </c>
      <c r="J977" s="1104" t="s">
        <v>2486</v>
      </c>
    </row>
    <row x14ac:dyDescent="0.25" r="978" customHeight="1" ht="23.25">
      <c r="A978" s="97">
        <v>39</v>
      </c>
      <c r="B978" s="2" t="s">
        <v>2442</v>
      </c>
      <c r="C978" s="1101">
        <v>977</v>
      </c>
      <c r="D978" s="1101">
        <v>8</v>
      </c>
      <c r="E978" s="1101">
        <v>7</v>
      </c>
      <c r="F978" s="1101">
        <v>152</v>
      </c>
      <c r="G978" s="1101">
        <v>23</v>
      </c>
      <c r="H978" s="1102">
        <f>MID(I978,1,50)</f>
      </c>
      <c r="I978" s="1" t="s">
        <v>2487</v>
      </c>
      <c r="J978" s="1104" t="s">
        <v>2488</v>
      </c>
    </row>
    <row x14ac:dyDescent="0.25" r="979" customHeight="1" ht="23.25">
      <c r="A979" s="97">
        <v>39</v>
      </c>
      <c r="B979" s="2" t="s">
        <v>2442</v>
      </c>
      <c r="C979" s="1101">
        <v>978</v>
      </c>
      <c r="D979" s="1101">
        <v>8</v>
      </c>
      <c r="E979" s="1101">
        <v>7</v>
      </c>
      <c r="F979" s="1101">
        <v>152</v>
      </c>
      <c r="G979" s="1101">
        <v>24</v>
      </c>
      <c r="H979" s="1102">
        <f>MID(I979,1,50)</f>
      </c>
      <c r="I979" s="1" t="s">
        <v>2489</v>
      </c>
      <c r="J979" s="1104" t="s">
        <v>2490</v>
      </c>
    </row>
    <row x14ac:dyDescent="0.25" r="980" customHeight="1" ht="23.25">
      <c r="A980" s="97">
        <v>39</v>
      </c>
      <c r="B980" s="2" t="s">
        <v>2442</v>
      </c>
      <c r="C980" s="1101">
        <v>979</v>
      </c>
      <c r="D980" s="1101">
        <v>8</v>
      </c>
      <c r="E980" s="1101">
        <v>7</v>
      </c>
      <c r="F980" s="1101">
        <v>152</v>
      </c>
      <c r="G980" s="1101">
        <v>25</v>
      </c>
      <c r="H980" s="1102">
        <f>MID(I980,1,50)</f>
      </c>
      <c r="I980" s="1" t="s">
        <v>2491</v>
      </c>
      <c r="J980" s="1104" t="s">
        <v>2492</v>
      </c>
    </row>
    <row x14ac:dyDescent="0.25" r="981" customHeight="1" ht="23.25">
      <c r="A981" s="97">
        <v>39</v>
      </c>
      <c r="B981" s="2" t="s">
        <v>2442</v>
      </c>
      <c r="C981" s="1101">
        <v>980</v>
      </c>
      <c r="D981" s="1101">
        <v>8</v>
      </c>
      <c r="E981" s="1101">
        <v>7</v>
      </c>
      <c r="F981" s="1101">
        <v>152</v>
      </c>
      <c r="G981" s="1101">
        <v>26</v>
      </c>
      <c r="H981" s="1102">
        <f>MID(I981,1,50)</f>
      </c>
      <c r="I981" s="1" t="s">
        <v>2493</v>
      </c>
      <c r="J981" s="1104" t="s">
        <v>2494</v>
      </c>
    </row>
    <row x14ac:dyDescent="0.25" r="982" customHeight="1" ht="23.25">
      <c r="A982" s="97">
        <v>39</v>
      </c>
      <c r="B982" s="2" t="s">
        <v>2442</v>
      </c>
      <c r="C982" s="1101">
        <v>981</v>
      </c>
      <c r="D982" s="1101">
        <v>8</v>
      </c>
      <c r="E982" s="1101">
        <v>7</v>
      </c>
      <c r="F982" s="1101">
        <v>152</v>
      </c>
      <c r="G982" s="1101">
        <v>27</v>
      </c>
      <c r="H982" s="1102">
        <f>MID(I982,1,50)</f>
      </c>
      <c r="I982" s="1" t="s">
        <v>2495</v>
      </c>
      <c r="J982" s="1104" t="s">
        <v>2496</v>
      </c>
    </row>
    <row x14ac:dyDescent="0.25" r="983" customHeight="1" ht="23.25">
      <c r="A983" s="97">
        <v>39</v>
      </c>
      <c r="B983" s="2" t="s">
        <v>2442</v>
      </c>
      <c r="C983" s="1101">
        <v>982</v>
      </c>
      <c r="D983" s="1101">
        <v>8</v>
      </c>
      <c r="E983" s="1101">
        <v>7</v>
      </c>
      <c r="F983" s="1101">
        <v>152</v>
      </c>
      <c r="G983" s="1101">
        <v>28</v>
      </c>
      <c r="H983" s="1102">
        <f>MID(I983,1,50)</f>
      </c>
      <c r="I983" s="1" t="s">
        <v>2497</v>
      </c>
      <c r="J983" s="1104" t="s">
        <v>2498</v>
      </c>
    </row>
    <row x14ac:dyDescent="0.25" r="984" customHeight="1" ht="23.25">
      <c r="A984" s="97">
        <v>39</v>
      </c>
      <c r="B984" s="2" t="s">
        <v>2442</v>
      </c>
      <c r="C984" s="1101">
        <v>983</v>
      </c>
      <c r="D984" s="1101">
        <v>8</v>
      </c>
      <c r="E984" s="1101">
        <v>7</v>
      </c>
      <c r="F984" s="1101">
        <v>152</v>
      </c>
      <c r="G984" s="1101">
        <v>29</v>
      </c>
      <c r="H984" s="1102">
        <f>MID(I984,1,50)</f>
      </c>
      <c r="I984" s="1" t="s">
        <v>2499</v>
      </c>
      <c r="J984" s="1104" t="s">
        <v>2500</v>
      </c>
    </row>
    <row x14ac:dyDescent="0.25" r="985" customHeight="1" ht="23.25">
      <c r="A985" s="97">
        <v>39</v>
      </c>
      <c r="B985" s="2" t="s">
        <v>2442</v>
      </c>
      <c r="C985" s="1101">
        <v>984</v>
      </c>
      <c r="D985" s="1101">
        <v>8</v>
      </c>
      <c r="E985" s="1101">
        <v>7</v>
      </c>
      <c r="F985" s="1101">
        <v>152</v>
      </c>
      <c r="G985" s="1101">
        <v>30</v>
      </c>
      <c r="H985" s="1102">
        <f>MID(I985,1,50)</f>
      </c>
      <c r="I985" s="1" t="s">
        <v>2501</v>
      </c>
      <c r="J985" s="1104" t="s">
        <v>2502</v>
      </c>
    </row>
    <row x14ac:dyDescent="0.25" r="986" customHeight="1" ht="23.25">
      <c r="A986" s="97">
        <v>39</v>
      </c>
      <c r="B986" s="2" t="s">
        <v>2442</v>
      </c>
      <c r="C986" s="1101">
        <v>985</v>
      </c>
      <c r="D986" s="1101">
        <v>8</v>
      </c>
      <c r="E986" s="1101">
        <v>7</v>
      </c>
      <c r="F986" s="1101">
        <v>153</v>
      </c>
      <c r="G986" s="1101">
        <v>31</v>
      </c>
      <c r="H986" s="1102">
        <f>MID(I986,1,50)</f>
      </c>
      <c r="I986" s="1" t="s">
        <v>2503</v>
      </c>
      <c r="J986" s="1104" t="s">
        <v>2504</v>
      </c>
    </row>
    <row x14ac:dyDescent="0.25" r="987" customHeight="1" ht="23.25">
      <c r="A987" s="97">
        <v>39</v>
      </c>
      <c r="B987" s="2" t="s">
        <v>2442</v>
      </c>
      <c r="C987" s="1101">
        <v>986</v>
      </c>
      <c r="D987" s="1101">
        <v>8</v>
      </c>
      <c r="E987" s="1101">
        <v>7</v>
      </c>
      <c r="F987" s="1101">
        <v>153</v>
      </c>
      <c r="G987" s="1101">
        <v>32</v>
      </c>
      <c r="H987" s="1102">
        <f>MID(I987,1,50)</f>
      </c>
      <c r="I987" s="1" t="s">
        <v>2505</v>
      </c>
      <c r="J987" s="1104" t="s">
        <v>2506</v>
      </c>
    </row>
    <row x14ac:dyDescent="0.25" r="988" customHeight="1" ht="23.25">
      <c r="A988" s="97">
        <v>39</v>
      </c>
      <c r="B988" s="2" t="s">
        <v>2442</v>
      </c>
      <c r="C988" s="1101">
        <v>987</v>
      </c>
      <c r="D988" s="1101">
        <v>8</v>
      </c>
      <c r="E988" s="1101">
        <v>7</v>
      </c>
      <c r="F988" s="1101">
        <v>153</v>
      </c>
      <c r="G988" s="1101">
        <v>33</v>
      </c>
      <c r="H988" s="1102">
        <f>MID(I988,1,50)</f>
      </c>
      <c r="I988" s="1" t="s">
        <v>2507</v>
      </c>
      <c r="J988" s="1104" t="s">
        <v>2508</v>
      </c>
    </row>
    <row x14ac:dyDescent="0.25" r="989" customHeight="1" ht="23.25">
      <c r="A989" s="97">
        <v>39</v>
      </c>
      <c r="B989" s="2" t="s">
        <v>2442</v>
      </c>
      <c r="C989" s="1101">
        <v>988</v>
      </c>
      <c r="D989" s="1101">
        <v>8</v>
      </c>
      <c r="E989" s="1101">
        <v>7</v>
      </c>
      <c r="F989" s="1101">
        <v>153</v>
      </c>
      <c r="G989" s="1101">
        <v>34</v>
      </c>
      <c r="H989" s="1102">
        <f>MID(I989,1,50)</f>
      </c>
      <c r="I989" s="1" t="s">
        <v>2509</v>
      </c>
      <c r="J989" s="1104" t="s">
        <v>2510</v>
      </c>
    </row>
    <row x14ac:dyDescent="0.25" r="990" customHeight="1" ht="23.25">
      <c r="A990" s="97">
        <v>39</v>
      </c>
      <c r="B990" s="2" t="s">
        <v>2442</v>
      </c>
      <c r="C990" s="1101">
        <v>989</v>
      </c>
      <c r="D990" s="1101">
        <v>8</v>
      </c>
      <c r="E990" s="1101">
        <v>7</v>
      </c>
      <c r="F990" s="1101">
        <v>153</v>
      </c>
      <c r="G990" s="1101">
        <v>35</v>
      </c>
      <c r="H990" s="1102">
        <f>MID(I990,1,50)</f>
      </c>
      <c r="I990" s="1" t="s">
        <v>2511</v>
      </c>
      <c r="J990" s="1104" t="s">
        <v>2512</v>
      </c>
    </row>
    <row x14ac:dyDescent="0.25" r="991" customHeight="1" ht="23.25">
      <c r="A991" s="97">
        <v>39</v>
      </c>
      <c r="B991" s="2" t="s">
        <v>2442</v>
      </c>
      <c r="C991" s="1101">
        <v>990</v>
      </c>
      <c r="D991" s="1101">
        <v>8</v>
      </c>
      <c r="E991" s="1101">
        <v>7</v>
      </c>
      <c r="F991" s="1101">
        <v>153</v>
      </c>
      <c r="G991" s="1101">
        <v>36</v>
      </c>
      <c r="H991" s="1102">
        <f>MID(I991,1,50)</f>
      </c>
      <c r="I991" s="1" t="s">
        <v>2513</v>
      </c>
      <c r="J991" s="1104" t="s">
        <v>2514</v>
      </c>
    </row>
    <row x14ac:dyDescent="0.25" r="992" customHeight="1" ht="23.25">
      <c r="A992" s="97">
        <v>39</v>
      </c>
      <c r="B992" s="2" t="s">
        <v>2442</v>
      </c>
      <c r="C992" s="1101">
        <v>991</v>
      </c>
      <c r="D992" s="1101">
        <v>8</v>
      </c>
      <c r="E992" s="1101">
        <v>7</v>
      </c>
      <c r="F992" s="1101">
        <v>153</v>
      </c>
      <c r="G992" s="1101">
        <v>37</v>
      </c>
      <c r="H992" s="1102">
        <f>MID(I992,1,50)</f>
      </c>
      <c r="I992" s="1" t="s">
        <v>2515</v>
      </c>
      <c r="J992" s="1104" t="s">
        <v>2516</v>
      </c>
    </row>
    <row x14ac:dyDescent="0.25" r="993" customHeight="1" ht="23.25">
      <c r="A993" s="97">
        <v>39</v>
      </c>
      <c r="B993" s="2" t="s">
        <v>2442</v>
      </c>
      <c r="C993" s="1101">
        <v>992</v>
      </c>
      <c r="D993" s="1101">
        <v>8</v>
      </c>
      <c r="E993" s="1101">
        <v>7</v>
      </c>
      <c r="F993" s="1101">
        <v>154</v>
      </c>
      <c r="G993" s="1101">
        <v>38</v>
      </c>
      <c r="H993" s="1102">
        <f>MID(I993,1,50)</f>
      </c>
      <c r="I993" s="1" t="s">
        <v>2517</v>
      </c>
      <c r="J993" s="1104" t="s">
        <v>2518</v>
      </c>
    </row>
    <row x14ac:dyDescent="0.25" r="994" customHeight="1" ht="23.25">
      <c r="A994" s="97">
        <v>39</v>
      </c>
      <c r="B994" s="2" t="s">
        <v>2442</v>
      </c>
      <c r="C994" s="1101">
        <v>993</v>
      </c>
      <c r="D994" s="1101">
        <v>8</v>
      </c>
      <c r="E994" s="1101">
        <v>7</v>
      </c>
      <c r="F994" s="1101">
        <v>154</v>
      </c>
      <c r="G994" s="1101">
        <v>39</v>
      </c>
      <c r="H994" s="1102">
        <f>MID(I994,1,50)</f>
      </c>
      <c r="I994" s="1" t="s">
        <v>2519</v>
      </c>
      <c r="J994" s="1104" t="s">
        <v>2520</v>
      </c>
    </row>
    <row x14ac:dyDescent="0.25" r="995" customHeight="1" ht="23.25">
      <c r="A995" s="97">
        <v>39</v>
      </c>
      <c r="B995" s="2" t="s">
        <v>2442</v>
      </c>
      <c r="C995" s="1101">
        <v>994</v>
      </c>
      <c r="D995" s="1101">
        <v>8</v>
      </c>
      <c r="E995" s="1101">
        <v>7</v>
      </c>
      <c r="F995" s="1101">
        <v>154</v>
      </c>
      <c r="G995" s="1101">
        <v>40</v>
      </c>
      <c r="H995" s="1102">
        <f>MID(I995,1,50)</f>
      </c>
      <c r="I995" s="1" t="s">
        <v>2521</v>
      </c>
      <c r="J995" s="1104" t="s">
        <v>2522</v>
      </c>
    </row>
    <row x14ac:dyDescent="0.25" r="996" customHeight="1" ht="23.25">
      <c r="A996" s="97">
        <v>39</v>
      </c>
      <c r="B996" s="2" t="s">
        <v>2442</v>
      </c>
      <c r="C996" s="1101">
        <v>995</v>
      </c>
      <c r="D996" s="1101">
        <v>8</v>
      </c>
      <c r="E996" s="1101">
        <v>7</v>
      </c>
      <c r="F996" s="1101">
        <v>154</v>
      </c>
      <c r="G996" s="1101">
        <v>41</v>
      </c>
      <c r="H996" s="1102">
        <f>MID(I996,1,50)</f>
      </c>
      <c r="I996" s="1" t="s">
        <v>2523</v>
      </c>
      <c r="J996" s="1104" t="s">
        <v>2524</v>
      </c>
    </row>
    <row x14ac:dyDescent="0.25" r="997" customHeight="1" ht="23.25">
      <c r="A997" s="97">
        <v>39</v>
      </c>
      <c r="B997" s="2" t="s">
        <v>2442</v>
      </c>
      <c r="C997" s="1101">
        <v>996</v>
      </c>
      <c r="D997" s="1101">
        <v>8</v>
      </c>
      <c r="E997" s="1101">
        <v>7</v>
      </c>
      <c r="F997" s="1101">
        <v>154</v>
      </c>
      <c r="G997" s="1101">
        <v>42</v>
      </c>
      <c r="H997" s="1102">
        <f>MID(I997,1,50)</f>
      </c>
      <c r="I997" s="1" t="s">
        <v>2525</v>
      </c>
      <c r="J997" s="1104" t="s">
        <v>2526</v>
      </c>
    </row>
    <row x14ac:dyDescent="0.25" r="998" customHeight="1" ht="23.25">
      <c r="A998" s="97">
        <v>39</v>
      </c>
      <c r="B998" s="2" t="s">
        <v>2442</v>
      </c>
      <c r="C998" s="1101">
        <v>997</v>
      </c>
      <c r="D998" s="1101">
        <v>8</v>
      </c>
      <c r="E998" s="1101">
        <v>7</v>
      </c>
      <c r="F998" s="1101">
        <v>154</v>
      </c>
      <c r="G998" s="1101">
        <v>43</v>
      </c>
      <c r="H998" s="1102">
        <f>MID(I998,1,50)</f>
      </c>
      <c r="I998" s="1" t="s">
        <v>2527</v>
      </c>
      <c r="J998" s="1104" t="s">
        <v>2528</v>
      </c>
    </row>
    <row x14ac:dyDescent="0.25" r="999" customHeight="1" ht="23.25">
      <c r="A999" s="97">
        <v>39</v>
      </c>
      <c r="B999" s="2" t="s">
        <v>2442</v>
      </c>
      <c r="C999" s="1101">
        <v>998</v>
      </c>
      <c r="D999" s="1101">
        <v>8</v>
      </c>
      <c r="E999" s="1101">
        <v>7</v>
      </c>
      <c r="F999" s="1101">
        <v>155</v>
      </c>
      <c r="G999" s="1101">
        <v>44</v>
      </c>
      <c r="H999" s="1102">
        <f>MID(I999,1,50)</f>
      </c>
      <c r="I999" s="1" t="s">
        <v>2529</v>
      </c>
      <c r="J999" s="1104" t="s">
        <v>2530</v>
      </c>
    </row>
    <row x14ac:dyDescent="0.25" r="1000" customHeight="1" ht="23.25">
      <c r="A1000" s="97">
        <v>39</v>
      </c>
      <c r="B1000" s="2" t="s">
        <v>2442</v>
      </c>
      <c r="C1000" s="1101">
        <v>999</v>
      </c>
      <c r="D1000" s="1101">
        <v>8</v>
      </c>
      <c r="E1000" s="1101">
        <v>7</v>
      </c>
      <c r="F1000" s="1101">
        <v>155</v>
      </c>
      <c r="G1000" s="1101">
        <v>45</v>
      </c>
      <c r="H1000" s="1102">
        <f>MID(I1000,1,50)</f>
      </c>
      <c r="I1000" s="1" t="s">
        <v>2531</v>
      </c>
      <c r="J1000" s="1104" t="s">
        <v>2532</v>
      </c>
    </row>
    <row x14ac:dyDescent="0.25" r="1001" customHeight="1" ht="23.25">
      <c r="A1001" s="97">
        <v>39</v>
      </c>
      <c r="B1001" s="2" t="s">
        <v>2442</v>
      </c>
      <c r="C1001" s="1101">
        <v>1000</v>
      </c>
      <c r="D1001" s="1101">
        <v>8</v>
      </c>
      <c r="E1001" s="1101">
        <v>7</v>
      </c>
      <c r="F1001" s="1101">
        <v>155</v>
      </c>
      <c r="G1001" s="1101">
        <v>46</v>
      </c>
      <c r="H1001" s="1102">
        <f>MID(I1001,1,50)</f>
      </c>
      <c r="I1001" s="1" t="s">
        <v>2533</v>
      </c>
      <c r="J1001" s="1104" t="s">
        <v>2534</v>
      </c>
    </row>
    <row x14ac:dyDescent="0.25" r="1002" customHeight="1" ht="23.25">
      <c r="A1002" s="97">
        <v>39</v>
      </c>
      <c r="B1002" s="2" t="s">
        <v>2442</v>
      </c>
      <c r="C1002" s="1101">
        <v>1001</v>
      </c>
      <c r="D1002" s="1101">
        <v>8</v>
      </c>
      <c r="E1002" s="1101">
        <v>7</v>
      </c>
      <c r="F1002" s="1101">
        <v>155</v>
      </c>
      <c r="G1002" s="1101">
        <v>47</v>
      </c>
      <c r="H1002" s="1102">
        <f>MID(I1002,1,50)</f>
      </c>
      <c r="I1002" s="1" t="s">
        <v>2535</v>
      </c>
      <c r="J1002" s="1104" t="s">
        <v>2536</v>
      </c>
    </row>
    <row x14ac:dyDescent="0.25" r="1003" customHeight="1" ht="23.25">
      <c r="A1003" s="97">
        <v>39</v>
      </c>
      <c r="B1003" s="2" t="s">
        <v>2442</v>
      </c>
      <c r="C1003" s="1101">
        <v>1002</v>
      </c>
      <c r="D1003" s="1101">
        <v>8</v>
      </c>
      <c r="E1003" s="1101">
        <v>7</v>
      </c>
      <c r="F1003" s="1101">
        <v>155</v>
      </c>
      <c r="G1003" s="1101">
        <v>48</v>
      </c>
      <c r="H1003" s="1102">
        <f>MID(I1003,1,50)</f>
      </c>
      <c r="I1003" s="1" t="s">
        <v>2537</v>
      </c>
      <c r="J1003" s="1104" t="s">
        <v>2538</v>
      </c>
    </row>
    <row x14ac:dyDescent="0.25" r="1004" customHeight="1" ht="23.25">
      <c r="A1004" s="97">
        <v>39</v>
      </c>
      <c r="B1004" s="2" t="s">
        <v>2442</v>
      </c>
      <c r="C1004" s="1101">
        <v>1003</v>
      </c>
      <c r="D1004" s="1101">
        <v>8</v>
      </c>
      <c r="E1004" s="1101">
        <v>7</v>
      </c>
      <c r="F1004" s="1101">
        <v>155</v>
      </c>
      <c r="G1004" s="1101">
        <v>49</v>
      </c>
      <c r="H1004" s="1102">
        <f>MID(I1004,1,50)</f>
      </c>
      <c r="I1004" s="1" t="s">
        <v>2539</v>
      </c>
      <c r="J1004" s="1104" t="s">
        <v>2540</v>
      </c>
    </row>
    <row x14ac:dyDescent="0.25" r="1005" customHeight="1" ht="23.25">
      <c r="A1005" s="97">
        <v>39</v>
      </c>
      <c r="B1005" s="2" t="s">
        <v>2442</v>
      </c>
      <c r="C1005" s="1101">
        <v>1004</v>
      </c>
      <c r="D1005" s="1101">
        <v>8</v>
      </c>
      <c r="E1005" s="1101">
        <v>7</v>
      </c>
      <c r="F1005" s="1101">
        <v>155</v>
      </c>
      <c r="G1005" s="1101">
        <v>50</v>
      </c>
      <c r="H1005" s="1102">
        <f>MID(I1005,1,50)</f>
      </c>
      <c r="I1005" s="1" t="s">
        <v>2541</v>
      </c>
      <c r="J1005" s="1104" t="s">
        <v>2542</v>
      </c>
    </row>
    <row x14ac:dyDescent="0.25" r="1006" customHeight="1" ht="23.25">
      <c r="A1006" s="97">
        <v>39</v>
      </c>
      <c r="B1006" s="2" t="s">
        <v>2442</v>
      </c>
      <c r="C1006" s="1101">
        <v>1005</v>
      </c>
      <c r="D1006" s="1101">
        <v>8</v>
      </c>
      <c r="E1006" s="1101">
        <v>7</v>
      </c>
      <c r="F1006" s="1101">
        <v>155</v>
      </c>
      <c r="G1006" s="1101">
        <v>51</v>
      </c>
      <c r="H1006" s="1102">
        <f>MID(I1006,1,50)</f>
      </c>
      <c r="I1006" s="1" t="s">
        <v>2543</v>
      </c>
      <c r="J1006" s="1104" t="s">
        <v>2544</v>
      </c>
    </row>
    <row x14ac:dyDescent="0.25" r="1007" customHeight="1" ht="23.25">
      <c r="A1007" s="97">
        <v>39</v>
      </c>
      <c r="B1007" s="2" t="s">
        <v>2442</v>
      </c>
      <c r="C1007" s="1101">
        <v>1006</v>
      </c>
      <c r="D1007" s="1101">
        <v>8</v>
      </c>
      <c r="E1007" s="1101">
        <v>7</v>
      </c>
      <c r="F1007" s="1101">
        <v>156</v>
      </c>
      <c r="G1007" s="1101">
        <v>52</v>
      </c>
      <c r="H1007" s="1102">
        <f>MID(I1007,1,50)</f>
      </c>
      <c r="I1007" s="1" t="s">
        <v>2545</v>
      </c>
      <c r="J1007" s="1104" t="s">
        <v>2546</v>
      </c>
    </row>
    <row x14ac:dyDescent="0.25" r="1008" customHeight="1" ht="23.25">
      <c r="A1008" s="97">
        <v>39</v>
      </c>
      <c r="B1008" s="2" t="s">
        <v>2442</v>
      </c>
      <c r="C1008" s="1101">
        <v>1007</v>
      </c>
      <c r="D1008" s="1101">
        <v>8</v>
      </c>
      <c r="E1008" s="1101">
        <v>7</v>
      </c>
      <c r="F1008" s="1101">
        <v>156</v>
      </c>
      <c r="G1008" s="1101">
        <v>53</v>
      </c>
      <c r="H1008" s="1102">
        <f>MID(I1008,1,50)</f>
      </c>
      <c r="I1008" s="1" t="s">
        <v>2547</v>
      </c>
      <c r="J1008" s="1104" t="s">
        <v>2548</v>
      </c>
    </row>
    <row x14ac:dyDescent="0.25" r="1009" customHeight="1" ht="23.25">
      <c r="A1009" s="97">
        <v>39</v>
      </c>
      <c r="B1009" s="2" t="s">
        <v>2442</v>
      </c>
      <c r="C1009" s="1101">
        <v>1008</v>
      </c>
      <c r="D1009" s="1101">
        <v>8</v>
      </c>
      <c r="E1009" s="1101">
        <v>7</v>
      </c>
      <c r="F1009" s="1101">
        <v>156</v>
      </c>
      <c r="G1009" s="1101">
        <v>54</v>
      </c>
      <c r="H1009" s="1102">
        <f>MID(I1009,1,50)</f>
      </c>
      <c r="I1009" s="1" t="s">
        <v>2549</v>
      </c>
      <c r="J1009" s="1104" t="s">
        <v>2550</v>
      </c>
    </row>
    <row x14ac:dyDescent="0.25" r="1010" customHeight="1" ht="23.25">
      <c r="A1010" s="97">
        <v>39</v>
      </c>
      <c r="B1010" s="2" t="s">
        <v>2442</v>
      </c>
      <c r="C1010" s="1101">
        <v>1009</v>
      </c>
      <c r="D1010" s="1101">
        <v>8</v>
      </c>
      <c r="E1010" s="1101">
        <v>7</v>
      </c>
      <c r="F1010" s="1101">
        <v>156</v>
      </c>
      <c r="G1010" s="1101">
        <v>55</v>
      </c>
      <c r="H1010" s="1102">
        <f>MID(I1010,1,50)</f>
      </c>
      <c r="I1010" s="1" t="s">
        <v>2551</v>
      </c>
      <c r="J1010" s="1104" t="s">
        <v>2552</v>
      </c>
    </row>
    <row x14ac:dyDescent="0.25" r="1011" customHeight="1" ht="23.25">
      <c r="A1011" s="97">
        <v>39</v>
      </c>
      <c r="B1011" s="2" t="s">
        <v>2442</v>
      </c>
      <c r="C1011" s="1101">
        <v>1010</v>
      </c>
      <c r="D1011" s="1101">
        <v>8</v>
      </c>
      <c r="E1011" s="1101">
        <v>7</v>
      </c>
      <c r="F1011" s="1101">
        <v>156</v>
      </c>
      <c r="G1011" s="1101">
        <v>56</v>
      </c>
      <c r="H1011" s="1102">
        <f>MID(I1011,1,50)</f>
      </c>
      <c r="I1011" s="1" t="s">
        <v>2553</v>
      </c>
      <c r="J1011" s="1104" t="s">
        <v>2554</v>
      </c>
    </row>
    <row x14ac:dyDescent="0.25" r="1012" customHeight="1" ht="23.25">
      <c r="A1012" s="97">
        <v>39</v>
      </c>
      <c r="B1012" s="2" t="s">
        <v>2442</v>
      </c>
      <c r="C1012" s="1101">
        <v>1011</v>
      </c>
      <c r="D1012" s="1101">
        <v>8</v>
      </c>
      <c r="E1012" s="1101">
        <v>7</v>
      </c>
      <c r="F1012" s="1101">
        <v>156</v>
      </c>
      <c r="G1012" s="1101">
        <v>57</v>
      </c>
      <c r="H1012" s="1102">
        <f>MID(I1012,1,50)</f>
      </c>
      <c r="I1012" s="1" t="s">
        <v>2555</v>
      </c>
      <c r="J1012" s="1104" t="s">
        <v>2556</v>
      </c>
    </row>
    <row x14ac:dyDescent="0.25" r="1013" customHeight="1" ht="23.25">
      <c r="A1013" s="97">
        <v>39</v>
      </c>
      <c r="B1013" s="2" t="s">
        <v>2442</v>
      </c>
      <c r="C1013" s="1101">
        <v>1012</v>
      </c>
      <c r="D1013" s="1101">
        <v>8</v>
      </c>
      <c r="E1013" s="1101">
        <v>7</v>
      </c>
      <c r="F1013" s="1101">
        <v>157</v>
      </c>
      <c r="G1013" s="1101">
        <v>58</v>
      </c>
      <c r="H1013" s="1102">
        <f>MID(I1013,1,50)</f>
      </c>
      <c r="I1013" s="1" t="s">
        <v>2557</v>
      </c>
      <c r="J1013" s="1104" t="s">
        <v>2558</v>
      </c>
    </row>
    <row x14ac:dyDescent="0.25" r="1014" customHeight="1" ht="23.25">
      <c r="A1014" s="97">
        <v>39</v>
      </c>
      <c r="B1014" s="2" t="s">
        <v>2442</v>
      </c>
      <c r="C1014" s="1101">
        <v>1013</v>
      </c>
      <c r="D1014" s="1101">
        <v>8</v>
      </c>
      <c r="E1014" s="1101">
        <v>7</v>
      </c>
      <c r="F1014" s="1101">
        <v>157</v>
      </c>
      <c r="G1014" s="1101">
        <v>59</v>
      </c>
      <c r="H1014" s="1102">
        <f>MID(I1014,1,50)</f>
      </c>
      <c r="I1014" s="1" t="s">
        <v>2559</v>
      </c>
      <c r="J1014" s="1104" t="s">
        <v>2560</v>
      </c>
    </row>
    <row x14ac:dyDescent="0.25" r="1015" customHeight="1" ht="23.25">
      <c r="A1015" s="97">
        <v>39</v>
      </c>
      <c r="B1015" s="2" t="s">
        <v>2442</v>
      </c>
      <c r="C1015" s="1101">
        <v>1014</v>
      </c>
      <c r="D1015" s="1101">
        <v>8</v>
      </c>
      <c r="E1015" s="1101">
        <v>7</v>
      </c>
      <c r="F1015" s="1101">
        <v>157</v>
      </c>
      <c r="G1015" s="1101">
        <v>60</v>
      </c>
      <c r="H1015" s="1102">
        <f>MID(I1015,1,50)</f>
      </c>
      <c r="I1015" s="1" t="s">
        <v>2561</v>
      </c>
      <c r="J1015" s="1104" t="s">
        <v>2562</v>
      </c>
    </row>
    <row x14ac:dyDescent="0.25" r="1016" customHeight="1" ht="23.25">
      <c r="A1016" s="97">
        <v>39</v>
      </c>
      <c r="B1016" s="2" t="s">
        <v>2442</v>
      </c>
      <c r="C1016" s="1101">
        <v>1015</v>
      </c>
      <c r="D1016" s="1101">
        <v>8</v>
      </c>
      <c r="E1016" s="1101">
        <v>7</v>
      </c>
      <c r="F1016" s="1101">
        <v>157</v>
      </c>
      <c r="G1016" s="1101">
        <v>61</v>
      </c>
      <c r="H1016" s="1102">
        <f>MID(I1016,1,50)</f>
      </c>
      <c r="I1016" s="1" t="s">
        <v>2563</v>
      </c>
      <c r="J1016" s="1104" t="s">
        <v>2564</v>
      </c>
    </row>
    <row x14ac:dyDescent="0.25" r="1017" customHeight="1" ht="23.25">
      <c r="A1017" s="97">
        <v>39</v>
      </c>
      <c r="B1017" s="2" t="s">
        <v>2442</v>
      </c>
      <c r="C1017" s="1101">
        <v>1016</v>
      </c>
      <c r="D1017" s="1101">
        <v>8</v>
      </c>
      <c r="E1017" s="1101">
        <v>7</v>
      </c>
      <c r="F1017" s="1101">
        <v>157</v>
      </c>
      <c r="G1017" s="1101">
        <v>62</v>
      </c>
      <c r="H1017" s="1102">
        <f>MID(I1017,1,50)</f>
      </c>
      <c r="I1017" s="1" t="s">
        <v>2565</v>
      </c>
      <c r="J1017" s="1104" t="s">
        <v>2566</v>
      </c>
    </row>
    <row x14ac:dyDescent="0.25" r="1018" customHeight="1" ht="23.25">
      <c r="A1018" s="97">
        <v>39</v>
      </c>
      <c r="B1018" s="2" t="s">
        <v>2442</v>
      </c>
      <c r="C1018" s="1101">
        <v>1017</v>
      </c>
      <c r="D1018" s="1101">
        <v>8</v>
      </c>
      <c r="E1018" s="1101">
        <v>7</v>
      </c>
      <c r="F1018" s="1101">
        <v>157</v>
      </c>
      <c r="G1018" s="1101">
        <v>63</v>
      </c>
      <c r="H1018" s="1102">
        <f>MID(I1018,1,50)</f>
      </c>
      <c r="I1018" s="1" t="s">
        <v>2567</v>
      </c>
      <c r="J1018" s="1104" t="s">
        <v>2568</v>
      </c>
    </row>
    <row x14ac:dyDescent="0.25" r="1019" customHeight="1" ht="23.25">
      <c r="A1019" s="97">
        <v>39</v>
      </c>
      <c r="B1019" s="2" t="s">
        <v>2442</v>
      </c>
      <c r="C1019" s="1101">
        <v>1018</v>
      </c>
      <c r="D1019" s="1101">
        <v>8</v>
      </c>
      <c r="E1019" s="1101">
        <v>7</v>
      </c>
      <c r="F1019" s="1101">
        <v>157</v>
      </c>
      <c r="G1019" s="1101">
        <v>64</v>
      </c>
      <c r="H1019" s="1102">
        <f>MID(I1019,1,50)</f>
      </c>
      <c r="I1019" s="1" t="s">
        <v>2569</v>
      </c>
      <c r="J1019" s="1104" t="s">
        <v>2570</v>
      </c>
    </row>
    <row x14ac:dyDescent="0.25" r="1020" customHeight="1" ht="23.25">
      <c r="A1020" s="97">
        <v>39</v>
      </c>
      <c r="B1020" s="2" t="s">
        <v>2442</v>
      </c>
      <c r="C1020" s="1101">
        <v>1019</v>
      </c>
      <c r="D1020" s="1101">
        <v>8</v>
      </c>
      <c r="E1020" s="1101">
        <v>7</v>
      </c>
      <c r="F1020" s="1101">
        <v>157</v>
      </c>
      <c r="G1020" s="1101">
        <v>65</v>
      </c>
      <c r="H1020" s="1102">
        <f>MID(I1020,1,50)</f>
      </c>
      <c r="I1020" s="1" t="s">
        <v>2571</v>
      </c>
      <c r="J1020" s="1104" t="s">
        <v>2572</v>
      </c>
    </row>
    <row x14ac:dyDescent="0.25" r="1021" customHeight="1" ht="23.25">
      <c r="A1021" s="97">
        <v>39</v>
      </c>
      <c r="B1021" s="2" t="s">
        <v>2442</v>
      </c>
      <c r="C1021" s="1101">
        <v>1020</v>
      </c>
      <c r="D1021" s="1101">
        <v>8</v>
      </c>
      <c r="E1021" s="1101">
        <v>7</v>
      </c>
      <c r="F1021" s="1101">
        <v>157</v>
      </c>
      <c r="G1021" s="1101">
        <v>66</v>
      </c>
      <c r="H1021" s="1102">
        <f>MID(I1021,1,50)</f>
      </c>
      <c r="I1021" s="1" t="s">
        <v>2573</v>
      </c>
      <c r="J1021" s="1104" t="s">
        <v>2574</v>
      </c>
    </row>
    <row x14ac:dyDescent="0.25" r="1022" customHeight="1" ht="23.25">
      <c r="A1022" s="97">
        <v>39</v>
      </c>
      <c r="B1022" s="2" t="s">
        <v>2442</v>
      </c>
      <c r="C1022" s="1101">
        <v>1021</v>
      </c>
      <c r="D1022" s="1101">
        <v>8</v>
      </c>
      <c r="E1022" s="1101">
        <v>7</v>
      </c>
      <c r="F1022" s="1101">
        <v>157</v>
      </c>
      <c r="G1022" s="1101">
        <v>67</v>
      </c>
      <c r="H1022" s="1102">
        <f>MID(I1022,1,50)</f>
      </c>
      <c r="I1022" s="1" t="s">
        <v>2575</v>
      </c>
      <c r="J1022" s="1104" t="s">
        <v>2576</v>
      </c>
    </row>
    <row x14ac:dyDescent="0.25" r="1023" customHeight="1" ht="23.25">
      <c r="A1023" s="97">
        <v>39</v>
      </c>
      <c r="B1023" s="2" t="s">
        <v>2442</v>
      </c>
      <c r="C1023" s="1101">
        <v>1022</v>
      </c>
      <c r="D1023" s="1101">
        <v>8</v>
      </c>
      <c r="E1023" s="1101">
        <v>7</v>
      </c>
      <c r="F1023" s="1101">
        <v>158</v>
      </c>
      <c r="G1023" s="1101">
        <v>68</v>
      </c>
      <c r="H1023" s="1102">
        <f>MID(I1023,1,50)</f>
      </c>
      <c r="I1023" s="1" t="s">
        <v>2577</v>
      </c>
      <c r="J1023" s="1104" t="s">
        <v>2578</v>
      </c>
    </row>
    <row x14ac:dyDescent="0.25" r="1024" customHeight="1" ht="23.25">
      <c r="A1024" s="97">
        <v>39</v>
      </c>
      <c r="B1024" s="2" t="s">
        <v>2442</v>
      </c>
      <c r="C1024" s="1101">
        <v>1023</v>
      </c>
      <c r="D1024" s="1101">
        <v>8</v>
      </c>
      <c r="E1024" s="1101">
        <v>7</v>
      </c>
      <c r="F1024" s="1101">
        <v>158</v>
      </c>
      <c r="G1024" s="1101">
        <v>69</v>
      </c>
      <c r="H1024" s="1102">
        <f>MID(I1024,1,50)</f>
      </c>
      <c r="I1024" s="1" t="s">
        <v>2579</v>
      </c>
      <c r="J1024" s="1104" t="s">
        <v>2580</v>
      </c>
    </row>
    <row x14ac:dyDescent="0.25" r="1025" customHeight="1" ht="23.25">
      <c r="A1025" s="97">
        <v>39</v>
      </c>
      <c r="B1025" s="2" t="s">
        <v>2442</v>
      </c>
      <c r="C1025" s="1101">
        <v>1024</v>
      </c>
      <c r="D1025" s="1101">
        <v>8</v>
      </c>
      <c r="E1025" s="1101">
        <v>7</v>
      </c>
      <c r="F1025" s="1101">
        <v>158</v>
      </c>
      <c r="G1025" s="1101">
        <v>70</v>
      </c>
      <c r="H1025" s="1102">
        <f>MID(I1025,1,50)</f>
      </c>
      <c r="I1025" s="1" t="s">
        <v>2581</v>
      </c>
      <c r="J1025" s="1104" t="s">
        <v>2582</v>
      </c>
    </row>
    <row x14ac:dyDescent="0.25" r="1026" customHeight="1" ht="23.25">
      <c r="A1026" s="97">
        <v>39</v>
      </c>
      <c r="B1026" s="2" t="s">
        <v>2442</v>
      </c>
      <c r="C1026" s="1101">
        <v>1025</v>
      </c>
      <c r="D1026" s="1101">
        <v>8</v>
      </c>
      <c r="E1026" s="1101">
        <v>7</v>
      </c>
      <c r="F1026" s="1101">
        <v>158</v>
      </c>
      <c r="G1026" s="1101">
        <v>71</v>
      </c>
      <c r="H1026" s="1102">
        <f>MID(I1026,1,50)</f>
      </c>
      <c r="I1026" s="1" t="s">
        <v>2583</v>
      </c>
      <c r="J1026" s="1104" t="s">
        <v>2584</v>
      </c>
    </row>
    <row x14ac:dyDescent="0.25" r="1027" customHeight="1" ht="23.25">
      <c r="A1027" s="97">
        <v>39</v>
      </c>
      <c r="B1027" s="2" t="s">
        <v>2442</v>
      </c>
      <c r="C1027" s="1101">
        <v>1026</v>
      </c>
      <c r="D1027" s="1101">
        <v>8</v>
      </c>
      <c r="E1027" s="1101">
        <v>7</v>
      </c>
      <c r="F1027" s="1101">
        <v>158</v>
      </c>
      <c r="G1027" s="1101">
        <v>72</v>
      </c>
      <c r="H1027" s="1102">
        <f>MID(I1027,1,50)</f>
      </c>
      <c r="I1027" s="1" t="s">
        <v>2585</v>
      </c>
      <c r="J1027" s="1104" t="s">
        <v>2586</v>
      </c>
    </row>
    <row x14ac:dyDescent="0.25" r="1028" customHeight="1" ht="23.25">
      <c r="A1028" s="97">
        <v>39</v>
      </c>
      <c r="B1028" s="2" t="s">
        <v>2442</v>
      </c>
      <c r="C1028" s="1101">
        <v>1027</v>
      </c>
      <c r="D1028" s="1101">
        <v>8</v>
      </c>
      <c r="E1028" s="1101">
        <v>7</v>
      </c>
      <c r="F1028" s="1101">
        <v>158</v>
      </c>
      <c r="G1028" s="1101">
        <v>73</v>
      </c>
      <c r="H1028" s="1102">
        <f>MID(I1028,1,50)</f>
      </c>
      <c r="I1028" s="1" t="s">
        <v>2587</v>
      </c>
      <c r="J1028" s="1104" t="s">
        <v>2588</v>
      </c>
    </row>
    <row x14ac:dyDescent="0.25" r="1029" customHeight="1" ht="23.25">
      <c r="A1029" s="97">
        <v>39</v>
      </c>
      <c r="B1029" s="2" t="s">
        <v>2442</v>
      </c>
      <c r="C1029" s="1101">
        <v>1028</v>
      </c>
      <c r="D1029" s="1101">
        <v>8</v>
      </c>
      <c r="E1029" s="1101">
        <v>7</v>
      </c>
      <c r="F1029" s="1101">
        <v>159</v>
      </c>
      <c r="G1029" s="1101">
        <v>74</v>
      </c>
      <c r="H1029" s="1102">
        <f>MID(I1029,1,50)</f>
      </c>
      <c r="I1029" s="1" t="s">
        <v>2589</v>
      </c>
      <c r="J1029" s="1104" t="s">
        <v>2590</v>
      </c>
    </row>
    <row x14ac:dyDescent="0.25" r="1030" customHeight="1" ht="23.25">
      <c r="A1030" s="97">
        <v>39</v>
      </c>
      <c r="B1030" s="2" t="s">
        <v>2442</v>
      </c>
      <c r="C1030" s="1101">
        <v>1029</v>
      </c>
      <c r="D1030" s="1101">
        <v>8</v>
      </c>
      <c r="E1030" s="1101">
        <v>7</v>
      </c>
      <c r="F1030" s="1101">
        <v>159</v>
      </c>
      <c r="G1030" s="1101">
        <v>75</v>
      </c>
      <c r="H1030" s="1102">
        <f>MID(I1030,1,50)</f>
      </c>
      <c r="I1030" s="1" t="s">
        <v>2591</v>
      </c>
      <c r="J1030" s="1104" t="s">
        <v>2592</v>
      </c>
    </row>
    <row x14ac:dyDescent="0.25" r="1031" customHeight="1" ht="23.25">
      <c r="A1031" s="97">
        <v>39</v>
      </c>
      <c r="B1031" s="2" t="s">
        <v>2442</v>
      </c>
      <c r="C1031" s="1101">
        <v>1030</v>
      </c>
      <c r="D1031" s="1101">
        <v>8</v>
      </c>
      <c r="E1031" s="1101">
        <v>7</v>
      </c>
      <c r="F1031" s="1101">
        <v>159</v>
      </c>
      <c r="G1031" s="1101">
        <v>76</v>
      </c>
      <c r="H1031" s="1102">
        <f>MID(I1031,1,50)</f>
      </c>
      <c r="I1031" s="1" t="s">
        <v>2593</v>
      </c>
      <c r="J1031" s="1104" t="s">
        <v>2594</v>
      </c>
    </row>
    <row x14ac:dyDescent="0.25" r="1032" customHeight="1" ht="23.25">
      <c r="A1032" s="97">
        <v>39</v>
      </c>
      <c r="B1032" s="2" t="s">
        <v>2442</v>
      </c>
      <c r="C1032" s="1101">
        <v>1031</v>
      </c>
      <c r="D1032" s="1101">
        <v>8</v>
      </c>
      <c r="E1032" s="1101">
        <v>7</v>
      </c>
      <c r="F1032" s="1101">
        <v>159</v>
      </c>
      <c r="G1032" s="1101">
        <v>77</v>
      </c>
      <c r="H1032" s="1102">
        <f>MID(I1032,1,50)</f>
      </c>
      <c r="I1032" s="1" t="s">
        <v>2595</v>
      </c>
      <c r="J1032" s="1104" t="s">
        <v>2596</v>
      </c>
    </row>
    <row x14ac:dyDescent="0.25" r="1033" customHeight="1" ht="23.25">
      <c r="A1033" s="97">
        <v>39</v>
      </c>
      <c r="B1033" s="2" t="s">
        <v>2442</v>
      </c>
      <c r="C1033" s="1101">
        <v>1032</v>
      </c>
      <c r="D1033" s="1101">
        <v>8</v>
      </c>
      <c r="E1033" s="1101">
        <v>7</v>
      </c>
      <c r="F1033" s="1101">
        <v>159</v>
      </c>
      <c r="G1033" s="1101">
        <v>78</v>
      </c>
      <c r="H1033" s="1102">
        <f>MID(I1033,1,50)</f>
      </c>
      <c r="I1033" s="1" t="s">
        <v>2597</v>
      </c>
      <c r="J1033" s="1104" t="s">
        <v>2598</v>
      </c>
    </row>
    <row x14ac:dyDescent="0.25" r="1034" customHeight="1" ht="23.25">
      <c r="A1034" s="97">
        <v>39</v>
      </c>
      <c r="B1034" s="2" t="s">
        <v>2442</v>
      </c>
      <c r="C1034" s="1101">
        <v>1033</v>
      </c>
      <c r="D1034" s="1101">
        <v>8</v>
      </c>
      <c r="E1034" s="1101">
        <v>7</v>
      </c>
      <c r="F1034" s="1101">
        <v>159</v>
      </c>
      <c r="G1034" s="1101">
        <v>79</v>
      </c>
      <c r="H1034" s="1102">
        <f>MID(I1034,1,50)</f>
      </c>
      <c r="I1034" s="1" t="s">
        <v>2599</v>
      </c>
      <c r="J1034" s="1104" t="s">
        <v>2600</v>
      </c>
    </row>
    <row x14ac:dyDescent="0.25" r="1035" customHeight="1" ht="23.25">
      <c r="A1035" s="97">
        <v>39</v>
      </c>
      <c r="B1035" s="2" t="s">
        <v>2442</v>
      </c>
      <c r="C1035" s="1101">
        <v>1034</v>
      </c>
      <c r="D1035" s="1101">
        <v>8</v>
      </c>
      <c r="E1035" s="1101">
        <v>7</v>
      </c>
      <c r="F1035" s="1101">
        <v>159</v>
      </c>
      <c r="G1035" s="1101">
        <v>80</v>
      </c>
      <c r="H1035" s="1102">
        <f>MID(I1035,1,50)</f>
      </c>
      <c r="I1035" s="1" t="s">
        <v>2601</v>
      </c>
      <c r="J1035" s="1104" t="s">
        <v>2602</v>
      </c>
    </row>
    <row x14ac:dyDescent="0.25" r="1036" customHeight="1" ht="23.25">
      <c r="A1036" s="97">
        <v>39</v>
      </c>
      <c r="B1036" s="2" t="s">
        <v>2442</v>
      </c>
      <c r="C1036" s="1101">
        <v>1035</v>
      </c>
      <c r="D1036" s="1101">
        <v>8</v>
      </c>
      <c r="E1036" s="1101">
        <v>7</v>
      </c>
      <c r="F1036" s="1101">
        <v>159</v>
      </c>
      <c r="G1036" s="1101">
        <v>81</v>
      </c>
      <c r="H1036" s="1102">
        <f>MID(I1036,1,50)</f>
      </c>
      <c r="I1036" s="1" t="s">
        <v>2603</v>
      </c>
      <c r="J1036" s="1104" t="s">
        <v>2604</v>
      </c>
    </row>
    <row x14ac:dyDescent="0.25" r="1037" customHeight="1" ht="23.25">
      <c r="A1037" s="97">
        <v>39</v>
      </c>
      <c r="B1037" s="2" t="s">
        <v>2442</v>
      </c>
      <c r="C1037" s="1101">
        <v>1036</v>
      </c>
      <c r="D1037" s="1101">
        <v>8</v>
      </c>
      <c r="E1037" s="1101">
        <v>7</v>
      </c>
      <c r="F1037" s="1101">
        <v>160</v>
      </c>
      <c r="G1037" s="1101">
        <v>82</v>
      </c>
      <c r="H1037" s="1102">
        <f>MID(I1037,1,50)</f>
      </c>
      <c r="I1037" s="1" t="s">
        <v>2605</v>
      </c>
      <c r="J1037" s="1104" t="s">
        <v>2606</v>
      </c>
    </row>
    <row x14ac:dyDescent="0.25" r="1038" customHeight="1" ht="23.25">
      <c r="A1038" s="97">
        <v>39</v>
      </c>
      <c r="B1038" s="2" t="s">
        <v>2442</v>
      </c>
      <c r="C1038" s="1101">
        <v>1037</v>
      </c>
      <c r="D1038" s="1101">
        <v>8</v>
      </c>
      <c r="E1038" s="1101">
        <v>7</v>
      </c>
      <c r="F1038" s="1101">
        <v>160</v>
      </c>
      <c r="G1038" s="1101">
        <v>83</v>
      </c>
      <c r="H1038" s="1102">
        <f>MID(I1038,1,50)</f>
      </c>
      <c r="I1038" s="1" t="s">
        <v>2607</v>
      </c>
      <c r="J1038" s="1104" t="s">
        <v>2608</v>
      </c>
    </row>
    <row x14ac:dyDescent="0.25" r="1039" customHeight="1" ht="23.25">
      <c r="A1039" s="97">
        <v>39</v>
      </c>
      <c r="B1039" s="2" t="s">
        <v>2442</v>
      </c>
      <c r="C1039" s="1101">
        <v>1038</v>
      </c>
      <c r="D1039" s="1101">
        <v>8</v>
      </c>
      <c r="E1039" s="1101">
        <v>7</v>
      </c>
      <c r="F1039" s="1101">
        <v>160</v>
      </c>
      <c r="G1039" s="1101">
        <v>84</v>
      </c>
      <c r="H1039" s="1102">
        <f>MID(I1039,1,50)</f>
      </c>
      <c r="I1039" s="1" t="s">
        <v>2609</v>
      </c>
      <c r="J1039" s="1104" t="s">
        <v>2610</v>
      </c>
    </row>
    <row x14ac:dyDescent="0.25" r="1040" customHeight="1" ht="23.25">
      <c r="A1040" s="97">
        <v>39</v>
      </c>
      <c r="B1040" s="2" t="s">
        <v>2442</v>
      </c>
      <c r="C1040" s="1101">
        <v>1039</v>
      </c>
      <c r="D1040" s="1101">
        <v>8</v>
      </c>
      <c r="E1040" s="1101">
        <v>7</v>
      </c>
      <c r="F1040" s="1101">
        <v>160</v>
      </c>
      <c r="G1040" s="1101">
        <v>85</v>
      </c>
      <c r="H1040" s="1102">
        <f>MID(I1040,1,50)</f>
      </c>
      <c r="I1040" s="1" t="s">
        <v>2611</v>
      </c>
      <c r="J1040" s="1104" t="s">
        <v>2612</v>
      </c>
    </row>
    <row x14ac:dyDescent="0.25" r="1041" customHeight="1" ht="23.25">
      <c r="A1041" s="97">
        <v>39</v>
      </c>
      <c r="B1041" s="2" t="s">
        <v>2442</v>
      </c>
      <c r="C1041" s="1101">
        <v>1040</v>
      </c>
      <c r="D1041" s="1101">
        <v>8</v>
      </c>
      <c r="E1041" s="1101">
        <v>7</v>
      </c>
      <c r="F1041" s="1101">
        <v>160</v>
      </c>
      <c r="G1041" s="1101">
        <v>86</v>
      </c>
      <c r="H1041" s="1102">
        <f>MID(I1041,1,50)</f>
      </c>
      <c r="I1041" s="1" t="s">
        <v>2613</v>
      </c>
      <c r="J1041" s="1104" t="s">
        <v>2614</v>
      </c>
    </row>
    <row x14ac:dyDescent="0.25" r="1042" customHeight="1" ht="23.25">
      <c r="A1042" s="97">
        <v>39</v>
      </c>
      <c r="B1042" s="2" t="s">
        <v>2442</v>
      </c>
      <c r="C1042" s="1101">
        <v>1041</v>
      </c>
      <c r="D1042" s="1101">
        <v>8</v>
      </c>
      <c r="E1042" s="1101">
        <v>7</v>
      </c>
      <c r="F1042" s="1101">
        <v>160</v>
      </c>
      <c r="G1042" s="1101">
        <v>87</v>
      </c>
      <c r="H1042" s="1102">
        <f>MID(I1042,1,50)</f>
      </c>
      <c r="I1042" s="1" t="s">
        <v>2615</v>
      </c>
      <c r="J1042" s="1104" t="s">
        <v>2616</v>
      </c>
    </row>
    <row x14ac:dyDescent="0.25" r="1043" customHeight="1" ht="23.25">
      <c r="A1043" s="97">
        <v>39</v>
      </c>
      <c r="B1043" s="2" t="s">
        <v>2442</v>
      </c>
      <c r="C1043" s="1101">
        <v>1042</v>
      </c>
      <c r="D1043" s="1101">
        <v>9</v>
      </c>
      <c r="E1043" s="1101">
        <v>7</v>
      </c>
      <c r="F1043" s="1101">
        <v>161</v>
      </c>
      <c r="G1043" s="1101">
        <v>88</v>
      </c>
      <c r="H1043" s="1102">
        <f>MID(I1043,1,50)</f>
      </c>
      <c r="I1043" s="1" t="s">
        <v>2617</v>
      </c>
      <c r="J1043" s="1104" t="s">
        <v>2618</v>
      </c>
    </row>
    <row x14ac:dyDescent="0.25" r="1044" customHeight="1" ht="23.25">
      <c r="A1044" s="97">
        <v>39</v>
      </c>
      <c r="B1044" s="2" t="s">
        <v>2442</v>
      </c>
      <c r="C1044" s="1101">
        <v>1043</v>
      </c>
      <c r="D1044" s="1101">
        <v>9</v>
      </c>
      <c r="E1044" s="1101">
        <v>7</v>
      </c>
      <c r="F1044" s="1101">
        <v>161</v>
      </c>
      <c r="G1044" s="1101">
        <v>89</v>
      </c>
      <c r="H1044" s="1102">
        <f>MID(I1044,1,50)</f>
      </c>
      <c r="I1044" s="1" t="s">
        <v>2619</v>
      </c>
      <c r="J1044" s="1104" t="s">
        <v>2620</v>
      </c>
    </row>
    <row x14ac:dyDescent="0.25" r="1045" customHeight="1" ht="23.25">
      <c r="A1045" s="97">
        <v>39</v>
      </c>
      <c r="B1045" s="2" t="s">
        <v>2442</v>
      </c>
      <c r="C1045" s="1101">
        <v>1044</v>
      </c>
      <c r="D1045" s="1101">
        <v>9</v>
      </c>
      <c r="E1045" s="1101">
        <v>7</v>
      </c>
      <c r="F1045" s="1101">
        <v>161</v>
      </c>
      <c r="G1045" s="1101">
        <v>90</v>
      </c>
      <c r="H1045" s="1102">
        <f>MID(I1045,1,50)</f>
      </c>
      <c r="I1045" s="1" t="s">
        <v>2621</v>
      </c>
      <c r="J1045" s="1104" t="s">
        <v>2622</v>
      </c>
    </row>
    <row x14ac:dyDescent="0.25" r="1046" customHeight="1" ht="23.25">
      <c r="A1046" s="97">
        <v>39</v>
      </c>
      <c r="B1046" s="2" t="s">
        <v>2442</v>
      </c>
      <c r="C1046" s="1101">
        <v>1045</v>
      </c>
      <c r="D1046" s="1101">
        <v>9</v>
      </c>
      <c r="E1046" s="1101">
        <v>7</v>
      </c>
      <c r="F1046" s="1101">
        <v>161</v>
      </c>
      <c r="G1046" s="1101">
        <v>91</v>
      </c>
      <c r="H1046" s="1102">
        <f>MID(I1046,1,50)</f>
      </c>
      <c r="I1046" s="1" t="s">
        <v>2623</v>
      </c>
      <c r="J1046" s="1104" t="s">
        <v>2624</v>
      </c>
    </row>
    <row x14ac:dyDescent="0.25" r="1047" customHeight="1" ht="23.25">
      <c r="A1047" s="97">
        <v>39</v>
      </c>
      <c r="B1047" s="2" t="s">
        <v>2442</v>
      </c>
      <c r="C1047" s="1101">
        <v>1046</v>
      </c>
      <c r="D1047" s="1101">
        <v>9</v>
      </c>
      <c r="E1047" s="1101">
        <v>7</v>
      </c>
      <c r="F1047" s="1101">
        <v>161</v>
      </c>
      <c r="G1047" s="1101">
        <v>92</v>
      </c>
      <c r="H1047" s="1102">
        <f>MID(I1047,1,50)</f>
      </c>
      <c r="I1047" s="1" t="s">
        <v>2625</v>
      </c>
      <c r="J1047" s="1104" t="s">
        <v>2626</v>
      </c>
    </row>
    <row x14ac:dyDescent="0.25" r="1048" customHeight="1" ht="23.25">
      <c r="A1048" s="97">
        <v>39</v>
      </c>
      <c r="B1048" s="2" t="s">
        <v>2442</v>
      </c>
      <c r="C1048" s="1101">
        <v>1047</v>
      </c>
      <c r="D1048" s="1101">
        <v>9</v>
      </c>
      <c r="E1048" s="1101">
        <v>7</v>
      </c>
      <c r="F1048" s="1101">
        <v>161</v>
      </c>
      <c r="G1048" s="1101">
        <v>93</v>
      </c>
      <c r="H1048" s="1102">
        <f>MID(I1048,1,50)</f>
      </c>
      <c r="I1048" s="1" t="s">
        <v>2627</v>
      </c>
      <c r="J1048" s="1104" t="s">
        <v>2628</v>
      </c>
    </row>
    <row x14ac:dyDescent="0.25" r="1049" customHeight="1" ht="23.25">
      <c r="A1049" s="97">
        <v>39</v>
      </c>
      <c r="B1049" s="2" t="s">
        <v>2442</v>
      </c>
      <c r="C1049" s="1101">
        <v>1048</v>
      </c>
      <c r="D1049" s="1101">
        <v>9</v>
      </c>
      <c r="E1049" s="1101">
        <v>7</v>
      </c>
      <c r="F1049" s="1101">
        <v>161</v>
      </c>
      <c r="G1049" s="1101">
        <v>94</v>
      </c>
      <c r="H1049" s="1102">
        <f>MID(I1049,1,50)</f>
      </c>
      <c r="I1049" s="1" t="s">
        <v>2629</v>
      </c>
      <c r="J1049" s="1104" t="s">
        <v>2630</v>
      </c>
    </row>
    <row x14ac:dyDescent="0.25" r="1050" customHeight="1" ht="23.25">
      <c r="A1050" s="97">
        <v>39</v>
      </c>
      <c r="B1050" s="2" t="s">
        <v>2442</v>
      </c>
      <c r="C1050" s="1101">
        <v>1049</v>
      </c>
      <c r="D1050" s="1101">
        <v>9</v>
      </c>
      <c r="E1050" s="1101">
        <v>7</v>
      </c>
      <c r="F1050" s="1101">
        <v>161</v>
      </c>
      <c r="G1050" s="1101">
        <v>95</v>
      </c>
      <c r="H1050" s="1102">
        <f>MID(I1050,1,50)</f>
      </c>
      <c r="I1050" s="1" t="s">
        <v>2631</v>
      </c>
      <c r="J1050" s="1104" t="s">
        <v>2632</v>
      </c>
    </row>
    <row x14ac:dyDescent="0.25" r="1051" customHeight="1" ht="23.25">
      <c r="A1051" s="97">
        <v>39</v>
      </c>
      <c r="B1051" s="2" t="s">
        <v>2442</v>
      </c>
      <c r="C1051" s="1101">
        <v>1050</v>
      </c>
      <c r="D1051" s="1101">
        <v>9</v>
      </c>
      <c r="E1051" s="1101">
        <v>7</v>
      </c>
      <c r="F1051" s="1101">
        <v>162</v>
      </c>
      <c r="G1051" s="1101">
        <v>96</v>
      </c>
      <c r="H1051" s="1102">
        <f>MID(I1051,1,50)</f>
      </c>
      <c r="I1051" s="1" t="s">
        <v>2633</v>
      </c>
      <c r="J1051" s="1104" t="s">
        <v>2634</v>
      </c>
    </row>
    <row x14ac:dyDescent="0.25" r="1052" customHeight="1" ht="23.25">
      <c r="A1052" s="97">
        <v>39</v>
      </c>
      <c r="B1052" s="2" t="s">
        <v>2442</v>
      </c>
      <c r="C1052" s="1101">
        <v>1051</v>
      </c>
      <c r="D1052" s="1101">
        <v>9</v>
      </c>
      <c r="E1052" s="1101">
        <v>7</v>
      </c>
      <c r="F1052" s="1101">
        <v>162</v>
      </c>
      <c r="G1052" s="1101">
        <v>97</v>
      </c>
      <c r="H1052" s="1102">
        <f>MID(I1052,1,50)</f>
      </c>
      <c r="I1052" s="1" t="s">
        <v>2635</v>
      </c>
      <c r="J1052" s="1104" t="s">
        <v>2636</v>
      </c>
    </row>
    <row x14ac:dyDescent="0.25" r="1053" customHeight="1" ht="23.25">
      <c r="A1053" s="97">
        <v>39</v>
      </c>
      <c r="B1053" s="2" t="s">
        <v>2442</v>
      </c>
      <c r="C1053" s="1101">
        <v>1052</v>
      </c>
      <c r="D1053" s="1101">
        <v>9</v>
      </c>
      <c r="E1053" s="1101">
        <v>7</v>
      </c>
      <c r="F1053" s="1101">
        <v>162</v>
      </c>
      <c r="G1053" s="1101">
        <v>98</v>
      </c>
      <c r="H1053" s="1102">
        <f>MID(I1053,1,50)</f>
      </c>
      <c r="I1053" s="1" t="s">
        <v>2637</v>
      </c>
      <c r="J1053" s="1104" t="s">
        <v>2638</v>
      </c>
    </row>
    <row x14ac:dyDescent="0.25" r="1054" customHeight="1" ht="23.25">
      <c r="A1054" s="97">
        <v>39</v>
      </c>
      <c r="B1054" s="2" t="s">
        <v>2442</v>
      </c>
      <c r="C1054" s="1101">
        <v>1053</v>
      </c>
      <c r="D1054" s="1101">
        <v>9</v>
      </c>
      <c r="E1054" s="1101">
        <v>7</v>
      </c>
      <c r="F1054" s="1101">
        <v>162</v>
      </c>
      <c r="G1054" s="1101">
        <v>99</v>
      </c>
      <c r="H1054" s="1102">
        <f>MID(I1054,1,50)</f>
      </c>
      <c r="I1054" s="1" t="s">
        <v>2639</v>
      </c>
      <c r="J1054" s="1104" t="s">
        <v>2640</v>
      </c>
    </row>
    <row x14ac:dyDescent="0.25" r="1055" customHeight="1" ht="23.25">
      <c r="A1055" s="97">
        <v>39</v>
      </c>
      <c r="B1055" s="2" t="s">
        <v>2442</v>
      </c>
      <c r="C1055" s="1101">
        <v>1054</v>
      </c>
      <c r="D1055" s="1101">
        <v>9</v>
      </c>
      <c r="E1055" s="1101">
        <v>7</v>
      </c>
      <c r="F1055" s="1101">
        <v>162</v>
      </c>
      <c r="G1055" s="1101">
        <v>100</v>
      </c>
      <c r="H1055" s="1102">
        <f>MID(I1055,1,50)</f>
      </c>
      <c r="I1055" s="1" t="s">
        <v>2641</v>
      </c>
      <c r="J1055" s="1104" t="s">
        <v>2642</v>
      </c>
    </row>
    <row x14ac:dyDescent="0.25" r="1056" customHeight="1" ht="23.25">
      <c r="A1056" s="97">
        <v>39</v>
      </c>
      <c r="B1056" s="2" t="s">
        <v>2442</v>
      </c>
      <c r="C1056" s="1101">
        <v>1055</v>
      </c>
      <c r="D1056" s="1101">
        <v>9</v>
      </c>
      <c r="E1056" s="1101">
        <v>7</v>
      </c>
      <c r="F1056" s="1101">
        <v>162</v>
      </c>
      <c r="G1056" s="1101">
        <v>101</v>
      </c>
      <c r="H1056" s="1102">
        <f>MID(I1056,1,50)</f>
      </c>
      <c r="I1056" s="1" t="s">
        <v>2643</v>
      </c>
      <c r="J1056" s="1104" t="s">
        <v>2644</v>
      </c>
    </row>
    <row x14ac:dyDescent="0.25" r="1057" customHeight="1" ht="23.25">
      <c r="A1057" s="97">
        <v>39</v>
      </c>
      <c r="B1057" s="2" t="s">
        <v>2442</v>
      </c>
      <c r="C1057" s="1101">
        <v>1056</v>
      </c>
      <c r="D1057" s="1101">
        <v>9</v>
      </c>
      <c r="E1057" s="1101">
        <v>7</v>
      </c>
      <c r="F1057" s="1101">
        <v>162</v>
      </c>
      <c r="G1057" s="1101">
        <v>102</v>
      </c>
      <c r="H1057" s="1102">
        <f>MID(I1057,1,50)</f>
      </c>
      <c r="I1057" s="1" t="s">
        <v>2645</v>
      </c>
      <c r="J1057" s="1104" t="s">
        <v>2646</v>
      </c>
    </row>
    <row x14ac:dyDescent="0.25" r="1058" customHeight="1" ht="23.25">
      <c r="A1058" s="97">
        <v>39</v>
      </c>
      <c r="B1058" s="2" t="s">
        <v>2442</v>
      </c>
      <c r="C1058" s="1101">
        <v>1057</v>
      </c>
      <c r="D1058" s="1101">
        <v>9</v>
      </c>
      <c r="E1058" s="1101">
        <v>7</v>
      </c>
      <c r="F1058" s="1101">
        <v>162</v>
      </c>
      <c r="G1058" s="1101">
        <v>103</v>
      </c>
      <c r="H1058" s="1102">
        <f>MID(I1058,1,50)</f>
      </c>
      <c r="I1058" s="1" t="s">
        <v>2647</v>
      </c>
      <c r="J1058" s="1104" t="s">
        <v>2648</v>
      </c>
    </row>
    <row x14ac:dyDescent="0.25" r="1059" customHeight="1" ht="23.25">
      <c r="A1059" s="97">
        <v>39</v>
      </c>
      <c r="B1059" s="2" t="s">
        <v>2442</v>
      </c>
      <c r="C1059" s="1101">
        <v>1058</v>
      </c>
      <c r="D1059" s="1101">
        <v>9</v>
      </c>
      <c r="E1059" s="1101">
        <v>7</v>
      </c>
      <c r="F1059" s="1101">
        <v>162</v>
      </c>
      <c r="G1059" s="1101">
        <v>104</v>
      </c>
      <c r="H1059" s="1102">
        <f>MID(I1059,1,50)</f>
      </c>
      <c r="I1059" s="1" t="s">
        <v>2649</v>
      </c>
      <c r="J1059" s="1104" t="s">
        <v>2650</v>
      </c>
    </row>
    <row x14ac:dyDescent="0.25" r="1060" customHeight="1" ht="23.25">
      <c r="A1060" s="97">
        <v>39</v>
      </c>
      <c r="B1060" s="2" t="s">
        <v>2442</v>
      </c>
      <c r="C1060" s="1101">
        <v>1059</v>
      </c>
      <c r="D1060" s="1101">
        <v>9</v>
      </c>
      <c r="E1060" s="1101">
        <v>7</v>
      </c>
      <c r="F1060" s="1101">
        <v>163</v>
      </c>
      <c r="G1060" s="1101">
        <v>105</v>
      </c>
      <c r="H1060" s="1102">
        <f>MID(I1060,1,50)</f>
      </c>
      <c r="I1060" s="1" t="s">
        <v>2651</v>
      </c>
      <c r="J1060" s="1104" t="s">
        <v>2652</v>
      </c>
    </row>
    <row x14ac:dyDescent="0.25" r="1061" customHeight="1" ht="23.25">
      <c r="A1061" s="97">
        <v>39</v>
      </c>
      <c r="B1061" s="2" t="s">
        <v>2442</v>
      </c>
      <c r="C1061" s="1101">
        <v>1060</v>
      </c>
      <c r="D1061" s="1101">
        <v>9</v>
      </c>
      <c r="E1061" s="1101">
        <v>7</v>
      </c>
      <c r="F1061" s="1101">
        <v>163</v>
      </c>
      <c r="G1061" s="1101">
        <v>106</v>
      </c>
      <c r="H1061" s="1102">
        <f>MID(I1061,1,50)</f>
      </c>
      <c r="I1061" s="1" t="s">
        <v>2653</v>
      </c>
      <c r="J1061" s="1104" t="s">
        <v>2654</v>
      </c>
    </row>
    <row x14ac:dyDescent="0.25" r="1062" customHeight="1" ht="23.25">
      <c r="A1062" s="97">
        <v>39</v>
      </c>
      <c r="B1062" s="2" t="s">
        <v>2442</v>
      </c>
      <c r="C1062" s="1101">
        <v>1061</v>
      </c>
      <c r="D1062" s="1101">
        <v>9</v>
      </c>
      <c r="E1062" s="1101">
        <v>7</v>
      </c>
      <c r="F1062" s="1101">
        <v>163</v>
      </c>
      <c r="G1062" s="1101">
        <v>107</v>
      </c>
      <c r="H1062" s="1102">
        <f>MID(I1062,1,50)</f>
      </c>
      <c r="I1062" s="1" t="s">
        <v>2655</v>
      </c>
      <c r="J1062" s="1104" t="s">
        <v>2656</v>
      </c>
    </row>
    <row x14ac:dyDescent="0.25" r="1063" customHeight="1" ht="23.25">
      <c r="A1063" s="97">
        <v>39</v>
      </c>
      <c r="B1063" s="2" t="s">
        <v>2442</v>
      </c>
      <c r="C1063" s="1101">
        <v>1062</v>
      </c>
      <c r="D1063" s="1101">
        <v>9</v>
      </c>
      <c r="E1063" s="1101">
        <v>7</v>
      </c>
      <c r="F1063" s="1101">
        <v>163</v>
      </c>
      <c r="G1063" s="1101">
        <v>108</v>
      </c>
      <c r="H1063" s="1102">
        <f>MID(I1063,1,50)</f>
      </c>
      <c r="I1063" s="1" t="s">
        <v>2657</v>
      </c>
      <c r="J1063" s="1104" t="s">
        <v>2658</v>
      </c>
    </row>
    <row x14ac:dyDescent="0.25" r="1064" customHeight="1" ht="23.25">
      <c r="A1064" s="97">
        <v>39</v>
      </c>
      <c r="B1064" s="2" t="s">
        <v>2442</v>
      </c>
      <c r="C1064" s="1101">
        <v>1063</v>
      </c>
      <c r="D1064" s="1101">
        <v>9</v>
      </c>
      <c r="E1064" s="1101">
        <v>7</v>
      </c>
      <c r="F1064" s="1101">
        <v>163</v>
      </c>
      <c r="G1064" s="1101">
        <v>109</v>
      </c>
      <c r="H1064" s="1102">
        <f>MID(I1064,1,50)</f>
      </c>
      <c r="I1064" s="1" t="s">
        <v>2659</v>
      </c>
      <c r="J1064" s="1104" t="s">
        <v>2660</v>
      </c>
    </row>
    <row x14ac:dyDescent="0.25" r="1065" customHeight="1" ht="23.25">
      <c r="A1065" s="97">
        <v>39</v>
      </c>
      <c r="B1065" s="2" t="s">
        <v>2442</v>
      </c>
      <c r="C1065" s="1101">
        <v>1064</v>
      </c>
      <c r="D1065" s="1101">
        <v>9</v>
      </c>
      <c r="E1065" s="1101">
        <v>7</v>
      </c>
      <c r="F1065" s="1101">
        <v>163</v>
      </c>
      <c r="G1065" s="1101">
        <v>110</v>
      </c>
      <c r="H1065" s="1102">
        <f>MID(I1065,1,50)</f>
      </c>
      <c r="I1065" s="1" t="s">
        <v>2661</v>
      </c>
      <c r="J1065" s="1104" t="s">
        <v>2662</v>
      </c>
    </row>
    <row x14ac:dyDescent="0.25" r="1066" customHeight="1" ht="23.25">
      <c r="A1066" s="97">
        <v>39</v>
      </c>
      <c r="B1066" s="2" t="s">
        <v>2442</v>
      </c>
      <c r="C1066" s="1101">
        <v>1065</v>
      </c>
      <c r="D1066" s="1101">
        <v>9</v>
      </c>
      <c r="E1066" s="1101">
        <v>7</v>
      </c>
      <c r="F1066" s="1101">
        <v>163</v>
      </c>
      <c r="G1066" s="1101">
        <v>111</v>
      </c>
      <c r="H1066" s="1102">
        <f>MID(I1066,1,50)</f>
      </c>
      <c r="I1066" s="1" t="s">
        <v>2663</v>
      </c>
      <c r="J1066" s="1104" t="s">
        <v>2664</v>
      </c>
    </row>
    <row x14ac:dyDescent="0.25" r="1067" customHeight="1" ht="23.25">
      <c r="A1067" s="97">
        <v>39</v>
      </c>
      <c r="B1067" s="2" t="s">
        <v>2442</v>
      </c>
      <c r="C1067" s="1101">
        <v>1066</v>
      </c>
      <c r="D1067" s="1101">
        <v>9</v>
      </c>
      <c r="E1067" s="1101">
        <v>7</v>
      </c>
      <c r="F1067" s="1101">
        <v>163</v>
      </c>
      <c r="G1067" s="1101">
        <v>112</v>
      </c>
      <c r="H1067" s="1102">
        <f>MID(I1067,1,50)</f>
      </c>
      <c r="I1067" s="1" t="s">
        <v>2665</v>
      </c>
      <c r="J1067" s="1104" t="s">
        <v>2666</v>
      </c>
    </row>
    <row x14ac:dyDescent="0.25" r="1068" customHeight="1" ht="23.25">
      <c r="A1068" s="97">
        <v>39</v>
      </c>
      <c r="B1068" s="2" t="s">
        <v>2442</v>
      </c>
      <c r="C1068" s="1101">
        <v>1067</v>
      </c>
      <c r="D1068" s="1101">
        <v>9</v>
      </c>
      <c r="E1068" s="1101">
        <v>7</v>
      </c>
      <c r="F1068" s="1101">
        <v>163</v>
      </c>
      <c r="G1068" s="1101">
        <v>113</v>
      </c>
      <c r="H1068" s="1102">
        <f>MID(I1068,1,50)</f>
      </c>
      <c r="I1068" s="1" t="s">
        <v>2667</v>
      </c>
      <c r="J1068" s="1104" t="s">
        <v>2668</v>
      </c>
    </row>
    <row x14ac:dyDescent="0.25" r="1069" customHeight="1" ht="23.25">
      <c r="A1069" s="97">
        <v>39</v>
      </c>
      <c r="B1069" s="2" t="s">
        <v>2442</v>
      </c>
      <c r="C1069" s="1101">
        <v>1068</v>
      </c>
      <c r="D1069" s="1101">
        <v>9</v>
      </c>
      <c r="E1069" s="1101">
        <v>7</v>
      </c>
      <c r="F1069" s="1101">
        <v>163</v>
      </c>
      <c r="G1069" s="1101">
        <v>114</v>
      </c>
      <c r="H1069" s="1102">
        <f>MID(I1069,1,50)</f>
      </c>
      <c r="I1069" s="1" t="s">
        <v>2669</v>
      </c>
      <c r="J1069" s="1104" t="s">
        <v>2670</v>
      </c>
    </row>
    <row x14ac:dyDescent="0.25" r="1070" customHeight="1" ht="23.25">
      <c r="A1070" s="97">
        <v>39</v>
      </c>
      <c r="B1070" s="2" t="s">
        <v>2442</v>
      </c>
      <c r="C1070" s="1101">
        <v>1069</v>
      </c>
      <c r="D1070" s="1101">
        <v>9</v>
      </c>
      <c r="E1070" s="1101">
        <v>7</v>
      </c>
      <c r="F1070" s="1101">
        <v>163</v>
      </c>
      <c r="G1070" s="1101">
        <v>115</v>
      </c>
      <c r="H1070" s="1102">
        <f>MID(I1070,1,50)</f>
      </c>
      <c r="I1070" s="1" t="s">
        <v>2671</v>
      </c>
      <c r="J1070" s="1104" t="s">
        <v>2672</v>
      </c>
    </row>
    <row x14ac:dyDescent="0.25" r="1071" customHeight="1" ht="23.25">
      <c r="A1071" s="97">
        <v>39</v>
      </c>
      <c r="B1071" s="2" t="s">
        <v>2442</v>
      </c>
      <c r="C1071" s="1101">
        <v>1070</v>
      </c>
      <c r="D1071" s="1101">
        <v>9</v>
      </c>
      <c r="E1071" s="1101">
        <v>7</v>
      </c>
      <c r="F1071" s="1101">
        <v>163</v>
      </c>
      <c r="G1071" s="1101">
        <v>116</v>
      </c>
      <c r="H1071" s="1102">
        <f>MID(I1071,1,50)</f>
      </c>
      <c r="I1071" s="1" t="s">
        <v>2673</v>
      </c>
      <c r="J1071" s="1104" t="s">
        <v>2674</v>
      </c>
    </row>
    <row x14ac:dyDescent="0.25" r="1072" customHeight="1" ht="23.25">
      <c r="A1072" s="97">
        <v>39</v>
      </c>
      <c r="B1072" s="2" t="s">
        <v>2442</v>
      </c>
      <c r="C1072" s="1101">
        <v>1071</v>
      </c>
      <c r="D1072" s="1101">
        <v>9</v>
      </c>
      <c r="E1072" s="1101">
        <v>7</v>
      </c>
      <c r="F1072" s="1101">
        <v>163</v>
      </c>
      <c r="G1072" s="1101">
        <v>117</v>
      </c>
      <c r="H1072" s="1102">
        <f>MID(I1072,1,50)</f>
      </c>
      <c r="I1072" s="1" t="s">
        <v>2675</v>
      </c>
      <c r="J1072" s="1104" t="s">
        <v>2676</v>
      </c>
    </row>
    <row x14ac:dyDescent="0.25" r="1073" customHeight="1" ht="23.25">
      <c r="A1073" s="97">
        <v>39</v>
      </c>
      <c r="B1073" s="2" t="s">
        <v>2442</v>
      </c>
      <c r="C1073" s="1101">
        <v>1072</v>
      </c>
      <c r="D1073" s="1101">
        <v>9</v>
      </c>
      <c r="E1073" s="1101">
        <v>7</v>
      </c>
      <c r="F1073" s="1101">
        <v>163</v>
      </c>
      <c r="G1073" s="1101">
        <v>118</v>
      </c>
      <c r="H1073" s="1102">
        <f>MID(I1073,1,50)</f>
      </c>
      <c r="I1073" s="1" t="s">
        <v>2677</v>
      </c>
      <c r="J1073" s="1104" t="s">
        <v>2678</v>
      </c>
    </row>
    <row x14ac:dyDescent="0.25" r="1074" customHeight="1" ht="23.25">
      <c r="A1074" s="97">
        <v>39</v>
      </c>
      <c r="B1074" s="2" t="s">
        <v>2442</v>
      </c>
      <c r="C1074" s="1101">
        <v>1073</v>
      </c>
      <c r="D1074" s="1101">
        <v>9</v>
      </c>
      <c r="E1074" s="1101">
        <v>7</v>
      </c>
      <c r="F1074" s="1101">
        <v>163</v>
      </c>
      <c r="G1074" s="1101">
        <v>119</v>
      </c>
      <c r="H1074" s="1102">
        <f>MID(I1074,1,50)</f>
      </c>
      <c r="I1074" s="1" t="s">
        <v>2679</v>
      </c>
      <c r="J1074" s="1104" t="s">
        <v>2680</v>
      </c>
    </row>
    <row x14ac:dyDescent="0.25" r="1075" customHeight="1" ht="23.25">
      <c r="A1075" s="97">
        <v>39</v>
      </c>
      <c r="B1075" s="2" t="s">
        <v>2442</v>
      </c>
      <c r="C1075" s="1101">
        <v>1074</v>
      </c>
      <c r="D1075" s="1101">
        <v>9</v>
      </c>
      <c r="E1075" s="1101">
        <v>7</v>
      </c>
      <c r="F1075" s="1101">
        <v>163</v>
      </c>
      <c r="G1075" s="1101">
        <v>120</v>
      </c>
      <c r="H1075" s="1102">
        <f>MID(I1075,1,50)</f>
      </c>
      <c r="I1075" s="1" t="s">
        <v>2681</v>
      </c>
      <c r="J1075" s="1104" t="s">
        <v>2682</v>
      </c>
    </row>
    <row x14ac:dyDescent="0.25" r="1076" customHeight="1" ht="23.25">
      <c r="A1076" s="97">
        <v>39</v>
      </c>
      <c r="B1076" s="2" t="s">
        <v>2442</v>
      </c>
      <c r="C1076" s="1101">
        <v>1075</v>
      </c>
      <c r="D1076" s="1101">
        <v>9</v>
      </c>
      <c r="E1076" s="1101">
        <v>7</v>
      </c>
      <c r="F1076" s="1101">
        <v>164</v>
      </c>
      <c r="G1076" s="1101">
        <v>121</v>
      </c>
      <c r="H1076" s="1102">
        <f>MID(I1076,1,50)</f>
      </c>
      <c r="I1076" s="1" t="s">
        <v>2683</v>
      </c>
      <c r="J1076" s="1104" t="s">
        <v>2684</v>
      </c>
    </row>
    <row x14ac:dyDescent="0.25" r="1077" customHeight="1" ht="23.25">
      <c r="A1077" s="97">
        <v>39</v>
      </c>
      <c r="B1077" s="2" t="s">
        <v>2442</v>
      </c>
      <c r="C1077" s="1101">
        <v>1076</v>
      </c>
      <c r="D1077" s="1101">
        <v>9</v>
      </c>
      <c r="E1077" s="1101">
        <v>7</v>
      </c>
      <c r="F1077" s="1101">
        <v>164</v>
      </c>
      <c r="G1077" s="1101">
        <v>122</v>
      </c>
      <c r="H1077" s="1102">
        <f>MID(I1077,1,50)</f>
      </c>
      <c r="I1077" s="1" t="s">
        <v>2685</v>
      </c>
      <c r="J1077" s="1104" t="s">
        <v>2686</v>
      </c>
    </row>
    <row x14ac:dyDescent="0.25" r="1078" customHeight="1" ht="23.25">
      <c r="A1078" s="97">
        <v>39</v>
      </c>
      <c r="B1078" s="2" t="s">
        <v>2442</v>
      </c>
      <c r="C1078" s="1101">
        <v>1077</v>
      </c>
      <c r="D1078" s="1101">
        <v>9</v>
      </c>
      <c r="E1078" s="1101">
        <v>7</v>
      </c>
      <c r="F1078" s="1101">
        <v>164</v>
      </c>
      <c r="G1078" s="1101">
        <v>123</v>
      </c>
      <c r="H1078" s="1102">
        <f>MID(I1078,1,50)</f>
      </c>
      <c r="I1078" s="1" t="s">
        <v>2687</v>
      </c>
      <c r="J1078" s="1104" t="s">
        <v>2688</v>
      </c>
    </row>
    <row x14ac:dyDescent="0.25" r="1079" customHeight="1" ht="23.25">
      <c r="A1079" s="97">
        <v>39</v>
      </c>
      <c r="B1079" s="2" t="s">
        <v>2442</v>
      </c>
      <c r="C1079" s="1101">
        <v>1078</v>
      </c>
      <c r="D1079" s="1101">
        <v>9</v>
      </c>
      <c r="E1079" s="1101">
        <v>7</v>
      </c>
      <c r="F1079" s="1101">
        <v>164</v>
      </c>
      <c r="G1079" s="1101">
        <v>124</v>
      </c>
      <c r="H1079" s="1102">
        <f>MID(I1079,1,50)</f>
      </c>
      <c r="I1079" s="1" t="s">
        <v>2689</v>
      </c>
      <c r="J1079" s="1104" t="s">
        <v>2690</v>
      </c>
    </row>
    <row x14ac:dyDescent="0.25" r="1080" customHeight="1" ht="23.25">
      <c r="A1080" s="97">
        <v>39</v>
      </c>
      <c r="B1080" s="2" t="s">
        <v>2442</v>
      </c>
      <c r="C1080" s="1101">
        <v>1079</v>
      </c>
      <c r="D1080" s="1101">
        <v>9</v>
      </c>
      <c r="E1080" s="1101">
        <v>7</v>
      </c>
      <c r="F1080" s="1101">
        <v>164</v>
      </c>
      <c r="G1080" s="1101">
        <v>125</v>
      </c>
      <c r="H1080" s="1102">
        <f>MID(I1080,1,50)</f>
      </c>
      <c r="I1080" s="1" t="s">
        <v>2691</v>
      </c>
      <c r="J1080" s="1104" t="s">
        <v>2692</v>
      </c>
    </row>
    <row x14ac:dyDescent="0.25" r="1081" customHeight="1" ht="23.25">
      <c r="A1081" s="97">
        <v>39</v>
      </c>
      <c r="B1081" s="2" t="s">
        <v>2442</v>
      </c>
      <c r="C1081" s="1101">
        <v>1080</v>
      </c>
      <c r="D1081" s="1101">
        <v>9</v>
      </c>
      <c r="E1081" s="1101">
        <v>7</v>
      </c>
      <c r="F1081" s="1101">
        <v>164</v>
      </c>
      <c r="G1081" s="1101">
        <v>126</v>
      </c>
      <c r="H1081" s="1102">
        <f>MID(I1081,1,50)</f>
      </c>
      <c r="I1081" s="1" t="s">
        <v>2693</v>
      </c>
      <c r="J1081" s="1104" t="s">
        <v>2694</v>
      </c>
    </row>
    <row x14ac:dyDescent="0.25" r="1082" customHeight="1" ht="23.25">
      <c r="A1082" s="97">
        <v>39</v>
      </c>
      <c r="B1082" s="2" t="s">
        <v>2442</v>
      </c>
      <c r="C1082" s="1101">
        <v>1081</v>
      </c>
      <c r="D1082" s="1101">
        <v>9</v>
      </c>
      <c r="E1082" s="1101">
        <v>7</v>
      </c>
      <c r="F1082" s="1101">
        <v>164</v>
      </c>
      <c r="G1082" s="1101">
        <v>127</v>
      </c>
      <c r="H1082" s="1102">
        <f>MID(I1082,1,50)</f>
      </c>
      <c r="I1082" s="1" t="s">
        <v>2695</v>
      </c>
      <c r="J1082" s="1104" t="s">
        <v>2696</v>
      </c>
    </row>
    <row x14ac:dyDescent="0.25" r="1083" customHeight="1" ht="23.25">
      <c r="A1083" s="97">
        <v>39</v>
      </c>
      <c r="B1083" s="2" t="s">
        <v>2442</v>
      </c>
      <c r="C1083" s="1101">
        <v>1082</v>
      </c>
      <c r="D1083" s="1101">
        <v>9</v>
      </c>
      <c r="E1083" s="1101">
        <v>7</v>
      </c>
      <c r="F1083" s="1101">
        <v>164</v>
      </c>
      <c r="G1083" s="1101">
        <v>128</v>
      </c>
      <c r="H1083" s="1102">
        <f>MID(I1083,1,50)</f>
      </c>
      <c r="I1083" s="1" t="s">
        <v>2697</v>
      </c>
      <c r="J1083" s="1104" t="s">
        <v>2698</v>
      </c>
    </row>
    <row x14ac:dyDescent="0.25" r="1084" customHeight="1" ht="23.25">
      <c r="A1084" s="97">
        <v>39</v>
      </c>
      <c r="B1084" s="2" t="s">
        <v>2442</v>
      </c>
      <c r="C1084" s="1101">
        <v>1083</v>
      </c>
      <c r="D1084" s="1101">
        <v>9</v>
      </c>
      <c r="E1084" s="1101">
        <v>7</v>
      </c>
      <c r="F1084" s="1101">
        <v>164</v>
      </c>
      <c r="G1084" s="1101">
        <v>129</v>
      </c>
      <c r="H1084" s="1102">
        <f>MID(I1084,1,50)</f>
      </c>
      <c r="I1084" s="1" t="s">
        <v>2699</v>
      </c>
      <c r="J1084" s="1104" t="s">
        <v>2700</v>
      </c>
    </row>
    <row x14ac:dyDescent="0.25" r="1085" customHeight="1" ht="23.25">
      <c r="A1085" s="97">
        <v>39</v>
      </c>
      <c r="B1085" s="2" t="s">
        <v>2442</v>
      </c>
      <c r="C1085" s="1101">
        <v>1084</v>
      </c>
      <c r="D1085" s="1101">
        <v>9</v>
      </c>
      <c r="E1085" s="1101">
        <v>7</v>
      </c>
      <c r="F1085" s="1101">
        <v>164</v>
      </c>
      <c r="G1085" s="1101">
        <v>130</v>
      </c>
      <c r="H1085" s="1102">
        <f>MID(I1085,1,50)</f>
      </c>
      <c r="I1085" s="1" t="s">
        <v>2701</v>
      </c>
      <c r="J1085" s="1104" t="s">
        <v>2702</v>
      </c>
    </row>
    <row x14ac:dyDescent="0.25" r="1086" customHeight="1" ht="23.25">
      <c r="A1086" s="97">
        <v>39</v>
      </c>
      <c r="B1086" s="2" t="s">
        <v>2442</v>
      </c>
      <c r="C1086" s="1101">
        <v>1085</v>
      </c>
      <c r="D1086" s="1101">
        <v>9</v>
      </c>
      <c r="E1086" s="1101">
        <v>7</v>
      </c>
      <c r="F1086" s="1101">
        <v>165</v>
      </c>
      <c r="G1086" s="1101">
        <v>131</v>
      </c>
      <c r="H1086" s="1102">
        <f>MID(I1086,1,50)</f>
      </c>
      <c r="I1086" s="1" t="s">
        <v>2703</v>
      </c>
      <c r="J1086" s="1104" t="s">
        <v>2704</v>
      </c>
    </row>
    <row x14ac:dyDescent="0.25" r="1087" customHeight="1" ht="23.25">
      <c r="A1087" s="97">
        <v>39</v>
      </c>
      <c r="B1087" s="2" t="s">
        <v>2442</v>
      </c>
      <c r="C1087" s="1101">
        <v>1086</v>
      </c>
      <c r="D1087" s="1101">
        <v>9</v>
      </c>
      <c r="E1087" s="1101">
        <v>7</v>
      </c>
      <c r="F1087" s="1101">
        <v>165</v>
      </c>
      <c r="G1087" s="1101">
        <v>132</v>
      </c>
      <c r="H1087" s="1102">
        <f>MID(I1087,1,50)</f>
      </c>
      <c r="I1087" s="1" t="s">
        <v>2705</v>
      </c>
      <c r="J1087" s="1104" t="s">
        <v>2706</v>
      </c>
    </row>
    <row x14ac:dyDescent="0.25" r="1088" customHeight="1" ht="23.25">
      <c r="A1088" s="97">
        <v>39</v>
      </c>
      <c r="B1088" s="2" t="s">
        <v>2442</v>
      </c>
      <c r="C1088" s="1101">
        <v>1087</v>
      </c>
      <c r="D1088" s="1101">
        <v>9</v>
      </c>
      <c r="E1088" s="1101">
        <v>7</v>
      </c>
      <c r="F1088" s="1101">
        <v>165</v>
      </c>
      <c r="G1088" s="1101">
        <v>133</v>
      </c>
      <c r="H1088" s="1102">
        <f>MID(I1088,1,50)</f>
      </c>
      <c r="I1088" s="1" t="s">
        <v>2707</v>
      </c>
      <c r="J1088" s="1104" t="s">
        <v>2708</v>
      </c>
    </row>
    <row x14ac:dyDescent="0.25" r="1089" customHeight="1" ht="23.25">
      <c r="A1089" s="97">
        <v>39</v>
      </c>
      <c r="B1089" s="2" t="s">
        <v>2442</v>
      </c>
      <c r="C1089" s="1101">
        <v>1088</v>
      </c>
      <c r="D1089" s="1101">
        <v>9</v>
      </c>
      <c r="E1089" s="1101">
        <v>7</v>
      </c>
      <c r="F1089" s="1101">
        <v>165</v>
      </c>
      <c r="G1089" s="1101">
        <v>134</v>
      </c>
      <c r="H1089" s="1102">
        <f>MID(I1089,1,50)</f>
      </c>
      <c r="I1089" s="1" t="s">
        <v>2709</v>
      </c>
      <c r="J1089" s="1104" t="s">
        <v>2710</v>
      </c>
    </row>
    <row x14ac:dyDescent="0.25" r="1090" customHeight="1" ht="23.25">
      <c r="A1090" s="97">
        <v>39</v>
      </c>
      <c r="B1090" s="2" t="s">
        <v>2442</v>
      </c>
      <c r="C1090" s="1101">
        <v>1089</v>
      </c>
      <c r="D1090" s="1101">
        <v>9</v>
      </c>
      <c r="E1090" s="1101">
        <v>7</v>
      </c>
      <c r="F1090" s="1101">
        <v>165</v>
      </c>
      <c r="G1090" s="1101">
        <v>135</v>
      </c>
      <c r="H1090" s="1102">
        <f>MID(I1090,1,50)</f>
      </c>
      <c r="I1090" s="1" t="s">
        <v>2711</v>
      </c>
      <c r="J1090" s="1104" t="s">
        <v>2712</v>
      </c>
    </row>
    <row x14ac:dyDescent="0.25" r="1091" customHeight="1" ht="23.25">
      <c r="A1091" s="97">
        <v>39</v>
      </c>
      <c r="B1091" s="2" t="s">
        <v>2442</v>
      </c>
      <c r="C1091" s="1101">
        <v>1090</v>
      </c>
      <c r="D1091" s="1101">
        <v>9</v>
      </c>
      <c r="E1091" s="1101">
        <v>7</v>
      </c>
      <c r="F1091" s="1101">
        <v>165</v>
      </c>
      <c r="G1091" s="1101">
        <v>136</v>
      </c>
      <c r="H1091" s="1102">
        <f>MID(I1091,1,50)</f>
      </c>
      <c r="I1091" s="1" t="s">
        <v>2713</v>
      </c>
      <c r="J1091" s="1104" t="s">
        <v>2714</v>
      </c>
    </row>
    <row x14ac:dyDescent="0.25" r="1092" customHeight="1" ht="23.25">
      <c r="A1092" s="97">
        <v>39</v>
      </c>
      <c r="B1092" s="2" t="s">
        <v>2442</v>
      </c>
      <c r="C1092" s="1101">
        <v>1091</v>
      </c>
      <c r="D1092" s="1101">
        <v>9</v>
      </c>
      <c r="E1092" s="1101">
        <v>7</v>
      </c>
      <c r="F1092" s="1101">
        <v>165</v>
      </c>
      <c r="G1092" s="1101">
        <v>137</v>
      </c>
      <c r="H1092" s="1102">
        <f>MID(I1092,1,50)</f>
      </c>
      <c r="I1092" s="1" t="s">
        <v>2715</v>
      </c>
      <c r="J1092" s="1104" t="s">
        <v>2716</v>
      </c>
    </row>
    <row x14ac:dyDescent="0.25" r="1093" customHeight="1" ht="23.25">
      <c r="A1093" s="97">
        <v>39</v>
      </c>
      <c r="B1093" s="2" t="s">
        <v>2442</v>
      </c>
      <c r="C1093" s="1101">
        <v>1092</v>
      </c>
      <c r="D1093" s="1101">
        <v>9</v>
      </c>
      <c r="E1093" s="1101">
        <v>7</v>
      </c>
      <c r="F1093" s="1101">
        <v>166</v>
      </c>
      <c r="G1093" s="1101">
        <v>138</v>
      </c>
      <c r="H1093" s="1102">
        <f>MID(I1093,1,50)</f>
      </c>
      <c r="I1093" s="1" t="s">
        <v>2717</v>
      </c>
      <c r="J1093" s="1104" t="s">
        <v>2718</v>
      </c>
    </row>
    <row x14ac:dyDescent="0.25" r="1094" customHeight="1" ht="23.25">
      <c r="A1094" s="97">
        <v>39</v>
      </c>
      <c r="B1094" s="2" t="s">
        <v>2442</v>
      </c>
      <c r="C1094" s="1101">
        <v>1093</v>
      </c>
      <c r="D1094" s="1101">
        <v>9</v>
      </c>
      <c r="E1094" s="1101">
        <v>7</v>
      </c>
      <c r="F1094" s="1101">
        <v>166</v>
      </c>
      <c r="G1094" s="1101">
        <v>139</v>
      </c>
      <c r="H1094" s="1102">
        <f>MID(I1094,1,50)</f>
      </c>
      <c r="I1094" s="1" t="s">
        <v>2719</v>
      </c>
      <c r="J1094" s="1104" t="s">
        <v>2720</v>
      </c>
    </row>
    <row x14ac:dyDescent="0.25" r="1095" customHeight="1" ht="23.25">
      <c r="A1095" s="97">
        <v>39</v>
      </c>
      <c r="B1095" s="2" t="s">
        <v>2442</v>
      </c>
      <c r="C1095" s="1101">
        <v>1094</v>
      </c>
      <c r="D1095" s="1101">
        <v>9</v>
      </c>
      <c r="E1095" s="1101">
        <v>7</v>
      </c>
      <c r="F1095" s="1101">
        <v>166</v>
      </c>
      <c r="G1095" s="1101">
        <v>140</v>
      </c>
      <c r="H1095" s="1102">
        <f>MID(I1095,1,50)</f>
      </c>
      <c r="I1095" s="1" t="s">
        <v>2721</v>
      </c>
      <c r="J1095" s="1104" t="s">
        <v>2722</v>
      </c>
    </row>
    <row x14ac:dyDescent="0.25" r="1096" customHeight="1" ht="23.25">
      <c r="A1096" s="97">
        <v>39</v>
      </c>
      <c r="B1096" s="2" t="s">
        <v>2442</v>
      </c>
      <c r="C1096" s="1101">
        <v>1095</v>
      </c>
      <c r="D1096" s="1101">
        <v>9</v>
      </c>
      <c r="E1096" s="1101">
        <v>7</v>
      </c>
      <c r="F1096" s="1101">
        <v>166</v>
      </c>
      <c r="G1096" s="1101">
        <v>141</v>
      </c>
      <c r="H1096" s="1102">
        <f>MID(I1096,1,50)</f>
      </c>
      <c r="I1096" s="1" t="s">
        <v>2723</v>
      </c>
      <c r="J1096" s="1104" t="s">
        <v>2724</v>
      </c>
    </row>
    <row x14ac:dyDescent="0.25" r="1097" customHeight="1" ht="23.25">
      <c r="A1097" s="97">
        <v>39</v>
      </c>
      <c r="B1097" s="2" t="s">
        <v>2442</v>
      </c>
      <c r="C1097" s="1101">
        <v>1096</v>
      </c>
      <c r="D1097" s="1101">
        <v>9</v>
      </c>
      <c r="E1097" s="1101">
        <v>7</v>
      </c>
      <c r="F1097" s="1101">
        <v>166</v>
      </c>
      <c r="G1097" s="1101">
        <v>142</v>
      </c>
      <c r="H1097" s="1102">
        <f>MID(I1097,1,50)</f>
      </c>
      <c r="I1097" s="1" t="s">
        <v>2725</v>
      </c>
      <c r="J1097" s="1104" t="s">
        <v>2726</v>
      </c>
    </row>
    <row x14ac:dyDescent="0.25" r="1098" customHeight="1" ht="23.25">
      <c r="A1098" s="97">
        <v>39</v>
      </c>
      <c r="B1098" s="2" t="s">
        <v>2442</v>
      </c>
      <c r="C1098" s="1101">
        <v>1097</v>
      </c>
      <c r="D1098" s="1101">
        <v>9</v>
      </c>
      <c r="E1098" s="1101">
        <v>7</v>
      </c>
      <c r="F1098" s="1101">
        <v>166</v>
      </c>
      <c r="G1098" s="1101">
        <v>143</v>
      </c>
      <c r="H1098" s="1102">
        <f>MID(I1098,1,50)</f>
      </c>
      <c r="I1098" s="1" t="s">
        <v>2727</v>
      </c>
      <c r="J1098" s="1104" t="s">
        <v>2728</v>
      </c>
    </row>
    <row x14ac:dyDescent="0.25" r="1099" customHeight="1" ht="23.25">
      <c r="A1099" s="97">
        <v>39</v>
      </c>
      <c r="B1099" s="2" t="s">
        <v>2442</v>
      </c>
      <c r="C1099" s="1101">
        <v>1098</v>
      </c>
      <c r="D1099" s="1101">
        <v>9</v>
      </c>
      <c r="E1099" s="1101">
        <v>7</v>
      </c>
      <c r="F1099" s="1101">
        <v>167</v>
      </c>
      <c r="G1099" s="1101">
        <v>144</v>
      </c>
      <c r="H1099" s="1102">
        <f>MID(I1099,1,50)</f>
      </c>
      <c r="I1099" s="1" t="s">
        <v>2729</v>
      </c>
      <c r="J1099" s="1104" t="s">
        <v>2730</v>
      </c>
    </row>
    <row x14ac:dyDescent="0.25" r="1100" customHeight="1" ht="23.25">
      <c r="A1100" s="97">
        <v>39</v>
      </c>
      <c r="B1100" s="2" t="s">
        <v>2442</v>
      </c>
      <c r="C1100" s="1101">
        <v>1099</v>
      </c>
      <c r="D1100" s="1101">
        <v>9</v>
      </c>
      <c r="E1100" s="1101">
        <v>7</v>
      </c>
      <c r="F1100" s="1101">
        <v>167</v>
      </c>
      <c r="G1100" s="1101">
        <v>145</v>
      </c>
      <c r="H1100" s="1102">
        <f>MID(I1100,1,50)</f>
      </c>
      <c r="I1100" s="1" t="s">
        <v>2731</v>
      </c>
      <c r="J1100" s="1104" t="s">
        <v>2732</v>
      </c>
    </row>
    <row x14ac:dyDescent="0.25" r="1101" customHeight="1" ht="23.25">
      <c r="A1101" s="97">
        <v>39</v>
      </c>
      <c r="B1101" s="2" t="s">
        <v>2442</v>
      </c>
      <c r="C1101" s="1101">
        <v>1100</v>
      </c>
      <c r="D1101" s="1101">
        <v>9</v>
      </c>
      <c r="E1101" s="1101">
        <v>7</v>
      </c>
      <c r="F1101" s="1101">
        <v>167</v>
      </c>
      <c r="G1101" s="1101">
        <v>146</v>
      </c>
      <c r="H1101" s="1102">
        <f>MID(I1101,1,50)</f>
      </c>
      <c r="I1101" s="1" t="s">
        <v>2733</v>
      </c>
      <c r="J1101" s="1104" t="s">
        <v>2734</v>
      </c>
    </row>
    <row x14ac:dyDescent="0.25" r="1102" customHeight="1" ht="23.25">
      <c r="A1102" s="97">
        <v>39</v>
      </c>
      <c r="B1102" s="2" t="s">
        <v>2442</v>
      </c>
      <c r="C1102" s="1101">
        <v>1101</v>
      </c>
      <c r="D1102" s="1101">
        <v>9</v>
      </c>
      <c r="E1102" s="1101">
        <v>7</v>
      </c>
      <c r="F1102" s="1101">
        <v>167</v>
      </c>
      <c r="G1102" s="1101">
        <v>147</v>
      </c>
      <c r="H1102" s="1102">
        <f>MID(I1102,1,50)</f>
      </c>
      <c r="I1102" s="1" t="s">
        <v>2735</v>
      </c>
      <c r="J1102" s="1104" t="s">
        <v>2736</v>
      </c>
    </row>
    <row x14ac:dyDescent="0.25" r="1103" customHeight="1" ht="23.25">
      <c r="A1103" s="97">
        <v>39</v>
      </c>
      <c r="B1103" s="2" t="s">
        <v>2442</v>
      </c>
      <c r="C1103" s="1101">
        <v>1102</v>
      </c>
      <c r="D1103" s="1101">
        <v>9</v>
      </c>
      <c r="E1103" s="1101">
        <v>7</v>
      </c>
      <c r="F1103" s="1101">
        <v>167</v>
      </c>
      <c r="G1103" s="1101">
        <v>148</v>
      </c>
      <c r="H1103" s="1102">
        <f>MID(I1103,1,50)</f>
      </c>
      <c r="I1103" s="1" t="s">
        <v>2737</v>
      </c>
      <c r="J1103" s="1104" t="s">
        <v>2738</v>
      </c>
    </row>
    <row x14ac:dyDescent="0.25" r="1104" customHeight="1" ht="23.25">
      <c r="A1104" s="97">
        <v>39</v>
      </c>
      <c r="B1104" s="2" t="s">
        <v>2442</v>
      </c>
      <c r="C1104" s="1101">
        <v>1103</v>
      </c>
      <c r="D1104" s="1101">
        <v>9</v>
      </c>
      <c r="E1104" s="1101">
        <v>7</v>
      </c>
      <c r="F1104" s="1101">
        <v>167</v>
      </c>
      <c r="G1104" s="1101">
        <v>149</v>
      </c>
      <c r="H1104" s="1102">
        <f>MID(I1104,1,50)</f>
      </c>
      <c r="I1104" s="1" t="s">
        <v>2739</v>
      </c>
      <c r="J1104" s="1104" t="s">
        <v>2740</v>
      </c>
    </row>
    <row x14ac:dyDescent="0.25" r="1105" customHeight="1" ht="23.25">
      <c r="A1105" s="97">
        <v>39</v>
      </c>
      <c r="B1105" s="2" t="s">
        <v>2442</v>
      </c>
      <c r="C1105" s="1101">
        <v>1104</v>
      </c>
      <c r="D1105" s="1101">
        <v>9</v>
      </c>
      <c r="E1105" s="1101">
        <v>7</v>
      </c>
      <c r="F1105" s="1101">
        <v>168</v>
      </c>
      <c r="G1105" s="1101">
        <v>150</v>
      </c>
      <c r="H1105" s="1102">
        <f>MID(I1105,1,50)</f>
      </c>
      <c r="I1105" s="1" t="s">
        <v>2741</v>
      </c>
      <c r="J1105" s="1104" t="s">
        <v>2742</v>
      </c>
    </row>
    <row x14ac:dyDescent="0.25" r="1106" customHeight="1" ht="23.25">
      <c r="A1106" s="97">
        <v>39</v>
      </c>
      <c r="B1106" s="2" t="s">
        <v>2442</v>
      </c>
      <c r="C1106" s="1101">
        <v>1105</v>
      </c>
      <c r="D1106" s="1101">
        <v>9</v>
      </c>
      <c r="E1106" s="1101">
        <v>7</v>
      </c>
      <c r="F1106" s="1101">
        <v>168</v>
      </c>
      <c r="G1106" s="1101">
        <v>151</v>
      </c>
      <c r="H1106" s="1102">
        <f>MID(I1106,1,50)</f>
      </c>
      <c r="I1106" s="1" t="s">
        <v>2743</v>
      </c>
      <c r="J1106" s="1104" t="s">
        <v>2744</v>
      </c>
    </row>
    <row x14ac:dyDescent="0.25" r="1107" customHeight="1" ht="23.25">
      <c r="A1107" s="97">
        <v>39</v>
      </c>
      <c r="B1107" s="2" t="s">
        <v>2442</v>
      </c>
      <c r="C1107" s="1101">
        <v>1106</v>
      </c>
      <c r="D1107" s="1101">
        <v>9</v>
      </c>
      <c r="E1107" s="1101">
        <v>7</v>
      </c>
      <c r="F1107" s="1101">
        <v>168</v>
      </c>
      <c r="G1107" s="1101">
        <v>152</v>
      </c>
      <c r="H1107" s="1102">
        <f>MID(I1107,1,50)</f>
      </c>
      <c r="I1107" s="1" t="s">
        <v>2745</v>
      </c>
      <c r="J1107" s="1104" t="s">
        <v>2746</v>
      </c>
    </row>
    <row x14ac:dyDescent="0.25" r="1108" customHeight="1" ht="23.25">
      <c r="A1108" s="97">
        <v>39</v>
      </c>
      <c r="B1108" s="2" t="s">
        <v>2442</v>
      </c>
      <c r="C1108" s="1101">
        <v>1107</v>
      </c>
      <c r="D1108" s="1101">
        <v>9</v>
      </c>
      <c r="E1108" s="1101">
        <v>7</v>
      </c>
      <c r="F1108" s="1101">
        <v>168</v>
      </c>
      <c r="G1108" s="1101">
        <v>153</v>
      </c>
      <c r="H1108" s="1102">
        <f>MID(I1108,1,50)</f>
      </c>
      <c r="I1108" s="1" t="s">
        <v>2747</v>
      </c>
      <c r="J1108" s="1104" t="s">
        <v>2748</v>
      </c>
    </row>
    <row x14ac:dyDescent="0.25" r="1109" customHeight="1" ht="23.25">
      <c r="A1109" s="97">
        <v>39</v>
      </c>
      <c r="B1109" s="2" t="s">
        <v>2442</v>
      </c>
      <c r="C1109" s="1101">
        <v>1108</v>
      </c>
      <c r="D1109" s="1101">
        <v>9</v>
      </c>
      <c r="E1109" s="1101">
        <v>7</v>
      </c>
      <c r="F1109" s="1101">
        <v>168</v>
      </c>
      <c r="G1109" s="1101">
        <v>154</v>
      </c>
      <c r="H1109" s="1102">
        <f>MID(I1109,1,50)</f>
      </c>
      <c r="I1109" s="1" t="s">
        <v>2749</v>
      </c>
      <c r="J1109" s="1104" t="s">
        <v>2750</v>
      </c>
    </row>
    <row x14ac:dyDescent="0.25" r="1110" customHeight="1" ht="23.25">
      <c r="A1110" s="97">
        <v>39</v>
      </c>
      <c r="B1110" s="2" t="s">
        <v>2442</v>
      </c>
      <c r="C1110" s="1101">
        <v>1109</v>
      </c>
      <c r="D1110" s="1101">
        <v>9</v>
      </c>
      <c r="E1110" s="1101">
        <v>7</v>
      </c>
      <c r="F1110" s="1101">
        <v>168</v>
      </c>
      <c r="G1110" s="1101">
        <v>155</v>
      </c>
      <c r="H1110" s="1102">
        <f>MID(I1110,1,50)</f>
      </c>
      <c r="I1110" s="1" t="s">
        <v>2751</v>
      </c>
      <c r="J1110" s="1104" t="s">
        <v>2752</v>
      </c>
    </row>
    <row x14ac:dyDescent="0.25" r="1111" customHeight="1" ht="23.25">
      <c r="A1111" s="97">
        <v>39</v>
      </c>
      <c r="B1111" s="2" t="s">
        <v>2442</v>
      </c>
      <c r="C1111" s="1101">
        <v>1110</v>
      </c>
      <c r="D1111" s="1101">
        <v>9</v>
      </c>
      <c r="E1111" s="1101">
        <v>7</v>
      </c>
      <c r="F1111" s="1101">
        <v>169</v>
      </c>
      <c r="G1111" s="1101">
        <v>156</v>
      </c>
      <c r="H1111" s="1102">
        <f>MID(I1111,1,50)</f>
      </c>
      <c r="I1111" s="1" t="s">
        <v>2753</v>
      </c>
      <c r="J1111" s="1104" t="s">
        <v>2754</v>
      </c>
    </row>
    <row x14ac:dyDescent="0.25" r="1112" customHeight="1" ht="23.25">
      <c r="A1112" s="97">
        <v>39</v>
      </c>
      <c r="B1112" s="2" t="s">
        <v>2442</v>
      </c>
      <c r="C1112" s="1101">
        <v>1111</v>
      </c>
      <c r="D1112" s="1101">
        <v>9</v>
      </c>
      <c r="E1112" s="1101">
        <v>7</v>
      </c>
      <c r="F1112" s="1101">
        <v>169</v>
      </c>
      <c r="G1112" s="1101">
        <v>157</v>
      </c>
      <c r="H1112" s="1102">
        <f>MID(I1112,1,50)</f>
      </c>
      <c r="I1112" s="1" t="s">
        <v>2755</v>
      </c>
      <c r="J1112" s="1104" t="s">
        <v>2756</v>
      </c>
    </row>
    <row x14ac:dyDescent="0.25" r="1113" customHeight="1" ht="23.25">
      <c r="A1113" s="97">
        <v>39</v>
      </c>
      <c r="B1113" s="2" t="s">
        <v>2442</v>
      </c>
      <c r="C1113" s="1101">
        <v>1112</v>
      </c>
      <c r="D1113" s="1101">
        <v>9</v>
      </c>
      <c r="E1113" s="1101">
        <v>7</v>
      </c>
      <c r="F1113" s="1101">
        <v>169</v>
      </c>
      <c r="G1113" s="1101">
        <v>158</v>
      </c>
      <c r="H1113" s="1102">
        <f>MID(I1113,1,50)</f>
      </c>
      <c r="I1113" s="1" t="s">
        <v>2757</v>
      </c>
      <c r="J1113" s="1104" t="s">
        <v>2758</v>
      </c>
    </row>
    <row x14ac:dyDescent="0.25" r="1114" customHeight="1" ht="23.25">
      <c r="A1114" s="97">
        <v>39</v>
      </c>
      <c r="B1114" s="2" t="s">
        <v>2442</v>
      </c>
      <c r="C1114" s="1101">
        <v>1113</v>
      </c>
      <c r="D1114" s="1101">
        <v>9</v>
      </c>
      <c r="E1114" s="1101">
        <v>7</v>
      </c>
      <c r="F1114" s="1101">
        <v>169</v>
      </c>
      <c r="G1114" s="1101">
        <v>159</v>
      </c>
      <c r="H1114" s="1102">
        <f>MID(I1114,1,50)</f>
      </c>
      <c r="I1114" s="1" t="s">
        <v>2759</v>
      </c>
      <c r="J1114" s="1104" t="s">
        <v>2760</v>
      </c>
    </row>
    <row x14ac:dyDescent="0.25" r="1115" customHeight="1" ht="23.25">
      <c r="A1115" s="97">
        <v>39</v>
      </c>
      <c r="B1115" s="2" t="s">
        <v>2442</v>
      </c>
      <c r="C1115" s="1101">
        <v>1114</v>
      </c>
      <c r="D1115" s="1101">
        <v>9</v>
      </c>
      <c r="E1115" s="1101">
        <v>7</v>
      </c>
      <c r="F1115" s="1101">
        <v>170</v>
      </c>
      <c r="G1115" s="1101">
        <v>160</v>
      </c>
      <c r="H1115" s="1102">
        <f>MID(I1115,1,50)</f>
      </c>
      <c r="I1115" s="1" t="s">
        <v>2761</v>
      </c>
      <c r="J1115" s="1104" t="s">
        <v>2762</v>
      </c>
    </row>
    <row x14ac:dyDescent="0.25" r="1116" customHeight="1" ht="23.25">
      <c r="A1116" s="97">
        <v>39</v>
      </c>
      <c r="B1116" s="2" t="s">
        <v>2442</v>
      </c>
      <c r="C1116" s="1101">
        <v>1115</v>
      </c>
      <c r="D1116" s="1101">
        <v>9</v>
      </c>
      <c r="E1116" s="1101">
        <v>7</v>
      </c>
      <c r="F1116" s="1101">
        <v>170</v>
      </c>
      <c r="G1116" s="1101">
        <v>161</v>
      </c>
      <c r="H1116" s="1102">
        <f>MID(I1116,1,50)</f>
      </c>
      <c r="I1116" s="1" t="s">
        <v>2763</v>
      </c>
      <c r="J1116" s="1104" t="s">
        <v>2764</v>
      </c>
    </row>
    <row x14ac:dyDescent="0.25" r="1117" customHeight="1" ht="23.25">
      <c r="A1117" s="97">
        <v>39</v>
      </c>
      <c r="B1117" s="2" t="s">
        <v>2442</v>
      </c>
      <c r="C1117" s="1101">
        <v>1116</v>
      </c>
      <c r="D1117" s="1101">
        <v>9</v>
      </c>
      <c r="E1117" s="1101">
        <v>7</v>
      </c>
      <c r="F1117" s="1101">
        <v>170</v>
      </c>
      <c r="G1117" s="1101">
        <v>162</v>
      </c>
      <c r="H1117" s="1102">
        <f>MID(I1117,1,50)</f>
      </c>
      <c r="I1117" s="1" t="s">
        <v>2765</v>
      </c>
      <c r="J1117" s="1104" t="s">
        <v>2766</v>
      </c>
    </row>
    <row x14ac:dyDescent="0.25" r="1118" customHeight="1" ht="23.25">
      <c r="A1118" s="97">
        <v>39</v>
      </c>
      <c r="B1118" s="2" t="s">
        <v>2442</v>
      </c>
      <c r="C1118" s="1101">
        <v>1117</v>
      </c>
      <c r="D1118" s="1101">
        <v>9</v>
      </c>
      <c r="E1118" s="1101">
        <v>7</v>
      </c>
      <c r="F1118" s="1101">
        <v>170</v>
      </c>
      <c r="G1118" s="1101">
        <v>163</v>
      </c>
      <c r="H1118" s="1102">
        <f>MID(I1118,1,50)</f>
      </c>
      <c r="I1118" s="1" t="s">
        <v>2767</v>
      </c>
      <c r="J1118" s="1104" t="s">
        <v>2768</v>
      </c>
    </row>
    <row x14ac:dyDescent="0.25" r="1119" customHeight="1" ht="23.25">
      <c r="A1119" s="97">
        <v>39</v>
      </c>
      <c r="B1119" s="2" t="s">
        <v>2442</v>
      </c>
      <c r="C1119" s="1101">
        <v>1118</v>
      </c>
      <c r="D1119" s="1101">
        <v>9</v>
      </c>
      <c r="E1119" s="1101">
        <v>7</v>
      </c>
      <c r="F1119" s="1101">
        <v>171</v>
      </c>
      <c r="G1119" s="1101">
        <v>164</v>
      </c>
      <c r="H1119" s="1102">
        <f>MID(I1119,1,50)</f>
      </c>
      <c r="I1119" s="1" t="s">
        <v>2769</v>
      </c>
      <c r="J1119" s="1104" t="s">
        <v>2770</v>
      </c>
    </row>
    <row x14ac:dyDescent="0.25" r="1120" customHeight="1" ht="23.25">
      <c r="A1120" s="97">
        <v>39</v>
      </c>
      <c r="B1120" s="2" t="s">
        <v>2442</v>
      </c>
      <c r="C1120" s="1101">
        <v>1119</v>
      </c>
      <c r="D1120" s="1101">
        <v>9</v>
      </c>
      <c r="E1120" s="1101">
        <v>7</v>
      </c>
      <c r="F1120" s="1101">
        <v>171</v>
      </c>
      <c r="G1120" s="1101">
        <v>165</v>
      </c>
      <c r="H1120" s="1102">
        <f>MID(I1120,1,50)</f>
      </c>
      <c r="I1120" s="1" t="s">
        <v>2771</v>
      </c>
      <c r="J1120" s="1104" t="s">
        <v>2772</v>
      </c>
    </row>
    <row x14ac:dyDescent="0.25" r="1121" customHeight="1" ht="23.25">
      <c r="A1121" s="97">
        <v>39</v>
      </c>
      <c r="B1121" s="2" t="s">
        <v>2442</v>
      </c>
      <c r="C1121" s="1101">
        <v>1120</v>
      </c>
      <c r="D1121" s="1101">
        <v>9</v>
      </c>
      <c r="E1121" s="1101">
        <v>7</v>
      </c>
      <c r="F1121" s="1101">
        <v>171</v>
      </c>
      <c r="G1121" s="1101">
        <v>166</v>
      </c>
      <c r="H1121" s="1102">
        <f>MID(I1121,1,50)</f>
      </c>
      <c r="I1121" s="1" t="s">
        <v>2773</v>
      </c>
      <c r="J1121" s="1104" t="s">
        <v>2774</v>
      </c>
    </row>
    <row x14ac:dyDescent="0.25" r="1122" customHeight="1" ht="23.25">
      <c r="A1122" s="97">
        <v>39</v>
      </c>
      <c r="B1122" s="2" t="s">
        <v>2442</v>
      </c>
      <c r="C1122" s="1101">
        <v>1121</v>
      </c>
      <c r="D1122" s="1101">
        <v>9</v>
      </c>
      <c r="E1122" s="1101">
        <v>7</v>
      </c>
      <c r="F1122" s="1101">
        <v>171</v>
      </c>
      <c r="G1122" s="1101">
        <v>167</v>
      </c>
      <c r="H1122" s="1102">
        <f>MID(I1122,1,50)</f>
      </c>
      <c r="I1122" s="1" t="s">
        <v>2775</v>
      </c>
      <c r="J1122" s="1104" t="s">
        <v>2776</v>
      </c>
    </row>
    <row x14ac:dyDescent="0.25" r="1123" customHeight="1" ht="23.25">
      <c r="A1123" s="97">
        <v>39</v>
      </c>
      <c r="B1123" s="2" t="s">
        <v>2442</v>
      </c>
      <c r="C1123" s="1101">
        <v>1122</v>
      </c>
      <c r="D1123" s="1101">
        <v>9</v>
      </c>
      <c r="E1123" s="1101">
        <v>7</v>
      </c>
      <c r="F1123" s="1101">
        <v>171</v>
      </c>
      <c r="G1123" s="1101">
        <v>168</v>
      </c>
      <c r="H1123" s="1102">
        <f>MID(I1123,1,50)</f>
      </c>
      <c r="I1123" s="1" t="s">
        <v>2777</v>
      </c>
      <c r="J1123" s="1104" t="s">
        <v>2778</v>
      </c>
    </row>
    <row x14ac:dyDescent="0.25" r="1124" customHeight="1" ht="23.25">
      <c r="A1124" s="97">
        <v>39</v>
      </c>
      <c r="B1124" s="2" t="s">
        <v>2442</v>
      </c>
      <c r="C1124" s="1101">
        <v>1123</v>
      </c>
      <c r="D1124" s="1101">
        <v>9</v>
      </c>
      <c r="E1124" s="1101">
        <v>7</v>
      </c>
      <c r="F1124" s="1101">
        <v>171</v>
      </c>
      <c r="G1124" s="1101">
        <v>169</v>
      </c>
      <c r="H1124" s="1102">
        <f>MID(I1124,1,50)</f>
      </c>
      <c r="I1124" s="1" t="s">
        <v>2779</v>
      </c>
      <c r="J1124" s="1104" t="s">
        <v>2780</v>
      </c>
    </row>
    <row x14ac:dyDescent="0.25" r="1125" customHeight="1" ht="23.25">
      <c r="A1125" s="97">
        <v>39</v>
      </c>
      <c r="B1125" s="2" t="s">
        <v>2442</v>
      </c>
      <c r="C1125" s="1101">
        <v>1124</v>
      </c>
      <c r="D1125" s="1101">
        <v>9</v>
      </c>
      <c r="E1125" s="1101">
        <v>7</v>
      </c>
      <c r="F1125" s="1101">
        <v>171</v>
      </c>
      <c r="G1125" s="1101">
        <v>170</v>
      </c>
      <c r="H1125" s="1102">
        <f>MID(I1125,1,50)</f>
      </c>
      <c r="I1125" s="1" t="s">
        <v>2781</v>
      </c>
      <c r="J1125" s="1104" t="s">
        <v>2782</v>
      </c>
    </row>
    <row x14ac:dyDescent="0.25" r="1126" customHeight="1" ht="23.25">
      <c r="A1126" s="97">
        <v>39</v>
      </c>
      <c r="B1126" s="2" t="s">
        <v>2442</v>
      </c>
      <c r="C1126" s="1101">
        <v>1125</v>
      </c>
      <c r="D1126" s="1101">
        <v>9</v>
      </c>
      <c r="E1126" s="1101">
        <v>7</v>
      </c>
      <c r="F1126" s="1101">
        <v>172</v>
      </c>
      <c r="G1126" s="1101">
        <v>171</v>
      </c>
      <c r="H1126" s="1102">
        <f>MID(I1126,1,50)</f>
      </c>
      <c r="I1126" s="1" t="s">
        <v>2783</v>
      </c>
      <c r="J1126" s="1104" t="s">
        <v>2784</v>
      </c>
    </row>
    <row x14ac:dyDescent="0.25" r="1127" customHeight="1" ht="23.25">
      <c r="A1127" s="97">
        <v>39</v>
      </c>
      <c r="B1127" s="2" t="s">
        <v>2442</v>
      </c>
      <c r="C1127" s="1101">
        <v>1126</v>
      </c>
      <c r="D1127" s="1101">
        <v>9</v>
      </c>
      <c r="E1127" s="1101">
        <v>7</v>
      </c>
      <c r="F1127" s="1101">
        <v>172</v>
      </c>
      <c r="G1127" s="1101">
        <v>172</v>
      </c>
      <c r="H1127" s="1102">
        <f>MID(I1127,1,50)</f>
      </c>
      <c r="I1127" s="1" t="s">
        <v>2785</v>
      </c>
      <c r="J1127" s="1104" t="s">
        <v>2786</v>
      </c>
    </row>
    <row x14ac:dyDescent="0.25" r="1128" customHeight="1" ht="23.25">
      <c r="A1128" s="97">
        <v>39</v>
      </c>
      <c r="B1128" s="2" t="s">
        <v>2442</v>
      </c>
      <c r="C1128" s="1101">
        <v>1127</v>
      </c>
      <c r="D1128" s="1101">
        <v>9</v>
      </c>
      <c r="E1128" s="1101">
        <v>7</v>
      </c>
      <c r="F1128" s="1101">
        <v>172</v>
      </c>
      <c r="G1128" s="1101">
        <v>173</v>
      </c>
      <c r="H1128" s="1102">
        <f>MID(I1128,1,50)</f>
      </c>
      <c r="I1128" s="1" t="s">
        <v>2787</v>
      </c>
      <c r="J1128" s="1104" t="s">
        <v>2788</v>
      </c>
    </row>
    <row x14ac:dyDescent="0.25" r="1129" customHeight="1" ht="23.25">
      <c r="A1129" s="97">
        <v>39</v>
      </c>
      <c r="B1129" s="2" t="s">
        <v>2442</v>
      </c>
      <c r="C1129" s="1101">
        <v>1128</v>
      </c>
      <c r="D1129" s="1101">
        <v>9</v>
      </c>
      <c r="E1129" s="1101">
        <v>7</v>
      </c>
      <c r="F1129" s="1101">
        <v>172</v>
      </c>
      <c r="G1129" s="1101">
        <v>174</v>
      </c>
      <c r="H1129" s="1102">
        <f>MID(I1129,1,50)</f>
      </c>
      <c r="I1129" s="1" t="s">
        <v>2789</v>
      </c>
      <c r="J1129" s="1104" t="s">
        <v>2790</v>
      </c>
    </row>
    <row x14ac:dyDescent="0.25" r="1130" customHeight="1" ht="23.25">
      <c r="A1130" s="97">
        <v>39</v>
      </c>
      <c r="B1130" s="2" t="s">
        <v>2442</v>
      </c>
      <c r="C1130" s="1101">
        <v>1129</v>
      </c>
      <c r="D1130" s="1101">
        <v>9</v>
      </c>
      <c r="E1130" s="1101">
        <v>7</v>
      </c>
      <c r="F1130" s="1101">
        <v>172</v>
      </c>
      <c r="G1130" s="1101">
        <v>175</v>
      </c>
      <c r="H1130" s="1102">
        <f>MID(I1130,1,50)</f>
      </c>
      <c r="I1130" s="1" t="s">
        <v>2791</v>
      </c>
      <c r="J1130" s="1104" t="s">
        <v>2792</v>
      </c>
    </row>
    <row x14ac:dyDescent="0.25" r="1131" customHeight="1" ht="23.25">
      <c r="A1131" s="97">
        <v>39</v>
      </c>
      <c r="B1131" s="2" t="s">
        <v>2442</v>
      </c>
      <c r="C1131" s="1101">
        <v>1130</v>
      </c>
      <c r="D1131" s="1101">
        <v>9</v>
      </c>
      <c r="E1131" s="1101">
        <v>7</v>
      </c>
      <c r="F1131" s="1101">
        <v>172</v>
      </c>
      <c r="G1131" s="1101">
        <v>176</v>
      </c>
      <c r="H1131" s="1102">
        <f>MID(I1131,1,50)</f>
      </c>
      <c r="I1131" s="1" t="s">
        <v>2793</v>
      </c>
      <c r="J1131" s="1104" t="s">
        <v>2794</v>
      </c>
    </row>
    <row x14ac:dyDescent="0.25" r="1132" customHeight="1" ht="23.25">
      <c r="A1132" s="97">
        <v>39</v>
      </c>
      <c r="B1132" s="2" t="s">
        <v>2442</v>
      </c>
      <c r="C1132" s="1101">
        <v>1131</v>
      </c>
      <c r="D1132" s="1101">
        <v>9</v>
      </c>
      <c r="E1132" s="1101">
        <v>7</v>
      </c>
      <c r="F1132" s="1101">
        <v>172</v>
      </c>
      <c r="G1132" s="1101">
        <v>177</v>
      </c>
      <c r="H1132" s="1102">
        <f>MID(I1132,1,50)</f>
      </c>
      <c r="I1132" s="1" t="s">
        <v>2795</v>
      </c>
      <c r="J1132" s="1104" t="s">
        <v>2796</v>
      </c>
    </row>
    <row x14ac:dyDescent="0.25" r="1133" customHeight="1" ht="23.25">
      <c r="A1133" s="97">
        <v>39</v>
      </c>
      <c r="B1133" s="2" t="s">
        <v>2442</v>
      </c>
      <c r="C1133" s="1101">
        <v>1132</v>
      </c>
      <c r="D1133" s="1101">
        <v>9</v>
      </c>
      <c r="E1133" s="1101">
        <v>7</v>
      </c>
      <c r="F1133" s="1101">
        <v>172</v>
      </c>
      <c r="G1133" s="1101">
        <v>178</v>
      </c>
      <c r="H1133" s="1102">
        <f>MID(I1133,1,50)</f>
      </c>
      <c r="I1133" s="1" t="s">
        <v>2797</v>
      </c>
      <c r="J1133" s="1104" t="s">
        <v>2798</v>
      </c>
    </row>
    <row x14ac:dyDescent="0.25" r="1134" customHeight="1" ht="23.25">
      <c r="A1134" s="97">
        <v>39</v>
      </c>
      <c r="B1134" s="2" t="s">
        <v>2442</v>
      </c>
      <c r="C1134" s="1101">
        <v>1133</v>
      </c>
      <c r="D1134" s="1101">
        <v>9</v>
      </c>
      <c r="E1134" s="1101">
        <v>7</v>
      </c>
      <c r="F1134" s="1101">
        <v>173</v>
      </c>
      <c r="G1134" s="1101">
        <v>179</v>
      </c>
      <c r="H1134" s="1102">
        <f>MID(I1134,1,50)</f>
      </c>
      <c r="I1134" s="1" t="s">
        <v>2799</v>
      </c>
      <c r="J1134" s="1104" t="s">
        <v>2800</v>
      </c>
    </row>
    <row x14ac:dyDescent="0.25" r="1135" customHeight="1" ht="23.25">
      <c r="A1135" s="97">
        <v>39</v>
      </c>
      <c r="B1135" s="2" t="s">
        <v>2442</v>
      </c>
      <c r="C1135" s="1101">
        <v>1134</v>
      </c>
      <c r="D1135" s="1101">
        <v>9</v>
      </c>
      <c r="E1135" s="1101">
        <v>7</v>
      </c>
      <c r="F1135" s="1101">
        <v>173</v>
      </c>
      <c r="G1135" s="1101">
        <v>180</v>
      </c>
      <c r="H1135" s="1102">
        <f>MID(I1135,1,50)</f>
      </c>
      <c r="I1135" s="1" t="s">
        <v>2801</v>
      </c>
      <c r="J1135" s="1104" t="s">
        <v>2802</v>
      </c>
    </row>
    <row x14ac:dyDescent="0.25" r="1136" customHeight="1" ht="23.25">
      <c r="A1136" s="97">
        <v>39</v>
      </c>
      <c r="B1136" s="2" t="s">
        <v>2442</v>
      </c>
      <c r="C1136" s="1101">
        <v>1135</v>
      </c>
      <c r="D1136" s="1101">
        <v>9</v>
      </c>
      <c r="E1136" s="1101">
        <v>7</v>
      </c>
      <c r="F1136" s="1101">
        <v>173</v>
      </c>
      <c r="G1136" s="1101">
        <v>181</v>
      </c>
      <c r="H1136" s="1102">
        <f>MID(I1136,1,50)</f>
      </c>
      <c r="I1136" s="1" t="s">
        <v>2803</v>
      </c>
      <c r="J1136" s="1104" t="s">
        <v>2804</v>
      </c>
    </row>
    <row x14ac:dyDescent="0.25" r="1137" customHeight="1" ht="23.25">
      <c r="A1137" s="97">
        <v>39</v>
      </c>
      <c r="B1137" s="2" t="s">
        <v>2442</v>
      </c>
      <c r="C1137" s="1101">
        <v>1136</v>
      </c>
      <c r="D1137" s="1101">
        <v>9</v>
      </c>
      <c r="E1137" s="1101">
        <v>7</v>
      </c>
      <c r="F1137" s="1101">
        <v>173</v>
      </c>
      <c r="G1137" s="1101">
        <v>182</v>
      </c>
      <c r="H1137" s="1102">
        <f>MID(I1137,1,50)</f>
      </c>
      <c r="I1137" s="1" t="s">
        <v>2805</v>
      </c>
      <c r="J1137" s="1104" t="s">
        <v>2806</v>
      </c>
    </row>
    <row x14ac:dyDescent="0.25" r="1138" customHeight="1" ht="23.25">
      <c r="A1138" s="97">
        <v>39</v>
      </c>
      <c r="B1138" s="2" t="s">
        <v>2442</v>
      </c>
      <c r="C1138" s="1101">
        <v>1137</v>
      </c>
      <c r="D1138" s="1101">
        <v>9</v>
      </c>
      <c r="E1138" s="1101">
        <v>7</v>
      </c>
      <c r="F1138" s="1101">
        <v>173</v>
      </c>
      <c r="G1138" s="1101">
        <v>183</v>
      </c>
      <c r="H1138" s="1102">
        <f>MID(I1138,1,50)</f>
      </c>
      <c r="I1138" s="1" t="s">
        <v>2807</v>
      </c>
      <c r="J1138" s="1104" t="s">
        <v>2808</v>
      </c>
    </row>
    <row x14ac:dyDescent="0.25" r="1139" customHeight="1" ht="23.25">
      <c r="A1139" s="97">
        <v>39</v>
      </c>
      <c r="B1139" s="2" t="s">
        <v>2442</v>
      </c>
      <c r="C1139" s="1101">
        <v>1138</v>
      </c>
      <c r="D1139" s="1101">
        <v>9</v>
      </c>
      <c r="E1139" s="1101">
        <v>7</v>
      </c>
      <c r="F1139" s="1101">
        <v>173</v>
      </c>
      <c r="G1139" s="1101">
        <v>184</v>
      </c>
      <c r="H1139" s="1102">
        <f>MID(I1139,1,50)</f>
      </c>
      <c r="I1139" s="1" t="s">
        <v>2809</v>
      </c>
      <c r="J1139" s="1104" t="s">
        <v>2810</v>
      </c>
    </row>
    <row x14ac:dyDescent="0.25" r="1140" customHeight="1" ht="23.25">
      <c r="A1140" s="97">
        <v>39</v>
      </c>
      <c r="B1140" s="2" t="s">
        <v>2442</v>
      </c>
      <c r="C1140" s="1101">
        <v>1139</v>
      </c>
      <c r="D1140" s="1101">
        <v>9</v>
      </c>
      <c r="E1140" s="1101">
        <v>7</v>
      </c>
      <c r="F1140" s="1101">
        <v>173</v>
      </c>
      <c r="G1140" s="1101">
        <v>185</v>
      </c>
      <c r="H1140" s="1102">
        <f>MID(I1140,1,50)</f>
      </c>
      <c r="I1140" s="1" t="s">
        <v>2811</v>
      </c>
      <c r="J1140" s="1104" t="s">
        <v>2812</v>
      </c>
    </row>
    <row x14ac:dyDescent="0.25" r="1141" customHeight="1" ht="23.25">
      <c r="A1141" s="97">
        <v>39</v>
      </c>
      <c r="B1141" s="2" t="s">
        <v>2442</v>
      </c>
      <c r="C1141" s="1101">
        <v>1140</v>
      </c>
      <c r="D1141" s="1101">
        <v>9</v>
      </c>
      <c r="E1141" s="1101">
        <v>7</v>
      </c>
      <c r="F1141" s="1101">
        <v>173</v>
      </c>
      <c r="G1141" s="1101">
        <v>186</v>
      </c>
      <c r="H1141" s="1102">
        <f>MID(I1141,1,50)</f>
      </c>
      <c r="I1141" s="1" t="s">
        <v>2813</v>
      </c>
      <c r="J1141" s="1104" t="s">
        <v>2814</v>
      </c>
    </row>
    <row x14ac:dyDescent="0.25" r="1142" customHeight="1" ht="23.25">
      <c r="A1142" s="97">
        <v>39</v>
      </c>
      <c r="B1142" s="2" t="s">
        <v>2442</v>
      </c>
      <c r="C1142" s="1101">
        <v>1141</v>
      </c>
      <c r="D1142" s="1101">
        <v>9</v>
      </c>
      <c r="E1142" s="1101">
        <v>7</v>
      </c>
      <c r="F1142" s="1101">
        <v>173</v>
      </c>
      <c r="G1142" s="1101">
        <v>187</v>
      </c>
      <c r="H1142" s="1102">
        <f>MID(I1142,1,50)</f>
      </c>
      <c r="I1142" s="1" t="s">
        <v>2815</v>
      </c>
      <c r="J1142" s="1104" t="s">
        <v>2816</v>
      </c>
    </row>
    <row x14ac:dyDescent="0.25" r="1143" customHeight="1" ht="23.25">
      <c r="A1143" s="97">
        <v>39</v>
      </c>
      <c r="B1143" s="2" t="s">
        <v>2442</v>
      </c>
      <c r="C1143" s="1101">
        <v>1142</v>
      </c>
      <c r="D1143" s="1101">
        <v>9</v>
      </c>
      <c r="E1143" s="1101">
        <v>7</v>
      </c>
      <c r="F1143" s="1101">
        <v>174</v>
      </c>
      <c r="G1143" s="1101">
        <v>188</v>
      </c>
      <c r="H1143" s="1102">
        <f>MID(I1143,1,50)</f>
      </c>
      <c r="I1143" s="1" t="s">
        <v>2817</v>
      </c>
      <c r="J1143" s="1104" t="s">
        <v>2818</v>
      </c>
    </row>
    <row x14ac:dyDescent="0.25" r="1144" customHeight="1" ht="23.25">
      <c r="A1144" s="97">
        <v>39</v>
      </c>
      <c r="B1144" s="2" t="s">
        <v>2442</v>
      </c>
      <c r="C1144" s="1101">
        <v>1143</v>
      </c>
      <c r="D1144" s="1101">
        <v>9</v>
      </c>
      <c r="E1144" s="1101">
        <v>7</v>
      </c>
      <c r="F1144" s="1101">
        <v>174</v>
      </c>
      <c r="G1144" s="1101">
        <v>189</v>
      </c>
      <c r="H1144" s="1102">
        <f>MID(I1144,1,50)</f>
      </c>
      <c r="I1144" s="1" t="s">
        <v>2819</v>
      </c>
      <c r="J1144" s="1104" t="s">
        <v>2820</v>
      </c>
    </row>
    <row x14ac:dyDescent="0.25" r="1145" customHeight="1" ht="23.25">
      <c r="A1145" s="97">
        <v>39</v>
      </c>
      <c r="B1145" s="2" t="s">
        <v>2442</v>
      </c>
      <c r="C1145" s="1101">
        <v>1144</v>
      </c>
      <c r="D1145" s="1101">
        <v>9</v>
      </c>
      <c r="E1145" s="1101">
        <v>7</v>
      </c>
      <c r="F1145" s="1101">
        <v>174</v>
      </c>
      <c r="G1145" s="1101">
        <v>190</v>
      </c>
      <c r="H1145" s="1102">
        <f>MID(I1145,1,50)</f>
      </c>
      <c r="I1145" s="1" t="s">
        <v>2821</v>
      </c>
      <c r="J1145" s="1104" t="s">
        <v>2822</v>
      </c>
    </row>
    <row x14ac:dyDescent="0.25" r="1146" customHeight="1" ht="23.25">
      <c r="A1146" s="97">
        <v>39</v>
      </c>
      <c r="B1146" s="2" t="s">
        <v>2442</v>
      </c>
      <c r="C1146" s="1101">
        <v>1145</v>
      </c>
      <c r="D1146" s="1101">
        <v>9</v>
      </c>
      <c r="E1146" s="1101">
        <v>7</v>
      </c>
      <c r="F1146" s="1101">
        <v>174</v>
      </c>
      <c r="G1146" s="1101">
        <v>191</v>
      </c>
      <c r="H1146" s="1102">
        <f>MID(I1146,1,50)</f>
      </c>
      <c r="I1146" s="1" t="s">
        <v>2823</v>
      </c>
      <c r="J1146" s="1104" t="s">
        <v>2824</v>
      </c>
    </row>
    <row x14ac:dyDescent="0.25" r="1147" customHeight="1" ht="23.25">
      <c r="A1147" s="97">
        <v>39</v>
      </c>
      <c r="B1147" s="2" t="s">
        <v>2442</v>
      </c>
      <c r="C1147" s="1101">
        <v>1146</v>
      </c>
      <c r="D1147" s="1101">
        <v>9</v>
      </c>
      <c r="E1147" s="1101">
        <v>7</v>
      </c>
      <c r="F1147" s="1101">
        <v>174</v>
      </c>
      <c r="G1147" s="1101">
        <v>192</v>
      </c>
      <c r="H1147" s="1102">
        <f>MID(I1147,1,50)</f>
      </c>
      <c r="I1147" s="1" t="s">
        <v>2825</v>
      </c>
      <c r="J1147" s="1104" t="s">
        <v>2826</v>
      </c>
    </row>
    <row x14ac:dyDescent="0.25" r="1148" customHeight="1" ht="23.25">
      <c r="A1148" s="97">
        <v>39</v>
      </c>
      <c r="B1148" s="2" t="s">
        <v>2442</v>
      </c>
      <c r="C1148" s="1101">
        <v>1147</v>
      </c>
      <c r="D1148" s="1101">
        <v>9</v>
      </c>
      <c r="E1148" s="1101">
        <v>7</v>
      </c>
      <c r="F1148" s="1101">
        <v>174</v>
      </c>
      <c r="G1148" s="1101">
        <v>193</v>
      </c>
      <c r="H1148" s="1102">
        <f>MID(I1148,1,50)</f>
      </c>
      <c r="I1148" s="1" t="s">
        <v>2827</v>
      </c>
      <c r="J1148" s="1104" t="s">
        <v>2828</v>
      </c>
    </row>
    <row x14ac:dyDescent="0.25" r="1149" customHeight="1" ht="23.25">
      <c r="A1149" s="97">
        <v>39</v>
      </c>
      <c r="B1149" s="2" t="s">
        <v>2442</v>
      </c>
      <c r="C1149" s="1101">
        <v>1148</v>
      </c>
      <c r="D1149" s="1101">
        <v>9</v>
      </c>
      <c r="E1149" s="1101">
        <v>7</v>
      </c>
      <c r="F1149" s="1101">
        <v>174</v>
      </c>
      <c r="G1149" s="1101">
        <v>194</v>
      </c>
      <c r="H1149" s="1102">
        <f>MID(I1149,1,50)</f>
      </c>
      <c r="I1149" s="1" t="s">
        <v>2829</v>
      </c>
      <c r="J1149" s="1104" t="s">
        <v>2830</v>
      </c>
    </row>
    <row x14ac:dyDescent="0.25" r="1150" customHeight="1" ht="23.25">
      <c r="A1150" s="97">
        <v>39</v>
      </c>
      <c r="B1150" s="2" t="s">
        <v>2442</v>
      </c>
      <c r="C1150" s="1101">
        <v>1149</v>
      </c>
      <c r="D1150" s="1101">
        <v>9</v>
      </c>
      <c r="E1150" s="1101">
        <v>7</v>
      </c>
      <c r="F1150" s="1101">
        <v>174</v>
      </c>
      <c r="G1150" s="1101">
        <v>195</v>
      </c>
      <c r="H1150" s="1102">
        <f>MID(I1150,1,50)</f>
      </c>
      <c r="I1150" s="1" t="s">
        <v>2831</v>
      </c>
      <c r="J1150" s="1104" t="s">
        <v>2832</v>
      </c>
    </row>
    <row x14ac:dyDescent="0.25" r="1151" customHeight="1" ht="23.25">
      <c r="A1151" s="97">
        <v>39</v>
      </c>
      <c r="B1151" s="2" t="s">
        <v>2442</v>
      </c>
      <c r="C1151" s="1101">
        <v>1150</v>
      </c>
      <c r="D1151" s="1101">
        <v>9</v>
      </c>
      <c r="E1151" s="1101">
        <v>7</v>
      </c>
      <c r="F1151" s="1101">
        <v>175</v>
      </c>
      <c r="G1151" s="1101">
        <v>196</v>
      </c>
      <c r="H1151" s="1102">
        <f>MID(I1151,1,50)</f>
      </c>
      <c r="I1151" s="1" t="s">
        <v>2833</v>
      </c>
      <c r="J1151" s="1104" t="s">
        <v>2834</v>
      </c>
    </row>
    <row x14ac:dyDescent="0.25" r="1152" customHeight="1" ht="23.25">
      <c r="A1152" s="97">
        <v>39</v>
      </c>
      <c r="B1152" s="2" t="s">
        <v>2442</v>
      </c>
      <c r="C1152" s="1101">
        <v>1151</v>
      </c>
      <c r="D1152" s="1101">
        <v>9</v>
      </c>
      <c r="E1152" s="1101">
        <v>7</v>
      </c>
      <c r="F1152" s="1101">
        <v>175</v>
      </c>
      <c r="G1152" s="1101">
        <v>197</v>
      </c>
      <c r="H1152" s="1102">
        <f>MID(I1152,1,50)</f>
      </c>
      <c r="I1152" s="1" t="s">
        <v>2835</v>
      </c>
      <c r="J1152" s="1104" t="s">
        <v>2836</v>
      </c>
    </row>
    <row x14ac:dyDescent="0.25" r="1153" customHeight="1" ht="23.25">
      <c r="A1153" s="97">
        <v>39</v>
      </c>
      <c r="B1153" s="2" t="s">
        <v>2442</v>
      </c>
      <c r="C1153" s="1101">
        <v>1152</v>
      </c>
      <c r="D1153" s="1101">
        <v>9</v>
      </c>
      <c r="E1153" s="1101">
        <v>7</v>
      </c>
      <c r="F1153" s="1101">
        <v>175</v>
      </c>
      <c r="G1153" s="1101">
        <v>198</v>
      </c>
      <c r="H1153" s="1102">
        <f>MID(I1153,1,50)</f>
      </c>
      <c r="I1153" s="1" t="s">
        <v>2837</v>
      </c>
      <c r="J1153" s="1104" t="s">
        <v>2838</v>
      </c>
    </row>
    <row x14ac:dyDescent="0.25" r="1154" customHeight="1" ht="23.25">
      <c r="A1154" s="97">
        <v>39</v>
      </c>
      <c r="B1154" s="2" t="s">
        <v>2442</v>
      </c>
      <c r="C1154" s="1101">
        <v>1153</v>
      </c>
      <c r="D1154" s="1101">
        <v>9</v>
      </c>
      <c r="E1154" s="1101">
        <v>7</v>
      </c>
      <c r="F1154" s="1101">
        <v>175</v>
      </c>
      <c r="G1154" s="1101">
        <v>199</v>
      </c>
      <c r="H1154" s="1102">
        <f>MID(I1154,1,50)</f>
      </c>
      <c r="I1154" s="1" t="s">
        <v>2839</v>
      </c>
      <c r="J1154" s="1104" t="s">
        <v>2840</v>
      </c>
    </row>
    <row x14ac:dyDescent="0.25" r="1155" customHeight="1" ht="23.25">
      <c r="A1155" s="97">
        <v>39</v>
      </c>
      <c r="B1155" s="2" t="s">
        <v>2442</v>
      </c>
      <c r="C1155" s="1101">
        <v>1154</v>
      </c>
      <c r="D1155" s="1101">
        <v>9</v>
      </c>
      <c r="E1155" s="1101">
        <v>7</v>
      </c>
      <c r="F1155" s="1101">
        <v>175</v>
      </c>
      <c r="G1155" s="1101">
        <v>200</v>
      </c>
      <c r="H1155" s="1102">
        <f>MID(I1155,1,50)</f>
      </c>
      <c r="I1155" s="1" t="s">
        <v>2841</v>
      </c>
      <c r="J1155" s="1104" t="s">
        <v>2842</v>
      </c>
    </row>
    <row x14ac:dyDescent="0.25" r="1156" customHeight="1" ht="23.25">
      <c r="A1156" s="97">
        <v>39</v>
      </c>
      <c r="B1156" s="2" t="s">
        <v>2442</v>
      </c>
      <c r="C1156" s="1101">
        <v>1155</v>
      </c>
      <c r="D1156" s="1101">
        <v>9</v>
      </c>
      <c r="E1156" s="1101">
        <v>7</v>
      </c>
      <c r="F1156" s="1101">
        <v>175</v>
      </c>
      <c r="G1156" s="1101">
        <v>201</v>
      </c>
      <c r="H1156" s="1102">
        <f>MID(I1156,1,50)</f>
      </c>
      <c r="I1156" s="1" t="s">
        <v>2843</v>
      </c>
      <c r="J1156" s="1104" t="s">
        <v>2844</v>
      </c>
    </row>
    <row x14ac:dyDescent="0.25" r="1157" customHeight="1" ht="23.25">
      <c r="A1157" s="97">
        <v>39</v>
      </c>
      <c r="B1157" s="2" t="s">
        <v>2442</v>
      </c>
      <c r="C1157" s="1101">
        <v>1156</v>
      </c>
      <c r="D1157" s="1101">
        <v>9</v>
      </c>
      <c r="E1157" s="1101">
        <v>7</v>
      </c>
      <c r="F1157" s="1101">
        <v>175</v>
      </c>
      <c r="G1157" s="1101">
        <v>202</v>
      </c>
      <c r="H1157" s="1102">
        <f>MID(I1157,1,50)</f>
      </c>
      <c r="I1157" s="1" t="s">
        <v>2845</v>
      </c>
      <c r="J1157" s="1104" t="s">
        <v>2846</v>
      </c>
    </row>
    <row x14ac:dyDescent="0.25" r="1158" customHeight="1" ht="23.25">
      <c r="A1158" s="97">
        <v>39</v>
      </c>
      <c r="B1158" s="2" t="s">
        <v>2442</v>
      </c>
      <c r="C1158" s="1101">
        <v>1157</v>
      </c>
      <c r="D1158" s="1101">
        <v>9</v>
      </c>
      <c r="E1158" s="1101">
        <v>7</v>
      </c>
      <c r="F1158" s="1101">
        <v>175</v>
      </c>
      <c r="G1158" s="1101">
        <v>203</v>
      </c>
      <c r="H1158" s="1102">
        <f>MID(I1158,1,50)</f>
      </c>
      <c r="I1158" s="1" t="s">
        <v>2847</v>
      </c>
      <c r="J1158" s="1104" t="s">
        <v>2848</v>
      </c>
    </row>
    <row x14ac:dyDescent="0.25" r="1159" customHeight="1" ht="23.25">
      <c r="A1159" s="97">
        <v>39</v>
      </c>
      <c r="B1159" s="2" t="s">
        <v>2442</v>
      </c>
      <c r="C1159" s="1101">
        <v>1158</v>
      </c>
      <c r="D1159" s="1101">
        <v>9</v>
      </c>
      <c r="E1159" s="1101">
        <v>7</v>
      </c>
      <c r="F1159" s="1101">
        <v>175</v>
      </c>
      <c r="G1159" s="1101">
        <v>204</v>
      </c>
      <c r="H1159" s="1102">
        <f>MID(I1159,1,50)</f>
      </c>
      <c r="I1159" s="1" t="s">
        <v>2849</v>
      </c>
      <c r="J1159" s="1104" t="s">
        <v>2850</v>
      </c>
    </row>
    <row x14ac:dyDescent="0.25" r="1160" customHeight="1" ht="23.25">
      <c r="A1160" s="97">
        <v>39</v>
      </c>
      <c r="B1160" s="2" t="s">
        <v>2442</v>
      </c>
      <c r="C1160" s="1101">
        <v>1159</v>
      </c>
      <c r="D1160" s="1101">
        <v>9</v>
      </c>
      <c r="E1160" s="1101">
        <v>7</v>
      </c>
      <c r="F1160" s="1101">
        <v>175</v>
      </c>
      <c r="G1160" s="1101">
        <v>205</v>
      </c>
      <c r="H1160" s="1102">
        <f>MID(I1160,1,50)</f>
      </c>
      <c r="I1160" s="1" t="s">
        <v>2851</v>
      </c>
      <c r="J1160" s="1104" t="s">
        <v>2852</v>
      </c>
    </row>
    <row x14ac:dyDescent="0.25" r="1161" customHeight="1" ht="23.25">
      <c r="A1161" s="97">
        <v>39</v>
      </c>
      <c r="B1161" s="2" t="s">
        <v>2442</v>
      </c>
      <c r="C1161" s="1101">
        <v>1160</v>
      </c>
      <c r="D1161" s="1101">
        <v>9</v>
      </c>
      <c r="E1161" s="1101">
        <v>7</v>
      </c>
      <c r="F1161" s="1101">
        <v>175</v>
      </c>
      <c r="G1161" s="1101">
        <v>206</v>
      </c>
      <c r="H1161" s="1102">
        <f>MID(I1161,1,50)</f>
      </c>
      <c r="I1161" s="1" t="s">
        <v>2853</v>
      </c>
      <c r="J1161" s="1104" t="s">
        <v>2854</v>
      </c>
    </row>
    <row x14ac:dyDescent="0.25" r="1162" customHeight="1" ht="18.75">
      <c r="A1162" s="97">
        <v>88</v>
      </c>
      <c r="B1162" s="2" t="s">
        <v>2855</v>
      </c>
      <c r="C1162" s="1101">
        <v>1161</v>
      </c>
      <c r="D1162" s="1101">
        <v>9</v>
      </c>
      <c r="E1162" s="1101">
        <v>8</v>
      </c>
      <c r="F1162" s="1101">
        <v>176</v>
      </c>
      <c r="G1162" s="1101">
        <v>1</v>
      </c>
      <c r="H1162" s="1102">
        <f>MID(I1162,1,50)</f>
      </c>
      <c r="I1162" s="1" t="s">
        <v>2856</v>
      </c>
      <c r="J1162" s="1104" t="s">
        <v>2857</v>
      </c>
    </row>
    <row x14ac:dyDescent="0.25" r="1163" customHeight="1" ht="18.75">
      <c r="A1163" s="97">
        <v>88</v>
      </c>
      <c r="B1163" s="2" t="s">
        <v>2855</v>
      </c>
      <c r="C1163" s="1101">
        <v>1162</v>
      </c>
      <c r="D1163" s="1101">
        <v>9</v>
      </c>
      <c r="E1163" s="1101">
        <v>8</v>
      </c>
      <c r="F1163" s="1101">
        <v>176</v>
      </c>
      <c r="G1163" s="1101">
        <v>2</v>
      </c>
      <c r="H1163" s="1102">
        <f>MID(I1163,1,50)</f>
      </c>
      <c r="I1163" s="1" t="s">
        <v>2858</v>
      </c>
      <c r="J1163" s="1104" t="s">
        <v>2859</v>
      </c>
    </row>
    <row x14ac:dyDescent="0.25" r="1164" customHeight="1" ht="18.75">
      <c r="A1164" s="97">
        <v>88</v>
      </c>
      <c r="B1164" s="2" t="s">
        <v>2855</v>
      </c>
      <c r="C1164" s="1101">
        <v>1163</v>
      </c>
      <c r="D1164" s="1101">
        <v>9</v>
      </c>
      <c r="E1164" s="1101">
        <v>8</v>
      </c>
      <c r="F1164" s="1101">
        <v>176</v>
      </c>
      <c r="G1164" s="1101">
        <v>3</v>
      </c>
      <c r="H1164" s="1102">
        <f>MID(I1164,1,50)</f>
      </c>
      <c r="I1164" s="1" t="s">
        <v>2860</v>
      </c>
      <c r="J1164" s="1104" t="s">
        <v>2861</v>
      </c>
    </row>
    <row x14ac:dyDescent="0.25" r="1165" customHeight="1" ht="18.75">
      <c r="A1165" s="97">
        <v>88</v>
      </c>
      <c r="B1165" s="2" t="s">
        <v>2855</v>
      </c>
      <c r="C1165" s="1101">
        <v>1164</v>
      </c>
      <c r="D1165" s="1101">
        <v>9</v>
      </c>
      <c r="E1165" s="1101">
        <v>8</v>
      </c>
      <c r="F1165" s="1101">
        <v>176</v>
      </c>
      <c r="G1165" s="1101">
        <v>4</v>
      </c>
      <c r="H1165" s="1102">
        <f>MID(I1165,1,50)</f>
      </c>
      <c r="I1165" s="1" t="s">
        <v>2862</v>
      </c>
      <c r="J1165" s="1104" t="s">
        <v>2863</v>
      </c>
    </row>
    <row x14ac:dyDescent="0.25" r="1166" customHeight="1" ht="18.75">
      <c r="A1166" s="97">
        <v>88</v>
      </c>
      <c r="B1166" s="2" t="s">
        <v>2855</v>
      </c>
      <c r="C1166" s="1101">
        <v>1165</v>
      </c>
      <c r="D1166" s="1101">
        <v>9</v>
      </c>
      <c r="E1166" s="1101">
        <v>8</v>
      </c>
      <c r="F1166" s="1101">
        <v>176</v>
      </c>
      <c r="G1166" s="1101">
        <v>5</v>
      </c>
      <c r="H1166" s="1102">
        <f>MID(I1166,1,50)</f>
      </c>
      <c r="I1166" s="1" t="s">
        <v>2864</v>
      </c>
      <c r="J1166" s="1104" t="s">
        <v>2865</v>
      </c>
    </row>
    <row x14ac:dyDescent="0.25" r="1167" customHeight="1" ht="18.75">
      <c r="A1167" s="97">
        <v>88</v>
      </c>
      <c r="B1167" s="2" t="s">
        <v>2855</v>
      </c>
      <c r="C1167" s="1101">
        <v>1166</v>
      </c>
      <c r="D1167" s="1101">
        <v>9</v>
      </c>
      <c r="E1167" s="1101">
        <v>8</v>
      </c>
      <c r="F1167" s="1101">
        <v>176</v>
      </c>
      <c r="G1167" s="1101">
        <v>6</v>
      </c>
      <c r="H1167" s="1102">
        <f>MID(I1167,1,50)</f>
      </c>
      <c r="I1167" s="1" t="s">
        <v>2866</v>
      </c>
      <c r="J1167" s="1104" t="s">
        <v>2867</v>
      </c>
    </row>
    <row x14ac:dyDescent="0.25" r="1168" customHeight="1" ht="18.75">
      <c r="A1168" s="97">
        <v>88</v>
      </c>
      <c r="B1168" s="2" t="s">
        <v>2855</v>
      </c>
      <c r="C1168" s="1101">
        <v>1167</v>
      </c>
      <c r="D1168" s="1101">
        <v>9</v>
      </c>
      <c r="E1168" s="1101">
        <v>8</v>
      </c>
      <c r="F1168" s="1101">
        <v>176</v>
      </c>
      <c r="G1168" s="1101">
        <v>7</v>
      </c>
      <c r="H1168" s="1102">
        <f>MID(I1168,1,50)</f>
      </c>
      <c r="I1168" s="1" t="s">
        <v>2868</v>
      </c>
      <c r="J1168" s="1104" t="s">
        <v>2869</v>
      </c>
    </row>
    <row x14ac:dyDescent="0.25" r="1169" customHeight="1" ht="18.75">
      <c r="A1169" s="97">
        <v>88</v>
      </c>
      <c r="B1169" s="2" t="s">
        <v>2855</v>
      </c>
      <c r="C1169" s="1101">
        <v>1168</v>
      </c>
      <c r="D1169" s="1101">
        <v>9</v>
      </c>
      <c r="E1169" s="1101">
        <v>8</v>
      </c>
      <c r="F1169" s="1101">
        <v>176</v>
      </c>
      <c r="G1169" s="1101">
        <v>8</v>
      </c>
      <c r="H1169" s="1102">
        <f>MID(I1169,1,50)</f>
      </c>
      <c r="I1169" s="1" t="s">
        <v>2870</v>
      </c>
      <c r="J1169" s="1104" t="s">
        <v>2871</v>
      </c>
    </row>
    <row x14ac:dyDescent="0.25" r="1170" customHeight="1" ht="18.75">
      <c r="A1170" s="97">
        <v>88</v>
      </c>
      <c r="B1170" s="2" t="s">
        <v>2855</v>
      </c>
      <c r="C1170" s="1101">
        <v>1169</v>
      </c>
      <c r="D1170" s="1101">
        <v>9</v>
      </c>
      <c r="E1170" s="1101">
        <v>8</v>
      </c>
      <c r="F1170" s="1101">
        <v>177</v>
      </c>
      <c r="G1170" s="1101">
        <v>9</v>
      </c>
      <c r="H1170" s="1102">
        <f>MID(I1170,1,50)</f>
      </c>
      <c r="I1170" s="1" t="s">
        <v>2872</v>
      </c>
      <c r="J1170" s="1104" t="s">
        <v>2873</v>
      </c>
    </row>
    <row x14ac:dyDescent="0.25" r="1171" customHeight="1" ht="18.75">
      <c r="A1171" s="97">
        <v>88</v>
      </c>
      <c r="B1171" s="2" t="s">
        <v>2855</v>
      </c>
      <c r="C1171" s="1101">
        <v>1170</v>
      </c>
      <c r="D1171" s="1101">
        <v>9</v>
      </c>
      <c r="E1171" s="1101">
        <v>8</v>
      </c>
      <c r="F1171" s="1101">
        <v>177</v>
      </c>
      <c r="G1171" s="1101">
        <v>10</v>
      </c>
      <c r="H1171" s="1102">
        <f>MID(I1171,1,50)</f>
      </c>
      <c r="I1171" s="1" t="s">
        <v>2874</v>
      </c>
      <c r="J1171" s="1104" t="s">
        <v>2875</v>
      </c>
    </row>
    <row x14ac:dyDescent="0.25" r="1172" customHeight="1" ht="18.75">
      <c r="A1172" s="97">
        <v>88</v>
      </c>
      <c r="B1172" s="2" t="s">
        <v>2855</v>
      </c>
      <c r="C1172" s="1101">
        <v>1171</v>
      </c>
      <c r="D1172" s="1101">
        <v>9</v>
      </c>
      <c r="E1172" s="1101">
        <v>8</v>
      </c>
      <c r="F1172" s="1101">
        <v>177</v>
      </c>
      <c r="G1172" s="1101">
        <v>11</v>
      </c>
      <c r="H1172" s="1102">
        <f>MID(I1172,1,50)</f>
      </c>
      <c r="I1172" s="1" t="s">
        <v>2876</v>
      </c>
      <c r="J1172" s="1104" t="s">
        <v>2877</v>
      </c>
    </row>
    <row x14ac:dyDescent="0.25" r="1173" customHeight="1" ht="18.75">
      <c r="A1173" s="97">
        <v>88</v>
      </c>
      <c r="B1173" s="2" t="s">
        <v>2855</v>
      </c>
      <c r="C1173" s="1101">
        <v>1172</v>
      </c>
      <c r="D1173" s="1101">
        <v>9</v>
      </c>
      <c r="E1173" s="1101">
        <v>8</v>
      </c>
      <c r="F1173" s="1101">
        <v>177</v>
      </c>
      <c r="G1173" s="1101">
        <v>12</v>
      </c>
      <c r="H1173" s="1102">
        <f>MID(I1173,1,50)</f>
      </c>
      <c r="I1173" s="1" t="s">
        <v>2878</v>
      </c>
      <c r="J1173" s="1104" t="s">
        <v>2879</v>
      </c>
    </row>
    <row x14ac:dyDescent="0.25" r="1174" customHeight="1" ht="18.75">
      <c r="A1174" s="97">
        <v>88</v>
      </c>
      <c r="B1174" s="2" t="s">
        <v>2855</v>
      </c>
      <c r="C1174" s="1101">
        <v>1173</v>
      </c>
      <c r="D1174" s="1101">
        <v>9</v>
      </c>
      <c r="E1174" s="1101">
        <v>8</v>
      </c>
      <c r="F1174" s="1101">
        <v>177</v>
      </c>
      <c r="G1174" s="1101">
        <v>13</v>
      </c>
      <c r="H1174" s="1102">
        <f>MID(I1174,1,50)</f>
      </c>
      <c r="I1174" s="1" t="s">
        <v>2880</v>
      </c>
      <c r="J1174" s="1104" t="s">
        <v>2881</v>
      </c>
    </row>
    <row x14ac:dyDescent="0.25" r="1175" customHeight="1" ht="18.75">
      <c r="A1175" s="97">
        <v>88</v>
      </c>
      <c r="B1175" s="2" t="s">
        <v>2855</v>
      </c>
      <c r="C1175" s="1101">
        <v>1174</v>
      </c>
      <c r="D1175" s="1101">
        <v>9</v>
      </c>
      <c r="E1175" s="1101">
        <v>8</v>
      </c>
      <c r="F1175" s="1101">
        <v>177</v>
      </c>
      <c r="G1175" s="1101">
        <v>14</v>
      </c>
      <c r="H1175" s="1102">
        <f>MID(I1175,1,50)</f>
      </c>
      <c r="I1175" s="1" t="s">
        <v>2882</v>
      </c>
      <c r="J1175" s="1104" t="s">
        <v>2883</v>
      </c>
    </row>
    <row x14ac:dyDescent="0.25" r="1176" customHeight="1" ht="18.75">
      <c r="A1176" s="97">
        <v>88</v>
      </c>
      <c r="B1176" s="2" t="s">
        <v>2855</v>
      </c>
      <c r="C1176" s="1101">
        <v>1175</v>
      </c>
      <c r="D1176" s="1101">
        <v>9</v>
      </c>
      <c r="E1176" s="1101">
        <v>8</v>
      </c>
      <c r="F1176" s="1101">
        <v>177</v>
      </c>
      <c r="G1176" s="1101">
        <v>15</v>
      </c>
      <c r="H1176" s="1102">
        <f>MID(I1176,1,50)</f>
      </c>
      <c r="I1176" s="1" t="s">
        <v>2884</v>
      </c>
      <c r="J1176" s="1104" t="s">
        <v>2885</v>
      </c>
    </row>
    <row x14ac:dyDescent="0.25" r="1177" customHeight="1" ht="18.75">
      <c r="A1177" s="97">
        <v>88</v>
      </c>
      <c r="B1177" s="2" t="s">
        <v>2855</v>
      </c>
      <c r="C1177" s="1101">
        <v>1176</v>
      </c>
      <c r="D1177" s="1101">
        <v>9</v>
      </c>
      <c r="E1177" s="1101">
        <v>8</v>
      </c>
      <c r="F1177" s="1101">
        <v>177</v>
      </c>
      <c r="G1177" s="1101">
        <v>16</v>
      </c>
      <c r="H1177" s="1102">
        <f>MID(I1177,1,50)</f>
      </c>
      <c r="I1177" s="1" t="s">
        <v>2886</v>
      </c>
      <c r="J1177" s="1104" t="s">
        <v>2887</v>
      </c>
    </row>
    <row x14ac:dyDescent="0.25" r="1178" customHeight="1" ht="18.75">
      <c r="A1178" s="97">
        <v>88</v>
      </c>
      <c r="B1178" s="2" t="s">
        <v>2855</v>
      </c>
      <c r="C1178" s="1101">
        <v>1177</v>
      </c>
      <c r="D1178" s="1101">
        <v>9</v>
      </c>
      <c r="E1178" s="1101">
        <v>8</v>
      </c>
      <c r="F1178" s="1101">
        <v>178</v>
      </c>
      <c r="G1178" s="1101">
        <v>17</v>
      </c>
      <c r="H1178" s="1102">
        <f>MID(I1178,1,50)</f>
      </c>
      <c r="I1178" s="1" t="s">
        <v>2888</v>
      </c>
      <c r="J1178" s="1104" t="s">
        <v>2889</v>
      </c>
    </row>
    <row x14ac:dyDescent="0.25" r="1179" customHeight="1" ht="18.75">
      <c r="A1179" s="97">
        <v>88</v>
      </c>
      <c r="B1179" s="2" t="s">
        <v>2855</v>
      </c>
      <c r="C1179" s="1101">
        <v>1178</v>
      </c>
      <c r="D1179" s="1101">
        <v>9</v>
      </c>
      <c r="E1179" s="1101">
        <v>8</v>
      </c>
      <c r="F1179" s="1101">
        <v>178</v>
      </c>
      <c r="G1179" s="1101">
        <v>18</v>
      </c>
      <c r="H1179" s="1102">
        <f>MID(I1179,1,50)</f>
      </c>
      <c r="I1179" s="1" t="s">
        <v>2890</v>
      </c>
      <c r="J1179" s="1104" t="s">
        <v>2891</v>
      </c>
    </row>
    <row x14ac:dyDescent="0.25" r="1180" customHeight="1" ht="18.75">
      <c r="A1180" s="97">
        <v>88</v>
      </c>
      <c r="B1180" s="2" t="s">
        <v>2855</v>
      </c>
      <c r="C1180" s="1101">
        <v>1179</v>
      </c>
      <c r="D1180" s="1101">
        <v>9</v>
      </c>
      <c r="E1180" s="1101">
        <v>8</v>
      </c>
      <c r="F1180" s="1101">
        <v>178</v>
      </c>
      <c r="G1180" s="1101">
        <v>19</v>
      </c>
      <c r="H1180" s="1102">
        <f>MID(I1180,1,50)</f>
      </c>
      <c r="I1180" s="1" t="s">
        <v>2892</v>
      </c>
      <c r="J1180" s="1104" t="s">
        <v>2893</v>
      </c>
    </row>
    <row x14ac:dyDescent="0.25" r="1181" customHeight="1" ht="18.75">
      <c r="A1181" s="97">
        <v>88</v>
      </c>
      <c r="B1181" s="2" t="s">
        <v>2855</v>
      </c>
      <c r="C1181" s="1101">
        <v>1180</v>
      </c>
      <c r="D1181" s="1101">
        <v>9</v>
      </c>
      <c r="E1181" s="1101">
        <v>8</v>
      </c>
      <c r="F1181" s="1101">
        <v>178</v>
      </c>
      <c r="G1181" s="1101">
        <v>20</v>
      </c>
      <c r="H1181" s="1102">
        <f>MID(I1181,1,50)</f>
      </c>
      <c r="I1181" s="1" t="s">
        <v>2894</v>
      </c>
      <c r="J1181" s="1104" t="s">
        <v>2895</v>
      </c>
    </row>
    <row x14ac:dyDescent="0.25" r="1182" customHeight="1" ht="18.75">
      <c r="A1182" s="97">
        <v>88</v>
      </c>
      <c r="B1182" s="2" t="s">
        <v>2855</v>
      </c>
      <c r="C1182" s="1101">
        <v>1181</v>
      </c>
      <c r="D1182" s="1101">
        <v>9</v>
      </c>
      <c r="E1182" s="1101">
        <v>8</v>
      </c>
      <c r="F1182" s="1101">
        <v>178</v>
      </c>
      <c r="G1182" s="1101">
        <v>21</v>
      </c>
      <c r="H1182" s="1102">
        <f>MID(I1182,1,50)</f>
      </c>
      <c r="I1182" s="1" t="s">
        <v>2896</v>
      </c>
      <c r="J1182" s="1104" t="s">
        <v>2897</v>
      </c>
    </row>
    <row x14ac:dyDescent="0.25" r="1183" customHeight="1" ht="18.75">
      <c r="A1183" s="97">
        <v>88</v>
      </c>
      <c r="B1183" s="2" t="s">
        <v>2855</v>
      </c>
      <c r="C1183" s="1101">
        <v>1182</v>
      </c>
      <c r="D1183" s="1101">
        <v>9</v>
      </c>
      <c r="E1183" s="1101">
        <v>8</v>
      </c>
      <c r="F1183" s="1101">
        <v>178</v>
      </c>
      <c r="G1183" s="1101">
        <v>22</v>
      </c>
      <c r="H1183" s="1102">
        <f>MID(I1183,1,50)</f>
      </c>
      <c r="I1183" s="1" t="s">
        <v>2898</v>
      </c>
      <c r="J1183" s="1104" t="s">
        <v>2899</v>
      </c>
    </row>
    <row x14ac:dyDescent="0.25" r="1184" customHeight="1" ht="18.75">
      <c r="A1184" s="97">
        <v>88</v>
      </c>
      <c r="B1184" s="2" t="s">
        <v>2855</v>
      </c>
      <c r="C1184" s="1101">
        <v>1183</v>
      </c>
      <c r="D1184" s="1101">
        <v>9</v>
      </c>
      <c r="E1184" s="1101">
        <v>8</v>
      </c>
      <c r="F1184" s="1101">
        <v>178</v>
      </c>
      <c r="G1184" s="1101">
        <v>23</v>
      </c>
      <c r="H1184" s="1102">
        <f>MID(I1184,1,50)</f>
      </c>
      <c r="I1184" s="1" t="s">
        <v>2900</v>
      </c>
      <c r="J1184" s="1104" t="s">
        <v>2901</v>
      </c>
    </row>
    <row x14ac:dyDescent="0.25" r="1185" customHeight="1" ht="18.75">
      <c r="A1185" s="97">
        <v>88</v>
      </c>
      <c r="B1185" s="2" t="s">
        <v>2855</v>
      </c>
      <c r="C1185" s="1101">
        <v>1184</v>
      </c>
      <c r="D1185" s="1101">
        <v>9</v>
      </c>
      <c r="E1185" s="1101">
        <v>8</v>
      </c>
      <c r="F1185" s="1101">
        <v>178</v>
      </c>
      <c r="G1185" s="1101">
        <v>24</v>
      </c>
      <c r="H1185" s="1102">
        <f>MID(I1185,1,50)</f>
      </c>
      <c r="I1185" s="1" t="s">
        <v>2902</v>
      </c>
      <c r="J1185" s="1104" t="s">
        <v>2903</v>
      </c>
    </row>
    <row x14ac:dyDescent="0.25" r="1186" customHeight="1" ht="18.75">
      <c r="A1186" s="97">
        <v>88</v>
      </c>
      <c r="B1186" s="2" t="s">
        <v>2855</v>
      </c>
      <c r="C1186" s="1101">
        <v>1185</v>
      </c>
      <c r="D1186" s="1101">
        <v>9</v>
      </c>
      <c r="E1186" s="1101">
        <v>8</v>
      </c>
      <c r="F1186" s="1101">
        <v>178</v>
      </c>
      <c r="G1186" s="1101">
        <v>25</v>
      </c>
      <c r="H1186" s="1102">
        <f>MID(I1186,1,50)</f>
      </c>
      <c r="I1186" s="1" t="s">
        <v>2904</v>
      </c>
      <c r="J1186" s="1104" t="s">
        <v>2905</v>
      </c>
    </row>
    <row x14ac:dyDescent="0.25" r="1187" customHeight="1" ht="18.75">
      <c r="A1187" s="97">
        <v>88</v>
      </c>
      <c r="B1187" s="2" t="s">
        <v>2855</v>
      </c>
      <c r="C1187" s="1101">
        <v>1186</v>
      </c>
      <c r="D1187" s="1101">
        <v>9</v>
      </c>
      <c r="E1187" s="1101">
        <v>8</v>
      </c>
      <c r="F1187" s="1101">
        <v>179</v>
      </c>
      <c r="G1187" s="1101">
        <v>26</v>
      </c>
      <c r="H1187" s="1102">
        <f>MID(I1187,1,50)</f>
      </c>
      <c r="I1187" s="1" t="s">
        <v>2906</v>
      </c>
      <c r="J1187" s="1104" t="s">
        <v>2907</v>
      </c>
    </row>
    <row x14ac:dyDescent="0.25" r="1188" customHeight="1" ht="18.75">
      <c r="A1188" s="97">
        <v>88</v>
      </c>
      <c r="B1188" s="2" t="s">
        <v>2855</v>
      </c>
      <c r="C1188" s="1101">
        <v>1187</v>
      </c>
      <c r="D1188" s="1101">
        <v>9</v>
      </c>
      <c r="E1188" s="1101">
        <v>8</v>
      </c>
      <c r="F1188" s="1101">
        <v>179</v>
      </c>
      <c r="G1188" s="1101">
        <v>27</v>
      </c>
      <c r="H1188" s="1102">
        <f>MID(I1188,1,50)</f>
      </c>
      <c r="I1188" s="1" t="s">
        <v>2908</v>
      </c>
      <c r="J1188" s="1104" t="s">
        <v>2909</v>
      </c>
    </row>
    <row x14ac:dyDescent="0.25" r="1189" customHeight="1" ht="18.75">
      <c r="A1189" s="97">
        <v>88</v>
      </c>
      <c r="B1189" s="2" t="s">
        <v>2855</v>
      </c>
      <c r="C1189" s="1101">
        <v>1188</v>
      </c>
      <c r="D1189" s="1101">
        <v>9</v>
      </c>
      <c r="E1189" s="1101">
        <v>8</v>
      </c>
      <c r="F1189" s="1101">
        <v>179</v>
      </c>
      <c r="G1189" s="1101">
        <v>28</v>
      </c>
      <c r="H1189" s="1102">
        <f>MID(I1189,1,50)</f>
      </c>
      <c r="I1189" s="1" t="s">
        <v>2910</v>
      </c>
      <c r="J1189" s="1104" t="s">
        <v>2911</v>
      </c>
    </row>
    <row x14ac:dyDescent="0.25" r="1190" customHeight="1" ht="18.75">
      <c r="A1190" s="97">
        <v>88</v>
      </c>
      <c r="B1190" s="2" t="s">
        <v>2855</v>
      </c>
      <c r="C1190" s="1101">
        <v>1189</v>
      </c>
      <c r="D1190" s="1101">
        <v>9</v>
      </c>
      <c r="E1190" s="1101">
        <v>8</v>
      </c>
      <c r="F1190" s="1101">
        <v>179</v>
      </c>
      <c r="G1190" s="1101">
        <v>29</v>
      </c>
      <c r="H1190" s="1102">
        <f>MID(I1190,1,50)</f>
      </c>
      <c r="I1190" s="1" t="s">
        <v>2912</v>
      </c>
      <c r="J1190" s="1104" t="s">
        <v>2913</v>
      </c>
    </row>
    <row x14ac:dyDescent="0.25" r="1191" customHeight="1" ht="18.75">
      <c r="A1191" s="97">
        <v>88</v>
      </c>
      <c r="B1191" s="2" t="s">
        <v>2855</v>
      </c>
      <c r="C1191" s="1101">
        <v>1190</v>
      </c>
      <c r="D1191" s="1101">
        <v>9</v>
      </c>
      <c r="E1191" s="1101">
        <v>8</v>
      </c>
      <c r="F1191" s="1101">
        <v>179</v>
      </c>
      <c r="G1191" s="1101">
        <v>30</v>
      </c>
      <c r="H1191" s="1102">
        <f>MID(I1191,1,50)</f>
      </c>
      <c r="I1191" s="1" t="s">
        <v>2914</v>
      </c>
      <c r="J1191" s="1104" t="s">
        <v>2915</v>
      </c>
    </row>
    <row x14ac:dyDescent="0.25" r="1192" customHeight="1" ht="18.75">
      <c r="A1192" s="97">
        <v>88</v>
      </c>
      <c r="B1192" s="2" t="s">
        <v>2855</v>
      </c>
      <c r="C1192" s="1101">
        <v>1191</v>
      </c>
      <c r="D1192" s="1101">
        <v>9</v>
      </c>
      <c r="E1192" s="1101">
        <v>8</v>
      </c>
      <c r="F1192" s="1101">
        <v>179</v>
      </c>
      <c r="G1192" s="1101">
        <v>31</v>
      </c>
      <c r="H1192" s="1102">
        <f>MID(I1192,1,50)</f>
      </c>
      <c r="I1192" s="1" t="s">
        <v>2916</v>
      </c>
      <c r="J1192" s="1104" t="s">
        <v>2917</v>
      </c>
    </row>
    <row x14ac:dyDescent="0.25" r="1193" customHeight="1" ht="18.75">
      <c r="A1193" s="97">
        <v>88</v>
      </c>
      <c r="B1193" s="2" t="s">
        <v>2855</v>
      </c>
      <c r="C1193" s="1101">
        <v>1192</v>
      </c>
      <c r="D1193" s="1101">
        <v>9</v>
      </c>
      <c r="E1193" s="1101">
        <v>8</v>
      </c>
      <c r="F1193" s="1101">
        <v>179</v>
      </c>
      <c r="G1193" s="1101">
        <v>32</v>
      </c>
      <c r="H1193" s="1102">
        <f>MID(I1193,1,50)</f>
      </c>
      <c r="I1193" s="1" t="s">
        <v>2918</v>
      </c>
      <c r="J1193" s="1104" t="s">
        <v>2919</v>
      </c>
    </row>
    <row x14ac:dyDescent="0.25" r="1194" customHeight="1" ht="18.75">
      <c r="A1194" s="97">
        <v>88</v>
      </c>
      <c r="B1194" s="2" t="s">
        <v>2855</v>
      </c>
      <c r="C1194" s="1101">
        <v>1193</v>
      </c>
      <c r="D1194" s="1101">
        <v>9</v>
      </c>
      <c r="E1194" s="1101">
        <v>8</v>
      </c>
      <c r="F1194" s="1101">
        <v>179</v>
      </c>
      <c r="G1194" s="1101">
        <v>33</v>
      </c>
      <c r="H1194" s="1102">
        <f>MID(I1194,1,50)</f>
      </c>
      <c r="I1194" s="1" t="s">
        <v>2920</v>
      </c>
      <c r="J1194" s="1104" t="s">
        <v>2921</v>
      </c>
    </row>
    <row x14ac:dyDescent="0.25" r="1195" customHeight="1" ht="18.75">
      <c r="A1195" s="97">
        <v>88</v>
      </c>
      <c r="B1195" s="2" t="s">
        <v>2855</v>
      </c>
      <c r="C1195" s="1101">
        <v>1194</v>
      </c>
      <c r="D1195" s="1101">
        <v>9</v>
      </c>
      <c r="E1195" s="1101">
        <v>8</v>
      </c>
      <c r="F1195" s="1101">
        <v>180</v>
      </c>
      <c r="G1195" s="1101">
        <v>34</v>
      </c>
      <c r="H1195" s="1102">
        <f>MID(I1195,1,50)</f>
      </c>
      <c r="I1195" s="1" t="s">
        <v>2922</v>
      </c>
      <c r="J1195" s="1104" t="s">
        <v>2923</v>
      </c>
    </row>
    <row x14ac:dyDescent="0.25" r="1196" customHeight="1" ht="18.75">
      <c r="A1196" s="97">
        <v>88</v>
      </c>
      <c r="B1196" s="2" t="s">
        <v>2855</v>
      </c>
      <c r="C1196" s="1101">
        <v>1195</v>
      </c>
      <c r="D1196" s="1101">
        <v>9</v>
      </c>
      <c r="E1196" s="1101">
        <v>8</v>
      </c>
      <c r="F1196" s="1101">
        <v>180</v>
      </c>
      <c r="G1196" s="1101">
        <v>35</v>
      </c>
      <c r="H1196" s="1102">
        <f>MID(I1196,1,50)</f>
      </c>
      <c r="I1196" s="1" t="s">
        <v>2924</v>
      </c>
      <c r="J1196" s="1104" t="s">
        <v>2925</v>
      </c>
    </row>
    <row x14ac:dyDescent="0.25" r="1197" customHeight="1" ht="18.75">
      <c r="A1197" s="97">
        <v>88</v>
      </c>
      <c r="B1197" s="2" t="s">
        <v>2855</v>
      </c>
      <c r="C1197" s="1101">
        <v>1196</v>
      </c>
      <c r="D1197" s="1101">
        <v>9</v>
      </c>
      <c r="E1197" s="1101">
        <v>8</v>
      </c>
      <c r="F1197" s="1101">
        <v>180</v>
      </c>
      <c r="G1197" s="1101">
        <v>36</v>
      </c>
      <c r="H1197" s="1102">
        <f>MID(I1197,1,50)</f>
      </c>
      <c r="I1197" s="1" t="s">
        <v>2926</v>
      </c>
      <c r="J1197" s="1104" t="s">
        <v>2927</v>
      </c>
    </row>
    <row x14ac:dyDescent="0.25" r="1198" customHeight="1" ht="18.75">
      <c r="A1198" s="97">
        <v>88</v>
      </c>
      <c r="B1198" s="2" t="s">
        <v>2855</v>
      </c>
      <c r="C1198" s="1101">
        <v>1197</v>
      </c>
      <c r="D1198" s="1101">
        <v>9</v>
      </c>
      <c r="E1198" s="1101">
        <v>8</v>
      </c>
      <c r="F1198" s="1101">
        <v>180</v>
      </c>
      <c r="G1198" s="1101">
        <v>37</v>
      </c>
      <c r="H1198" s="1102">
        <f>MID(I1198,1,50)</f>
      </c>
      <c r="I1198" s="1" t="s">
        <v>2928</v>
      </c>
      <c r="J1198" s="1104" t="s">
        <v>2929</v>
      </c>
    </row>
    <row x14ac:dyDescent="0.25" r="1199" customHeight="1" ht="18.75">
      <c r="A1199" s="97">
        <v>88</v>
      </c>
      <c r="B1199" s="2" t="s">
        <v>2855</v>
      </c>
      <c r="C1199" s="1101">
        <v>1198</v>
      </c>
      <c r="D1199" s="1101">
        <v>9</v>
      </c>
      <c r="E1199" s="1101">
        <v>8</v>
      </c>
      <c r="F1199" s="1101">
        <v>180</v>
      </c>
      <c r="G1199" s="1101">
        <v>38</v>
      </c>
      <c r="H1199" s="1102">
        <f>MID(I1199,1,50)</f>
      </c>
      <c r="I1199" s="1" t="s">
        <v>2930</v>
      </c>
      <c r="J1199" s="1104" t="s">
        <v>2931</v>
      </c>
    </row>
    <row x14ac:dyDescent="0.25" r="1200" customHeight="1" ht="18.75">
      <c r="A1200" s="97">
        <v>88</v>
      </c>
      <c r="B1200" s="2" t="s">
        <v>2855</v>
      </c>
      <c r="C1200" s="1101">
        <v>1199</v>
      </c>
      <c r="D1200" s="1101">
        <v>9</v>
      </c>
      <c r="E1200" s="1101">
        <v>8</v>
      </c>
      <c r="F1200" s="1101">
        <v>180</v>
      </c>
      <c r="G1200" s="1101">
        <v>39</v>
      </c>
      <c r="H1200" s="1102">
        <f>MID(I1200,1,50)</f>
      </c>
      <c r="I1200" s="1" t="s">
        <v>2932</v>
      </c>
      <c r="J1200" s="1104" t="s">
        <v>2933</v>
      </c>
    </row>
    <row x14ac:dyDescent="0.25" r="1201" customHeight="1" ht="18.75">
      <c r="A1201" s="97">
        <v>88</v>
      </c>
      <c r="B1201" s="2" t="s">
        <v>2855</v>
      </c>
      <c r="C1201" s="1101">
        <v>1200</v>
      </c>
      <c r="D1201" s="1101">
        <v>9</v>
      </c>
      <c r="E1201" s="1101">
        <v>8</v>
      </c>
      <c r="F1201" s="1101">
        <v>180</v>
      </c>
      <c r="G1201" s="1101">
        <v>40</v>
      </c>
      <c r="H1201" s="1102">
        <f>MID(I1201,1,50)</f>
      </c>
      <c r="I1201" s="1" t="s">
        <v>2934</v>
      </c>
      <c r="J1201" s="1104" t="s">
        <v>2935</v>
      </c>
    </row>
    <row x14ac:dyDescent="0.25" r="1202" customHeight="1" ht="18.75">
      <c r="A1202" s="97">
        <v>88</v>
      </c>
      <c r="B1202" s="2" t="s">
        <v>2855</v>
      </c>
      <c r="C1202" s="1101">
        <v>1201</v>
      </c>
      <c r="D1202" s="1101">
        <v>10</v>
      </c>
      <c r="E1202" s="1101">
        <v>8</v>
      </c>
      <c r="F1202" s="1101">
        <v>181</v>
      </c>
      <c r="G1202" s="1101">
        <v>41</v>
      </c>
      <c r="H1202" s="1102">
        <f>MID(I1202,1,50)</f>
      </c>
      <c r="I1202" s="1" t="s">
        <v>2936</v>
      </c>
      <c r="J1202" s="1104" t="s">
        <v>2937</v>
      </c>
    </row>
    <row x14ac:dyDescent="0.25" r="1203" customHeight="1" ht="18.75">
      <c r="A1203" s="97">
        <v>88</v>
      </c>
      <c r="B1203" s="2" t="s">
        <v>2855</v>
      </c>
      <c r="C1203" s="1101">
        <v>1202</v>
      </c>
      <c r="D1203" s="1101">
        <v>10</v>
      </c>
      <c r="E1203" s="1101">
        <v>8</v>
      </c>
      <c r="F1203" s="1101">
        <v>181</v>
      </c>
      <c r="G1203" s="1101">
        <v>42</v>
      </c>
      <c r="H1203" s="1102">
        <f>MID(I1203,1,50)</f>
      </c>
      <c r="I1203" s="1" t="s">
        <v>2938</v>
      </c>
      <c r="J1203" s="1104" t="s">
        <v>2939</v>
      </c>
    </row>
    <row x14ac:dyDescent="0.25" r="1204" customHeight="1" ht="18.75">
      <c r="A1204" s="97">
        <v>88</v>
      </c>
      <c r="B1204" s="2" t="s">
        <v>2855</v>
      </c>
      <c r="C1204" s="1101">
        <v>1203</v>
      </c>
      <c r="D1204" s="1101">
        <v>10</v>
      </c>
      <c r="E1204" s="1101">
        <v>8</v>
      </c>
      <c r="F1204" s="1101">
        <v>181</v>
      </c>
      <c r="G1204" s="1101">
        <v>43</v>
      </c>
      <c r="H1204" s="1102">
        <f>MID(I1204,1,50)</f>
      </c>
      <c r="I1204" s="1" t="s">
        <v>2940</v>
      </c>
      <c r="J1204" s="1104" t="s">
        <v>2941</v>
      </c>
    </row>
    <row x14ac:dyDescent="0.25" r="1205" customHeight="1" ht="18.75">
      <c r="A1205" s="97">
        <v>88</v>
      </c>
      <c r="B1205" s="2" t="s">
        <v>2855</v>
      </c>
      <c r="C1205" s="1101">
        <v>1204</v>
      </c>
      <c r="D1205" s="1101">
        <v>10</v>
      </c>
      <c r="E1205" s="1101">
        <v>8</v>
      </c>
      <c r="F1205" s="1101">
        <v>181</v>
      </c>
      <c r="G1205" s="1101">
        <v>44</v>
      </c>
      <c r="H1205" s="1102">
        <f>MID(I1205,1,50)</f>
      </c>
      <c r="I1205" s="1" t="s">
        <v>2942</v>
      </c>
      <c r="J1205" s="1104" t="s">
        <v>2943</v>
      </c>
    </row>
    <row x14ac:dyDescent="0.25" r="1206" customHeight="1" ht="18.75">
      <c r="A1206" s="97">
        <v>88</v>
      </c>
      <c r="B1206" s="2" t="s">
        <v>2855</v>
      </c>
      <c r="C1206" s="1101">
        <v>1205</v>
      </c>
      <c r="D1206" s="1101">
        <v>10</v>
      </c>
      <c r="E1206" s="1101">
        <v>8</v>
      </c>
      <c r="F1206" s="1101">
        <v>181</v>
      </c>
      <c r="G1206" s="1101">
        <v>45</v>
      </c>
      <c r="H1206" s="1102">
        <f>MID(I1206,1,50)</f>
      </c>
      <c r="I1206" s="1" t="s">
        <v>2944</v>
      </c>
      <c r="J1206" s="1104" t="s">
        <v>2945</v>
      </c>
    </row>
    <row x14ac:dyDescent="0.25" r="1207" customHeight="1" ht="18.75">
      <c r="A1207" s="97">
        <v>88</v>
      </c>
      <c r="B1207" s="2" t="s">
        <v>2855</v>
      </c>
      <c r="C1207" s="1101">
        <v>1206</v>
      </c>
      <c r="D1207" s="1101">
        <v>10</v>
      </c>
      <c r="E1207" s="1101">
        <v>8</v>
      </c>
      <c r="F1207" s="1101">
        <v>182</v>
      </c>
      <c r="G1207" s="1101">
        <v>46</v>
      </c>
      <c r="H1207" s="1102">
        <f>MID(I1207,1,50)</f>
      </c>
      <c r="I1207" s="1" t="s">
        <v>2946</v>
      </c>
      <c r="J1207" s="1104" t="s">
        <v>2947</v>
      </c>
    </row>
    <row x14ac:dyDescent="0.25" r="1208" customHeight="1" ht="18.75">
      <c r="A1208" s="97">
        <v>88</v>
      </c>
      <c r="B1208" s="2" t="s">
        <v>2855</v>
      </c>
      <c r="C1208" s="1101">
        <v>1207</v>
      </c>
      <c r="D1208" s="1101">
        <v>10</v>
      </c>
      <c r="E1208" s="1101">
        <v>8</v>
      </c>
      <c r="F1208" s="1101">
        <v>182</v>
      </c>
      <c r="G1208" s="1101">
        <v>47</v>
      </c>
      <c r="H1208" s="1102">
        <f>MID(I1208,1,50)</f>
      </c>
      <c r="I1208" s="1" t="s">
        <v>2948</v>
      </c>
      <c r="J1208" s="1104" t="s">
        <v>2949</v>
      </c>
    </row>
    <row x14ac:dyDescent="0.25" r="1209" customHeight="1" ht="18.75">
      <c r="A1209" s="97">
        <v>88</v>
      </c>
      <c r="B1209" s="2" t="s">
        <v>2855</v>
      </c>
      <c r="C1209" s="1101">
        <v>1208</v>
      </c>
      <c r="D1209" s="1101">
        <v>10</v>
      </c>
      <c r="E1209" s="1101">
        <v>8</v>
      </c>
      <c r="F1209" s="1101">
        <v>182</v>
      </c>
      <c r="G1209" s="1101">
        <v>48</v>
      </c>
      <c r="H1209" s="1102">
        <f>MID(I1209,1,50)</f>
      </c>
      <c r="I1209" s="1" t="s">
        <v>2950</v>
      </c>
      <c r="J1209" s="1104" t="s">
        <v>2951</v>
      </c>
    </row>
    <row x14ac:dyDescent="0.25" r="1210" customHeight="1" ht="18.75">
      <c r="A1210" s="97">
        <v>88</v>
      </c>
      <c r="B1210" s="2" t="s">
        <v>2855</v>
      </c>
      <c r="C1210" s="1101">
        <v>1209</v>
      </c>
      <c r="D1210" s="1101">
        <v>10</v>
      </c>
      <c r="E1210" s="1101">
        <v>8</v>
      </c>
      <c r="F1210" s="1101">
        <v>182</v>
      </c>
      <c r="G1210" s="1101">
        <v>49</v>
      </c>
      <c r="H1210" s="1102">
        <f>MID(I1210,1,50)</f>
      </c>
      <c r="I1210" s="1" t="s">
        <v>2952</v>
      </c>
      <c r="J1210" s="1104" t="s">
        <v>2953</v>
      </c>
    </row>
    <row x14ac:dyDescent="0.25" r="1211" customHeight="1" ht="18.75">
      <c r="A1211" s="97">
        <v>88</v>
      </c>
      <c r="B1211" s="2" t="s">
        <v>2855</v>
      </c>
      <c r="C1211" s="1101">
        <v>1210</v>
      </c>
      <c r="D1211" s="1101">
        <v>10</v>
      </c>
      <c r="E1211" s="1101">
        <v>8</v>
      </c>
      <c r="F1211" s="1101">
        <v>182</v>
      </c>
      <c r="G1211" s="1101">
        <v>50</v>
      </c>
      <c r="H1211" s="1102">
        <f>MID(I1211,1,50)</f>
      </c>
      <c r="I1211" s="1" t="s">
        <v>2954</v>
      </c>
      <c r="J1211" s="1104" t="s">
        <v>2955</v>
      </c>
    </row>
    <row x14ac:dyDescent="0.25" r="1212" customHeight="1" ht="18.75">
      <c r="A1212" s="97">
        <v>88</v>
      </c>
      <c r="B1212" s="2" t="s">
        <v>2855</v>
      </c>
      <c r="C1212" s="1101">
        <v>1211</v>
      </c>
      <c r="D1212" s="1101">
        <v>10</v>
      </c>
      <c r="E1212" s="1101">
        <v>8</v>
      </c>
      <c r="F1212" s="1101">
        <v>182</v>
      </c>
      <c r="G1212" s="1101">
        <v>51</v>
      </c>
      <c r="H1212" s="1102">
        <f>MID(I1212,1,50)</f>
      </c>
      <c r="I1212" s="1" t="s">
        <v>2956</v>
      </c>
      <c r="J1212" s="1104" t="s">
        <v>2957</v>
      </c>
    </row>
    <row x14ac:dyDescent="0.25" r="1213" customHeight="1" ht="18.75">
      <c r="A1213" s="97">
        <v>88</v>
      </c>
      <c r="B1213" s="2" t="s">
        <v>2855</v>
      </c>
      <c r="C1213" s="1101">
        <v>1212</v>
      </c>
      <c r="D1213" s="1101">
        <v>10</v>
      </c>
      <c r="E1213" s="1101">
        <v>8</v>
      </c>
      <c r="F1213" s="1101">
        <v>182</v>
      </c>
      <c r="G1213" s="1101">
        <v>52</v>
      </c>
      <c r="H1213" s="1102">
        <f>MID(I1213,1,50)</f>
      </c>
      <c r="I1213" s="1" t="s">
        <v>2958</v>
      </c>
      <c r="J1213" s="1104" t="s">
        <v>2959</v>
      </c>
    </row>
    <row x14ac:dyDescent="0.25" r="1214" customHeight="1" ht="18.75">
      <c r="A1214" s="97">
        <v>88</v>
      </c>
      <c r="B1214" s="2" t="s">
        <v>2855</v>
      </c>
      <c r="C1214" s="1101">
        <v>1213</v>
      </c>
      <c r="D1214" s="1101">
        <v>10</v>
      </c>
      <c r="E1214" s="1101">
        <v>8</v>
      </c>
      <c r="F1214" s="1101">
        <v>183</v>
      </c>
      <c r="G1214" s="1101">
        <v>53</v>
      </c>
      <c r="H1214" s="1102">
        <f>MID(I1214,1,50)</f>
      </c>
      <c r="I1214" s="1" t="s">
        <v>2960</v>
      </c>
      <c r="J1214" s="1104" t="s">
        <v>2961</v>
      </c>
    </row>
    <row x14ac:dyDescent="0.25" r="1215" customHeight="1" ht="18.75">
      <c r="A1215" s="97">
        <v>88</v>
      </c>
      <c r="B1215" s="2" t="s">
        <v>2855</v>
      </c>
      <c r="C1215" s="1101">
        <v>1214</v>
      </c>
      <c r="D1215" s="1101">
        <v>10</v>
      </c>
      <c r="E1215" s="1101">
        <v>8</v>
      </c>
      <c r="F1215" s="1101">
        <v>183</v>
      </c>
      <c r="G1215" s="1101">
        <v>54</v>
      </c>
      <c r="H1215" s="1102">
        <f>MID(I1215,1,50)</f>
      </c>
      <c r="I1215" s="1" t="s">
        <v>2962</v>
      </c>
      <c r="J1215" s="1104" t="s">
        <v>2963</v>
      </c>
    </row>
    <row x14ac:dyDescent="0.25" r="1216" customHeight="1" ht="18.75">
      <c r="A1216" s="97">
        <v>88</v>
      </c>
      <c r="B1216" s="2" t="s">
        <v>2855</v>
      </c>
      <c r="C1216" s="1101">
        <v>1215</v>
      </c>
      <c r="D1216" s="1101">
        <v>10</v>
      </c>
      <c r="E1216" s="1101">
        <v>8</v>
      </c>
      <c r="F1216" s="1101">
        <v>183</v>
      </c>
      <c r="G1216" s="1101">
        <v>55</v>
      </c>
      <c r="H1216" s="1102">
        <f>MID(I1216,1,50)</f>
      </c>
      <c r="I1216" s="1" t="s">
        <v>2964</v>
      </c>
      <c r="J1216" s="1104" t="s">
        <v>2965</v>
      </c>
    </row>
    <row x14ac:dyDescent="0.25" r="1217" customHeight="1" ht="18.75">
      <c r="A1217" s="97">
        <v>88</v>
      </c>
      <c r="B1217" s="2" t="s">
        <v>2855</v>
      </c>
      <c r="C1217" s="1101">
        <v>1216</v>
      </c>
      <c r="D1217" s="1101">
        <v>10</v>
      </c>
      <c r="E1217" s="1101">
        <v>8</v>
      </c>
      <c r="F1217" s="1101">
        <v>183</v>
      </c>
      <c r="G1217" s="1101">
        <v>56</v>
      </c>
      <c r="H1217" s="1102">
        <f>MID(I1217,1,50)</f>
      </c>
      <c r="I1217" s="1" t="s">
        <v>2966</v>
      </c>
      <c r="J1217" s="1104" t="s">
        <v>2967</v>
      </c>
    </row>
    <row x14ac:dyDescent="0.25" r="1218" customHeight="1" ht="18.75">
      <c r="A1218" s="97">
        <v>88</v>
      </c>
      <c r="B1218" s="2" t="s">
        <v>2855</v>
      </c>
      <c r="C1218" s="1101">
        <v>1217</v>
      </c>
      <c r="D1218" s="1101">
        <v>10</v>
      </c>
      <c r="E1218" s="1101">
        <v>8</v>
      </c>
      <c r="F1218" s="1101">
        <v>183</v>
      </c>
      <c r="G1218" s="1101">
        <v>57</v>
      </c>
      <c r="H1218" s="1102">
        <f>MID(I1218,1,50)</f>
      </c>
      <c r="I1218" s="1" t="s">
        <v>2968</v>
      </c>
      <c r="J1218" s="1104" t="s">
        <v>2969</v>
      </c>
    </row>
    <row x14ac:dyDescent="0.25" r="1219" customHeight="1" ht="18.75">
      <c r="A1219" s="97">
        <v>88</v>
      </c>
      <c r="B1219" s="2" t="s">
        <v>2855</v>
      </c>
      <c r="C1219" s="1101">
        <v>1218</v>
      </c>
      <c r="D1219" s="1101">
        <v>10</v>
      </c>
      <c r="E1219" s="1101">
        <v>8</v>
      </c>
      <c r="F1219" s="1101">
        <v>183</v>
      </c>
      <c r="G1219" s="1101">
        <v>58</v>
      </c>
      <c r="H1219" s="1102">
        <f>MID(I1219,1,50)</f>
      </c>
      <c r="I1219" s="1" t="s">
        <v>2970</v>
      </c>
      <c r="J1219" s="1104" t="s">
        <v>2971</v>
      </c>
    </row>
    <row x14ac:dyDescent="0.25" r="1220" customHeight="1" ht="18.75">
      <c r="A1220" s="97">
        <v>88</v>
      </c>
      <c r="B1220" s="2" t="s">
        <v>2855</v>
      </c>
      <c r="C1220" s="1101">
        <v>1219</v>
      </c>
      <c r="D1220" s="1101">
        <v>10</v>
      </c>
      <c r="E1220" s="1101">
        <v>8</v>
      </c>
      <c r="F1220" s="1101">
        <v>183</v>
      </c>
      <c r="G1220" s="1101">
        <v>59</v>
      </c>
      <c r="H1220" s="1102">
        <f>MID(I1220,1,50)</f>
      </c>
      <c r="I1220" s="1" t="s">
        <v>2972</v>
      </c>
      <c r="J1220" s="1104" t="s">
        <v>2973</v>
      </c>
    </row>
    <row x14ac:dyDescent="0.25" r="1221" customHeight="1" ht="18.75">
      <c r="A1221" s="97">
        <v>88</v>
      </c>
      <c r="B1221" s="2" t="s">
        <v>2855</v>
      </c>
      <c r="C1221" s="1101">
        <v>1220</v>
      </c>
      <c r="D1221" s="1101">
        <v>10</v>
      </c>
      <c r="E1221" s="1101">
        <v>8</v>
      </c>
      <c r="F1221" s="1101">
        <v>183</v>
      </c>
      <c r="G1221" s="1101">
        <v>60</v>
      </c>
      <c r="H1221" s="1102">
        <f>MID(I1221,1,50)</f>
      </c>
      <c r="I1221" s="1" t="s">
        <v>2974</v>
      </c>
      <c r="J1221" s="1104" t="s">
        <v>2975</v>
      </c>
    </row>
    <row x14ac:dyDescent="0.25" r="1222" customHeight="1" ht="18.75">
      <c r="A1222" s="97">
        <v>88</v>
      </c>
      <c r="B1222" s="2" t="s">
        <v>2855</v>
      </c>
      <c r="C1222" s="1101">
        <v>1221</v>
      </c>
      <c r="D1222" s="1101">
        <v>10</v>
      </c>
      <c r="E1222" s="1101">
        <v>8</v>
      </c>
      <c r="F1222" s="1101">
        <v>183</v>
      </c>
      <c r="G1222" s="1101">
        <v>61</v>
      </c>
      <c r="H1222" s="1102">
        <f>MID(I1222,1,50)</f>
      </c>
      <c r="I1222" s="1" t="s">
        <v>2976</v>
      </c>
      <c r="J1222" s="1104" t="s">
        <v>2977</v>
      </c>
    </row>
    <row x14ac:dyDescent="0.25" r="1223" customHeight="1" ht="18.75">
      <c r="A1223" s="97">
        <v>88</v>
      </c>
      <c r="B1223" s="2" t="s">
        <v>2855</v>
      </c>
      <c r="C1223" s="1101">
        <v>1222</v>
      </c>
      <c r="D1223" s="1101">
        <v>10</v>
      </c>
      <c r="E1223" s="1101">
        <v>8</v>
      </c>
      <c r="F1223" s="1101">
        <v>184</v>
      </c>
      <c r="G1223" s="1101">
        <v>62</v>
      </c>
      <c r="H1223" s="1102">
        <f>MID(I1223,1,50)</f>
      </c>
      <c r="I1223" s="1" t="s">
        <v>2978</v>
      </c>
      <c r="J1223" s="1104" t="s">
        <v>2979</v>
      </c>
    </row>
    <row x14ac:dyDescent="0.25" r="1224" customHeight="1" ht="18.75">
      <c r="A1224" s="97">
        <v>88</v>
      </c>
      <c r="B1224" s="2" t="s">
        <v>2855</v>
      </c>
      <c r="C1224" s="1101">
        <v>1223</v>
      </c>
      <c r="D1224" s="1101">
        <v>10</v>
      </c>
      <c r="E1224" s="1101">
        <v>8</v>
      </c>
      <c r="F1224" s="1101">
        <v>184</v>
      </c>
      <c r="G1224" s="1101">
        <v>63</v>
      </c>
      <c r="H1224" s="1102">
        <f>MID(I1224,1,50)</f>
      </c>
      <c r="I1224" s="1" t="s">
        <v>2980</v>
      </c>
      <c r="J1224" s="1104" t="s">
        <v>2981</v>
      </c>
    </row>
    <row x14ac:dyDescent="0.25" r="1225" customHeight="1" ht="18.75">
      <c r="A1225" s="97">
        <v>88</v>
      </c>
      <c r="B1225" s="2" t="s">
        <v>2855</v>
      </c>
      <c r="C1225" s="1101">
        <v>1224</v>
      </c>
      <c r="D1225" s="1101">
        <v>10</v>
      </c>
      <c r="E1225" s="1101">
        <v>8</v>
      </c>
      <c r="F1225" s="1101">
        <v>184</v>
      </c>
      <c r="G1225" s="1101">
        <v>64</v>
      </c>
      <c r="H1225" s="1102">
        <f>MID(I1225,1,50)</f>
      </c>
      <c r="I1225" s="1" t="s">
        <v>2982</v>
      </c>
      <c r="J1225" s="1104" t="s">
        <v>2983</v>
      </c>
    </row>
    <row x14ac:dyDescent="0.25" r="1226" customHeight="1" ht="18.75">
      <c r="A1226" s="97">
        <v>88</v>
      </c>
      <c r="B1226" s="2" t="s">
        <v>2855</v>
      </c>
      <c r="C1226" s="1101">
        <v>1225</v>
      </c>
      <c r="D1226" s="1101">
        <v>10</v>
      </c>
      <c r="E1226" s="1101">
        <v>8</v>
      </c>
      <c r="F1226" s="1101">
        <v>184</v>
      </c>
      <c r="G1226" s="1101">
        <v>65</v>
      </c>
      <c r="H1226" s="1102">
        <f>MID(I1226,1,50)</f>
      </c>
      <c r="I1226" s="1" t="s">
        <v>2984</v>
      </c>
      <c r="J1226" s="1104" t="s">
        <v>2985</v>
      </c>
    </row>
    <row x14ac:dyDescent="0.25" r="1227" customHeight="1" ht="18.75">
      <c r="A1227" s="97">
        <v>88</v>
      </c>
      <c r="B1227" s="2" t="s">
        <v>2855</v>
      </c>
      <c r="C1227" s="1101">
        <v>1226</v>
      </c>
      <c r="D1227" s="1101">
        <v>10</v>
      </c>
      <c r="E1227" s="1101">
        <v>8</v>
      </c>
      <c r="F1227" s="1101">
        <v>184</v>
      </c>
      <c r="G1227" s="1101">
        <v>66</v>
      </c>
      <c r="H1227" s="1102">
        <f>MID(I1227,1,50)</f>
      </c>
      <c r="I1227" s="1" t="s">
        <v>2986</v>
      </c>
      <c r="J1227" s="1104" t="s">
        <v>2987</v>
      </c>
    </row>
    <row x14ac:dyDescent="0.25" r="1228" customHeight="1" ht="18.75">
      <c r="A1228" s="97">
        <v>88</v>
      </c>
      <c r="B1228" s="2" t="s">
        <v>2855</v>
      </c>
      <c r="C1228" s="1101">
        <v>1227</v>
      </c>
      <c r="D1228" s="1101">
        <v>10</v>
      </c>
      <c r="E1228" s="1101">
        <v>8</v>
      </c>
      <c r="F1228" s="1101">
        <v>184</v>
      </c>
      <c r="G1228" s="1101">
        <v>67</v>
      </c>
      <c r="H1228" s="1102">
        <f>MID(I1228,1,50)</f>
      </c>
      <c r="I1228" s="1" t="s">
        <v>2988</v>
      </c>
      <c r="J1228" s="1104" t="s">
        <v>2989</v>
      </c>
    </row>
    <row x14ac:dyDescent="0.25" r="1229" customHeight="1" ht="18.75">
      <c r="A1229" s="97">
        <v>88</v>
      </c>
      <c r="B1229" s="2" t="s">
        <v>2855</v>
      </c>
      <c r="C1229" s="1101">
        <v>1228</v>
      </c>
      <c r="D1229" s="1101">
        <v>10</v>
      </c>
      <c r="E1229" s="1101">
        <v>8</v>
      </c>
      <c r="F1229" s="1101">
        <v>184</v>
      </c>
      <c r="G1229" s="1101">
        <v>68</v>
      </c>
      <c r="H1229" s="1102">
        <f>MID(I1229,1,50)</f>
      </c>
      <c r="I1229" s="1" t="s">
        <v>2990</v>
      </c>
      <c r="J1229" s="1104" t="s">
        <v>2991</v>
      </c>
    </row>
    <row x14ac:dyDescent="0.25" r="1230" customHeight="1" ht="18.75">
      <c r="A1230" s="97">
        <v>88</v>
      </c>
      <c r="B1230" s="2" t="s">
        <v>2855</v>
      </c>
      <c r="C1230" s="1101">
        <v>1229</v>
      </c>
      <c r="D1230" s="1101">
        <v>10</v>
      </c>
      <c r="E1230" s="1101">
        <v>8</v>
      </c>
      <c r="F1230" s="1101">
        <v>184</v>
      </c>
      <c r="G1230" s="1101">
        <v>69</v>
      </c>
      <c r="H1230" s="1102">
        <f>MID(I1230,1,50)</f>
      </c>
      <c r="I1230" s="1" t="s">
        <v>2992</v>
      </c>
      <c r="J1230" s="1104" t="s">
        <v>2993</v>
      </c>
    </row>
    <row x14ac:dyDescent="0.25" r="1231" customHeight="1" ht="18.75">
      <c r="A1231" s="97">
        <v>88</v>
      </c>
      <c r="B1231" s="2" t="s">
        <v>2855</v>
      </c>
      <c r="C1231" s="1101">
        <v>1230</v>
      </c>
      <c r="D1231" s="1101">
        <v>10</v>
      </c>
      <c r="E1231" s="1101">
        <v>8</v>
      </c>
      <c r="F1231" s="1101">
        <v>185</v>
      </c>
      <c r="G1231" s="1101">
        <v>70</v>
      </c>
      <c r="H1231" s="1102">
        <f>MID(I1231,1,50)</f>
      </c>
      <c r="I1231" s="1" t="s">
        <v>2994</v>
      </c>
      <c r="J1231" s="1104" t="s">
        <v>2995</v>
      </c>
    </row>
    <row x14ac:dyDescent="0.25" r="1232" customHeight="1" ht="18.75">
      <c r="A1232" s="97">
        <v>88</v>
      </c>
      <c r="B1232" s="2" t="s">
        <v>2855</v>
      </c>
      <c r="C1232" s="1101">
        <v>1231</v>
      </c>
      <c r="D1232" s="1101">
        <v>10</v>
      </c>
      <c r="E1232" s="1101">
        <v>8</v>
      </c>
      <c r="F1232" s="1101">
        <v>185</v>
      </c>
      <c r="G1232" s="1101">
        <v>71</v>
      </c>
      <c r="H1232" s="1102">
        <f>MID(I1232,1,50)</f>
      </c>
      <c r="I1232" s="1" t="s">
        <v>2996</v>
      </c>
      <c r="J1232" s="1104" t="s">
        <v>2997</v>
      </c>
    </row>
    <row x14ac:dyDescent="0.25" r="1233" customHeight="1" ht="18.75">
      <c r="A1233" s="97">
        <v>88</v>
      </c>
      <c r="B1233" s="2" t="s">
        <v>2855</v>
      </c>
      <c r="C1233" s="1101">
        <v>1232</v>
      </c>
      <c r="D1233" s="1101">
        <v>10</v>
      </c>
      <c r="E1233" s="1101">
        <v>8</v>
      </c>
      <c r="F1233" s="1101">
        <v>185</v>
      </c>
      <c r="G1233" s="1101">
        <v>72</v>
      </c>
      <c r="H1233" s="1102">
        <f>MID(I1233,1,50)</f>
      </c>
      <c r="I1233" s="1" t="s">
        <v>2998</v>
      </c>
      <c r="J1233" s="1104" t="s">
        <v>2999</v>
      </c>
    </row>
    <row x14ac:dyDescent="0.25" r="1234" customHeight="1" ht="18.75">
      <c r="A1234" s="97">
        <v>88</v>
      </c>
      <c r="B1234" s="2" t="s">
        <v>2855</v>
      </c>
      <c r="C1234" s="1101">
        <v>1233</v>
      </c>
      <c r="D1234" s="1101">
        <v>10</v>
      </c>
      <c r="E1234" s="1101">
        <v>8</v>
      </c>
      <c r="F1234" s="1101">
        <v>185</v>
      </c>
      <c r="G1234" s="1101">
        <v>73</v>
      </c>
      <c r="H1234" s="1102">
        <f>MID(I1234,1,50)</f>
      </c>
      <c r="I1234" s="1" t="s">
        <v>3000</v>
      </c>
      <c r="J1234" s="1104" t="s">
        <v>3001</v>
      </c>
    </row>
    <row x14ac:dyDescent="0.25" r="1235" customHeight="1" ht="18.75">
      <c r="A1235" s="97">
        <v>88</v>
      </c>
      <c r="B1235" s="2" t="s">
        <v>2855</v>
      </c>
      <c r="C1235" s="1101">
        <v>1234</v>
      </c>
      <c r="D1235" s="1101">
        <v>10</v>
      </c>
      <c r="E1235" s="1101">
        <v>8</v>
      </c>
      <c r="F1235" s="1101">
        <v>185</v>
      </c>
      <c r="G1235" s="1101">
        <v>74</v>
      </c>
      <c r="H1235" s="1102">
        <f>MID(I1235,1,50)</f>
      </c>
      <c r="I1235" s="1" t="s">
        <v>3002</v>
      </c>
      <c r="J1235" s="1104" t="s">
        <v>3003</v>
      </c>
    </row>
    <row x14ac:dyDescent="0.25" r="1236" customHeight="1" ht="18.75">
      <c r="A1236" s="97">
        <v>88</v>
      </c>
      <c r="B1236" s="2" t="s">
        <v>2855</v>
      </c>
      <c r="C1236" s="1101">
        <v>1235</v>
      </c>
      <c r="D1236" s="1101">
        <v>10</v>
      </c>
      <c r="E1236" s="1101">
        <v>8</v>
      </c>
      <c r="F1236" s="1101">
        <v>185</v>
      </c>
      <c r="G1236" s="1101">
        <v>75</v>
      </c>
      <c r="H1236" s="1102">
        <f>MID(I1236,1,50)</f>
      </c>
      <c r="I1236" s="1" t="s">
        <v>3004</v>
      </c>
      <c r="J1236" s="1104" t="s">
        <v>3005</v>
      </c>
    </row>
    <row x14ac:dyDescent="0.25" r="1237" customHeight="1" ht="18.75">
      <c r="A1237" s="97">
        <v>113</v>
      </c>
      <c r="B1237" s="2" t="s">
        <v>3006</v>
      </c>
      <c r="C1237" s="1101">
        <v>1236</v>
      </c>
      <c r="D1237" s="1101">
        <v>10</v>
      </c>
      <c r="E1237" s="1101">
        <v>9</v>
      </c>
      <c r="F1237" s="1101">
        <v>186</v>
      </c>
      <c r="G1237" s="1101">
        <v>1</v>
      </c>
      <c r="H1237" s="1102">
        <f>MID(I1237,1,50)</f>
      </c>
      <c r="I1237" s="1" t="s">
        <v>3007</v>
      </c>
      <c r="J1237" s="1104" t="s">
        <v>3008</v>
      </c>
    </row>
    <row x14ac:dyDescent="0.25" r="1238" customHeight="1" ht="18.75">
      <c r="A1238" s="97">
        <v>113</v>
      </c>
      <c r="B1238" s="2" t="s">
        <v>3006</v>
      </c>
      <c r="C1238" s="1101">
        <v>1237</v>
      </c>
      <c r="D1238" s="1101">
        <v>10</v>
      </c>
      <c r="E1238" s="1101">
        <v>9</v>
      </c>
      <c r="F1238" s="1101">
        <v>186</v>
      </c>
      <c r="G1238" s="1101">
        <v>2</v>
      </c>
      <c r="H1238" s="1102">
        <f>MID(I1238,1,50)</f>
      </c>
      <c r="I1238" s="1" t="s">
        <v>3009</v>
      </c>
      <c r="J1238" s="1104" t="s">
        <v>3010</v>
      </c>
    </row>
    <row x14ac:dyDescent="0.25" r="1239" customHeight="1" ht="18.75">
      <c r="A1239" s="97">
        <v>113</v>
      </c>
      <c r="B1239" s="2" t="s">
        <v>3006</v>
      </c>
      <c r="C1239" s="1101">
        <v>1238</v>
      </c>
      <c r="D1239" s="1101">
        <v>10</v>
      </c>
      <c r="E1239" s="1101">
        <v>9</v>
      </c>
      <c r="F1239" s="1101">
        <v>186</v>
      </c>
      <c r="G1239" s="1101">
        <v>3</v>
      </c>
      <c r="H1239" s="1102">
        <f>MID(I1239,1,50)</f>
      </c>
      <c r="I1239" s="1" t="s">
        <v>3011</v>
      </c>
      <c r="J1239" s="1104" t="s">
        <v>3012</v>
      </c>
    </row>
    <row x14ac:dyDescent="0.25" r="1240" customHeight="1" ht="18.75">
      <c r="A1240" s="97">
        <v>113</v>
      </c>
      <c r="B1240" s="2" t="s">
        <v>3006</v>
      </c>
      <c r="C1240" s="1101">
        <v>1239</v>
      </c>
      <c r="D1240" s="1101">
        <v>10</v>
      </c>
      <c r="E1240" s="1101">
        <v>9</v>
      </c>
      <c r="F1240" s="1101">
        <v>186</v>
      </c>
      <c r="G1240" s="1101">
        <v>4</v>
      </c>
      <c r="H1240" s="1102">
        <f>MID(I1240,1,50)</f>
      </c>
      <c r="I1240" s="1" t="s">
        <v>3013</v>
      </c>
      <c r="J1240" s="1104" t="s">
        <v>3014</v>
      </c>
    </row>
    <row x14ac:dyDescent="0.25" r="1241" customHeight="1" ht="18.75">
      <c r="A1241" s="97">
        <v>113</v>
      </c>
      <c r="B1241" s="2" t="s">
        <v>3006</v>
      </c>
      <c r="C1241" s="1101">
        <v>1240</v>
      </c>
      <c r="D1241" s="1101">
        <v>10</v>
      </c>
      <c r="E1241" s="1101">
        <v>9</v>
      </c>
      <c r="F1241" s="1101">
        <v>186</v>
      </c>
      <c r="G1241" s="1101">
        <v>5</v>
      </c>
      <c r="H1241" s="1102">
        <f>MID(I1241,1,50)</f>
      </c>
      <c r="I1241" s="1" t="s">
        <v>3015</v>
      </c>
      <c r="J1241" s="1104" t="s">
        <v>3016</v>
      </c>
    </row>
    <row x14ac:dyDescent="0.25" r="1242" customHeight="1" ht="18.75">
      <c r="A1242" s="97">
        <v>113</v>
      </c>
      <c r="B1242" s="2" t="s">
        <v>3006</v>
      </c>
      <c r="C1242" s="1101">
        <v>1241</v>
      </c>
      <c r="D1242" s="1101">
        <v>10</v>
      </c>
      <c r="E1242" s="1101">
        <v>9</v>
      </c>
      <c r="F1242" s="1101">
        <v>186</v>
      </c>
      <c r="G1242" s="1101">
        <v>6</v>
      </c>
      <c r="H1242" s="1102">
        <f>MID(I1242,1,50)</f>
      </c>
      <c r="I1242" s="1" t="s">
        <v>3017</v>
      </c>
      <c r="J1242" s="1104" t="s">
        <v>3018</v>
      </c>
    </row>
    <row x14ac:dyDescent="0.25" r="1243" customHeight="1" ht="18.75">
      <c r="A1243" s="97">
        <v>113</v>
      </c>
      <c r="B1243" s="2" t="s">
        <v>3006</v>
      </c>
      <c r="C1243" s="1101">
        <v>1242</v>
      </c>
      <c r="D1243" s="1101">
        <v>10</v>
      </c>
      <c r="E1243" s="1101">
        <v>9</v>
      </c>
      <c r="F1243" s="1101">
        <v>187</v>
      </c>
      <c r="G1243" s="1101">
        <v>7</v>
      </c>
      <c r="H1243" s="1102">
        <f>MID(I1243,1,50)</f>
      </c>
      <c r="I1243" s="1" t="s">
        <v>3019</v>
      </c>
      <c r="J1243" s="1104" t="s">
        <v>3020</v>
      </c>
    </row>
    <row x14ac:dyDescent="0.25" r="1244" customHeight="1" ht="18.75">
      <c r="A1244" s="97">
        <v>113</v>
      </c>
      <c r="B1244" s="2" t="s">
        <v>3006</v>
      </c>
      <c r="C1244" s="1101">
        <v>1243</v>
      </c>
      <c r="D1244" s="1101">
        <v>10</v>
      </c>
      <c r="E1244" s="1101">
        <v>9</v>
      </c>
      <c r="F1244" s="1101">
        <v>187</v>
      </c>
      <c r="G1244" s="1101">
        <v>8</v>
      </c>
      <c r="H1244" s="1102">
        <f>MID(I1244,1,50)</f>
      </c>
      <c r="I1244" s="1" t="s">
        <v>3021</v>
      </c>
      <c r="J1244" s="1104" t="s">
        <v>3022</v>
      </c>
    </row>
    <row x14ac:dyDescent="0.25" r="1245" customHeight="1" ht="18.75">
      <c r="A1245" s="97">
        <v>113</v>
      </c>
      <c r="B1245" s="2" t="s">
        <v>3006</v>
      </c>
      <c r="C1245" s="1101">
        <v>1244</v>
      </c>
      <c r="D1245" s="1101">
        <v>10</v>
      </c>
      <c r="E1245" s="1101">
        <v>9</v>
      </c>
      <c r="F1245" s="1101">
        <v>187</v>
      </c>
      <c r="G1245" s="1101">
        <v>9</v>
      </c>
      <c r="H1245" s="1102">
        <f>MID(I1245,1,50)</f>
      </c>
      <c r="I1245" s="1" t="s">
        <v>3023</v>
      </c>
      <c r="J1245" s="1104" t="s">
        <v>3024</v>
      </c>
    </row>
    <row x14ac:dyDescent="0.25" r="1246" customHeight="1" ht="18.75">
      <c r="A1246" s="97">
        <v>113</v>
      </c>
      <c r="B1246" s="2" t="s">
        <v>3006</v>
      </c>
      <c r="C1246" s="1101">
        <v>1245</v>
      </c>
      <c r="D1246" s="1101">
        <v>10</v>
      </c>
      <c r="E1246" s="1101">
        <v>9</v>
      </c>
      <c r="F1246" s="1101">
        <v>187</v>
      </c>
      <c r="G1246" s="1101">
        <v>10</v>
      </c>
      <c r="H1246" s="1102">
        <f>MID(I1246,1,50)</f>
      </c>
      <c r="I1246" s="1" t="s">
        <v>3025</v>
      </c>
      <c r="J1246" s="1104" t="s">
        <v>3026</v>
      </c>
    </row>
    <row x14ac:dyDescent="0.25" r="1247" customHeight="1" ht="18.75">
      <c r="A1247" s="97">
        <v>113</v>
      </c>
      <c r="B1247" s="2" t="s">
        <v>3006</v>
      </c>
      <c r="C1247" s="1101">
        <v>1246</v>
      </c>
      <c r="D1247" s="1101">
        <v>10</v>
      </c>
      <c r="E1247" s="1101">
        <v>9</v>
      </c>
      <c r="F1247" s="1101">
        <v>187</v>
      </c>
      <c r="G1247" s="1101">
        <v>11</v>
      </c>
      <c r="H1247" s="1102">
        <f>MID(I1247,1,50)</f>
      </c>
      <c r="I1247" s="1" t="s">
        <v>3027</v>
      </c>
      <c r="J1247" s="1104" t="s">
        <v>3028</v>
      </c>
    </row>
    <row x14ac:dyDescent="0.25" r="1248" customHeight="1" ht="18.75">
      <c r="A1248" s="97">
        <v>113</v>
      </c>
      <c r="B1248" s="2" t="s">
        <v>3006</v>
      </c>
      <c r="C1248" s="1101">
        <v>1247</v>
      </c>
      <c r="D1248" s="1101">
        <v>10</v>
      </c>
      <c r="E1248" s="1101">
        <v>9</v>
      </c>
      <c r="F1248" s="1101">
        <v>187</v>
      </c>
      <c r="G1248" s="1101">
        <v>12</v>
      </c>
      <c r="H1248" s="1102">
        <f>MID(I1248,1,50)</f>
      </c>
      <c r="I1248" s="1" t="s">
        <v>3029</v>
      </c>
      <c r="J1248" s="1104" t="s">
        <v>3030</v>
      </c>
    </row>
    <row x14ac:dyDescent="0.25" r="1249" customHeight="1" ht="18.75">
      <c r="A1249" s="97">
        <v>113</v>
      </c>
      <c r="B1249" s="2" t="s">
        <v>3006</v>
      </c>
      <c r="C1249" s="1101">
        <v>1248</v>
      </c>
      <c r="D1249" s="1101">
        <v>10</v>
      </c>
      <c r="E1249" s="1101">
        <v>9</v>
      </c>
      <c r="F1249" s="1101">
        <v>187</v>
      </c>
      <c r="G1249" s="1101">
        <v>13</v>
      </c>
      <c r="H1249" s="1102">
        <f>MID(I1249,1,50)</f>
      </c>
      <c r="I1249" s="1" t="s">
        <v>3031</v>
      </c>
      <c r="J1249" s="1104" t="s">
        <v>3032</v>
      </c>
    </row>
    <row x14ac:dyDescent="0.25" r="1250" customHeight="1" ht="18.75">
      <c r="A1250" s="97">
        <v>113</v>
      </c>
      <c r="B1250" s="2" t="s">
        <v>3006</v>
      </c>
      <c r="C1250" s="1101">
        <v>1249</v>
      </c>
      <c r="D1250" s="1101">
        <v>10</v>
      </c>
      <c r="E1250" s="1101">
        <v>9</v>
      </c>
      <c r="F1250" s="1101">
        <v>188</v>
      </c>
      <c r="G1250" s="1101">
        <v>14</v>
      </c>
      <c r="H1250" s="1102">
        <f>MID(I1250,1,50)</f>
      </c>
      <c r="I1250" s="1" t="s">
        <v>3033</v>
      </c>
      <c r="J1250" s="1104" t="s">
        <v>3034</v>
      </c>
    </row>
    <row x14ac:dyDescent="0.25" r="1251" customHeight="1" ht="18.75">
      <c r="A1251" s="97">
        <v>113</v>
      </c>
      <c r="B1251" s="2" t="s">
        <v>3006</v>
      </c>
      <c r="C1251" s="1101">
        <v>1250</v>
      </c>
      <c r="D1251" s="1101">
        <v>10</v>
      </c>
      <c r="E1251" s="1101">
        <v>9</v>
      </c>
      <c r="F1251" s="1101">
        <v>188</v>
      </c>
      <c r="G1251" s="1101">
        <v>15</v>
      </c>
      <c r="H1251" s="1102">
        <f>MID(I1251,1,50)</f>
      </c>
      <c r="I1251" s="1" t="s">
        <v>3035</v>
      </c>
      <c r="J1251" s="1104" t="s">
        <v>3036</v>
      </c>
    </row>
    <row x14ac:dyDescent="0.25" r="1252" customHeight="1" ht="18.75">
      <c r="A1252" s="97">
        <v>113</v>
      </c>
      <c r="B1252" s="2" t="s">
        <v>3006</v>
      </c>
      <c r="C1252" s="1101">
        <v>1251</v>
      </c>
      <c r="D1252" s="1101">
        <v>10</v>
      </c>
      <c r="E1252" s="1101">
        <v>9</v>
      </c>
      <c r="F1252" s="1101">
        <v>188</v>
      </c>
      <c r="G1252" s="1101">
        <v>16</v>
      </c>
      <c r="H1252" s="1102">
        <f>MID(I1252,1,50)</f>
      </c>
      <c r="I1252" s="1" t="s">
        <v>3037</v>
      </c>
      <c r="J1252" s="1104" t="s">
        <v>3038</v>
      </c>
    </row>
    <row x14ac:dyDescent="0.25" r="1253" customHeight="1" ht="18.75">
      <c r="A1253" s="97">
        <v>113</v>
      </c>
      <c r="B1253" s="2" t="s">
        <v>3006</v>
      </c>
      <c r="C1253" s="1101">
        <v>1252</v>
      </c>
      <c r="D1253" s="1101">
        <v>10</v>
      </c>
      <c r="E1253" s="1101">
        <v>9</v>
      </c>
      <c r="F1253" s="1101">
        <v>188</v>
      </c>
      <c r="G1253" s="1101">
        <v>17</v>
      </c>
      <c r="H1253" s="1102">
        <f>MID(I1253,1,50)</f>
      </c>
      <c r="I1253" s="1" t="s">
        <v>3039</v>
      </c>
      <c r="J1253" s="1104" t="s">
        <v>3040</v>
      </c>
    </row>
    <row x14ac:dyDescent="0.25" r="1254" customHeight="1" ht="18.75">
      <c r="A1254" s="97">
        <v>113</v>
      </c>
      <c r="B1254" s="2" t="s">
        <v>3006</v>
      </c>
      <c r="C1254" s="1101">
        <v>1253</v>
      </c>
      <c r="D1254" s="1101">
        <v>10</v>
      </c>
      <c r="E1254" s="1101">
        <v>9</v>
      </c>
      <c r="F1254" s="1101">
        <v>188</v>
      </c>
      <c r="G1254" s="1101">
        <v>18</v>
      </c>
      <c r="H1254" s="1102">
        <f>MID(I1254,1,50)</f>
      </c>
      <c r="I1254" s="1" t="s">
        <v>3041</v>
      </c>
      <c r="J1254" s="1104" t="s">
        <v>3042</v>
      </c>
    </row>
    <row x14ac:dyDescent="0.25" r="1255" customHeight="1" ht="18.75">
      <c r="A1255" s="97">
        <v>113</v>
      </c>
      <c r="B1255" s="2" t="s">
        <v>3006</v>
      </c>
      <c r="C1255" s="1101">
        <v>1254</v>
      </c>
      <c r="D1255" s="1101">
        <v>10</v>
      </c>
      <c r="E1255" s="1101">
        <v>9</v>
      </c>
      <c r="F1255" s="1101">
        <v>188</v>
      </c>
      <c r="G1255" s="1101">
        <v>19</v>
      </c>
      <c r="H1255" s="1102">
        <f>MID(I1255,1,50)</f>
      </c>
      <c r="I1255" s="1" t="s">
        <v>3043</v>
      </c>
      <c r="J1255" s="1104" t="s">
        <v>3044</v>
      </c>
    </row>
    <row x14ac:dyDescent="0.25" r="1256" customHeight="1" ht="18.75">
      <c r="A1256" s="97">
        <v>113</v>
      </c>
      <c r="B1256" s="2" t="s">
        <v>3006</v>
      </c>
      <c r="C1256" s="1101">
        <v>1255</v>
      </c>
      <c r="D1256" s="1101">
        <v>10</v>
      </c>
      <c r="E1256" s="1101">
        <v>9</v>
      </c>
      <c r="F1256" s="1101">
        <v>188</v>
      </c>
      <c r="G1256" s="1101">
        <v>20</v>
      </c>
      <c r="H1256" s="1102">
        <f>MID(I1256,1,50)</f>
      </c>
      <c r="I1256" s="1" t="s">
        <v>3045</v>
      </c>
      <c r="J1256" s="1104" t="s">
        <v>3046</v>
      </c>
    </row>
    <row x14ac:dyDescent="0.25" r="1257" customHeight="1" ht="18.75">
      <c r="A1257" s="97">
        <v>113</v>
      </c>
      <c r="B1257" s="2" t="s">
        <v>3006</v>
      </c>
      <c r="C1257" s="1101">
        <v>1256</v>
      </c>
      <c r="D1257" s="1101">
        <v>10</v>
      </c>
      <c r="E1257" s="1101">
        <v>9</v>
      </c>
      <c r="F1257" s="1101">
        <v>189</v>
      </c>
      <c r="G1257" s="1101">
        <v>21</v>
      </c>
      <c r="H1257" s="1102">
        <f>MID(I1257,1,50)</f>
      </c>
      <c r="I1257" s="1" t="s">
        <v>3047</v>
      </c>
      <c r="J1257" s="1104" t="s">
        <v>3048</v>
      </c>
    </row>
    <row x14ac:dyDescent="0.25" r="1258" customHeight="1" ht="18.75">
      <c r="A1258" s="97">
        <v>113</v>
      </c>
      <c r="B1258" s="2" t="s">
        <v>3006</v>
      </c>
      <c r="C1258" s="1101">
        <v>1257</v>
      </c>
      <c r="D1258" s="1101">
        <v>10</v>
      </c>
      <c r="E1258" s="1101">
        <v>9</v>
      </c>
      <c r="F1258" s="1101">
        <v>189</v>
      </c>
      <c r="G1258" s="1101">
        <v>22</v>
      </c>
      <c r="H1258" s="1102">
        <f>MID(I1258,1,50)</f>
      </c>
      <c r="I1258" s="1" t="s">
        <v>3049</v>
      </c>
      <c r="J1258" s="1104" t="s">
        <v>3050</v>
      </c>
    </row>
    <row x14ac:dyDescent="0.25" r="1259" customHeight="1" ht="18.75">
      <c r="A1259" s="97">
        <v>113</v>
      </c>
      <c r="B1259" s="2" t="s">
        <v>3006</v>
      </c>
      <c r="C1259" s="1101">
        <v>1258</v>
      </c>
      <c r="D1259" s="1101">
        <v>10</v>
      </c>
      <c r="E1259" s="1101">
        <v>9</v>
      </c>
      <c r="F1259" s="1101">
        <v>189</v>
      </c>
      <c r="G1259" s="1101">
        <v>23</v>
      </c>
      <c r="H1259" s="1102">
        <f>MID(I1259,1,50)</f>
      </c>
      <c r="I1259" s="1" t="s">
        <v>3051</v>
      </c>
      <c r="J1259" s="1104" t="s">
        <v>3052</v>
      </c>
    </row>
    <row x14ac:dyDescent="0.25" r="1260" customHeight="1" ht="18.75">
      <c r="A1260" s="97">
        <v>113</v>
      </c>
      <c r="B1260" s="2" t="s">
        <v>3006</v>
      </c>
      <c r="C1260" s="1101">
        <v>1259</v>
      </c>
      <c r="D1260" s="1101">
        <v>10</v>
      </c>
      <c r="E1260" s="1101">
        <v>9</v>
      </c>
      <c r="F1260" s="1101">
        <v>189</v>
      </c>
      <c r="G1260" s="1101">
        <v>24</v>
      </c>
      <c r="H1260" s="1102">
        <f>MID(I1260,1,50)</f>
      </c>
      <c r="I1260" s="1" t="s">
        <v>3053</v>
      </c>
      <c r="J1260" s="1104" t="s">
        <v>3054</v>
      </c>
    </row>
    <row x14ac:dyDescent="0.25" r="1261" customHeight="1" ht="18.75">
      <c r="A1261" s="97">
        <v>113</v>
      </c>
      <c r="B1261" s="2" t="s">
        <v>3006</v>
      </c>
      <c r="C1261" s="1101">
        <v>1260</v>
      </c>
      <c r="D1261" s="1101">
        <v>10</v>
      </c>
      <c r="E1261" s="1101">
        <v>9</v>
      </c>
      <c r="F1261" s="1101">
        <v>189</v>
      </c>
      <c r="G1261" s="1101">
        <v>25</v>
      </c>
      <c r="H1261" s="1102">
        <f>MID(I1261,1,50)</f>
      </c>
      <c r="I1261" s="1" t="s">
        <v>3055</v>
      </c>
      <c r="J1261" s="1104" t="s">
        <v>3056</v>
      </c>
    </row>
    <row x14ac:dyDescent="0.25" r="1262" customHeight="1" ht="18.75">
      <c r="A1262" s="97">
        <v>113</v>
      </c>
      <c r="B1262" s="2" t="s">
        <v>3006</v>
      </c>
      <c r="C1262" s="1101">
        <v>1261</v>
      </c>
      <c r="D1262" s="1101">
        <v>10</v>
      </c>
      <c r="E1262" s="1101">
        <v>9</v>
      </c>
      <c r="F1262" s="1101">
        <v>189</v>
      </c>
      <c r="G1262" s="1101">
        <v>26</v>
      </c>
      <c r="H1262" s="1102">
        <f>MID(I1262,1,50)</f>
      </c>
      <c r="I1262" s="1" t="s">
        <v>3057</v>
      </c>
      <c r="J1262" s="1104" t="s">
        <v>3058</v>
      </c>
    </row>
    <row x14ac:dyDescent="0.25" r="1263" customHeight="1" ht="18.75">
      <c r="A1263" s="97">
        <v>113</v>
      </c>
      <c r="B1263" s="2" t="s">
        <v>3006</v>
      </c>
      <c r="C1263" s="1101">
        <v>1262</v>
      </c>
      <c r="D1263" s="1101">
        <v>10</v>
      </c>
      <c r="E1263" s="1101">
        <v>9</v>
      </c>
      <c r="F1263" s="1101">
        <v>190</v>
      </c>
      <c r="G1263" s="1101">
        <v>27</v>
      </c>
      <c r="H1263" s="1102">
        <f>MID(I1263,1,50)</f>
      </c>
      <c r="I1263" s="1" t="s">
        <v>3059</v>
      </c>
      <c r="J1263" s="1104" t="s">
        <v>3060</v>
      </c>
    </row>
    <row x14ac:dyDescent="0.25" r="1264" customHeight="1" ht="18.75">
      <c r="A1264" s="97">
        <v>113</v>
      </c>
      <c r="B1264" s="2" t="s">
        <v>3006</v>
      </c>
      <c r="C1264" s="1101">
        <v>1263</v>
      </c>
      <c r="D1264" s="1101">
        <v>10</v>
      </c>
      <c r="E1264" s="1101">
        <v>9</v>
      </c>
      <c r="F1264" s="1101">
        <v>190</v>
      </c>
      <c r="G1264" s="1101">
        <v>28</v>
      </c>
      <c r="H1264" s="1102">
        <f>MID(I1264,1,50)</f>
      </c>
      <c r="I1264" s="1" t="s">
        <v>3061</v>
      </c>
      <c r="J1264" s="1104" t="s">
        <v>3062</v>
      </c>
    </row>
    <row x14ac:dyDescent="0.25" r="1265" customHeight="1" ht="18.75">
      <c r="A1265" s="97">
        <v>113</v>
      </c>
      <c r="B1265" s="2" t="s">
        <v>3006</v>
      </c>
      <c r="C1265" s="1101">
        <v>1264</v>
      </c>
      <c r="D1265" s="1101">
        <v>10</v>
      </c>
      <c r="E1265" s="1101">
        <v>9</v>
      </c>
      <c r="F1265" s="1101">
        <v>190</v>
      </c>
      <c r="G1265" s="1101">
        <v>29</v>
      </c>
      <c r="H1265" s="1102">
        <f>MID(I1265,1,50)</f>
      </c>
      <c r="I1265" s="1" t="s">
        <v>3063</v>
      </c>
      <c r="J1265" s="1104" t="s">
        <v>3064</v>
      </c>
    </row>
    <row x14ac:dyDescent="0.25" r="1266" customHeight="1" ht="18.75">
      <c r="A1266" s="97">
        <v>113</v>
      </c>
      <c r="B1266" s="2" t="s">
        <v>3006</v>
      </c>
      <c r="C1266" s="1101">
        <v>1265</v>
      </c>
      <c r="D1266" s="1101">
        <v>10</v>
      </c>
      <c r="E1266" s="1101">
        <v>9</v>
      </c>
      <c r="F1266" s="1101">
        <v>190</v>
      </c>
      <c r="G1266" s="1101">
        <v>30</v>
      </c>
      <c r="H1266" s="1102">
        <f>MID(I1266,1,50)</f>
      </c>
      <c r="I1266" s="1" t="s">
        <v>3065</v>
      </c>
      <c r="J1266" s="1104" t="s">
        <v>3066</v>
      </c>
    </row>
    <row x14ac:dyDescent="0.25" r="1267" customHeight="1" ht="18.75">
      <c r="A1267" s="97">
        <v>113</v>
      </c>
      <c r="B1267" s="2" t="s">
        <v>3006</v>
      </c>
      <c r="C1267" s="1101">
        <v>1266</v>
      </c>
      <c r="D1267" s="1101">
        <v>10</v>
      </c>
      <c r="E1267" s="1101">
        <v>9</v>
      </c>
      <c r="F1267" s="1101">
        <v>190</v>
      </c>
      <c r="G1267" s="1101">
        <v>31</v>
      </c>
      <c r="H1267" s="1102">
        <f>MID(I1267,1,50)</f>
      </c>
      <c r="I1267" s="1" t="s">
        <v>3067</v>
      </c>
      <c r="J1267" s="1104" t="s">
        <v>3068</v>
      </c>
    </row>
    <row x14ac:dyDescent="0.25" r="1268" customHeight="1" ht="18.75">
      <c r="A1268" s="97">
        <v>113</v>
      </c>
      <c r="B1268" s="2" t="s">
        <v>3006</v>
      </c>
      <c r="C1268" s="1101">
        <v>1267</v>
      </c>
      <c r="D1268" s="1101">
        <v>10</v>
      </c>
      <c r="E1268" s="1101">
        <v>9</v>
      </c>
      <c r="F1268" s="1101">
        <v>191</v>
      </c>
      <c r="G1268" s="1101">
        <v>32</v>
      </c>
      <c r="H1268" s="1102">
        <f>MID(I1268,1,50)</f>
      </c>
      <c r="I1268" s="1" t="s">
        <v>3069</v>
      </c>
      <c r="J1268" s="1104" t="s">
        <v>3070</v>
      </c>
    </row>
    <row x14ac:dyDescent="0.25" r="1269" customHeight="1" ht="18.75">
      <c r="A1269" s="97">
        <v>113</v>
      </c>
      <c r="B1269" s="2" t="s">
        <v>3006</v>
      </c>
      <c r="C1269" s="1101">
        <v>1268</v>
      </c>
      <c r="D1269" s="1101">
        <v>10</v>
      </c>
      <c r="E1269" s="1101">
        <v>9</v>
      </c>
      <c r="F1269" s="1101">
        <v>191</v>
      </c>
      <c r="G1269" s="1101">
        <v>33</v>
      </c>
      <c r="H1269" s="1102">
        <f>MID(I1269,1,50)</f>
      </c>
      <c r="I1269" s="1" t="s">
        <v>3071</v>
      </c>
      <c r="J1269" s="1104" t="s">
        <v>3072</v>
      </c>
    </row>
    <row x14ac:dyDescent="0.25" r="1270" customHeight="1" ht="18.75">
      <c r="A1270" s="97">
        <v>113</v>
      </c>
      <c r="B1270" s="2" t="s">
        <v>3006</v>
      </c>
      <c r="C1270" s="1101">
        <v>1269</v>
      </c>
      <c r="D1270" s="1101">
        <v>10</v>
      </c>
      <c r="E1270" s="1101">
        <v>9</v>
      </c>
      <c r="F1270" s="1101">
        <v>191</v>
      </c>
      <c r="G1270" s="1101">
        <v>34</v>
      </c>
      <c r="H1270" s="1102">
        <f>MID(I1270,1,50)</f>
      </c>
      <c r="I1270" s="1" t="s">
        <v>3073</v>
      </c>
      <c r="J1270" s="1104" t="s">
        <v>3074</v>
      </c>
    </row>
    <row x14ac:dyDescent="0.25" r="1271" customHeight="1" ht="18.75">
      <c r="A1271" s="97">
        <v>113</v>
      </c>
      <c r="B1271" s="2" t="s">
        <v>3006</v>
      </c>
      <c r="C1271" s="1101">
        <v>1270</v>
      </c>
      <c r="D1271" s="1101">
        <v>10</v>
      </c>
      <c r="E1271" s="1101">
        <v>9</v>
      </c>
      <c r="F1271" s="1101">
        <v>191</v>
      </c>
      <c r="G1271" s="1101">
        <v>35</v>
      </c>
      <c r="H1271" s="1102">
        <f>MID(I1271,1,50)</f>
      </c>
      <c r="I1271" s="1" t="s">
        <v>3075</v>
      </c>
      <c r="J1271" s="1104" t="s">
        <v>3076</v>
      </c>
    </row>
    <row x14ac:dyDescent="0.25" r="1272" customHeight="1" ht="18.75">
      <c r="A1272" s="97">
        <v>113</v>
      </c>
      <c r="B1272" s="2" t="s">
        <v>3006</v>
      </c>
      <c r="C1272" s="1101">
        <v>1271</v>
      </c>
      <c r="D1272" s="1101">
        <v>10</v>
      </c>
      <c r="E1272" s="1101">
        <v>9</v>
      </c>
      <c r="F1272" s="1101">
        <v>191</v>
      </c>
      <c r="G1272" s="1101">
        <v>36</v>
      </c>
      <c r="H1272" s="1102">
        <f>MID(I1272,1,50)</f>
      </c>
      <c r="I1272" s="1" t="s">
        <v>3077</v>
      </c>
      <c r="J1272" s="1104" t="s">
        <v>3078</v>
      </c>
    </row>
    <row x14ac:dyDescent="0.25" r="1273" customHeight="1" ht="18.75">
      <c r="A1273" s="97">
        <v>113</v>
      </c>
      <c r="B1273" s="2" t="s">
        <v>3006</v>
      </c>
      <c r="C1273" s="1101">
        <v>1272</v>
      </c>
      <c r="D1273" s="1101">
        <v>10</v>
      </c>
      <c r="E1273" s="1101">
        <v>9</v>
      </c>
      <c r="F1273" s="1101">
        <v>192</v>
      </c>
      <c r="G1273" s="1101">
        <v>37</v>
      </c>
      <c r="H1273" s="1102">
        <f>MID(I1273,1,50)</f>
      </c>
      <c r="I1273" s="1" t="s">
        <v>3079</v>
      </c>
      <c r="J1273" s="1104" t="s">
        <v>3080</v>
      </c>
    </row>
    <row x14ac:dyDescent="0.25" r="1274" customHeight="1" ht="18.75">
      <c r="A1274" s="97">
        <v>113</v>
      </c>
      <c r="B1274" s="2" t="s">
        <v>3006</v>
      </c>
      <c r="C1274" s="1101">
        <v>1273</v>
      </c>
      <c r="D1274" s="1101">
        <v>10</v>
      </c>
      <c r="E1274" s="1101">
        <v>9</v>
      </c>
      <c r="F1274" s="1101">
        <v>192</v>
      </c>
      <c r="G1274" s="1101">
        <v>38</v>
      </c>
      <c r="H1274" s="1102">
        <f>MID(I1274,1,50)</f>
      </c>
      <c r="I1274" s="1" t="s">
        <v>3081</v>
      </c>
      <c r="J1274" s="1104" t="s">
        <v>3082</v>
      </c>
    </row>
    <row x14ac:dyDescent="0.25" r="1275" customHeight="1" ht="18.75">
      <c r="A1275" s="97">
        <v>113</v>
      </c>
      <c r="B1275" s="2" t="s">
        <v>3006</v>
      </c>
      <c r="C1275" s="1101">
        <v>1274</v>
      </c>
      <c r="D1275" s="1101">
        <v>10</v>
      </c>
      <c r="E1275" s="1101">
        <v>9</v>
      </c>
      <c r="F1275" s="1101">
        <v>192</v>
      </c>
      <c r="G1275" s="1101">
        <v>39</v>
      </c>
      <c r="H1275" s="1102">
        <f>MID(I1275,1,50)</f>
      </c>
      <c r="I1275" s="1" t="s">
        <v>3083</v>
      </c>
      <c r="J1275" s="1104" t="s">
        <v>3084</v>
      </c>
    </row>
    <row x14ac:dyDescent="0.25" r="1276" customHeight="1" ht="18.75">
      <c r="A1276" s="97">
        <v>113</v>
      </c>
      <c r="B1276" s="2" t="s">
        <v>3006</v>
      </c>
      <c r="C1276" s="1101">
        <v>1275</v>
      </c>
      <c r="D1276" s="1101">
        <v>10</v>
      </c>
      <c r="E1276" s="1101">
        <v>9</v>
      </c>
      <c r="F1276" s="1101">
        <v>192</v>
      </c>
      <c r="G1276" s="1101">
        <v>40</v>
      </c>
      <c r="H1276" s="1102">
        <f>MID(I1276,1,50)</f>
      </c>
      <c r="I1276" s="1" t="s">
        <v>3085</v>
      </c>
      <c r="J1276" s="1104" t="s">
        <v>3086</v>
      </c>
    </row>
    <row x14ac:dyDescent="0.25" r="1277" customHeight="1" ht="18.75">
      <c r="A1277" s="97">
        <v>113</v>
      </c>
      <c r="B1277" s="2" t="s">
        <v>3006</v>
      </c>
      <c r="C1277" s="1101">
        <v>1276</v>
      </c>
      <c r="D1277" s="1101">
        <v>10</v>
      </c>
      <c r="E1277" s="1101">
        <v>9</v>
      </c>
      <c r="F1277" s="1101">
        <v>193</v>
      </c>
      <c r="G1277" s="1101">
        <v>41</v>
      </c>
      <c r="H1277" s="1102">
        <f>MID(I1277,1,50)</f>
      </c>
      <c r="I1277" s="1" t="s">
        <v>3087</v>
      </c>
      <c r="J1277" s="1104" t="s">
        <v>3088</v>
      </c>
    </row>
    <row x14ac:dyDescent="0.25" r="1278" customHeight="1" ht="18.75">
      <c r="A1278" s="97">
        <v>113</v>
      </c>
      <c r="B1278" s="2" t="s">
        <v>3006</v>
      </c>
      <c r="C1278" s="1101">
        <v>1277</v>
      </c>
      <c r="D1278" s="1101">
        <v>10</v>
      </c>
      <c r="E1278" s="1101">
        <v>9</v>
      </c>
      <c r="F1278" s="1101">
        <v>193</v>
      </c>
      <c r="G1278" s="1101">
        <v>42</v>
      </c>
      <c r="H1278" s="1102">
        <f>MID(I1278,1,50)</f>
      </c>
      <c r="I1278" s="1" t="s">
        <v>3089</v>
      </c>
      <c r="J1278" s="1104" t="s">
        <v>3090</v>
      </c>
    </row>
    <row x14ac:dyDescent="0.25" r="1279" customHeight="1" ht="18.75">
      <c r="A1279" s="97">
        <v>113</v>
      </c>
      <c r="B1279" s="2" t="s">
        <v>3006</v>
      </c>
      <c r="C1279" s="1101">
        <v>1278</v>
      </c>
      <c r="D1279" s="1101">
        <v>10</v>
      </c>
      <c r="E1279" s="1101">
        <v>9</v>
      </c>
      <c r="F1279" s="1101">
        <v>193</v>
      </c>
      <c r="G1279" s="1101">
        <v>43</v>
      </c>
      <c r="H1279" s="1102">
        <f>MID(I1279,1,50)</f>
      </c>
      <c r="I1279" s="1" t="s">
        <v>3091</v>
      </c>
      <c r="J1279" s="1104" t="s">
        <v>3092</v>
      </c>
    </row>
    <row x14ac:dyDescent="0.25" r="1280" customHeight="1" ht="18.75">
      <c r="A1280" s="97">
        <v>113</v>
      </c>
      <c r="B1280" s="2" t="s">
        <v>3006</v>
      </c>
      <c r="C1280" s="1101">
        <v>1279</v>
      </c>
      <c r="D1280" s="1101">
        <v>10</v>
      </c>
      <c r="E1280" s="1101">
        <v>9</v>
      </c>
      <c r="F1280" s="1101">
        <v>193</v>
      </c>
      <c r="G1280" s="1101">
        <v>44</v>
      </c>
      <c r="H1280" s="1102">
        <f>MID(I1280,1,50)</f>
      </c>
      <c r="I1280" s="1" t="s">
        <v>3093</v>
      </c>
      <c r="J1280" s="1104" t="s">
        <v>3094</v>
      </c>
    </row>
    <row x14ac:dyDescent="0.25" r="1281" customHeight="1" ht="18.75">
      <c r="A1281" s="97">
        <v>113</v>
      </c>
      <c r="B1281" s="2" t="s">
        <v>3006</v>
      </c>
      <c r="C1281" s="1101">
        <v>1280</v>
      </c>
      <c r="D1281" s="1101">
        <v>10</v>
      </c>
      <c r="E1281" s="1101">
        <v>9</v>
      </c>
      <c r="F1281" s="1101">
        <v>193</v>
      </c>
      <c r="G1281" s="1101">
        <v>45</v>
      </c>
      <c r="H1281" s="1102">
        <f>MID(I1281,1,50)</f>
      </c>
      <c r="I1281" s="1" t="s">
        <v>3095</v>
      </c>
      <c r="J1281" s="1104" t="s">
        <v>3096</v>
      </c>
    </row>
    <row x14ac:dyDescent="0.25" r="1282" customHeight="1" ht="18.75">
      <c r="A1282" s="97">
        <v>113</v>
      </c>
      <c r="B1282" s="2" t="s">
        <v>3006</v>
      </c>
      <c r="C1282" s="1101">
        <v>1281</v>
      </c>
      <c r="D1282" s="1101">
        <v>10</v>
      </c>
      <c r="E1282" s="1101">
        <v>9</v>
      </c>
      <c r="F1282" s="1101">
        <v>193</v>
      </c>
      <c r="G1282" s="1101">
        <v>46</v>
      </c>
      <c r="H1282" s="1102">
        <f>MID(I1282,1,50)</f>
      </c>
      <c r="I1282" s="1" t="s">
        <v>3097</v>
      </c>
      <c r="J1282" s="1104" t="s">
        <v>3098</v>
      </c>
    </row>
    <row x14ac:dyDescent="0.25" r="1283" customHeight="1" ht="18.75">
      <c r="A1283" s="97">
        <v>113</v>
      </c>
      <c r="B1283" s="2" t="s">
        <v>3006</v>
      </c>
      <c r="C1283" s="1101">
        <v>1282</v>
      </c>
      <c r="D1283" s="1101">
        <v>10</v>
      </c>
      <c r="E1283" s="1101">
        <v>9</v>
      </c>
      <c r="F1283" s="1101">
        <v>193</v>
      </c>
      <c r="G1283" s="1101">
        <v>47</v>
      </c>
      <c r="H1283" s="1102">
        <f>MID(I1283,1,50)</f>
      </c>
      <c r="I1283" s="1" t="s">
        <v>3099</v>
      </c>
      <c r="J1283" s="1104" t="s">
        <v>3100</v>
      </c>
    </row>
    <row x14ac:dyDescent="0.25" r="1284" customHeight="1" ht="18.75">
      <c r="A1284" s="97">
        <v>113</v>
      </c>
      <c r="B1284" s="2" t="s">
        <v>3006</v>
      </c>
      <c r="C1284" s="1101">
        <v>1283</v>
      </c>
      <c r="D1284" s="1101">
        <v>10</v>
      </c>
      <c r="E1284" s="1101">
        <v>9</v>
      </c>
      <c r="F1284" s="1101">
        <v>194</v>
      </c>
      <c r="G1284" s="1101">
        <v>48</v>
      </c>
      <c r="H1284" s="1102">
        <f>MID(I1284,1,50)</f>
      </c>
      <c r="I1284" s="1" t="s">
        <v>3101</v>
      </c>
      <c r="J1284" s="1104" t="s">
        <v>3102</v>
      </c>
    </row>
    <row x14ac:dyDescent="0.25" r="1285" customHeight="1" ht="18.75">
      <c r="A1285" s="97">
        <v>113</v>
      </c>
      <c r="B1285" s="2" t="s">
        <v>3006</v>
      </c>
      <c r="C1285" s="1101">
        <v>1284</v>
      </c>
      <c r="D1285" s="1101">
        <v>10</v>
      </c>
      <c r="E1285" s="1101">
        <v>9</v>
      </c>
      <c r="F1285" s="1101">
        <v>194</v>
      </c>
      <c r="G1285" s="1101">
        <v>49</v>
      </c>
      <c r="H1285" s="1102">
        <f>MID(I1285,1,50)</f>
      </c>
      <c r="I1285" s="1" t="s">
        <v>3103</v>
      </c>
      <c r="J1285" s="1104" t="s">
        <v>3104</v>
      </c>
    </row>
    <row x14ac:dyDescent="0.25" r="1286" customHeight="1" ht="18.75">
      <c r="A1286" s="97">
        <v>113</v>
      </c>
      <c r="B1286" s="2" t="s">
        <v>3006</v>
      </c>
      <c r="C1286" s="1101">
        <v>1285</v>
      </c>
      <c r="D1286" s="1101">
        <v>10</v>
      </c>
      <c r="E1286" s="1101">
        <v>9</v>
      </c>
      <c r="F1286" s="1101">
        <v>194</v>
      </c>
      <c r="G1286" s="1101">
        <v>50</v>
      </c>
      <c r="H1286" s="1102">
        <f>MID(I1286,1,50)</f>
      </c>
      <c r="I1286" s="1" t="s">
        <v>3105</v>
      </c>
      <c r="J1286" s="1104" t="s">
        <v>3106</v>
      </c>
    </row>
    <row x14ac:dyDescent="0.25" r="1287" customHeight="1" ht="18.75">
      <c r="A1287" s="97">
        <v>113</v>
      </c>
      <c r="B1287" s="2" t="s">
        <v>3006</v>
      </c>
      <c r="C1287" s="1101">
        <v>1286</v>
      </c>
      <c r="D1287" s="1101">
        <v>10</v>
      </c>
      <c r="E1287" s="1101">
        <v>9</v>
      </c>
      <c r="F1287" s="1101">
        <v>194</v>
      </c>
      <c r="G1287" s="1101">
        <v>51</v>
      </c>
      <c r="H1287" s="1102">
        <f>MID(I1287,1,50)</f>
      </c>
      <c r="I1287" s="1" t="s">
        <v>3107</v>
      </c>
      <c r="J1287" s="1104" t="s">
        <v>3108</v>
      </c>
    </row>
    <row x14ac:dyDescent="0.25" r="1288" customHeight="1" ht="18.75">
      <c r="A1288" s="97">
        <v>113</v>
      </c>
      <c r="B1288" s="2" t="s">
        <v>3006</v>
      </c>
      <c r="C1288" s="1101">
        <v>1287</v>
      </c>
      <c r="D1288" s="1101">
        <v>10</v>
      </c>
      <c r="E1288" s="1101">
        <v>9</v>
      </c>
      <c r="F1288" s="1101">
        <v>194</v>
      </c>
      <c r="G1288" s="1101">
        <v>52</v>
      </c>
      <c r="H1288" s="1102">
        <f>MID(I1288,1,50)</f>
      </c>
      <c r="I1288" s="1" t="s">
        <v>3109</v>
      </c>
      <c r="J1288" s="1104" t="s">
        <v>3110</v>
      </c>
    </row>
    <row x14ac:dyDescent="0.25" r="1289" customHeight="1" ht="18.75">
      <c r="A1289" s="97">
        <v>113</v>
      </c>
      <c r="B1289" s="2" t="s">
        <v>3006</v>
      </c>
      <c r="C1289" s="1101">
        <v>1288</v>
      </c>
      <c r="D1289" s="1101">
        <v>10</v>
      </c>
      <c r="E1289" s="1101">
        <v>9</v>
      </c>
      <c r="F1289" s="1101">
        <v>194</v>
      </c>
      <c r="G1289" s="1101">
        <v>53</v>
      </c>
      <c r="H1289" s="1102">
        <f>MID(I1289,1,50)</f>
      </c>
      <c r="I1289" s="1" t="s">
        <v>3111</v>
      </c>
      <c r="J1289" s="1104" t="s">
        <v>3112</v>
      </c>
    </row>
    <row x14ac:dyDescent="0.25" r="1290" customHeight="1" ht="18.75">
      <c r="A1290" s="97">
        <v>113</v>
      </c>
      <c r="B1290" s="2" t="s">
        <v>3006</v>
      </c>
      <c r="C1290" s="1101">
        <v>1289</v>
      </c>
      <c r="D1290" s="1101">
        <v>10</v>
      </c>
      <c r="E1290" s="1101">
        <v>9</v>
      </c>
      <c r="F1290" s="1101">
        <v>194</v>
      </c>
      <c r="G1290" s="1101">
        <v>54</v>
      </c>
      <c r="H1290" s="1102">
        <f>MID(I1290,1,50)</f>
      </c>
      <c r="I1290" s="1" t="s">
        <v>3113</v>
      </c>
      <c r="J1290" s="1104" t="s">
        <v>3114</v>
      </c>
    </row>
    <row x14ac:dyDescent="0.25" r="1291" customHeight="1" ht="18.75">
      <c r="A1291" s="97">
        <v>113</v>
      </c>
      <c r="B1291" s="2" t="s">
        <v>3006</v>
      </c>
      <c r="C1291" s="1101">
        <v>1290</v>
      </c>
      <c r="D1291" s="1101">
        <v>10</v>
      </c>
      <c r="E1291" s="1101">
        <v>9</v>
      </c>
      <c r="F1291" s="1101">
        <v>195</v>
      </c>
      <c r="G1291" s="1101">
        <v>55</v>
      </c>
      <c r="H1291" s="1102">
        <f>MID(I1291,1,50)</f>
      </c>
      <c r="I1291" s="1" t="s">
        <v>3115</v>
      </c>
      <c r="J1291" s="1104" t="s">
        <v>3116</v>
      </c>
    </row>
    <row x14ac:dyDescent="0.25" r="1292" customHeight="1" ht="18.75">
      <c r="A1292" s="97">
        <v>113</v>
      </c>
      <c r="B1292" s="2" t="s">
        <v>3006</v>
      </c>
      <c r="C1292" s="1101">
        <v>1291</v>
      </c>
      <c r="D1292" s="1101">
        <v>10</v>
      </c>
      <c r="E1292" s="1101">
        <v>9</v>
      </c>
      <c r="F1292" s="1101">
        <v>195</v>
      </c>
      <c r="G1292" s="1101">
        <v>56</v>
      </c>
      <c r="H1292" s="1102">
        <f>MID(I1292,1,50)</f>
      </c>
      <c r="I1292" s="1" t="s">
        <v>3117</v>
      </c>
      <c r="J1292" s="1104" t="s">
        <v>3118</v>
      </c>
    </row>
    <row x14ac:dyDescent="0.25" r="1293" customHeight="1" ht="18.75">
      <c r="A1293" s="97">
        <v>113</v>
      </c>
      <c r="B1293" s="2" t="s">
        <v>3006</v>
      </c>
      <c r="C1293" s="1101">
        <v>1292</v>
      </c>
      <c r="D1293" s="1101">
        <v>10</v>
      </c>
      <c r="E1293" s="1101">
        <v>9</v>
      </c>
      <c r="F1293" s="1101">
        <v>195</v>
      </c>
      <c r="G1293" s="1101">
        <v>57</v>
      </c>
      <c r="H1293" s="1102">
        <f>MID(I1293,1,50)</f>
      </c>
      <c r="I1293" s="1" t="s">
        <v>3119</v>
      </c>
      <c r="J1293" s="1104" t="s">
        <v>3120</v>
      </c>
    </row>
    <row x14ac:dyDescent="0.25" r="1294" customHeight="1" ht="18.75">
      <c r="A1294" s="97">
        <v>113</v>
      </c>
      <c r="B1294" s="2" t="s">
        <v>3006</v>
      </c>
      <c r="C1294" s="1101">
        <v>1293</v>
      </c>
      <c r="D1294" s="1101">
        <v>10</v>
      </c>
      <c r="E1294" s="1101">
        <v>9</v>
      </c>
      <c r="F1294" s="1101">
        <v>195</v>
      </c>
      <c r="G1294" s="1101">
        <v>58</v>
      </c>
      <c r="H1294" s="1102">
        <f>MID(I1294,1,50)</f>
      </c>
      <c r="I1294" s="1" t="s">
        <v>3121</v>
      </c>
      <c r="J1294" s="1104" t="s">
        <v>3122</v>
      </c>
    </row>
    <row x14ac:dyDescent="0.25" r="1295" customHeight="1" ht="18.75">
      <c r="A1295" s="97">
        <v>113</v>
      </c>
      <c r="B1295" s="2" t="s">
        <v>3006</v>
      </c>
      <c r="C1295" s="1101">
        <v>1294</v>
      </c>
      <c r="D1295" s="1101">
        <v>10</v>
      </c>
      <c r="E1295" s="1101">
        <v>9</v>
      </c>
      <c r="F1295" s="1101">
        <v>195</v>
      </c>
      <c r="G1295" s="1101">
        <v>59</v>
      </c>
      <c r="H1295" s="1102">
        <f>MID(I1295,1,50)</f>
      </c>
      <c r="I1295" s="1" t="s">
        <v>3123</v>
      </c>
      <c r="J1295" s="1104" t="s">
        <v>3124</v>
      </c>
    </row>
    <row x14ac:dyDescent="0.25" r="1296" customHeight="1" ht="18.75">
      <c r="A1296" s="97">
        <v>113</v>
      </c>
      <c r="B1296" s="2" t="s">
        <v>3006</v>
      </c>
      <c r="C1296" s="1101">
        <v>1295</v>
      </c>
      <c r="D1296" s="1101">
        <v>10</v>
      </c>
      <c r="E1296" s="1101">
        <v>9</v>
      </c>
      <c r="F1296" s="1101">
        <v>195</v>
      </c>
      <c r="G1296" s="1101">
        <v>60</v>
      </c>
      <c r="H1296" s="1102">
        <f>MID(I1296,1,50)</f>
      </c>
      <c r="I1296" s="1" t="s">
        <v>3125</v>
      </c>
      <c r="J1296" s="1104" t="s">
        <v>3126</v>
      </c>
    </row>
    <row x14ac:dyDescent="0.25" r="1297" customHeight="1" ht="18.75">
      <c r="A1297" s="97">
        <v>113</v>
      </c>
      <c r="B1297" s="2" t="s">
        <v>3006</v>
      </c>
      <c r="C1297" s="1101">
        <v>1296</v>
      </c>
      <c r="D1297" s="1101">
        <v>10</v>
      </c>
      <c r="E1297" s="1101">
        <v>9</v>
      </c>
      <c r="F1297" s="1101">
        <v>195</v>
      </c>
      <c r="G1297" s="1101">
        <v>61</v>
      </c>
      <c r="H1297" s="1102">
        <f>MID(I1297,1,50)</f>
      </c>
      <c r="I1297" s="1" t="s">
        <v>3127</v>
      </c>
      <c r="J1297" s="1104" t="s">
        <v>3128</v>
      </c>
    </row>
    <row x14ac:dyDescent="0.25" r="1298" customHeight="1" ht="18.75">
      <c r="A1298" s="97">
        <v>113</v>
      </c>
      <c r="B1298" s="2" t="s">
        <v>3006</v>
      </c>
      <c r="C1298" s="1101">
        <v>1297</v>
      </c>
      <c r="D1298" s="1101">
        <v>10</v>
      </c>
      <c r="E1298" s="1101">
        <v>9</v>
      </c>
      <c r="F1298" s="1101">
        <v>196</v>
      </c>
      <c r="G1298" s="1101">
        <v>62</v>
      </c>
      <c r="H1298" s="1102">
        <f>MID(I1298,1,50)</f>
      </c>
      <c r="I1298" s="1" t="s">
        <v>3129</v>
      </c>
      <c r="J1298" s="1104" t="s">
        <v>3130</v>
      </c>
    </row>
    <row x14ac:dyDescent="0.25" r="1299" customHeight="1" ht="18.75">
      <c r="A1299" s="97">
        <v>113</v>
      </c>
      <c r="B1299" s="2" t="s">
        <v>3006</v>
      </c>
      <c r="C1299" s="1101">
        <v>1298</v>
      </c>
      <c r="D1299" s="1101">
        <v>10</v>
      </c>
      <c r="E1299" s="1101">
        <v>9</v>
      </c>
      <c r="F1299" s="1101">
        <v>196</v>
      </c>
      <c r="G1299" s="1101">
        <v>63</v>
      </c>
      <c r="H1299" s="1102">
        <f>MID(I1299,1,50)</f>
      </c>
      <c r="I1299" s="1" t="s">
        <v>3131</v>
      </c>
      <c r="J1299" s="1104" t="s">
        <v>3132</v>
      </c>
    </row>
    <row x14ac:dyDescent="0.25" r="1300" customHeight="1" ht="18.75">
      <c r="A1300" s="97">
        <v>113</v>
      </c>
      <c r="B1300" s="2" t="s">
        <v>3006</v>
      </c>
      <c r="C1300" s="1101">
        <v>1299</v>
      </c>
      <c r="D1300" s="1101">
        <v>10</v>
      </c>
      <c r="E1300" s="1101">
        <v>9</v>
      </c>
      <c r="F1300" s="1101">
        <v>196</v>
      </c>
      <c r="G1300" s="1101">
        <v>64</v>
      </c>
      <c r="H1300" s="1102">
        <f>MID(I1300,1,50)</f>
      </c>
      <c r="I1300" s="1" t="s">
        <v>3133</v>
      </c>
      <c r="J1300" s="1104" t="s">
        <v>3134</v>
      </c>
    </row>
    <row x14ac:dyDescent="0.25" r="1301" customHeight="1" ht="18.75">
      <c r="A1301" s="97">
        <v>113</v>
      </c>
      <c r="B1301" s="2" t="s">
        <v>3006</v>
      </c>
      <c r="C1301" s="1101">
        <v>1300</v>
      </c>
      <c r="D1301" s="1101">
        <v>10</v>
      </c>
      <c r="E1301" s="1101">
        <v>9</v>
      </c>
      <c r="F1301" s="1101">
        <v>196</v>
      </c>
      <c r="G1301" s="1101">
        <v>65</v>
      </c>
      <c r="H1301" s="1102">
        <f>MID(I1301,1,50)</f>
      </c>
      <c r="I1301" s="1" t="s">
        <v>3135</v>
      </c>
      <c r="J1301" s="1104" t="s">
        <v>3136</v>
      </c>
    </row>
    <row x14ac:dyDescent="0.25" r="1302" customHeight="1" ht="18.75">
      <c r="A1302" s="97">
        <v>113</v>
      </c>
      <c r="B1302" s="2" t="s">
        <v>3006</v>
      </c>
      <c r="C1302" s="1101">
        <v>1301</v>
      </c>
      <c r="D1302" s="1101">
        <v>10</v>
      </c>
      <c r="E1302" s="1101">
        <v>9</v>
      </c>
      <c r="F1302" s="1101">
        <v>196</v>
      </c>
      <c r="G1302" s="1101">
        <v>66</v>
      </c>
      <c r="H1302" s="1102">
        <f>MID(I1302,1,50)</f>
      </c>
      <c r="I1302" s="1" t="s">
        <v>3137</v>
      </c>
      <c r="J1302" s="1104" t="s">
        <v>3138</v>
      </c>
    </row>
    <row x14ac:dyDescent="0.25" r="1303" customHeight="1" ht="18.75">
      <c r="A1303" s="97">
        <v>113</v>
      </c>
      <c r="B1303" s="2" t="s">
        <v>3006</v>
      </c>
      <c r="C1303" s="1101">
        <v>1302</v>
      </c>
      <c r="D1303" s="1101">
        <v>10</v>
      </c>
      <c r="E1303" s="1101">
        <v>9</v>
      </c>
      <c r="F1303" s="1101">
        <v>196</v>
      </c>
      <c r="G1303" s="1101">
        <v>67</v>
      </c>
      <c r="H1303" s="1102">
        <f>MID(I1303,1,50)</f>
      </c>
      <c r="I1303" s="1" t="s">
        <v>3139</v>
      </c>
      <c r="J1303" s="1104" t="s">
        <v>3140</v>
      </c>
    </row>
    <row x14ac:dyDescent="0.25" r="1304" customHeight="1" ht="18.75">
      <c r="A1304" s="97">
        <v>113</v>
      </c>
      <c r="B1304" s="2" t="s">
        <v>3006</v>
      </c>
      <c r="C1304" s="1101">
        <v>1303</v>
      </c>
      <c r="D1304" s="1101">
        <v>10</v>
      </c>
      <c r="E1304" s="1101">
        <v>9</v>
      </c>
      <c r="F1304" s="1101">
        <v>196</v>
      </c>
      <c r="G1304" s="1101">
        <v>68</v>
      </c>
      <c r="H1304" s="1102">
        <f>MID(I1304,1,50)</f>
      </c>
      <c r="I1304" s="1" t="s">
        <v>3141</v>
      </c>
      <c r="J1304" s="1104" t="s">
        <v>3142</v>
      </c>
    </row>
    <row x14ac:dyDescent="0.25" r="1305" customHeight="1" ht="18.75">
      <c r="A1305" s="97">
        <v>113</v>
      </c>
      <c r="B1305" s="2" t="s">
        <v>3006</v>
      </c>
      <c r="C1305" s="1101">
        <v>1304</v>
      </c>
      <c r="D1305" s="1101">
        <v>10</v>
      </c>
      <c r="E1305" s="1101">
        <v>9</v>
      </c>
      <c r="F1305" s="1101">
        <v>197</v>
      </c>
      <c r="G1305" s="1101">
        <v>69</v>
      </c>
      <c r="H1305" s="1102">
        <f>MID(I1305,1,50)</f>
      </c>
      <c r="I1305" s="1" t="s">
        <v>3143</v>
      </c>
      <c r="J1305" s="1104" t="s">
        <v>3144</v>
      </c>
    </row>
    <row x14ac:dyDescent="0.25" r="1306" customHeight="1" ht="18.75">
      <c r="A1306" s="97">
        <v>113</v>
      </c>
      <c r="B1306" s="2" t="s">
        <v>3006</v>
      </c>
      <c r="C1306" s="1101">
        <v>1305</v>
      </c>
      <c r="D1306" s="1101">
        <v>10</v>
      </c>
      <c r="E1306" s="1101">
        <v>9</v>
      </c>
      <c r="F1306" s="1101">
        <v>197</v>
      </c>
      <c r="G1306" s="1101">
        <v>70</v>
      </c>
      <c r="H1306" s="1102">
        <f>MID(I1306,1,50)</f>
      </c>
      <c r="I1306" s="1" t="s">
        <v>3145</v>
      </c>
      <c r="J1306" s="1104" t="s">
        <v>3146</v>
      </c>
    </row>
    <row x14ac:dyDescent="0.25" r="1307" customHeight="1" ht="18.75">
      <c r="A1307" s="97">
        <v>113</v>
      </c>
      <c r="B1307" s="2" t="s">
        <v>3006</v>
      </c>
      <c r="C1307" s="1101">
        <v>1306</v>
      </c>
      <c r="D1307" s="1101">
        <v>10</v>
      </c>
      <c r="E1307" s="1101">
        <v>9</v>
      </c>
      <c r="F1307" s="1101">
        <v>197</v>
      </c>
      <c r="G1307" s="1101">
        <v>71</v>
      </c>
      <c r="H1307" s="1102">
        <f>MID(I1307,1,50)</f>
      </c>
      <c r="I1307" s="1" t="s">
        <v>3147</v>
      </c>
      <c r="J1307" s="1104" t="s">
        <v>3148</v>
      </c>
    </row>
    <row x14ac:dyDescent="0.25" r="1308" customHeight="1" ht="18.75">
      <c r="A1308" s="97">
        <v>113</v>
      </c>
      <c r="B1308" s="2" t="s">
        <v>3006</v>
      </c>
      <c r="C1308" s="1101">
        <v>1307</v>
      </c>
      <c r="D1308" s="1101">
        <v>10</v>
      </c>
      <c r="E1308" s="1101">
        <v>9</v>
      </c>
      <c r="F1308" s="1101">
        <v>197</v>
      </c>
      <c r="G1308" s="1101">
        <v>72</v>
      </c>
      <c r="H1308" s="1102">
        <f>MID(I1308,1,50)</f>
      </c>
      <c r="I1308" s="1" t="s">
        <v>3149</v>
      </c>
      <c r="J1308" s="1104" t="s">
        <v>3150</v>
      </c>
    </row>
    <row x14ac:dyDescent="0.25" r="1309" customHeight="1" ht="18.75">
      <c r="A1309" s="97">
        <v>113</v>
      </c>
      <c r="B1309" s="2" t="s">
        <v>3006</v>
      </c>
      <c r="C1309" s="1101">
        <v>1308</v>
      </c>
      <c r="D1309" s="1101">
        <v>10</v>
      </c>
      <c r="E1309" s="1101">
        <v>9</v>
      </c>
      <c r="F1309" s="1101">
        <v>198</v>
      </c>
      <c r="G1309" s="1101">
        <v>73</v>
      </c>
      <c r="H1309" s="1102">
        <f>MID(I1309,1,50)</f>
      </c>
      <c r="I1309" s="1" t="s">
        <v>3151</v>
      </c>
      <c r="J1309" s="1104" t="s">
        <v>3152</v>
      </c>
    </row>
    <row x14ac:dyDescent="0.25" r="1310" customHeight="1" ht="18.75">
      <c r="A1310" s="97">
        <v>113</v>
      </c>
      <c r="B1310" s="2" t="s">
        <v>3006</v>
      </c>
      <c r="C1310" s="1101">
        <v>1309</v>
      </c>
      <c r="D1310" s="1101">
        <v>10</v>
      </c>
      <c r="E1310" s="1101">
        <v>9</v>
      </c>
      <c r="F1310" s="1101">
        <v>198</v>
      </c>
      <c r="G1310" s="1101">
        <v>74</v>
      </c>
      <c r="H1310" s="1102">
        <f>MID(I1310,1,50)</f>
      </c>
      <c r="I1310" s="1" t="s">
        <v>3153</v>
      </c>
      <c r="J1310" s="1104" t="s">
        <v>3154</v>
      </c>
    </row>
    <row x14ac:dyDescent="0.25" r="1311" customHeight="1" ht="18.75">
      <c r="A1311" s="97">
        <v>113</v>
      </c>
      <c r="B1311" s="2" t="s">
        <v>3006</v>
      </c>
      <c r="C1311" s="1101">
        <v>1310</v>
      </c>
      <c r="D1311" s="1101">
        <v>10</v>
      </c>
      <c r="E1311" s="1101">
        <v>9</v>
      </c>
      <c r="F1311" s="1101">
        <v>198</v>
      </c>
      <c r="G1311" s="1101">
        <v>75</v>
      </c>
      <c r="H1311" s="1102">
        <f>MID(I1311,1,50)</f>
      </c>
      <c r="I1311" s="1" t="s">
        <v>3155</v>
      </c>
      <c r="J1311" s="1104" t="s">
        <v>3156</v>
      </c>
    </row>
    <row x14ac:dyDescent="0.25" r="1312" customHeight="1" ht="18.75">
      <c r="A1312" s="97">
        <v>113</v>
      </c>
      <c r="B1312" s="2" t="s">
        <v>3006</v>
      </c>
      <c r="C1312" s="1101">
        <v>1311</v>
      </c>
      <c r="D1312" s="1101">
        <v>10</v>
      </c>
      <c r="E1312" s="1101">
        <v>9</v>
      </c>
      <c r="F1312" s="1101">
        <v>198</v>
      </c>
      <c r="G1312" s="1101">
        <v>76</v>
      </c>
      <c r="H1312" s="1102">
        <f>MID(I1312,1,50)</f>
      </c>
      <c r="I1312" s="1" t="s">
        <v>3157</v>
      </c>
      <c r="J1312" s="1104" t="s">
        <v>3158</v>
      </c>
    </row>
    <row x14ac:dyDescent="0.25" r="1313" customHeight="1" ht="18.75">
      <c r="A1313" s="97">
        <v>113</v>
      </c>
      <c r="B1313" s="2" t="s">
        <v>3006</v>
      </c>
      <c r="C1313" s="1101">
        <v>1312</v>
      </c>
      <c r="D1313" s="1101">
        <v>10</v>
      </c>
      <c r="E1313" s="1101">
        <v>9</v>
      </c>
      <c r="F1313" s="1101">
        <v>198</v>
      </c>
      <c r="G1313" s="1101">
        <v>77</v>
      </c>
      <c r="H1313" s="1102">
        <f>MID(I1313,1,50)</f>
      </c>
      <c r="I1313" s="1" t="s">
        <v>3159</v>
      </c>
      <c r="J1313" s="1104" t="s">
        <v>3160</v>
      </c>
    </row>
    <row x14ac:dyDescent="0.25" r="1314" customHeight="1" ht="18.75">
      <c r="A1314" s="97">
        <v>113</v>
      </c>
      <c r="B1314" s="2" t="s">
        <v>3006</v>
      </c>
      <c r="C1314" s="1101">
        <v>1313</v>
      </c>
      <c r="D1314" s="1101">
        <v>10</v>
      </c>
      <c r="E1314" s="1101">
        <v>9</v>
      </c>
      <c r="F1314" s="1101">
        <v>198</v>
      </c>
      <c r="G1314" s="1101">
        <v>78</v>
      </c>
      <c r="H1314" s="1102">
        <f>MID(I1314,1,50)</f>
      </c>
      <c r="I1314" s="1" t="s">
        <v>3161</v>
      </c>
      <c r="J1314" s="1104" t="s">
        <v>3162</v>
      </c>
    </row>
    <row x14ac:dyDescent="0.25" r="1315" customHeight="1" ht="18.75">
      <c r="A1315" s="97">
        <v>113</v>
      </c>
      <c r="B1315" s="2" t="s">
        <v>3006</v>
      </c>
      <c r="C1315" s="1101">
        <v>1314</v>
      </c>
      <c r="D1315" s="1101">
        <v>10</v>
      </c>
      <c r="E1315" s="1101">
        <v>9</v>
      </c>
      <c r="F1315" s="1101">
        <v>198</v>
      </c>
      <c r="G1315" s="1101">
        <v>79</v>
      </c>
      <c r="H1315" s="1102">
        <f>MID(I1315,1,50)</f>
      </c>
      <c r="I1315" s="1" t="s">
        <v>3163</v>
      </c>
      <c r="J1315" s="1104" t="s">
        <v>3164</v>
      </c>
    </row>
    <row x14ac:dyDescent="0.25" r="1316" customHeight="1" ht="18.75">
      <c r="A1316" s="97">
        <v>113</v>
      </c>
      <c r="B1316" s="2" t="s">
        <v>3006</v>
      </c>
      <c r="C1316" s="1101">
        <v>1315</v>
      </c>
      <c r="D1316" s="1101">
        <v>10</v>
      </c>
      <c r="E1316" s="1101">
        <v>9</v>
      </c>
      <c r="F1316" s="1101">
        <v>199</v>
      </c>
      <c r="G1316" s="1101">
        <v>80</v>
      </c>
      <c r="H1316" s="1102">
        <f>MID(I1316,1,50)</f>
      </c>
      <c r="I1316" s="1" t="s">
        <v>3165</v>
      </c>
      <c r="J1316" s="1104" t="s">
        <v>3166</v>
      </c>
    </row>
    <row x14ac:dyDescent="0.25" r="1317" customHeight="1" ht="18.75">
      <c r="A1317" s="97">
        <v>113</v>
      </c>
      <c r="B1317" s="2" t="s">
        <v>3006</v>
      </c>
      <c r="C1317" s="1101">
        <v>1316</v>
      </c>
      <c r="D1317" s="1101">
        <v>10</v>
      </c>
      <c r="E1317" s="1101">
        <v>9</v>
      </c>
      <c r="F1317" s="1101">
        <v>199</v>
      </c>
      <c r="G1317" s="1101">
        <v>81</v>
      </c>
      <c r="H1317" s="1102">
        <f>MID(I1317,1,50)</f>
      </c>
      <c r="I1317" s="1" t="s">
        <v>3167</v>
      </c>
      <c r="J1317" s="1104" t="s">
        <v>3168</v>
      </c>
    </row>
    <row x14ac:dyDescent="0.25" r="1318" customHeight="1" ht="18.75">
      <c r="A1318" s="97">
        <v>113</v>
      </c>
      <c r="B1318" s="2" t="s">
        <v>3006</v>
      </c>
      <c r="C1318" s="1101">
        <v>1317</v>
      </c>
      <c r="D1318" s="1101">
        <v>10</v>
      </c>
      <c r="E1318" s="1101">
        <v>9</v>
      </c>
      <c r="F1318" s="1101">
        <v>199</v>
      </c>
      <c r="G1318" s="1101">
        <v>82</v>
      </c>
      <c r="H1318" s="1102">
        <f>MID(I1318,1,50)</f>
      </c>
      <c r="I1318" s="1" t="s">
        <v>3169</v>
      </c>
      <c r="J1318" s="1104" t="s">
        <v>3170</v>
      </c>
    </row>
    <row x14ac:dyDescent="0.25" r="1319" customHeight="1" ht="18.75">
      <c r="A1319" s="97">
        <v>113</v>
      </c>
      <c r="B1319" s="2" t="s">
        <v>3006</v>
      </c>
      <c r="C1319" s="1101">
        <v>1318</v>
      </c>
      <c r="D1319" s="1101">
        <v>10</v>
      </c>
      <c r="E1319" s="1101">
        <v>9</v>
      </c>
      <c r="F1319" s="1101">
        <v>199</v>
      </c>
      <c r="G1319" s="1101">
        <v>83</v>
      </c>
      <c r="H1319" s="1102">
        <f>MID(I1319,1,50)</f>
      </c>
      <c r="I1319" s="1" t="s">
        <v>3171</v>
      </c>
      <c r="J1319" s="1104" t="s">
        <v>3172</v>
      </c>
    </row>
    <row x14ac:dyDescent="0.25" r="1320" customHeight="1" ht="18.75">
      <c r="A1320" s="97">
        <v>113</v>
      </c>
      <c r="B1320" s="2" t="s">
        <v>3006</v>
      </c>
      <c r="C1320" s="1101">
        <v>1319</v>
      </c>
      <c r="D1320" s="1101">
        <v>10</v>
      </c>
      <c r="E1320" s="1101">
        <v>9</v>
      </c>
      <c r="F1320" s="1101">
        <v>199</v>
      </c>
      <c r="G1320" s="1101">
        <v>84</v>
      </c>
      <c r="H1320" s="1102">
        <f>MID(I1320,1,50)</f>
      </c>
      <c r="I1320" s="1" t="s">
        <v>3173</v>
      </c>
      <c r="J1320" s="1104" t="s">
        <v>3174</v>
      </c>
    </row>
    <row x14ac:dyDescent="0.25" r="1321" customHeight="1" ht="18.75">
      <c r="A1321" s="97">
        <v>113</v>
      </c>
      <c r="B1321" s="2" t="s">
        <v>3006</v>
      </c>
      <c r="C1321" s="1101">
        <v>1320</v>
      </c>
      <c r="D1321" s="1101">
        <v>10</v>
      </c>
      <c r="E1321" s="1101">
        <v>9</v>
      </c>
      <c r="F1321" s="1101">
        <v>199</v>
      </c>
      <c r="G1321" s="1101">
        <v>85</v>
      </c>
      <c r="H1321" s="1102">
        <f>MID(I1321,1,50)</f>
      </c>
      <c r="I1321" s="1" t="s">
        <v>3175</v>
      </c>
      <c r="J1321" s="1104" t="s">
        <v>3176</v>
      </c>
    </row>
    <row x14ac:dyDescent="0.25" r="1322" customHeight="1" ht="18.75">
      <c r="A1322" s="97">
        <v>113</v>
      </c>
      <c r="B1322" s="2" t="s">
        <v>3006</v>
      </c>
      <c r="C1322" s="1101">
        <v>1321</v>
      </c>
      <c r="D1322" s="1101">
        <v>10</v>
      </c>
      <c r="E1322" s="1101">
        <v>9</v>
      </c>
      <c r="F1322" s="1101">
        <v>199</v>
      </c>
      <c r="G1322" s="1101">
        <v>86</v>
      </c>
      <c r="H1322" s="1102">
        <f>MID(I1322,1,50)</f>
      </c>
      <c r="I1322" s="1" t="s">
        <v>3177</v>
      </c>
      <c r="J1322" s="1104" t="s">
        <v>3178</v>
      </c>
    </row>
    <row x14ac:dyDescent="0.25" r="1323" customHeight="1" ht="18.75">
      <c r="A1323" s="97">
        <v>113</v>
      </c>
      <c r="B1323" s="2" t="s">
        <v>3006</v>
      </c>
      <c r="C1323" s="1101">
        <v>1322</v>
      </c>
      <c r="D1323" s="1101">
        <v>10</v>
      </c>
      <c r="E1323" s="1101">
        <v>9</v>
      </c>
      <c r="F1323" s="1101">
        <v>200</v>
      </c>
      <c r="G1323" s="1101">
        <v>87</v>
      </c>
      <c r="H1323" s="1102">
        <f>MID(I1323,1,50)</f>
      </c>
      <c r="I1323" s="1" t="s">
        <v>3179</v>
      </c>
      <c r="J1323" s="1104" t="s">
        <v>3180</v>
      </c>
    </row>
    <row x14ac:dyDescent="0.25" r="1324" customHeight="1" ht="18.75">
      <c r="A1324" s="97">
        <v>113</v>
      </c>
      <c r="B1324" s="2" t="s">
        <v>3006</v>
      </c>
      <c r="C1324" s="1101">
        <v>1323</v>
      </c>
      <c r="D1324" s="1101">
        <v>10</v>
      </c>
      <c r="E1324" s="1101">
        <v>9</v>
      </c>
      <c r="F1324" s="1101">
        <v>200</v>
      </c>
      <c r="G1324" s="1101">
        <v>88</v>
      </c>
      <c r="H1324" s="1102">
        <f>MID(I1324,1,50)</f>
      </c>
      <c r="I1324" s="1" t="s">
        <v>3181</v>
      </c>
      <c r="J1324" s="1104" t="s">
        <v>3182</v>
      </c>
    </row>
    <row x14ac:dyDescent="0.25" r="1325" customHeight="1" ht="18.75">
      <c r="A1325" s="97">
        <v>113</v>
      </c>
      <c r="B1325" s="2" t="s">
        <v>3006</v>
      </c>
      <c r="C1325" s="1101">
        <v>1324</v>
      </c>
      <c r="D1325" s="1101">
        <v>10</v>
      </c>
      <c r="E1325" s="1101">
        <v>9</v>
      </c>
      <c r="F1325" s="1101">
        <v>200</v>
      </c>
      <c r="G1325" s="1101">
        <v>89</v>
      </c>
      <c r="H1325" s="1102">
        <f>MID(I1325,1,50)</f>
      </c>
      <c r="I1325" s="1" t="s">
        <v>3183</v>
      </c>
      <c r="J1325" s="1104" t="s">
        <v>3184</v>
      </c>
    </row>
    <row x14ac:dyDescent="0.25" r="1326" customHeight="1" ht="18.75">
      <c r="A1326" s="97">
        <v>113</v>
      </c>
      <c r="B1326" s="2" t="s">
        <v>3006</v>
      </c>
      <c r="C1326" s="1101">
        <v>1325</v>
      </c>
      <c r="D1326" s="1101">
        <v>10</v>
      </c>
      <c r="E1326" s="1101">
        <v>9</v>
      </c>
      <c r="F1326" s="1101">
        <v>200</v>
      </c>
      <c r="G1326" s="1101">
        <v>90</v>
      </c>
      <c r="H1326" s="1102">
        <f>MID(I1326,1,50)</f>
      </c>
      <c r="I1326" s="1" t="s">
        <v>3185</v>
      </c>
      <c r="J1326" s="1104" t="s">
        <v>3186</v>
      </c>
    </row>
    <row x14ac:dyDescent="0.25" r="1327" customHeight="1" ht="18.75">
      <c r="A1327" s="97">
        <v>113</v>
      </c>
      <c r="B1327" s="2" t="s">
        <v>3006</v>
      </c>
      <c r="C1327" s="1101">
        <v>1326</v>
      </c>
      <c r="D1327" s="1101">
        <v>10</v>
      </c>
      <c r="E1327" s="1101">
        <v>9</v>
      </c>
      <c r="F1327" s="1101">
        <v>200</v>
      </c>
      <c r="G1327" s="1101">
        <v>91</v>
      </c>
      <c r="H1327" s="1102">
        <f>MID(I1327,1,50)</f>
      </c>
      <c r="I1327" s="1" t="s">
        <v>3187</v>
      </c>
      <c r="J1327" s="1104" t="s">
        <v>3188</v>
      </c>
    </row>
    <row x14ac:dyDescent="0.25" r="1328" customHeight="1" ht="18.75">
      <c r="A1328" s="97">
        <v>113</v>
      </c>
      <c r="B1328" s="2" t="s">
        <v>3006</v>
      </c>
      <c r="C1328" s="1101">
        <v>1327</v>
      </c>
      <c r="D1328" s="1101">
        <v>10</v>
      </c>
      <c r="E1328" s="1101">
        <v>9</v>
      </c>
      <c r="F1328" s="1101">
        <v>200</v>
      </c>
      <c r="G1328" s="1101">
        <v>92</v>
      </c>
      <c r="H1328" s="1102">
        <f>MID(I1328,1,50)</f>
      </c>
      <c r="I1328" s="1" t="s">
        <v>3189</v>
      </c>
      <c r="J1328" s="1104" t="s">
        <v>3190</v>
      </c>
    </row>
    <row x14ac:dyDescent="0.25" r="1329" customHeight="1" ht="18.75">
      <c r="A1329" s="97">
        <v>113</v>
      </c>
      <c r="B1329" s="2" t="s">
        <v>3006</v>
      </c>
      <c r="C1329" s="1101">
        <v>1328</v>
      </c>
      <c r="D1329" s="1101">
        <v>10</v>
      </c>
      <c r="E1329" s="1101">
        <v>9</v>
      </c>
      <c r="F1329" s="1101">
        <v>200</v>
      </c>
      <c r="G1329" s="1101">
        <v>93</v>
      </c>
      <c r="H1329" s="1102">
        <f>MID(I1329,1,50)</f>
      </c>
      <c r="I1329" s="1" t="s">
        <v>3191</v>
      </c>
      <c r="J1329" s="1104" t="s">
        <v>3192</v>
      </c>
    </row>
    <row x14ac:dyDescent="0.25" r="1330" customHeight="1" ht="18.75">
      <c r="A1330" s="97">
        <v>113</v>
      </c>
      <c r="B1330" s="2" t="s">
        <v>3006</v>
      </c>
      <c r="C1330" s="1101">
        <v>1329</v>
      </c>
      <c r="D1330" s="1101">
        <v>11</v>
      </c>
      <c r="E1330" s="1101">
        <v>9</v>
      </c>
      <c r="F1330" s="1101">
        <v>201</v>
      </c>
      <c r="G1330" s="1101">
        <v>94</v>
      </c>
      <c r="H1330" s="1102">
        <f>MID(I1330,1,50)</f>
      </c>
      <c r="I1330" s="1" t="s">
        <v>3193</v>
      </c>
      <c r="J1330" s="1104" t="s">
        <v>3194</v>
      </c>
    </row>
    <row x14ac:dyDescent="0.25" r="1331" customHeight="1" ht="18.75">
      <c r="A1331" s="97">
        <v>113</v>
      </c>
      <c r="B1331" s="2" t="s">
        <v>3006</v>
      </c>
      <c r="C1331" s="1101">
        <v>1330</v>
      </c>
      <c r="D1331" s="1101">
        <v>11</v>
      </c>
      <c r="E1331" s="1101">
        <v>9</v>
      </c>
      <c r="F1331" s="1101">
        <v>201</v>
      </c>
      <c r="G1331" s="1101">
        <v>95</v>
      </c>
      <c r="H1331" s="1102">
        <f>MID(I1331,1,50)</f>
      </c>
      <c r="I1331" s="1" t="s">
        <v>3195</v>
      </c>
      <c r="J1331" s="1104" t="s">
        <v>3196</v>
      </c>
    </row>
    <row x14ac:dyDescent="0.25" r="1332" customHeight="1" ht="18.75">
      <c r="A1332" s="97">
        <v>113</v>
      </c>
      <c r="B1332" s="2" t="s">
        <v>3006</v>
      </c>
      <c r="C1332" s="1101">
        <v>1331</v>
      </c>
      <c r="D1332" s="1101">
        <v>11</v>
      </c>
      <c r="E1332" s="1101">
        <v>9</v>
      </c>
      <c r="F1332" s="1101">
        <v>201</v>
      </c>
      <c r="G1332" s="1101">
        <v>96</v>
      </c>
      <c r="H1332" s="1102">
        <f>MID(I1332,1,50)</f>
      </c>
      <c r="I1332" s="1" t="s">
        <v>3197</v>
      </c>
      <c r="J1332" s="1104" t="s">
        <v>3198</v>
      </c>
    </row>
    <row x14ac:dyDescent="0.25" r="1333" customHeight="1" ht="18.75">
      <c r="A1333" s="97">
        <v>113</v>
      </c>
      <c r="B1333" s="2" t="s">
        <v>3006</v>
      </c>
      <c r="C1333" s="1101">
        <v>1332</v>
      </c>
      <c r="D1333" s="1101">
        <v>11</v>
      </c>
      <c r="E1333" s="1101">
        <v>9</v>
      </c>
      <c r="F1333" s="1101">
        <v>201</v>
      </c>
      <c r="G1333" s="1101">
        <v>97</v>
      </c>
      <c r="H1333" s="1102">
        <f>MID(I1333,1,50)</f>
      </c>
      <c r="I1333" s="1" t="s">
        <v>3199</v>
      </c>
      <c r="J1333" s="1104" t="s">
        <v>3200</v>
      </c>
    </row>
    <row x14ac:dyDescent="0.25" r="1334" customHeight="1" ht="18.75">
      <c r="A1334" s="97">
        <v>113</v>
      </c>
      <c r="B1334" s="2" t="s">
        <v>3006</v>
      </c>
      <c r="C1334" s="1101">
        <v>1333</v>
      </c>
      <c r="D1334" s="1101">
        <v>11</v>
      </c>
      <c r="E1334" s="1101">
        <v>9</v>
      </c>
      <c r="F1334" s="1101">
        <v>201</v>
      </c>
      <c r="G1334" s="1101">
        <v>98</v>
      </c>
      <c r="H1334" s="1102">
        <f>MID(I1334,1,50)</f>
      </c>
      <c r="I1334" s="1" t="s">
        <v>3201</v>
      </c>
      <c r="J1334" s="1104" t="s">
        <v>3202</v>
      </c>
    </row>
    <row x14ac:dyDescent="0.25" r="1335" customHeight="1" ht="18.75">
      <c r="A1335" s="97">
        <v>113</v>
      </c>
      <c r="B1335" s="2" t="s">
        <v>3006</v>
      </c>
      <c r="C1335" s="1101">
        <v>1334</v>
      </c>
      <c r="D1335" s="1101">
        <v>11</v>
      </c>
      <c r="E1335" s="1101">
        <v>9</v>
      </c>
      <c r="F1335" s="1101">
        <v>201</v>
      </c>
      <c r="G1335" s="1101">
        <v>99</v>
      </c>
      <c r="H1335" s="1102">
        <f>MID(I1335,1,50)</f>
      </c>
      <c r="I1335" s="1" t="s">
        <v>3203</v>
      </c>
      <c r="J1335" s="1104" t="s">
        <v>3204</v>
      </c>
    </row>
    <row x14ac:dyDescent="0.25" r="1336" customHeight="1" ht="18.75">
      <c r="A1336" s="97">
        <v>113</v>
      </c>
      <c r="B1336" s="2" t="s">
        <v>3006</v>
      </c>
      <c r="C1336" s="1101">
        <v>1335</v>
      </c>
      <c r="D1336" s="1101">
        <v>11</v>
      </c>
      <c r="E1336" s="1101">
        <v>9</v>
      </c>
      <c r="F1336" s="1101">
        <v>202</v>
      </c>
      <c r="G1336" s="1101">
        <v>100</v>
      </c>
      <c r="H1336" s="1102">
        <f>MID(I1336,1,50)</f>
      </c>
      <c r="I1336" s="1" t="s">
        <v>3205</v>
      </c>
      <c r="J1336" s="1104" t="s">
        <v>3206</v>
      </c>
    </row>
    <row x14ac:dyDescent="0.25" r="1337" customHeight="1" ht="18.75">
      <c r="A1337" s="97">
        <v>113</v>
      </c>
      <c r="B1337" s="2" t="s">
        <v>3006</v>
      </c>
      <c r="C1337" s="1101">
        <v>1336</v>
      </c>
      <c r="D1337" s="1101">
        <v>11</v>
      </c>
      <c r="E1337" s="1101">
        <v>9</v>
      </c>
      <c r="F1337" s="1101">
        <v>202</v>
      </c>
      <c r="G1337" s="1101">
        <v>101</v>
      </c>
      <c r="H1337" s="1102">
        <f>MID(I1337,1,50)</f>
      </c>
      <c r="I1337" s="1" t="s">
        <v>3207</v>
      </c>
      <c r="J1337" s="1104" t="s">
        <v>3208</v>
      </c>
    </row>
    <row x14ac:dyDescent="0.25" r="1338" customHeight="1" ht="18.75">
      <c r="A1338" s="97">
        <v>113</v>
      </c>
      <c r="B1338" s="2" t="s">
        <v>3006</v>
      </c>
      <c r="C1338" s="1101">
        <v>1337</v>
      </c>
      <c r="D1338" s="1101">
        <v>11</v>
      </c>
      <c r="E1338" s="1101">
        <v>9</v>
      </c>
      <c r="F1338" s="1101">
        <v>202</v>
      </c>
      <c r="G1338" s="1101">
        <v>102</v>
      </c>
      <c r="H1338" s="1102">
        <f>MID(I1338,1,50)</f>
      </c>
      <c r="I1338" s="1" t="s">
        <v>3209</v>
      </c>
      <c r="J1338" s="1104" t="s">
        <v>3210</v>
      </c>
    </row>
    <row x14ac:dyDescent="0.25" r="1339" customHeight="1" ht="18.75">
      <c r="A1339" s="97">
        <v>113</v>
      </c>
      <c r="B1339" s="2" t="s">
        <v>3006</v>
      </c>
      <c r="C1339" s="1101">
        <v>1338</v>
      </c>
      <c r="D1339" s="1101">
        <v>11</v>
      </c>
      <c r="E1339" s="1101">
        <v>9</v>
      </c>
      <c r="F1339" s="1101">
        <v>202</v>
      </c>
      <c r="G1339" s="1101">
        <v>103</v>
      </c>
      <c r="H1339" s="1102">
        <f>MID(I1339,1,50)</f>
      </c>
      <c r="I1339" s="1" t="s">
        <v>3211</v>
      </c>
      <c r="J1339" s="1104" t="s">
        <v>3212</v>
      </c>
    </row>
    <row x14ac:dyDescent="0.25" r="1340" customHeight="1" ht="18.75">
      <c r="A1340" s="97">
        <v>113</v>
      </c>
      <c r="B1340" s="2" t="s">
        <v>3006</v>
      </c>
      <c r="C1340" s="1101">
        <v>1339</v>
      </c>
      <c r="D1340" s="1101">
        <v>11</v>
      </c>
      <c r="E1340" s="1101">
        <v>9</v>
      </c>
      <c r="F1340" s="1101">
        <v>202</v>
      </c>
      <c r="G1340" s="1101">
        <v>104</v>
      </c>
      <c r="H1340" s="1102">
        <f>MID(I1340,1,50)</f>
      </c>
      <c r="I1340" s="1" t="s">
        <v>3213</v>
      </c>
      <c r="J1340" s="1104" t="s">
        <v>3214</v>
      </c>
    </row>
    <row x14ac:dyDescent="0.25" r="1341" customHeight="1" ht="18.75">
      <c r="A1341" s="97">
        <v>113</v>
      </c>
      <c r="B1341" s="2" t="s">
        <v>3006</v>
      </c>
      <c r="C1341" s="1101">
        <v>1340</v>
      </c>
      <c r="D1341" s="1101">
        <v>11</v>
      </c>
      <c r="E1341" s="1101">
        <v>9</v>
      </c>
      <c r="F1341" s="1101">
        <v>202</v>
      </c>
      <c r="G1341" s="1101">
        <v>105</v>
      </c>
      <c r="H1341" s="1102">
        <f>MID(I1341,1,50)</f>
      </c>
      <c r="I1341" s="1" t="s">
        <v>3215</v>
      </c>
      <c r="J1341" s="1104" t="s">
        <v>3216</v>
      </c>
    </row>
    <row x14ac:dyDescent="0.25" r="1342" customHeight="1" ht="18.75">
      <c r="A1342" s="97">
        <v>113</v>
      </c>
      <c r="B1342" s="2" t="s">
        <v>3006</v>
      </c>
      <c r="C1342" s="1101">
        <v>1341</v>
      </c>
      <c r="D1342" s="1101">
        <v>11</v>
      </c>
      <c r="E1342" s="1101">
        <v>9</v>
      </c>
      <c r="F1342" s="1101">
        <v>202</v>
      </c>
      <c r="G1342" s="1101">
        <v>106</v>
      </c>
      <c r="H1342" s="1102">
        <f>MID(I1342,1,50)</f>
      </c>
      <c r="I1342" s="1" t="s">
        <v>3217</v>
      </c>
      <c r="J1342" s="1104" t="s">
        <v>3218</v>
      </c>
    </row>
    <row x14ac:dyDescent="0.25" r="1343" customHeight="1" ht="18.75">
      <c r="A1343" s="97">
        <v>113</v>
      </c>
      <c r="B1343" s="2" t="s">
        <v>3006</v>
      </c>
      <c r="C1343" s="1101">
        <v>1342</v>
      </c>
      <c r="D1343" s="1101">
        <v>11</v>
      </c>
      <c r="E1343" s="1101">
        <v>9</v>
      </c>
      <c r="F1343" s="1101">
        <v>203</v>
      </c>
      <c r="G1343" s="1101">
        <v>107</v>
      </c>
      <c r="H1343" s="1102">
        <f>MID(I1343,1,50)</f>
      </c>
      <c r="I1343" s="1" t="s">
        <v>3219</v>
      </c>
      <c r="J1343" s="1104" t="s">
        <v>3220</v>
      </c>
    </row>
    <row x14ac:dyDescent="0.25" r="1344" customHeight="1" ht="18.75">
      <c r="A1344" s="97">
        <v>113</v>
      </c>
      <c r="B1344" s="2" t="s">
        <v>3006</v>
      </c>
      <c r="C1344" s="1101">
        <v>1343</v>
      </c>
      <c r="D1344" s="1101">
        <v>11</v>
      </c>
      <c r="E1344" s="1101">
        <v>9</v>
      </c>
      <c r="F1344" s="1101">
        <v>203</v>
      </c>
      <c r="G1344" s="1101">
        <v>108</v>
      </c>
      <c r="H1344" s="1102">
        <f>MID(I1344,1,50)</f>
      </c>
      <c r="I1344" s="1" t="s">
        <v>3221</v>
      </c>
      <c r="J1344" s="1104" t="s">
        <v>3222</v>
      </c>
    </row>
    <row x14ac:dyDescent="0.25" r="1345" customHeight="1" ht="18.75">
      <c r="A1345" s="97">
        <v>113</v>
      </c>
      <c r="B1345" s="2" t="s">
        <v>3006</v>
      </c>
      <c r="C1345" s="1101">
        <v>1344</v>
      </c>
      <c r="D1345" s="1101">
        <v>11</v>
      </c>
      <c r="E1345" s="1101">
        <v>9</v>
      </c>
      <c r="F1345" s="1101">
        <v>203</v>
      </c>
      <c r="G1345" s="1101">
        <v>109</v>
      </c>
      <c r="H1345" s="1102">
        <f>MID(I1345,1,50)</f>
      </c>
      <c r="I1345" s="1" t="s">
        <v>3223</v>
      </c>
      <c r="J1345" s="1104" t="s">
        <v>3224</v>
      </c>
    </row>
    <row x14ac:dyDescent="0.25" r="1346" customHeight="1" ht="18.75">
      <c r="A1346" s="97">
        <v>113</v>
      </c>
      <c r="B1346" s="2" t="s">
        <v>3006</v>
      </c>
      <c r="C1346" s="1101">
        <v>1345</v>
      </c>
      <c r="D1346" s="1101">
        <v>11</v>
      </c>
      <c r="E1346" s="1101">
        <v>9</v>
      </c>
      <c r="F1346" s="1101">
        <v>203</v>
      </c>
      <c r="G1346" s="1101">
        <v>110</v>
      </c>
      <c r="H1346" s="1102">
        <f>MID(I1346,1,50)</f>
      </c>
      <c r="I1346" s="1" t="s">
        <v>3225</v>
      </c>
      <c r="J1346" s="1104" t="s">
        <v>3226</v>
      </c>
    </row>
    <row x14ac:dyDescent="0.25" r="1347" customHeight="1" ht="18.75">
      <c r="A1347" s="97">
        <v>113</v>
      </c>
      <c r="B1347" s="2" t="s">
        <v>3006</v>
      </c>
      <c r="C1347" s="1101">
        <v>1346</v>
      </c>
      <c r="D1347" s="1101">
        <v>11</v>
      </c>
      <c r="E1347" s="1101">
        <v>9</v>
      </c>
      <c r="F1347" s="1101">
        <v>203</v>
      </c>
      <c r="G1347" s="1101">
        <v>111</v>
      </c>
      <c r="H1347" s="1102">
        <f>MID(I1347,1,50)</f>
      </c>
      <c r="I1347" s="1" t="s">
        <v>3227</v>
      </c>
      <c r="J1347" s="1104" t="s">
        <v>3228</v>
      </c>
    </row>
    <row x14ac:dyDescent="0.25" r="1348" customHeight="1" ht="18.75">
      <c r="A1348" s="97">
        <v>113</v>
      </c>
      <c r="B1348" s="2" t="s">
        <v>3006</v>
      </c>
      <c r="C1348" s="1101">
        <v>1347</v>
      </c>
      <c r="D1348" s="1101">
        <v>11</v>
      </c>
      <c r="E1348" s="1101">
        <v>9</v>
      </c>
      <c r="F1348" s="1101">
        <v>204</v>
      </c>
      <c r="G1348" s="1101">
        <v>112</v>
      </c>
      <c r="H1348" s="1102">
        <f>MID(I1348,1,50)</f>
      </c>
      <c r="I1348" s="1" t="s">
        <v>3229</v>
      </c>
      <c r="J1348" s="1104" t="s">
        <v>3230</v>
      </c>
    </row>
    <row x14ac:dyDescent="0.25" r="1349" customHeight="1" ht="18.75">
      <c r="A1349" s="97">
        <v>113</v>
      </c>
      <c r="B1349" s="2" t="s">
        <v>3006</v>
      </c>
      <c r="C1349" s="1101">
        <v>1348</v>
      </c>
      <c r="D1349" s="1101">
        <v>11</v>
      </c>
      <c r="E1349" s="1101">
        <v>9</v>
      </c>
      <c r="F1349" s="1101">
        <v>204</v>
      </c>
      <c r="G1349" s="1101">
        <v>113</v>
      </c>
      <c r="H1349" s="1102">
        <f>MID(I1349,1,50)</f>
      </c>
      <c r="I1349" s="1" t="s">
        <v>3231</v>
      </c>
      <c r="J1349" s="1104" t="s">
        <v>3232</v>
      </c>
    </row>
    <row x14ac:dyDescent="0.25" r="1350" customHeight="1" ht="18.75">
      <c r="A1350" s="97">
        <v>113</v>
      </c>
      <c r="B1350" s="2" t="s">
        <v>3006</v>
      </c>
      <c r="C1350" s="1101">
        <v>1349</v>
      </c>
      <c r="D1350" s="1101">
        <v>11</v>
      </c>
      <c r="E1350" s="1101">
        <v>9</v>
      </c>
      <c r="F1350" s="1101">
        <v>204</v>
      </c>
      <c r="G1350" s="1101">
        <v>114</v>
      </c>
      <c r="H1350" s="1102">
        <f>MID(I1350,1,50)</f>
      </c>
      <c r="I1350" s="1" t="s">
        <v>3233</v>
      </c>
      <c r="J1350" s="1104" t="s">
        <v>3234</v>
      </c>
    </row>
    <row x14ac:dyDescent="0.25" r="1351" customHeight="1" ht="18.75">
      <c r="A1351" s="97">
        <v>113</v>
      </c>
      <c r="B1351" s="2" t="s">
        <v>3006</v>
      </c>
      <c r="C1351" s="1101">
        <v>1350</v>
      </c>
      <c r="D1351" s="1101">
        <v>11</v>
      </c>
      <c r="E1351" s="1101">
        <v>9</v>
      </c>
      <c r="F1351" s="1101">
        <v>204</v>
      </c>
      <c r="G1351" s="1101">
        <v>115</v>
      </c>
      <c r="H1351" s="1102">
        <f>MID(I1351,1,50)</f>
      </c>
      <c r="I1351" s="1" t="s">
        <v>3235</v>
      </c>
      <c r="J1351" s="1104" t="s">
        <v>3236</v>
      </c>
    </row>
    <row x14ac:dyDescent="0.25" r="1352" customHeight="1" ht="18.75">
      <c r="A1352" s="97">
        <v>113</v>
      </c>
      <c r="B1352" s="2" t="s">
        <v>3006</v>
      </c>
      <c r="C1352" s="1101">
        <v>1351</v>
      </c>
      <c r="D1352" s="1101">
        <v>11</v>
      </c>
      <c r="E1352" s="1101">
        <v>9</v>
      </c>
      <c r="F1352" s="1101">
        <v>204</v>
      </c>
      <c r="G1352" s="1101">
        <v>116</v>
      </c>
      <c r="H1352" s="1102">
        <f>MID(I1352,1,50)</f>
      </c>
      <c r="I1352" s="1" t="s">
        <v>3237</v>
      </c>
      <c r="J1352" s="1104" t="s">
        <v>3238</v>
      </c>
    </row>
    <row x14ac:dyDescent="0.25" r="1353" customHeight="1" ht="18.75">
      <c r="A1353" s="97">
        <v>113</v>
      </c>
      <c r="B1353" s="2" t="s">
        <v>3006</v>
      </c>
      <c r="C1353" s="1101">
        <v>1352</v>
      </c>
      <c r="D1353" s="1101">
        <v>11</v>
      </c>
      <c r="E1353" s="1101">
        <v>9</v>
      </c>
      <c r="F1353" s="1101">
        <v>204</v>
      </c>
      <c r="G1353" s="1101">
        <v>117</v>
      </c>
      <c r="H1353" s="1102">
        <f>MID(I1353,1,50)</f>
      </c>
      <c r="I1353" s="1" t="s">
        <v>3239</v>
      </c>
      <c r="J1353" s="1104" t="s">
        <v>3240</v>
      </c>
    </row>
    <row x14ac:dyDescent="0.25" r="1354" customHeight="1" ht="18.75">
      <c r="A1354" s="97">
        <v>113</v>
      </c>
      <c r="B1354" s="2" t="s">
        <v>3006</v>
      </c>
      <c r="C1354" s="1101">
        <v>1353</v>
      </c>
      <c r="D1354" s="1101">
        <v>11</v>
      </c>
      <c r="E1354" s="1101">
        <v>9</v>
      </c>
      <c r="F1354" s="1101">
        <v>205</v>
      </c>
      <c r="G1354" s="1101">
        <v>118</v>
      </c>
      <c r="H1354" s="1102">
        <f>MID(I1354,1,50)</f>
      </c>
      <c r="I1354" s="1" t="s">
        <v>3241</v>
      </c>
      <c r="J1354" s="1104" t="s">
        <v>3242</v>
      </c>
    </row>
    <row x14ac:dyDescent="0.25" r="1355" customHeight="1" ht="18.75">
      <c r="A1355" s="97">
        <v>113</v>
      </c>
      <c r="B1355" s="2" t="s">
        <v>3006</v>
      </c>
      <c r="C1355" s="1101">
        <v>1354</v>
      </c>
      <c r="D1355" s="1101">
        <v>11</v>
      </c>
      <c r="E1355" s="1101">
        <v>9</v>
      </c>
      <c r="F1355" s="1101">
        <v>205</v>
      </c>
      <c r="G1355" s="1101">
        <v>119</v>
      </c>
      <c r="H1355" s="1102">
        <f>MID(I1355,1,50)</f>
      </c>
      <c r="I1355" s="1" t="s">
        <v>3243</v>
      </c>
      <c r="J1355" s="1104" t="s">
        <v>3244</v>
      </c>
    </row>
    <row x14ac:dyDescent="0.25" r="1356" customHeight="1" ht="18.75">
      <c r="A1356" s="97">
        <v>113</v>
      </c>
      <c r="B1356" s="2" t="s">
        <v>3006</v>
      </c>
      <c r="C1356" s="1101">
        <v>1355</v>
      </c>
      <c r="D1356" s="1101">
        <v>11</v>
      </c>
      <c r="E1356" s="1101">
        <v>9</v>
      </c>
      <c r="F1356" s="1101">
        <v>205</v>
      </c>
      <c r="G1356" s="1101">
        <v>120</v>
      </c>
      <c r="H1356" s="1102">
        <f>MID(I1356,1,50)</f>
      </c>
      <c r="I1356" s="1" t="s">
        <v>3245</v>
      </c>
      <c r="J1356" s="1104" t="s">
        <v>3246</v>
      </c>
    </row>
    <row x14ac:dyDescent="0.25" r="1357" customHeight="1" ht="18.75">
      <c r="A1357" s="97">
        <v>113</v>
      </c>
      <c r="B1357" s="2" t="s">
        <v>3006</v>
      </c>
      <c r="C1357" s="1101">
        <v>1356</v>
      </c>
      <c r="D1357" s="1101">
        <v>11</v>
      </c>
      <c r="E1357" s="1101">
        <v>9</v>
      </c>
      <c r="F1357" s="1101">
        <v>205</v>
      </c>
      <c r="G1357" s="1101">
        <v>121</v>
      </c>
      <c r="H1357" s="1102">
        <f>MID(I1357,1,50)</f>
      </c>
      <c r="I1357" s="1" t="s">
        <v>3247</v>
      </c>
      <c r="J1357" s="1104" t="s">
        <v>3248</v>
      </c>
    </row>
    <row x14ac:dyDescent="0.25" r="1358" customHeight="1" ht="18.75">
      <c r="A1358" s="97">
        <v>113</v>
      </c>
      <c r="B1358" s="2" t="s">
        <v>3006</v>
      </c>
      <c r="C1358" s="1101">
        <v>1357</v>
      </c>
      <c r="D1358" s="1101">
        <v>11</v>
      </c>
      <c r="E1358" s="1101">
        <v>9</v>
      </c>
      <c r="F1358" s="1101">
        <v>205</v>
      </c>
      <c r="G1358" s="1101">
        <v>122</v>
      </c>
      <c r="H1358" s="1102">
        <f>MID(I1358,1,50)</f>
      </c>
      <c r="I1358" s="1" t="s">
        <v>3249</v>
      </c>
      <c r="J1358" s="1104" t="s">
        <v>3250</v>
      </c>
    </row>
    <row x14ac:dyDescent="0.25" r="1359" customHeight="1" ht="18.75">
      <c r="A1359" s="97">
        <v>113</v>
      </c>
      <c r="B1359" s="2" t="s">
        <v>3006</v>
      </c>
      <c r="C1359" s="1101">
        <v>1358</v>
      </c>
      <c r="D1359" s="1101">
        <v>11</v>
      </c>
      <c r="E1359" s="1101">
        <v>9</v>
      </c>
      <c r="F1359" s="1101">
        <v>206</v>
      </c>
      <c r="G1359" s="1101">
        <v>123</v>
      </c>
      <c r="H1359" s="1102">
        <f>MID(I1359,1,50)</f>
      </c>
      <c r="I1359" s="1" t="s">
        <v>3251</v>
      </c>
      <c r="J1359" s="1104" t="s">
        <v>3252</v>
      </c>
    </row>
    <row x14ac:dyDescent="0.25" r="1360" customHeight="1" ht="18.75">
      <c r="A1360" s="97">
        <v>113</v>
      </c>
      <c r="B1360" s="2" t="s">
        <v>3006</v>
      </c>
      <c r="C1360" s="1101">
        <v>1359</v>
      </c>
      <c r="D1360" s="1101">
        <v>11</v>
      </c>
      <c r="E1360" s="1101">
        <v>9</v>
      </c>
      <c r="F1360" s="1101">
        <v>206</v>
      </c>
      <c r="G1360" s="1101">
        <v>124</v>
      </c>
      <c r="H1360" s="1102">
        <f>MID(I1360,1,50)</f>
      </c>
      <c r="I1360" s="1" t="s">
        <v>3253</v>
      </c>
      <c r="J1360" s="1104" t="s">
        <v>3254</v>
      </c>
    </row>
    <row x14ac:dyDescent="0.25" r="1361" customHeight="1" ht="18.75">
      <c r="A1361" s="97">
        <v>113</v>
      </c>
      <c r="B1361" s="2" t="s">
        <v>3006</v>
      </c>
      <c r="C1361" s="1101">
        <v>1360</v>
      </c>
      <c r="D1361" s="1101">
        <v>11</v>
      </c>
      <c r="E1361" s="1101">
        <v>9</v>
      </c>
      <c r="F1361" s="1101">
        <v>206</v>
      </c>
      <c r="G1361" s="1101">
        <v>125</v>
      </c>
      <c r="H1361" s="1102">
        <f>MID(I1361,1,50)</f>
      </c>
      <c r="I1361" s="1" t="s">
        <v>3255</v>
      </c>
      <c r="J1361" s="1104" t="s">
        <v>3256</v>
      </c>
    </row>
    <row x14ac:dyDescent="0.25" r="1362" customHeight="1" ht="18.75">
      <c r="A1362" s="97">
        <v>113</v>
      </c>
      <c r="B1362" s="2" t="s">
        <v>3006</v>
      </c>
      <c r="C1362" s="1101">
        <v>1361</v>
      </c>
      <c r="D1362" s="1101">
        <v>11</v>
      </c>
      <c r="E1362" s="1101">
        <v>9</v>
      </c>
      <c r="F1362" s="1101">
        <v>206</v>
      </c>
      <c r="G1362" s="1101">
        <v>126</v>
      </c>
      <c r="H1362" s="1102">
        <f>MID(I1362,1,50)</f>
      </c>
      <c r="I1362" s="1" t="s">
        <v>3257</v>
      </c>
      <c r="J1362" s="1104" t="s">
        <v>3258</v>
      </c>
    </row>
    <row x14ac:dyDescent="0.25" r="1363" customHeight="1" ht="18.75">
      <c r="A1363" s="97">
        <v>113</v>
      </c>
      <c r="B1363" s="2" t="s">
        <v>3006</v>
      </c>
      <c r="C1363" s="1101">
        <v>1362</v>
      </c>
      <c r="D1363" s="1101">
        <v>11</v>
      </c>
      <c r="E1363" s="1101">
        <v>9</v>
      </c>
      <c r="F1363" s="1101">
        <v>206</v>
      </c>
      <c r="G1363" s="1101">
        <v>127</v>
      </c>
      <c r="H1363" s="1102">
        <f>MID(I1363,1,50)</f>
      </c>
      <c r="I1363" s="1" t="s">
        <v>3259</v>
      </c>
      <c r="J1363" s="1104" t="s">
        <v>3260</v>
      </c>
    </row>
    <row x14ac:dyDescent="0.25" r="1364" customHeight="1" ht="18.75">
      <c r="A1364" s="97">
        <v>113</v>
      </c>
      <c r="B1364" s="2" t="s">
        <v>3006</v>
      </c>
      <c r="C1364" s="1101">
        <v>1363</v>
      </c>
      <c r="D1364" s="1101">
        <v>11</v>
      </c>
      <c r="E1364" s="1101">
        <v>9</v>
      </c>
      <c r="F1364" s="1101">
        <v>206</v>
      </c>
      <c r="G1364" s="1101">
        <v>128</v>
      </c>
      <c r="H1364" s="1102">
        <f>MID(I1364,1,50)</f>
      </c>
      <c r="I1364" s="1" t="s">
        <v>3261</v>
      </c>
      <c r="J1364" s="1104" t="s">
        <v>3262</v>
      </c>
    </row>
    <row x14ac:dyDescent="0.25" r="1365" customHeight="1" ht="18.75">
      <c r="A1365" s="97">
        <v>113</v>
      </c>
      <c r="B1365" s="2" t="s">
        <v>3006</v>
      </c>
      <c r="C1365" s="1101">
        <v>1364</v>
      </c>
      <c r="D1365" s="1101">
        <v>11</v>
      </c>
      <c r="E1365" s="1101">
        <v>9</v>
      </c>
      <c r="F1365" s="1101">
        <v>206</v>
      </c>
      <c r="G1365" s="1101">
        <v>129</v>
      </c>
      <c r="H1365" s="1102">
        <f>MID(I1365,1,50)</f>
      </c>
      <c r="I1365" s="1" t="s">
        <v>3263</v>
      </c>
      <c r="J1365" s="1104" t="s">
        <v>3264</v>
      </c>
    </row>
    <row x14ac:dyDescent="0.25" r="1366" customHeight="1" ht="23.25">
      <c r="A1366" s="97">
        <v>51</v>
      </c>
      <c r="B1366" s="2" t="s">
        <v>3265</v>
      </c>
      <c r="C1366" s="1101">
        <v>1365</v>
      </c>
      <c r="D1366" s="1101">
        <v>11</v>
      </c>
      <c r="E1366" s="1101">
        <v>10</v>
      </c>
      <c r="F1366" s="1101">
        <v>207</v>
      </c>
      <c r="G1366" s="1101">
        <v>1</v>
      </c>
      <c r="H1366" s="1102">
        <f>MID(I1366,1,50)</f>
      </c>
      <c r="I1366" s="1" t="s">
        <v>3266</v>
      </c>
      <c r="J1366" s="1104" t="s">
        <v>3267</v>
      </c>
    </row>
    <row x14ac:dyDescent="0.25" r="1367" customHeight="1" ht="23.25">
      <c r="A1367" s="97">
        <v>51</v>
      </c>
      <c r="B1367" s="2" t="s">
        <v>3265</v>
      </c>
      <c r="C1367" s="1101">
        <v>1366</v>
      </c>
      <c r="D1367" s="1101">
        <v>11</v>
      </c>
      <c r="E1367" s="1101">
        <v>10</v>
      </c>
      <c r="F1367" s="1101">
        <v>207</v>
      </c>
      <c r="G1367" s="1101">
        <v>2</v>
      </c>
      <c r="H1367" s="1102">
        <f>MID(I1367,1,50)</f>
      </c>
      <c r="I1367" s="1" t="s">
        <v>3268</v>
      </c>
      <c r="J1367" s="1104" t="s">
        <v>3269</v>
      </c>
    </row>
    <row x14ac:dyDescent="0.25" r="1368" customHeight="1" ht="23.25">
      <c r="A1368" s="97">
        <v>51</v>
      </c>
      <c r="B1368" s="2" t="s">
        <v>3265</v>
      </c>
      <c r="C1368" s="1101">
        <v>1367</v>
      </c>
      <c r="D1368" s="1101">
        <v>11</v>
      </c>
      <c r="E1368" s="1101">
        <v>10</v>
      </c>
      <c r="F1368" s="1101">
        <v>207</v>
      </c>
      <c r="G1368" s="1101">
        <v>3</v>
      </c>
      <c r="H1368" s="1102">
        <f>MID(I1368,1,50)</f>
      </c>
      <c r="I1368" s="1" t="s">
        <v>3270</v>
      </c>
      <c r="J1368" s="1104" t="s">
        <v>3271</v>
      </c>
    </row>
    <row x14ac:dyDescent="0.25" r="1369" customHeight="1" ht="23.25">
      <c r="A1369" s="97">
        <v>51</v>
      </c>
      <c r="B1369" s="2" t="s">
        <v>3265</v>
      </c>
      <c r="C1369" s="1101">
        <v>1368</v>
      </c>
      <c r="D1369" s="1101">
        <v>11</v>
      </c>
      <c r="E1369" s="1101">
        <v>10</v>
      </c>
      <c r="F1369" s="1101">
        <v>207</v>
      </c>
      <c r="G1369" s="1101">
        <v>4</v>
      </c>
      <c r="H1369" s="1102">
        <f>MID(I1369,1,50)</f>
      </c>
      <c r="I1369" s="1" t="s">
        <v>3272</v>
      </c>
      <c r="J1369" s="1104" t="s">
        <v>3273</v>
      </c>
    </row>
    <row x14ac:dyDescent="0.25" r="1370" customHeight="1" ht="23.25">
      <c r="A1370" s="97">
        <v>51</v>
      </c>
      <c r="B1370" s="2" t="s">
        <v>3265</v>
      </c>
      <c r="C1370" s="1101">
        <v>1369</v>
      </c>
      <c r="D1370" s="1101">
        <v>11</v>
      </c>
      <c r="E1370" s="1101">
        <v>10</v>
      </c>
      <c r="F1370" s="1101">
        <v>207</v>
      </c>
      <c r="G1370" s="1101">
        <v>5</v>
      </c>
      <c r="H1370" s="1102">
        <f>MID(I1370,1,50)</f>
      </c>
      <c r="I1370" s="1" t="s">
        <v>3274</v>
      </c>
      <c r="J1370" s="1104" t="s">
        <v>3275</v>
      </c>
    </row>
    <row x14ac:dyDescent="0.25" r="1371" customHeight="1" ht="23.25">
      <c r="A1371" s="97">
        <v>51</v>
      </c>
      <c r="B1371" s="2" t="s">
        <v>3265</v>
      </c>
      <c r="C1371" s="1101">
        <v>1370</v>
      </c>
      <c r="D1371" s="1101">
        <v>11</v>
      </c>
      <c r="E1371" s="1101">
        <v>10</v>
      </c>
      <c r="F1371" s="1101">
        <v>207</v>
      </c>
      <c r="G1371" s="1101">
        <v>6</v>
      </c>
      <c r="H1371" s="1102">
        <f>MID(I1371,1,50)</f>
      </c>
      <c r="I1371" s="1" t="s">
        <v>3276</v>
      </c>
      <c r="J1371" s="1104" t="s">
        <v>3277</v>
      </c>
    </row>
    <row x14ac:dyDescent="0.25" r="1372" customHeight="1" ht="23.25">
      <c r="A1372" s="97">
        <v>51</v>
      </c>
      <c r="B1372" s="2" t="s">
        <v>3265</v>
      </c>
      <c r="C1372" s="1101">
        <v>1371</v>
      </c>
      <c r="D1372" s="1101">
        <v>11</v>
      </c>
      <c r="E1372" s="1101">
        <v>10</v>
      </c>
      <c r="F1372" s="1101">
        <v>208</v>
      </c>
      <c r="G1372" s="1101">
        <v>7</v>
      </c>
      <c r="H1372" s="1102">
        <f>MID(I1372,1,50)</f>
      </c>
      <c r="I1372" s="1" t="s">
        <v>3278</v>
      </c>
      <c r="J1372" s="1104" t="s">
        <v>3279</v>
      </c>
    </row>
    <row x14ac:dyDescent="0.25" r="1373" customHeight="1" ht="23.25">
      <c r="A1373" s="97">
        <v>51</v>
      </c>
      <c r="B1373" s="2" t="s">
        <v>3265</v>
      </c>
      <c r="C1373" s="1101">
        <v>1372</v>
      </c>
      <c r="D1373" s="1101">
        <v>11</v>
      </c>
      <c r="E1373" s="1101">
        <v>10</v>
      </c>
      <c r="F1373" s="1101">
        <v>208</v>
      </c>
      <c r="G1373" s="1101">
        <v>8</v>
      </c>
      <c r="H1373" s="1102">
        <f>MID(I1373,1,50)</f>
      </c>
      <c r="I1373" s="1" t="s">
        <v>3280</v>
      </c>
      <c r="J1373" s="1104" t="s">
        <v>3281</v>
      </c>
    </row>
    <row x14ac:dyDescent="0.25" r="1374" customHeight="1" ht="23.25">
      <c r="A1374" s="97">
        <v>51</v>
      </c>
      <c r="B1374" s="2" t="s">
        <v>3265</v>
      </c>
      <c r="C1374" s="1101">
        <v>1373</v>
      </c>
      <c r="D1374" s="1101">
        <v>11</v>
      </c>
      <c r="E1374" s="1101">
        <v>10</v>
      </c>
      <c r="F1374" s="1101">
        <v>208</v>
      </c>
      <c r="G1374" s="1101">
        <v>9</v>
      </c>
      <c r="H1374" s="1102">
        <f>MID(I1374,1,50)</f>
      </c>
      <c r="I1374" s="1" t="s">
        <v>3282</v>
      </c>
      <c r="J1374" s="1104" t="s">
        <v>3283</v>
      </c>
    </row>
    <row x14ac:dyDescent="0.25" r="1375" customHeight="1" ht="23.25">
      <c r="A1375" s="97">
        <v>51</v>
      </c>
      <c r="B1375" s="2" t="s">
        <v>3265</v>
      </c>
      <c r="C1375" s="1101">
        <v>1374</v>
      </c>
      <c r="D1375" s="1101">
        <v>11</v>
      </c>
      <c r="E1375" s="1101">
        <v>10</v>
      </c>
      <c r="F1375" s="1101">
        <v>208</v>
      </c>
      <c r="G1375" s="1101">
        <v>10</v>
      </c>
      <c r="H1375" s="1102">
        <f>MID(I1375,1,50)</f>
      </c>
      <c r="I1375" s="1" t="s">
        <v>3284</v>
      </c>
      <c r="J1375" s="1104" t="s">
        <v>3285</v>
      </c>
    </row>
    <row x14ac:dyDescent="0.25" r="1376" customHeight="1" ht="23.25">
      <c r="A1376" s="97">
        <v>51</v>
      </c>
      <c r="B1376" s="2" t="s">
        <v>3265</v>
      </c>
      <c r="C1376" s="1101">
        <v>1375</v>
      </c>
      <c r="D1376" s="1101">
        <v>11</v>
      </c>
      <c r="E1376" s="1101">
        <v>10</v>
      </c>
      <c r="F1376" s="1101">
        <v>208</v>
      </c>
      <c r="G1376" s="1101">
        <v>11</v>
      </c>
      <c r="H1376" s="1102">
        <f>MID(I1376,1,50)</f>
      </c>
      <c r="I1376" s="1" t="s">
        <v>3286</v>
      </c>
      <c r="J1376" s="1104" t="s">
        <v>3287</v>
      </c>
    </row>
    <row x14ac:dyDescent="0.25" r="1377" customHeight="1" ht="23.25">
      <c r="A1377" s="97">
        <v>51</v>
      </c>
      <c r="B1377" s="2" t="s">
        <v>3265</v>
      </c>
      <c r="C1377" s="1101">
        <v>1376</v>
      </c>
      <c r="D1377" s="1101">
        <v>11</v>
      </c>
      <c r="E1377" s="1101">
        <v>10</v>
      </c>
      <c r="F1377" s="1101">
        <v>208</v>
      </c>
      <c r="G1377" s="1101">
        <v>12</v>
      </c>
      <c r="H1377" s="1102">
        <f>MID(I1377,1,50)</f>
      </c>
      <c r="I1377" s="1" t="s">
        <v>3288</v>
      </c>
      <c r="J1377" s="1104" t="s">
        <v>3289</v>
      </c>
    </row>
    <row x14ac:dyDescent="0.25" r="1378" customHeight="1" ht="23.25">
      <c r="A1378" s="97">
        <v>51</v>
      </c>
      <c r="B1378" s="2" t="s">
        <v>3265</v>
      </c>
      <c r="C1378" s="1101">
        <v>1377</v>
      </c>
      <c r="D1378" s="1101">
        <v>11</v>
      </c>
      <c r="E1378" s="1101">
        <v>10</v>
      </c>
      <c r="F1378" s="1101">
        <v>208</v>
      </c>
      <c r="G1378" s="1101">
        <v>13</v>
      </c>
      <c r="H1378" s="1102">
        <f>MID(I1378,1,50)</f>
      </c>
      <c r="I1378" s="1" t="s">
        <v>3290</v>
      </c>
      <c r="J1378" s="1104" t="s">
        <v>3291</v>
      </c>
    </row>
    <row x14ac:dyDescent="0.25" r="1379" customHeight="1" ht="23.25">
      <c r="A1379" s="97">
        <v>51</v>
      </c>
      <c r="B1379" s="2" t="s">
        <v>3265</v>
      </c>
      <c r="C1379" s="1101">
        <v>1378</v>
      </c>
      <c r="D1379" s="1101">
        <v>11</v>
      </c>
      <c r="E1379" s="1101">
        <v>10</v>
      </c>
      <c r="F1379" s="1101">
        <v>208</v>
      </c>
      <c r="G1379" s="1101">
        <v>14</v>
      </c>
      <c r="H1379" s="1102">
        <f>MID(I1379,1,50)</f>
      </c>
      <c r="I1379" s="1" t="s">
        <v>3292</v>
      </c>
      <c r="J1379" s="1104" t="s">
        <v>3293</v>
      </c>
    </row>
    <row x14ac:dyDescent="0.25" r="1380" customHeight="1" ht="23.25">
      <c r="A1380" s="97">
        <v>51</v>
      </c>
      <c r="B1380" s="2" t="s">
        <v>3265</v>
      </c>
      <c r="C1380" s="1101">
        <v>1379</v>
      </c>
      <c r="D1380" s="1101">
        <v>11</v>
      </c>
      <c r="E1380" s="1101">
        <v>10</v>
      </c>
      <c r="F1380" s="1101">
        <v>209</v>
      </c>
      <c r="G1380" s="1101">
        <v>15</v>
      </c>
      <c r="H1380" s="1102">
        <f>MID(I1380,1,50)</f>
      </c>
      <c r="I1380" s="1" t="s">
        <v>3294</v>
      </c>
      <c r="J1380" s="1104" t="s">
        <v>3295</v>
      </c>
    </row>
    <row x14ac:dyDescent="0.25" r="1381" customHeight="1" ht="23.25">
      <c r="A1381" s="97">
        <v>51</v>
      </c>
      <c r="B1381" s="2" t="s">
        <v>3265</v>
      </c>
      <c r="C1381" s="1101">
        <v>1380</v>
      </c>
      <c r="D1381" s="1101">
        <v>11</v>
      </c>
      <c r="E1381" s="1101">
        <v>10</v>
      </c>
      <c r="F1381" s="1101">
        <v>209</v>
      </c>
      <c r="G1381" s="1101">
        <v>16</v>
      </c>
      <c r="H1381" s="1102">
        <f>MID(I1381,1,50)</f>
      </c>
      <c r="I1381" s="1" t="s">
        <v>3296</v>
      </c>
      <c r="J1381" s="1104" t="s">
        <v>3297</v>
      </c>
    </row>
    <row x14ac:dyDescent="0.25" r="1382" customHeight="1" ht="23.25">
      <c r="A1382" s="97">
        <v>51</v>
      </c>
      <c r="B1382" s="2" t="s">
        <v>3265</v>
      </c>
      <c r="C1382" s="1101">
        <v>1381</v>
      </c>
      <c r="D1382" s="1101">
        <v>11</v>
      </c>
      <c r="E1382" s="1101">
        <v>10</v>
      </c>
      <c r="F1382" s="1101">
        <v>209</v>
      </c>
      <c r="G1382" s="1101">
        <v>17</v>
      </c>
      <c r="H1382" s="1102">
        <f>MID(I1382,1,50)</f>
      </c>
      <c r="I1382" s="1" t="s">
        <v>3298</v>
      </c>
      <c r="J1382" s="1104" t="s">
        <v>3299</v>
      </c>
    </row>
    <row x14ac:dyDescent="0.25" r="1383" customHeight="1" ht="23.25">
      <c r="A1383" s="97">
        <v>51</v>
      </c>
      <c r="B1383" s="2" t="s">
        <v>3265</v>
      </c>
      <c r="C1383" s="1101">
        <v>1382</v>
      </c>
      <c r="D1383" s="1101">
        <v>11</v>
      </c>
      <c r="E1383" s="1101">
        <v>10</v>
      </c>
      <c r="F1383" s="1101">
        <v>209</v>
      </c>
      <c r="G1383" s="1101">
        <v>18</v>
      </c>
      <c r="H1383" s="1102">
        <f>MID(I1383,1,50)</f>
      </c>
      <c r="I1383" s="1" t="s">
        <v>3300</v>
      </c>
      <c r="J1383" s="1104" t="s">
        <v>3301</v>
      </c>
    </row>
    <row x14ac:dyDescent="0.25" r="1384" customHeight="1" ht="23.25">
      <c r="A1384" s="97">
        <v>51</v>
      </c>
      <c r="B1384" s="2" t="s">
        <v>3265</v>
      </c>
      <c r="C1384" s="1101">
        <v>1383</v>
      </c>
      <c r="D1384" s="1101">
        <v>11</v>
      </c>
      <c r="E1384" s="1101">
        <v>10</v>
      </c>
      <c r="F1384" s="1101">
        <v>209</v>
      </c>
      <c r="G1384" s="1101">
        <v>19</v>
      </c>
      <c r="H1384" s="1102">
        <f>MID(I1384,1,50)</f>
      </c>
      <c r="I1384" s="1" t="s">
        <v>3302</v>
      </c>
      <c r="J1384" s="1104" t="s">
        <v>3303</v>
      </c>
    </row>
    <row x14ac:dyDescent="0.25" r="1385" customHeight="1" ht="23.25">
      <c r="A1385" s="97">
        <v>51</v>
      </c>
      <c r="B1385" s="2" t="s">
        <v>3265</v>
      </c>
      <c r="C1385" s="1101">
        <v>1384</v>
      </c>
      <c r="D1385" s="1101">
        <v>11</v>
      </c>
      <c r="E1385" s="1101">
        <v>10</v>
      </c>
      <c r="F1385" s="1101">
        <v>209</v>
      </c>
      <c r="G1385" s="1101">
        <v>20</v>
      </c>
      <c r="H1385" s="1102">
        <f>MID(I1385,1,50)</f>
      </c>
      <c r="I1385" s="1" t="s">
        <v>3304</v>
      </c>
      <c r="J1385" s="1104" t="s">
        <v>3305</v>
      </c>
    </row>
    <row x14ac:dyDescent="0.25" r="1386" customHeight="1" ht="23.25">
      <c r="A1386" s="97">
        <v>51</v>
      </c>
      <c r="B1386" s="2" t="s">
        <v>3265</v>
      </c>
      <c r="C1386" s="1101">
        <v>1385</v>
      </c>
      <c r="D1386" s="1101">
        <v>11</v>
      </c>
      <c r="E1386" s="1101">
        <v>10</v>
      </c>
      <c r="F1386" s="1101">
        <v>210</v>
      </c>
      <c r="G1386" s="1101">
        <v>21</v>
      </c>
      <c r="H1386" s="1102">
        <f>MID(I1386,1,50)</f>
      </c>
      <c r="I1386" s="1" t="s">
        <v>3306</v>
      </c>
      <c r="J1386" s="1104" t="s">
        <v>3307</v>
      </c>
    </row>
    <row x14ac:dyDescent="0.25" r="1387" customHeight="1" ht="23.25">
      <c r="A1387" s="97">
        <v>51</v>
      </c>
      <c r="B1387" s="2" t="s">
        <v>3265</v>
      </c>
      <c r="C1387" s="1101">
        <v>1386</v>
      </c>
      <c r="D1387" s="1101">
        <v>11</v>
      </c>
      <c r="E1387" s="1101">
        <v>10</v>
      </c>
      <c r="F1387" s="1101">
        <v>210</v>
      </c>
      <c r="G1387" s="1101">
        <v>22</v>
      </c>
      <c r="H1387" s="1102">
        <f>MID(I1387,1,50)</f>
      </c>
      <c r="I1387" s="1" t="s">
        <v>3308</v>
      </c>
      <c r="J1387" s="1104" t="s">
        <v>3309</v>
      </c>
    </row>
    <row x14ac:dyDescent="0.25" r="1388" customHeight="1" ht="23.25">
      <c r="A1388" s="97">
        <v>51</v>
      </c>
      <c r="B1388" s="2" t="s">
        <v>3265</v>
      </c>
      <c r="C1388" s="1101">
        <v>1387</v>
      </c>
      <c r="D1388" s="1101">
        <v>11</v>
      </c>
      <c r="E1388" s="1101">
        <v>10</v>
      </c>
      <c r="F1388" s="1101">
        <v>210</v>
      </c>
      <c r="G1388" s="1101">
        <v>23</v>
      </c>
      <c r="H1388" s="1102">
        <f>MID(I1388,1,50)</f>
      </c>
      <c r="I1388" s="1" t="s">
        <v>3310</v>
      </c>
      <c r="J1388" s="1104" t="s">
        <v>3311</v>
      </c>
    </row>
    <row x14ac:dyDescent="0.25" r="1389" customHeight="1" ht="23.25">
      <c r="A1389" s="97">
        <v>51</v>
      </c>
      <c r="B1389" s="2" t="s">
        <v>3265</v>
      </c>
      <c r="C1389" s="1101">
        <v>1388</v>
      </c>
      <c r="D1389" s="1101">
        <v>11</v>
      </c>
      <c r="E1389" s="1101">
        <v>10</v>
      </c>
      <c r="F1389" s="1101">
        <v>210</v>
      </c>
      <c r="G1389" s="1101">
        <v>24</v>
      </c>
      <c r="H1389" s="1102">
        <f>MID(I1389,1,50)</f>
      </c>
      <c r="I1389" s="1" t="s">
        <v>3312</v>
      </c>
      <c r="J1389" s="1104" t="s">
        <v>3313</v>
      </c>
    </row>
    <row x14ac:dyDescent="0.25" r="1390" customHeight="1" ht="23.25">
      <c r="A1390" s="97">
        <v>51</v>
      </c>
      <c r="B1390" s="2" t="s">
        <v>3265</v>
      </c>
      <c r="C1390" s="1101">
        <v>1389</v>
      </c>
      <c r="D1390" s="1101">
        <v>11</v>
      </c>
      <c r="E1390" s="1101">
        <v>10</v>
      </c>
      <c r="F1390" s="1101">
        <v>210</v>
      </c>
      <c r="G1390" s="1101">
        <v>25</v>
      </c>
      <c r="H1390" s="1102">
        <f>MID(I1390,1,50)</f>
      </c>
      <c r="I1390" s="1" t="s">
        <v>3314</v>
      </c>
      <c r="J1390" s="1104" t="s">
        <v>3315</v>
      </c>
    </row>
    <row x14ac:dyDescent="0.25" r="1391" customHeight="1" ht="23.25">
      <c r="A1391" s="97">
        <v>51</v>
      </c>
      <c r="B1391" s="2" t="s">
        <v>3265</v>
      </c>
      <c r="C1391" s="1101">
        <v>1390</v>
      </c>
      <c r="D1391" s="1101">
        <v>11</v>
      </c>
      <c r="E1391" s="1101">
        <v>10</v>
      </c>
      <c r="F1391" s="1101">
        <v>211</v>
      </c>
      <c r="G1391" s="1101">
        <v>26</v>
      </c>
      <c r="H1391" s="1102">
        <f>MID(I1391,1,50)</f>
      </c>
      <c r="I1391" s="1" t="s">
        <v>3316</v>
      </c>
      <c r="J1391" s="1104" t="s">
        <v>3317</v>
      </c>
    </row>
    <row x14ac:dyDescent="0.25" r="1392" customHeight="1" ht="23.25">
      <c r="A1392" s="97">
        <v>51</v>
      </c>
      <c r="B1392" s="2" t="s">
        <v>3265</v>
      </c>
      <c r="C1392" s="1101">
        <v>1391</v>
      </c>
      <c r="D1392" s="1101">
        <v>11</v>
      </c>
      <c r="E1392" s="1101">
        <v>10</v>
      </c>
      <c r="F1392" s="1101">
        <v>211</v>
      </c>
      <c r="G1392" s="1101">
        <v>27</v>
      </c>
      <c r="H1392" s="1102">
        <f>MID(I1392,1,50)</f>
      </c>
      <c r="I1392" s="1" t="s">
        <v>3318</v>
      </c>
      <c r="J1392" s="1104" t="s">
        <v>3319</v>
      </c>
    </row>
    <row x14ac:dyDescent="0.25" r="1393" customHeight="1" ht="23.25">
      <c r="A1393" s="97">
        <v>51</v>
      </c>
      <c r="B1393" s="2" t="s">
        <v>3265</v>
      </c>
      <c r="C1393" s="1101">
        <v>1392</v>
      </c>
      <c r="D1393" s="1101">
        <v>11</v>
      </c>
      <c r="E1393" s="1101">
        <v>10</v>
      </c>
      <c r="F1393" s="1101">
        <v>211</v>
      </c>
      <c r="G1393" s="1101">
        <v>28</v>
      </c>
      <c r="H1393" s="1102">
        <f>MID(I1393,1,50)</f>
      </c>
      <c r="I1393" s="1" t="s">
        <v>3320</v>
      </c>
      <c r="J1393" s="1104" t="s">
        <v>3321</v>
      </c>
    </row>
    <row x14ac:dyDescent="0.25" r="1394" customHeight="1" ht="23.25">
      <c r="A1394" s="97">
        <v>51</v>
      </c>
      <c r="B1394" s="2" t="s">
        <v>3265</v>
      </c>
      <c r="C1394" s="1101">
        <v>1393</v>
      </c>
      <c r="D1394" s="1101">
        <v>11</v>
      </c>
      <c r="E1394" s="1101">
        <v>10</v>
      </c>
      <c r="F1394" s="1101">
        <v>211</v>
      </c>
      <c r="G1394" s="1101">
        <v>29</v>
      </c>
      <c r="H1394" s="1102">
        <f>MID(I1394,1,50)</f>
      </c>
      <c r="I1394" s="1" t="s">
        <v>3322</v>
      </c>
      <c r="J1394" s="1104" t="s">
        <v>3323</v>
      </c>
    </row>
    <row x14ac:dyDescent="0.25" r="1395" customHeight="1" ht="23.25">
      <c r="A1395" s="97">
        <v>51</v>
      </c>
      <c r="B1395" s="2" t="s">
        <v>3265</v>
      </c>
      <c r="C1395" s="1101">
        <v>1394</v>
      </c>
      <c r="D1395" s="1101">
        <v>11</v>
      </c>
      <c r="E1395" s="1101">
        <v>10</v>
      </c>
      <c r="F1395" s="1101">
        <v>211</v>
      </c>
      <c r="G1395" s="1101">
        <v>30</v>
      </c>
      <c r="H1395" s="1102">
        <f>MID(I1395,1,50)</f>
      </c>
      <c r="I1395" s="1" t="s">
        <v>3324</v>
      </c>
      <c r="J1395" s="1104" t="s">
        <v>3325</v>
      </c>
    </row>
    <row x14ac:dyDescent="0.25" r="1396" customHeight="1" ht="23.25">
      <c r="A1396" s="97">
        <v>51</v>
      </c>
      <c r="B1396" s="2" t="s">
        <v>3265</v>
      </c>
      <c r="C1396" s="1101">
        <v>1395</v>
      </c>
      <c r="D1396" s="1101">
        <v>11</v>
      </c>
      <c r="E1396" s="1101">
        <v>10</v>
      </c>
      <c r="F1396" s="1101">
        <v>211</v>
      </c>
      <c r="G1396" s="1101">
        <v>31</v>
      </c>
      <c r="H1396" s="1102">
        <f>MID(I1396,1,50)</f>
      </c>
      <c r="I1396" s="1" t="s">
        <v>3326</v>
      </c>
      <c r="J1396" s="1104" t="s">
        <v>3327</v>
      </c>
    </row>
    <row x14ac:dyDescent="0.25" r="1397" customHeight="1" ht="23.25">
      <c r="A1397" s="97">
        <v>51</v>
      </c>
      <c r="B1397" s="2" t="s">
        <v>3265</v>
      </c>
      <c r="C1397" s="1101">
        <v>1396</v>
      </c>
      <c r="D1397" s="1101">
        <v>11</v>
      </c>
      <c r="E1397" s="1101">
        <v>10</v>
      </c>
      <c r="F1397" s="1101">
        <v>211</v>
      </c>
      <c r="G1397" s="1101">
        <v>32</v>
      </c>
      <c r="H1397" s="1102">
        <f>MID(I1397,1,50)</f>
      </c>
      <c r="I1397" s="1" t="s">
        <v>3328</v>
      </c>
      <c r="J1397" s="1104" t="s">
        <v>3329</v>
      </c>
    </row>
    <row x14ac:dyDescent="0.25" r="1398" customHeight="1" ht="23.25">
      <c r="A1398" s="97">
        <v>51</v>
      </c>
      <c r="B1398" s="2" t="s">
        <v>3265</v>
      </c>
      <c r="C1398" s="1101">
        <v>1397</v>
      </c>
      <c r="D1398" s="1101">
        <v>11</v>
      </c>
      <c r="E1398" s="1101">
        <v>10</v>
      </c>
      <c r="F1398" s="1101">
        <v>211</v>
      </c>
      <c r="G1398" s="1101">
        <v>33</v>
      </c>
      <c r="H1398" s="1102">
        <f>MID(I1398,1,50)</f>
      </c>
      <c r="I1398" s="1" t="s">
        <v>3330</v>
      </c>
      <c r="J1398" s="1104" t="s">
        <v>3331</v>
      </c>
    </row>
    <row x14ac:dyDescent="0.25" r="1399" customHeight="1" ht="23.25">
      <c r="A1399" s="97">
        <v>51</v>
      </c>
      <c r="B1399" s="2" t="s">
        <v>3265</v>
      </c>
      <c r="C1399" s="1101">
        <v>1398</v>
      </c>
      <c r="D1399" s="1101">
        <v>11</v>
      </c>
      <c r="E1399" s="1101">
        <v>10</v>
      </c>
      <c r="F1399" s="1101">
        <v>212</v>
      </c>
      <c r="G1399" s="1101">
        <v>34</v>
      </c>
      <c r="H1399" s="1102">
        <f>MID(I1399,1,50)</f>
      </c>
      <c r="I1399" s="1" t="s">
        <v>3332</v>
      </c>
      <c r="J1399" s="1104" t="s">
        <v>3333</v>
      </c>
    </row>
    <row x14ac:dyDescent="0.25" r="1400" customHeight="1" ht="23.25">
      <c r="A1400" s="97">
        <v>51</v>
      </c>
      <c r="B1400" s="2" t="s">
        <v>3265</v>
      </c>
      <c r="C1400" s="1101">
        <v>1399</v>
      </c>
      <c r="D1400" s="1101">
        <v>11</v>
      </c>
      <c r="E1400" s="1101">
        <v>10</v>
      </c>
      <c r="F1400" s="1101">
        <v>212</v>
      </c>
      <c r="G1400" s="1101">
        <v>35</v>
      </c>
      <c r="H1400" s="1102">
        <f>MID(I1400,1,50)</f>
      </c>
      <c r="I1400" s="1" t="s">
        <v>3334</v>
      </c>
      <c r="J1400" s="1104" t="s">
        <v>3335</v>
      </c>
    </row>
    <row x14ac:dyDescent="0.25" r="1401" customHeight="1" ht="23.25">
      <c r="A1401" s="97">
        <v>51</v>
      </c>
      <c r="B1401" s="2" t="s">
        <v>3265</v>
      </c>
      <c r="C1401" s="1101">
        <v>1400</v>
      </c>
      <c r="D1401" s="1101">
        <v>11</v>
      </c>
      <c r="E1401" s="1101">
        <v>10</v>
      </c>
      <c r="F1401" s="1101">
        <v>212</v>
      </c>
      <c r="G1401" s="1101">
        <v>36</v>
      </c>
      <c r="H1401" s="1102">
        <f>MID(I1401,1,50)</f>
      </c>
      <c r="I1401" s="1" t="s">
        <v>3336</v>
      </c>
      <c r="J1401" s="1104" t="s">
        <v>3337</v>
      </c>
    </row>
    <row x14ac:dyDescent="0.25" r="1402" customHeight="1" ht="23.25">
      <c r="A1402" s="97">
        <v>51</v>
      </c>
      <c r="B1402" s="2" t="s">
        <v>3265</v>
      </c>
      <c r="C1402" s="1101">
        <v>1401</v>
      </c>
      <c r="D1402" s="1101">
        <v>11</v>
      </c>
      <c r="E1402" s="1101">
        <v>10</v>
      </c>
      <c r="F1402" s="1101">
        <v>212</v>
      </c>
      <c r="G1402" s="1101">
        <v>37</v>
      </c>
      <c r="H1402" s="1102">
        <f>MID(I1402,1,50)</f>
      </c>
      <c r="I1402" s="1" t="s">
        <v>3338</v>
      </c>
      <c r="J1402" s="1104" t="s">
        <v>3339</v>
      </c>
    </row>
    <row x14ac:dyDescent="0.25" r="1403" customHeight="1" ht="23.25">
      <c r="A1403" s="97">
        <v>51</v>
      </c>
      <c r="B1403" s="2" t="s">
        <v>3265</v>
      </c>
      <c r="C1403" s="1101">
        <v>1402</v>
      </c>
      <c r="D1403" s="1101">
        <v>11</v>
      </c>
      <c r="E1403" s="1101">
        <v>10</v>
      </c>
      <c r="F1403" s="1101">
        <v>212</v>
      </c>
      <c r="G1403" s="1101">
        <v>38</v>
      </c>
      <c r="H1403" s="1102">
        <f>MID(I1403,1,50)</f>
      </c>
      <c r="I1403" s="1" t="s">
        <v>3340</v>
      </c>
      <c r="J1403" s="1104" t="s">
        <v>3341</v>
      </c>
    </row>
    <row x14ac:dyDescent="0.25" r="1404" customHeight="1" ht="23.25">
      <c r="A1404" s="97">
        <v>51</v>
      </c>
      <c r="B1404" s="2" t="s">
        <v>3265</v>
      </c>
      <c r="C1404" s="1101">
        <v>1403</v>
      </c>
      <c r="D1404" s="1101">
        <v>11</v>
      </c>
      <c r="E1404" s="1101">
        <v>10</v>
      </c>
      <c r="F1404" s="1101">
        <v>212</v>
      </c>
      <c r="G1404" s="1101">
        <v>39</v>
      </c>
      <c r="H1404" s="1102">
        <f>MID(I1404,1,50)</f>
      </c>
      <c r="I1404" s="1" t="s">
        <v>3342</v>
      </c>
      <c r="J1404" s="1104" t="s">
        <v>3343</v>
      </c>
    </row>
    <row x14ac:dyDescent="0.25" r="1405" customHeight="1" ht="23.25">
      <c r="A1405" s="97">
        <v>51</v>
      </c>
      <c r="B1405" s="2" t="s">
        <v>3265</v>
      </c>
      <c r="C1405" s="1101">
        <v>1404</v>
      </c>
      <c r="D1405" s="1101">
        <v>11</v>
      </c>
      <c r="E1405" s="1101">
        <v>10</v>
      </c>
      <c r="F1405" s="1101">
        <v>212</v>
      </c>
      <c r="G1405" s="1101">
        <v>40</v>
      </c>
      <c r="H1405" s="1102">
        <f>MID(I1405,1,50)</f>
      </c>
      <c r="I1405" s="1" t="s">
        <v>3344</v>
      </c>
      <c r="J1405" s="1104" t="s">
        <v>3345</v>
      </c>
    </row>
    <row x14ac:dyDescent="0.25" r="1406" customHeight="1" ht="23.25">
      <c r="A1406" s="97">
        <v>51</v>
      </c>
      <c r="B1406" s="2" t="s">
        <v>3265</v>
      </c>
      <c r="C1406" s="1101">
        <v>1405</v>
      </c>
      <c r="D1406" s="1101">
        <v>11</v>
      </c>
      <c r="E1406" s="1101">
        <v>10</v>
      </c>
      <c r="F1406" s="1101">
        <v>212</v>
      </c>
      <c r="G1406" s="1101">
        <v>41</v>
      </c>
      <c r="H1406" s="1102">
        <f>MID(I1406,1,50)</f>
      </c>
      <c r="I1406" s="1" t="s">
        <v>3346</v>
      </c>
      <c r="J1406" s="1104" t="s">
        <v>3347</v>
      </c>
    </row>
    <row x14ac:dyDescent="0.25" r="1407" customHeight="1" ht="23.25">
      <c r="A1407" s="97">
        <v>51</v>
      </c>
      <c r="B1407" s="2" t="s">
        <v>3265</v>
      </c>
      <c r="C1407" s="1101">
        <v>1406</v>
      </c>
      <c r="D1407" s="1101">
        <v>11</v>
      </c>
      <c r="E1407" s="1101">
        <v>10</v>
      </c>
      <c r="F1407" s="1101">
        <v>212</v>
      </c>
      <c r="G1407" s="1101">
        <v>42</v>
      </c>
      <c r="H1407" s="1102">
        <f>MID(I1407,1,50)</f>
      </c>
      <c r="I1407" s="1" t="s">
        <v>3348</v>
      </c>
      <c r="J1407" s="1104" t="s">
        <v>3349</v>
      </c>
    </row>
    <row x14ac:dyDescent="0.25" r="1408" customHeight="1" ht="23.25">
      <c r="A1408" s="97">
        <v>51</v>
      </c>
      <c r="B1408" s="2" t="s">
        <v>3265</v>
      </c>
      <c r="C1408" s="1101">
        <v>1407</v>
      </c>
      <c r="D1408" s="1101">
        <v>11</v>
      </c>
      <c r="E1408" s="1101">
        <v>10</v>
      </c>
      <c r="F1408" s="1101">
        <v>213</v>
      </c>
      <c r="G1408" s="1101">
        <v>43</v>
      </c>
      <c r="H1408" s="1102">
        <f>MID(I1408,1,50)</f>
      </c>
      <c r="I1408" s="1" t="s">
        <v>3350</v>
      </c>
      <c r="J1408" s="1104" t="s">
        <v>3351</v>
      </c>
    </row>
    <row x14ac:dyDescent="0.25" r="1409" customHeight="1" ht="23.25">
      <c r="A1409" s="97">
        <v>51</v>
      </c>
      <c r="B1409" s="2" t="s">
        <v>3265</v>
      </c>
      <c r="C1409" s="1101">
        <v>1408</v>
      </c>
      <c r="D1409" s="1101">
        <v>11</v>
      </c>
      <c r="E1409" s="1101">
        <v>10</v>
      </c>
      <c r="F1409" s="1101">
        <v>213</v>
      </c>
      <c r="G1409" s="1101">
        <v>44</v>
      </c>
      <c r="H1409" s="1102">
        <f>MID(I1409,1,50)</f>
      </c>
      <c r="I1409" s="1" t="s">
        <v>3352</v>
      </c>
      <c r="J1409" s="1104" t="s">
        <v>3353</v>
      </c>
    </row>
    <row x14ac:dyDescent="0.25" r="1410" customHeight="1" ht="23.25">
      <c r="A1410" s="97">
        <v>51</v>
      </c>
      <c r="B1410" s="2" t="s">
        <v>3265</v>
      </c>
      <c r="C1410" s="1101">
        <v>1409</v>
      </c>
      <c r="D1410" s="1101">
        <v>11</v>
      </c>
      <c r="E1410" s="1101">
        <v>10</v>
      </c>
      <c r="F1410" s="1101">
        <v>213</v>
      </c>
      <c r="G1410" s="1101">
        <v>45</v>
      </c>
      <c r="H1410" s="1102">
        <f>MID(I1410,1,50)</f>
      </c>
      <c r="I1410" s="1" t="s">
        <v>3354</v>
      </c>
      <c r="J1410" s="1104" t="s">
        <v>3355</v>
      </c>
    </row>
    <row x14ac:dyDescent="0.25" r="1411" customHeight="1" ht="23.25">
      <c r="A1411" s="97">
        <v>51</v>
      </c>
      <c r="B1411" s="2" t="s">
        <v>3265</v>
      </c>
      <c r="C1411" s="1101">
        <v>1410</v>
      </c>
      <c r="D1411" s="1101">
        <v>11</v>
      </c>
      <c r="E1411" s="1101">
        <v>10</v>
      </c>
      <c r="F1411" s="1101">
        <v>213</v>
      </c>
      <c r="G1411" s="1101">
        <v>46</v>
      </c>
      <c r="H1411" s="1102">
        <f>MID(I1411,1,50)</f>
      </c>
      <c r="I1411" s="1" t="s">
        <v>3356</v>
      </c>
      <c r="J1411" s="1104" t="s">
        <v>3357</v>
      </c>
    </row>
    <row x14ac:dyDescent="0.25" r="1412" customHeight="1" ht="23.25">
      <c r="A1412" s="97">
        <v>51</v>
      </c>
      <c r="B1412" s="2" t="s">
        <v>3265</v>
      </c>
      <c r="C1412" s="1101">
        <v>1411</v>
      </c>
      <c r="D1412" s="1101">
        <v>11</v>
      </c>
      <c r="E1412" s="1101">
        <v>10</v>
      </c>
      <c r="F1412" s="1101">
        <v>213</v>
      </c>
      <c r="G1412" s="1101">
        <v>47</v>
      </c>
      <c r="H1412" s="1102">
        <f>MID(I1412,1,50)</f>
      </c>
      <c r="I1412" s="1" t="s">
        <v>3358</v>
      </c>
      <c r="J1412" s="1104" t="s">
        <v>3359</v>
      </c>
    </row>
    <row x14ac:dyDescent="0.25" r="1413" customHeight="1" ht="23.25">
      <c r="A1413" s="97">
        <v>51</v>
      </c>
      <c r="B1413" s="2" t="s">
        <v>3265</v>
      </c>
      <c r="C1413" s="1101">
        <v>1412</v>
      </c>
      <c r="D1413" s="1101">
        <v>11</v>
      </c>
      <c r="E1413" s="1101">
        <v>10</v>
      </c>
      <c r="F1413" s="1101">
        <v>213</v>
      </c>
      <c r="G1413" s="1101">
        <v>48</v>
      </c>
      <c r="H1413" s="1102">
        <f>MID(I1413,1,50)</f>
      </c>
      <c r="I1413" s="1" t="s">
        <v>3360</v>
      </c>
      <c r="J1413" s="1104" t="s">
        <v>3361</v>
      </c>
    </row>
    <row x14ac:dyDescent="0.25" r="1414" customHeight="1" ht="23.25">
      <c r="A1414" s="97">
        <v>51</v>
      </c>
      <c r="B1414" s="2" t="s">
        <v>3265</v>
      </c>
      <c r="C1414" s="1101">
        <v>1413</v>
      </c>
      <c r="D1414" s="1101">
        <v>11</v>
      </c>
      <c r="E1414" s="1101">
        <v>10</v>
      </c>
      <c r="F1414" s="1101">
        <v>213</v>
      </c>
      <c r="G1414" s="1101">
        <v>49</v>
      </c>
      <c r="H1414" s="1102">
        <f>MID(I1414,1,50)</f>
      </c>
      <c r="I1414" s="1" t="s">
        <v>3362</v>
      </c>
      <c r="J1414" s="1104" t="s">
        <v>3363</v>
      </c>
    </row>
    <row x14ac:dyDescent="0.25" r="1415" customHeight="1" ht="23.25">
      <c r="A1415" s="97">
        <v>51</v>
      </c>
      <c r="B1415" s="2" t="s">
        <v>3265</v>
      </c>
      <c r="C1415" s="1101">
        <v>1414</v>
      </c>
      <c r="D1415" s="1101">
        <v>11</v>
      </c>
      <c r="E1415" s="1101">
        <v>10</v>
      </c>
      <c r="F1415" s="1101">
        <v>213</v>
      </c>
      <c r="G1415" s="1101">
        <v>50</v>
      </c>
      <c r="H1415" s="1102">
        <f>MID(I1415,1,50)</f>
      </c>
      <c r="I1415" s="1" t="s">
        <v>3364</v>
      </c>
      <c r="J1415" s="1104" t="s">
        <v>3365</v>
      </c>
    </row>
    <row x14ac:dyDescent="0.25" r="1416" customHeight="1" ht="23.25">
      <c r="A1416" s="97">
        <v>51</v>
      </c>
      <c r="B1416" s="2" t="s">
        <v>3265</v>
      </c>
      <c r="C1416" s="1101">
        <v>1415</v>
      </c>
      <c r="D1416" s="1101">
        <v>11</v>
      </c>
      <c r="E1416" s="1101">
        <v>10</v>
      </c>
      <c r="F1416" s="1101">
        <v>213</v>
      </c>
      <c r="G1416" s="1101">
        <v>51</v>
      </c>
      <c r="H1416" s="1102">
        <f>MID(I1416,1,50)</f>
      </c>
      <c r="I1416" s="1" t="s">
        <v>3366</v>
      </c>
      <c r="J1416" s="1104" t="s">
        <v>3367</v>
      </c>
    </row>
    <row x14ac:dyDescent="0.25" r="1417" customHeight="1" ht="23.25">
      <c r="A1417" s="97">
        <v>51</v>
      </c>
      <c r="B1417" s="2" t="s">
        <v>3265</v>
      </c>
      <c r="C1417" s="1101">
        <v>1416</v>
      </c>
      <c r="D1417" s="1101">
        <v>11</v>
      </c>
      <c r="E1417" s="1101">
        <v>10</v>
      </c>
      <c r="F1417" s="1101">
        <v>213</v>
      </c>
      <c r="G1417" s="1101">
        <v>52</v>
      </c>
      <c r="H1417" s="1102">
        <f>MID(I1417,1,50)</f>
      </c>
      <c r="I1417" s="1" t="s">
        <v>3368</v>
      </c>
      <c r="J1417" s="1104" t="s">
        <v>3369</v>
      </c>
    </row>
    <row x14ac:dyDescent="0.25" r="1418" customHeight="1" ht="23.25">
      <c r="A1418" s="97">
        <v>51</v>
      </c>
      <c r="B1418" s="2" t="s">
        <v>3265</v>
      </c>
      <c r="C1418" s="1101">
        <v>1417</v>
      </c>
      <c r="D1418" s="1101">
        <v>11</v>
      </c>
      <c r="E1418" s="1101">
        <v>10</v>
      </c>
      <c r="F1418" s="1101">
        <v>213</v>
      </c>
      <c r="G1418" s="1101">
        <v>53</v>
      </c>
      <c r="H1418" s="1102">
        <f>MID(I1418,1,50)</f>
      </c>
      <c r="I1418" s="1" t="s">
        <v>3370</v>
      </c>
      <c r="J1418" s="1104" t="s">
        <v>3371</v>
      </c>
    </row>
    <row x14ac:dyDescent="0.25" r="1419" customHeight="1" ht="23.25">
      <c r="A1419" s="97">
        <v>51</v>
      </c>
      <c r="B1419" s="2" t="s">
        <v>3265</v>
      </c>
      <c r="C1419" s="1101">
        <v>1418</v>
      </c>
      <c r="D1419" s="1101">
        <v>11</v>
      </c>
      <c r="E1419" s="1101">
        <v>10</v>
      </c>
      <c r="F1419" s="1101">
        <v>214</v>
      </c>
      <c r="G1419" s="1101">
        <v>54</v>
      </c>
      <c r="H1419" s="1102">
        <f>MID(I1419,1,50)</f>
      </c>
      <c r="I1419" s="1" t="s">
        <v>3372</v>
      </c>
      <c r="J1419" s="1104" t="s">
        <v>3373</v>
      </c>
    </row>
    <row x14ac:dyDescent="0.25" r="1420" customHeight="1" ht="23.25">
      <c r="A1420" s="97">
        <v>51</v>
      </c>
      <c r="B1420" s="2" t="s">
        <v>3265</v>
      </c>
      <c r="C1420" s="1101">
        <v>1419</v>
      </c>
      <c r="D1420" s="1101">
        <v>11</v>
      </c>
      <c r="E1420" s="1101">
        <v>10</v>
      </c>
      <c r="F1420" s="1101">
        <v>214</v>
      </c>
      <c r="G1420" s="1101">
        <v>55</v>
      </c>
      <c r="H1420" s="1102">
        <f>MID(I1420,1,50)</f>
      </c>
      <c r="I1420" s="1" t="s">
        <v>3374</v>
      </c>
      <c r="J1420" s="1104" t="s">
        <v>3375</v>
      </c>
    </row>
    <row x14ac:dyDescent="0.25" r="1421" customHeight="1" ht="23.25">
      <c r="A1421" s="97">
        <v>51</v>
      </c>
      <c r="B1421" s="2" t="s">
        <v>3265</v>
      </c>
      <c r="C1421" s="1101">
        <v>1420</v>
      </c>
      <c r="D1421" s="1101">
        <v>11</v>
      </c>
      <c r="E1421" s="1101">
        <v>10</v>
      </c>
      <c r="F1421" s="1101">
        <v>214</v>
      </c>
      <c r="G1421" s="1101">
        <v>56</v>
      </c>
      <c r="H1421" s="1102">
        <f>MID(I1421,1,50)</f>
      </c>
      <c r="I1421" s="1" t="s">
        <v>3376</v>
      </c>
      <c r="J1421" s="1104" t="s">
        <v>3377</v>
      </c>
    </row>
    <row x14ac:dyDescent="0.25" r="1422" customHeight="1" ht="23.25">
      <c r="A1422" s="97">
        <v>51</v>
      </c>
      <c r="B1422" s="2" t="s">
        <v>3265</v>
      </c>
      <c r="C1422" s="1101">
        <v>1421</v>
      </c>
      <c r="D1422" s="1101">
        <v>11</v>
      </c>
      <c r="E1422" s="1101">
        <v>10</v>
      </c>
      <c r="F1422" s="1101">
        <v>214</v>
      </c>
      <c r="G1422" s="1101">
        <v>57</v>
      </c>
      <c r="H1422" s="1102">
        <f>MID(I1422,1,50)</f>
      </c>
      <c r="I1422" s="1" t="s">
        <v>3378</v>
      </c>
      <c r="J1422" s="1104" t="s">
        <v>3379</v>
      </c>
    </row>
    <row x14ac:dyDescent="0.25" r="1423" customHeight="1" ht="23.25">
      <c r="A1423" s="97">
        <v>51</v>
      </c>
      <c r="B1423" s="2" t="s">
        <v>3265</v>
      </c>
      <c r="C1423" s="1101">
        <v>1422</v>
      </c>
      <c r="D1423" s="1101">
        <v>11</v>
      </c>
      <c r="E1423" s="1101">
        <v>10</v>
      </c>
      <c r="F1423" s="1101">
        <v>214</v>
      </c>
      <c r="G1423" s="1101">
        <v>58</v>
      </c>
      <c r="H1423" s="1102">
        <f>MID(I1423,1,50)</f>
      </c>
      <c r="I1423" s="1" t="s">
        <v>3380</v>
      </c>
      <c r="J1423" s="1104" t="s">
        <v>3381</v>
      </c>
    </row>
    <row x14ac:dyDescent="0.25" r="1424" customHeight="1" ht="23.25">
      <c r="A1424" s="97">
        <v>51</v>
      </c>
      <c r="B1424" s="2" t="s">
        <v>3265</v>
      </c>
      <c r="C1424" s="1101">
        <v>1423</v>
      </c>
      <c r="D1424" s="1101">
        <v>11</v>
      </c>
      <c r="E1424" s="1101">
        <v>10</v>
      </c>
      <c r="F1424" s="1101">
        <v>214</v>
      </c>
      <c r="G1424" s="1101">
        <v>59</v>
      </c>
      <c r="H1424" s="1102">
        <f>MID(I1424,1,50)</f>
      </c>
      <c r="I1424" s="1" t="s">
        <v>3382</v>
      </c>
      <c r="J1424" s="1104" t="s">
        <v>3383</v>
      </c>
    </row>
    <row x14ac:dyDescent="0.25" r="1425" customHeight="1" ht="23.25">
      <c r="A1425" s="97">
        <v>51</v>
      </c>
      <c r="B1425" s="2" t="s">
        <v>3265</v>
      </c>
      <c r="C1425" s="1101">
        <v>1424</v>
      </c>
      <c r="D1425" s="1101">
        <v>11</v>
      </c>
      <c r="E1425" s="1101">
        <v>10</v>
      </c>
      <c r="F1425" s="1101">
        <v>214</v>
      </c>
      <c r="G1425" s="1101">
        <v>60</v>
      </c>
      <c r="H1425" s="1102">
        <f>MID(I1425,1,50)</f>
      </c>
      <c r="I1425" s="1" t="s">
        <v>3384</v>
      </c>
      <c r="J1425" s="1104" t="s">
        <v>3385</v>
      </c>
    </row>
    <row x14ac:dyDescent="0.25" r="1426" customHeight="1" ht="23.25">
      <c r="A1426" s="97">
        <v>51</v>
      </c>
      <c r="B1426" s="2" t="s">
        <v>3265</v>
      </c>
      <c r="C1426" s="1101">
        <v>1425</v>
      </c>
      <c r="D1426" s="1101">
        <v>11</v>
      </c>
      <c r="E1426" s="1101">
        <v>10</v>
      </c>
      <c r="F1426" s="1101">
        <v>214</v>
      </c>
      <c r="G1426" s="1101">
        <v>61</v>
      </c>
      <c r="H1426" s="1102">
        <f>MID(I1426,1,50)</f>
      </c>
      <c r="I1426" s="1" t="s">
        <v>3386</v>
      </c>
      <c r="J1426" s="1104" t="s">
        <v>3387</v>
      </c>
    </row>
    <row x14ac:dyDescent="0.25" r="1427" customHeight="1" ht="23.25">
      <c r="A1427" s="97">
        <v>51</v>
      </c>
      <c r="B1427" s="2" t="s">
        <v>3265</v>
      </c>
      <c r="C1427" s="1101">
        <v>1426</v>
      </c>
      <c r="D1427" s="1101">
        <v>11</v>
      </c>
      <c r="E1427" s="1101">
        <v>10</v>
      </c>
      <c r="F1427" s="1101">
        <v>215</v>
      </c>
      <c r="G1427" s="1101">
        <v>62</v>
      </c>
      <c r="H1427" s="1102">
        <f>MID(I1427,1,50)</f>
      </c>
      <c r="I1427" s="1" t="s">
        <v>3388</v>
      </c>
      <c r="J1427" s="1104" t="s">
        <v>3389</v>
      </c>
    </row>
    <row x14ac:dyDescent="0.25" r="1428" customHeight="1" ht="23.25">
      <c r="A1428" s="97">
        <v>51</v>
      </c>
      <c r="B1428" s="2" t="s">
        <v>3265</v>
      </c>
      <c r="C1428" s="1101">
        <v>1427</v>
      </c>
      <c r="D1428" s="1101">
        <v>11</v>
      </c>
      <c r="E1428" s="1101">
        <v>10</v>
      </c>
      <c r="F1428" s="1101">
        <v>215</v>
      </c>
      <c r="G1428" s="1101">
        <v>63</v>
      </c>
      <c r="H1428" s="1102">
        <f>MID(I1428,1,50)</f>
      </c>
      <c r="I1428" s="1" t="s">
        <v>3390</v>
      </c>
      <c r="J1428" s="1104" t="s">
        <v>3391</v>
      </c>
    </row>
    <row x14ac:dyDescent="0.25" r="1429" customHeight="1" ht="23.25">
      <c r="A1429" s="97">
        <v>51</v>
      </c>
      <c r="B1429" s="2" t="s">
        <v>3265</v>
      </c>
      <c r="C1429" s="1101">
        <v>1428</v>
      </c>
      <c r="D1429" s="1101">
        <v>11</v>
      </c>
      <c r="E1429" s="1101">
        <v>10</v>
      </c>
      <c r="F1429" s="1101">
        <v>215</v>
      </c>
      <c r="G1429" s="1101">
        <v>64</v>
      </c>
      <c r="H1429" s="1102">
        <f>MID(I1429,1,50)</f>
      </c>
      <c r="I1429" s="1" t="s">
        <v>3392</v>
      </c>
      <c r="J1429" s="1104" t="s">
        <v>3393</v>
      </c>
    </row>
    <row x14ac:dyDescent="0.25" r="1430" customHeight="1" ht="23.25">
      <c r="A1430" s="97">
        <v>51</v>
      </c>
      <c r="B1430" s="2" t="s">
        <v>3265</v>
      </c>
      <c r="C1430" s="1101">
        <v>1429</v>
      </c>
      <c r="D1430" s="1101">
        <v>11</v>
      </c>
      <c r="E1430" s="1101">
        <v>10</v>
      </c>
      <c r="F1430" s="1101">
        <v>215</v>
      </c>
      <c r="G1430" s="1101">
        <v>65</v>
      </c>
      <c r="H1430" s="1102">
        <f>MID(I1430,1,50)</f>
      </c>
      <c r="I1430" s="1" t="s">
        <v>3394</v>
      </c>
      <c r="J1430" s="1104" t="s">
        <v>3395</v>
      </c>
    </row>
    <row x14ac:dyDescent="0.25" r="1431" customHeight="1" ht="23.25">
      <c r="A1431" s="97">
        <v>51</v>
      </c>
      <c r="B1431" s="2" t="s">
        <v>3265</v>
      </c>
      <c r="C1431" s="1101">
        <v>1430</v>
      </c>
      <c r="D1431" s="1101">
        <v>11</v>
      </c>
      <c r="E1431" s="1101">
        <v>10</v>
      </c>
      <c r="F1431" s="1101">
        <v>215</v>
      </c>
      <c r="G1431" s="1101">
        <v>66</v>
      </c>
      <c r="H1431" s="1102">
        <f>MID(I1431,1,50)</f>
      </c>
      <c r="I1431" s="1" t="s">
        <v>3396</v>
      </c>
      <c r="J1431" s="1104" t="s">
        <v>3397</v>
      </c>
    </row>
    <row x14ac:dyDescent="0.25" r="1432" customHeight="1" ht="23.25">
      <c r="A1432" s="97">
        <v>51</v>
      </c>
      <c r="B1432" s="2" t="s">
        <v>3265</v>
      </c>
      <c r="C1432" s="1101">
        <v>1431</v>
      </c>
      <c r="D1432" s="1101">
        <v>11</v>
      </c>
      <c r="E1432" s="1101">
        <v>10</v>
      </c>
      <c r="F1432" s="1101">
        <v>215</v>
      </c>
      <c r="G1432" s="1101">
        <v>67</v>
      </c>
      <c r="H1432" s="1102">
        <f>MID(I1432,1,50)</f>
      </c>
      <c r="I1432" s="1" t="s">
        <v>3398</v>
      </c>
      <c r="J1432" s="1104" t="s">
        <v>3399</v>
      </c>
    </row>
    <row x14ac:dyDescent="0.25" r="1433" customHeight="1" ht="23.25">
      <c r="A1433" s="97">
        <v>51</v>
      </c>
      <c r="B1433" s="2" t="s">
        <v>3265</v>
      </c>
      <c r="C1433" s="1101">
        <v>1432</v>
      </c>
      <c r="D1433" s="1101">
        <v>11</v>
      </c>
      <c r="E1433" s="1101">
        <v>10</v>
      </c>
      <c r="F1433" s="1101">
        <v>215</v>
      </c>
      <c r="G1433" s="1101">
        <v>68</v>
      </c>
      <c r="H1433" s="1102">
        <f>MID(I1433,1,50)</f>
      </c>
      <c r="I1433" s="1" t="s">
        <v>3400</v>
      </c>
      <c r="J1433" s="1104" t="s">
        <v>3401</v>
      </c>
    </row>
    <row x14ac:dyDescent="0.25" r="1434" customHeight="1" ht="23.25">
      <c r="A1434" s="97">
        <v>51</v>
      </c>
      <c r="B1434" s="2" t="s">
        <v>3265</v>
      </c>
      <c r="C1434" s="1101">
        <v>1433</v>
      </c>
      <c r="D1434" s="1101">
        <v>11</v>
      </c>
      <c r="E1434" s="1101">
        <v>10</v>
      </c>
      <c r="F1434" s="1101">
        <v>215</v>
      </c>
      <c r="G1434" s="1101">
        <v>69</v>
      </c>
      <c r="H1434" s="1102">
        <f>MID(I1434,1,50)</f>
      </c>
      <c r="I1434" s="1" t="s">
        <v>3402</v>
      </c>
      <c r="J1434" s="1104" t="s">
        <v>3403</v>
      </c>
    </row>
    <row x14ac:dyDescent="0.25" r="1435" customHeight="1" ht="23.25">
      <c r="A1435" s="97">
        <v>51</v>
      </c>
      <c r="B1435" s="2" t="s">
        <v>3265</v>
      </c>
      <c r="C1435" s="1101">
        <v>1434</v>
      </c>
      <c r="D1435" s="1101">
        <v>11</v>
      </c>
      <c r="E1435" s="1101">
        <v>10</v>
      </c>
      <c r="F1435" s="1101">
        <v>215</v>
      </c>
      <c r="G1435" s="1101">
        <v>70</v>
      </c>
      <c r="H1435" s="1102">
        <f>MID(I1435,1,50)</f>
      </c>
      <c r="I1435" s="1" t="s">
        <v>3404</v>
      </c>
      <c r="J1435" s="1104" t="s">
        <v>3405</v>
      </c>
    </row>
    <row x14ac:dyDescent="0.25" r="1436" customHeight="1" ht="23.25">
      <c r="A1436" s="97">
        <v>51</v>
      </c>
      <c r="B1436" s="2" t="s">
        <v>3265</v>
      </c>
      <c r="C1436" s="1101">
        <v>1435</v>
      </c>
      <c r="D1436" s="1101">
        <v>11</v>
      </c>
      <c r="E1436" s="1101">
        <v>10</v>
      </c>
      <c r="F1436" s="1101">
        <v>216</v>
      </c>
      <c r="G1436" s="1101">
        <v>71</v>
      </c>
      <c r="H1436" s="1102">
        <f>MID(I1436,1,50)</f>
      </c>
      <c r="I1436" s="1" t="s">
        <v>3406</v>
      </c>
      <c r="J1436" s="1104" t="s">
        <v>3407</v>
      </c>
    </row>
    <row x14ac:dyDescent="0.25" r="1437" customHeight="1" ht="23.25">
      <c r="A1437" s="97">
        <v>51</v>
      </c>
      <c r="B1437" s="2" t="s">
        <v>3265</v>
      </c>
      <c r="C1437" s="1101">
        <v>1436</v>
      </c>
      <c r="D1437" s="1101">
        <v>11</v>
      </c>
      <c r="E1437" s="1101">
        <v>10</v>
      </c>
      <c r="F1437" s="1101">
        <v>216</v>
      </c>
      <c r="G1437" s="1101">
        <v>72</v>
      </c>
      <c r="H1437" s="1102">
        <f>MID(I1437,1,50)</f>
      </c>
      <c r="I1437" s="1" t="s">
        <v>3408</v>
      </c>
      <c r="J1437" s="1104" t="s">
        <v>3409</v>
      </c>
    </row>
    <row x14ac:dyDescent="0.25" r="1438" customHeight="1" ht="23.25">
      <c r="A1438" s="97">
        <v>51</v>
      </c>
      <c r="B1438" s="2" t="s">
        <v>3265</v>
      </c>
      <c r="C1438" s="1101">
        <v>1437</v>
      </c>
      <c r="D1438" s="1101">
        <v>11</v>
      </c>
      <c r="E1438" s="1101">
        <v>10</v>
      </c>
      <c r="F1438" s="1101">
        <v>216</v>
      </c>
      <c r="G1438" s="1101">
        <v>73</v>
      </c>
      <c r="H1438" s="1102">
        <f>MID(I1438,1,50)</f>
      </c>
      <c r="I1438" s="1" t="s">
        <v>3410</v>
      </c>
      <c r="J1438" s="1104" t="s">
        <v>3411</v>
      </c>
    </row>
    <row x14ac:dyDescent="0.25" r="1439" customHeight="1" ht="23.25">
      <c r="A1439" s="97">
        <v>51</v>
      </c>
      <c r="B1439" s="2" t="s">
        <v>3265</v>
      </c>
      <c r="C1439" s="1101">
        <v>1438</v>
      </c>
      <c r="D1439" s="1101">
        <v>11</v>
      </c>
      <c r="E1439" s="1101">
        <v>10</v>
      </c>
      <c r="F1439" s="1101">
        <v>216</v>
      </c>
      <c r="G1439" s="1101">
        <v>74</v>
      </c>
      <c r="H1439" s="1102">
        <f>MID(I1439,1,50)</f>
      </c>
      <c r="I1439" s="1" t="s">
        <v>3412</v>
      </c>
      <c r="J1439" s="1104" t="s">
        <v>3413</v>
      </c>
    </row>
    <row x14ac:dyDescent="0.25" r="1440" customHeight="1" ht="23.25">
      <c r="A1440" s="97">
        <v>51</v>
      </c>
      <c r="B1440" s="2" t="s">
        <v>3265</v>
      </c>
      <c r="C1440" s="1101">
        <v>1439</v>
      </c>
      <c r="D1440" s="1101">
        <v>11</v>
      </c>
      <c r="E1440" s="1101">
        <v>10</v>
      </c>
      <c r="F1440" s="1101">
        <v>216</v>
      </c>
      <c r="G1440" s="1101">
        <v>75</v>
      </c>
      <c r="H1440" s="1102">
        <f>MID(I1440,1,50)</f>
      </c>
      <c r="I1440" s="1" t="s">
        <v>3414</v>
      </c>
      <c r="J1440" s="1104" t="s">
        <v>3415</v>
      </c>
    </row>
    <row x14ac:dyDescent="0.25" r="1441" customHeight="1" ht="23.25">
      <c r="A1441" s="97">
        <v>51</v>
      </c>
      <c r="B1441" s="2" t="s">
        <v>3265</v>
      </c>
      <c r="C1441" s="1101">
        <v>1440</v>
      </c>
      <c r="D1441" s="1101">
        <v>11</v>
      </c>
      <c r="E1441" s="1101">
        <v>10</v>
      </c>
      <c r="F1441" s="1101">
        <v>216</v>
      </c>
      <c r="G1441" s="1101">
        <v>76</v>
      </c>
      <c r="H1441" s="1102">
        <f>MID(I1441,1,50)</f>
      </c>
      <c r="I1441" s="1" t="s">
        <v>3416</v>
      </c>
      <c r="J1441" s="1104" t="s">
        <v>3417</v>
      </c>
    </row>
    <row x14ac:dyDescent="0.25" r="1442" customHeight="1" ht="23.25">
      <c r="A1442" s="97">
        <v>51</v>
      </c>
      <c r="B1442" s="2" t="s">
        <v>3265</v>
      </c>
      <c r="C1442" s="1101">
        <v>1441</v>
      </c>
      <c r="D1442" s="1101">
        <v>11</v>
      </c>
      <c r="E1442" s="1101">
        <v>10</v>
      </c>
      <c r="F1442" s="1101">
        <v>216</v>
      </c>
      <c r="G1442" s="1101">
        <v>77</v>
      </c>
      <c r="H1442" s="1102">
        <f>MID(I1442,1,50)</f>
      </c>
      <c r="I1442" s="1" t="s">
        <v>3418</v>
      </c>
      <c r="J1442" s="1104" t="s">
        <v>3419</v>
      </c>
    </row>
    <row x14ac:dyDescent="0.25" r="1443" customHeight="1" ht="23.25">
      <c r="A1443" s="97">
        <v>51</v>
      </c>
      <c r="B1443" s="2" t="s">
        <v>3265</v>
      </c>
      <c r="C1443" s="1101">
        <v>1442</v>
      </c>
      <c r="D1443" s="1101">
        <v>11</v>
      </c>
      <c r="E1443" s="1101">
        <v>10</v>
      </c>
      <c r="F1443" s="1101">
        <v>216</v>
      </c>
      <c r="G1443" s="1101">
        <v>78</v>
      </c>
      <c r="H1443" s="1102">
        <f>MID(I1443,1,50)</f>
      </c>
      <c r="I1443" s="1" t="s">
        <v>3420</v>
      </c>
      <c r="J1443" s="1104" t="s">
        <v>3421</v>
      </c>
    </row>
    <row x14ac:dyDescent="0.25" r="1444" customHeight="1" ht="23.25">
      <c r="A1444" s="97">
        <v>51</v>
      </c>
      <c r="B1444" s="2" t="s">
        <v>3265</v>
      </c>
      <c r="C1444" s="1101">
        <v>1443</v>
      </c>
      <c r="D1444" s="1101">
        <v>11</v>
      </c>
      <c r="E1444" s="1101">
        <v>10</v>
      </c>
      <c r="F1444" s="1101">
        <v>217</v>
      </c>
      <c r="G1444" s="1101">
        <v>79</v>
      </c>
      <c r="H1444" s="1102">
        <f>MID(I1444,1,50)</f>
      </c>
      <c r="I1444" s="1" t="s">
        <v>3422</v>
      </c>
      <c r="J1444" s="1104" t="s">
        <v>3423</v>
      </c>
    </row>
    <row x14ac:dyDescent="0.25" r="1445" customHeight="1" ht="23.25">
      <c r="A1445" s="97">
        <v>51</v>
      </c>
      <c r="B1445" s="2" t="s">
        <v>3265</v>
      </c>
      <c r="C1445" s="1101">
        <v>1444</v>
      </c>
      <c r="D1445" s="1101">
        <v>11</v>
      </c>
      <c r="E1445" s="1101">
        <v>10</v>
      </c>
      <c r="F1445" s="1101">
        <v>217</v>
      </c>
      <c r="G1445" s="1101">
        <v>80</v>
      </c>
      <c r="H1445" s="1102">
        <f>MID(I1445,1,50)</f>
      </c>
      <c r="I1445" s="1" t="s">
        <v>3424</v>
      </c>
      <c r="J1445" s="1104" t="s">
        <v>3425</v>
      </c>
    </row>
    <row x14ac:dyDescent="0.25" r="1446" customHeight="1" ht="23.25">
      <c r="A1446" s="97">
        <v>51</v>
      </c>
      <c r="B1446" s="2" t="s">
        <v>3265</v>
      </c>
      <c r="C1446" s="1101">
        <v>1445</v>
      </c>
      <c r="D1446" s="1101">
        <v>11</v>
      </c>
      <c r="E1446" s="1101">
        <v>10</v>
      </c>
      <c r="F1446" s="1101">
        <v>217</v>
      </c>
      <c r="G1446" s="1101">
        <v>81</v>
      </c>
      <c r="H1446" s="1102">
        <f>MID(I1446,1,50)</f>
      </c>
      <c r="I1446" s="1" t="s">
        <v>3426</v>
      </c>
      <c r="J1446" s="1104" t="s">
        <v>3427</v>
      </c>
    </row>
    <row x14ac:dyDescent="0.25" r="1447" customHeight="1" ht="23.25">
      <c r="A1447" s="97">
        <v>51</v>
      </c>
      <c r="B1447" s="2" t="s">
        <v>3265</v>
      </c>
      <c r="C1447" s="1101">
        <v>1446</v>
      </c>
      <c r="D1447" s="1101">
        <v>11</v>
      </c>
      <c r="E1447" s="1101">
        <v>10</v>
      </c>
      <c r="F1447" s="1101">
        <v>217</v>
      </c>
      <c r="G1447" s="1101">
        <v>82</v>
      </c>
      <c r="H1447" s="1102">
        <f>MID(I1447,1,50)</f>
      </c>
      <c r="I1447" s="1" t="s">
        <v>3428</v>
      </c>
      <c r="J1447" s="1104" t="s">
        <v>3429</v>
      </c>
    </row>
    <row x14ac:dyDescent="0.25" r="1448" customHeight="1" ht="23.25">
      <c r="A1448" s="97">
        <v>51</v>
      </c>
      <c r="B1448" s="2" t="s">
        <v>3265</v>
      </c>
      <c r="C1448" s="1101">
        <v>1447</v>
      </c>
      <c r="D1448" s="1101">
        <v>11</v>
      </c>
      <c r="E1448" s="1101">
        <v>10</v>
      </c>
      <c r="F1448" s="1101">
        <v>217</v>
      </c>
      <c r="G1448" s="1101">
        <v>83</v>
      </c>
      <c r="H1448" s="1102">
        <f>MID(I1448,1,50)</f>
      </c>
      <c r="I1448" s="1" t="s">
        <v>3430</v>
      </c>
      <c r="J1448" s="1104" t="s">
        <v>3431</v>
      </c>
    </row>
    <row x14ac:dyDescent="0.25" r="1449" customHeight="1" ht="23.25">
      <c r="A1449" s="97">
        <v>51</v>
      </c>
      <c r="B1449" s="2" t="s">
        <v>3265</v>
      </c>
      <c r="C1449" s="1101">
        <v>1448</v>
      </c>
      <c r="D1449" s="1101">
        <v>11</v>
      </c>
      <c r="E1449" s="1101">
        <v>10</v>
      </c>
      <c r="F1449" s="1101">
        <v>217</v>
      </c>
      <c r="G1449" s="1101">
        <v>84</v>
      </c>
      <c r="H1449" s="1102">
        <f>MID(I1449,1,50)</f>
      </c>
      <c r="I1449" s="1" t="s">
        <v>3432</v>
      </c>
      <c r="J1449" s="1104" t="s">
        <v>3433</v>
      </c>
    </row>
    <row x14ac:dyDescent="0.25" r="1450" customHeight="1" ht="23.25">
      <c r="A1450" s="97">
        <v>51</v>
      </c>
      <c r="B1450" s="2" t="s">
        <v>3265</v>
      </c>
      <c r="C1450" s="1101">
        <v>1449</v>
      </c>
      <c r="D1450" s="1101">
        <v>11</v>
      </c>
      <c r="E1450" s="1101">
        <v>10</v>
      </c>
      <c r="F1450" s="1101">
        <v>217</v>
      </c>
      <c r="G1450" s="1101">
        <v>85</v>
      </c>
      <c r="H1450" s="1102">
        <f>MID(I1450,1,50)</f>
      </c>
      <c r="I1450" s="1" t="s">
        <v>3434</v>
      </c>
      <c r="J1450" s="1104" t="s">
        <v>3435</v>
      </c>
    </row>
    <row x14ac:dyDescent="0.25" r="1451" customHeight="1" ht="23.25">
      <c r="A1451" s="97">
        <v>51</v>
      </c>
      <c r="B1451" s="2" t="s">
        <v>3265</v>
      </c>
      <c r="C1451" s="1101">
        <v>1450</v>
      </c>
      <c r="D1451" s="1101">
        <v>11</v>
      </c>
      <c r="E1451" s="1101">
        <v>10</v>
      </c>
      <c r="F1451" s="1101">
        <v>217</v>
      </c>
      <c r="G1451" s="1101">
        <v>86</v>
      </c>
      <c r="H1451" s="1102">
        <f>MID(I1451,1,50)</f>
      </c>
      <c r="I1451" s="1" t="s">
        <v>3436</v>
      </c>
      <c r="J1451" s="1104" t="s">
        <v>3437</v>
      </c>
    </row>
    <row x14ac:dyDescent="0.25" r="1452" customHeight="1" ht="23.25">
      <c r="A1452" s="97">
        <v>51</v>
      </c>
      <c r="B1452" s="2" t="s">
        <v>3265</v>
      </c>
      <c r="C1452" s="1101">
        <v>1451</v>
      </c>
      <c r="D1452" s="1101">
        <v>11</v>
      </c>
      <c r="E1452" s="1101">
        <v>10</v>
      </c>
      <c r="F1452" s="1101">
        <v>217</v>
      </c>
      <c r="G1452" s="1101">
        <v>87</v>
      </c>
      <c r="H1452" s="1102">
        <f>MID(I1452,1,50)</f>
      </c>
      <c r="I1452" s="1" t="s">
        <v>3438</v>
      </c>
      <c r="J1452" s="1104" t="s">
        <v>3439</v>
      </c>
    </row>
    <row x14ac:dyDescent="0.25" r="1453" customHeight="1" ht="23.25">
      <c r="A1453" s="97">
        <v>51</v>
      </c>
      <c r="B1453" s="2" t="s">
        <v>3265</v>
      </c>
      <c r="C1453" s="1101">
        <v>1452</v>
      </c>
      <c r="D1453" s="1101">
        <v>11</v>
      </c>
      <c r="E1453" s="1101">
        <v>10</v>
      </c>
      <c r="F1453" s="1101">
        <v>217</v>
      </c>
      <c r="G1453" s="1101">
        <v>88</v>
      </c>
      <c r="H1453" s="1102">
        <f>MID(I1453,1,50)</f>
      </c>
      <c r="I1453" s="1" t="s">
        <v>3440</v>
      </c>
      <c r="J1453" s="1104" t="s">
        <v>3441</v>
      </c>
    </row>
    <row x14ac:dyDescent="0.25" r="1454" customHeight="1" ht="23.25">
      <c r="A1454" s="97">
        <v>51</v>
      </c>
      <c r="B1454" s="2" t="s">
        <v>3265</v>
      </c>
      <c r="C1454" s="1101">
        <v>1453</v>
      </c>
      <c r="D1454" s="1101">
        <v>11</v>
      </c>
      <c r="E1454" s="1101">
        <v>10</v>
      </c>
      <c r="F1454" s="1101">
        <v>218</v>
      </c>
      <c r="G1454" s="1101">
        <v>89</v>
      </c>
      <c r="H1454" s="1102">
        <f>MID(I1454,1,50)</f>
      </c>
      <c r="I1454" s="1" t="s">
        <v>3442</v>
      </c>
      <c r="J1454" s="1104" t="s">
        <v>3443</v>
      </c>
    </row>
    <row x14ac:dyDescent="0.25" r="1455" customHeight="1" ht="23.25">
      <c r="A1455" s="97">
        <v>51</v>
      </c>
      <c r="B1455" s="2" t="s">
        <v>3265</v>
      </c>
      <c r="C1455" s="1101">
        <v>1454</v>
      </c>
      <c r="D1455" s="1101">
        <v>11</v>
      </c>
      <c r="E1455" s="1101">
        <v>10</v>
      </c>
      <c r="F1455" s="1101">
        <v>218</v>
      </c>
      <c r="G1455" s="1101">
        <v>90</v>
      </c>
      <c r="H1455" s="1102">
        <f>MID(I1455,1,50)</f>
      </c>
      <c r="I1455" s="1" t="s">
        <v>3444</v>
      </c>
      <c r="J1455" s="1104" t="s">
        <v>3445</v>
      </c>
    </row>
    <row x14ac:dyDescent="0.25" r="1456" customHeight="1" ht="23.25">
      <c r="A1456" s="97">
        <v>51</v>
      </c>
      <c r="B1456" s="2" t="s">
        <v>3265</v>
      </c>
      <c r="C1456" s="1101">
        <v>1455</v>
      </c>
      <c r="D1456" s="1101">
        <v>11</v>
      </c>
      <c r="E1456" s="1101">
        <v>10</v>
      </c>
      <c r="F1456" s="1101">
        <v>218</v>
      </c>
      <c r="G1456" s="1101">
        <v>91</v>
      </c>
      <c r="H1456" s="1102">
        <f>MID(I1456,1,50)</f>
      </c>
      <c r="I1456" s="1" t="s">
        <v>3446</v>
      </c>
      <c r="J1456" s="1104" t="s">
        <v>3447</v>
      </c>
    </row>
    <row x14ac:dyDescent="0.25" r="1457" customHeight="1" ht="23.25">
      <c r="A1457" s="97">
        <v>51</v>
      </c>
      <c r="B1457" s="2" t="s">
        <v>3265</v>
      </c>
      <c r="C1457" s="1101">
        <v>1456</v>
      </c>
      <c r="D1457" s="1101">
        <v>11</v>
      </c>
      <c r="E1457" s="1101">
        <v>10</v>
      </c>
      <c r="F1457" s="1101">
        <v>218</v>
      </c>
      <c r="G1457" s="1101">
        <v>92</v>
      </c>
      <c r="H1457" s="1102">
        <f>MID(I1457,1,50)</f>
      </c>
      <c r="I1457" s="1" t="s">
        <v>3448</v>
      </c>
      <c r="J1457" s="1104" t="s">
        <v>3449</v>
      </c>
    </row>
    <row x14ac:dyDescent="0.25" r="1458" customHeight="1" ht="23.25">
      <c r="A1458" s="97">
        <v>51</v>
      </c>
      <c r="B1458" s="2" t="s">
        <v>3265</v>
      </c>
      <c r="C1458" s="1101">
        <v>1457</v>
      </c>
      <c r="D1458" s="1101">
        <v>11</v>
      </c>
      <c r="E1458" s="1101">
        <v>10</v>
      </c>
      <c r="F1458" s="1101">
        <v>218</v>
      </c>
      <c r="G1458" s="1101">
        <v>93</v>
      </c>
      <c r="H1458" s="1102">
        <f>MID(I1458,1,50)</f>
      </c>
      <c r="I1458" s="1" t="s">
        <v>3450</v>
      </c>
      <c r="J1458" s="1104" t="s">
        <v>3451</v>
      </c>
    </row>
    <row x14ac:dyDescent="0.25" r="1459" customHeight="1" ht="23.25">
      <c r="A1459" s="97">
        <v>51</v>
      </c>
      <c r="B1459" s="2" t="s">
        <v>3265</v>
      </c>
      <c r="C1459" s="1101">
        <v>1458</v>
      </c>
      <c r="D1459" s="1101">
        <v>11</v>
      </c>
      <c r="E1459" s="1101">
        <v>10</v>
      </c>
      <c r="F1459" s="1101">
        <v>218</v>
      </c>
      <c r="G1459" s="1101">
        <v>94</v>
      </c>
      <c r="H1459" s="1102">
        <f>MID(I1459,1,50)</f>
      </c>
      <c r="I1459" s="1" t="s">
        <v>3452</v>
      </c>
      <c r="J1459" s="1104" t="s">
        <v>3453</v>
      </c>
    </row>
    <row x14ac:dyDescent="0.25" r="1460" customHeight="1" ht="23.25">
      <c r="A1460" s="97">
        <v>51</v>
      </c>
      <c r="B1460" s="2" t="s">
        <v>3265</v>
      </c>
      <c r="C1460" s="1101">
        <v>1459</v>
      </c>
      <c r="D1460" s="1101">
        <v>11</v>
      </c>
      <c r="E1460" s="1101">
        <v>10</v>
      </c>
      <c r="F1460" s="1101">
        <v>218</v>
      </c>
      <c r="G1460" s="1101">
        <v>95</v>
      </c>
      <c r="H1460" s="1102">
        <f>MID(I1460,1,50)</f>
      </c>
      <c r="I1460" s="1" t="s">
        <v>3454</v>
      </c>
      <c r="J1460" s="1104" t="s">
        <v>3455</v>
      </c>
    </row>
    <row x14ac:dyDescent="0.25" r="1461" customHeight="1" ht="23.25">
      <c r="A1461" s="97">
        <v>51</v>
      </c>
      <c r="B1461" s="2" t="s">
        <v>3265</v>
      </c>
      <c r="C1461" s="1101">
        <v>1460</v>
      </c>
      <c r="D1461" s="1101">
        <v>11</v>
      </c>
      <c r="E1461" s="1101">
        <v>10</v>
      </c>
      <c r="F1461" s="1101">
        <v>218</v>
      </c>
      <c r="G1461" s="1101">
        <v>96</v>
      </c>
      <c r="H1461" s="1102">
        <f>MID(I1461,1,50)</f>
      </c>
      <c r="I1461" s="1" t="s">
        <v>3456</v>
      </c>
      <c r="J1461" s="1104" t="s">
        <v>3457</v>
      </c>
    </row>
    <row x14ac:dyDescent="0.25" r="1462" customHeight="1" ht="23.25">
      <c r="A1462" s="97">
        <v>51</v>
      </c>
      <c r="B1462" s="2" t="s">
        <v>3265</v>
      </c>
      <c r="C1462" s="1101">
        <v>1461</v>
      </c>
      <c r="D1462" s="1101">
        <v>11</v>
      </c>
      <c r="E1462" s="1101">
        <v>10</v>
      </c>
      <c r="F1462" s="1101">
        <v>218</v>
      </c>
      <c r="G1462" s="1101">
        <v>97</v>
      </c>
      <c r="H1462" s="1102">
        <f>MID(I1462,1,50)</f>
      </c>
      <c r="I1462" s="1" t="s">
        <v>3458</v>
      </c>
      <c r="J1462" s="1104" t="s">
        <v>3459</v>
      </c>
    </row>
    <row x14ac:dyDescent="0.25" r="1463" customHeight="1" ht="23.25">
      <c r="A1463" s="97">
        <v>51</v>
      </c>
      <c r="B1463" s="2" t="s">
        <v>3265</v>
      </c>
      <c r="C1463" s="1101">
        <v>1462</v>
      </c>
      <c r="D1463" s="1101">
        <v>11</v>
      </c>
      <c r="E1463" s="1101">
        <v>10</v>
      </c>
      <c r="F1463" s="1101">
        <v>219</v>
      </c>
      <c r="G1463" s="1101">
        <v>98</v>
      </c>
      <c r="H1463" s="1102">
        <f>MID(I1463,1,50)</f>
      </c>
      <c r="I1463" s="1" t="s">
        <v>3460</v>
      </c>
      <c r="J1463" s="1104" t="s">
        <v>3461</v>
      </c>
    </row>
    <row x14ac:dyDescent="0.25" r="1464" customHeight="1" ht="23.25">
      <c r="A1464" s="97">
        <v>51</v>
      </c>
      <c r="B1464" s="2" t="s">
        <v>3265</v>
      </c>
      <c r="C1464" s="1101">
        <v>1463</v>
      </c>
      <c r="D1464" s="1101">
        <v>11</v>
      </c>
      <c r="E1464" s="1101">
        <v>10</v>
      </c>
      <c r="F1464" s="1101">
        <v>219</v>
      </c>
      <c r="G1464" s="1101">
        <v>99</v>
      </c>
      <c r="H1464" s="1102">
        <f>MID(I1464,1,50)</f>
      </c>
      <c r="I1464" s="1" t="s">
        <v>3462</v>
      </c>
      <c r="J1464" s="1104" t="s">
        <v>3463</v>
      </c>
    </row>
    <row x14ac:dyDescent="0.25" r="1465" customHeight="1" ht="23.25">
      <c r="A1465" s="97">
        <v>51</v>
      </c>
      <c r="B1465" s="2" t="s">
        <v>3265</v>
      </c>
      <c r="C1465" s="1101">
        <v>1464</v>
      </c>
      <c r="D1465" s="1101">
        <v>11</v>
      </c>
      <c r="E1465" s="1101">
        <v>10</v>
      </c>
      <c r="F1465" s="1101">
        <v>219</v>
      </c>
      <c r="G1465" s="1101">
        <v>100</v>
      </c>
      <c r="H1465" s="1102">
        <f>MID(I1465,1,50)</f>
      </c>
      <c r="I1465" s="1" t="s">
        <v>3464</v>
      </c>
      <c r="J1465" s="1104" t="s">
        <v>3465</v>
      </c>
    </row>
    <row x14ac:dyDescent="0.25" r="1466" customHeight="1" ht="23.25">
      <c r="A1466" s="97">
        <v>51</v>
      </c>
      <c r="B1466" s="2" t="s">
        <v>3265</v>
      </c>
      <c r="C1466" s="1101">
        <v>1465</v>
      </c>
      <c r="D1466" s="1101">
        <v>11</v>
      </c>
      <c r="E1466" s="1101">
        <v>10</v>
      </c>
      <c r="F1466" s="1101">
        <v>219</v>
      </c>
      <c r="G1466" s="1101">
        <v>101</v>
      </c>
      <c r="H1466" s="1102">
        <f>MID(I1466,1,50)</f>
      </c>
      <c r="I1466" s="1" t="s">
        <v>3466</v>
      </c>
      <c r="J1466" s="1104" t="s">
        <v>3467</v>
      </c>
    </row>
    <row x14ac:dyDescent="0.25" r="1467" customHeight="1" ht="23.25">
      <c r="A1467" s="97">
        <v>51</v>
      </c>
      <c r="B1467" s="2" t="s">
        <v>3265</v>
      </c>
      <c r="C1467" s="1101">
        <v>1466</v>
      </c>
      <c r="D1467" s="1101">
        <v>11</v>
      </c>
      <c r="E1467" s="1101">
        <v>10</v>
      </c>
      <c r="F1467" s="1101">
        <v>219</v>
      </c>
      <c r="G1467" s="1101">
        <v>102</v>
      </c>
      <c r="H1467" s="1102">
        <f>MID(I1467,1,50)</f>
      </c>
      <c r="I1467" s="1" t="s">
        <v>3468</v>
      </c>
      <c r="J1467" s="1104" t="s">
        <v>3469</v>
      </c>
    </row>
    <row x14ac:dyDescent="0.25" r="1468" customHeight="1" ht="23.25">
      <c r="A1468" s="97">
        <v>51</v>
      </c>
      <c r="B1468" s="2" t="s">
        <v>3265</v>
      </c>
      <c r="C1468" s="1101">
        <v>1467</v>
      </c>
      <c r="D1468" s="1101">
        <v>11</v>
      </c>
      <c r="E1468" s="1101">
        <v>10</v>
      </c>
      <c r="F1468" s="1101">
        <v>219</v>
      </c>
      <c r="G1468" s="1101">
        <v>103</v>
      </c>
      <c r="H1468" s="1102">
        <f>MID(I1468,1,50)</f>
      </c>
      <c r="I1468" s="1" t="s">
        <v>3470</v>
      </c>
      <c r="J1468" s="1104" t="s">
        <v>3471</v>
      </c>
    </row>
    <row x14ac:dyDescent="0.25" r="1469" customHeight="1" ht="23.25">
      <c r="A1469" s="97">
        <v>51</v>
      </c>
      <c r="B1469" s="2" t="s">
        <v>3265</v>
      </c>
      <c r="C1469" s="1101">
        <v>1468</v>
      </c>
      <c r="D1469" s="1101">
        <v>11</v>
      </c>
      <c r="E1469" s="1101">
        <v>10</v>
      </c>
      <c r="F1469" s="1101">
        <v>219</v>
      </c>
      <c r="G1469" s="1101">
        <v>104</v>
      </c>
      <c r="H1469" s="1102">
        <f>MID(I1469,1,50)</f>
      </c>
      <c r="I1469" s="1" t="s">
        <v>3472</v>
      </c>
      <c r="J1469" s="1104" t="s">
        <v>3473</v>
      </c>
    </row>
    <row x14ac:dyDescent="0.25" r="1470" customHeight="1" ht="23.25">
      <c r="A1470" s="97">
        <v>51</v>
      </c>
      <c r="B1470" s="2" t="s">
        <v>3265</v>
      </c>
      <c r="C1470" s="1101">
        <v>1469</v>
      </c>
      <c r="D1470" s="1101">
        <v>11</v>
      </c>
      <c r="E1470" s="1101">
        <v>10</v>
      </c>
      <c r="F1470" s="1101">
        <v>219</v>
      </c>
      <c r="G1470" s="1101">
        <v>105</v>
      </c>
      <c r="H1470" s="1102">
        <f>MID(I1470,1,50)</f>
      </c>
      <c r="I1470" s="1" t="s">
        <v>3474</v>
      </c>
      <c r="J1470" s="1104" t="s">
        <v>3475</v>
      </c>
    </row>
    <row x14ac:dyDescent="0.25" r="1471" customHeight="1" ht="23.25">
      <c r="A1471" s="97">
        <v>51</v>
      </c>
      <c r="B1471" s="2" t="s">
        <v>3265</v>
      </c>
      <c r="C1471" s="1101">
        <v>1470</v>
      </c>
      <c r="D1471" s="1101">
        <v>11</v>
      </c>
      <c r="E1471" s="1101">
        <v>10</v>
      </c>
      <c r="F1471" s="1101">
        <v>219</v>
      </c>
      <c r="G1471" s="1101">
        <v>106</v>
      </c>
      <c r="H1471" s="1102">
        <f>MID(I1471,1,50)</f>
      </c>
      <c r="I1471" s="1" t="s">
        <v>3476</v>
      </c>
      <c r="J1471" s="1104" t="s">
        <v>3477</v>
      </c>
    </row>
    <row x14ac:dyDescent="0.25" r="1472" customHeight="1" ht="23.25">
      <c r="A1472" s="97">
        <v>51</v>
      </c>
      <c r="B1472" s="2" t="s">
        <v>3265</v>
      </c>
      <c r="C1472" s="1101">
        <v>1471</v>
      </c>
      <c r="D1472" s="1101">
        <v>11</v>
      </c>
      <c r="E1472" s="1101">
        <v>10</v>
      </c>
      <c r="F1472" s="1101">
        <v>220</v>
      </c>
      <c r="G1472" s="1101">
        <v>107</v>
      </c>
      <c r="H1472" s="1102">
        <f>MID(I1472,1,50)</f>
      </c>
      <c r="I1472" s="1" t="s">
        <v>3478</v>
      </c>
      <c r="J1472" s="1104" t="s">
        <v>3479</v>
      </c>
    </row>
    <row x14ac:dyDescent="0.25" r="1473" customHeight="1" ht="23.25">
      <c r="A1473" s="97">
        <v>51</v>
      </c>
      <c r="B1473" s="2" t="s">
        <v>3265</v>
      </c>
      <c r="C1473" s="1101">
        <v>1472</v>
      </c>
      <c r="D1473" s="1101">
        <v>11</v>
      </c>
      <c r="E1473" s="1101">
        <v>10</v>
      </c>
      <c r="F1473" s="1101">
        <v>220</v>
      </c>
      <c r="G1473" s="1101">
        <v>108</v>
      </c>
      <c r="H1473" s="1102">
        <f>MID(I1473,1,50)</f>
      </c>
      <c r="I1473" s="1" t="s">
        <v>3480</v>
      </c>
      <c r="J1473" s="1104" t="s">
        <v>3481</v>
      </c>
    </row>
    <row x14ac:dyDescent="0.25" r="1474" customHeight="1" ht="23.25">
      <c r="A1474" s="97">
        <v>51</v>
      </c>
      <c r="B1474" s="2" t="s">
        <v>3265</v>
      </c>
      <c r="C1474" s="1101">
        <v>1473</v>
      </c>
      <c r="D1474" s="1101">
        <v>11</v>
      </c>
      <c r="E1474" s="1101">
        <v>10</v>
      </c>
      <c r="F1474" s="1101">
        <v>220</v>
      </c>
      <c r="G1474" s="1101">
        <v>109</v>
      </c>
      <c r="H1474" s="1102">
        <f>MID(I1474,1,50)</f>
      </c>
      <c r="I1474" s="1" t="s">
        <v>3482</v>
      </c>
      <c r="J1474" s="1104" t="s">
        <v>3483</v>
      </c>
    </row>
    <row x14ac:dyDescent="0.25" r="1475" customHeight="1" ht="23.25">
      <c r="A1475" s="97">
        <v>52</v>
      </c>
      <c r="B1475" s="2" t="s">
        <v>3484</v>
      </c>
      <c r="C1475" s="1101">
        <v>1474</v>
      </c>
      <c r="D1475" s="1101">
        <v>11</v>
      </c>
      <c r="E1475" s="1101">
        <v>11</v>
      </c>
      <c r="F1475" s="1101">
        <v>220</v>
      </c>
      <c r="G1475" s="1101">
        <v>1</v>
      </c>
      <c r="H1475" s="1102">
        <f>MID(I1475,1,50)</f>
      </c>
      <c r="I1475" s="1" t="s">
        <v>3485</v>
      </c>
      <c r="J1475" s="1104" t="s">
        <v>3486</v>
      </c>
    </row>
    <row x14ac:dyDescent="0.25" r="1476" customHeight="1" ht="23.25">
      <c r="A1476" s="97">
        <v>52</v>
      </c>
      <c r="B1476" s="2" t="s">
        <v>3484</v>
      </c>
      <c r="C1476" s="1101">
        <v>1475</v>
      </c>
      <c r="D1476" s="1101">
        <v>11</v>
      </c>
      <c r="E1476" s="1101">
        <v>11</v>
      </c>
      <c r="F1476" s="1101">
        <v>220</v>
      </c>
      <c r="G1476" s="1101">
        <v>2</v>
      </c>
      <c r="H1476" s="1102">
        <f>MID(I1476,1,50)</f>
      </c>
      <c r="I1476" s="1" t="s">
        <v>3487</v>
      </c>
      <c r="J1476" s="1104" t="s">
        <v>3488</v>
      </c>
    </row>
    <row x14ac:dyDescent="0.25" r="1477" customHeight="1" ht="23.25">
      <c r="A1477" s="97">
        <v>52</v>
      </c>
      <c r="B1477" s="2" t="s">
        <v>3484</v>
      </c>
      <c r="C1477" s="1101">
        <v>1476</v>
      </c>
      <c r="D1477" s="1101">
        <v>11</v>
      </c>
      <c r="E1477" s="1101">
        <v>11</v>
      </c>
      <c r="F1477" s="1101">
        <v>220</v>
      </c>
      <c r="G1477" s="1101">
        <v>3</v>
      </c>
      <c r="H1477" s="1102">
        <f>MID(I1477,1,50)</f>
      </c>
      <c r="I1477" s="1" t="s">
        <v>3489</v>
      </c>
      <c r="J1477" s="1104" t="s">
        <v>3490</v>
      </c>
    </row>
    <row x14ac:dyDescent="0.25" r="1478" customHeight="1" ht="23.25">
      <c r="A1478" s="97">
        <v>52</v>
      </c>
      <c r="B1478" s="2" t="s">
        <v>3484</v>
      </c>
      <c r="C1478" s="1101">
        <v>1477</v>
      </c>
      <c r="D1478" s="1101">
        <v>11</v>
      </c>
      <c r="E1478" s="1101">
        <v>11</v>
      </c>
      <c r="F1478" s="1101">
        <v>220</v>
      </c>
      <c r="G1478" s="1101">
        <v>4</v>
      </c>
      <c r="H1478" s="1102">
        <f>MID(I1478,1,50)</f>
      </c>
      <c r="I1478" s="1" t="s">
        <v>3491</v>
      </c>
      <c r="J1478" s="1104" t="s">
        <v>3492</v>
      </c>
    </row>
    <row x14ac:dyDescent="0.25" r="1479" customHeight="1" ht="23.25">
      <c r="A1479" s="97">
        <v>52</v>
      </c>
      <c r="B1479" s="2" t="s">
        <v>3484</v>
      </c>
      <c r="C1479" s="1101">
        <v>1478</v>
      </c>
      <c r="D1479" s="1101">
        <v>11</v>
      </c>
      <c r="E1479" s="1101">
        <v>11</v>
      </c>
      <c r="F1479" s="1101">
        <v>220</v>
      </c>
      <c r="G1479" s="1101">
        <v>5</v>
      </c>
      <c r="H1479" s="1102">
        <f>MID(I1479,1,50)</f>
      </c>
      <c r="I1479" s="1" t="s">
        <v>3493</v>
      </c>
      <c r="J1479" s="1104" t="s">
        <v>3494</v>
      </c>
    </row>
    <row x14ac:dyDescent="0.25" r="1480" customHeight="1" ht="23.25">
      <c r="A1480" s="97">
        <v>52</v>
      </c>
      <c r="B1480" s="2" t="s">
        <v>3484</v>
      </c>
      <c r="C1480" s="1101">
        <v>1479</v>
      </c>
      <c r="D1480" s="1101">
        <v>12</v>
      </c>
      <c r="E1480" s="1101">
        <v>11</v>
      </c>
      <c r="F1480" s="1101">
        <v>221</v>
      </c>
      <c r="G1480" s="1101">
        <v>6</v>
      </c>
      <c r="H1480" s="1102">
        <f>MID(I1480,1,50)</f>
      </c>
      <c r="I1480" s="1" t="s">
        <v>3495</v>
      </c>
      <c r="J1480" s="1104" t="s">
        <v>3496</v>
      </c>
    </row>
    <row x14ac:dyDescent="0.25" r="1481" customHeight="1" ht="23.25">
      <c r="A1481" s="97">
        <v>52</v>
      </c>
      <c r="B1481" s="2" t="s">
        <v>3484</v>
      </c>
      <c r="C1481" s="1101">
        <v>1480</v>
      </c>
      <c r="D1481" s="1101">
        <v>12</v>
      </c>
      <c r="E1481" s="1101">
        <v>11</v>
      </c>
      <c r="F1481" s="1101">
        <v>221</v>
      </c>
      <c r="G1481" s="1101">
        <v>7</v>
      </c>
      <c r="H1481" s="1102">
        <f>MID(I1481,1,50)</f>
      </c>
      <c r="I1481" s="1" t="s">
        <v>3497</v>
      </c>
      <c r="J1481" s="1104" t="s">
        <v>3498</v>
      </c>
    </row>
    <row x14ac:dyDescent="0.25" r="1482" customHeight="1" ht="23.25">
      <c r="A1482" s="97">
        <v>52</v>
      </c>
      <c r="B1482" s="2" t="s">
        <v>3484</v>
      </c>
      <c r="C1482" s="1101">
        <v>1481</v>
      </c>
      <c r="D1482" s="1101">
        <v>12</v>
      </c>
      <c r="E1482" s="1101">
        <v>11</v>
      </c>
      <c r="F1482" s="1101">
        <v>221</v>
      </c>
      <c r="G1482" s="1101">
        <v>8</v>
      </c>
      <c r="H1482" s="1102">
        <f>MID(I1482,1,50)</f>
      </c>
      <c r="I1482" s="1" t="s">
        <v>3499</v>
      </c>
      <c r="J1482" s="1104" t="s">
        <v>3500</v>
      </c>
    </row>
    <row x14ac:dyDescent="0.25" r="1483" customHeight="1" ht="23.25">
      <c r="A1483" s="97">
        <v>52</v>
      </c>
      <c r="B1483" s="2" t="s">
        <v>3484</v>
      </c>
      <c r="C1483" s="1101">
        <v>1482</v>
      </c>
      <c r="D1483" s="1101">
        <v>12</v>
      </c>
      <c r="E1483" s="1101">
        <v>11</v>
      </c>
      <c r="F1483" s="1101">
        <v>221</v>
      </c>
      <c r="G1483" s="1101">
        <v>9</v>
      </c>
      <c r="H1483" s="1102">
        <f>MID(I1483,1,50)</f>
      </c>
      <c r="I1483" s="1" t="s">
        <v>3501</v>
      </c>
      <c r="J1483" s="1104" t="s">
        <v>3502</v>
      </c>
    </row>
    <row x14ac:dyDescent="0.25" r="1484" customHeight="1" ht="23.25">
      <c r="A1484" s="97">
        <v>52</v>
      </c>
      <c r="B1484" s="2" t="s">
        <v>3484</v>
      </c>
      <c r="C1484" s="1101">
        <v>1483</v>
      </c>
      <c r="D1484" s="1101">
        <v>12</v>
      </c>
      <c r="E1484" s="1101">
        <v>11</v>
      </c>
      <c r="F1484" s="1101">
        <v>221</v>
      </c>
      <c r="G1484" s="1101">
        <v>10</v>
      </c>
      <c r="H1484" s="1102">
        <f>MID(I1484,1,50)</f>
      </c>
      <c r="I1484" s="1" t="s">
        <v>3503</v>
      </c>
      <c r="J1484" s="1104" t="s">
        <v>3504</v>
      </c>
    </row>
    <row x14ac:dyDescent="0.25" r="1485" customHeight="1" ht="23.25">
      <c r="A1485" s="97">
        <v>52</v>
      </c>
      <c r="B1485" s="2" t="s">
        <v>3484</v>
      </c>
      <c r="C1485" s="1101">
        <v>1484</v>
      </c>
      <c r="D1485" s="1101">
        <v>12</v>
      </c>
      <c r="E1485" s="1101">
        <v>11</v>
      </c>
      <c r="F1485" s="1101">
        <v>221</v>
      </c>
      <c r="G1485" s="1101">
        <v>11</v>
      </c>
      <c r="H1485" s="1102">
        <f>MID(I1485,1,50)</f>
      </c>
      <c r="I1485" s="1" t="s">
        <v>3505</v>
      </c>
      <c r="J1485" s="1104" t="s">
        <v>3506</v>
      </c>
    </row>
    <row x14ac:dyDescent="0.25" r="1486" customHeight="1" ht="23.25">
      <c r="A1486" s="97">
        <v>52</v>
      </c>
      <c r="B1486" s="2" t="s">
        <v>3484</v>
      </c>
      <c r="C1486" s="1101">
        <v>1485</v>
      </c>
      <c r="D1486" s="1101">
        <v>12</v>
      </c>
      <c r="E1486" s="1101">
        <v>11</v>
      </c>
      <c r="F1486" s="1101">
        <v>221</v>
      </c>
      <c r="G1486" s="1101">
        <v>12</v>
      </c>
      <c r="H1486" s="1102">
        <f>MID(I1486,1,50)</f>
      </c>
      <c r="I1486" s="1" t="s">
        <v>3507</v>
      </c>
      <c r="J1486" s="1104" t="s">
        <v>3508</v>
      </c>
    </row>
    <row x14ac:dyDescent="0.25" r="1487" customHeight="1" ht="23.25">
      <c r="A1487" s="97">
        <v>52</v>
      </c>
      <c r="B1487" s="2" t="s">
        <v>3484</v>
      </c>
      <c r="C1487" s="1101">
        <v>1486</v>
      </c>
      <c r="D1487" s="1101">
        <v>12</v>
      </c>
      <c r="E1487" s="1101">
        <v>11</v>
      </c>
      <c r="F1487" s="1101">
        <v>222</v>
      </c>
      <c r="G1487" s="1101">
        <v>13</v>
      </c>
      <c r="H1487" s="1102">
        <f>MID(I1487,1,50)</f>
      </c>
      <c r="I1487" s="1" t="s">
        <v>3509</v>
      </c>
      <c r="J1487" s="1104" t="s">
        <v>3510</v>
      </c>
    </row>
    <row x14ac:dyDescent="0.25" r="1488" customHeight="1" ht="23.25">
      <c r="A1488" s="97">
        <v>52</v>
      </c>
      <c r="B1488" s="2" t="s">
        <v>3484</v>
      </c>
      <c r="C1488" s="1101">
        <v>1487</v>
      </c>
      <c r="D1488" s="1101">
        <v>12</v>
      </c>
      <c r="E1488" s="1101">
        <v>11</v>
      </c>
      <c r="F1488" s="1101">
        <v>222</v>
      </c>
      <c r="G1488" s="1101">
        <v>14</v>
      </c>
      <c r="H1488" s="1102">
        <f>MID(I1488,1,50)</f>
      </c>
      <c r="I1488" s="1" t="s">
        <v>3511</v>
      </c>
      <c r="J1488" s="1104" t="s">
        <v>3512</v>
      </c>
    </row>
    <row x14ac:dyDescent="0.25" r="1489" customHeight="1" ht="23.25">
      <c r="A1489" s="97">
        <v>52</v>
      </c>
      <c r="B1489" s="2" t="s">
        <v>3484</v>
      </c>
      <c r="C1489" s="1101">
        <v>1488</v>
      </c>
      <c r="D1489" s="1101">
        <v>12</v>
      </c>
      <c r="E1489" s="1101">
        <v>11</v>
      </c>
      <c r="F1489" s="1101">
        <v>222</v>
      </c>
      <c r="G1489" s="1101">
        <v>15</v>
      </c>
      <c r="H1489" s="1102">
        <f>MID(I1489,1,50)</f>
      </c>
      <c r="I1489" s="1" t="s">
        <v>3513</v>
      </c>
      <c r="J1489" s="1104" t="s">
        <v>3514</v>
      </c>
    </row>
    <row x14ac:dyDescent="0.25" r="1490" customHeight="1" ht="23.25">
      <c r="A1490" s="97">
        <v>52</v>
      </c>
      <c r="B1490" s="2" t="s">
        <v>3484</v>
      </c>
      <c r="C1490" s="1101">
        <v>1489</v>
      </c>
      <c r="D1490" s="1101">
        <v>12</v>
      </c>
      <c r="E1490" s="1101">
        <v>11</v>
      </c>
      <c r="F1490" s="1101">
        <v>222</v>
      </c>
      <c r="G1490" s="1101">
        <v>16</v>
      </c>
      <c r="H1490" s="1102">
        <f>MID(I1490,1,50)</f>
      </c>
      <c r="I1490" s="1" t="s">
        <v>3515</v>
      </c>
      <c r="J1490" s="1104" t="s">
        <v>3516</v>
      </c>
    </row>
    <row x14ac:dyDescent="0.25" r="1491" customHeight="1" ht="23.25">
      <c r="A1491" s="97">
        <v>52</v>
      </c>
      <c r="B1491" s="2" t="s">
        <v>3484</v>
      </c>
      <c r="C1491" s="1101">
        <v>1490</v>
      </c>
      <c r="D1491" s="1101">
        <v>12</v>
      </c>
      <c r="E1491" s="1101">
        <v>11</v>
      </c>
      <c r="F1491" s="1101">
        <v>222</v>
      </c>
      <c r="G1491" s="1101">
        <v>17</v>
      </c>
      <c r="H1491" s="1102">
        <f>MID(I1491,1,50)</f>
      </c>
      <c r="I1491" s="1" t="s">
        <v>3517</v>
      </c>
      <c r="J1491" s="1104" t="s">
        <v>3518</v>
      </c>
    </row>
    <row x14ac:dyDescent="0.25" r="1492" customHeight="1" ht="23.25">
      <c r="A1492" s="97">
        <v>52</v>
      </c>
      <c r="B1492" s="2" t="s">
        <v>3484</v>
      </c>
      <c r="C1492" s="1101">
        <v>1491</v>
      </c>
      <c r="D1492" s="1101">
        <v>12</v>
      </c>
      <c r="E1492" s="1101">
        <v>11</v>
      </c>
      <c r="F1492" s="1101">
        <v>222</v>
      </c>
      <c r="G1492" s="1101">
        <v>18</v>
      </c>
      <c r="H1492" s="1102">
        <f>MID(I1492,1,50)</f>
      </c>
      <c r="I1492" s="1" t="s">
        <v>3519</v>
      </c>
      <c r="J1492" s="1104" t="s">
        <v>3520</v>
      </c>
    </row>
    <row x14ac:dyDescent="0.25" r="1493" customHeight="1" ht="23.25">
      <c r="A1493" s="97">
        <v>52</v>
      </c>
      <c r="B1493" s="2" t="s">
        <v>3484</v>
      </c>
      <c r="C1493" s="1101">
        <v>1492</v>
      </c>
      <c r="D1493" s="1101">
        <v>12</v>
      </c>
      <c r="E1493" s="1101">
        <v>11</v>
      </c>
      <c r="F1493" s="1101">
        <v>222</v>
      </c>
      <c r="G1493" s="1101">
        <v>19</v>
      </c>
      <c r="H1493" s="1102">
        <f>MID(I1493,1,50)</f>
      </c>
      <c r="I1493" s="1" t="s">
        <v>3521</v>
      </c>
      <c r="J1493" s="1104" t="s">
        <v>3522</v>
      </c>
    </row>
    <row x14ac:dyDescent="0.25" r="1494" customHeight="1" ht="23.25">
      <c r="A1494" s="97">
        <v>52</v>
      </c>
      <c r="B1494" s="2" t="s">
        <v>3484</v>
      </c>
      <c r="C1494" s="1101">
        <v>1493</v>
      </c>
      <c r="D1494" s="1101">
        <v>12</v>
      </c>
      <c r="E1494" s="1101">
        <v>11</v>
      </c>
      <c r="F1494" s="1101">
        <v>223</v>
      </c>
      <c r="G1494" s="1101">
        <v>20</v>
      </c>
      <c r="H1494" s="1102">
        <f>MID(I1494,1,50)</f>
      </c>
      <c r="I1494" s="1" t="s">
        <v>3523</v>
      </c>
      <c r="J1494" s="1104" t="s">
        <v>3524</v>
      </c>
    </row>
    <row x14ac:dyDescent="0.25" r="1495" customHeight="1" ht="23.25">
      <c r="A1495" s="97">
        <v>52</v>
      </c>
      <c r="B1495" s="2" t="s">
        <v>3484</v>
      </c>
      <c r="C1495" s="1101">
        <v>1494</v>
      </c>
      <c r="D1495" s="1101">
        <v>12</v>
      </c>
      <c r="E1495" s="1101">
        <v>11</v>
      </c>
      <c r="F1495" s="1101">
        <v>223</v>
      </c>
      <c r="G1495" s="1101">
        <v>21</v>
      </c>
      <c r="H1495" s="1102">
        <f>MID(I1495,1,50)</f>
      </c>
      <c r="I1495" s="1" t="s">
        <v>3525</v>
      </c>
      <c r="J1495" s="1104" t="s">
        <v>3526</v>
      </c>
    </row>
    <row x14ac:dyDescent="0.25" r="1496" customHeight="1" ht="23.25">
      <c r="A1496" s="97">
        <v>52</v>
      </c>
      <c r="B1496" s="2" t="s">
        <v>3484</v>
      </c>
      <c r="C1496" s="1101">
        <v>1495</v>
      </c>
      <c r="D1496" s="1101">
        <v>12</v>
      </c>
      <c r="E1496" s="1101">
        <v>11</v>
      </c>
      <c r="F1496" s="1101">
        <v>223</v>
      </c>
      <c r="G1496" s="1101">
        <v>22</v>
      </c>
      <c r="H1496" s="1102">
        <f>MID(I1496,1,50)</f>
      </c>
      <c r="I1496" s="1" t="s">
        <v>3527</v>
      </c>
      <c r="J1496" s="1104" t="s">
        <v>3528</v>
      </c>
    </row>
    <row x14ac:dyDescent="0.25" r="1497" customHeight="1" ht="23.25">
      <c r="A1497" s="97">
        <v>52</v>
      </c>
      <c r="B1497" s="2" t="s">
        <v>3484</v>
      </c>
      <c r="C1497" s="1101">
        <v>1496</v>
      </c>
      <c r="D1497" s="1101">
        <v>12</v>
      </c>
      <c r="E1497" s="1101">
        <v>11</v>
      </c>
      <c r="F1497" s="1101">
        <v>223</v>
      </c>
      <c r="G1497" s="1101">
        <v>23</v>
      </c>
      <c r="H1497" s="1102">
        <f>MID(I1497,1,50)</f>
      </c>
      <c r="I1497" s="1" t="s">
        <v>3529</v>
      </c>
      <c r="J1497" s="1104" t="s">
        <v>3530</v>
      </c>
    </row>
    <row x14ac:dyDescent="0.25" r="1498" customHeight="1" ht="23.25">
      <c r="A1498" s="97">
        <v>52</v>
      </c>
      <c r="B1498" s="2" t="s">
        <v>3484</v>
      </c>
      <c r="C1498" s="1101">
        <v>1497</v>
      </c>
      <c r="D1498" s="1101">
        <v>12</v>
      </c>
      <c r="E1498" s="1101">
        <v>11</v>
      </c>
      <c r="F1498" s="1101">
        <v>223</v>
      </c>
      <c r="G1498" s="1101">
        <v>24</v>
      </c>
      <c r="H1498" s="1102">
        <f>MID(I1498,1,50)</f>
      </c>
      <c r="I1498" s="1" t="s">
        <v>3531</v>
      </c>
      <c r="J1498" s="1104" t="s">
        <v>3532</v>
      </c>
    </row>
    <row x14ac:dyDescent="0.25" r="1499" customHeight="1" ht="23.25">
      <c r="A1499" s="97">
        <v>52</v>
      </c>
      <c r="B1499" s="2" t="s">
        <v>3484</v>
      </c>
      <c r="C1499" s="1101">
        <v>1498</v>
      </c>
      <c r="D1499" s="1101">
        <v>12</v>
      </c>
      <c r="E1499" s="1101">
        <v>11</v>
      </c>
      <c r="F1499" s="1101">
        <v>223</v>
      </c>
      <c r="G1499" s="1101">
        <v>25</v>
      </c>
      <c r="H1499" s="1102">
        <f>MID(I1499,1,50)</f>
      </c>
      <c r="I1499" s="1" t="s">
        <v>3533</v>
      </c>
      <c r="J1499" s="1104" t="s">
        <v>3534</v>
      </c>
    </row>
    <row x14ac:dyDescent="0.25" r="1500" customHeight="1" ht="23.25">
      <c r="A1500" s="97">
        <v>52</v>
      </c>
      <c r="B1500" s="2" t="s">
        <v>3484</v>
      </c>
      <c r="C1500" s="1101">
        <v>1499</v>
      </c>
      <c r="D1500" s="1101">
        <v>12</v>
      </c>
      <c r="E1500" s="1101">
        <v>11</v>
      </c>
      <c r="F1500" s="1101">
        <v>223</v>
      </c>
      <c r="G1500" s="1101">
        <v>26</v>
      </c>
      <c r="H1500" s="1102">
        <f>MID(I1500,1,50)</f>
      </c>
      <c r="I1500" s="1" t="s">
        <v>3535</v>
      </c>
      <c r="J1500" s="1104" t="s">
        <v>3536</v>
      </c>
    </row>
    <row x14ac:dyDescent="0.25" r="1501" customHeight="1" ht="23.25">
      <c r="A1501" s="97">
        <v>52</v>
      </c>
      <c r="B1501" s="2" t="s">
        <v>3484</v>
      </c>
      <c r="C1501" s="1101">
        <v>1500</v>
      </c>
      <c r="D1501" s="1101">
        <v>12</v>
      </c>
      <c r="E1501" s="1101">
        <v>11</v>
      </c>
      <c r="F1501" s="1101">
        <v>223</v>
      </c>
      <c r="G1501" s="1101">
        <v>27</v>
      </c>
      <c r="H1501" s="1102">
        <f>MID(I1501,1,50)</f>
      </c>
      <c r="I1501" s="1" t="s">
        <v>3537</v>
      </c>
      <c r="J1501" s="1104" t="s">
        <v>3538</v>
      </c>
    </row>
    <row x14ac:dyDescent="0.25" r="1502" customHeight="1" ht="23.25">
      <c r="A1502" s="97">
        <v>52</v>
      </c>
      <c r="B1502" s="2" t="s">
        <v>3484</v>
      </c>
      <c r="C1502" s="1101">
        <v>1501</v>
      </c>
      <c r="D1502" s="1101">
        <v>12</v>
      </c>
      <c r="E1502" s="1101">
        <v>11</v>
      </c>
      <c r="F1502" s="1101">
        <v>223</v>
      </c>
      <c r="G1502" s="1101">
        <v>28</v>
      </c>
      <c r="H1502" s="1102">
        <f>MID(I1502,1,50)</f>
      </c>
      <c r="I1502" s="1" t="s">
        <v>3539</v>
      </c>
      <c r="J1502" s="1104" t="s">
        <v>3540</v>
      </c>
    </row>
    <row x14ac:dyDescent="0.25" r="1503" customHeight="1" ht="23.25">
      <c r="A1503" s="97">
        <v>52</v>
      </c>
      <c r="B1503" s="2" t="s">
        <v>3484</v>
      </c>
      <c r="C1503" s="1101">
        <v>1502</v>
      </c>
      <c r="D1503" s="1101">
        <v>12</v>
      </c>
      <c r="E1503" s="1101">
        <v>11</v>
      </c>
      <c r="F1503" s="1101">
        <v>224</v>
      </c>
      <c r="G1503" s="1101">
        <v>29</v>
      </c>
      <c r="H1503" s="1102">
        <f>MID(I1503,1,50)</f>
      </c>
      <c r="I1503" s="1" t="s">
        <v>3541</v>
      </c>
      <c r="J1503" s="1104" t="s">
        <v>3542</v>
      </c>
    </row>
    <row x14ac:dyDescent="0.25" r="1504" customHeight="1" ht="23.25">
      <c r="A1504" s="97">
        <v>52</v>
      </c>
      <c r="B1504" s="2" t="s">
        <v>3484</v>
      </c>
      <c r="C1504" s="1101">
        <v>1503</v>
      </c>
      <c r="D1504" s="1101">
        <v>12</v>
      </c>
      <c r="E1504" s="1101">
        <v>11</v>
      </c>
      <c r="F1504" s="1101">
        <v>224</v>
      </c>
      <c r="G1504" s="1101">
        <v>30</v>
      </c>
      <c r="H1504" s="1102">
        <f>MID(I1504,1,50)</f>
      </c>
      <c r="I1504" s="1" t="s">
        <v>3543</v>
      </c>
      <c r="J1504" s="1104" t="s">
        <v>3544</v>
      </c>
    </row>
    <row x14ac:dyDescent="0.25" r="1505" customHeight="1" ht="23.25">
      <c r="A1505" s="97">
        <v>52</v>
      </c>
      <c r="B1505" s="2" t="s">
        <v>3484</v>
      </c>
      <c r="C1505" s="1101">
        <v>1504</v>
      </c>
      <c r="D1505" s="1101">
        <v>12</v>
      </c>
      <c r="E1505" s="1101">
        <v>11</v>
      </c>
      <c r="F1505" s="1101">
        <v>224</v>
      </c>
      <c r="G1505" s="1101">
        <v>31</v>
      </c>
      <c r="H1505" s="1102">
        <f>MID(I1505,1,50)</f>
      </c>
      <c r="I1505" s="1" t="s">
        <v>3545</v>
      </c>
      <c r="J1505" s="1104" t="s">
        <v>3546</v>
      </c>
    </row>
    <row x14ac:dyDescent="0.25" r="1506" customHeight="1" ht="23.25">
      <c r="A1506" s="97">
        <v>52</v>
      </c>
      <c r="B1506" s="2" t="s">
        <v>3484</v>
      </c>
      <c r="C1506" s="1101">
        <v>1505</v>
      </c>
      <c r="D1506" s="1101">
        <v>12</v>
      </c>
      <c r="E1506" s="1101">
        <v>11</v>
      </c>
      <c r="F1506" s="1101">
        <v>224</v>
      </c>
      <c r="G1506" s="1101">
        <v>32</v>
      </c>
      <c r="H1506" s="1102">
        <f>MID(I1506,1,50)</f>
      </c>
      <c r="I1506" s="1" t="s">
        <v>3547</v>
      </c>
      <c r="J1506" s="1104" t="s">
        <v>3548</v>
      </c>
    </row>
    <row x14ac:dyDescent="0.25" r="1507" customHeight="1" ht="23.25">
      <c r="A1507" s="97">
        <v>52</v>
      </c>
      <c r="B1507" s="2" t="s">
        <v>3484</v>
      </c>
      <c r="C1507" s="1101">
        <v>1506</v>
      </c>
      <c r="D1507" s="1101">
        <v>12</v>
      </c>
      <c r="E1507" s="1101">
        <v>11</v>
      </c>
      <c r="F1507" s="1101">
        <v>224</v>
      </c>
      <c r="G1507" s="1101">
        <v>33</v>
      </c>
      <c r="H1507" s="1102">
        <f>MID(I1507,1,50)</f>
      </c>
      <c r="I1507" s="1" t="s">
        <v>3549</v>
      </c>
      <c r="J1507" s="1104" t="s">
        <v>3550</v>
      </c>
    </row>
    <row x14ac:dyDescent="0.25" r="1508" customHeight="1" ht="23.25">
      <c r="A1508" s="97">
        <v>52</v>
      </c>
      <c r="B1508" s="2" t="s">
        <v>3484</v>
      </c>
      <c r="C1508" s="1101">
        <v>1507</v>
      </c>
      <c r="D1508" s="1101">
        <v>12</v>
      </c>
      <c r="E1508" s="1101">
        <v>11</v>
      </c>
      <c r="F1508" s="1101">
        <v>224</v>
      </c>
      <c r="G1508" s="1101">
        <v>34</v>
      </c>
      <c r="H1508" s="1102">
        <f>MID(I1508,1,50)</f>
      </c>
      <c r="I1508" s="1" t="s">
        <v>3551</v>
      </c>
      <c r="J1508" s="1104" t="s">
        <v>3552</v>
      </c>
    </row>
    <row x14ac:dyDescent="0.25" r="1509" customHeight="1" ht="23.25">
      <c r="A1509" s="97">
        <v>52</v>
      </c>
      <c r="B1509" s="2" t="s">
        <v>3484</v>
      </c>
      <c r="C1509" s="1101">
        <v>1508</v>
      </c>
      <c r="D1509" s="1101">
        <v>12</v>
      </c>
      <c r="E1509" s="1101">
        <v>11</v>
      </c>
      <c r="F1509" s="1101">
        <v>224</v>
      </c>
      <c r="G1509" s="1101">
        <v>35</v>
      </c>
      <c r="H1509" s="1102">
        <f>MID(I1509,1,50)</f>
      </c>
      <c r="I1509" s="1" t="s">
        <v>3553</v>
      </c>
      <c r="J1509" s="1104" t="s">
        <v>3554</v>
      </c>
    </row>
    <row x14ac:dyDescent="0.25" r="1510" customHeight="1" ht="23.25">
      <c r="A1510" s="97">
        <v>52</v>
      </c>
      <c r="B1510" s="2" t="s">
        <v>3484</v>
      </c>
      <c r="C1510" s="1101">
        <v>1509</v>
      </c>
      <c r="D1510" s="1101">
        <v>12</v>
      </c>
      <c r="E1510" s="1101">
        <v>11</v>
      </c>
      <c r="F1510" s="1101">
        <v>224</v>
      </c>
      <c r="G1510" s="1101">
        <v>36</v>
      </c>
      <c r="H1510" s="1102">
        <f>MID(I1510,1,50)</f>
      </c>
      <c r="I1510" s="1" t="s">
        <v>3555</v>
      </c>
      <c r="J1510" s="1104" t="s">
        <v>3556</v>
      </c>
    </row>
    <row x14ac:dyDescent="0.25" r="1511" customHeight="1" ht="23.25">
      <c r="A1511" s="97">
        <v>52</v>
      </c>
      <c r="B1511" s="2" t="s">
        <v>3484</v>
      </c>
      <c r="C1511" s="1101">
        <v>1510</v>
      </c>
      <c r="D1511" s="1101">
        <v>12</v>
      </c>
      <c r="E1511" s="1101">
        <v>11</v>
      </c>
      <c r="F1511" s="1101">
        <v>224</v>
      </c>
      <c r="G1511" s="1101">
        <v>37</v>
      </c>
      <c r="H1511" s="1102">
        <f>MID(I1511,1,50)</f>
      </c>
      <c r="I1511" s="1" t="s">
        <v>3557</v>
      </c>
      <c r="J1511" s="1104" t="s">
        <v>3558</v>
      </c>
    </row>
    <row x14ac:dyDescent="0.25" r="1512" customHeight="1" ht="23.25">
      <c r="A1512" s="97">
        <v>52</v>
      </c>
      <c r="B1512" s="2" t="s">
        <v>3484</v>
      </c>
      <c r="C1512" s="1101">
        <v>1511</v>
      </c>
      <c r="D1512" s="1101">
        <v>12</v>
      </c>
      <c r="E1512" s="1101">
        <v>11</v>
      </c>
      <c r="F1512" s="1101">
        <v>225</v>
      </c>
      <c r="G1512" s="1101">
        <v>38</v>
      </c>
      <c r="H1512" s="1102">
        <f>MID(I1512,1,50)</f>
      </c>
      <c r="I1512" s="1" t="s">
        <v>3559</v>
      </c>
      <c r="J1512" s="1104" t="s">
        <v>3560</v>
      </c>
    </row>
    <row x14ac:dyDescent="0.25" r="1513" customHeight="1" ht="23.25">
      <c r="A1513" s="97">
        <v>52</v>
      </c>
      <c r="B1513" s="2" t="s">
        <v>3484</v>
      </c>
      <c r="C1513" s="1101">
        <v>1512</v>
      </c>
      <c r="D1513" s="1101">
        <v>12</v>
      </c>
      <c r="E1513" s="1101">
        <v>11</v>
      </c>
      <c r="F1513" s="1101">
        <v>225</v>
      </c>
      <c r="G1513" s="1101">
        <v>39</v>
      </c>
      <c r="H1513" s="1102">
        <f>MID(I1513,1,50)</f>
      </c>
      <c r="I1513" s="1" t="s">
        <v>3561</v>
      </c>
      <c r="J1513" s="1104" t="s">
        <v>3562</v>
      </c>
    </row>
    <row x14ac:dyDescent="0.25" r="1514" customHeight="1" ht="23.25">
      <c r="A1514" s="97">
        <v>52</v>
      </c>
      <c r="B1514" s="2" t="s">
        <v>3484</v>
      </c>
      <c r="C1514" s="1101">
        <v>1513</v>
      </c>
      <c r="D1514" s="1101">
        <v>12</v>
      </c>
      <c r="E1514" s="1101">
        <v>11</v>
      </c>
      <c r="F1514" s="1101">
        <v>225</v>
      </c>
      <c r="G1514" s="1101">
        <v>40</v>
      </c>
      <c r="H1514" s="1102">
        <f>MID(I1514,1,50)</f>
      </c>
      <c r="I1514" s="1" t="s">
        <v>3563</v>
      </c>
      <c r="J1514" s="1104" t="s">
        <v>3564</v>
      </c>
    </row>
    <row x14ac:dyDescent="0.25" r="1515" customHeight="1" ht="23.25">
      <c r="A1515" s="97">
        <v>52</v>
      </c>
      <c r="B1515" s="2" t="s">
        <v>3484</v>
      </c>
      <c r="C1515" s="1101">
        <v>1514</v>
      </c>
      <c r="D1515" s="1101">
        <v>12</v>
      </c>
      <c r="E1515" s="1101">
        <v>11</v>
      </c>
      <c r="F1515" s="1101">
        <v>225</v>
      </c>
      <c r="G1515" s="1101">
        <v>41</v>
      </c>
      <c r="H1515" s="1102">
        <f>MID(I1515,1,50)</f>
      </c>
      <c r="I1515" s="1" t="s">
        <v>3565</v>
      </c>
      <c r="J1515" s="1104" t="s">
        <v>3566</v>
      </c>
    </row>
    <row x14ac:dyDescent="0.25" r="1516" customHeight="1" ht="23.25">
      <c r="A1516" s="97">
        <v>52</v>
      </c>
      <c r="B1516" s="2" t="s">
        <v>3484</v>
      </c>
      <c r="C1516" s="1101">
        <v>1515</v>
      </c>
      <c r="D1516" s="1101">
        <v>12</v>
      </c>
      <c r="E1516" s="1101">
        <v>11</v>
      </c>
      <c r="F1516" s="1101">
        <v>225</v>
      </c>
      <c r="G1516" s="1101">
        <v>42</v>
      </c>
      <c r="H1516" s="1102">
        <f>MID(I1516,1,50)</f>
      </c>
      <c r="I1516" s="1" t="s">
        <v>3567</v>
      </c>
      <c r="J1516" s="1104" t="s">
        <v>3568</v>
      </c>
    </row>
    <row x14ac:dyDescent="0.25" r="1517" customHeight="1" ht="23.25">
      <c r="A1517" s="97">
        <v>52</v>
      </c>
      <c r="B1517" s="2" t="s">
        <v>3484</v>
      </c>
      <c r="C1517" s="1101">
        <v>1516</v>
      </c>
      <c r="D1517" s="1101">
        <v>12</v>
      </c>
      <c r="E1517" s="1101">
        <v>11</v>
      </c>
      <c r="F1517" s="1101">
        <v>225</v>
      </c>
      <c r="G1517" s="1101">
        <v>43</v>
      </c>
      <c r="H1517" s="1102">
        <f>MID(I1517,1,50)</f>
      </c>
      <c r="I1517" s="1" t="s">
        <v>3569</v>
      </c>
      <c r="J1517" s="1104" t="s">
        <v>3570</v>
      </c>
    </row>
    <row x14ac:dyDescent="0.25" r="1518" customHeight="1" ht="23.25">
      <c r="A1518" s="97">
        <v>52</v>
      </c>
      <c r="B1518" s="2" t="s">
        <v>3484</v>
      </c>
      <c r="C1518" s="1101">
        <v>1517</v>
      </c>
      <c r="D1518" s="1101">
        <v>12</v>
      </c>
      <c r="E1518" s="1101">
        <v>11</v>
      </c>
      <c r="F1518" s="1101">
        <v>225</v>
      </c>
      <c r="G1518" s="1101">
        <v>44</v>
      </c>
      <c r="H1518" s="1102">
        <f>MID(I1518,1,50)</f>
      </c>
      <c r="I1518" s="1" t="s">
        <v>3571</v>
      </c>
      <c r="J1518" s="1104" t="s">
        <v>3572</v>
      </c>
    </row>
    <row x14ac:dyDescent="0.25" r="1519" customHeight="1" ht="23.25">
      <c r="A1519" s="97">
        <v>52</v>
      </c>
      <c r="B1519" s="2" t="s">
        <v>3484</v>
      </c>
      <c r="C1519" s="1101">
        <v>1518</v>
      </c>
      <c r="D1519" s="1101">
        <v>12</v>
      </c>
      <c r="E1519" s="1101">
        <v>11</v>
      </c>
      <c r="F1519" s="1101">
        <v>225</v>
      </c>
      <c r="G1519" s="1101">
        <v>45</v>
      </c>
      <c r="H1519" s="1102">
        <f>MID(I1519,1,50)</f>
      </c>
      <c r="I1519" s="1" t="s">
        <v>3573</v>
      </c>
      <c r="J1519" s="1104" t="s">
        <v>3574</v>
      </c>
    </row>
    <row x14ac:dyDescent="0.25" r="1520" customHeight="1" ht="23.25">
      <c r="A1520" s="97">
        <v>52</v>
      </c>
      <c r="B1520" s="2" t="s">
        <v>3484</v>
      </c>
      <c r="C1520" s="1101">
        <v>1519</v>
      </c>
      <c r="D1520" s="1101">
        <v>12</v>
      </c>
      <c r="E1520" s="1101">
        <v>11</v>
      </c>
      <c r="F1520" s="1101">
        <v>226</v>
      </c>
      <c r="G1520" s="1101">
        <v>46</v>
      </c>
      <c r="H1520" s="1102">
        <f>MID(I1520,1,50)</f>
      </c>
      <c r="I1520" s="1" t="s">
        <v>3575</v>
      </c>
      <c r="J1520" s="1104" t="s">
        <v>3576</v>
      </c>
    </row>
    <row x14ac:dyDescent="0.25" r="1521" customHeight="1" ht="23.25">
      <c r="A1521" s="97">
        <v>52</v>
      </c>
      <c r="B1521" s="2" t="s">
        <v>3484</v>
      </c>
      <c r="C1521" s="1101">
        <v>1520</v>
      </c>
      <c r="D1521" s="1101">
        <v>12</v>
      </c>
      <c r="E1521" s="1101">
        <v>11</v>
      </c>
      <c r="F1521" s="1101">
        <v>226</v>
      </c>
      <c r="G1521" s="1101">
        <v>47</v>
      </c>
      <c r="H1521" s="1102">
        <f>MID(I1521,1,50)</f>
      </c>
      <c r="I1521" s="1" t="s">
        <v>3577</v>
      </c>
      <c r="J1521" s="1104" t="s">
        <v>3578</v>
      </c>
    </row>
    <row x14ac:dyDescent="0.25" r="1522" customHeight="1" ht="23.25">
      <c r="A1522" s="97">
        <v>52</v>
      </c>
      <c r="B1522" s="2" t="s">
        <v>3484</v>
      </c>
      <c r="C1522" s="1101">
        <v>1521</v>
      </c>
      <c r="D1522" s="1101">
        <v>12</v>
      </c>
      <c r="E1522" s="1101">
        <v>11</v>
      </c>
      <c r="F1522" s="1101">
        <v>226</v>
      </c>
      <c r="G1522" s="1101">
        <v>48</v>
      </c>
      <c r="H1522" s="1102">
        <f>MID(I1522,1,50)</f>
      </c>
      <c r="I1522" s="1" t="s">
        <v>3579</v>
      </c>
      <c r="J1522" s="1104" t="s">
        <v>3580</v>
      </c>
    </row>
    <row x14ac:dyDescent="0.25" r="1523" customHeight="1" ht="23.25">
      <c r="A1523" s="97">
        <v>52</v>
      </c>
      <c r="B1523" s="2" t="s">
        <v>3484</v>
      </c>
      <c r="C1523" s="1101">
        <v>1522</v>
      </c>
      <c r="D1523" s="1101">
        <v>12</v>
      </c>
      <c r="E1523" s="1101">
        <v>11</v>
      </c>
      <c r="F1523" s="1101">
        <v>226</v>
      </c>
      <c r="G1523" s="1101">
        <v>49</v>
      </c>
      <c r="H1523" s="1102">
        <f>MID(I1523,1,50)</f>
      </c>
      <c r="I1523" s="1" t="s">
        <v>3581</v>
      </c>
      <c r="J1523" s="1104" t="s">
        <v>3582</v>
      </c>
    </row>
    <row x14ac:dyDescent="0.25" r="1524" customHeight="1" ht="23.25">
      <c r="A1524" s="97">
        <v>52</v>
      </c>
      <c r="B1524" s="2" t="s">
        <v>3484</v>
      </c>
      <c r="C1524" s="1101">
        <v>1523</v>
      </c>
      <c r="D1524" s="1101">
        <v>12</v>
      </c>
      <c r="E1524" s="1101">
        <v>11</v>
      </c>
      <c r="F1524" s="1101">
        <v>226</v>
      </c>
      <c r="G1524" s="1101">
        <v>50</v>
      </c>
      <c r="H1524" s="1102">
        <f>MID(I1524,1,50)</f>
      </c>
      <c r="I1524" s="1" t="s">
        <v>3583</v>
      </c>
      <c r="J1524" s="1104" t="s">
        <v>3584</v>
      </c>
    </row>
    <row x14ac:dyDescent="0.25" r="1525" customHeight="1" ht="23.25">
      <c r="A1525" s="97">
        <v>52</v>
      </c>
      <c r="B1525" s="2" t="s">
        <v>3484</v>
      </c>
      <c r="C1525" s="1101">
        <v>1524</v>
      </c>
      <c r="D1525" s="1101">
        <v>12</v>
      </c>
      <c r="E1525" s="1101">
        <v>11</v>
      </c>
      <c r="F1525" s="1101">
        <v>226</v>
      </c>
      <c r="G1525" s="1101">
        <v>51</v>
      </c>
      <c r="H1525" s="1102">
        <f>MID(I1525,1,50)</f>
      </c>
      <c r="I1525" s="1" t="s">
        <v>3585</v>
      </c>
      <c r="J1525" s="1104" t="s">
        <v>3586</v>
      </c>
    </row>
    <row x14ac:dyDescent="0.25" r="1526" customHeight="1" ht="23.25">
      <c r="A1526" s="97">
        <v>52</v>
      </c>
      <c r="B1526" s="2" t="s">
        <v>3484</v>
      </c>
      <c r="C1526" s="1101">
        <v>1525</v>
      </c>
      <c r="D1526" s="1101">
        <v>12</v>
      </c>
      <c r="E1526" s="1101">
        <v>11</v>
      </c>
      <c r="F1526" s="1101">
        <v>226</v>
      </c>
      <c r="G1526" s="1101">
        <v>52</v>
      </c>
      <c r="H1526" s="1102">
        <f>MID(I1526,1,50)</f>
      </c>
      <c r="I1526" s="1" t="s">
        <v>3587</v>
      </c>
      <c r="J1526" s="1104" t="s">
        <v>3588</v>
      </c>
    </row>
    <row x14ac:dyDescent="0.25" r="1527" customHeight="1" ht="23.25">
      <c r="A1527" s="97">
        <v>52</v>
      </c>
      <c r="B1527" s="2" t="s">
        <v>3484</v>
      </c>
      <c r="C1527" s="1101">
        <v>1526</v>
      </c>
      <c r="D1527" s="1101">
        <v>12</v>
      </c>
      <c r="E1527" s="1101">
        <v>11</v>
      </c>
      <c r="F1527" s="1101">
        <v>226</v>
      </c>
      <c r="G1527" s="1101">
        <v>53</v>
      </c>
      <c r="H1527" s="1102">
        <f>MID(I1527,1,50)</f>
      </c>
      <c r="I1527" s="1" t="s">
        <v>3589</v>
      </c>
      <c r="J1527" s="1104" t="s">
        <v>3590</v>
      </c>
    </row>
    <row x14ac:dyDescent="0.25" r="1528" customHeight="1" ht="23.25">
      <c r="A1528" s="97">
        <v>52</v>
      </c>
      <c r="B1528" s="2" t="s">
        <v>3484</v>
      </c>
      <c r="C1528" s="1101">
        <v>1527</v>
      </c>
      <c r="D1528" s="1101">
        <v>12</v>
      </c>
      <c r="E1528" s="1101">
        <v>11</v>
      </c>
      <c r="F1528" s="1101">
        <v>227</v>
      </c>
      <c r="G1528" s="1101">
        <v>54</v>
      </c>
      <c r="H1528" s="1102">
        <f>MID(I1528,1,50)</f>
      </c>
      <c r="I1528" s="1" t="s">
        <v>3591</v>
      </c>
      <c r="J1528" s="1104" t="s">
        <v>3592</v>
      </c>
    </row>
    <row x14ac:dyDescent="0.25" r="1529" customHeight="1" ht="23.25">
      <c r="A1529" s="97">
        <v>52</v>
      </c>
      <c r="B1529" s="2" t="s">
        <v>3484</v>
      </c>
      <c r="C1529" s="1101">
        <v>1528</v>
      </c>
      <c r="D1529" s="1101">
        <v>12</v>
      </c>
      <c r="E1529" s="1101">
        <v>11</v>
      </c>
      <c r="F1529" s="1101">
        <v>227</v>
      </c>
      <c r="G1529" s="1101">
        <v>55</v>
      </c>
      <c r="H1529" s="1102">
        <f>MID(I1529,1,50)</f>
      </c>
      <c r="I1529" s="1" t="s">
        <v>3593</v>
      </c>
      <c r="J1529" s="1104" t="s">
        <v>3594</v>
      </c>
    </row>
    <row x14ac:dyDescent="0.25" r="1530" customHeight="1" ht="23.25">
      <c r="A1530" s="97">
        <v>52</v>
      </c>
      <c r="B1530" s="2" t="s">
        <v>3484</v>
      </c>
      <c r="C1530" s="1101">
        <v>1529</v>
      </c>
      <c r="D1530" s="1101">
        <v>12</v>
      </c>
      <c r="E1530" s="1101">
        <v>11</v>
      </c>
      <c r="F1530" s="1101">
        <v>227</v>
      </c>
      <c r="G1530" s="1101">
        <v>56</v>
      </c>
      <c r="H1530" s="1102">
        <f>MID(I1530,1,50)</f>
      </c>
      <c r="I1530" s="1" t="s">
        <v>3595</v>
      </c>
      <c r="J1530" s="1104" t="s">
        <v>3596</v>
      </c>
    </row>
    <row x14ac:dyDescent="0.25" r="1531" customHeight="1" ht="23.25">
      <c r="A1531" s="97">
        <v>52</v>
      </c>
      <c r="B1531" s="2" t="s">
        <v>3484</v>
      </c>
      <c r="C1531" s="1101">
        <v>1530</v>
      </c>
      <c r="D1531" s="1101">
        <v>12</v>
      </c>
      <c r="E1531" s="1101">
        <v>11</v>
      </c>
      <c r="F1531" s="1101">
        <v>227</v>
      </c>
      <c r="G1531" s="1101">
        <v>57</v>
      </c>
      <c r="H1531" s="1102">
        <f>MID(I1531,1,50)</f>
      </c>
      <c r="I1531" s="1" t="s">
        <v>3597</v>
      </c>
      <c r="J1531" s="1104" t="s">
        <v>3598</v>
      </c>
    </row>
    <row x14ac:dyDescent="0.25" r="1532" customHeight="1" ht="23.25">
      <c r="A1532" s="97">
        <v>52</v>
      </c>
      <c r="B1532" s="2" t="s">
        <v>3484</v>
      </c>
      <c r="C1532" s="1101">
        <v>1531</v>
      </c>
      <c r="D1532" s="1101">
        <v>12</v>
      </c>
      <c r="E1532" s="1101">
        <v>11</v>
      </c>
      <c r="F1532" s="1101">
        <v>227</v>
      </c>
      <c r="G1532" s="1101">
        <v>58</v>
      </c>
      <c r="H1532" s="1102">
        <f>MID(I1532,1,50)</f>
      </c>
      <c r="I1532" s="1" t="s">
        <v>3599</v>
      </c>
      <c r="J1532" s="1104" t="s">
        <v>3600</v>
      </c>
    </row>
    <row x14ac:dyDescent="0.25" r="1533" customHeight="1" ht="23.25">
      <c r="A1533" s="97">
        <v>52</v>
      </c>
      <c r="B1533" s="2" t="s">
        <v>3484</v>
      </c>
      <c r="C1533" s="1101">
        <v>1532</v>
      </c>
      <c r="D1533" s="1101">
        <v>12</v>
      </c>
      <c r="E1533" s="1101">
        <v>11</v>
      </c>
      <c r="F1533" s="1101">
        <v>227</v>
      </c>
      <c r="G1533" s="1101">
        <v>59</v>
      </c>
      <c r="H1533" s="1102">
        <f>MID(I1533,1,50)</f>
      </c>
      <c r="I1533" s="1" t="s">
        <v>3601</v>
      </c>
      <c r="J1533" s="1104" t="s">
        <v>3602</v>
      </c>
    </row>
    <row x14ac:dyDescent="0.25" r="1534" customHeight="1" ht="23.25">
      <c r="A1534" s="97">
        <v>52</v>
      </c>
      <c r="B1534" s="2" t="s">
        <v>3484</v>
      </c>
      <c r="C1534" s="1101">
        <v>1533</v>
      </c>
      <c r="D1534" s="1101">
        <v>12</v>
      </c>
      <c r="E1534" s="1101">
        <v>11</v>
      </c>
      <c r="F1534" s="1101">
        <v>227</v>
      </c>
      <c r="G1534" s="1101">
        <v>60</v>
      </c>
      <c r="H1534" s="1102">
        <f>MID(I1534,1,50)</f>
      </c>
      <c r="I1534" s="1" t="s">
        <v>3603</v>
      </c>
      <c r="J1534" s="1104" t="s">
        <v>3604</v>
      </c>
    </row>
    <row x14ac:dyDescent="0.25" r="1535" customHeight="1" ht="23.25">
      <c r="A1535" s="97">
        <v>52</v>
      </c>
      <c r="B1535" s="2" t="s">
        <v>3484</v>
      </c>
      <c r="C1535" s="1101">
        <v>1534</v>
      </c>
      <c r="D1535" s="1101">
        <v>12</v>
      </c>
      <c r="E1535" s="1101">
        <v>11</v>
      </c>
      <c r="F1535" s="1101">
        <v>227</v>
      </c>
      <c r="G1535" s="1101">
        <v>61</v>
      </c>
      <c r="H1535" s="1102">
        <f>MID(I1535,1,50)</f>
      </c>
      <c r="I1535" s="1" t="s">
        <v>3605</v>
      </c>
      <c r="J1535" s="1104" t="s">
        <v>3606</v>
      </c>
    </row>
    <row x14ac:dyDescent="0.25" r="1536" customHeight="1" ht="23.25">
      <c r="A1536" s="97">
        <v>52</v>
      </c>
      <c r="B1536" s="2" t="s">
        <v>3484</v>
      </c>
      <c r="C1536" s="1101">
        <v>1535</v>
      </c>
      <c r="D1536" s="1101">
        <v>12</v>
      </c>
      <c r="E1536" s="1101">
        <v>11</v>
      </c>
      <c r="F1536" s="1101">
        <v>227</v>
      </c>
      <c r="G1536" s="1101">
        <v>62</v>
      </c>
      <c r="H1536" s="1102">
        <f>MID(I1536,1,50)</f>
      </c>
      <c r="I1536" s="1" t="s">
        <v>3607</v>
      </c>
      <c r="J1536" s="1104" t="s">
        <v>3608</v>
      </c>
    </row>
    <row x14ac:dyDescent="0.25" r="1537" customHeight="1" ht="23.25">
      <c r="A1537" s="97">
        <v>52</v>
      </c>
      <c r="B1537" s="2" t="s">
        <v>3484</v>
      </c>
      <c r="C1537" s="1101">
        <v>1536</v>
      </c>
      <c r="D1537" s="1101">
        <v>12</v>
      </c>
      <c r="E1537" s="1101">
        <v>11</v>
      </c>
      <c r="F1537" s="1101">
        <v>228</v>
      </c>
      <c r="G1537" s="1101">
        <v>63</v>
      </c>
      <c r="H1537" s="1102">
        <f>MID(I1537,1,50)</f>
      </c>
      <c r="I1537" s="1" t="s">
        <v>3609</v>
      </c>
      <c r="J1537" s="1104" t="s">
        <v>3610</v>
      </c>
    </row>
    <row x14ac:dyDescent="0.25" r="1538" customHeight="1" ht="23.25">
      <c r="A1538" s="97">
        <v>52</v>
      </c>
      <c r="B1538" s="2" t="s">
        <v>3484</v>
      </c>
      <c r="C1538" s="1101">
        <v>1537</v>
      </c>
      <c r="D1538" s="1101">
        <v>12</v>
      </c>
      <c r="E1538" s="1101">
        <v>11</v>
      </c>
      <c r="F1538" s="1101">
        <v>228</v>
      </c>
      <c r="G1538" s="1101">
        <v>64</v>
      </c>
      <c r="H1538" s="1102">
        <f>MID(I1538,1,50)</f>
      </c>
      <c r="I1538" s="1" t="s">
        <v>3611</v>
      </c>
      <c r="J1538" s="1104" t="s">
        <v>3612</v>
      </c>
    </row>
    <row x14ac:dyDescent="0.25" r="1539" customHeight="1" ht="23.25">
      <c r="A1539" s="97">
        <v>52</v>
      </c>
      <c r="B1539" s="2" t="s">
        <v>3484</v>
      </c>
      <c r="C1539" s="1101">
        <v>1538</v>
      </c>
      <c r="D1539" s="1101">
        <v>12</v>
      </c>
      <c r="E1539" s="1101">
        <v>11</v>
      </c>
      <c r="F1539" s="1101">
        <v>228</v>
      </c>
      <c r="G1539" s="1101">
        <v>65</v>
      </c>
      <c r="H1539" s="1102">
        <f>MID(I1539,1,50)</f>
      </c>
      <c r="I1539" s="1" t="s">
        <v>3613</v>
      </c>
      <c r="J1539" s="1104" t="s">
        <v>3614</v>
      </c>
    </row>
    <row x14ac:dyDescent="0.25" r="1540" customHeight="1" ht="23.25">
      <c r="A1540" s="97">
        <v>52</v>
      </c>
      <c r="B1540" s="2" t="s">
        <v>3484</v>
      </c>
      <c r="C1540" s="1101">
        <v>1539</v>
      </c>
      <c r="D1540" s="1101">
        <v>12</v>
      </c>
      <c r="E1540" s="1101">
        <v>11</v>
      </c>
      <c r="F1540" s="1101">
        <v>228</v>
      </c>
      <c r="G1540" s="1101">
        <v>66</v>
      </c>
      <c r="H1540" s="1102">
        <f>MID(I1540,1,50)</f>
      </c>
      <c r="I1540" s="1" t="s">
        <v>3615</v>
      </c>
      <c r="J1540" s="1104" t="s">
        <v>3616</v>
      </c>
    </row>
    <row x14ac:dyDescent="0.25" r="1541" customHeight="1" ht="23.25">
      <c r="A1541" s="97">
        <v>52</v>
      </c>
      <c r="B1541" s="2" t="s">
        <v>3484</v>
      </c>
      <c r="C1541" s="1101">
        <v>1540</v>
      </c>
      <c r="D1541" s="1101">
        <v>12</v>
      </c>
      <c r="E1541" s="1101">
        <v>11</v>
      </c>
      <c r="F1541" s="1101">
        <v>228</v>
      </c>
      <c r="G1541" s="1101">
        <v>67</v>
      </c>
      <c r="H1541" s="1102">
        <f>MID(I1541,1,50)</f>
      </c>
      <c r="I1541" s="1" t="s">
        <v>3617</v>
      </c>
      <c r="J1541" s="1104" t="s">
        <v>3618</v>
      </c>
    </row>
    <row x14ac:dyDescent="0.25" r="1542" customHeight="1" ht="23.25">
      <c r="A1542" s="97">
        <v>52</v>
      </c>
      <c r="B1542" s="2" t="s">
        <v>3484</v>
      </c>
      <c r="C1542" s="1101">
        <v>1541</v>
      </c>
      <c r="D1542" s="1101">
        <v>12</v>
      </c>
      <c r="E1542" s="1101">
        <v>11</v>
      </c>
      <c r="F1542" s="1101">
        <v>228</v>
      </c>
      <c r="G1542" s="1101">
        <v>68</v>
      </c>
      <c r="H1542" s="1102">
        <f>MID(I1542,1,50)</f>
      </c>
      <c r="I1542" s="1" t="s">
        <v>3619</v>
      </c>
      <c r="J1542" s="1104" t="s">
        <v>3620</v>
      </c>
    </row>
    <row x14ac:dyDescent="0.25" r="1543" customHeight="1" ht="23.25">
      <c r="A1543" s="97">
        <v>52</v>
      </c>
      <c r="B1543" s="2" t="s">
        <v>3484</v>
      </c>
      <c r="C1543" s="1101">
        <v>1542</v>
      </c>
      <c r="D1543" s="1101">
        <v>12</v>
      </c>
      <c r="E1543" s="1101">
        <v>11</v>
      </c>
      <c r="F1543" s="1101">
        <v>228</v>
      </c>
      <c r="G1543" s="1101">
        <v>69</v>
      </c>
      <c r="H1543" s="1102">
        <f>MID(I1543,1,50)</f>
      </c>
      <c r="I1543" s="1" t="s">
        <v>3621</v>
      </c>
      <c r="J1543" s="1104" t="s">
        <v>3622</v>
      </c>
    </row>
    <row x14ac:dyDescent="0.25" r="1544" customHeight="1" ht="23.25">
      <c r="A1544" s="97">
        <v>52</v>
      </c>
      <c r="B1544" s="2" t="s">
        <v>3484</v>
      </c>
      <c r="C1544" s="1101">
        <v>1543</v>
      </c>
      <c r="D1544" s="1101">
        <v>12</v>
      </c>
      <c r="E1544" s="1101">
        <v>11</v>
      </c>
      <c r="F1544" s="1101">
        <v>228</v>
      </c>
      <c r="G1544" s="1101">
        <v>70</v>
      </c>
      <c r="H1544" s="1102">
        <f>MID(I1544,1,50)</f>
      </c>
      <c r="I1544" s="1" t="s">
        <v>3623</v>
      </c>
      <c r="J1544" s="1104" t="s">
        <v>3624</v>
      </c>
    </row>
    <row x14ac:dyDescent="0.25" r="1545" customHeight="1" ht="23.25">
      <c r="A1545" s="97">
        <v>52</v>
      </c>
      <c r="B1545" s="2" t="s">
        <v>3484</v>
      </c>
      <c r="C1545" s="1101">
        <v>1544</v>
      </c>
      <c r="D1545" s="1101">
        <v>12</v>
      </c>
      <c r="E1545" s="1101">
        <v>11</v>
      </c>
      <c r="F1545" s="1101">
        <v>228</v>
      </c>
      <c r="G1545" s="1101">
        <v>71</v>
      </c>
      <c r="H1545" s="1102">
        <f>MID(I1545,1,50)</f>
      </c>
      <c r="I1545" s="1" t="s">
        <v>3625</v>
      </c>
      <c r="J1545" s="1104" t="s">
        <v>3626</v>
      </c>
    </row>
    <row x14ac:dyDescent="0.25" r="1546" customHeight="1" ht="23.25">
      <c r="A1546" s="97">
        <v>52</v>
      </c>
      <c r="B1546" s="2" t="s">
        <v>3484</v>
      </c>
      <c r="C1546" s="1101">
        <v>1545</v>
      </c>
      <c r="D1546" s="1101">
        <v>12</v>
      </c>
      <c r="E1546" s="1101">
        <v>11</v>
      </c>
      <c r="F1546" s="1101">
        <v>229</v>
      </c>
      <c r="G1546" s="1101">
        <v>72</v>
      </c>
      <c r="H1546" s="1102">
        <f>MID(I1546,1,50)</f>
      </c>
      <c r="I1546" s="1" t="s">
        <v>3627</v>
      </c>
      <c r="J1546" s="1104" t="s">
        <v>3628</v>
      </c>
    </row>
    <row x14ac:dyDescent="0.25" r="1547" customHeight="1" ht="23.25">
      <c r="A1547" s="97">
        <v>52</v>
      </c>
      <c r="B1547" s="2" t="s">
        <v>3484</v>
      </c>
      <c r="C1547" s="1101">
        <v>1546</v>
      </c>
      <c r="D1547" s="1101">
        <v>12</v>
      </c>
      <c r="E1547" s="1101">
        <v>11</v>
      </c>
      <c r="F1547" s="1101">
        <v>229</v>
      </c>
      <c r="G1547" s="1101">
        <v>73</v>
      </c>
      <c r="H1547" s="1102">
        <f>MID(I1547,1,50)</f>
      </c>
      <c r="I1547" s="1" t="s">
        <v>3629</v>
      </c>
      <c r="J1547" s="1104" t="s">
        <v>3630</v>
      </c>
    </row>
    <row x14ac:dyDescent="0.25" r="1548" customHeight="1" ht="23.25">
      <c r="A1548" s="97">
        <v>52</v>
      </c>
      <c r="B1548" s="2" t="s">
        <v>3484</v>
      </c>
      <c r="C1548" s="1101">
        <v>1547</v>
      </c>
      <c r="D1548" s="1101">
        <v>12</v>
      </c>
      <c r="E1548" s="1101">
        <v>11</v>
      </c>
      <c r="F1548" s="1101">
        <v>229</v>
      </c>
      <c r="G1548" s="1101">
        <v>74</v>
      </c>
      <c r="H1548" s="1102">
        <f>MID(I1548,1,50)</f>
      </c>
      <c r="I1548" s="1" t="s">
        <v>3631</v>
      </c>
      <c r="J1548" s="1104" t="s">
        <v>3632</v>
      </c>
    </row>
    <row x14ac:dyDescent="0.25" r="1549" customHeight="1" ht="23.25">
      <c r="A1549" s="97">
        <v>52</v>
      </c>
      <c r="B1549" s="2" t="s">
        <v>3484</v>
      </c>
      <c r="C1549" s="1101">
        <v>1548</v>
      </c>
      <c r="D1549" s="1101">
        <v>12</v>
      </c>
      <c r="E1549" s="1101">
        <v>11</v>
      </c>
      <c r="F1549" s="1101">
        <v>229</v>
      </c>
      <c r="G1549" s="1101">
        <v>75</v>
      </c>
      <c r="H1549" s="1102">
        <f>MID(I1549,1,50)</f>
      </c>
      <c r="I1549" s="1" t="s">
        <v>3633</v>
      </c>
      <c r="J1549" s="1104" t="s">
        <v>3634</v>
      </c>
    </row>
    <row x14ac:dyDescent="0.25" r="1550" customHeight="1" ht="23.25">
      <c r="A1550" s="97">
        <v>52</v>
      </c>
      <c r="B1550" s="2" t="s">
        <v>3484</v>
      </c>
      <c r="C1550" s="1101">
        <v>1549</v>
      </c>
      <c r="D1550" s="1101">
        <v>12</v>
      </c>
      <c r="E1550" s="1101">
        <v>11</v>
      </c>
      <c r="F1550" s="1101">
        <v>229</v>
      </c>
      <c r="G1550" s="1101">
        <v>76</v>
      </c>
      <c r="H1550" s="1102">
        <f>MID(I1550,1,50)</f>
      </c>
      <c r="I1550" s="1" t="s">
        <v>3635</v>
      </c>
      <c r="J1550" s="1104" t="s">
        <v>3636</v>
      </c>
    </row>
    <row x14ac:dyDescent="0.25" r="1551" customHeight="1" ht="23.25">
      <c r="A1551" s="97">
        <v>52</v>
      </c>
      <c r="B1551" s="2" t="s">
        <v>3484</v>
      </c>
      <c r="C1551" s="1101">
        <v>1550</v>
      </c>
      <c r="D1551" s="1101">
        <v>12</v>
      </c>
      <c r="E1551" s="1101">
        <v>11</v>
      </c>
      <c r="F1551" s="1101">
        <v>229</v>
      </c>
      <c r="G1551" s="1101">
        <v>77</v>
      </c>
      <c r="H1551" s="1102">
        <f>MID(I1551,1,50)</f>
      </c>
      <c r="I1551" s="1" t="s">
        <v>3637</v>
      </c>
      <c r="J1551" s="1104" t="s">
        <v>3638</v>
      </c>
    </row>
    <row x14ac:dyDescent="0.25" r="1552" customHeight="1" ht="23.25">
      <c r="A1552" s="97">
        <v>52</v>
      </c>
      <c r="B1552" s="2" t="s">
        <v>3484</v>
      </c>
      <c r="C1552" s="1101">
        <v>1551</v>
      </c>
      <c r="D1552" s="1101">
        <v>12</v>
      </c>
      <c r="E1552" s="1101">
        <v>11</v>
      </c>
      <c r="F1552" s="1101">
        <v>229</v>
      </c>
      <c r="G1552" s="1101">
        <v>78</v>
      </c>
      <c r="H1552" s="1102">
        <f>MID(I1552,1,50)</f>
      </c>
      <c r="I1552" s="1" t="s">
        <v>3639</v>
      </c>
      <c r="J1552" s="1104" t="s">
        <v>3640</v>
      </c>
    </row>
    <row x14ac:dyDescent="0.25" r="1553" customHeight="1" ht="23.25">
      <c r="A1553" s="97">
        <v>52</v>
      </c>
      <c r="B1553" s="2" t="s">
        <v>3484</v>
      </c>
      <c r="C1553" s="1101">
        <v>1552</v>
      </c>
      <c r="D1553" s="1101">
        <v>12</v>
      </c>
      <c r="E1553" s="1101">
        <v>11</v>
      </c>
      <c r="F1553" s="1101">
        <v>229</v>
      </c>
      <c r="G1553" s="1101">
        <v>79</v>
      </c>
      <c r="H1553" s="1102">
        <f>MID(I1553,1,50)</f>
      </c>
      <c r="I1553" s="1" t="s">
        <v>3641</v>
      </c>
      <c r="J1553" s="1104" t="s">
        <v>3642</v>
      </c>
    </row>
    <row x14ac:dyDescent="0.25" r="1554" customHeight="1" ht="23.25">
      <c r="A1554" s="97">
        <v>52</v>
      </c>
      <c r="B1554" s="2" t="s">
        <v>3484</v>
      </c>
      <c r="C1554" s="1101">
        <v>1553</v>
      </c>
      <c r="D1554" s="1101">
        <v>12</v>
      </c>
      <c r="E1554" s="1101">
        <v>11</v>
      </c>
      <c r="F1554" s="1101">
        <v>229</v>
      </c>
      <c r="G1554" s="1101">
        <v>80</v>
      </c>
      <c r="H1554" s="1102">
        <f>MID(I1554,1,50)</f>
      </c>
      <c r="I1554" s="1" t="s">
        <v>3643</v>
      </c>
      <c r="J1554" s="1104" t="s">
        <v>3644</v>
      </c>
    </row>
    <row x14ac:dyDescent="0.25" r="1555" customHeight="1" ht="23.25">
      <c r="A1555" s="97">
        <v>52</v>
      </c>
      <c r="B1555" s="2" t="s">
        <v>3484</v>
      </c>
      <c r="C1555" s="1101">
        <v>1554</v>
      </c>
      <c r="D1555" s="1101">
        <v>12</v>
      </c>
      <c r="E1555" s="1101">
        <v>11</v>
      </c>
      <c r="F1555" s="1101">
        <v>229</v>
      </c>
      <c r="G1555" s="1101">
        <v>81</v>
      </c>
      <c r="H1555" s="1102">
        <f>MID(I1555,1,50)</f>
      </c>
      <c r="I1555" s="1" t="s">
        <v>3645</v>
      </c>
      <c r="J1555" s="1104" t="s">
        <v>3646</v>
      </c>
    </row>
    <row x14ac:dyDescent="0.25" r="1556" customHeight="1" ht="23.25">
      <c r="A1556" s="97">
        <v>52</v>
      </c>
      <c r="B1556" s="2" t="s">
        <v>3484</v>
      </c>
      <c r="C1556" s="1101">
        <v>1555</v>
      </c>
      <c r="D1556" s="1101">
        <v>12</v>
      </c>
      <c r="E1556" s="1101">
        <v>11</v>
      </c>
      <c r="F1556" s="1101">
        <v>230</v>
      </c>
      <c r="G1556" s="1101">
        <v>82</v>
      </c>
      <c r="H1556" s="1102">
        <f>MID(I1556,1,50)</f>
      </c>
      <c r="I1556" s="1" t="s">
        <v>3647</v>
      </c>
      <c r="J1556" s="1104" t="s">
        <v>3648</v>
      </c>
    </row>
    <row x14ac:dyDescent="0.25" r="1557" customHeight="1" ht="23.25">
      <c r="A1557" s="97">
        <v>52</v>
      </c>
      <c r="B1557" s="2" t="s">
        <v>3484</v>
      </c>
      <c r="C1557" s="1101">
        <v>1556</v>
      </c>
      <c r="D1557" s="1101">
        <v>12</v>
      </c>
      <c r="E1557" s="1101">
        <v>11</v>
      </c>
      <c r="F1557" s="1101">
        <v>230</v>
      </c>
      <c r="G1557" s="1101">
        <v>83</v>
      </c>
      <c r="H1557" s="1102">
        <f>MID(I1557,1,50)</f>
      </c>
      <c r="I1557" s="1" t="s">
        <v>3649</v>
      </c>
      <c r="J1557" s="1104" t="s">
        <v>3650</v>
      </c>
    </row>
    <row x14ac:dyDescent="0.25" r="1558" customHeight="1" ht="23.25">
      <c r="A1558" s="97">
        <v>52</v>
      </c>
      <c r="B1558" s="2" t="s">
        <v>3484</v>
      </c>
      <c r="C1558" s="1101">
        <v>1557</v>
      </c>
      <c r="D1558" s="1101">
        <v>12</v>
      </c>
      <c r="E1558" s="1101">
        <v>11</v>
      </c>
      <c r="F1558" s="1101">
        <v>230</v>
      </c>
      <c r="G1558" s="1101">
        <v>84</v>
      </c>
      <c r="H1558" s="1102">
        <f>MID(I1558,1,50)</f>
      </c>
      <c r="I1558" s="1" t="s">
        <v>3651</v>
      </c>
      <c r="J1558" s="1104" t="s">
        <v>3652</v>
      </c>
    </row>
    <row x14ac:dyDescent="0.25" r="1559" customHeight="1" ht="23.25">
      <c r="A1559" s="97">
        <v>52</v>
      </c>
      <c r="B1559" s="2" t="s">
        <v>3484</v>
      </c>
      <c r="C1559" s="1101">
        <v>1558</v>
      </c>
      <c r="D1559" s="1101">
        <v>12</v>
      </c>
      <c r="E1559" s="1101">
        <v>11</v>
      </c>
      <c r="F1559" s="1101">
        <v>230</v>
      </c>
      <c r="G1559" s="1101">
        <v>85</v>
      </c>
      <c r="H1559" s="1102">
        <f>MID(I1559,1,50)</f>
      </c>
      <c r="I1559" s="1" t="s">
        <v>3653</v>
      </c>
      <c r="J1559" s="1104" t="s">
        <v>3654</v>
      </c>
    </row>
    <row x14ac:dyDescent="0.25" r="1560" customHeight="1" ht="23.25">
      <c r="A1560" s="97">
        <v>52</v>
      </c>
      <c r="B1560" s="2" t="s">
        <v>3484</v>
      </c>
      <c r="C1560" s="1101">
        <v>1559</v>
      </c>
      <c r="D1560" s="1101">
        <v>12</v>
      </c>
      <c r="E1560" s="1101">
        <v>11</v>
      </c>
      <c r="F1560" s="1101">
        <v>230</v>
      </c>
      <c r="G1560" s="1101">
        <v>86</v>
      </c>
      <c r="H1560" s="1102">
        <f>MID(I1560,1,50)</f>
      </c>
      <c r="I1560" s="1" t="s">
        <v>3655</v>
      </c>
      <c r="J1560" s="1104" t="s">
        <v>3656</v>
      </c>
    </row>
    <row x14ac:dyDescent="0.25" r="1561" customHeight="1" ht="23.25">
      <c r="A1561" s="97">
        <v>52</v>
      </c>
      <c r="B1561" s="2" t="s">
        <v>3484</v>
      </c>
      <c r="C1561" s="1101">
        <v>1560</v>
      </c>
      <c r="D1561" s="1101">
        <v>12</v>
      </c>
      <c r="E1561" s="1101">
        <v>11</v>
      </c>
      <c r="F1561" s="1101">
        <v>230</v>
      </c>
      <c r="G1561" s="1101">
        <v>87</v>
      </c>
      <c r="H1561" s="1102">
        <f>MID(I1561,1,50)</f>
      </c>
      <c r="I1561" s="1" t="s">
        <v>3657</v>
      </c>
      <c r="J1561" s="1104" t="s">
        <v>3658</v>
      </c>
    </row>
    <row x14ac:dyDescent="0.25" r="1562" customHeight="1" ht="23.25">
      <c r="A1562" s="97">
        <v>52</v>
      </c>
      <c r="B1562" s="2" t="s">
        <v>3484</v>
      </c>
      <c r="C1562" s="1101">
        <v>1561</v>
      </c>
      <c r="D1562" s="1101">
        <v>12</v>
      </c>
      <c r="E1562" s="1101">
        <v>11</v>
      </c>
      <c r="F1562" s="1101">
        <v>230</v>
      </c>
      <c r="G1562" s="1101">
        <v>88</v>
      </c>
      <c r="H1562" s="1102">
        <f>MID(I1562,1,50)</f>
      </c>
      <c r="I1562" s="1" t="s">
        <v>3659</v>
      </c>
      <c r="J1562" s="1104" t="s">
        <v>3660</v>
      </c>
    </row>
    <row x14ac:dyDescent="0.25" r="1563" customHeight="1" ht="23.25">
      <c r="A1563" s="97">
        <v>52</v>
      </c>
      <c r="B1563" s="2" t="s">
        <v>3484</v>
      </c>
      <c r="C1563" s="1101">
        <v>1562</v>
      </c>
      <c r="D1563" s="1101">
        <v>12</v>
      </c>
      <c r="E1563" s="1101">
        <v>11</v>
      </c>
      <c r="F1563" s="1101">
        <v>231</v>
      </c>
      <c r="G1563" s="1101">
        <v>89</v>
      </c>
      <c r="H1563" s="1102">
        <f>MID(I1563,1,50)</f>
      </c>
      <c r="I1563" s="1" t="s">
        <v>3661</v>
      </c>
      <c r="J1563" s="1104" t="s">
        <v>3662</v>
      </c>
    </row>
    <row x14ac:dyDescent="0.25" r="1564" customHeight="1" ht="23.25">
      <c r="A1564" s="97">
        <v>52</v>
      </c>
      <c r="B1564" s="2" t="s">
        <v>3484</v>
      </c>
      <c r="C1564" s="1101">
        <v>1563</v>
      </c>
      <c r="D1564" s="1101">
        <v>12</v>
      </c>
      <c r="E1564" s="1101">
        <v>11</v>
      </c>
      <c r="F1564" s="1101">
        <v>231</v>
      </c>
      <c r="G1564" s="1101">
        <v>90</v>
      </c>
      <c r="H1564" s="1102">
        <f>MID(I1564,1,50)</f>
      </c>
      <c r="I1564" s="1" t="s">
        <v>3663</v>
      </c>
      <c r="J1564" s="1104" t="s">
        <v>3664</v>
      </c>
    </row>
    <row x14ac:dyDescent="0.25" r="1565" customHeight="1" ht="23.25">
      <c r="A1565" s="97">
        <v>52</v>
      </c>
      <c r="B1565" s="2" t="s">
        <v>3484</v>
      </c>
      <c r="C1565" s="1101">
        <v>1564</v>
      </c>
      <c r="D1565" s="1101">
        <v>12</v>
      </c>
      <c r="E1565" s="1101">
        <v>11</v>
      </c>
      <c r="F1565" s="1101">
        <v>231</v>
      </c>
      <c r="G1565" s="1101">
        <v>91</v>
      </c>
      <c r="H1565" s="1102">
        <f>MID(I1565,1,50)</f>
      </c>
      <c r="I1565" s="1" t="s">
        <v>3665</v>
      </c>
      <c r="J1565" s="1104" t="s">
        <v>3666</v>
      </c>
    </row>
    <row x14ac:dyDescent="0.25" r="1566" customHeight="1" ht="23.25">
      <c r="A1566" s="97">
        <v>52</v>
      </c>
      <c r="B1566" s="2" t="s">
        <v>3484</v>
      </c>
      <c r="C1566" s="1101">
        <v>1565</v>
      </c>
      <c r="D1566" s="1101">
        <v>12</v>
      </c>
      <c r="E1566" s="1101">
        <v>11</v>
      </c>
      <c r="F1566" s="1101">
        <v>231</v>
      </c>
      <c r="G1566" s="1101">
        <v>92</v>
      </c>
      <c r="H1566" s="1102">
        <f>MID(I1566,1,50)</f>
      </c>
      <c r="I1566" s="1" t="s">
        <v>3667</v>
      </c>
      <c r="J1566" s="1104" t="s">
        <v>3668</v>
      </c>
    </row>
    <row x14ac:dyDescent="0.25" r="1567" customHeight="1" ht="23.25">
      <c r="A1567" s="97">
        <v>52</v>
      </c>
      <c r="B1567" s="2" t="s">
        <v>3484</v>
      </c>
      <c r="C1567" s="1101">
        <v>1566</v>
      </c>
      <c r="D1567" s="1101">
        <v>12</v>
      </c>
      <c r="E1567" s="1101">
        <v>11</v>
      </c>
      <c r="F1567" s="1101">
        <v>231</v>
      </c>
      <c r="G1567" s="1101">
        <v>93</v>
      </c>
      <c r="H1567" s="1102">
        <f>MID(I1567,1,50)</f>
      </c>
      <c r="I1567" s="1" t="s">
        <v>3669</v>
      </c>
      <c r="J1567" s="1104" t="s">
        <v>3670</v>
      </c>
    </row>
    <row x14ac:dyDescent="0.25" r="1568" customHeight="1" ht="23.25">
      <c r="A1568" s="97">
        <v>52</v>
      </c>
      <c r="B1568" s="2" t="s">
        <v>3484</v>
      </c>
      <c r="C1568" s="1101">
        <v>1567</v>
      </c>
      <c r="D1568" s="1101">
        <v>12</v>
      </c>
      <c r="E1568" s="1101">
        <v>11</v>
      </c>
      <c r="F1568" s="1101">
        <v>231</v>
      </c>
      <c r="G1568" s="1101">
        <v>94</v>
      </c>
      <c r="H1568" s="1102">
        <f>MID(I1568,1,50)</f>
      </c>
      <c r="I1568" s="1" t="s">
        <v>3671</v>
      </c>
      <c r="J1568" s="1104" t="s">
        <v>3672</v>
      </c>
    </row>
    <row x14ac:dyDescent="0.25" r="1569" customHeight="1" ht="23.25">
      <c r="A1569" s="97">
        <v>52</v>
      </c>
      <c r="B1569" s="2" t="s">
        <v>3484</v>
      </c>
      <c r="C1569" s="1101">
        <v>1568</v>
      </c>
      <c r="D1569" s="1101">
        <v>12</v>
      </c>
      <c r="E1569" s="1101">
        <v>11</v>
      </c>
      <c r="F1569" s="1101">
        <v>231</v>
      </c>
      <c r="G1569" s="1101">
        <v>95</v>
      </c>
      <c r="H1569" s="1102">
        <f>MID(I1569,1,50)</f>
      </c>
      <c r="I1569" s="1" t="s">
        <v>3673</v>
      </c>
      <c r="J1569" s="1104" t="s">
        <v>3674</v>
      </c>
    </row>
    <row x14ac:dyDescent="0.25" r="1570" customHeight="1" ht="23.25">
      <c r="A1570" s="97">
        <v>52</v>
      </c>
      <c r="B1570" s="2" t="s">
        <v>3484</v>
      </c>
      <c r="C1570" s="1101">
        <v>1569</v>
      </c>
      <c r="D1570" s="1101">
        <v>12</v>
      </c>
      <c r="E1570" s="1101">
        <v>11</v>
      </c>
      <c r="F1570" s="1101">
        <v>231</v>
      </c>
      <c r="G1570" s="1101">
        <v>96</v>
      </c>
      <c r="H1570" s="1102">
        <f>MID(I1570,1,50)</f>
      </c>
      <c r="I1570" s="1" t="s">
        <v>3675</v>
      </c>
      <c r="J1570" s="1104" t="s">
        <v>3676</v>
      </c>
    </row>
    <row x14ac:dyDescent="0.25" r="1571" customHeight="1" ht="23.25">
      <c r="A1571" s="97">
        <v>52</v>
      </c>
      <c r="B1571" s="2" t="s">
        <v>3484</v>
      </c>
      <c r="C1571" s="1101">
        <v>1570</v>
      </c>
      <c r="D1571" s="1101">
        <v>12</v>
      </c>
      <c r="E1571" s="1101">
        <v>11</v>
      </c>
      <c r="F1571" s="1101">
        <v>231</v>
      </c>
      <c r="G1571" s="1101">
        <v>97</v>
      </c>
      <c r="H1571" s="1102">
        <f>MID(I1571,1,50)</f>
      </c>
      <c r="I1571" s="1" t="s">
        <v>3677</v>
      </c>
      <c r="J1571" s="1104" t="s">
        <v>3678</v>
      </c>
    </row>
    <row x14ac:dyDescent="0.25" r="1572" customHeight="1" ht="23.25">
      <c r="A1572" s="97">
        <v>52</v>
      </c>
      <c r="B1572" s="2" t="s">
        <v>3484</v>
      </c>
      <c r="C1572" s="1101">
        <v>1571</v>
      </c>
      <c r="D1572" s="1101">
        <v>12</v>
      </c>
      <c r="E1572" s="1101">
        <v>11</v>
      </c>
      <c r="F1572" s="1101">
        <v>232</v>
      </c>
      <c r="G1572" s="1101">
        <v>98</v>
      </c>
      <c r="H1572" s="1102">
        <f>MID(I1572,1,50)</f>
      </c>
      <c r="I1572" s="1" t="s">
        <v>3679</v>
      </c>
      <c r="J1572" s="1104" t="s">
        <v>3680</v>
      </c>
    </row>
    <row x14ac:dyDescent="0.25" r="1573" customHeight="1" ht="23.25">
      <c r="A1573" s="97">
        <v>52</v>
      </c>
      <c r="B1573" s="2" t="s">
        <v>3484</v>
      </c>
      <c r="C1573" s="1101">
        <v>1572</v>
      </c>
      <c r="D1573" s="1101">
        <v>12</v>
      </c>
      <c r="E1573" s="1101">
        <v>11</v>
      </c>
      <c r="F1573" s="1101">
        <v>232</v>
      </c>
      <c r="G1573" s="1101">
        <v>99</v>
      </c>
      <c r="H1573" s="1102">
        <f>MID(I1573,1,50)</f>
      </c>
      <c r="I1573" s="1" t="s">
        <v>3681</v>
      </c>
      <c r="J1573" s="1104" t="s">
        <v>3682</v>
      </c>
    </row>
    <row x14ac:dyDescent="0.25" r="1574" customHeight="1" ht="23.25">
      <c r="A1574" s="97">
        <v>52</v>
      </c>
      <c r="B1574" s="2" t="s">
        <v>3484</v>
      </c>
      <c r="C1574" s="1101">
        <v>1573</v>
      </c>
      <c r="D1574" s="1101">
        <v>12</v>
      </c>
      <c r="E1574" s="1101">
        <v>11</v>
      </c>
      <c r="F1574" s="1101">
        <v>232</v>
      </c>
      <c r="G1574" s="1101">
        <v>100</v>
      </c>
      <c r="H1574" s="1102">
        <f>MID(I1574,1,50)</f>
      </c>
      <c r="I1574" s="1" t="s">
        <v>3683</v>
      </c>
      <c r="J1574" s="1104" t="s">
        <v>3684</v>
      </c>
    </row>
    <row x14ac:dyDescent="0.25" r="1575" customHeight="1" ht="23.25">
      <c r="A1575" s="97">
        <v>52</v>
      </c>
      <c r="B1575" s="2" t="s">
        <v>3484</v>
      </c>
      <c r="C1575" s="1101">
        <v>1574</v>
      </c>
      <c r="D1575" s="1101">
        <v>12</v>
      </c>
      <c r="E1575" s="1101">
        <v>11</v>
      </c>
      <c r="F1575" s="1101">
        <v>232</v>
      </c>
      <c r="G1575" s="1101">
        <v>101</v>
      </c>
      <c r="H1575" s="1102">
        <f>MID(I1575,1,50)</f>
      </c>
      <c r="I1575" s="1" t="s">
        <v>3685</v>
      </c>
      <c r="J1575" s="1104" t="s">
        <v>3686</v>
      </c>
    </row>
    <row x14ac:dyDescent="0.25" r="1576" customHeight="1" ht="23.25">
      <c r="A1576" s="97">
        <v>52</v>
      </c>
      <c r="B1576" s="2" t="s">
        <v>3484</v>
      </c>
      <c r="C1576" s="1101">
        <v>1575</v>
      </c>
      <c r="D1576" s="1101">
        <v>12</v>
      </c>
      <c r="E1576" s="1101">
        <v>11</v>
      </c>
      <c r="F1576" s="1101">
        <v>232</v>
      </c>
      <c r="G1576" s="1101">
        <v>102</v>
      </c>
      <c r="H1576" s="1102">
        <f>MID(I1576,1,50)</f>
      </c>
      <c r="I1576" s="1" t="s">
        <v>3687</v>
      </c>
      <c r="J1576" s="1104" t="s">
        <v>3688</v>
      </c>
    </row>
    <row x14ac:dyDescent="0.25" r="1577" customHeight="1" ht="23.25">
      <c r="A1577" s="97">
        <v>52</v>
      </c>
      <c r="B1577" s="2" t="s">
        <v>3484</v>
      </c>
      <c r="C1577" s="1101">
        <v>1576</v>
      </c>
      <c r="D1577" s="1101">
        <v>12</v>
      </c>
      <c r="E1577" s="1101">
        <v>11</v>
      </c>
      <c r="F1577" s="1101">
        <v>232</v>
      </c>
      <c r="G1577" s="1101">
        <v>103</v>
      </c>
      <c r="H1577" s="1102">
        <f>MID(I1577,1,50)</f>
      </c>
      <c r="I1577" s="1" t="s">
        <v>3689</v>
      </c>
      <c r="J1577" s="1104" t="s">
        <v>3690</v>
      </c>
    </row>
    <row x14ac:dyDescent="0.25" r="1578" customHeight="1" ht="23.25">
      <c r="A1578" s="97">
        <v>52</v>
      </c>
      <c r="B1578" s="2" t="s">
        <v>3484</v>
      </c>
      <c r="C1578" s="1101">
        <v>1577</v>
      </c>
      <c r="D1578" s="1101">
        <v>12</v>
      </c>
      <c r="E1578" s="1101">
        <v>11</v>
      </c>
      <c r="F1578" s="1101">
        <v>232</v>
      </c>
      <c r="G1578" s="1101">
        <v>104</v>
      </c>
      <c r="H1578" s="1102">
        <f>MID(I1578,1,50)</f>
      </c>
      <c r="I1578" s="1" t="s">
        <v>3691</v>
      </c>
      <c r="J1578" s="1104" t="s">
        <v>3692</v>
      </c>
    </row>
    <row x14ac:dyDescent="0.25" r="1579" customHeight="1" ht="23.25">
      <c r="A1579" s="97">
        <v>52</v>
      </c>
      <c r="B1579" s="2" t="s">
        <v>3484</v>
      </c>
      <c r="C1579" s="1101">
        <v>1578</v>
      </c>
      <c r="D1579" s="1101">
        <v>12</v>
      </c>
      <c r="E1579" s="1101">
        <v>11</v>
      </c>
      <c r="F1579" s="1101">
        <v>232</v>
      </c>
      <c r="G1579" s="1101">
        <v>105</v>
      </c>
      <c r="H1579" s="1102">
        <f>MID(I1579,1,50)</f>
      </c>
      <c r="I1579" s="1" t="s">
        <v>3693</v>
      </c>
      <c r="J1579" s="1104" t="s">
        <v>3694</v>
      </c>
    </row>
    <row x14ac:dyDescent="0.25" r="1580" customHeight="1" ht="23.25">
      <c r="A1580" s="97">
        <v>52</v>
      </c>
      <c r="B1580" s="2" t="s">
        <v>3484</v>
      </c>
      <c r="C1580" s="1101">
        <v>1579</v>
      </c>
      <c r="D1580" s="1101">
        <v>12</v>
      </c>
      <c r="E1580" s="1101">
        <v>11</v>
      </c>
      <c r="F1580" s="1101">
        <v>232</v>
      </c>
      <c r="G1580" s="1101">
        <v>106</v>
      </c>
      <c r="H1580" s="1102">
        <f>MID(I1580,1,50)</f>
      </c>
      <c r="I1580" s="1" t="s">
        <v>3695</v>
      </c>
      <c r="J1580" s="1104" t="s">
        <v>3696</v>
      </c>
    </row>
    <row x14ac:dyDescent="0.25" r="1581" customHeight="1" ht="23.25">
      <c r="A1581" s="97">
        <v>52</v>
      </c>
      <c r="B1581" s="2" t="s">
        <v>3484</v>
      </c>
      <c r="C1581" s="1101">
        <v>1580</v>
      </c>
      <c r="D1581" s="1101">
        <v>12</v>
      </c>
      <c r="E1581" s="1101">
        <v>11</v>
      </c>
      <c r="F1581" s="1101">
        <v>232</v>
      </c>
      <c r="G1581" s="1101">
        <v>107</v>
      </c>
      <c r="H1581" s="1102">
        <f>MID(I1581,1,50)</f>
      </c>
      <c r="I1581" s="1" t="s">
        <v>3697</v>
      </c>
      <c r="J1581" s="1104" t="s">
        <v>3698</v>
      </c>
    </row>
    <row x14ac:dyDescent="0.25" r="1582" customHeight="1" ht="23.25">
      <c r="A1582" s="97">
        <v>52</v>
      </c>
      <c r="B1582" s="2" t="s">
        <v>3484</v>
      </c>
      <c r="C1582" s="1101">
        <v>1581</v>
      </c>
      <c r="D1582" s="1101">
        <v>12</v>
      </c>
      <c r="E1582" s="1101">
        <v>11</v>
      </c>
      <c r="F1582" s="1101">
        <v>232</v>
      </c>
      <c r="G1582" s="1101">
        <v>108</v>
      </c>
      <c r="H1582" s="1102">
        <f>MID(I1582,1,50)</f>
      </c>
      <c r="I1582" s="1" t="s">
        <v>3699</v>
      </c>
      <c r="J1582" s="1104" t="s">
        <v>3700</v>
      </c>
    </row>
    <row x14ac:dyDescent="0.25" r="1583" customHeight="1" ht="23.25">
      <c r="A1583" s="97">
        <v>52</v>
      </c>
      <c r="B1583" s="2" t="s">
        <v>3484</v>
      </c>
      <c r="C1583" s="1101">
        <v>1582</v>
      </c>
      <c r="D1583" s="1101">
        <v>12</v>
      </c>
      <c r="E1583" s="1101">
        <v>11</v>
      </c>
      <c r="F1583" s="1101">
        <v>233</v>
      </c>
      <c r="G1583" s="1101">
        <v>109</v>
      </c>
      <c r="H1583" s="1102">
        <f>MID(I1583,1,50)</f>
      </c>
      <c r="I1583" s="1" t="s">
        <v>3701</v>
      </c>
      <c r="J1583" s="1104" t="s">
        <v>3702</v>
      </c>
    </row>
    <row x14ac:dyDescent="0.25" r="1584" customHeight="1" ht="23.25">
      <c r="A1584" s="97">
        <v>52</v>
      </c>
      <c r="B1584" s="2" t="s">
        <v>3484</v>
      </c>
      <c r="C1584" s="1101">
        <v>1583</v>
      </c>
      <c r="D1584" s="1101">
        <v>12</v>
      </c>
      <c r="E1584" s="1101">
        <v>11</v>
      </c>
      <c r="F1584" s="1101">
        <v>233</v>
      </c>
      <c r="G1584" s="1101">
        <v>110</v>
      </c>
      <c r="H1584" s="1102">
        <f>MID(I1584,1,50)</f>
      </c>
      <c r="I1584" s="1" t="s">
        <v>3703</v>
      </c>
      <c r="J1584" s="1104" t="s">
        <v>3704</v>
      </c>
    </row>
    <row x14ac:dyDescent="0.25" r="1585" customHeight="1" ht="23.25">
      <c r="A1585" s="97">
        <v>52</v>
      </c>
      <c r="B1585" s="2" t="s">
        <v>3484</v>
      </c>
      <c r="C1585" s="1101">
        <v>1584</v>
      </c>
      <c r="D1585" s="1101">
        <v>12</v>
      </c>
      <c r="E1585" s="1101">
        <v>11</v>
      </c>
      <c r="F1585" s="1101">
        <v>233</v>
      </c>
      <c r="G1585" s="1101">
        <v>111</v>
      </c>
      <c r="H1585" s="1102">
        <f>MID(I1585,1,50)</f>
      </c>
      <c r="I1585" s="1" t="s">
        <v>3705</v>
      </c>
      <c r="J1585" s="1104" t="s">
        <v>3706</v>
      </c>
    </row>
    <row x14ac:dyDescent="0.25" r="1586" customHeight="1" ht="23.25">
      <c r="A1586" s="97">
        <v>52</v>
      </c>
      <c r="B1586" s="2" t="s">
        <v>3484</v>
      </c>
      <c r="C1586" s="1101">
        <v>1585</v>
      </c>
      <c r="D1586" s="1101">
        <v>12</v>
      </c>
      <c r="E1586" s="1101">
        <v>11</v>
      </c>
      <c r="F1586" s="1101">
        <v>233</v>
      </c>
      <c r="G1586" s="1101">
        <v>112</v>
      </c>
      <c r="H1586" s="1102">
        <f>MID(I1586,1,50)</f>
      </c>
      <c r="I1586" s="1" t="s">
        <v>3707</v>
      </c>
      <c r="J1586" s="1104" t="s">
        <v>3708</v>
      </c>
    </row>
    <row x14ac:dyDescent="0.25" r="1587" customHeight="1" ht="23.25">
      <c r="A1587" s="97">
        <v>52</v>
      </c>
      <c r="B1587" s="2" t="s">
        <v>3484</v>
      </c>
      <c r="C1587" s="1101">
        <v>1586</v>
      </c>
      <c r="D1587" s="1101">
        <v>12</v>
      </c>
      <c r="E1587" s="1101">
        <v>11</v>
      </c>
      <c r="F1587" s="1101">
        <v>233</v>
      </c>
      <c r="G1587" s="1101">
        <v>113</v>
      </c>
      <c r="H1587" s="1102">
        <f>MID(I1587,1,50)</f>
      </c>
      <c r="I1587" s="1" t="s">
        <v>3709</v>
      </c>
      <c r="J1587" s="1104" t="s">
        <v>3710</v>
      </c>
    </row>
    <row x14ac:dyDescent="0.25" r="1588" customHeight="1" ht="23.25">
      <c r="A1588" s="97">
        <v>52</v>
      </c>
      <c r="B1588" s="2" t="s">
        <v>3484</v>
      </c>
      <c r="C1588" s="1101">
        <v>1587</v>
      </c>
      <c r="D1588" s="1101">
        <v>12</v>
      </c>
      <c r="E1588" s="1101">
        <v>11</v>
      </c>
      <c r="F1588" s="1101">
        <v>233</v>
      </c>
      <c r="G1588" s="1101">
        <v>114</v>
      </c>
      <c r="H1588" s="1102">
        <f>MID(I1588,1,50)</f>
      </c>
      <c r="I1588" s="1" t="s">
        <v>3711</v>
      </c>
      <c r="J1588" s="1104" t="s">
        <v>3712</v>
      </c>
    </row>
    <row x14ac:dyDescent="0.25" r="1589" customHeight="1" ht="23.25">
      <c r="A1589" s="97">
        <v>52</v>
      </c>
      <c r="B1589" s="2" t="s">
        <v>3484</v>
      </c>
      <c r="C1589" s="1101">
        <v>1588</v>
      </c>
      <c r="D1589" s="1101">
        <v>12</v>
      </c>
      <c r="E1589" s="1101">
        <v>11</v>
      </c>
      <c r="F1589" s="1101">
        <v>233</v>
      </c>
      <c r="G1589" s="1101">
        <v>115</v>
      </c>
      <c r="H1589" s="1102">
        <f>MID(I1589,1,50)</f>
      </c>
      <c r="I1589" s="1" t="s">
        <v>3713</v>
      </c>
      <c r="J1589" s="1104" t="s">
        <v>3714</v>
      </c>
    </row>
    <row x14ac:dyDescent="0.25" r="1590" customHeight="1" ht="23.25">
      <c r="A1590" s="97">
        <v>52</v>
      </c>
      <c r="B1590" s="2" t="s">
        <v>3484</v>
      </c>
      <c r="C1590" s="1101">
        <v>1589</v>
      </c>
      <c r="D1590" s="1101">
        <v>12</v>
      </c>
      <c r="E1590" s="1101">
        <v>11</v>
      </c>
      <c r="F1590" s="1101">
        <v>233</v>
      </c>
      <c r="G1590" s="1101">
        <v>116</v>
      </c>
      <c r="H1590" s="1102">
        <f>MID(I1590,1,50)</f>
      </c>
      <c r="I1590" s="1" t="s">
        <v>3715</v>
      </c>
      <c r="J1590" s="1104" t="s">
        <v>3716</v>
      </c>
    </row>
    <row x14ac:dyDescent="0.25" r="1591" customHeight="1" ht="23.25">
      <c r="A1591" s="97">
        <v>52</v>
      </c>
      <c r="B1591" s="2" t="s">
        <v>3484</v>
      </c>
      <c r="C1591" s="1101">
        <v>1590</v>
      </c>
      <c r="D1591" s="1101">
        <v>12</v>
      </c>
      <c r="E1591" s="1101">
        <v>11</v>
      </c>
      <c r="F1591" s="1101">
        <v>233</v>
      </c>
      <c r="G1591" s="1101">
        <v>117</v>
      </c>
      <c r="H1591" s="1102">
        <f>MID(I1591,1,50)</f>
      </c>
      <c r="I1591" s="1" t="s">
        <v>3717</v>
      </c>
      <c r="J1591" s="1104" t="s">
        <v>3718</v>
      </c>
    </row>
    <row x14ac:dyDescent="0.25" r="1592" customHeight="1" ht="23.25">
      <c r="A1592" s="97">
        <v>52</v>
      </c>
      <c r="B1592" s="2" t="s">
        <v>3484</v>
      </c>
      <c r="C1592" s="1101">
        <v>1591</v>
      </c>
      <c r="D1592" s="1101">
        <v>12</v>
      </c>
      <c r="E1592" s="1101">
        <v>11</v>
      </c>
      <c r="F1592" s="1101">
        <v>234</v>
      </c>
      <c r="G1592" s="1101">
        <v>118</v>
      </c>
      <c r="H1592" s="1102">
        <f>MID(I1592,1,50)</f>
      </c>
      <c r="I1592" s="1" t="s">
        <v>3719</v>
      </c>
      <c r="J1592" s="1104" t="s">
        <v>3720</v>
      </c>
    </row>
    <row x14ac:dyDescent="0.25" r="1593" customHeight="1" ht="23.25">
      <c r="A1593" s="97">
        <v>52</v>
      </c>
      <c r="B1593" s="2" t="s">
        <v>3484</v>
      </c>
      <c r="C1593" s="1101">
        <v>1592</v>
      </c>
      <c r="D1593" s="1101">
        <v>12</v>
      </c>
      <c r="E1593" s="1101">
        <v>11</v>
      </c>
      <c r="F1593" s="1101">
        <v>234</v>
      </c>
      <c r="G1593" s="1101">
        <v>119</v>
      </c>
      <c r="H1593" s="1102">
        <f>MID(I1593,1,50)</f>
      </c>
      <c r="I1593" s="1" t="s">
        <v>3721</v>
      </c>
      <c r="J1593" s="1104" t="s">
        <v>3722</v>
      </c>
    </row>
    <row x14ac:dyDescent="0.25" r="1594" customHeight="1" ht="23.25">
      <c r="A1594" s="97">
        <v>52</v>
      </c>
      <c r="B1594" s="2" t="s">
        <v>3484</v>
      </c>
      <c r="C1594" s="1101">
        <v>1593</v>
      </c>
      <c r="D1594" s="1101">
        <v>12</v>
      </c>
      <c r="E1594" s="1101">
        <v>11</v>
      </c>
      <c r="F1594" s="1101">
        <v>234</v>
      </c>
      <c r="G1594" s="1101">
        <v>120</v>
      </c>
      <c r="H1594" s="1102">
        <f>MID(I1594,1,50)</f>
      </c>
      <c r="I1594" s="1" t="s">
        <v>3723</v>
      </c>
      <c r="J1594" s="1104" t="s">
        <v>3724</v>
      </c>
    </row>
    <row x14ac:dyDescent="0.25" r="1595" customHeight="1" ht="23.25">
      <c r="A1595" s="97">
        <v>52</v>
      </c>
      <c r="B1595" s="2" t="s">
        <v>3484</v>
      </c>
      <c r="C1595" s="1101">
        <v>1594</v>
      </c>
      <c r="D1595" s="1101">
        <v>12</v>
      </c>
      <c r="E1595" s="1101">
        <v>11</v>
      </c>
      <c r="F1595" s="1101">
        <v>234</v>
      </c>
      <c r="G1595" s="1101">
        <v>121</v>
      </c>
      <c r="H1595" s="1102">
        <f>MID(I1595,1,50)</f>
      </c>
      <c r="I1595" s="1" t="s">
        <v>3725</v>
      </c>
      <c r="J1595" s="1104" t="s">
        <v>3726</v>
      </c>
    </row>
    <row x14ac:dyDescent="0.25" r="1596" customHeight="1" ht="23.25">
      <c r="A1596" s="97">
        <v>52</v>
      </c>
      <c r="B1596" s="2" t="s">
        <v>3484</v>
      </c>
      <c r="C1596" s="1101">
        <v>1595</v>
      </c>
      <c r="D1596" s="1101">
        <v>12</v>
      </c>
      <c r="E1596" s="1101">
        <v>11</v>
      </c>
      <c r="F1596" s="1101">
        <v>234</v>
      </c>
      <c r="G1596" s="1101">
        <v>122</v>
      </c>
      <c r="H1596" s="1102">
        <f>MID(I1596,1,50)</f>
      </c>
      <c r="I1596" s="1" t="s">
        <v>3727</v>
      </c>
      <c r="J1596" s="1104" t="s">
        <v>3728</v>
      </c>
    </row>
    <row x14ac:dyDescent="0.25" r="1597" customHeight="1" ht="23.25">
      <c r="A1597" s="97">
        <v>52</v>
      </c>
      <c r="B1597" s="2" t="s">
        <v>3484</v>
      </c>
      <c r="C1597" s="1101">
        <v>1596</v>
      </c>
      <c r="D1597" s="1101">
        <v>12</v>
      </c>
      <c r="E1597" s="1101">
        <v>11</v>
      </c>
      <c r="F1597" s="1101">
        <v>234</v>
      </c>
      <c r="G1597" s="1101">
        <v>123</v>
      </c>
      <c r="H1597" s="1102">
        <f>MID(I1597,1,50)</f>
      </c>
      <c r="I1597" s="1" t="s">
        <v>3729</v>
      </c>
      <c r="J1597" s="1104" t="s">
        <v>3730</v>
      </c>
    </row>
    <row x14ac:dyDescent="0.25" r="1598" customHeight="1" ht="18.75">
      <c r="A1598" s="97">
        <v>53</v>
      </c>
      <c r="B1598" s="2" t="s">
        <v>3731</v>
      </c>
      <c r="C1598" s="1101">
        <v>1597</v>
      </c>
      <c r="D1598" s="1101">
        <v>12</v>
      </c>
      <c r="E1598" s="1101">
        <v>12</v>
      </c>
      <c r="F1598" s="1101">
        <v>234</v>
      </c>
      <c r="G1598" s="1101">
        <v>1</v>
      </c>
      <c r="H1598" s="1102">
        <f>MID(I1598,1,50)</f>
      </c>
      <c r="I1598" s="1" t="s">
        <v>3732</v>
      </c>
      <c r="J1598" s="1104" t="s">
        <v>3733</v>
      </c>
    </row>
    <row x14ac:dyDescent="0.25" r="1599" customHeight="1" ht="18.75">
      <c r="A1599" s="97">
        <v>53</v>
      </c>
      <c r="B1599" s="2" t="s">
        <v>3731</v>
      </c>
      <c r="C1599" s="1101">
        <v>1598</v>
      </c>
      <c r="D1599" s="1101">
        <v>12</v>
      </c>
      <c r="E1599" s="1101">
        <v>12</v>
      </c>
      <c r="F1599" s="1101">
        <v>234</v>
      </c>
      <c r="G1599" s="1101">
        <v>2</v>
      </c>
      <c r="H1599" s="1102">
        <f>MID(I1599,1,50)</f>
      </c>
      <c r="I1599" s="1" t="s">
        <v>3734</v>
      </c>
      <c r="J1599" s="1104" t="s">
        <v>3735</v>
      </c>
    </row>
    <row x14ac:dyDescent="0.25" r="1600" customHeight="1" ht="18.75">
      <c r="A1600" s="97">
        <v>53</v>
      </c>
      <c r="B1600" s="2" t="s">
        <v>3731</v>
      </c>
      <c r="C1600" s="1101">
        <v>1599</v>
      </c>
      <c r="D1600" s="1101">
        <v>12</v>
      </c>
      <c r="E1600" s="1101">
        <v>12</v>
      </c>
      <c r="F1600" s="1101">
        <v>234</v>
      </c>
      <c r="G1600" s="1101">
        <v>3</v>
      </c>
      <c r="H1600" s="1102">
        <f>MID(I1600,1,50)</f>
      </c>
      <c r="I1600" s="1" t="s">
        <v>3736</v>
      </c>
      <c r="J1600" s="1104" t="s">
        <v>3737</v>
      </c>
    </row>
    <row x14ac:dyDescent="0.25" r="1601" customHeight="1" ht="18.75">
      <c r="A1601" s="97">
        <v>53</v>
      </c>
      <c r="B1601" s="2" t="s">
        <v>3731</v>
      </c>
      <c r="C1601" s="1101">
        <v>1600</v>
      </c>
      <c r="D1601" s="1101">
        <v>12</v>
      </c>
      <c r="E1601" s="1101">
        <v>12</v>
      </c>
      <c r="F1601" s="1101">
        <v>234</v>
      </c>
      <c r="G1601" s="1101">
        <v>4</v>
      </c>
      <c r="H1601" s="1102">
        <f>MID(I1601,1,50)</f>
      </c>
      <c r="I1601" s="1" t="s">
        <v>3738</v>
      </c>
      <c r="J1601" s="1104" t="s">
        <v>3739</v>
      </c>
    </row>
    <row x14ac:dyDescent="0.25" r="1602" customHeight="1" ht="18.75">
      <c r="A1602" s="97">
        <v>53</v>
      </c>
      <c r="B1602" s="2" t="s">
        <v>3731</v>
      </c>
      <c r="C1602" s="1101">
        <v>1601</v>
      </c>
      <c r="D1602" s="1101">
        <v>12</v>
      </c>
      <c r="E1602" s="1101">
        <v>12</v>
      </c>
      <c r="F1602" s="1101">
        <v>235</v>
      </c>
      <c r="G1602" s="1101">
        <v>5</v>
      </c>
      <c r="H1602" s="1102">
        <f>MID(I1602,1,50)</f>
      </c>
      <c r="I1602" s="1" t="s">
        <v>3740</v>
      </c>
      <c r="J1602" s="1104" t="s">
        <v>3741</v>
      </c>
    </row>
    <row x14ac:dyDescent="0.25" r="1603" customHeight="1" ht="18.75">
      <c r="A1603" s="97">
        <v>53</v>
      </c>
      <c r="B1603" s="2" t="s">
        <v>3731</v>
      </c>
      <c r="C1603" s="1101">
        <v>1602</v>
      </c>
      <c r="D1603" s="1101">
        <v>12</v>
      </c>
      <c r="E1603" s="1101">
        <v>12</v>
      </c>
      <c r="F1603" s="1101">
        <v>235</v>
      </c>
      <c r="G1603" s="1101">
        <v>6</v>
      </c>
      <c r="H1603" s="1102">
        <f>MID(I1603,1,50)</f>
      </c>
      <c r="I1603" s="1" t="s">
        <v>3742</v>
      </c>
      <c r="J1603" s="1104" t="s">
        <v>3743</v>
      </c>
    </row>
    <row x14ac:dyDescent="0.25" r="1604" customHeight="1" ht="18.75">
      <c r="A1604" s="97">
        <v>53</v>
      </c>
      <c r="B1604" s="2" t="s">
        <v>3731</v>
      </c>
      <c r="C1604" s="1101">
        <v>1603</v>
      </c>
      <c r="D1604" s="1101">
        <v>12</v>
      </c>
      <c r="E1604" s="1101">
        <v>12</v>
      </c>
      <c r="F1604" s="1101">
        <v>235</v>
      </c>
      <c r="G1604" s="1101">
        <v>7</v>
      </c>
      <c r="H1604" s="1102">
        <f>MID(I1604,1,50)</f>
      </c>
      <c r="I1604" s="1" t="s">
        <v>3744</v>
      </c>
      <c r="J1604" s="1104" t="s">
        <v>3745</v>
      </c>
    </row>
    <row x14ac:dyDescent="0.25" r="1605" customHeight="1" ht="18.75">
      <c r="A1605" s="97">
        <v>53</v>
      </c>
      <c r="B1605" s="2" t="s">
        <v>3731</v>
      </c>
      <c r="C1605" s="1101">
        <v>1604</v>
      </c>
      <c r="D1605" s="1101">
        <v>12</v>
      </c>
      <c r="E1605" s="1101">
        <v>12</v>
      </c>
      <c r="F1605" s="1101">
        <v>235</v>
      </c>
      <c r="G1605" s="1101">
        <v>8</v>
      </c>
      <c r="H1605" s="1102">
        <f>MID(I1605,1,50)</f>
      </c>
      <c r="I1605" s="1" t="s">
        <v>3746</v>
      </c>
      <c r="J1605" s="1104" t="s">
        <v>3747</v>
      </c>
    </row>
    <row x14ac:dyDescent="0.25" r="1606" customHeight="1" ht="18.75">
      <c r="A1606" s="97">
        <v>53</v>
      </c>
      <c r="B1606" s="2" t="s">
        <v>3731</v>
      </c>
      <c r="C1606" s="1101">
        <v>1605</v>
      </c>
      <c r="D1606" s="1101">
        <v>12</v>
      </c>
      <c r="E1606" s="1101">
        <v>12</v>
      </c>
      <c r="F1606" s="1101">
        <v>235</v>
      </c>
      <c r="G1606" s="1101">
        <v>9</v>
      </c>
      <c r="H1606" s="1102">
        <f>MID(I1606,1,50)</f>
      </c>
      <c r="I1606" s="1" t="s">
        <v>3748</v>
      </c>
      <c r="J1606" s="1104" t="s">
        <v>3749</v>
      </c>
    </row>
    <row x14ac:dyDescent="0.25" r="1607" customHeight="1" ht="18.75">
      <c r="A1607" s="97">
        <v>53</v>
      </c>
      <c r="B1607" s="2" t="s">
        <v>3731</v>
      </c>
      <c r="C1607" s="1101">
        <v>1606</v>
      </c>
      <c r="D1607" s="1101">
        <v>12</v>
      </c>
      <c r="E1607" s="1101">
        <v>12</v>
      </c>
      <c r="F1607" s="1101">
        <v>235</v>
      </c>
      <c r="G1607" s="1101">
        <v>10</v>
      </c>
      <c r="H1607" s="1102">
        <f>MID(I1607,1,50)</f>
      </c>
      <c r="I1607" s="1" t="s">
        <v>3750</v>
      </c>
      <c r="J1607" s="1104" t="s">
        <v>3751</v>
      </c>
    </row>
    <row x14ac:dyDescent="0.25" r="1608" customHeight="1" ht="18.75">
      <c r="A1608" s="97">
        <v>53</v>
      </c>
      <c r="B1608" s="2" t="s">
        <v>3731</v>
      </c>
      <c r="C1608" s="1101">
        <v>1607</v>
      </c>
      <c r="D1608" s="1101">
        <v>12</v>
      </c>
      <c r="E1608" s="1101">
        <v>12</v>
      </c>
      <c r="F1608" s="1101">
        <v>235</v>
      </c>
      <c r="G1608" s="1101">
        <v>11</v>
      </c>
      <c r="H1608" s="1102">
        <f>MID(I1608,1,50)</f>
      </c>
      <c r="I1608" s="1" t="s">
        <v>3752</v>
      </c>
      <c r="J1608" s="1104" t="s">
        <v>3753</v>
      </c>
    </row>
    <row x14ac:dyDescent="0.25" r="1609" customHeight="1" ht="18.75">
      <c r="A1609" s="97">
        <v>53</v>
      </c>
      <c r="B1609" s="2" t="s">
        <v>3731</v>
      </c>
      <c r="C1609" s="1101">
        <v>1608</v>
      </c>
      <c r="D1609" s="1101">
        <v>12</v>
      </c>
      <c r="E1609" s="1101">
        <v>12</v>
      </c>
      <c r="F1609" s="1101">
        <v>235</v>
      </c>
      <c r="G1609" s="1101">
        <v>12</v>
      </c>
      <c r="H1609" s="1102">
        <f>MID(I1609,1,50)</f>
      </c>
      <c r="I1609" s="1" t="s">
        <v>3754</v>
      </c>
      <c r="J1609" s="1104" t="s">
        <v>3755</v>
      </c>
    </row>
    <row x14ac:dyDescent="0.25" r="1610" customHeight="1" ht="18.75">
      <c r="A1610" s="97">
        <v>53</v>
      </c>
      <c r="B1610" s="2" t="s">
        <v>3731</v>
      </c>
      <c r="C1610" s="1101">
        <v>1609</v>
      </c>
      <c r="D1610" s="1101">
        <v>12</v>
      </c>
      <c r="E1610" s="1101">
        <v>12</v>
      </c>
      <c r="F1610" s="1101">
        <v>235</v>
      </c>
      <c r="G1610" s="1101">
        <v>13</v>
      </c>
      <c r="H1610" s="1102">
        <f>MID(I1610,1,50)</f>
      </c>
      <c r="I1610" s="1" t="s">
        <v>3756</v>
      </c>
      <c r="J1610" s="1104" t="s">
        <v>3757</v>
      </c>
    </row>
    <row x14ac:dyDescent="0.25" r="1611" customHeight="1" ht="18.75">
      <c r="A1611" s="97">
        <v>53</v>
      </c>
      <c r="B1611" s="2" t="s">
        <v>3731</v>
      </c>
      <c r="C1611" s="1101">
        <v>1610</v>
      </c>
      <c r="D1611" s="1101">
        <v>12</v>
      </c>
      <c r="E1611" s="1101">
        <v>12</v>
      </c>
      <c r="F1611" s="1101">
        <v>235</v>
      </c>
      <c r="G1611" s="1101">
        <v>14</v>
      </c>
      <c r="H1611" s="1102">
        <f>MID(I1611,1,50)</f>
      </c>
      <c r="I1611" s="1" t="s">
        <v>3758</v>
      </c>
      <c r="J1611" s="1104" t="s">
        <v>3759</v>
      </c>
    </row>
    <row x14ac:dyDescent="0.25" r="1612" customHeight="1" ht="18.75">
      <c r="A1612" s="97">
        <v>53</v>
      </c>
      <c r="B1612" s="2" t="s">
        <v>3731</v>
      </c>
      <c r="C1612" s="1101">
        <v>1611</v>
      </c>
      <c r="D1612" s="1101">
        <v>12</v>
      </c>
      <c r="E1612" s="1101">
        <v>12</v>
      </c>
      <c r="F1612" s="1101">
        <v>236</v>
      </c>
      <c r="G1612" s="1101">
        <v>15</v>
      </c>
      <c r="H1612" s="1102">
        <f>MID(I1612,1,50)</f>
      </c>
      <c r="I1612" s="1" t="s">
        <v>3760</v>
      </c>
      <c r="J1612" s="1104" t="s">
        <v>3761</v>
      </c>
    </row>
    <row x14ac:dyDescent="0.25" r="1613" customHeight="1" ht="18.75">
      <c r="A1613" s="97">
        <v>53</v>
      </c>
      <c r="B1613" s="2" t="s">
        <v>3731</v>
      </c>
      <c r="C1613" s="1101">
        <v>1612</v>
      </c>
      <c r="D1613" s="1101">
        <v>12</v>
      </c>
      <c r="E1613" s="1101">
        <v>12</v>
      </c>
      <c r="F1613" s="1101">
        <v>236</v>
      </c>
      <c r="G1613" s="1101">
        <v>16</v>
      </c>
      <c r="H1613" s="1102">
        <f>MID(I1613,1,50)</f>
      </c>
      <c r="I1613" s="1" t="s">
        <v>3762</v>
      </c>
      <c r="J1613" s="1104" t="s">
        <v>3763</v>
      </c>
    </row>
    <row x14ac:dyDescent="0.25" r="1614" customHeight="1" ht="18.75">
      <c r="A1614" s="97">
        <v>53</v>
      </c>
      <c r="B1614" s="2" t="s">
        <v>3731</v>
      </c>
      <c r="C1614" s="1101">
        <v>1613</v>
      </c>
      <c r="D1614" s="1101">
        <v>12</v>
      </c>
      <c r="E1614" s="1101">
        <v>12</v>
      </c>
      <c r="F1614" s="1101">
        <v>236</v>
      </c>
      <c r="G1614" s="1101">
        <v>17</v>
      </c>
      <c r="H1614" s="1102">
        <f>MID(I1614,1,50)</f>
      </c>
      <c r="I1614" s="1" t="s">
        <v>3764</v>
      </c>
      <c r="J1614" s="1104" t="s">
        <v>3765</v>
      </c>
    </row>
    <row x14ac:dyDescent="0.25" r="1615" customHeight="1" ht="18.75">
      <c r="A1615" s="97">
        <v>53</v>
      </c>
      <c r="B1615" s="2" t="s">
        <v>3731</v>
      </c>
      <c r="C1615" s="1101">
        <v>1614</v>
      </c>
      <c r="D1615" s="1101">
        <v>12</v>
      </c>
      <c r="E1615" s="1101">
        <v>12</v>
      </c>
      <c r="F1615" s="1101">
        <v>236</v>
      </c>
      <c r="G1615" s="1101">
        <v>18</v>
      </c>
      <c r="H1615" s="1102">
        <f>MID(I1615,1,50)</f>
      </c>
      <c r="I1615" s="1" t="s">
        <v>3766</v>
      </c>
      <c r="J1615" s="1104" t="s">
        <v>3767</v>
      </c>
    </row>
    <row x14ac:dyDescent="0.25" r="1616" customHeight="1" ht="18.75">
      <c r="A1616" s="97">
        <v>53</v>
      </c>
      <c r="B1616" s="2" t="s">
        <v>3731</v>
      </c>
      <c r="C1616" s="1101">
        <v>1615</v>
      </c>
      <c r="D1616" s="1101">
        <v>12</v>
      </c>
      <c r="E1616" s="1101">
        <v>12</v>
      </c>
      <c r="F1616" s="1101">
        <v>236</v>
      </c>
      <c r="G1616" s="1101">
        <v>19</v>
      </c>
      <c r="H1616" s="1102">
        <f>MID(I1616,1,50)</f>
      </c>
      <c r="I1616" s="1" t="s">
        <v>3768</v>
      </c>
      <c r="J1616" s="1104" t="s">
        <v>3769</v>
      </c>
    </row>
    <row x14ac:dyDescent="0.25" r="1617" customHeight="1" ht="18.75">
      <c r="A1617" s="97">
        <v>53</v>
      </c>
      <c r="B1617" s="2" t="s">
        <v>3731</v>
      </c>
      <c r="C1617" s="1101">
        <v>1616</v>
      </c>
      <c r="D1617" s="1101">
        <v>12</v>
      </c>
      <c r="E1617" s="1101">
        <v>12</v>
      </c>
      <c r="F1617" s="1101">
        <v>236</v>
      </c>
      <c r="G1617" s="1101">
        <v>20</v>
      </c>
      <c r="H1617" s="1102">
        <f>MID(I1617,1,50)</f>
      </c>
      <c r="I1617" s="1" t="s">
        <v>3770</v>
      </c>
      <c r="J1617" s="1104" t="s">
        <v>3771</v>
      </c>
    </row>
    <row x14ac:dyDescent="0.25" r="1618" customHeight="1" ht="18.75">
      <c r="A1618" s="97">
        <v>53</v>
      </c>
      <c r="B1618" s="2" t="s">
        <v>3731</v>
      </c>
      <c r="C1618" s="1101">
        <v>1617</v>
      </c>
      <c r="D1618" s="1101">
        <v>12</v>
      </c>
      <c r="E1618" s="1101">
        <v>12</v>
      </c>
      <c r="F1618" s="1101">
        <v>236</v>
      </c>
      <c r="G1618" s="1101">
        <v>21</v>
      </c>
      <c r="H1618" s="1102">
        <f>MID(I1618,1,50)</f>
      </c>
      <c r="I1618" s="1" t="s">
        <v>3772</v>
      </c>
      <c r="J1618" s="1104" t="s">
        <v>3773</v>
      </c>
    </row>
    <row x14ac:dyDescent="0.25" r="1619" customHeight="1" ht="18.75">
      <c r="A1619" s="97">
        <v>53</v>
      </c>
      <c r="B1619" s="2" t="s">
        <v>3731</v>
      </c>
      <c r="C1619" s="1101">
        <v>1618</v>
      </c>
      <c r="D1619" s="1101">
        <v>12</v>
      </c>
      <c r="E1619" s="1101">
        <v>12</v>
      </c>
      <c r="F1619" s="1101">
        <v>236</v>
      </c>
      <c r="G1619" s="1101">
        <v>22</v>
      </c>
      <c r="H1619" s="1102">
        <f>MID(I1619,1,50)</f>
      </c>
      <c r="I1619" s="1" t="s">
        <v>3774</v>
      </c>
      <c r="J1619" s="1104" t="s">
        <v>3775</v>
      </c>
    </row>
    <row x14ac:dyDescent="0.25" r="1620" customHeight="1" ht="18.75">
      <c r="A1620" s="97">
        <v>53</v>
      </c>
      <c r="B1620" s="2" t="s">
        <v>3731</v>
      </c>
      <c r="C1620" s="1101">
        <v>1619</v>
      </c>
      <c r="D1620" s="1101">
        <v>12</v>
      </c>
      <c r="E1620" s="1101">
        <v>12</v>
      </c>
      <c r="F1620" s="1101">
        <v>237</v>
      </c>
      <c r="G1620" s="1101">
        <v>23</v>
      </c>
      <c r="H1620" s="1102">
        <f>MID(I1620,1,50)</f>
      </c>
      <c r="I1620" s="1" t="s">
        <v>3776</v>
      </c>
      <c r="J1620" s="1104" t="s">
        <v>3777</v>
      </c>
    </row>
    <row x14ac:dyDescent="0.25" r="1621" customHeight="1" ht="18.75">
      <c r="A1621" s="97">
        <v>53</v>
      </c>
      <c r="B1621" s="2" t="s">
        <v>3731</v>
      </c>
      <c r="C1621" s="1101">
        <v>1620</v>
      </c>
      <c r="D1621" s="1101">
        <v>12</v>
      </c>
      <c r="E1621" s="1101">
        <v>12</v>
      </c>
      <c r="F1621" s="1101">
        <v>237</v>
      </c>
      <c r="G1621" s="1101">
        <v>24</v>
      </c>
      <c r="H1621" s="1102">
        <f>MID(I1621,1,50)</f>
      </c>
      <c r="I1621" s="1" t="s">
        <v>3778</v>
      </c>
      <c r="J1621" s="1104" t="s">
        <v>3779</v>
      </c>
    </row>
    <row x14ac:dyDescent="0.25" r="1622" customHeight="1" ht="18.75">
      <c r="A1622" s="97">
        <v>53</v>
      </c>
      <c r="B1622" s="2" t="s">
        <v>3731</v>
      </c>
      <c r="C1622" s="1101">
        <v>1621</v>
      </c>
      <c r="D1622" s="1101">
        <v>12</v>
      </c>
      <c r="E1622" s="1101">
        <v>12</v>
      </c>
      <c r="F1622" s="1101">
        <v>237</v>
      </c>
      <c r="G1622" s="1101">
        <v>25</v>
      </c>
      <c r="H1622" s="1102">
        <f>MID(I1622,1,50)</f>
      </c>
      <c r="I1622" s="1" t="s">
        <v>3780</v>
      </c>
      <c r="J1622" s="1104" t="s">
        <v>3781</v>
      </c>
    </row>
    <row x14ac:dyDescent="0.25" r="1623" customHeight="1" ht="18.75">
      <c r="A1623" s="97">
        <v>53</v>
      </c>
      <c r="B1623" s="2" t="s">
        <v>3731</v>
      </c>
      <c r="C1623" s="1101">
        <v>1622</v>
      </c>
      <c r="D1623" s="1101">
        <v>12</v>
      </c>
      <c r="E1623" s="1101">
        <v>12</v>
      </c>
      <c r="F1623" s="1101">
        <v>237</v>
      </c>
      <c r="G1623" s="1101">
        <v>26</v>
      </c>
      <c r="H1623" s="1102">
        <f>MID(I1623,1,50)</f>
      </c>
      <c r="I1623" s="1" t="s">
        <v>3782</v>
      </c>
      <c r="J1623" s="1104" t="s">
        <v>3783</v>
      </c>
    </row>
    <row x14ac:dyDescent="0.25" r="1624" customHeight="1" ht="18.75">
      <c r="A1624" s="97">
        <v>53</v>
      </c>
      <c r="B1624" s="2" t="s">
        <v>3731</v>
      </c>
      <c r="C1624" s="1101">
        <v>1623</v>
      </c>
      <c r="D1624" s="1101">
        <v>12</v>
      </c>
      <c r="E1624" s="1101">
        <v>12</v>
      </c>
      <c r="F1624" s="1101">
        <v>237</v>
      </c>
      <c r="G1624" s="1101">
        <v>27</v>
      </c>
      <c r="H1624" s="1102">
        <f>MID(I1624,1,50)</f>
      </c>
      <c r="I1624" s="1" t="s">
        <v>3784</v>
      </c>
      <c r="J1624" s="1104" t="s">
        <v>3785</v>
      </c>
    </row>
    <row x14ac:dyDescent="0.25" r="1625" customHeight="1" ht="18.75">
      <c r="A1625" s="97">
        <v>53</v>
      </c>
      <c r="B1625" s="2" t="s">
        <v>3731</v>
      </c>
      <c r="C1625" s="1101">
        <v>1624</v>
      </c>
      <c r="D1625" s="1101">
        <v>12</v>
      </c>
      <c r="E1625" s="1101">
        <v>12</v>
      </c>
      <c r="F1625" s="1101">
        <v>237</v>
      </c>
      <c r="G1625" s="1101">
        <v>28</v>
      </c>
      <c r="H1625" s="1102">
        <f>MID(I1625,1,50)</f>
      </c>
      <c r="I1625" s="1" t="s">
        <v>3786</v>
      </c>
      <c r="J1625" s="1104" t="s">
        <v>3787</v>
      </c>
    </row>
    <row x14ac:dyDescent="0.25" r="1626" customHeight="1" ht="18.75">
      <c r="A1626" s="97">
        <v>53</v>
      </c>
      <c r="B1626" s="2" t="s">
        <v>3731</v>
      </c>
      <c r="C1626" s="1101">
        <v>1625</v>
      </c>
      <c r="D1626" s="1101">
        <v>12</v>
      </c>
      <c r="E1626" s="1101">
        <v>12</v>
      </c>
      <c r="F1626" s="1101">
        <v>237</v>
      </c>
      <c r="G1626" s="1101">
        <v>29</v>
      </c>
      <c r="H1626" s="1102">
        <f>MID(I1626,1,50)</f>
      </c>
      <c r="I1626" s="1" t="s">
        <v>3788</v>
      </c>
      <c r="J1626" s="1104" t="s">
        <v>3789</v>
      </c>
    </row>
    <row x14ac:dyDescent="0.25" r="1627" customHeight="1" ht="18.75">
      <c r="A1627" s="97">
        <v>53</v>
      </c>
      <c r="B1627" s="2" t="s">
        <v>3731</v>
      </c>
      <c r="C1627" s="1101">
        <v>1626</v>
      </c>
      <c r="D1627" s="1101">
        <v>12</v>
      </c>
      <c r="E1627" s="1101">
        <v>12</v>
      </c>
      <c r="F1627" s="1101">
        <v>237</v>
      </c>
      <c r="G1627" s="1101">
        <v>30</v>
      </c>
      <c r="H1627" s="1102">
        <f>MID(I1627,1,50)</f>
      </c>
      <c r="I1627" s="1" t="s">
        <v>3790</v>
      </c>
      <c r="J1627" s="1104" t="s">
        <v>3791</v>
      </c>
    </row>
    <row x14ac:dyDescent="0.25" r="1628" customHeight="1" ht="18.75">
      <c r="A1628" s="97">
        <v>53</v>
      </c>
      <c r="B1628" s="2" t="s">
        <v>3731</v>
      </c>
      <c r="C1628" s="1101">
        <v>1627</v>
      </c>
      <c r="D1628" s="1101">
        <v>12</v>
      </c>
      <c r="E1628" s="1101">
        <v>12</v>
      </c>
      <c r="F1628" s="1101">
        <v>238</v>
      </c>
      <c r="G1628" s="1101">
        <v>31</v>
      </c>
      <c r="H1628" s="1102">
        <f>MID(I1628,1,50)</f>
      </c>
      <c r="I1628" s="1" t="s">
        <v>3792</v>
      </c>
      <c r="J1628" s="1104" t="s">
        <v>3793</v>
      </c>
    </row>
    <row x14ac:dyDescent="0.25" r="1629" customHeight="1" ht="18.75">
      <c r="A1629" s="97">
        <v>53</v>
      </c>
      <c r="B1629" s="2" t="s">
        <v>3731</v>
      </c>
      <c r="C1629" s="1101">
        <v>1628</v>
      </c>
      <c r="D1629" s="1101">
        <v>12</v>
      </c>
      <c r="E1629" s="1101">
        <v>12</v>
      </c>
      <c r="F1629" s="1101">
        <v>238</v>
      </c>
      <c r="G1629" s="1101">
        <v>32</v>
      </c>
      <c r="H1629" s="1102">
        <f>MID(I1629,1,50)</f>
      </c>
      <c r="I1629" s="1" t="s">
        <v>3794</v>
      </c>
      <c r="J1629" s="1104" t="s">
        <v>3795</v>
      </c>
    </row>
    <row x14ac:dyDescent="0.25" r="1630" customHeight="1" ht="18.75">
      <c r="A1630" s="97">
        <v>53</v>
      </c>
      <c r="B1630" s="2" t="s">
        <v>3731</v>
      </c>
      <c r="C1630" s="1101">
        <v>1629</v>
      </c>
      <c r="D1630" s="1101">
        <v>12</v>
      </c>
      <c r="E1630" s="1101">
        <v>12</v>
      </c>
      <c r="F1630" s="1101">
        <v>238</v>
      </c>
      <c r="G1630" s="1101">
        <v>33</v>
      </c>
      <c r="H1630" s="1102">
        <f>MID(I1630,1,50)</f>
      </c>
      <c r="I1630" s="1" t="s">
        <v>3796</v>
      </c>
      <c r="J1630" s="1104" t="s">
        <v>3797</v>
      </c>
    </row>
    <row x14ac:dyDescent="0.25" r="1631" customHeight="1" ht="18.75">
      <c r="A1631" s="97">
        <v>53</v>
      </c>
      <c r="B1631" s="2" t="s">
        <v>3731</v>
      </c>
      <c r="C1631" s="1101">
        <v>1630</v>
      </c>
      <c r="D1631" s="1101">
        <v>12</v>
      </c>
      <c r="E1631" s="1101">
        <v>12</v>
      </c>
      <c r="F1631" s="1101">
        <v>238</v>
      </c>
      <c r="G1631" s="1101">
        <v>34</v>
      </c>
      <c r="H1631" s="1102">
        <f>MID(I1631,1,50)</f>
      </c>
      <c r="I1631" s="1" t="s">
        <v>3798</v>
      </c>
      <c r="J1631" s="1104" t="s">
        <v>3799</v>
      </c>
    </row>
    <row x14ac:dyDescent="0.25" r="1632" customHeight="1" ht="18.75">
      <c r="A1632" s="97">
        <v>53</v>
      </c>
      <c r="B1632" s="2" t="s">
        <v>3731</v>
      </c>
      <c r="C1632" s="1101">
        <v>1631</v>
      </c>
      <c r="D1632" s="1101">
        <v>12</v>
      </c>
      <c r="E1632" s="1101">
        <v>12</v>
      </c>
      <c r="F1632" s="1101">
        <v>238</v>
      </c>
      <c r="G1632" s="1101">
        <v>35</v>
      </c>
      <c r="H1632" s="1102">
        <f>MID(I1632,1,50)</f>
      </c>
      <c r="I1632" s="1" t="s">
        <v>3800</v>
      </c>
      <c r="J1632" s="1104" t="s">
        <v>3801</v>
      </c>
    </row>
    <row x14ac:dyDescent="0.25" r="1633" customHeight="1" ht="18.75">
      <c r="A1633" s="97">
        <v>53</v>
      </c>
      <c r="B1633" s="2" t="s">
        <v>3731</v>
      </c>
      <c r="C1633" s="1101">
        <v>1632</v>
      </c>
      <c r="D1633" s="1101">
        <v>12</v>
      </c>
      <c r="E1633" s="1101">
        <v>12</v>
      </c>
      <c r="F1633" s="1101">
        <v>238</v>
      </c>
      <c r="G1633" s="1101">
        <v>36</v>
      </c>
      <c r="H1633" s="1102">
        <f>MID(I1633,1,50)</f>
      </c>
      <c r="I1633" s="1" t="s">
        <v>3802</v>
      </c>
      <c r="J1633" s="1104" t="s">
        <v>3803</v>
      </c>
    </row>
    <row x14ac:dyDescent="0.25" r="1634" customHeight="1" ht="18.75">
      <c r="A1634" s="97">
        <v>53</v>
      </c>
      <c r="B1634" s="2" t="s">
        <v>3731</v>
      </c>
      <c r="C1634" s="1101">
        <v>1633</v>
      </c>
      <c r="D1634" s="1101">
        <v>12</v>
      </c>
      <c r="E1634" s="1101">
        <v>12</v>
      </c>
      <c r="F1634" s="1101">
        <v>238</v>
      </c>
      <c r="G1634" s="1101">
        <v>37</v>
      </c>
      <c r="H1634" s="1102">
        <f>MID(I1634,1,50)</f>
      </c>
      <c r="I1634" s="1" t="s">
        <v>3804</v>
      </c>
      <c r="J1634" s="1104" t="s">
        <v>3805</v>
      </c>
    </row>
    <row x14ac:dyDescent="0.25" r="1635" customHeight="1" ht="18.75">
      <c r="A1635" s="97">
        <v>53</v>
      </c>
      <c r="B1635" s="2" t="s">
        <v>3731</v>
      </c>
      <c r="C1635" s="1101">
        <v>1634</v>
      </c>
      <c r="D1635" s="1101">
        <v>12</v>
      </c>
      <c r="E1635" s="1101">
        <v>12</v>
      </c>
      <c r="F1635" s="1101">
        <v>239</v>
      </c>
      <c r="G1635" s="1101">
        <v>38</v>
      </c>
      <c r="H1635" s="1102">
        <f>MID(I1635,1,50)</f>
      </c>
      <c r="I1635" s="1" t="s">
        <v>3806</v>
      </c>
      <c r="J1635" s="1104" t="s">
        <v>3807</v>
      </c>
    </row>
    <row x14ac:dyDescent="0.25" r="1636" customHeight="1" ht="18.75">
      <c r="A1636" s="97">
        <v>53</v>
      </c>
      <c r="B1636" s="2" t="s">
        <v>3731</v>
      </c>
      <c r="C1636" s="1101">
        <v>1635</v>
      </c>
      <c r="D1636" s="1101">
        <v>12</v>
      </c>
      <c r="E1636" s="1101">
        <v>12</v>
      </c>
      <c r="F1636" s="1101">
        <v>239</v>
      </c>
      <c r="G1636" s="1101">
        <v>39</v>
      </c>
      <c r="H1636" s="1102">
        <f>MID(I1636,1,50)</f>
      </c>
      <c r="I1636" s="1" t="s">
        <v>3808</v>
      </c>
      <c r="J1636" s="1104" t="s">
        <v>3809</v>
      </c>
    </row>
    <row x14ac:dyDescent="0.25" r="1637" customHeight="1" ht="18.75">
      <c r="A1637" s="97">
        <v>53</v>
      </c>
      <c r="B1637" s="2" t="s">
        <v>3731</v>
      </c>
      <c r="C1637" s="1101">
        <v>1636</v>
      </c>
      <c r="D1637" s="1101">
        <v>12</v>
      </c>
      <c r="E1637" s="1101">
        <v>12</v>
      </c>
      <c r="F1637" s="1101">
        <v>239</v>
      </c>
      <c r="G1637" s="1101">
        <v>40</v>
      </c>
      <c r="H1637" s="1102">
        <f>MID(I1637,1,50)</f>
      </c>
      <c r="I1637" s="1" t="s">
        <v>3810</v>
      </c>
      <c r="J1637" s="1104" t="s">
        <v>3811</v>
      </c>
    </row>
    <row x14ac:dyDescent="0.25" r="1638" customHeight="1" ht="18.75">
      <c r="A1638" s="97">
        <v>53</v>
      </c>
      <c r="B1638" s="2" t="s">
        <v>3731</v>
      </c>
      <c r="C1638" s="1101">
        <v>1637</v>
      </c>
      <c r="D1638" s="1101">
        <v>12</v>
      </c>
      <c r="E1638" s="1101">
        <v>12</v>
      </c>
      <c r="F1638" s="1101">
        <v>239</v>
      </c>
      <c r="G1638" s="1101">
        <v>41</v>
      </c>
      <c r="H1638" s="1102">
        <f>MID(I1638,1,50)</f>
      </c>
      <c r="I1638" s="1" t="s">
        <v>3812</v>
      </c>
      <c r="J1638" s="1104" t="s">
        <v>3813</v>
      </c>
    </row>
    <row x14ac:dyDescent="0.25" r="1639" customHeight="1" ht="18.75">
      <c r="A1639" s="97">
        <v>53</v>
      </c>
      <c r="B1639" s="2" t="s">
        <v>3731</v>
      </c>
      <c r="C1639" s="1101">
        <v>1638</v>
      </c>
      <c r="D1639" s="1101">
        <v>12</v>
      </c>
      <c r="E1639" s="1101">
        <v>12</v>
      </c>
      <c r="F1639" s="1101">
        <v>239</v>
      </c>
      <c r="G1639" s="1101">
        <v>42</v>
      </c>
      <c r="H1639" s="1102">
        <f>MID(I1639,1,50)</f>
      </c>
      <c r="I1639" s="1" t="s">
        <v>3814</v>
      </c>
      <c r="J1639" s="1104" t="s">
        <v>3815</v>
      </c>
    </row>
    <row x14ac:dyDescent="0.25" r="1640" customHeight="1" ht="18.75">
      <c r="A1640" s="97">
        <v>53</v>
      </c>
      <c r="B1640" s="2" t="s">
        <v>3731</v>
      </c>
      <c r="C1640" s="1101">
        <v>1639</v>
      </c>
      <c r="D1640" s="1101">
        <v>12</v>
      </c>
      <c r="E1640" s="1101">
        <v>12</v>
      </c>
      <c r="F1640" s="1101">
        <v>239</v>
      </c>
      <c r="G1640" s="1101">
        <v>43</v>
      </c>
      <c r="H1640" s="1102">
        <f>MID(I1640,1,50)</f>
      </c>
      <c r="I1640" s="1" t="s">
        <v>3816</v>
      </c>
      <c r="J1640" s="1104" t="s">
        <v>3817</v>
      </c>
    </row>
    <row x14ac:dyDescent="0.25" r="1641" customHeight="1" ht="18.75">
      <c r="A1641" s="97">
        <v>53</v>
      </c>
      <c r="B1641" s="2" t="s">
        <v>3731</v>
      </c>
      <c r="C1641" s="1101">
        <v>1640</v>
      </c>
      <c r="D1641" s="1101">
        <v>12</v>
      </c>
      <c r="E1641" s="1101">
        <v>12</v>
      </c>
      <c r="F1641" s="1101">
        <v>240</v>
      </c>
      <c r="G1641" s="1101">
        <v>44</v>
      </c>
      <c r="H1641" s="1102">
        <f>MID(I1641,1,50)</f>
      </c>
      <c r="I1641" s="1" t="s">
        <v>3818</v>
      </c>
      <c r="J1641" s="1104" t="s">
        <v>3819</v>
      </c>
    </row>
    <row x14ac:dyDescent="0.25" r="1642" customHeight="1" ht="18.75">
      <c r="A1642" s="97">
        <v>53</v>
      </c>
      <c r="B1642" s="2" t="s">
        <v>3731</v>
      </c>
      <c r="C1642" s="1101">
        <v>1641</v>
      </c>
      <c r="D1642" s="1101">
        <v>12</v>
      </c>
      <c r="E1642" s="1101">
        <v>12</v>
      </c>
      <c r="F1642" s="1101">
        <v>240</v>
      </c>
      <c r="G1642" s="1101">
        <v>45</v>
      </c>
      <c r="H1642" s="1102">
        <f>MID(I1642,1,50)</f>
      </c>
      <c r="I1642" s="1" t="s">
        <v>3820</v>
      </c>
      <c r="J1642" s="1104" t="s">
        <v>3821</v>
      </c>
    </row>
    <row x14ac:dyDescent="0.25" r="1643" customHeight="1" ht="18.75">
      <c r="A1643" s="97">
        <v>53</v>
      </c>
      <c r="B1643" s="2" t="s">
        <v>3731</v>
      </c>
      <c r="C1643" s="1101">
        <v>1642</v>
      </c>
      <c r="D1643" s="1101">
        <v>12</v>
      </c>
      <c r="E1643" s="1101">
        <v>12</v>
      </c>
      <c r="F1643" s="1101">
        <v>240</v>
      </c>
      <c r="G1643" s="1101">
        <v>46</v>
      </c>
      <c r="H1643" s="1102">
        <f>MID(I1643,1,50)</f>
      </c>
      <c r="I1643" s="1" t="s">
        <v>3822</v>
      </c>
      <c r="J1643" s="1104" t="s">
        <v>3823</v>
      </c>
    </row>
    <row x14ac:dyDescent="0.25" r="1644" customHeight="1" ht="18.75">
      <c r="A1644" s="97">
        <v>53</v>
      </c>
      <c r="B1644" s="2" t="s">
        <v>3731</v>
      </c>
      <c r="C1644" s="1101">
        <v>1643</v>
      </c>
      <c r="D1644" s="1101">
        <v>12</v>
      </c>
      <c r="E1644" s="1101">
        <v>12</v>
      </c>
      <c r="F1644" s="1101">
        <v>240</v>
      </c>
      <c r="G1644" s="1101">
        <v>47</v>
      </c>
      <c r="H1644" s="1102">
        <f>MID(I1644,1,50)</f>
      </c>
      <c r="I1644" s="1" t="s">
        <v>3824</v>
      </c>
      <c r="J1644" s="1104" t="s">
        <v>3825</v>
      </c>
    </row>
    <row x14ac:dyDescent="0.25" r="1645" customHeight="1" ht="18.75">
      <c r="A1645" s="97">
        <v>53</v>
      </c>
      <c r="B1645" s="2" t="s">
        <v>3731</v>
      </c>
      <c r="C1645" s="1101">
        <v>1644</v>
      </c>
      <c r="D1645" s="1101">
        <v>12</v>
      </c>
      <c r="E1645" s="1101">
        <v>12</v>
      </c>
      <c r="F1645" s="1101">
        <v>240</v>
      </c>
      <c r="G1645" s="1101">
        <v>48</v>
      </c>
      <c r="H1645" s="1102">
        <f>MID(I1645,1,50)</f>
      </c>
      <c r="I1645" s="1" t="s">
        <v>3826</v>
      </c>
      <c r="J1645" s="1104" t="s">
        <v>3827</v>
      </c>
    </row>
    <row x14ac:dyDescent="0.25" r="1646" customHeight="1" ht="18.75">
      <c r="A1646" s="97">
        <v>53</v>
      </c>
      <c r="B1646" s="2" t="s">
        <v>3731</v>
      </c>
      <c r="C1646" s="1101">
        <v>1645</v>
      </c>
      <c r="D1646" s="1101">
        <v>12</v>
      </c>
      <c r="E1646" s="1101">
        <v>12</v>
      </c>
      <c r="F1646" s="1101">
        <v>240</v>
      </c>
      <c r="G1646" s="1101">
        <v>49</v>
      </c>
      <c r="H1646" s="1102">
        <f>MID(I1646,1,50)</f>
      </c>
      <c r="I1646" s="1" t="s">
        <v>3828</v>
      </c>
      <c r="J1646" s="1104" t="s">
        <v>3829</v>
      </c>
    </row>
    <row x14ac:dyDescent="0.25" r="1647" customHeight="1" ht="18.75">
      <c r="A1647" s="97">
        <v>53</v>
      </c>
      <c r="B1647" s="2" t="s">
        <v>3731</v>
      </c>
      <c r="C1647" s="1101">
        <v>1646</v>
      </c>
      <c r="D1647" s="1101">
        <v>12</v>
      </c>
      <c r="E1647" s="1101">
        <v>12</v>
      </c>
      <c r="F1647" s="1101">
        <v>240</v>
      </c>
      <c r="G1647" s="1101">
        <v>50</v>
      </c>
      <c r="H1647" s="1102">
        <f>MID(I1647,1,50)</f>
      </c>
      <c r="I1647" s="1" t="s">
        <v>3830</v>
      </c>
      <c r="J1647" s="1104" t="s">
        <v>3831</v>
      </c>
    </row>
    <row x14ac:dyDescent="0.25" r="1648" customHeight="1" ht="18.75">
      <c r="A1648" s="97">
        <v>53</v>
      </c>
      <c r="B1648" s="2" t="s">
        <v>3731</v>
      </c>
      <c r="C1648" s="1101">
        <v>1647</v>
      </c>
      <c r="D1648" s="1101">
        <v>12</v>
      </c>
      <c r="E1648" s="1101">
        <v>12</v>
      </c>
      <c r="F1648" s="1101">
        <v>240</v>
      </c>
      <c r="G1648" s="1101">
        <v>51</v>
      </c>
      <c r="H1648" s="1102">
        <f>MID(I1648,1,50)</f>
      </c>
      <c r="I1648" s="1" t="s">
        <v>3832</v>
      </c>
      <c r="J1648" s="1104" t="s">
        <v>3833</v>
      </c>
    </row>
    <row x14ac:dyDescent="0.25" r="1649" customHeight="1" ht="18.75">
      <c r="A1649" s="97">
        <v>53</v>
      </c>
      <c r="B1649" s="2" t="s">
        <v>3731</v>
      </c>
      <c r="C1649" s="1101">
        <v>1648</v>
      </c>
      <c r="D1649" s="1101">
        <v>12</v>
      </c>
      <c r="E1649" s="1101">
        <v>12</v>
      </c>
      <c r="F1649" s="1101">
        <v>240</v>
      </c>
      <c r="G1649" s="1101">
        <v>52</v>
      </c>
      <c r="H1649" s="1102">
        <f>MID(I1649,1,50)</f>
      </c>
      <c r="I1649" s="1" t="s">
        <v>3834</v>
      </c>
      <c r="J1649" s="1104" t="s">
        <v>3835</v>
      </c>
    </row>
    <row x14ac:dyDescent="0.25" r="1650" customHeight="1" ht="18.75">
      <c r="A1650" s="97">
        <v>53</v>
      </c>
      <c r="B1650" s="2" t="s">
        <v>3731</v>
      </c>
      <c r="C1650" s="1101">
        <v>1649</v>
      </c>
      <c r="D1650" s="1101">
        <v>13</v>
      </c>
      <c r="E1650" s="1101">
        <v>12</v>
      </c>
      <c r="F1650" s="1101">
        <v>241</v>
      </c>
      <c r="G1650" s="1101">
        <v>53</v>
      </c>
      <c r="H1650" s="1102">
        <f>MID(I1650,1,50)</f>
      </c>
      <c r="I1650" s="1" t="s">
        <v>3836</v>
      </c>
      <c r="J1650" s="1104" t="s">
        <v>3837</v>
      </c>
    </row>
    <row x14ac:dyDescent="0.25" r="1651" customHeight="1" ht="18.75">
      <c r="A1651" s="97">
        <v>53</v>
      </c>
      <c r="B1651" s="2" t="s">
        <v>3731</v>
      </c>
      <c r="C1651" s="1101">
        <v>1650</v>
      </c>
      <c r="D1651" s="1101">
        <v>13</v>
      </c>
      <c r="E1651" s="1101">
        <v>12</v>
      </c>
      <c r="F1651" s="1101">
        <v>241</v>
      </c>
      <c r="G1651" s="1101">
        <v>54</v>
      </c>
      <c r="H1651" s="1102">
        <f>MID(I1651,1,50)</f>
      </c>
      <c r="I1651" s="1" t="s">
        <v>3838</v>
      </c>
      <c r="J1651" s="1104" t="s">
        <v>3839</v>
      </c>
    </row>
    <row x14ac:dyDescent="0.25" r="1652" customHeight="1" ht="18.75">
      <c r="A1652" s="97">
        <v>53</v>
      </c>
      <c r="B1652" s="2" t="s">
        <v>3731</v>
      </c>
      <c r="C1652" s="1101">
        <v>1651</v>
      </c>
      <c r="D1652" s="1101">
        <v>13</v>
      </c>
      <c r="E1652" s="1101">
        <v>12</v>
      </c>
      <c r="F1652" s="1101">
        <v>241</v>
      </c>
      <c r="G1652" s="1101">
        <v>55</v>
      </c>
      <c r="H1652" s="1102">
        <f>MID(I1652,1,50)</f>
      </c>
      <c r="I1652" s="1" t="s">
        <v>3840</v>
      </c>
      <c r="J1652" s="1104" t="s">
        <v>3841</v>
      </c>
    </row>
    <row x14ac:dyDescent="0.25" r="1653" customHeight="1" ht="18.75">
      <c r="A1653" s="97">
        <v>53</v>
      </c>
      <c r="B1653" s="2" t="s">
        <v>3731</v>
      </c>
      <c r="C1653" s="1101">
        <v>1652</v>
      </c>
      <c r="D1653" s="1101">
        <v>13</v>
      </c>
      <c r="E1653" s="1101">
        <v>12</v>
      </c>
      <c r="F1653" s="1101">
        <v>241</v>
      </c>
      <c r="G1653" s="1101">
        <v>56</v>
      </c>
      <c r="H1653" s="1102">
        <f>MID(I1653,1,50)</f>
      </c>
      <c r="I1653" s="1" t="s">
        <v>3842</v>
      </c>
      <c r="J1653" s="1104" t="s">
        <v>3843</v>
      </c>
    </row>
    <row x14ac:dyDescent="0.25" r="1654" customHeight="1" ht="18.75">
      <c r="A1654" s="97">
        <v>53</v>
      </c>
      <c r="B1654" s="2" t="s">
        <v>3731</v>
      </c>
      <c r="C1654" s="1101">
        <v>1653</v>
      </c>
      <c r="D1654" s="1101">
        <v>13</v>
      </c>
      <c r="E1654" s="1101">
        <v>12</v>
      </c>
      <c r="F1654" s="1101">
        <v>241</v>
      </c>
      <c r="G1654" s="1101">
        <v>57</v>
      </c>
      <c r="H1654" s="1102">
        <f>MID(I1654,1,50)</f>
      </c>
      <c r="I1654" s="1" t="s">
        <v>3844</v>
      </c>
      <c r="J1654" s="1104" t="s">
        <v>3845</v>
      </c>
    </row>
    <row x14ac:dyDescent="0.25" r="1655" customHeight="1" ht="18.75">
      <c r="A1655" s="97">
        <v>53</v>
      </c>
      <c r="B1655" s="2" t="s">
        <v>3731</v>
      </c>
      <c r="C1655" s="1101">
        <v>1654</v>
      </c>
      <c r="D1655" s="1101">
        <v>13</v>
      </c>
      <c r="E1655" s="1101">
        <v>12</v>
      </c>
      <c r="F1655" s="1101">
        <v>241</v>
      </c>
      <c r="G1655" s="1101">
        <v>58</v>
      </c>
      <c r="H1655" s="1102">
        <f>MID(I1655,1,50)</f>
      </c>
      <c r="I1655" s="1" t="s">
        <v>3846</v>
      </c>
      <c r="J1655" s="1104" t="s">
        <v>3847</v>
      </c>
    </row>
    <row x14ac:dyDescent="0.25" r="1656" customHeight="1" ht="18.75">
      <c r="A1656" s="97">
        <v>53</v>
      </c>
      <c r="B1656" s="2" t="s">
        <v>3731</v>
      </c>
      <c r="C1656" s="1101">
        <v>1655</v>
      </c>
      <c r="D1656" s="1101">
        <v>13</v>
      </c>
      <c r="E1656" s="1101">
        <v>12</v>
      </c>
      <c r="F1656" s="1101">
        <v>241</v>
      </c>
      <c r="G1656" s="1101">
        <v>59</v>
      </c>
      <c r="H1656" s="1102">
        <f>MID(I1656,1,50)</f>
      </c>
      <c r="I1656" s="1" t="s">
        <v>3848</v>
      </c>
      <c r="J1656" s="1104" t="s">
        <v>3849</v>
      </c>
    </row>
    <row x14ac:dyDescent="0.25" r="1657" customHeight="1" ht="18.75">
      <c r="A1657" s="97">
        <v>53</v>
      </c>
      <c r="B1657" s="2" t="s">
        <v>3731</v>
      </c>
      <c r="C1657" s="1101">
        <v>1656</v>
      </c>
      <c r="D1657" s="1101">
        <v>13</v>
      </c>
      <c r="E1657" s="1101">
        <v>12</v>
      </c>
      <c r="F1657" s="1101">
        <v>241</v>
      </c>
      <c r="G1657" s="1101">
        <v>60</v>
      </c>
      <c r="H1657" s="1102">
        <f>MID(I1657,1,50)</f>
      </c>
      <c r="I1657" s="1" t="s">
        <v>3850</v>
      </c>
      <c r="J1657" s="1104" t="s">
        <v>3851</v>
      </c>
    </row>
    <row x14ac:dyDescent="0.25" r="1658" customHeight="1" ht="18.75">
      <c r="A1658" s="97">
        <v>53</v>
      </c>
      <c r="B1658" s="2" t="s">
        <v>3731</v>
      </c>
      <c r="C1658" s="1101">
        <v>1657</v>
      </c>
      <c r="D1658" s="1101">
        <v>13</v>
      </c>
      <c r="E1658" s="1101">
        <v>12</v>
      </c>
      <c r="F1658" s="1101">
        <v>241</v>
      </c>
      <c r="G1658" s="1101">
        <v>61</v>
      </c>
      <c r="H1658" s="1102">
        <f>MID(I1658,1,50)</f>
      </c>
      <c r="I1658" s="1" t="s">
        <v>3852</v>
      </c>
      <c r="J1658" s="1104" t="s">
        <v>3853</v>
      </c>
    </row>
    <row x14ac:dyDescent="0.25" r="1659" customHeight="1" ht="18.75">
      <c r="A1659" s="97">
        <v>53</v>
      </c>
      <c r="B1659" s="2" t="s">
        <v>3731</v>
      </c>
      <c r="C1659" s="1101">
        <v>1658</v>
      </c>
      <c r="D1659" s="1101">
        <v>13</v>
      </c>
      <c r="E1659" s="1101">
        <v>12</v>
      </c>
      <c r="F1659" s="1101">
        <v>241</v>
      </c>
      <c r="G1659" s="1101">
        <v>62</v>
      </c>
      <c r="H1659" s="1102">
        <f>MID(I1659,1,50)</f>
      </c>
      <c r="I1659" s="1" t="s">
        <v>3854</v>
      </c>
      <c r="J1659" s="1104" t="s">
        <v>3855</v>
      </c>
    </row>
    <row x14ac:dyDescent="0.25" r="1660" customHeight="1" ht="18.75">
      <c r="A1660" s="97">
        <v>53</v>
      </c>
      <c r="B1660" s="2" t="s">
        <v>3731</v>
      </c>
      <c r="C1660" s="1101">
        <v>1659</v>
      </c>
      <c r="D1660" s="1101">
        <v>13</v>
      </c>
      <c r="E1660" s="1101">
        <v>12</v>
      </c>
      <c r="F1660" s="1101">
        <v>241</v>
      </c>
      <c r="G1660" s="1101">
        <v>63</v>
      </c>
      <c r="H1660" s="1102">
        <f>MID(I1660,1,50)</f>
      </c>
      <c r="I1660" s="1" t="s">
        <v>3856</v>
      </c>
      <c r="J1660" s="1104" t="s">
        <v>3857</v>
      </c>
    </row>
    <row x14ac:dyDescent="0.25" r="1661" customHeight="1" ht="18.75">
      <c r="A1661" s="97">
        <v>53</v>
      </c>
      <c r="B1661" s="2" t="s">
        <v>3731</v>
      </c>
      <c r="C1661" s="1101">
        <v>1660</v>
      </c>
      <c r="D1661" s="1101">
        <v>13</v>
      </c>
      <c r="E1661" s="1101">
        <v>12</v>
      </c>
      <c r="F1661" s="1101">
        <v>242</v>
      </c>
      <c r="G1661" s="1101">
        <v>64</v>
      </c>
      <c r="H1661" s="1102">
        <f>MID(I1661,1,50)</f>
      </c>
      <c r="I1661" s="1" t="s">
        <v>3858</v>
      </c>
      <c r="J1661" s="1104" t="s">
        <v>3859</v>
      </c>
    </row>
    <row x14ac:dyDescent="0.25" r="1662" customHeight="1" ht="18.75">
      <c r="A1662" s="97">
        <v>53</v>
      </c>
      <c r="B1662" s="2" t="s">
        <v>3731</v>
      </c>
      <c r="C1662" s="1101">
        <v>1661</v>
      </c>
      <c r="D1662" s="1101">
        <v>13</v>
      </c>
      <c r="E1662" s="1101">
        <v>12</v>
      </c>
      <c r="F1662" s="1101">
        <v>242</v>
      </c>
      <c r="G1662" s="1101">
        <v>65</v>
      </c>
      <c r="H1662" s="1102">
        <f>MID(I1662,1,50)</f>
      </c>
      <c r="I1662" s="1" t="s">
        <v>3860</v>
      </c>
      <c r="J1662" s="1104" t="s">
        <v>3861</v>
      </c>
    </row>
    <row x14ac:dyDescent="0.25" r="1663" customHeight="1" ht="18.75">
      <c r="A1663" s="97">
        <v>53</v>
      </c>
      <c r="B1663" s="2" t="s">
        <v>3731</v>
      </c>
      <c r="C1663" s="1101">
        <v>1662</v>
      </c>
      <c r="D1663" s="1101">
        <v>13</v>
      </c>
      <c r="E1663" s="1101">
        <v>12</v>
      </c>
      <c r="F1663" s="1101">
        <v>242</v>
      </c>
      <c r="G1663" s="1101">
        <v>66</v>
      </c>
      <c r="H1663" s="1102">
        <f>MID(I1663,1,50)</f>
      </c>
      <c r="I1663" s="1" t="s">
        <v>3862</v>
      </c>
      <c r="J1663" s="1104" t="s">
        <v>3863</v>
      </c>
    </row>
    <row x14ac:dyDescent="0.25" r="1664" customHeight="1" ht="18.75">
      <c r="A1664" s="97">
        <v>53</v>
      </c>
      <c r="B1664" s="2" t="s">
        <v>3731</v>
      </c>
      <c r="C1664" s="1101">
        <v>1663</v>
      </c>
      <c r="D1664" s="1101">
        <v>13</v>
      </c>
      <c r="E1664" s="1101">
        <v>12</v>
      </c>
      <c r="F1664" s="1101">
        <v>242</v>
      </c>
      <c r="G1664" s="1101">
        <v>67</v>
      </c>
      <c r="H1664" s="1102">
        <f>MID(I1664,1,50)</f>
      </c>
      <c r="I1664" s="1" t="s">
        <v>3864</v>
      </c>
      <c r="J1664" s="1104" t="s">
        <v>3865</v>
      </c>
    </row>
    <row x14ac:dyDescent="0.25" r="1665" customHeight="1" ht="18.75">
      <c r="A1665" s="97">
        <v>53</v>
      </c>
      <c r="B1665" s="2" t="s">
        <v>3731</v>
      </c>
      <c r="C1665" s="1101">
        <v>1664</v>
      </c>
      <c r="D1665" s="1101">
        <v>13</v>
      </c>
      <c r="E1665" s="1101">
        <v>12</v>
      </c>
      <c r="F1665" s="1101">
        <v>242</v>
      </c>
      <c r="G1665" s="1101">
        <v>68</v>
      </c>
      <c r="H1665" s="1102">
        <f>MID(I1665,1,50)</f>
      </c>
      <c r="I1665" s="1" t="s">
        <v>3866</v>
      </c>
      <c r="J1665" s="1104" t="s">
        <v>3867</v>
      </c>
    </row>
    <row x14ac:dyDescent="0.25" r="1666" customHeight="1" ht="18.75">
      <c r="A1666" s="97">
        <v>53</v>
      </c>
      <c r="B1666" s="2" t="s">
        <v>3731</v>
      </c>
      <c r="C1666" s="1101">
        <v>1665</v>
      </c>
      <c r="D1666" s="1101">
        <v>13</v>
      </c>
      <c r="E1666" s="1101">
        <v>12</v>
      </c>
      <c r="F1666" s="1101">
        <v>242</v>
      </c>
      <c r="G1666" s="1101">
        <v>69</v>
      </c>
      <c r="H1666" s="1102">
        <f>MID(I1666,1,50)</f>
      </c>
      <c r="I1666" s="1" t="s">
        <v>3868</v>
      </c>
      <c r="J1666" s="1104" t="s">
        <v>3869</v>
      </c>
    </row>
    <row x14ac:dyDescent="0.25" r="1667" customHeight="1" ht="18.75">
      <c r="A1667" s="97">
        <v>53</v>
      </c>
      <c r="B1667" s="2" t="s">
        <v>3731</v>
      </c>
      <c r="C1667" s="1101">
        <v>1666</v>
      </c>
      <c r="D1667" s="1101">
        <v>13</v>
      </c>
      <c r="E1667" s="1101">
        <v>12</v>
      </c>
      <c r="F1667" s="1101">
        <v>243</v>
      </c>
      <c r="G1667" s="1101">
        <v>70</v>
      </c>
      <c r="H1667" s="1102">
        <f>MID(I1667,1,50)</f>
      </c>
      <c r="I1667" s="1" t="s">
        <v>3870</v>
      </c>
      <c r="J1667" s="1104" t="s">
        <v>3871</v>
      </c>
    </row>
    <row x14ac:dyDescent="0.25" r="1668" customHeight="1" ht="18.75">
      <c r="A1668" s="97">
        <v>53</v>
      </c>
      <c r="B1668" s="2" t="s">
        <v>3731</v>
      </c>
      <c r="C1668" s="1101">
        <v>1667</v>
      </c>
      <c r="D1668" s="1101">
        <v>13</v>
      </c>
      <c r="E1668" s="1101">
        <v>12</v>
      </c>
      <c r="F1668" s="1101">
        <v>243</v>
      </c>
      <c r="G1668" s="1101">
        <v>71</v>
      </c>
      <c r="H1668" s="1102">
        <f>MID(I1668,1,50)</f>
      </c>
      <c r="I1668" s="1" t="s">
        <v>3872</v>
      </c>
      <c r="J1668" s="1104" t="s">
        <v>3873</v>
      </c>
    </row>
    <row x14ac:dyDescent="0.25" r="1669" customHeight="1" ht="18.75">
      <c r="A1669" s="97">
        <v>53</v>
      </c>
      <c r="B1669" s="2" t="s">
        <v>3731</v>
      </c>
      <c r="C1669" s="1101">
        <v>1668</v>
      </c>
      <c r="D1669" s="1101">
        <v>13</v>
      </c>
      <c r="E1669" s="1101">
        <v>12</v>
      </c>
      <c r="F1669" s="1101">
        <v>243</v>
      </c>
      <c r="G1669" s="1101">
        <v>72</v>
      </c>
      <c r="H1669" s="1102">
        <f>MID(I1669,1,50)</f>
      </c>
      <c r="I1669" s="1" t="s">
        <v>3874</v>
      </c>
      <c r="J1669" s="1104" t="s">
        <v>3875</v>
      </c>
    </row>
    <row x14ac:dyDescent="0.25" r="1670" customHeight="1" ht="18.75">
      <c r="A1670" s="97">
        <v>53</v>
      </c>
      <c r="B1670" s="2" t="s">
        <v>3731</v>
      </c>
      <c r="C1670" s="1101">
        <v>1669</v>
      </c>
      <c r="D1670" s="1101">
        <v>13</v>
      </c>
      <c r="E1670" s="1101">
        <v>12</v>
      </c>
      <c r="F1670" s="1101">
        <v>243</v>
      </c>
      <c r="G1670" s="1101">
        <v>73</v>
      </c>
      <c r="H1670" s="1102">
        <f>MID(I1670,1,50)</f>
      </c>
      <c r="I1670" s="1" t="s">
        <v>3876</v>
      </c>
      <c r="J1670" s="1104" t="s">
        <v>3877</v>
      </c>
    </row>
    <row x14ac:dyDescent="0.25" r="1671" customHeight="1" ht="18.75">
      <c r="A1671" s="97">
        <v>53</v>
      </c>
      <c r="B1671" s="2" t="s">
        <v>3731</v>
      </c>
      <c r="C1671" s="1101">
        <v>1670</v>
      </c>
      <c r="D1671" s="1101">
        <v>13</v>
      </c>
      <c r="E1671" s="1101">
        <v>12</v>
      </c>
      <c r="F1671" s="1101">
        <v>243</v>
      </c>
      <c r="G1671" s="1101">
        <v>74</v>
      </c>
      <c r="H1671" s="1102">
        <f>MID(I1671,1,50)</f>
      </c>
      <c r="I1671" s="1" t="s">
        <v>3878</v>
      </c>
      <c r="J1671" s="1104" t="s">
        <v>3879</v>
      </c>
    </row>
    <row x14ac:dyDescent="0.25" r="1672" customHeight="1" ht="18.75">
      <c r="A1672" s="97">
        <v>53</v>
      </c>
      <c r="B1672" s="2" t="s">
        <v>3731</v>
      </c>
      <c r="C1672" s="1101">
        <v>1671</v>
      </c>
      <c r="D1672" s="1101">
        <v>13</v>
      </c>
      <c r="E1672" s="1101">
        <v>12</v>
      </c>
      <c r="F1672" s="1101">
        <v>243</v>
      </c>
      <c r="G1672" s="1101">
        <v>75</v>
      </c>
      <c r="H1672" s="1102">
        <f>MID(I1672,1,50)</f>
      </c>
      <c r="I1672" s="1" t="s">
        <v>3880</v>
      </c>
      <c r="J1672" s="1104" t="s">
        <v>3881</v>
      </c>
    </row>
    <row x14ac:dyDescent="0.25" r="1673" customHeight="1" ht="18.75">
      <c r="A1673" s="97">
        <v>53</v>
      </c>
      <c r="B1673" s="2" t="s">
        <v>3731</v>
      </c>
      <c r="C1673" s="1101">
        <v>1672</v>
      </c>
      <c r="D1673" s="1101">
        <v>13</v>
      </c>
      <c r="E1673" s="1101">
        <v>12</v>
      </c>
      <c r="F1673" s="1101">
        <v>243</v>
      </c>
      <c r="G1673" s="1101">
        <v>76</v>
      </c>
      <c r="H1673" s="1102">
        <f>MID(I1673,1,50)</f>
      </c>
      <c r="I1673" s="1" t="s">
        <v>3882</v>
      </c>
      <c r="J1673" s="1104" t="s">
        <v>3883</v>
      </c>
    </row>
    <row x14ac:dyDescent="0.25" r="1674" customHeight="1" ht="18.75">
      <c r="A1674" s="97">
        <v>53</v>
      </c>
      <c r="B1674" s="2" t="s">
        <v>3731</v>
      </c>
      <c r="C1674" s="1101">
        <v>1673</v>
      </c>
      <c r="D1674" s="1101">
        <v>13</v>
      </c>
      <c r="E1674" s="1101">
        <v>12</v>
      </c>
      <c r="F1674" s="1101">
        <v>243</v>
      </c>
      <c r="G1674" s="1101">
        <v>77</v>
      </c>
      <c r="H1674" s="1102">
        <f>MID(I1674,1,50)</f>
      </c>
      <c r="I1674" s="1" t="s">
        <v>3884</v>
      </c>
      <c r="J1674" s="1104" t="s">
        <v>3885</v>
      </c>
    </row>
    <row x14ac:dyDescent="0.25" r="1675" customHeight="1" ht="18.75">
      <c r="A1675" s="97">
        <v>53</v>
      </c>
      <c r="B1675" s="2" t="s">
        <v>3731</v>
      </c>
      <c r="C1675" s="1101">
        <v>1674</v>
      </c>
      <c r="D1675" s="1101">
        <v>13</v>
      </c>
      <c r="E1675" s="1101">
        <v>12</v>
      </c>
      <c r="F1675" s="1101">
        <v>243</v>
      </c>
      <c r="G1675" s="1101">
        <v>78</v>
      </c>
      <c r="H1675" s="1102">
        <f>MID(I1675,1,50)</f>
      </c>
      <c r="I1675" s="1" t="s">
        <v>3886</v>
      </c>
      <c r="J1675" s="1104" t="s">
        <v>3887</v>
      </c>
    </row>
    <row x14ac:dyDescent="0.25" r="1676" customHeight="1" ht="18.75">
      <c r="A1676" s="97">
        <v>53</v>
      </c>
      <c r="B1676" s="2" t="s">
        <v>3731</v>
      </c>
      <c r="C1676" s="1101">
        <v>1675</v>
      </c>
      <c r="D1676" s="1101">
        <v>13</v>
      </c>
      <c r="E1676" s="1101">
        <v>12</v>
      </c>
      <c r="F1676" s="1101">
        <v>244</v>
      </c>
      <c r="G1676" s="1101">
        <v>79</v>
      </c>
      <c r="H1676" s="1102">
        <f>MID(I1676,1,50)</f>
      </c>
      <c r="I1676" s="1" t="s">
        <v>3888</v>
      </c>
      <c r="J1676" s="1104" t="s">
        <v>3889</v>
      </c>
    </row>
    <row x14ac:dyDescent="0.25" r="1677" customHeight="1" ht="18.75">
      <c r="A1677" s="97">
        <v>53</v>
      </c>
      <c r="B1677" s="2" t="s">
        <v>3731</v>
      </c>
      <c r="C1677" s="1101">
        <v>1676</v>
      </c>
      <c r="D1677" s="1101">
        <v>13</v>
      </c>
      <c r="E1677" s="1101">
        <v>12</v>
      </c>
      <c r="F1677" s="1101">
        <v>244</v>
      </c>
      <c r="G1677" s="1101">
        <v>80</v>
      </c>
      <c r="H1677" s="1102">
        <f>MID(I1677,1,50)</f>
      </c>
      <c r="I1677" s="1" t="s">
        <v>3890</v>
      </c>
      <c r="J1677" s="1104" t="s">
        <v>3891</v>
      </c>
    </row>
    <row x14ac:dyDescent="0.25" r="1678" customHeight="1" ht="18.75">
      <c r="A1678" s="97">
        <v>53</v>
      </c>
      <c r="B1678" s="2" t="s">
        <v>3731</v>
      </c>
      <c r="C1678" s="1101">
        <v>1677</v>
      </c>
      <c r="D1678" s="1101">
        <v>13</v>
      </c>
      <c r="E1678" s="1101">
        <v>12</v>
      </c>
      <c r="F1678" s="1101">
        <v>244</v>
      </c>
      <c r="G1678" s="1101">
        <v>81</v>
      </c>
      <c r="H1678" s="1102">
        <f>MID(I1678,1,50)</f>
      </c>
      <c r="I1678" s="1" t="s">
        <v>3892</v>
      </c>
      <c r="J1678" s="1104" t="s">
        <v>3893</v>
      </c>
    </row>
    <row x14ac:dyDescent="0.25" r="1679" customHeight="1" ht="18.75">
      <c r="A1679" s="97">
        <v>53</v>
      </c>
      <c r="B1679" s="2" t="s">
        <v>3731</v>
      </c>
      <c r="C1679" s="1101">
        <v>1678</v>
      </c>
      <c r="D1679" s="1101">
        <v>13</v>
      </c>
      <c r="E1679" s="1101">
        <v>12</v>
      </c>
      <c r="F1679" s="1101">
        <v>244</v>
      </c>
      <c r="G1679" s="1101">
        <v>82</v>
      </c>
      <c r="H1679" s="1102">
        <f>MID(I1679,1,50)</f>
      </c>
      <c r="I1679" s="1" t="s">
        <v>3894</v>
      </c>
      <c r="J1679" s="1104" t="s">
        <v>3895</v>
      </c>
    </row>
    <row x14ac:dyDescent="0.25" r="1680" customHeight="1" ht="18.75">
      <c r="A1680" s="97">
        <v>53</v>
      </c>
      <c r="B1680" s="2" t="s">
        <v>3731</v>
      </c>
      <c r="C1680" s="1101">
        <v>1679</v>
      </c>
      <c r="D1680" s="1101">
        <v>13</v>
      </c>
      <c r="E1680" s="1101">
        <v>12</v>
      </c>
      <c r="F1680" s="1101">
        <v>244</v>
      </c>
      <c r="G1680" s="1101">
        <v>83</v>
      </c>
      <c r="H1680" s="1102">
        <f>MID(I1680,1,50)</f>
      </c>
      <c r="I1680" s="1" t="s">
        <v>3896</v>
      </c>
      <c r="J1680" s="1104" t="s">
        <v>3897</v>
      </c>
    </row>
    <row x14ac:dyDescent="0.25" r="1681" customHeight="1" ht="18.75">
      <c r="A1681" s="97">
        <v>53</v>
      </c>
      <c r="B1681" s="2" t="s">
        <v>3731</v>
      </c>
      <c r="C1681" s="1101">
        <v>1680</v>
      </c>
      <c r="D1681" s="1101">
        <v>13</v>
      </c>
      <c r="E1681" s="1101">
        <v>12</v>
      </c>
      <c r="F1681" s="1101">
        <v>244</v>
      </c>
      <c r="G1681" s="1101">
        <v>84</v>
      </c>
      <c r="H1681" s="1102">
        <f>MID(I1681,1,50)</f>
      </c>
      <c r="I1681" s="1" t="s">
        <v>3898</v>
      </c>
      <c r="J1681" s="1104" t="s">
        <v>3899</v>
      </c>
    </row>
    <row x14ac:dyDescent="0.25" r="1682" customHeight="1" ht="18.75">
      <c r="A1682" s="97">
        <v>53</v>
      </c>
      <c r="B1682" s="2" t="s">
        <v>3731</v>
      </c>
      <c r="C1682" s="1101">
        <v>1681</v>
      </c>
      <c r="D1682" s="1101">
        <v>13</v>
      </c>
      <c r="E1682" s="1101">
        <v>12</v>
      </c>
      <c r="F1682" s="1101">
        <v>244</v>
      </c>
      <c r="G1682" s="1101">
        <v>85</v>
      </c>
      <c r="H1682" s="1102">
        <f>MID(I1682,1,50)</f>
      </c>
      <c r="I1682" s="1" t="s">
        <v>3900</v>
      </c>
      <c r="J1682" s="1104" t="s">
        <v>3901</v>
      </c>
    </row>
    <row x14ac:dyDescent="0.25" r="1683" customHeight="1" ht="18.75">
      <c r="A1683" s="97">
        <v>53</v>
      </c>
      <c r="B1683" s="2" t="s">
        <v>3731</v>
      </c>
      <c r="C1683" s="1101">
        <v>1682</v>
      </c>
      <c r="D1683" s="1101">
        <v>13</v>
      </c>
      <c r="E1683" s="1101">
        <v>12</v>
      </c>
      <c r="F1683" s="1101">
        <v>244</v>
      </c>
      <c r="G1683" s="1101">
        <v>86</v>
      </c>
      <c r="H1683" s="1102">
        <f>MID(I1683,1,50)</f>
      </c>
      <c r="I1683" s="1" t="s">
        <v>3902</v>
      </c>
      <c r="J1683" s="1104" t="s">
        <v>3903</v>
      </c>
    </row>
    <row x14ac:dyDescent="0.25" r="1684" customHeight="1" ht="18.75">
      <c r="A1684" s="97">
        <v>53</v>
      </c>
      <c r="B1684" s="2" t="s">
        <v>3731</v>
      </c>
      <c r="C1684" s="1101">
        <v>1683</v>
      </c>
      <c r="D1684" s="1101">
        <v>13</v>
      </c>
      <c r="E1684" s="1101">
        <v>12</v>
      </c>
      <c r="F1684" s="1101">
        <v>245</v>
      </c>
      <c r="G1684" s="1101">
        <v>87</v>
      </c>
      <c r="H1684" s="1102">
        <f>MID(I1684,1,50)</f>
      </c>
      <c r="I1684" s="1" t="s">
        <v>3904</v>
      </c>
      <c r="J1684" s="1104" t="s">
        <v>3905</v>
      </c>
    </row>
    <row x14ac:dyDescent="0.25" r="1685" customHeight="1" ht="18.75">
      <c r="A1685" s="97">
        <v>53</v>
      </c>
      <c r="B1685" s="2" t="s">
        <v>3731</v>
      </c>
      <c r="C1685" s="1101">
        <v>1684</v>
      </c>
      <c r="D1685" s="1101">
        <v>13</v>
      </c>
      <c r="E1685" s="1101">
        <v>12</v>
      </c>
      <c r="F1685" s="1101">
        <v>245</v>
      </c>
      <c r="G1685" s="1101">
        <v>88</v>
      </c>
      <c r="H1685" s="1102">
        <f>MID(I1685,1,50)</f>
      </c>
      <c r="I1685" s="1" t="s">
        <v>3906</v>
      </c>
      <c r="J1685" s="1104" t="s">
        <v>3907</v>
      </c>
    </row>
    <row x14ac:dyDescent="0.25" r="1686" customHeight="1" ht="18.75">
      <c r="A1686" s="97">
        <v>53</v>
      </c>
      <c r="B1686" s="2" t="s">
        <v>3731</v>
      </c>
      <c r="C1686" s="1101">
        <v>1685</v>
      </c>
      <c r="D1686" s="1101">
        <v>13</v>
      </c>
      <c r="E1686" s="1101">
        <v>12</v>
      </c>
      <c r="F1686" s="1101">
        <v>245</v>
      </c>
      <c r="G1686" s="1101">
        <v>89</v>
      </c>
      <c r="H1686" s="1102">
        <f>MID(I1686,1,50)</f>
      </c>
      <c r="I1686" s="1" t="s">
        <v>3908</v>
      </c>
      <c r="J1686" s="1104" t="s">
        <v>3909</v>
      </c>
    </row>
    <row x14ac:dyDescent="0.25" r="1687" customHeight="1" ht="18.75">
      <c r="A1687" s="97">
        <v>53</v>
      </c>
      <c r="B1687" s="2" t="s">
        <v>3731</v>
      </c>
      <c r="C1687" s="1101">
        <v>1686</v>
      </c>
      <c r="D1687" s="1101">
        <v>13</v>
      </c>
      <c r="E1687" s="1101">
        <v>12</v>
      </c>
      <c r="F1687" s="1101">
        <v>245</v>
      </c>
      <c r="G1687" s="1101">
        <v>90</v>
      </c>
      <c r="H1687" s="1102">
        <f>MID(I1687,1,50)</f>
      </c>
      <c r="I1687" s="1" t="s">
        <v>3910</v>
      </c>
      <c r="J1687" s="1104" t="s">
        <v>3911</v>
      </c>
    </row>
    <row x14ac:dyDescent="0.25" r="1688" customHeight="1" ht="18.75">
      <c r="A1688" s="97">
        <v>53</v>
      </c>
      <c r="B1688" s="2" t="s">
        <v>3731</v>
      </c>
      <c r="C1688" s="1101">
        <v>1687</v>
      </c>
      <c r="D1688" s="1101">
        <v>13</v>
      </c>
      <c r="E1688" s="1101">
        <v>12</v>
      </c>
      <c r="F1688" s="1101">
        <v>245</v>
      </c>
      <c r="G1688" s="1101">
        <v>91</v>
      </c>
      <c r="H1688" s="1102">
        <f>MID(I1688,1,50)</f>
      </c>
      <c r="I1688" s="1" t="s">
        <v>3912</v>
      </c>
      <c r="J1688" s="1104" t="s">
        <v>3913</v>
      </c>
    </row>
    <row x14ac:dyDescent="0.25" r="1689" customHeight="1" ht="18.75">
      <c r="A1689" s="97">
        <v>53</v>
      </c>
      <c r="B1689" s="2" t="s">
        <v>3731</v>
      </c>
      <c r="C1689" s="1101">
        <v>1688</v>
      </c>
      <c r="D1689" s="1101">
        <v>13</v>
      </c>
      <c r="E1689" s="1101">
        <v>12</v>
      </c>
      <c r="F1689" s="1101">
        <v>245</v>
      </c>
      <c r="G1689" s="1101">
        <v>92</v>
      </c>
      <c r="H1689" s="1102">
        <f>MID(I1689,1,50)</f>
      </c>
      <c r="I1689" s="1" t="s">
        <v>3914</v>
      </c>
      <c r="J1689" s="1104" t="s">
        <v>3915</v>
      </c>
    </row>
    <row x14ac:dyDescent="0.25" r="1690" customHeight="1" ht="18.75">
      <c r="A1690" s="97">
        <v>53</v>
      </c>
      <c r="B1690" s="2" t="s">
        <v>3731</v>
      </c>
      <c r="C1690" s="1101">
        <v>1689</v>
      </c>
      <c r="D1690" s="1101">
        <v>13</v>
      </c>
      <c r="E1690" s="1101">
        <v>12</v>
      </c>
      <c r="F1690" s="1101">
        <v>245</v>
      </c>
      <c r="G1690" s="1101">
        <v>93</v>
      </c>
      <c r="H1690" s="1102">
        <f>MID(I1690,1,50)</f>
      </c>
      <c r="I1690" s="1" t="s">
        <v>3916</v>
      </c>
      <c r="J1690" s="1104" t="s">
        <v>3917</v>
      </c>
    </row>
    <row x14ac:dyDescent="0.25" r="1691" customHeight="1" ht="18.75">
      <c r="A1691" s="97">
        <v>53</v>
      </c>
      <c r="B1691" s="2" t="s">
        <v>3731</v>
      </c>
      <c r="C1691" s="1101">
        <v>1690</v>
      </c>
      <c r="D1691" s="1101">
        <v>13</v>
      </c>
      <c r="E1691" s="1101">
        <v>12</v>
      </c>
      <c r="F1691" s="1101">
        <v>245</v>
      </c>
      <c r="G1691" s="1101">
        <v>94</v>
      </c>
      <c r="H1691" s="1102">
        <f>MID(I1691,1,50)</f>
      </c>
      <c r="I1691" s="1" t="s">
        <v>3918</v>
      </c>
      <c r="J1691" s="1104" t="s">
        <v>3919</v>
      </c>
    </row>
    <row x14ac:dyDescent="0.25" r="1692" customHeight="1" ht="18.75">
      <c r="A1692" s="97">
        <v>53</v>
      </c>
      <c r="B1692" s="2" t="s">
        <v>3731</v>
      </c>
      <c r="C1692" s="1101">
        <v>1691</v>
      </c>
      <c r="D1692" s="1101">
        <v>13</v>
      </c>
      <c r="E1692" s="1101">
        <v>12</v>
      </c>
      <c r="F1692" s="1101">
        <v>245</v>
      </c>
      <c r="G1692" s="1101">
        <v>95</v>
      </c>
      <c r="H1692" s="1102">
        <f>MID(I1692,1,50)</f>
      </c>
      <c r="I1692" s="1" t="s">
        <v>3920</v>
      </c>
      <c r="J1692" s="1104" t="s">
        <v>3921</v>
      </c>
    </row>
    <row x14ac:dyDescent="0.25" r="1693" customHeight="1" ht="18.75">
      <c r="A1693" s="97">
        <v>53</v>
      </c>
      <c r="B1693" s="2" t="s">
        <v>3731</v>
      </c>
      <c r="C1693" s="1101">
        <v>1692</v>
      </c>
      <c r="D1693" s="1101">
        <v>13</v>
      </c>
      <c r="E1693" s="1101">
        <v>12</v>
      </c>
      <c r="F1693" s="1101">
        <v>246</v>
      </c>
      <c r="G1693" s="1101">
        <v>96</v>
      </c>
      <c r="H1693" s="1102">
        <f>MID(I1693,1,50)</f>
      </c>
      <c r="I1693" s="1" t="s">
        <v>3922</v>
      </c>
      <c r="J1693" s="1104" t="s">
        <v>3923</v>
      </c>
    </row>
    <row x14ac:dyDescent="0.25" r="1694" customHeight="1" ht="18.75">
      <c r="A1694" s="97">
        <v>53</v>
      </c>
      <c r="B1694" s="2" t="s">
        <v>3731</v>
      </c>
      <c r="C1694" s="1101">
        <v>1693</v>
      </c>
      <c r="D1694" s="1101">
        <v>13</v>
      </c>
      <c r="E1694" s="1101">
        <v>12</v>
      </c>
      <c r="F1694" s="1101">
        <v>246</v>
      </c>
      <c r="G1694" s="1101">
        <v>97</v>
      </c>
      <c r="H1694" s="1102">
        <f>MID(I1694,1,50)</f>
      </c>
      <c r="I1694" s="1" t="s">
        <v>3924</v>
      </c>
      <c r="J1694" s="1104" t="s">
        <v>3925</v>
      </c>
    </row>
    <row x14ac:dyDescent="0.25" r="1695" customHeight="1" ht="18.75">
      <c r="A1695" s="97">
        <v>53</v>
      </c>
      <c r="B1695" s="2" t="s">
        <v>3731</v>
      </c>
      <c r="C1695" s="1101">
        <v>1694</v>
      </c>
      <c r="D1695" s="1101">
        <v>13</v>
      </c>
      <c r="E1695" s="1101">
        <v>12</v>
      </c>
      <c r="F1695" s="1101">
        <v>246</v>
      </c>
      <c r="G1695" s="1101">
        <v>98</v>
      </c>
      <c r="H1695" s="1102">
        <f>MID(I1695,1,50)</f>
      </c>
      <c r="I1695" s="1" t="s">
        <v>3926</v>
      </c>
      <c r="J1695" s="1104" t="s">
        <v>3927</v>
      </c>
    </row>
    <row x14ac:dyDescent="0.25" r="1696" customHeight="1" ht="18.75">
      <c r="A1696" s="97">
        <v>53</v>
      </c>
      <c r="B1696" s="2" t="s">
        <v>3731</v>
      </c>
      <c r="C1696" s="1101">
        <v>1695</v>
      </c>
      <c r="D1696" s="1101">
        <v>13</v>
      </c>
      <c r="E1696" s="1101">
        <v>12</v>
      </c>
      <c r="F1696" s="1101">
        <v>246</v>
      </c>
      <c r="G1696" s="1101">
        <v>99</v>
      </c>
      <c r="H1696" s="1102">
        <f>MID(I1696,1,50)</f>
      </c>
      <c r="I1696" s="1" t="s">
        <v>3928</v>
      </c>
      <c r="J1696" s="1104" t="s">
        <v>3929</v>
      </c>
    </row>
    <row x14ac:dyDescent="0.25" r="1697" customHeight="1" ht="18.75">
      <c r="A1697" s="97">
        <v>53</v>
      </c>
      <c r="B1697" s="2" t="s">
        <v>3731</v>
      </c>
      <c r="C1697" s="1101">
        <v>1696</v>
      </c>
      <c r="D1697" s="1101">
        <v>13</v>
      </c>
      <c r="E1697" s="1101">
        <v>12</v>
      </c>
      <c r="F1697" s="1101">
        <v>246</v>
      </c>
      <c r="G1697" s="1101">
        <v>100</v>
      </c>
      <c r="H1697" s="1102">
        <f>MID(I1697,1,50)</f>
      </c>
      <c r="I1697" s="1" t="s">
        <v>3930</v>
      </c>
      <c r="J1697" s="1104" t="s">
        <v>3931</v>
      </c>
    </row>
    <row x14ac:dyDescent="0.25" r="1698" customHeight="1" ht="18.75">
      <c r="A1698" s="97">
        <v>53</v>
      </c>
      <c r="B1698" s="2" t="s">
        <v>3731</v>
      </c>
      <c r="C1698" s="1101">
        <v>1697</v>
      </c>
      <c r="D1698" s="1101">
        <v>13</v>
      </c>
      <c r="E1698" s="1101">
        <v>12</v>
      </c>
      <c r="F1698" s="1101">
        <v>246</v>
      </c>
      <c r="G1698" s="1101">
        <v>101</v>
      </c>
      <c r="H1698" s="1102">
        <f>MID(I1698,1,50)</f>
      </c>
      <c r="I1698" s="1" t="s">
        <v>3932</v>
      </c>
      <c r="J1698" s="1104" t="s">
        <v>3933</v>
      </c>
    </row>
    <row x14ac:dyDescent="0.25" r="1699" customHeight="1" ht="18.75">
      <c r="A1699" s="97">
        <v>53</v>
      </c>
      <c r="B1699" s="2" t="s">
        <v>3731</v>
      </c>
      <c r="C1699" s="1101">
        <v>1698</v>
      </c>
      <c r="D1699" s="1101">
        <v>13</v>
      </c>
      <c r="E1699" s="1101">
        <v>12</v>
      </c>
      <c r="F1699" s="1101">
        <v>246</v>
      </c>
      <c r="G1699" s="1101">
        <v>102</v>
      </c>
      <c r="H1699" s="1102">
        <f>MID(I1699,1,50)</f>
      </c>
      <c r="I1699" s="1" t="s">
        <v>3934</v>
      </c>
      <c r="J1699" s="1104" t="s">
        <v>3935</v>
      </c>
    </row>
    <row x14ac:dyDescent="0.25" r="1700" customHeight="1" ht="18.75">
      <c r="A1700" s="97">
        <v>53</v>
      </c>
      <c r="B1700" s="2" t="s">
        <v>3731</v>
      </c>
      <c r="C1700" s="1101">
        <v>1699</v>
      </c>
      <c r="D1700" s="1101">
        <v>13</v>
      </c>
      <c r="E1700" s="1101">
        <v>12</v>
      </c>
      <c r="F1700" s="1101">
        <v>246</v>
      </c>
      <c r="G1700" s="1101">
        <v>103</v>
      </c>
      <c r="H1700" s="1102">
        <f>MID(I1700,1,50)</f>
      </c>
      <c r="I1700" s="1" t="s">
        <v>3936</v>
      </c>
      <c r="J1700" s="1104" t="s">
        <v>3937</v>
      </c>
    </row>
    <row x14ac:dyDescent="0.25" r="1701" customHeight="1" ht="18.75">
      <c r="A1701" s="97">
        <v>53</v>
      </c>
      <c r="B1701" s="2" t="s">
        <v>3731</v>
      </c>
      <c r="C1701" s="1101">
        <v>1700</v>
      </c>
      <c r="D1701" s="1101">
        <v>13</v>
      </c>
      <c r="E1701" s="1101">
        <v>12</v>
      </c>
      <c r="F1701" s="1101">
        <v>247</v>
      </c>
      <c r="G1701" s="1101">
        <v>104</v>
      </c>
      <c r="H1701" s="1102">
        <f>MID(I1701,1,50)</f>
      </c>
      <c r="I1701" s="1" t="s">
        <v>3938</v>
      </c>
      <c r="J1701" s="1104" t="s">
        <v>3939</v>
      </c>
    </row>
    <row x14ac:dyDescent="0.25" r="1702" customHeight="1" ht="18.75">
      <c r="A1702" s="97">
        <v>53</v>
      </c>
      <c r="B1702" s="2" t="s">
        <v>3731</v>
      </c>
      <c r="C1702" s="1101">
        <v>1701</v>
      </c>
      <c r="D1702" s="1101">
        <v>13</v>
      </c>
      <c r="E1702" s="1101">
        <v>12</v>
      </c>
      <c r="F1702" s="1101">
        <v>247</v>
      </c>
      <c r="G1702" s="1101">
        <v>105</v>
      </c>
      <c r="H1702" s="1102">
        <f>MID(I1702,1,50)</f>
      </c>
      <c r="I1702" s="1" t="s">
        <v>3940</v>
      </c>
      <c r="J1702" s="1104" t="s">
        <v>3941</v>
      </c>
    </row>
    <row x14ac:dyDescent="0.25" r="1703" customHeight="1" ht="18.75">
      <c r="A1703" s="97">
        <v>53</v>
      </c>
      <c r="B1703" s="2" t="s">
        <v>3731</v>
      </c>
      <c r="C1703" s="1101">
        <v>1702</v>
      </c>
      <c r="D1703" s="1101">
        <v>13</v>
      </c>
      <c r="E1703" s="1101">
        <v>12</v>
      </c>
      <c r="F1703" s="1101">
        <v>247</v>
      </c>
      <c r="G1703" s="1101">
        <v>106</v>
      </c>
      <c r="H1703" s="1102">
        <f>MID(I1703,1,50)</f>
      </c>
      <c r="I1703" s="1" t="s">
        <v>3942</v>
      </c>
      <c r="J1703" s="1104" t="s">
        <v>3943</v>
      </c>
    </row>
    <row x14ac:dyDescent="0.25" r="1704" customHeight="1" ht="18.75">
      <c r="A1704" s="97">
        <v>53</v>
      </c>
      <c r="B1704" s="2" t="s">
        <v>3731</v>
      </c>
      <c r="C1704" s="1101">
        <v>1703</v>
      </c>
      <c r="D1704" s="1101">
        <v>13</v>
      </c>
      <c r="E1704" s="1101">
        <v>12</v>
      </c>
      <c r="F1704" s="1101">
        <v>247</v>
      </c>
      <c r="G1704" s="1101">
        <v>107</v>
      </c>
      <c r="H1704" s="1102">
        <f>MID(I1704,1,50)</f>
      </c>
      <c r="I1704" s="1" t="s">
        <v>3944</v>
      </c>
      <c r="J1704" s="1104" t="s">
        <v>3945</v>
      </c>
    </row>
    <row x14ac:dyDescent="0.25" r="1705" customHeight="1" ht="18.75">
      <c r="A1705" s="97">
        <v>53</v>
      </c>
      <c r="B1705" s="2" t="s">
        <v>3731</v>
      </c>
      <c r="C1705" s="1101">
        <v>1704</v>
      </c>
      <c r="D1705" s="1101">
        <v>13</v>
      </c>
      <c r="E1705" s="1101">
        <v>12</v>
      </c>
      <c r="F1705" s="1101">
        <v>247</v>
      </c>
      <c r="G1705" s="1101">
        <v>108</v>
      </c>
      <c r="H1705" s="1102">
        <f>MID(I1705,1,50)</f>
      </c>
      <c r="I1705" s="1" t="s">
        <v>3946</v>
      </c>
      <c r="J1705" s="1104" t="s">
        <v>3947</v>
      </c>
    </row>
    <row x14ac:dyDescent="0.25" r="1706" customHeight="1" ht="18.75">
      <c r="A1706" s="97">
        <v>53</v>
      </c>
      <c r="B1706" s="2" t="s">
        <v>3731</v>
      </c>
      <c r="C1706" s="1101">
        <v>1705</v>
      </c>
      <c r="D1706" s="1101">
        <v>13</v>
      </c>
      <c r="E1706" s="1101">
        <v>12</v>
      </c>
      <c r="F1706" s="1101">
        <v>247</v>
      </c>
      <c r="G1706" s="1101">
        <v>109</v>
      </c>
      <c r="H1706" s="1102">
        <f>MID(I1706,1,50)</f>
      </c>
      <c r="I1706" s="1" t="s">
        <v>3948</v>
      </c>
      <c r="J1706" s="1104" t="s">
        <v>3949</v>
      </c>
    </row>
    <row x14ac:dyDescent="0.25" r="1707" customHeight="1" ht="18.75">
      <c r="A1707" s="97">
        <v>53</v>
      </c>
      <c r="B1707" s="2" t="s">
        <v>3731</v>
      </c>
      <c r="C1707" s="1101">
        <v>1706</v>
      </c>
      <c r="D1707" s="1101">
        <v>13</v>
      </c>
      <c r="E1707" s="1101">
        <v>12</v>
      </c>
      <c r="F1707" s="1101">
        <v>247</v>
      </c>
      <c r="G1707" s="1101">
        <v>110</v>
      </c>
      <c r="H1707" s="1102">
        <f>MID(I1707,1,50)</f>
      </c>
      <c r="I1707" s="1" t="s">
        <v>3950</v>
      </c>
      <c r="J1707" s="1104" t="s">
        <v>3951</v>
      </c>
    </row>
    <row x14ac:dyDescent="0.25" r="1708" customHeight="1" ht="18.75">
      <c r="A1708" s="97">
        <v>53</v>
      </c>
      <c r="B1708" s="2" t="s">
        <v>3731</v>
      </c>
      <c r="C1708" s="1101">
        <v>1707</v>
      </c>
      <c r="D1708" s="1101">
        <v>13</v>
      </c>
      <c r="E1708" s="1101">
        <v>12</v>
      </c>
      <c r="F1708" s="1101">
        <v>247</v>
      </c>
      <c r="G1708" s="1101">
        <v>111</v>
      </c>
      <c r="H1708" s="1102">
        <f>MID(I1708,1,50)</f>
      </c>
      <c r="I1708" s="1" t="s">
        <v>3952</v>
      </c>
      <c r="J1708" s="1104" t="s">
        <v>3953</v>
      </c>
    </row>
    <row x14ac:dyDescent="0.25" r="1709" customHeight="1" ht="18.75">
      <c r="A1709" s="97">
        <v>96</v>
      </c>
      <c r="B1709" s="2" t="s">
        <v>3954</v>
      </c>
      <c r="C1709" s="1101">
        <v>1708</v>
      </c>
      <c r="D1709" s="1101">
        <v>13</v>
      </c>
      <c r="E1709" s="1101">
        <v>13</v>
      </c>
      <c r="F1709" s="1101">
        <v>248</v>
      </c>
      <c r="G1709" s="1101">
        <v>1</v>
      </c>
      <c r="H1709" s="1102">
        <f>MID(I1709,1,50)</f>
      </c>
      <c r="I1709" s="1" t="s">
        <v>3955</v>
      </c>
      <c r="J1709" s="1104" t="s">
        <v>3956</v>
      </c>
    </row>
    <row x14ac:dyDescent="0.25" r="1710" customHeight="1" ht="18.75">
      <c r="A1710" s="97">
        <v>96</v>
      </c>
      <c r="B1710" s="2" t="s">
        <v>3954</v>
      </c>
      <c r="C1710" s="1101">
        <v>1709</v>
      </c>
      <c r="D1710" s="1101">
        <v>13</v>
      </c>
      <c r="E1710" s="1101">
        <v>13</v>
      </c>
      <c r="F1710" s="1101">
        <v>248</v>
      </c>
      <c r="G1710" s="1101">
        <v>2</v>
      </c>
      <c r="H1710" s="1102">
        <f>MID(I1710,1,50)</f>
      </c>
      <c r="I1710" s="1" t="s">
        <v>3957</v>
      </c>
      <c r="J1710" s="1104" t="s">
        <v>3958</v>
      </c>
    </row>
    <row x14ac:dyDescent="0.25" r="1711" customHeight="1" ht="18.75">
      <c r="A1711" s="97">
        <v>96</v>
      </c>
      <c r="B1711" s="2" t="s">
        <v>3954</v>
      </c>
      <c r="C1711" s="1101">
        <v>1710</v>
      </c>
      <c r="D1711" s="1101">
        <v>13</v>
      </c>
      <c r="E1711" s="1101">
        <v>13</v>
      </c>
      <c r="F1711" s="1101">
        <v>248</v>
      </c>
      <c r="G1711" s="1101">
        <v>3</v>
      </c>
      <c r="H1711" s="1102">
        <f>MID(I1711,1,50)</f>
      </c>
      <c r="I1711" s="1" t="s">
        <v>3959</v>
      </c>
      <c r="J1711" s="1104" t="s">
        <v>3960</v>
      </c>
    </row>
    <row x14ac:dyDescent="0.25" r="1712" customHeight="1" ht="18.75">
      <c r="A1712" s="97">
        <v>96</v>
      </c>
      <c r="B1712" s="2" t="s">
        <v>3954</v>
      </c>
      <c r="C1712" s="1101">
        <v>1711</v>
      </c>
      <c r="D1712" s="1101">
        <v>13</v>
      </c>
      <c r="E1712" s="1101">
        <v>13</v>
      </c>
      <c r="F1712" s="1101">
        <v>248</v>
      </c>
      <c r="G1712" s="1101">
        <v>4</v>
      </c>
      <c r="H1712" s="1102">
        <f>MID(I1712,1,50)</f>
      </c>
      <c r="I1712" s="1" t="s">
        <v>3961</v>
      </c>
      <c r="J1712" s="1104" t="s">
        <v>3962</v>
      </c>
    </row>
    <row x14ac:dyDescent="0.25" r="1713" customHeight="1" ht="18.75">
      <c r="A1713" s="97">
        <v>96</v>
      </c>
      <c r="B1713" s="2" t="s">
        <v>3954</v>
      </c>
      <c r="C1713" s="1101">
        <v>1712</v>
      </c>
      <c r="D1713" s="1101">
        <v>13</v>
      </c>
      <c r="E1713" s="1101">
        <v>13</v>
      </c>
      <c r="F1713" s="1101">
        <v>248</v>
      </c>
      <c r="G1713" s="1101">
        <v>5</v>
      </c>
      <c r="H1713" s="1102">
        <f>MID(I1713,1,50)</f>
      </c>
      <c r="I1713" s="1" t="s">
        <v>3963</v>
      </c>
      <c r="J1713" s="1104" t="s">
        <v>3964</v>
      </c>
    </row>
    <row x14ac:dyDescent="0.25" r="1714" customHeight="1" ht="18.75">
      <c r="A1714" s="97">
        <v>96</v>
      </c>
      <c r="B1714" s="2" t="s">
        <v>3954</v>
      </c>
      <c r="C1714" s="1101">
        <v>1713</v>
      </c>
      <c r="D1714" s="1101">
        <v>13</v>
      </c>
      <c r="E1714" s="1101">
        <v>13</v>
      </c>
      <c r="F1714" s="1101">
        <v>249</v>
      </c>
      <c r="G1714" s="1101">
        <v>6</v>
      </c>
      <c r="H1714" s="1102">
        <f>MID(I1714,1,50)</f>
      </c>
      <c r="I1714" s="1" t="s">
        <v>3965</v>
      </c>
      <c r="J1714" s="1104" t="s">
        <v>3966</v>
      </c>
    </row>
    <row x14ac:dyDescent="0.25" r="1715" customHeight="1" ht="18.75">
      <c r="A1715" s="97">
        <v>96</v>
      </c>
      <c r="B1715" s="2" t="s">
        <v>3954</v>
      </c>
      <c r="C1715" s="1101">
        <v>1714</v>
      </c>
      <c r="D1715" s="1101">
        <v>13</v>
      </c>
      <c r="E1715" s="1101">
        <v>13</v>
      </c>
      <c r="F1715" s="1101">
        <v>249</v>
      </c>
      <c r="G1715" s="1101">
        <v>7</v>
      </c>
      <c r="H1715" s="1102">
        <f>MID(I1715,1,50)</f>
      </c>
      <c r="I1715" s="1" t="s">
        <v>3967</v>
      </c>
      <c r="J1715" s="1104" t="s">
        <v>3968</v>
      </c>
    </row>
    <row x14ac:dyDescent="0.25" r="1716" customHeight="1" ht="18.75">
      <c r="A1716" s="97">
        <v>96</v>
      </c>
      <c r="B1716" s="2" t="s">
        <v>3954</v>
      </c>
      <c r="C1716" s="1101">
        <v>1715</v>
      </c>
      <c r="D1716" s="1101">
        <v>13</v>
      </c>
      <c r="E1716" s="1101">
        <v>13</v>
      </c>
      <c r="F1716" s="1101">
        <v>249</v>
      </c>
      <c r="G1716" s="1101">
        <v>8</v>
      </c>
      <c r="H1716" s="1102">
        <f>MID(I1716,1,50)</f>
      </c>
      <c r="I1716" s="1" t="s">
        <v>3969</v>
      </c>
      <c r="J1716" s="1104" t="s">
        <v>3970</v>
      </c>
    </row>
    <row x14ac:dyDescent="0.25" r="1717" customHeight="1" ht="18.75">
      <c r="A1717" s="97">
        <v>96</v>
      </c>
      <c r="B1717" s="2" t="s">
        <v>3954</v>
      </c>
      <c r="C1717" s="1101">
        <v>1716</v>
      </c>
      <c r="D1717" s="1101">
        <v>13</v>
      </c>
      <c r="E1717" s="1101">
        <v>13</v>
      </c>
      <c r="F1717" s="1101">
        <v>249</v>
      </c>
      <c r="G1717" s="1101">
        <v>9</v>
      </c>
      <c r="H1717" s="1102">
        <f>MID(I1717,1,50)</f>
      </c>
      <c r="I1717" s="1" t="s">
        <v>3971</v>
      </c>
      <c r="J1717" s="1104" t="s">
        <v>3972</v>
      </c>
    </row>
    <row x14ac:dyDescent="0.25" r="1718" customHeight="1" ht="18.75">
      <c r="A1718" s="97">
        <v>96</v>
      </c>
      <c r="B1718" s="2" t="s">
        <v>3954</v>
      </c>
      <c r="C1718" s="1101">
        <v>1717</v>
      </c>
      <c r="D1718" s="1101">
        <v>13</v>
      </c>
      <c r="E1718" s="1101">
        <v>13</v>
      </c>
      <c r="F1718" s="1101">
        <v>249</v>
      </c>
      <c r="G1718" s="1101">
        <v>10</v>
      </c>
      <c r="H1718" s="1102">
        <f>MID(I1718,1,50)</f>
      </c>
      <c r="I1718" s="1" t="s">
        <v>3973</v>
      </c>
      <c r="J1718" s="1104" t="s">
        <v>3974</v>
      </c>
    </row>
    <row x14ac:dyDescent="0.25" r="1719" customHeight="1" ht="18.75">
      <c r="A1719" s="97">
        <v>96</v>
      </c>
      <c r="B1719" s="2" t="s">
        <v>3954</v>
      </c>
      <c r="C1719" s="1101">
        <v>1718</v>
      </c>
      <c r="D1719" s="1101">
        <v>13</v>
      </c>
      <c r="E1719" s="1101">
        <v>13</v>
      </c>
      <c r="F1719" s="1101">
        <v>249</v>
      </c>
      <c r="G1719" s="1101">
        <v>11</v>
      </c>
      <c r="H1719" s="1102">
        <f>MID(I1719,1,50)</f>
      </c>
      <c r="I1719" s="1" t="s">
        <v>3975</v>
      </c>
      <c r="J1719" s="1104" t="s">
        <v>3976</v>
      </c>
    </row>
    <row x14ac:dyDescent="0.25" r="1720" customHeight="1" ht="18.75">
      <c r="A1720" s="97">
        <v>96</v>
      </c>
      <c r="B1720" s="2" t="s">
        <v>3954</v>
      </c>
      <c r="C1720" s="1101">
        <v>1719</v>
      </c>
      <c r="D1720" s="1101">
        <v>13</v>
      </c>
      <c r="E1720" s="1101">
        <v>13</v>
      </c>
      <c r="F1720" s="1101">
        <v>249</v>
      </c>
      <c r="G1720" s="1101">
        <v>12</v>
      </c>
      <c r="H1720" s="1102">
        <f>MID(I1720,1,50)</f>
      </c>
      <c r="I1720" s="1" t="s">
        <v>3977</v>
      </c>
      <c r="J1720" s="1104" t="s">
        <v>3978</v>
      </c>
    </row>
    <row x14ac:dyDescent="0.25" r="1721" customHeight="1" ht="18.75">
      <c r="A1721" s="97">
        <v>96</v>
      </c>
      <c r="B1721" s="2" t="s">
        <v>3954</v>
      </c>
      <c r="C1721" s="1101">
        <v>1720</v>
      </c>
      <c r="D1721" s="1101">
        <v>13</v>
      </c>
      <c r="E1721" s="1101">
        <v>13</v>
      </c>
      <c r="F1721" s="1101">
        <v>249</v>
      </c>
      <c r="G1721" s="1101">
        <v>13</v>
      </c>
      <c r="H1721" s="1102">
        <f>MID(I1721,1,50)</f>
      </c>
      <c r="I1721" s="1" t="s">
        <v>3979</v>
      </c>
      <c r="J1721" s="1104" t="s">
        <v>3980</v>
      </c>
    </row>
    <row x14ac:dyDescent="0.25" r="1722" customHeight="1" ht="18.75">
      <c r="A1722" s="97">
        <v>96</v>
      </c>
      <c r="B1722" s="2" t="s">
        <v>3954</v>
      </c>
      <c r="C1722" s="1101">
        <v>1721</v>
      </c>
      <c r="D1722" s="1101">
        <v>13</v>
      </c>
      <c r="E1722" s="1101">
        <v>13</v>
      </c>
      <c r="F1722" s="1101">
        <v>250</v>
      </c>
      <c r="G1722" s="1101">
        <v>14</v>
      </c>
      <c r="H1722" s="1102">
        <f>MID(I1722,1,50)</f>
      </c>
      <c r="I1722" s="1" t="s">
        <v>3981</v>
      </c>
      <c r="J1722" s="1104" t="s">
        <v>3982</v>
      </c>
    </row>
    <row x14ac:dyDescent="0.25" r="1723" customHeight="1" ht="18.75">
      <c r="A1723" s="97">
        <v>96</v>
      </c>
      <c r="B1723" s="2" t="s">
        <v>3954</v>
      </c>
      <c r="C1723" s="1101">
        <v>1722</v>
      </c>
      <c r="D1723" s="1101">
        <v>13</v>
      </c>
      <c r="E1723" s="1101">
        <v>13</v>
      </c>
      <c r="F1723" s="1101">
        <v>250</v>
      </c>
      <c r="G1723" s="1101">
        <v>15</v>
      </c>
      <c r="H1723" s="1102">
        <f>MID(I1723,1,50)</f>
      </c>
      <c r="I1723" s="1" t="s">
        <v>3983</v>
      </c>
      <c r="J1723" s="1104" t="s">
        <v>3984</v>
      </c>
    </row>
    <row x14ac:dyDescent="0.25" r="1724" customHeight="1" ht="18.75">
      <c r="A1724" s="97">
        <v>96</v>
      </c>
      <c r="B1724" s="2" t="s">
        <v>3954</v>
      </c>
      <c r="C1724" s="1101">
        <v>1723</v>
      </c>
      <c r="D1724" s="1101">
        <v>13</v>
      </c>
      <c r="E1724" s="1101">
        <v>13</v>
      </c>
      <c r="F1724" s="1101">
        <v>250</v>
      </c>
      <c r="G1724" s="1101">
        <v>16</v>
      </c>
      <c r="H1724" s="1102">
        <f>MID(I1724,1,50)</f>
      </c>
      <c r="I1724" s="1" t="s">
        <v>3985</v>
      </c>
      <c r="J1724" s="1104" t="s">
        <v>3986</v>
      </c>
    </row>
    <row x14ac:dyDescent="0.25" r="1725" customHeight="1" ht="18.75">
      <c r="A1725" s="97">
        <v>96</v>
      </c>
      <c r="B1725" s="2" t="s">
        <v>3954</v>
      </c>
      <c r="C1725" s="1101">
        <v>1724</v>
      </c>
      <c r="D1725" s="1101">
        <v>13</v>
      </c>
      <c r="E1725" s="1101">
        <v>13</v>
      </c>
      <c r="F1725" s="1101">
        <v>250</v>
      </c>
      <c r="G1725" s="1101">
        <v>17</v>
      </c>
      <c r="H1725" s="1102">
        <f>MID(I1725,1,50)</f>
      </c>
      <c r="I1725" s="1" t="s">
        <v>3987</v>
      </c>
      <c r="J1725" s="1104" t="s">
        <v>3988</v>
      </c>
    </row>
    <row x14ac:dyDescent="0.25" r="1726" customHeight="1" ht="18.75">
      <c r="A1726" s="97">
        <v>96</v>
      </c>
      <c r="B1726" s="2" t="s">
        <v>3954</v>
      </c>
      <c r="C1726" s="1101">
        <v>1725</v>
      </c>
      <c r="D1726" s="1101">
        <v>13</v>
      </c>
      <c r="E1726" s="1101">
        <v>13</v>
      </c>
      <c r="F1726" s="1101">
        <v>250</v>
      </c>
      <c r="G1726" s="1101">
        <v>18</v>
      </c>
      <c r="H1726" s="1102">
        <f>MID(I1726,1,50)</f>
      </c>
      <c r="I1726" s="1" t="s">
        <v>3989</v>
      </c>
      <c r="J1726" s="1104" t="s">
        <v>3990</v>
      </c>
    </row>
    <row x14ac:dyDescent="0.25" r="1727" customHeight="1" ht="18.75">
      <c r="A1727" s="97">
        <v>96</v>
      </c>
      <c r="B1727" s="2" t="s">
        <v>3954</v>
      </c>
      <c r="C1727" s="1101">
        <v>1726</v>
      </c>
      <c r="D1727" s="1101">
        <v>13</v>
      </c>
      <c r="E1727" s="1101">
        <v>13</v>
      </c>
      <c r="F1727" s="1101">
        <v>251</v>
      </c>
      <c r="G1727" s="1101">
        <v>19</v>
      </c>
      <c r="H1727" s="1102">
        <f>MID(I1727,1,50)</f>
      </c>
      <c r="I1727" s="1" t="s">
        <v>3991</v>
      </c>
      <c r="J1727" s="1104" t="s">
        <v>3992</v>
      </c>
    </row>
    <row x14ac:dyDescent="0.25" r="1728" customHeight="1" ht="18.75">
      <c r="A1728" s="97">
        <v>96</v>
      </c>
      <c r="B1728" s="2" t="s">
        <v>3954</v>
      </c>
      <c r="C1728" s="1101">
        <v>1727</v>
      </c>
      <c r="D1728" s="1101">
        <v>13</v>
      </c>
      <c r="E1728" s="1101">
        <v>13</v>
      </c>
      <c r="F1728" s="1101">
        <v>251</v>
      </c>
      <c r="G1728" s="1101">
        <v>20</v>
      </c>
      <c r="H1728" s="1102">
        <f>MID(I1728,1,50)</f>
      </c>
      <c r="I1728" s="1" t="s">
        <v>3993</v>
      </c>
      <c r="J1728" s="1104" t="s">
        <v>3994</v>
      </c>
    </row>
    <row x14ac:dyDescent="0.25" r="1729" customHeight="1" ht="18.75">
      <c r="A1729" s="97">
        <v>96</v>
      </c>
      <c r="B1729" s="2" t="s">
        <v>3954</v>
      </c>
      <c r="C1729" s="1101">
        <v>1728</v>
      </c>
      <c r="D1729" s="1101">
        <v>13</v>
      </c>
      <c r="E1729" s="1101">
        <v>13</v>
      </c>
      <c r="F1729" s="1101">
        <v>251</v>
      </c>
      <c r="G1729" s="1101">
        <v>21</v>
      </c>
      <c r="H1729" s="1102">
        <f>MID(I1729,1,50)</f>
      </c>
      <c r="I1729" s="1" t="s">
        <v>3995</v>
      </c>
      <c r="J1729" s="1104" t="s">
        <v>3996</v>
      </c>
    </row>
    <row x14ac:dyDescent="0.25" r="1730" customHeight="1" ht="18.75">
      <c r="A1730" s="97">
        <v>96</v>
      </c>
      <c r="B1730" s="2" t="s">
        <v>3954</v>
      </c>
      <c r="C1730" s="1101">
        <v>1729</v>
      </c>
      <c r="D1730" s="1101">
        <v>13</v>
      </c>
      <c r="E1730" s="1101">
        <v>13</v>
      </c>
      <c r="F1730" s="1101">
        <v>251</v>
      </c>
      <c r="G1730" s="1101">
        <v>22</v>
      </c>
      <c r="H1730" s="1102">
        <f>MID(I1730,1,50)</f>
      </c>
      <c r="I1730" s="1" t="s">
        <v>3997</v>
      </c>
      <c r="J1730" s="1104" t="s">
        <v>3998</v>
      </c>
    </row>
    <row x14ac:dyDescent="0.25" r="1731" customHeight="1" ht="18.75">
      <c r="A1731" s="97">
        <v>96</v>
      </c>
      <c r="B1731" s="2" t="s">
        <v>3954</v>
      </c>
      <c r="C1731" s="1101">
        <v>1730</v>
      </c>
      <c r="D1731" s="1101">
        <v>13</v>
      </c>
      <c r="E1731" s="1101">
        <v>13</v>
      </c>
      <c r="F1731" s="1101">
        <v>251</v>
      </c>
      <c r="G1731" s="1101">
        <v>23</v>
      </c>
      <c r="H1731" s="1102">
        <f>MID(I1731,1,50)</f>
      </c>
      <c r="I1731" s="1" t="s">
        <v>3999</v>
      </c>
      <c r="J1731" s="1104" t="s">
        <v>4000</v>
      </c>
    </row>
    <row x14ac:dyDescent="0.25" r="1732" customHeight="1" ht="18.75">
      <c r="A1732" s="97">
        <v>96</v>
      </c>
      <c r="B1732" s="2" t="s">
        <v>3954</v>
      </c>
      <c r="C1732" s="1101">
        <v>1731</v>
      </c>
      <c r="D1732" s="1101">
        <v>13</v>
      </c>
      <c r="E1732" s="1101">
        <v>13</v>
      </c>
      <c r="F1732" s="1101">
        <v>251</v>
      </c>
      <c r="G1732" s="1101">
        <v>24</v>
      </c>
      <c r="H1732" s="1102">
        <f>MID(I1732,1,50)</f>
      </c>
      <c r="I1732" s="1" t="s">
        <v>4001</v>
      </c>
      <c r="J1732" s="1104" t="s">
        <v>4002</v>
      </c>
    </row>
    <row x14ac:dyDescent="0.25" r="1733" customHeight="1" ht="18.75">
      <c r="A1733" s="97">
        <v>96</v>
      </c>
      <c r="B1733" s="2" t="s">
        <v>3954</v>
      </c>
      <c r="C1733" s="1101">
        <v>1732</v>
      </c>
      <c r="D1733" s="1101">
        <v>13</v>
      </c>
      <c r="E1733" s="1101">
        <v>13</v>
      </c>
      <c r="F1733" s="1101">
        <v>251</v>
      </c>
      <c r="G1733" s="1101">
        <v>25</v>
      </c>
      <c r="H1733" s="1102">
        <f>MID(I1733,1,50)</f>
      </c>
      <c r="I1733" s="1" t="s">
        <v>4003</v>
      </c>
      <c r="J1733" s="1104" t="s">
        <v>4004</v>
      </c>
    </row>
    <row x14ac:dyDescent="0.25" r="1734" customHeight="1" ht="18.75">
      <c r="A1734" s="97">
        <v>96</v>
      </c>
      <c r="B1734" s="2" t="s">
        <v>3954</v>
      </c>
      <c r="C1734" s="1101">
        <v>1733</v>
      </c>
      <c r="D1734" s="1101">
        <v>13</v>
      </c>
      <c r="E1734" s="1101">
        <v>13</v>
      </c>
      <c r="F1734" s="1101">
        <v>251</v>
      </c>
      <c r="G1734" s="1101">
        <v>26</v>
      </c>
      <c r="H1734" s="1102">
        <f>MID(I1734,1,50)</f>
      </c>
      <c r="I1734" s="1" t="s">
        <v>4005</v>
      </c>
      <c r="J1734" s="1104" t="s">
        <v>4006</v>
      </c>
    </row>
    <row x14ac:dyDescent="0.25" r="1735" customHeight="1" ht="18.75">
      <c r="A1735" s="97">
        <v>96</v>
      </c>
      <c r="B1735" s="2" t="s">
        <v>3954</v>
      </c>
      <c r="C1735" s="1101">
        <v>1734</v>
      </c>
      <c r="D1735" s="1101">
        <v>13</v>
      </c>
      <c r="E1735" s="1101">
        <v>13</v>
      </c>
      <c r="F1735" s="1101">
        <v>251</v>
      </c>
      <c r="G1735" s="1101">
        <v>27</v>
      </c>
      <c r="H1735" s="1102">
        <f>MID(I1735,1,50)</f>
      </c>
      <c r="I1735" s="1" t="s">
        <v>4007</v>
      </c>
      <c r="J1735" s="1104" t="s">
        <v>4008</v>
      </c>
    </row>
    <row x14ac:dyDescent="0.25" r="1736" customHeight="1" ht="18.75">
      <c r="A1736" s="97">
        <v>96</v>
      </c>
      <c r="B1736" s="2" t="s">
        <v>3954</v>
      </c>
      <c r="C1736" s="1101">
        <v>1735</v>
      </c>
      <c r="D1736" s="1101">
        <v>13</v>
      </c>
      <c r="E1736" s="1101">
        <v>13</v>
      </c>
      <c r="F1736" s="1101">
        <v>251</v>
      </c>
      <c r="G1736" s="1101">
        <v>28</v>
      </c>
      <c r="H1736" s="1102">
        <f>MID(I1736,1,50)</f>
      </c>
      <c r="I1736" s="1" t="s">
        <v>4009</v>
      </c>
      <c r="J1736" s="1104" t="s">
        <v>4010</v>
      </c>
    </row>
    <row x14ac:dyDescent="0.25" r="1737" customHeight="1" ht="18.75">
      <c r="A1737" s="97">
        <v>96</v>
      </c>
      <c r="B1737" s="2" t="s">
        <v>3954</v>
      </c>
      <c r="C1737" s="1101">
        <v>1736</v>
      </c>
      <c r="D1737" s="1101">
        <v>13</v>
      </c>
      <c r="E1737" s="1101">
        <v>13</v>
      </c>
      <c r="F1737" s="1101">
        <v>252</v>
      </c>
      <c r="G1737" s="1101">
        <v>29</v>
      </c>
      <c r="H1737" s="1102">
        <f>MID(I1737,1,50)</f>
      </c>
      <c r="I1737" s="1" t="s">
        <v>4011</v>
      </c>
      <c r="J1737" s="1104" t="s">
        <v>4012</v>
      </c>
    </row>
    <row x14ac:dyDescent="0.25" r="1738" customHeight="1" ht="18.75">
      <c r="A1738" s="97">
        <v>96</v>
      </c>
      <c r="B1738" s="2" t="s">
        <v>3954</v>
      </c>
      <c r="C1738" s="1101">
        <v>1737</v>
      </c>
      <c r="D1738" s="1101">
        <v>13</v>
      </c>
      <c r="E1738" s="1101">
        <v>13</v>
      </c>
      <c r="F1738" s="1101">
        <v>252</v>
      </c>
      <c r="G1738" s="1101">
        <v>30</v>
      </c>
      <c r="H1738" s="1102">
        <f>MID(I1738,1,50)</f>
      </c>
      <c r="I1738" s="1" t="s">
        <v>4013</v>
      </c>
      <c r="J1738" s="1104" t="s">
        <v>4014</v>
      </c>
    </row>
    <row x14ac:dyDescent="0.25" r="1739" customHeight="1" ht="18.75">
      <c r="A1739" s="97">
        <v>96</v>
      </c>
      <c r="B1739" s="2" t="s">
        <v>3954</v>
      </c>
      <c r="C1739" s="1101">
        <v>1738</v>
      </c>
      <c r="D1739" s="1101">
        <v>13</v>
      </c>
      <c r="E1739" s="1101">
        <v>13</v>
      </c>
      <c r="F1739" s="1101">
        <v>252</v>
      </c>
      <c r="G1739" s="1101">
        <v>31</v>
      </c>
      <c r="H1739" s="1102">
        <f>MID(I1739,1,50)</f>
      </c>
      <c r="I1739" s="1" t="s">
        <v>4015</v>
      </c>
      <c r="J1739" s="1104" t="s">
        <v>4016</v>
      </c>
    </row>
    <row x14ac:dyDescent="0.25" r="1740" customHeight="1" ht="18.75">
      <c r="A1740" s="97">
        <v>96</v>
      </c>
      <c r="B1740" s="2" t="s">
        <v>3954</v>
      </c>
      <c r="C1740" s="1101">
        <v>1739</v>
      </c>
      <c r="D1740" s="1101">
        <v>13</v>
      </c>
      <c r="E1740" s="1101">
        <v>13</v>
      </c>
      <c r="F1740" s="1101">
        <v>252</v>
      </c>
      <c r="G1740" s="1101">
        <v>32</v>
      </c>
      <c r="H1740" s="1102">
        <f>MID(I1740,1,50)</f>
      </c>
      <c r="I1740" s="1" t="s">
        <v>4017</v>
      </c>
      <c r="J1740" s="1104" t="s">
        <v>4018</v>
      </c>
    </row>
    <row x14ac:dyDescent="0.25" r="1741" customHeight="1" ht="18.75">
      <c r="A1741" s="97">
        <v>96</v>
      </c>
      <c r="B1741" s="2" t="s">
        <v>3954</v>
      </c>
      <c r="C1741" s="1101">
        <v>1740</v>
      </c>
      <c r="D1741" s="1101">
        <v>13</v>
      </c>
      <c r="E1741" s="1101">
        <v>13</v>
      </c>
      <c r="F1741" s="1101">
        <v>252</v>
      </c>
      <c r="G1741" s="1101">
        <v>33</v>
      </c>
      <c r="H1741" s="1102">
        <f>MID(I1741,1,50)</f>
      </c>
      <c r="I1741" s="1" t="s">
        <v>4019</v>
      </c>
      <c r="J1741" s="1104" t="s">
        <v>4020</v>
      </c>
    </row>
    <row x14ac:dyDescent="0.25" r="1742" customHeight="1" ht="18.75">
      <c r="A1742" s="97">
        <v>96</v>
      </c>
      <c r="B1742" s="2" t="s">
        <v>3954</v>
      </c>
      <c r="C1742" s="1101">
        <v>1741</v>
      </c>
      <c r="D1742" s="1101">
        <v>13</v>
      </c>
      <c r="E1742" s="1101">
        <v>13</v>
      </c>
      <c r="F1742" s="1101">
        <v>252</v>
      </c>
      <c r="G1742" s="1101">
        <v>34</v>
      </c>
      <c r="H1742" s="1102">
        <f>MID(I1742,1,50)</f>
      </c>
      <c r="I1742" s="1" t="s">
        <v>4021</v>
      </c>
      <c r="J1742" s="1104" t="s">
        <v>4022</v>
      </c>
    </row>
    <row x14ac:dyDescent="0.25" r="1743" customHeight="1" ht="18.75">
      <c r="A1743" s="97">
        <v>96</v>
      </c>
      <c r="B1743" s="2" t="s">
        <v>3954</v>
      </c>
      <c r="C1743" s="1101">
        <v>1742</v>
      </c>
      <c r="D1743" s="1101">
        <v>13</v>
      </c>
      <c r="E1743" s="1101">
        <v>13</v>
      </c>
      <c r="F1743" s="1101">
        <v>253</v>
      </c>
      <c r="G1743" s="1101">
        <v>35</v>
      </c>
      <c r="H1743" s="1102">
        <f>MID(I1743,1,50)</f>
      </c>
      <c r="I1743" s="1" t="s">
        <v>4023</v>
      </c>
      <c r="J1743" s="1104" t="s">
        <v>4024</v>
      </c>
    </row>
    <row x14ac:dyDescent="0.25" r="1744" customHeight="1" ht="18.75">
      <c r="A1744" s="97">
        <v>96</v>
      </c>
      <c r="B1744" s="2" t="s">
        <v>3954</v>
      </c>
      <c r="C1744" s="1101">
        <v>1743</v>
      </c>
      <c r="D1744" s="1101">
        <v>13</v>
      </c>
      <c r="E1744" s="1101">
        <v>13</v>
      </c>
      <c r="F1744" s="1101">
        <v>253</v>
      </c>
      <c r="G1744" s="1101">
        <v>36</v>
      </c>
      <c r="H1744" s="1102">
        <f>MID(I1744,1,50)</f>
      </c>
      <c r="I1744" s="1" t="s">
        <v>4025</v>
      </c>
      <c r="J1744" s="1104" t="s">
        <v>4026</v>
      </c>
    </row>
    <row x14ac:dyDescent="0.25" r="1745" customHeight="1" ht="18.75">
      <c r="A1745" s="97">
        <v>96</v>
      </c>
      <c r="B1745" s="2" t="s">
        <v>3954</v>
      </c>
      <c r="C1745" s="1101">
        <v>1744</v>
      </c>
      <c r="D1745" s="1101">
        <v>13</v>
      </c>
      <c r="E1745" s="1101">
        <v>13</v>
      </c>
      <c r="F1745" s="1101">
        <v>253</v>
      </c>
      <c r="G1745" s="1101">
        <v>37</v>
      </c>
      <c r="H1745" s="1102">
        <f>MID(I1745,1,50)</f>
      </c>
      <c r="I1745" s="1" t="s">
        <v>4027</v>
      </c>
      <c r="J1745" s="1104" t="s">
        <v>4028</v>
      </c>
    </row>
    <row x14ac:dyDescent="0.25" r="1746" customHeight="1" ht="18.75">
      <c r="A1746" s="97">
        <v>96</v>
      </c>
      <c r="B1746" s="2" t="s">
        <v>3954</v>
      </c>
      <c r="C1746" s="1101">
        <v>1745</v>
      </c>
      <c r="D1746" s="1101">
        <v>13</v>
      </c>
      <c r="E1746" s="1101">
        <v>13</v>
      </c>
      <c r="F1746" s="1101">
        <v>253</v>
      </c>
      <c r="G1746" s="1101">
        <v>38</v>
      </c>
      <c r="H1746" s="1102">
        <f>MID(I1746,1,50)</f>
      </c>
      <c r="I1746" s="1" t="s">
        <v>4029</v>
      </c>
      <c r="J1746" s="1104" t="s">
        <v>4030</v>
      </c>
    </row>
    <row x14ac:dyDescent="0.25" r="1747" customHeight="1" ht="18.75">
      <c r="A1747" s="97">
        <v>96</v>
      </c>
      <c r="B1747" s="2" t="s">
        <v>3954</v>
      </c>
      <c r="C1747" s="1101">
        <v>1746</v>
      </c>
      <c r="D1747" s="1101">
        <v>13</v>
      </c>
      <c r="E1747" s="1101">
        <v>13</v>
      </c>
      <c r="F1747" s="1101">
        <v>253</v>
      </c>
      <c r="G1747" s="1101">
        <v>39</v>
      </c>
      <c r="H1747" s="1102">
        <f>MID(I1747,1,50)</f>
      </c>
      <c r="I1747" s="1" t="s">
        <v>4031</v>
      </c>
      <c r="J1747" s="1104" t="s">
        <v>4032</v>
      </c>
    </row>
    <row x14ac:dyDescent="0.25" r="1748" customHeight="1" ht="18.75">
      <c r="A1748" s="97">
        <v>96</v>
      </c>
      <c r="B1748" s="2" t="s">
        <v>3954</v>
      </c>
      <c r="C1748" s="1101">
        <v>1747</v>
      </c>
      <c r="D1748" s="1101">
        <v>13</v>
      </c>
      <c r="E1748" s="1101">
        <v>13</v>
      </c>
      <c r="F1748" s="1101">
        <v>253</v>
      </c>
      <c r="G1748" s="1101">
        <v>40</v>
      </c>
      <c r="H1748" s="1102">
        <f>MID(I1748,1,50)</f>
      </c>
      <c r="I1748" s="1" t="s">
        <v>4033</v>
      </c>
      <c r="J1748" s="1104" t="s">
        <v>4034</v>
      </c>
    </row>
    <row x14ac:dyDescent="0.25" r="1749" customHeight="1" ht="18.75">
      <c r="A1749" s="97">
        <v>96</v>
      </c>
      <c r="B1749" s="2" t="s">
        <v>3954</v>
      </c>
      <c r="C1749" s="1101">
        <v>1748</v>
      </c>
      <c r="D1749" s="1101">
        <v>13</v>
      </c>
      <c r="E1749" s="1101">
        <v>13</v>
      </c>
      <c r="F1749" s="1101">
        <v>253</v>
      </c>
      <c r="G1749" s="1101">
        <v>41</v>
      </c>
      <c r="H1749" s="1102">
        <f>MID(I1749,1,50)</f>
      </c>
      <c r="I1749" s="1" t="s">
        <v>4035</v>
      </c>
      <c r="J1749" s="1104" t="s">
        <v>4036</v>
      </c>
    </row>
    <row x14ac:dyDescent="0.25" r="1750" customHeight="1" ht="18.75">
      <c r="A1750" s="97">
        <v>96</v>
      </c>
      <c r="B1750" s="2" t="s">
        <v>3954</v>
      </c>
      <c r="C1750" s="1101">
        <v>1749</v>
      </c>
      <c r="D1750" s="1101">
        <v>13</v>
      </c>
      <c r="E1750" s="1101">
        <v>13</v>
      </c>
      <c r="F1750" s="1101">
        <v>253</v>
      </c>
      <c r="G1750" s="1101">
        <v>42</v>
      </c>
      <c r="H1750" s="1102">
        <f>MID(I1750,1,50)</f>
      </c>
      <c r="I1750" s="1" t="s">
        <v>4037</v>
      </c>
      <c r="J1750" s="1104" t="s">
        <v>4038</v>
      </c>
    </row>
    <row x14ac:dyDescent="0.25" r="1751" customHeight="1" ht="18.75">
      <c r="A1751" s="97">
        <v>96</v>
      </c>
      <c r="B1751" s="2" t="s">
        <v>3954</v>
      </c>
      <c r="C1751" s="1101">
        <v>1750</v>
      </c>
      <c r="D1751" s="1101">
        <v>13</v>
      </c>
      <c r="E1751" s="1101">
        <v>13</v>
      </c>
      <c r="F1751" s="1101">
        <v>254</v>
      </c>
      <c r="G1751" s="1101">
        <v>43</v>
      </c>
      <c r="H1751" s="1102">
        <f>MID(I1751,1,50)</f>
      </c>
      <c r="I1751" s="1" t="s">
        <v>4039</v>
      </c>
      <c r="J1751" s="1104" t="s">
        <v>4040</v>
      </c>
    </row>
    <row x14ac:dyDescent="0.25" r="1752" customHeight="1" ht="18.75">
      <c r="A1752" s="97">
        <v>72</v>
      </c>
      <c r="B1752" s="2" t="s">
        <v>4041</v>
      </c>
      <c r="C1752" s="1101">
        <v>1751</v>
      </c>
      <c r="D1752" s="1101">
        <v>13</v>
      </c>
      <c r="E1752" s="1101">
        <v>14</v>
      </c>
      <c r="F1752" s="1101">
        <v>254</v>
      </c>
      <c r="G1752" s="1101">
        <v>1</v>
      </c>
      <c r="H1752" s="1102">
        <f>MID(I1752,1,50)</f>
      </c>
      <c r="I1752" s="1" t="s">
        <v>4042</v>
      </c>
      <c r="J1752" s="1104" t="s">
        <v>4043</v>
      </c>
    </row>
    <row x14ac:dyDescent="0.25" r="1753" customHeight="1" ht="18.75">
      <c r="A1753" s="97">
        <v>72</v>
      </c>
      <c r="B1753" s="2" t="s">
        <v>4041</v>
      </c>
      <c r="C1753" s="1101">
        <v>1752</v>
      </c>
      <c r="D1753" s="1101">
        <v>13</v>
      </c>
      <c r="E1753" s="1101">
        <v>14</v>
      </c>
      <c r="F1753" s="1101">
        <v>254</v>
      </c>
      <c r="G1753" s="1101">
        <v>2</v>
      </c>
      <c r="H1753" s="1102">
        <f>MID(I1753,1,50)</f>
      </c>
      <c r="I1753" s="1" t="s">
        <v>4044</v>
      </c>
      <c r="J1753" s="1104" t="s">
        <v>4045</v>
      </c>
    </row>
    <row x14ac:dyDescent="0.25" r="1754" customHeight="1" ht="18.75">
      <c r="A1754" s="97">
        <v>72</v>
      </c>
      <c r="B1754" s="2" t="s">
        <v>4041</v>
      </c>
      <c r="C1754" s="1101">
        <v>1753</v>
      </c>
      <c r="D1754" s="1101">
        <v>13</v>
      </c>
      <c r="E1754" s="1101">
        <v>14</v>
      </c>
      <c r="F1754" s="1101">
        <v>254</v>
      </c>
      <c r="G1754" s="1101">
        <v>3</v>
      </c>
      <c r="H1754" s="1102">
        <f>MID(I1754,1,50)</f>
      </c>
      <c r="I1754" s="1" t="s">
        <v>4046</v>
      </c>
      <c r="J1754" s="1104" t="s">
        <v>4047</v>
      </c>
    </row>
    <row x14ac:dyDescent="0.25" r="1755" customHeight="1" ht="18.75">
      <c r="A1755" s="97">
        <v>72</v>
      </c>
      <c r="B1755" s="2" t="s">
        <v>4041</v>
      </c>
      <c r="C1755" s="1101">
        <v>1754</v>
      </c>
      <c r="D1755" s="1101">
        <v>13</v>
      </c>
      <c r="E1755" s="1101">
        <v>14</v>
      </c>
      <c r="F1755" s="1101">
        <v>254</v>
      </c>
      <c r="G1755" s="1101">
        <v>4</v>
      </c>
      <c r="H1755" s="1102">
        <f>MID(I1755,1,50)</f>
      </c>
      <c r="I1755" s="1" t="s">
        <v>4048</v>
      </c>
      <c r="J1755" s="1104" t="s">
        <v>4049</v>
      </c>
    </row>
    <row x14ac:dyDescent="0.25" r="1756" customHeight="1" ht="18.75">
      <c r="A1756" s="97">
        <v>72</v>
      </c>
      <c r="B1756" s="2" t="s">
        <v>4041</v>
      </c>
      <c r="C1756" s="1101">
        <v>1755</v>
      </c>
      <c r="D1756" s="1101">
        <v>13</v>
      </c>
      <c r="E1756" s="1101">
        <v>14</v>
      </c>
      <c r="F1756" s="1101">
        <v>254</v>
      </c>
      <c r="G1756" s="1101">
        <v>5</v>
      </c>
      <c r="H1756" s="1102">
        <f>MID(I1756,1,50)</f>
      </c>
      <c r="I1756" s="1" t="s">
        <v>4050</v>
      </c>
      <c r="J1756" s="1104" t="s">
        <v>4051</v>
      </c>
    </row>
    <row x14ac:dyDescent="0.25" r="1757" customHeight="1" ht="18.75">
      <c r="A1757" s="97">
        <v>72</v>
      </c>
      <c r="B1757" s="2" t="s">
        <v>4041</v>
      </c>
      <c r="C1757" s="1101">
        <v>1756</v>
      </c>
      <c r="D1757" s="1101">
        <v>13</v>
      </c>
      <c r="E1757" s="1101">
        <v>14</v>
      </c>
      <c r="F1757" s="1101">
        <v>255</v>
      </c>
      <c r="G1757" s="1101">
        <v>6</v>
      </c>
      <c r="H1757" s="1102">
        <f>MID(I1757,1,50)</f>
      </c>
      <c r="I1757" s="1" t="s">
        <v>4052</v>
      </c>
      <c r="J1757" s="1104" t="s">
        <v>4053</v>
      </c>
    </row>
    <row x14ac:dyDescent="0.25" r="1758" customHeight="1" ht="18.75">
      <c r="A1758" s="97">
        <v>72</v>
      </c>
      <c r="B1758" s="2" t="s">
        <v>4041</v>
      </c>
      <c r="C1758" s="1101">
        <v>1757</v>
      </c>
      <c r="D1758" s="1101">
        <v>13</v>
      </c>
      <c r="E1758" s="1101">
        <v>14</v>
      </c>
      <c r="F1758" s="1101">
        <v>255</v>
      </c>
      <c r="G1758" s="1101">
        <v>7</v>
      </c>
      <c r="H1758" s="1102">
        <f>MID(I1758,1,50)</f>
      </c>
      <c r="I1758" s="1" t="s">
        <v>4054</v>
      </c>
      <c r="J1758" s="1104" t="s">
        <v>4055</v>
      </c>
    </row>
    <row x14ac:dyDescent="0.25" r="1759" customHeight="1" ht="18.75">
      <c r="A1759" s="97">
        <v>72</v>
      </c>
      <c r="B1759" s="2" t="s">
        <v>4041</v>
      </c>
      <c r="C1759" s="1101">
        <v>1758</v>
      </c>
      <c r="D1759" s="1101">
        <v>13</v>
      </c>
      <c r="E1759" s="1101">
        <v>14</v>
      </c>
      <c r="F1759" s="1101">
        <v>255</v>
      </c>
      <c r="G1759" s="1101">
        <v>8</v>
      </c>
      <c r="H1759" s="1102">
        <f>MID(I1759,1,50)</f>
      </c>
      <c r="I1759" s="1" t="s">
        <v>4056</v>
      </c>
      <c r="J1759" s="1104" t="s">
        <v>4057</v>
      </c>
    </row>
    <row x14ac:dyDescent="0.25" r="1760" customHeight="1" ht="18.75">
      <c r="A1760" s="97">
        <v>72</v>
      </c>
      <c r="B1760" s="2" t="s">
        <v>4041</v>
      </c>
      <c r="C1760" s="1101">
        <v>1759</v>
      </c>
      <c r="D1760" s="1101">
        <v>13</v>
      </c>
      <c r="E1760" s="1101">
        <v>14</v>
      </c>
      <c r="F1760" s="1101">
        <v>255</v>
      </c>
      <c r="G1760" s="1101">
        <v>9</v>
      </c>
      <c r="H1760" s="1102">
        <f>MID(I1760,1,50)</f>
      </c>
      <c r="I1760" s="1" t="s">
        <v>4058</v>
      </c>
      <c r="J1760" s="1104" t="s">
        <v>4059</v>
      </c>
    </row>
    <row x14ac:dyDescent="0.25" r="1761" customHeight="1" ht="18.75">
      <c r="A1761" s="97">
        <v>72</v>
      </c>
      <c r="B1761" s="2" t="s">
        <v>4041</v>
      </c>
      <c r="C1761" s="1101">
        <v>1760</v>
      </c>
      <c r="D1761" s="1101">
        <v>13</v>
      </c>
      <c r="E1761" s="1101">
        <v>14</v>
      </c>
      <c r="F1761" s="1101">
        <v>255</v>
      </c>
      <c r="G1761" s="1101">
        <v>10</v>
      </c>
      <c r="H1761" s="1102">
        <f>MID(I1761,1,50)</f>
      </c>
      <c r="I1761" s="1" t="s">
        <v>4060</v>
      </c>
      <c r="J1761" s="1104" t="s">
        <v>4061</v>
      </c>
    </row>
    <row x14ac:dyDescent="0.25" r="1762" customHeight="1" ht="18.75">
      <c r="A1762" s="97">
        <v>72</v>
      </c>
      <c r="B1762" s="2" t="s">
        <v>4041</v>
      </c>
      <c r="C1762" s="1101">
        <v>1761</v>
      </c>
      <c r="D1762" s="1101">
        <v>13</v>
      </c>
      <c r="E1762" s="1101">
        <v>14</v>
      </c>
      <c r="F1762" s="1101">
        <v>256</v>
      </c>
      <c r="G1762" s="1101">
        <v>11</v>
      </c>
      <c r="H1762" s="1102">
        <f>MID(I1762,1,50)</f>
      </c>
      <c r="I1762" s="1" t="s">
        <v>4062</v>
      </c>
      <c r="J1762" s="1104" t="s">
        <v>4063</v>
      </c>
    </row>
    <row x14ac:dyDescent="0.25" r="1763" customHeight="1" ht="18.75">
      <c r="A1763" s="97">
        <v>72</v>
      </c>
      <c r="B1763" s="2" t="s">
        <v>4041</v>
      </c>
      <c r="C1763" s="1101">
        <v>1762</v>
      </c>
      <c r="D1763" s="1101">
        <v>13</v>
      </c>
      <c r="E1763" s="1101">
        <v>14</v>
      </c>
      <c r="F1763" s="1101">
        <v>256</v>
      </c>
      <c r="G1763" s="1101">
        <v>12</v>
      </c>
      <c r="H1763" s="1102">
        <f>MID(I1763,1,50)</f>
      </c>
      <c r="I1763" s="1" t="s">
        <v>4064</v>
      </c>
      <c r="J1763" s="1104" t="s">
        <v>4065</v>
      </c>
    </row>
    <row x14ac:dyDescent="0.25" r="1764" customHeight="1" ht="18.75">
      <c r="A1764" s="97">
        <v>72</v>
      </c>
      <c r="B1764" s="2" t="s">
        <v>4041</v>
      </c>
      <c r="C1764" s="1101">
        <v>1763</v>
      </c>
      <c r="D1764" s="1101">
        <v>13</v>
      </c>
      <c r="E1764" s="1101">
        <v>14</v>
      </c>
      <c r="F1764" s="1101">
        <v>256</v>
      </c>
      <c r="G1764" s="1101">
        <v>13</v>
      </c>
      <c r="H1764" s="1102">
        <f>MID(I1764,1,50)</f>
      </c>
      <c r="I1764" s="1" t="s">
        <v>4066</v>
      </c>
      <c r="J1764" s="1104" t="s">
        <v>4067</v>
      </c>
    </row>
    <row x14ac:dyDescent="0.25" r="1765" customHeight="1" ht="18.75">
      <c r="A1765" s="97">
        <v>72</v>
      </c>
      <c r="B1765" s="2" t="s">
        <v>4041</v>
      </c>
      <c r="C1765" s="1101">
        <v>1764</v>
      </c>
      <c r="D1765" s="1101">
        <v>13</v>
      </c>
      <c r="E1765" s="1101">
        <v>14</v>
      </c>
      <c r="F1765" s="1101">
        <v>256</v>
      </c>
      <c r="G1765" s="1101">
        <v>14</v>
      </c>
      <c r="H1765" s="1102">
        <f>MID(I1765,1,50)</f>
      </c>
      <c r="I1765" s="1" t="s">
        <v>4068</v>
      </c>
      <c r="J1765" s="1104" t="s">
        <v>4069</v>
      </c>
    </row>
    <row x14ac:dyDescent="0.25" r="1766" customHeight="1" ht="18.75">
      <c r="A1766" s="97">
        <v>72</v>
      </c>
      <c r="B1766" s="2" t="s">
        <v>4041</v>
      </c>
      <c r="C1766" s="1101">
        <v>1765</v>
      </c>
      <c r="D1766" s="1101">
        <v>13</v>
      </c>
      <c r="E1766" s="1101">
        <v>14</v>
      </c>
      <c r="F1766" s="1101">
        <v>256</v>
      </c>
      <c r="G1766" s="1101">
        <v>15</v>
      </c>
      <c r="H1766" s="1102">
        <f>MID(I1766,1,50)</f>
      </c>
      <c r="I1766" s="1" t="s">
        <v>4070</v>
      </c>
      <c r="J1766" s="1104" t="s">
        <v>4071</v>
      </c>
    </row>
    <row x14ac:dyDescent="0.25" r="1767" customHeight="1" ht="18.75">
      <c r="A1767" s="97">
        <v>72</v>
      </c>
      <c r="B1767" s="2" t="s">
        <v>4041</v>
      </c>
      <c r="C1767" s="1101">
        <v>1766</v>
      </c>
      <c r="D1767" s="1101">
        <v>13</v>
      </c>
      <c r="E1767" s="1101">
        <v>14</v>
      </c>
      <c r="F1767" s="1101">
        <v>256</v>
      </c>
      <c r="G1767" s="1101">
        <v>16</v>
      </c>
      <c r="H1767" s="1102">
        <f>MID(I1767,1,50)</f>
      </c>
      <c r="I1767" s="1" t="s">
        <v>4072</v>
      </c>
      <c r="J1767" s="1104" t="s">
        <v>4073</v>
      </c>
    </row>
    <row x14ac:dyDescent="0.25" r="1768" customHeight="1" ht="18.75">
      <c r="A1768" s="97">
        <v>72</v>
      </c>
      <c r="B1768" s="2" t="s">
        <v>4041</v>
      </c>
      <c r="C1768" s="1101">
        <v>1767</v>
      </c>
      <c r="D1768" s="1101">
        <v>13</v>
      </c>
      <c r="E1768" s="1101">
        <v>14</v>
      </c>
      <c r="F1768" s="1101">
        <v>256</v>
      </c>
      <c r="G1768" s="1101">
        <v>17</v>
      </c>
      <c r="H1768" s="1102">
        <f>MID(I1768,1,50)</f>
      </c>
      <c r="I1768" s="1" t="s">
        <v>4074</v>
      </c>
      <c r="J1768" s="1104" t="s">
        <v>4075</v>
      </c>
    </row>
    <row x14ac:dyDescent="0.25" r="1769" customHeight="1" ht="18.75">
      <c r="A1769" s="97">
        <v>72</v>
      </c>
      <c r="B1769" s="2" t="s">
        <v>4041</v>
      </c>
      <c r="C1769" s="1101">
        <v>1768</v>
      </c>
      <c r="D1769" s="1101">
        <v>13</v>
      </c>
      <c r="E1769" s="1101">
        <v>14</v>
      </c>
      <c r="F1769" s="1101">
        <v>256</v>
      </c>
      <c r="G1769" s="1101">
        <v>18</v>
      </c>
      <c r="H1769" s="1102">
        <f>MID(I1769,1,50)</f>
      </c>
      <c r="I1769" s="1" t="s">
        <v>4076</v>
      </c>
      <c r="J1769" s="1104" t="s">
        <v>4077</v>
      </c>
    </row>
    <row x14ac:dyDescent="0.25" r="1770" customHeight="1" ht="18.75">
      <c r="A1770" s="97">
        <v>72</v>
      </c>
      <c r="B1770" s="2" t="s">
        <v>4041</v>
      </c>
      <c r="C1770" s="1101">
        <v>1769</v>
      </c>
      <c r="D1770" s="1101">
        <v>13</v>
      </c>
      <c r="E1770" s="1101">
        <v>14</v>
      </c>
      <c r="F1770" s="1101">
        <v>257</v>
      </c>
      <c r="G1770" s="1101">
        <v>19</v>
      </c>
      <c r="H1770" s="1102">
        <f>MID(I1770,1,50)</f>
      </c>
      <c r="I1770" s="1" t="s">
        <v>4078</v>
      </c>
      <c r="J1770" s="1104" t="s">
        <v>4079</v>
      </c>
    </row>
    <row x14ac:dyDescent="0.25" r="1771" customHeight="1" ht="18.75">
      <c r="A1771" s="97">
        <v>72</v>
      </c>
      <c r="B1771" s="2" t="s">
        <v>4041</v>
      </c>
      <c r="C1771" s="1101">
        <v>1770</v>
      </c>
      <c r="D1771" s="1101">
        <v>13</v>
      </c>
      <c r="E1771" s="1101">
        <v>14</v>
      </c>
      <c r="F1771" s="1101">
        <v>257</v>
      </c>
      <c r="G1771" s="1101">
        <v>20</v>
      </c>
      <c r="H1771" s="1102">
        <f>MID(I1771,1,50)</f>
      </c>
      <c r="I1771" s="1" t="s">
        <v>4080</v>
      </c>
      <c r="J1771" s="1104" t="s">
        <v>4081</v>
      </c>
    </row>
    <row x14ac:dyDescent="0.25" r="1772" customHeight="1" ht="18.75">
      <c r="A1772" s="97">
        <v>72</v>
      </c>
      <c r="B1772" s="2" t="s">
        <v>4041</v>
      </c>
      <c r="C1772" s="1101">
        <v>1771</v>
      </c>
      <c r="D1772" s="1101">
        <v>13</v>
      </c>
      <c r="E1772" s="1101">
        <v>14</v>
      </c>
      <c r="F1772" s="1101">
        <v>257</v>
      </c>
      <c r="G1772" s="1101">
        <v>21</v>
      </c>
      <c r="H1772" s="1102">
        <f>MID(I1772,1,50)</f>
      </c>
      <c r="I1772" s="1" t="s">
        <v>4082</v>
      </c>
      <c r="J1772" s="1104" t="s">
        <v>4083</v>
      </c>
    </row>
    <row x14ac:dyDescent="0.25" r="1773" customHeight="1" ht="18.75">
      <c r="A1773" s="97">
        <v>72</v>
      </c>
      <c r="B1773" s="2" t="s">
        <v>4041</v>
      </c>
      <c r="C1773" s="1101">
        <v>1772</v>
      </c>
      <c r="D1773" s="1101">
        <v>13</v>
      </c>
      <c r="E1773" s="1101">
        <v>14</v>
      </c>
      <c r="F1773" s="1101">
        <v>257</v>
      </c>
      <c r="G1773" s="1101">
        <v>22</v>
      </c>
      <c r="H1773" s="1102">
        <f>MID(I1773,1,50)</f>
      </c>
      <c r="I1773" s="1" t="s">
        <v>4084</v>
      </c>
      <c r="J1773" s="1104" t="s">
        <v>4085</v>
      </c>
    </row>
    <row x14ac:dyDescent="0.25" r="1774" customHeight="1" ht="18.75">
      <c r="A1774" s="97">
        <v>72</v>
      </c>
      <c r="B1774" s="2" t="s">
        <v>4041</v>
      </c>
      <c r="C1774" s="1101">
        <v>1773</v>
      </c>
      <c r="D1774" s="1101">
        <v>13</v>
      </c>
      <c r="E1774" s="1101">
        <v>14</v>
      </c>
      <c r="F1774" s="1101">
        <v>257</v>
      </c>
      <c r="G1774" s="1101">
        <v>23</v>
      </c>
      <c r="H1774" s="1102">
        <f>MID(I1774,1,50)</f>
      </c>
      <c r="I1774" s="1" t="s">
        <v>4086</v>
      </c>
      <c r="J1774" s="1104" t="s">
        <v>4087</v>
      </c>
    </row>
    <row x14ac:dyDescent="0.25" r="1775" customHeight="1" ht="18.75">
      <c r="A1775" s="97">
        <v>72</v>
      </c>
      <c r="B1775" s="2" t="s">
        <v>4041</v>
      </c>
      <c r="C1775" s="1101">
        <v>1774</v>
      </c>
      <c r="D1775" s="1101">
        <v>13</v>
      </c>
      <c r="E1775" s="1101">
        <v>14</v>
      </c>
      <c r="F1775" s="1101">
        <v>257</v>
      </c>
      <c r="G1775" s="1101">
        <v>24</v>
      </c>
      <c r="H1775" s="1102">
        <f>MID(I1775,1,50)</f>
      </c>
      <c r="I1775" s="1" t="s">
        <v>4088</v>
      </c>
      <c r="J1775" s="1104" t="s">
        <v>4089</v>
      </c>
    </row>
    <row x14ac:dyDescent="0.25" r="1776" customHeight="1" ht="18.75">
      <c r="A1776" s="97">
        <v>72</v>
      </c>
      <c r="B1776" s="2" t="s">
        <v>4041</v>
      </c>
      <c r="C1776" s="1101">
        <v>1775</v>
      </c>
      <c r="D1776" s="1101">
        <v>13</v>
      </c>
      <c r="E1776" s="1101">
        <v>14</v>
      </c>
      <c r="F1776" s="1101">
        <v>258</v>
      </c>
      <c r="G1776" s="1101">
        <v>25</v>
      </c>
      <c r="H1776" s="1102">
        <f>MID(I1776,1,50)</f>
      </c>
      <c r="I1776" s="1" t="s">
        <v>4090</v>
      </c>
      <c r="J1776" s="1104" t="s">
        <v>4091</v>
      </c>
    </row>
    <row x14ac:dyDescent="0.25" r="1777" customHeight="1" ht="18.75">
      <c r="A1777" s="97">
        <v>72</v>
      </c>
      <c r="B1777" s="2" t="s">
        <v>4041</v>
      </c>
      <c r="C1777" s="1101">
        <v>1776</v>
      </c>
      <c r="D1777" s="1101">
        <v>13</v>
      </c>
      <c r="E1777" s="1101">
        <v>14</v>
      </c>
      <c r="F1777" s="1101">
        <v>258</v>
      </c>
      <c r="G1777" s="1101">
        <v>26</v>
      </c>
      <c r="H1777" s="1102">
        <f>MID(I1777,1,50)</f>
      </c>
      <c r="I1777" s="1" t="s">
        <v>4092</v>
      </c>
      <c r="J1777" s="1104" t="s">
        <v>4093</v>
      </c>
    </row>
    <row x14ac:dyDescent="0.25" r="1778" customHeight="1" ht="18.75">
      <c r="A1778" s="97">
        <v>72</v>
      </c>
      <c r="B1778" s="2" t="s">
        <v>4041</v>
      </c>
      <c r="C1778" s="1101">
        <v>1777</v>
      </c>
      <c r="D1778" s="1101">
        <v>13</v>
      </c>
      <c r="E1778" s="1101">
        <v>14</v>
      </c>
      <c r="F1778" s="1101">
        <v>258</v>
      </c>
      <c r="G1778" s="1101">
        <v>27</v>
      </c>
      <c r="H1778" s="1102">
        <f>MID(I1778,1,50)</f>
      </c>
      <c r="I1778" s="1" t="s">
        <v>4094</v>
      </c>
      <c r="J1778" s="1104" t="s">
        <v>4095</v>
      </c>
    </row>
    <row x14ac:dyDescent="0.25" r="1779" customHeight="1" ht="18.75">
      <c r="A1779" s="97">
        <v>72</v>
      </c>
      <c r="B1779" s="2" t="s">
        <v>4041</v>
      </c>
      <c r="C1779" s="1101">
        <v>1778</v>
      </c>
      <c r="D1779" s="1101">
        <v>13</v>
      </c>
      <c r="E1779" s="1101">
        <v>14</v>
      </c>
      <c r="F1779" s="1101">
        <v>258</v>
      </c>
      <c r="G1779" s="1101">
        <v>28</v>
      </c>
      <c r="H1779" s="1102">
        <f>MID(I1779,1,50)</f>
      </c>
      <c r="I1779" s="1" t="s">
        <v>4096</v>
      </c>
      <c r="J1779" s="1104" t="s">
        <v>4097</v>
      </c>
    </row>
    <row x14ac:dyDescent="0.25" r="1780" customHeight="1" ht="18.75">
      <c r="A1780" s="97">
        <v>72</v>
      </c>
      <c r="B1780" s="2" t="s">
        <v>4041</v>
      </c>
      <c r="C1780" s="1101">
        <v>1779</v>
      </c>
      <c r="D1780" s="1101">
        <v>13</v>
      </c>
      <c r="E1780" s="1101">
        <v>14</v>
      </c>
      <c r="F1780" s="1101">
        <v>258</v>
      </c>
      <c r="G1780" s="1101">
        <v>29</v>
      </c>
      <c r="H1780" s="1102">
        <f>MID(I1780,1,50)</f>
      </c>
      <c r="I1780" s="1" t="s">
        <v>4098</v>
      </c>
      <c r="J1780" s="1104" t="s">
        <v>4099</v>
      </c>
    </row>
    <row x14ac:dyDescent="0.25" r="1781" customHeight="1" ht="18.75">
      <c r="A1781" s="97">
        <v>72</v>
      </c>
      <c r="B1781" s="2" t="s">
        <v>4041</v>
      </c>
      <c r="C1781" s="1101">
        <v>1780</v>
      </c>
      <c r="D1781" s="1101">
        <v>13</v>
      </c>
      <c r="E1781" s="1101">
        <v>14</v>
      </c>
      <c r="F1781" s="1101">
        <v>258</v>
      </c>
      <c r="G1781" s="1101">
        <v>30</v>
      </c>
      <c r="H1781" s="1102">
        <f>MID(I1781,1,50)</f>
      </c>
      <c r="I1781" s="1" t="s">
        <v>4100</v>
      </c>
      <c r="J1781" s="1104" t="s">
        <v>4101</v>
      </c>
    </row>
    <row x14ac:dyDescent="0.25" r="1782" customHeight="1" ht="18.75">
      <c r="A1782" s="97">
        <v>72</v>
      </c>
      <c r="B1782" s="2" t="s">
        <v>4041</v>
      </c>
      <c r="C1782" s="1101">
        <v>1781</v>
      </c>
      <c r="D1782" s="1101">
        <v>13</v>
      </c>
      <c r="E1782" s="1101">
        <v>14</v>
      </c>
      <c r="F1782" s="1101">
        <v>258</v>
      </c>
      <c r="G1782" s="1101">
        <v>31</v>
      </c>
      <c r="H1782" s="1102">
        <f>MID(I1782,1,50)</f>
      </c>
      <c r="I1782" s="1" t="s">
        <v>4102</v>
      </c>
      <c r="J1782" s="1104" t="s">
        <v>4103</v>
      </c>
    </row>
    <row x14ac:dyDescent="0.25" r="1783" customHeight="1" ht="18.75">
      <c r="A1783" s="97">
        <v>72</v>
      </c>
      <c r="B1783" s="2" t="s">
        <v>4041</v>
      </c>
      <c r="C1783" s="1101">
        <v>1782</v>
      </c>
      <c r="D1783" s="1101">
        <v>13</v>
      </c>
      <c r="E1783" s="1101">
        <v>14</v>
      </c>
      <c r="F1783" s="1101">
        <v>258</v>
      </c>
      <c r="G1783" s="1101">
        <v>32</v>
      </c>
      <c r="H1783" s="1102">
        <f>MID(I1783,1,50)</f>
      </c>
      <c r="I1783" s="1" t="s">
        <v>4104</v>
      </c>
      <c r="J1783" s="1104" t="s">
        <v>4105</v>
      </c>
    </row>
    <row x14ac:dyDescent="0.25" r="1784" customHeight="1" ht="18.75">
      <c r="A1784" s="97">
        <v>72</v>
      </c>
      <c r="B1784" s="2" t="s">
        <v>4041</v>
      </c>
      <c r="C1784" s="1101">
        <v>1783</v>
      </c>
      <c r="D1784" s="1101">
        <v>13</v>
      </c>
      <c r="E1784" s="1101">
        <v>14</v>
      </c>
      <c r="F1784" s="1101">
        <v>258</v>
      </c>
      <c r="G1784" s="1101">
        <v>33</v>
      </c>
      <c r="H1784" s="1102">
        <f>MID(I1784,1,50)</f>
      </c>
      <c r="I1784" s="1" t="s">
        <v>4106</v>
      </c>
      <c r="J1784" s="1104" t="s">
        <v>4107</v>
      </c>
    </row>
    <row x14ac:dyDescent="0.25" r="1785" customHeight="1" ht="18.75">
      <c r="A1785" s="97">
        <v>72</v>
      </c>
      <c r="B1785" s="2" t="s">
        <v>4041</v>
      </c>
      <c r="C1785" s="1101">
        <v>1784</v>
      </c>
      <c r="D1785" s="1101">
        <v>13</v>
      </c>
      <c r="E1785" s="1101">
        <v>14</v>
      </c>
      <c r="F1785" s="1101">
        <v>259</v>
      </c>
      <c r="G1785" s="1101">
        <v>34</v>
      </c>
      <c r="H1785" s="1102">
        <f>MID(I1785,1,50)</f>
      </c>
      <c r="I1785" s="1" t="s">
        <v>4108</v>
      </c>
      <c r="J1785" s="1104" t="s">
        <v>4109</v>
      </c>
    </row>
    <row x14ac:dyDescent="0.25" r="1786" customHeight="1" ht="18.75">
      <c r="A1786" s="97">
        <v>72</v>
      </c>
      <c r="B1786" s="2" t="s">
        <v>4041</v>
      </c>
      <c r="C1786" s="1101">
        <v>1785</v>
      </c>
      <c r="D1786" s="1101">
        <v>13</v>
      </c>
      <c r="E1786" s="1101">
        <v>14</v>
      </c>
      <c r="F1786" s="1101">
        <v>259</v>
      </c>
      <c r="G1786" s="1101">
        <v>35</v>
      </c>
      <c r="H1786" s="1102">
        <f>MID(I1786,1,50)</f>
      </c>
      <c r="I1786" s="1" t="s">
        <v>4110</v>
      </c>
      <c r="J1786" s="1104" t="s">
        <v>4111</v>
      </c>
    </row>
    <row x14ac:dyDescent="0.25" r="1787" customHeight="1" ht="18.75">
      <c r="A1787" s="97">
        <v>72</v>
      </c>
      <c r="B1787" s="2" t="s">
        <v>4041</v>
      </c>
      <c r="C1787" s="1101">
        <v>1786</v>
      </c>
      <c r="D1787" s="1101">
        <v>13</v>
      </c>
      <c r="E1787" s="1101">
        <v>14</v>
      </c>
      <c r="F1787" s="1101">
        <v>259</v>
      </c>
      <c r="G1787" s="1101">
        <v>36</v>
      </c>
      <c r="H1787" s="1102">
        <f>MID(I1787,1,50)</f>
      </c>
      <c r="I1787" s="1" t="s">
        <v>4112</v>
      </c>
      <c r="J1787" s="1104" t="s">
        <v>4113</v>
      </c>
    </row>
    <row x14ac:dyDescent="0.25" r="1788" customHeight="1" ht="18.75">
      <c r="A1788" s="97">
        <v>72</v>
      </c>
      <c r="B1788" s="2" t="s">
        <v>4041</v>
      </c>
      <c r="C1788" s="1101">
        <v>1787</v>
      </c>
      <c r="D1788" s="1101">
        <v>13</v>
      </c>
      <c r="E1788" s="1101">
        <v>14</v>
      </c>
      <c r="F1788" s="1101">
        <v>259</v>
      </c>
      <c r="G1788" s="1101">
        <v>37</v>
      </c>
      <c r="H1788" s="1102">
        <f>MID(I1788,1,50)</f>
      </c>
      <c r="I1788" s="1" t="s">
        <v>4114</v>
      </c>
      <c r="J1788" s="1104" t="s">
        <v>4115</v>
      </c>
    </row>
    <row x14ac:dyDescent="0.25" r="1789" customHeight="1" ht="18.75">
      <c r="A1789" s="97">
        <v>72</v>
      </c>
      <c r="B1789" s="2" t="s">
        <v>4041</v>
      </c>
      <c r="C1789" s="1101">
        <v>1788</v>
      </c>
      <c r="D1789" s="1101">
        <v>13</v>
      </c>
      <c r="E1789" s="1101">
        <v>14</v>
      </c>
      <c r="F1789" s="1101">
        <v>259</v>
      </c>
      <c r="G1789" s="1101">
        <v>38</v>
      </c>
      <c r="H1789" s="1102">
        <f>MID(I1789,1,50)</f>
      </c>
      <c r="I1789" s="1" t="s">
        <v>4116</v>
      </c>
      <c r="J1789" s="1104" t="s">
        <v>4117</v>
      </c>
    </row>
    <row x14ac:dyDescent="0.25" r="1790" customHeight="1" ht="18.75">
      <c r="A1790" s="97">
        <v>72</v>
      </c>
      <c r="B1790" s="2" t="s">
        <v>4041</v>
      </c>
      <c r="C1790" s="1101">
        <v>1789</v>
      </c>
      <c r="D1790" s="1101">
        <v>13</v>
      </c>
      <c r="E1790" s="1101">
        <v>14</v>
      </c>
      <c r="F1790" s="1101">
        <v>259</v>
      </c>
      <c r="G1790" s="1101">
        <v>39</v>
      </c>
      <c r="H1790" s="1102">
        <f>MID(I1790,1,50)</f>
      </c>
      <c r="I1790" s="1" t="s">
        <v>4118</v>
      </c>
      <c r="J1790" s="1104" t="s">
        <v>4119</v>
      </c>
    </row>
    <row x14ac:dyDescent="0.25" r="1791" customHeight="1" ht="18.75">
      <c r="A1791" s="97">
        <v>72</v>
      </c>
      <c r="B1791" s="2" t="s">
        <v>4041</v>
      </c>
      <c r="C1791" s="1101">
        <v>1790</v>
      </c>
      <c r="D1791" s="1101">
        <v>13</v>
      </c>
      <c r="E1791" s="1101">
        <v>14</v>
      </c>
      <c r="F1791" s="1101">
        <v>259</v>
      </c>
      <c r="G1791" s="1101">
        <v>40</v>
      </c>
      <c r="H1791" s="1102">
        <f>MID(I1791,1,50)</f>
      </c>
      <c r="I1791" s="1" t="s">
        <v>4120</v>
      </c>
      <c r="J1791" s="1104" t="s">
        <v>4121</v>
      </c>
    </row>
    <row x14ac:dyDescent="0.25" r="1792" customHeight="1" ht="18.75">
      <c r="A1792" s="97">
        <v>72</v>
      </c>
      <c r="B1792" s="2" t="s">
        <v>4041</v>
      </c>
      <c r="C1792" s="1101">
        <v>1791</v>
      </c>
      <c r="D1792" s="1101">
        <v>13</v>
      </c>
      <c r="E1792" s="1101">
        <v>14</v>
      </c>
      <c r="F1792" s="1101">
        <v>259</v>
      </c>
      <c r="G1792" s="1101">
        <v>41</v>
      </c>
      <c r="H1792" s="1102">
        <f>MID(I1792,1,50)</f>
      </c>
      <c r="I1792" s="1" t="s">
        <v>4122</v>
      </c>
      <c r="J1792" s="1104" t="s">
        <v>4123</v>
      </c>
    </row>
    <row x14ac:dyDescent="0.25" r="1793" customHeight="1" ht="18.75">
      <c r="A1793" s="97">
        <v>72</v>
      </c>
      <c r="B1793" s="2" t="s">
        <v>4041</v>
      </c>
      <c r="C1793" s="1101">
        <v>1792</v>
      </c>
      <c r="D1793" s="1101">
        <v>13</v>
      </c>
      <c r="E1793" s="1101">
        <v>14</v>
      </c>
      <c r="F1793" s="1101">
        <v>259</v>
      </c>
      <c r="G1793" s="1101">
        <v>42</v>
      </c>
      <c r="H1793" s="1102">
        <f>MID(I1793,1,50)</f>
      </c>
      <c r="I1793" s="1" t="s">
        <v>4124</v>
      </c>
      <c r="J1793" s="1104" t="s">
        <v>4125</v>
      </c>
    </row>
    <row x14ac:dyDescent="0.25" r="1794" customHeight="1" ht="18.75">
      <c r="A1794" s="97">
        <v>72</v>
      </c>
      <c r="B1794" s="2" t="s">
        <v>4041</v>
      </c>
      <c r="C1794" s="1101">
        <v>1793</v>
      </c>
      <c r="D1794" s="1101">
        <v>13</v>
      </c>
      <c r="E1794" s="1101">
        <v>14</v>
      </c>
      <c r="F1794" s="1101">
        <v>260</v>
      </c>
      <c r="G1794" s="1101">
        <v>43</v>
      </c>
      <c r="H1794" s="1102">
        <f>MID(I1794,1,50)</f>
      </c>
      <c r="I1794" s="1" t="s">
        <v>4126</v>
      </c>
      <c r="J1794" s="1104" t="s">
        <v>4127</v>
      </c>
    </row>
    <row x14ac:dyDescent="0.25" r="1795" customHeight="1" ht="18.75">
      <c r="A1795" s="97">
        <v>72</v>
      </c>
      <c r="B1795" s="2" t="s">
        <v>4041</v>
      </c>
      <c r="C1795" s="1101">
        <v>1794</v>
      </c>
      <c r="D1795" s="1101">
        <v>13</v>
      </c>
      <c r="E1795" s="1101">
        <v>14</v>
      </c>
      <c r="F1795" s="1101">
        <v>260</v>
      </c>
      <c r="G1795" s="1101">
        <v>44</v>
      </c>
      <c r="H1795" s="1102">
        <f>MID(I1795,1,50)</f>
      </c>
      <c r="I1795" s="1" t="s">
        <v>4128</v>
      </c>
      <c r="J1795" s="1104" t="s">
        <v>4129</v>
      </c>
    </row>
    <row x14ac:dyDescent="0.25" r="1796" customHeight="1" ht="18.75">
      <c r="A1796" s="97">
        <v>72</v>
      </c>
      <c r="B1796" s="2" t="s">
        <v>4041</v>
      </c>
      <c r="C1796" s="1101">
        <v>1795</v>
      </c>
      <c r="D1796" s="1101">
        <v>13</v>
      </c>
      <c r="E1796" s="1101">
        <v>14</v>
      </c>
      <c r="F1796" s="1101">
        <v>260</v>
      </c>
      <c r="G1796" s="1101">
        <v>45</v>
      </c>
      <c r="H1796" s="1102">
        <f>MID(I1796,1,50)</f>
      </c>
      <c r="I1796" s="1" t="s">
        <v>4130</v>
      </c>
      <c r="J1796" s="1104" t="s">
        <v>4131</v>
      </c>
    </row>
    <row x14ac:dyDescent="0.25" r="1797" customHeight="1" ht="18.75">
      <c r="A1797" s="97">
        <v>72</v>
      </c>
      <c r="B1797" s="2" t="s">
        <v>4041</v>
      </c>
      <c r="C1797" s="1101">
        <v>1796</v>
      </c>
      <c r="D1797" s="1101">
        <v>13</v>
      </c>
      <c r="E1797" s="1101">
        <v>14</v>
      </c>
      <c r="F1797" s="1101">
        <v>260</v>
      </c>
      <c r="G1797" s="1101">
        <v>46</v>
      </c>
      <c r="H1797" s="1102">
        <f>MID(I1797,1,50)</f>
      </c>
      <c r="I1797" s="1" t="s">
        <v>4132</v>
      </c>
      <c r="J1797" s="1104" t="s">
        <v>4133</v>
      </c>
    </row>
    <row x14ac:dyDescent="0.25" r="1798" customHeight="1" ht="18.75">
      <c r="A1798" s="97">
        <v>72</v>
      </c>
      <c r="B1798" s="2" t="s">
        <v>4041</v>
      </c>
      <c r="C1798" s="1101">
        <v>1797</v>
      </c>
      <c r="D1798" s="1101">
        <v>13</v>
      </c>
      <c r="E1798" s="1101">
        <v>14</v>
      </c>
      <c r="F1798" s="1101">
        <v>260</v>
      </c>
      <c r="G1798" s="1101">
        <v>47</v>
      </c>
      <c r="H1798" s="1102">
        <f>MID(I1798,1,50)</f>
      </c>
      <c r="I1798" s="1" t="s">
        <v>4134</v>
      </c>
      <c r="J1798" s="1104" t="s">
        <v>4135</v>
      </c>
    </row>
    <row x14ac:dyDescent="0.25" r="1799" customHeight="1" ht="18.75">
      <c r="A1799" s="97">
        <v>72</v>
      </c>
      <c r="B1799" s="2" t="s">
        <v>4041</v>
      </c>
      <c r="C1799" s="1101">
        <v>1798</v>
      </c>
      <c r="D1799" s="1101">
        <v>13</v>
      </c>
      <c r="E1799" s="1101">
        <v>14</v>
      </c>
      <c r="F1799" s="1101">
        <v>260</v>
      </c>
      <c r="G1799" s="1101">
        <v>48</v>
      </c>
      <c r="H1799" s="1102">
        <f>MID(I1799,1,50)</f>
      </c>
      <c r="I1799" s="1" t="s">
        <v>4136</v>
      </c>
      <c r="J1799" s="1104" t="s">
        <v>4137</v>
      </c>
    </row>
    <row x14ac:dyDescent="0.25" r="1800" customHeight="1" ht="18.75">
      <c r="A1800" s="97">
        <v>72</v>
      </c>
      <c r="B1800" s="2" t="s">
        <v>4041</v>
      </c>
      <c r="C1800" s="1101">
        <v>1799</v>
      </c>
      <c r="D1800" s="1101">
        <v>13</v>
      </c>
      <c r="E1800" s="1101">
        <v>14</v>
      </c>
      <c r="F1800" s="1101">
        <v>260</v>
      </c>
      <c r="G1800" s="1101">
        <v>49</v>
      </c>
      <c r="H1800" s="1102">
        <f>MID(I1800,1,50)</f>
      </c>
      <c r="I1800" s="1" t="s">
        <v>4138</v>
      </c>
      <c r="J1800" s="1104" t="s">
        <v>4139</v>
      </c>
    </row>
    <row x14ac:dyDescent="0.25" r="1801" customHeight="1" ht="18.75">
      <c r="A1801" s="97">
        <v>72</v>
      </c>
      <c r="B1801" s="2" t="s">
        <v>4041</v>
      </c>
      <c r="C1801" s="1101">
        <v>1800</v>
      </c>
      <c r="D1801" s="1101">
        <v>13</v>
      </c>
      <c r="E1801" s="1101">
        <v>14</v>
      </c>
      <c r="F1801" s="1101">
        <v>260</v>
      </c>
      <c r="G1801" s="1101">
        <v>50</v>
      </c>
      <c r="H1801" s="1102">
        <f>MID(I1801,1,50)</f>
      </c>
      <c r="I1801" s="1" t="s">
        <v>4140</v>
      </c>
      <c r="J1801" s="1104" t="s">
        <v>4141</v>
      </c>
    </row>
    <row x14ac:dyDescent="0.25" r="1802" customHeight="1" ht="18.75">
      <c r="A1802" s="97">
        <v>72</v>
      </c>
      <c r="B1802" s="2" t="s">
        <v>4041</v>
      </c>
      <c r="C1802" s="1101">
        <v>1801</v>
      </c>
      <c r="D1802" s="1101">
        <v>13</v>
      </c>
      <c r="E1802" s="1101">
        <v>14</v>
      </c>
      <c r="F1802" s="1101">
        <v>260</v>
      </c>
      <c r="G1802" s="1101">
        <v>51</v>
      </c>
      <c r="H1802" s="1102">
        <f>MID(I1802,1,50)</f>
      </c>
      <c r="I1802" s="1" t="s">
        <v>4142</v>
      </c>
      <c r="J1802" s="1104" t="s">
        <v>4143</v>
      </c>
    </row>
    <row x14ac:dyDescent="0.25" r="1803" customHeight="1" ht="18.75">
      <c r="A1803" s="97">
        <v>72</v>
      </c>
      <c r="B1803" s="2" t="s">
        <v>4041</v>
      </c>
      <c r="C1803" s="1101">
        <v>1802</v>
      </c>
      <c r="D1803" s="1101">
        <v>13</v>
      </c>
      <c r="E1803" s="1101">
        <v>14</v>
      </c>
      <c r="F1803" s="1101">
        <v>260</v>
      </c>
      <c r="G1803" s="1101">
        <v>52</v>
      </c>
      <c r="H1803" s="1102">
        <f>MID(I1803,1,50)</f>
      </c>
      <c r="I1803" s="1" t="s">
        <v>4144</v>
      </c>
      <c r="J1803" s="1104" t="s">
        <v>4145</v>
      </c>
    </row>
    <row x14ac:dyDescent="0.25" r="1804" customHeight="1" ht="18.75">
      <c r="A1804" s="97">
        <v>54</v>
      </c>
      <c r="B1804" s="2" t="s">
        <v>4146</v>
      </c>
      <c r="C1804" s="1101">
        <v>1803</v>
      </c>
      <c r="D1804" s="1101">
        <v>14</v>
      </c>
      <c r="E1804" s="1101">
        <v>15</v>
      </c>
      <c r="F1804" s="1101">
        <v>261</v>
      </c>
      <c r="G1804" s="1101">
        <v>1</v>
      </c>
      <c r="H1804" s="1102">
        <f>MID(I1804,1,50)</f>
      </c>
      <c r="I1804" s="1" t="s">
        <v>4147</v>
      </c>
      <c r="J1804" s="1104" t="s">
        <v>4148</v>
      </c>
    </row>
    <row x14ac:dyDescent="0.25" r="1805" customHeight="1" ht="18.75">
      <c r="A1805" s="97">
        <v>54</v>
      </c>
      <c r="B1805" s="2" t="s">
        <v>4146</v>
      </c>
      <c r="C1805" s="1101">
        <v>1804</v>
      </c>
      <c r="D1805" s="1101">
        <v>14</v>
      </c>
      <c r="E1805" s="1101">
        <v>15</v>
      </c>
      <c r="F1805" s="1101">
        <v>261</v>
      </c>
      <c r="G1805" s="1101">
        <v>2</v>
      </c>
      <c r="H1805" s="1102">
        <f>MID(I1805,1,50)</f>
      </c>
      <c r="I1805" s="1" t="s">
        <v>4149</v>
      </c>
      <c r="J1805" s="1104" t="s">
        <v>4150</v>
      </c>
    </row>
    <row x14ac:dyDescent="0.25" r="1806" customHeight="1" ht="18.75">
      <c r="A1806" s="97">
        <v>54</v>
      </c>
      <c r="B1806" s="2" t="s">
        <v>4146</v>
      </c>
      <c r="C1806" s="1101">
        <v>1805</v>
      </c>
      <c r="D1806" s="1101">
        <v>14</v>
      </c>
      <c r="E1806" s="1101">
        <v>15</v>
      </c>
      <c r="F1806" s="1101">
        <v>261</v>
      </c>
      <c r="G1806" s="1101">
        <v>3</v>
      </c>
      <c r="H1806" s="1102">
        <f>MID(I1806,1,50)</f>
      </c>
      <c r="I1806" s="1" t="s">
        <v>4151</v>
      </c>
      <c r="J1806" s="1104" t="s">
        <v>4152</v>
      </c>
    </row>
    <row x14ac:dyDescent="0.25" r="1807" customHeight="1" ht="18.75">
      <c r="A1807" s="97">
        <v>54</v>
      </c>
      <c r="B1807" s="2" t="s">
        <v>4146</v>
      </c>
      <c r="C1807" s="1101">
        <v>1806</v>
      </c>
      <c r="D1807" s="1101">
        <v>14</v>
      </c>
      <c r="E1807" s="1101">
        <v>15</v>
      </c>
      <c r="F1807" s="1101">
        <v>261</v>
      </c>
      <c r="G1807" s="1101">
        <v>4</v>
      </c>
      <c r="H1807" s="1102">
        <f>MID(I1807,1,50)</f>
      </c>
      <c r="I1807" s="1" t="s">
        <v>4153</v>
      </c>
      <c r="J1807" s="1104" t="s">
        <v>4154</v>
      </c>
    </row>
    <row x14ac:dyDescent="0.25" r="1808" customHeight="1" ht="18.75">
      <c r="A1808" s="97">
        <v>54</v>
      </c>
      <c r="B1808" s="2" t="s">
        <v>4146</v>
      </c>
      <c r="C1808" s="1101">
        <v>1807</v>
      </c>
      <c r="D1808" s="1101">
        <v>14</v>
      </c>
      <c r="E1808" s="1101">
        <v>15</v>
      </c>
      <c r="F1808" s="1101">
        <v>261</v>
      </c>
      <c r="G1808" s="1101">
        <v>5</v>
      </c>
      <c r="H1808" s="1102">
        <f>MID(I1808,1,50)</f>
      </c>
      <c r="I1808" s="1" t="s">
        <v>4155</v>
      </c>
      <c r="J1808" s="1104" t="s">
        <v>4156</v>
      </c>
    </row>
    <row x14ac:dyDescent="0.25" r="1809" customHeight="1" ht="18.75">
      <c r="A1809" s="97">
        <v>54</v>
      </c>
      <c r="B1809" s="2" t="s">
        <v>4146</v>
      </c>
      <c r="C1809" s="1101">
        <v>1808</v>
      </c>
      <c r="D1809" s="1101">
        <v>14</v>
      </c>
      <c r="E1809" s="1101">
        <v>15</v>
      </c>
      <c r="F1809" s="1101">
        <v>261</v>
      </c>
      <c r="G1809" s="1101">
        <v>6</v>
      </c>
      <c r="H1809" s="1102">
        <f>MID(I1809,1,50)</f>
      </c>
      <c r="I1809" s="1" t="s">
        <v>4157</v>
      </c>
      <c r="J1809" s="1104" t="s">
        <v>4158</v>
      </c>
    </row>
    <row x14ac:dyDescent="0.25" r="1810" customHeight="1" ht="18.75">
      <c r="A1810" s="97">
        <v>54</v>
      </c>
      <c r="B1810" s="2" t="s">
        <v>4146</v>
      </c>
      <c r="C1810" s="1101">
        <v>1809</v>
      </c>
      <c r="D1810" s="1101">
        <v>14</v>
      </c>
      <c r="E1810" s="1101">
        <v>15</v>
      </c>
      <c r="F1810" s="1101">
        <v>261</v>
      </c>
      <c r="G1810" s="1101">
        <v>7</v>
      </c>
      <c r="H1810" s="1102">
        <f>MID(I1810,1,50)</f>
      </c>
      <c r="I1810" s="1" t="s">
        <v>4159</v>
      </c>
      <c r="J1810" s="1104" t="s">
        <v>4160</v>
      </c>
    </row>
    <row x14ac:dyDescent="0.25" r="1811" customHeight="1" ht="18.75">
      <c r="A1811" s="97">
        <v>54</v>
      </c>
      <c r="B1811" s="2" t="s">
        <v>4146</v>
      </c>
      <c r="C1811" s="1101">
        <v>1810</v>
      </c>
      <c r="D1811" s="1101">
        <v>14</v>
      </c>
      <c r="E1811" s="1101">
        <v>15</v>
      </c>
      <c r="F1811" s="1101">
        <v>261</v>
      </c>
      <c r="G1811" s="1101">
        <v>8</v>
      </c>
      <c r="H1811" s="1102">
        <f>MID(I1811,1,50)</f>
      </c>
      <c r="I1811" s="1" t="s">
        <v>4161</v>
      </c>
      <c r="J1811" s="1104" t="s">
        <v>4162</v>
      </c>
    </row>
    <row x14ac:dyDescent="0.25" r="1812" customHeight="1" ht="18.75">
      <c r="A1812" s="97">
        <v>54</v>
      </c>
      <c r="B1812" s="2" t="s">
        <v>4146</v>
      </c>
      <c r="C1812" s="1101">
        <v>1811</v>
      </c>
      <c r="D1812" s="1101">
        <v>14</v>
      </c>
      <c r="E1812" s="1101">
        <v>15</v>
      </c>
      <c r="F1812" s="1101">
        <v>261</v>
      </c>
      <c r="G1812" s="1101">
        <v>9</v>
      </c>
      <c r="H1812" s="1102">
        <f>MID(I1812,1,50)</f>
      </c>
      <c r="I1812" s="1" t="s">
        <v>4163</v>
      </c>
      <c r="J1812" s="1104" t="s">
        <v>4164</v>
      </c>
    </row>
    <row x14ac:dyDescent="0.25" r="1813" customHeight="1" ht="18.75">
      <c r="A1813" s="97">
        <v>54</v>
      </c>
      <c r="B1813" s="2" t="s">
        <v>4146</v>
      </c>
      <c r="C1813" s="1101">
        <v>1812</v>
      </c>
      <c r="D1813" s="1101">
        <v>14</v>
      </c>
      <c r="E1813" s="1101">
        <v>15</v>
      </c>
      <c r="F1813" s="1101">
        <v>261</v>
      </c>
      <c r="G1813" s="1101">
        <v>10</v>
      </c>
      <c r="H1813" s="1102">
        <f>MID(I1813,1,50)</f>
      </c>
      <c r="I1813" s="1" t="s">
        <v>4165</v>
      </c>
      <c r="J1813" s="1104" t="s">
        <v>4166</v>
      </c>
    </row>
    <row x14ac:dyDescent="0.25" r="1814" customHeight="1" ht="18.75">
      <c r="A1814" s="97">
        <v>54</v>
      </c>
      <c r="B1814" s="2" t="s">
        <v>4146</v>
      </c>
      <c r="C1814" s="1101">
        <v>1813</v>
      </c>
      <c r="D1814" s="1101">
        <v>14</v>
      </c>
      <c r="E1814" s="1101">
        <v>15</v>
      </c>
      <c r="F1814" s="1101">
        <v>261</v>
      </c>
      <c r="G1814" s="1101">
        <v>11</v>
      </c>
      <c r="H1814" s="1102">
        <f>MID(I1814,1,50)</f>
      </c>
      <c r="I1814" s="1" t="s">
        <v>4167</v>
      </c>
      <c r="J1814" s="1104" t="s">
        <v>4168</v>
      </c>
    </row>
    <row x14ac:dyDescent="0.25" r="1815" customHeight="1" ht="18.75">
      <c r="A1815" s="97">
        <v>54</v>
      </c>
      <c r="B1815" s="2" t="s">
        <v>4146</v>
      </c>
      <c r="C1815" s="1101">
        <v>1814</v>
      </c>
      <c r="D1815" s="1101">
        <v>14</v>
      </c>
      <c r="E1815" s="1101">
        <v>15</v>
      </c>
      <c r="F1815" s="1101">
        <v>261</v>
      </c>
      <c r="G1815" s="1101">
        <v>12</v>
      </c>
      <c r="H1815" s="1102">
        <f>MID(I1815,1,50)</f>
      </c>
      <c r="I1815" s="1" t="s">
        <v>4169</v>
      </c>
      <c r="J1815" s="1104" t="s">
        <v>4170</v>
      </c>
    </row>
    <row x14ac:dyDescent="0.25" r="1816" customHeight="1" ht="18.75">
      <c r="A1816" s="97">
        <v>54</v>
      </c>
      <c r="B1816" s="2" t="s">
        <v>4146</v>
      </c>
      <c r="C1816" s="1101">
        <v>1815</v>
      </c>
      <c r="D1816" s="1101">
        <v>14</v>
      </c>
      <c r="E1816" s="1101">
        <v>15</v>
      </c>
      <c r="F1816" s="1101">
        <v>261</v>
      </c>
      <c r="G1816" s="1101">
        <v>13</v>
      </c>
      <c r="H1816" s="1102">
        <f>MID(I1816,1,50)</f>
      </c>
      <c r="I1816" s="1" t="s">
        <v>4171</v>
      </c>
      <c r="J1816" s="1104" t="s">
        <v>4172</v>
      </c>
    </row>
    <row x14ac:dyDescent="0.25" r="1817" customHeight="1" ht="18.75">
      <c r="A1817" s="97">
        <v>54</v>
      </c>
      <c r="B1817" s="2" t="s">
        <v>4146</v>
      </c>
      <c r="C1817" s="1101">
        <v>1816</v>
      </c>
      <c r="D1817" s="1101">
        <v>14</v>
      </c>
      <c r="E1817" s="1101">
        <v>15</v>
      </c>
      <c r="F1817" s="1101">
        <v>261</v>
      </c>
      <c r="G1817" s="1101">
        <v>14</v>
      </c>
      <c r="H1817" s="1102">
        <f>MID(I1817,1,50)</f>
      </c>
      <c r="I1817" s="1" t="s">
        <v>4173</v>
      </c>
      <c r="J1817" s="1104" t="s">
        <v>4174</v>
      </c>
    </row>
    <row x14ac:dyDescent="0.25" r="1818" customHeight="1" ht="18.75">
      <c r="A1818" s="97">
        <v>54</v>
      </c>
      <c r="B1818" s="2" t="s">
        <v>4146</v>
      </c>
      <c r="C1818" s="1101">
        <v>1817</v>
      </c>
      <c r="D1818" s="1101">
        <v>14</v>
      </c>
      <c r="E1818" s="1101">
        <v>15</v>
      </c>
      <c r="F1818" s="1101">
        <v>261</v>
      </c>
      <c r="G1818" s="1101">
        <v>15</v>
      </c>
      <c r="H1818" s="1102">
        <f>MID(I1818,1,50)</f>
      </c>
      <c r="I1818" s="1" t="s">
        <v>4175</v>
      </c>
      <c r="J1818" s="1104" t="s">
        <v>4176</v>
      </c>
    </row>
    <row x14ac:dyDescent="0.25" r="1819" customHeight="1" ht="18.75">
      <c r="A1819" s="97">
        <v>54</v>
      </c>
      <c r="B1819" s="2" t="s">
        <v>4146</v>
      </c>
      <c r="C1819" s="1101">
        <v>1818</v>
      </c>
      <c r="D1819" s="1101">
        <v>14</v>
      </c>
      <c r="E1819" s="1101">
        <v>15</v>
      </c>
      <c r="F1819" s="1101">
        <v>262</v>
      </c>
      <c r="G1819" s="1101">
        <v>16</v>
      </c>
      <c r="H1819" s="1102">
        <f>MID(I1819,1,50)</f>
      </c>
      <c r="I1819" s="1" t="s">
        <v>4177</v>
      </c>
      <c r="J1819" s="1104" t="s">
        <v>4178</v>
      </c>
    </row>
    <row x14ac:dyDescent="0.25" r="1820" customHeight="1" ht="18.75">
      <c r="A1820" s="97">
        <v>54</v>
      </c>
      <c r="B1820" s="2" t="s">
        <v>4146</v>
      </c>
      <c r="C1820" s="1101">
        <v>1819</v>
      </c>
      <c r="D1820" s="1101">
        <v>14</v>
      </c>
      <c r="E1820" s="1101">
        <v>15</v>
      </c>
      <c r="F1820" s="1101">
        <v>262</v>
      </c>
      <c r="G1820" s="1101">
        <v>17</v>
      </c>
      <c r="H1820" s="1102">
        <f>MID(I1820,1,50)</f>
      </c>
      <c r="I1820" s="1" t="s">
        <v>4179</v>
      </c>
      <c r="J1820" s="1104" t="s">
        <v>4180</v>
      </c>
    </row>
    <row x14ac:dyDescent="0.25" r="1821" customHeight="1" ht="18.75">
      <c r="A1821" s="97">
        <v>54</v>
      </c>
      <c r="B1821" s="2" t="s">
        <v>4146</v>
      </c>
      <c r="C1821" s="1101">
        <v>1820</v>
      </c>
      <c r="D1821" s="1101">
        <v>14</v>
      </c>
      <c r="E1821" s="1101">
        <v>15</v>
      </c>
      <c r="F1821" s="1101">
        <v>262</v>
      </c>
      <c r="G1821" s="1101">
        <v>18</v>
      </c>
      <c r="H1821" s="1102">
        <f>MID(I1821,1,50)</f>
      </c>
      <c r="I1821" s="1" t="s">
        <v>4181</v>
      </c>
      <c r="J1821" s="1104" t="s">
        <v>4182</v>
      </c>
    </row>
    <row x14ac:dyDescent="0.25" r="1822" customHeight="1" ht="18.75">
      <c r="A1822" s="97">
        <v>54</v>
      </c>
      <c r="B1822" s="2" t="s">
        <v>4146</v>
      </c>
      <c r="C1822" s="1101">
        <v>1821</v>
      </c>
      <c r="D1822" s="1101">
        <v>14</v>
      </c>
      <c r="E1822" s="1101">
        <v>15</v>
      </c>
      <c r="F1822" s="1101">
        <v>262</v>
      </c>
      <c r="G1822" s="1101">
        <v>19</v>
      </c>
      <c r="H1822" s="1102">
        <f>MID(I1822,1,50)</f>
      </c>
      <c r="I1822" s="1" t="s">
        <v>4183</v>
      </c>
      <c r="J1822" s="1104" t="s">
        <v>4184</v>
      </c>
    </row>
    <row x14ac:dyDescent="0.25" r="1823" customHeight="1" ht="18.75">
      <c r="A1823" s="97">
        <v>54</v>
      </c>
      <c r="B1823" s="2" t="s">
        <v>4146</v>
      </c>
      <c r="C1823" s="1101">
        <v>1822</v>
      </c>
      <c r="D1823" s="1101">
        <v>14</v>
      </c>
      <c r="E1823" s="1101">
        <v>15</v>
      </c>
      <c r="F1823" s="1101">
        <v>262</v>
      </c>
      <c r="G1823" s="1101">
        <v>20</v>
      </c>
      <c r="H1823" s="1102">
        <f>MID(I1823,1,50)</f>
      </c>
      <c r="I1823" s="1" t="s">
        <v>4185</v>
      </c>
      <c r="J1823" s="1104" t="s">
        <v>4186</v>
      </c>
    </row>
    <row x14ac:dyDescent="0.25" r="1824" customHeight="1" ht="18.75">
      <c r="A1824" s="97">
        <v>54</v>
      </c>
      <c r="B1824" s="2" t="s">
        <v>4146</v>
      </c>
      <c r="C1824" s="1101">
        <v>1823</v>
      </c>
      <c r="D1824" s="1101">
        <v>14</v>
      </c>
      <c r="E1824" s="1101">
        <v>15</v>
      </c>
      <c r="F1824" s="1101">
        <v>262</v>
      </c>
      <c r="G1824" s="1101">
        <v>21</v>
      </c>
      <c r="H1824" s="1102">
        <f>MID(I1824,1,50)</f>
      </c>
      <c r="I1824" s="1" t="s">
        <v>4187</v>
      </c>
      <c r="J1824" s="1104" t="s">
        <v>4188</v>
      </c>
    </row>
    <row x14ac:dyDescent="0.25" r="1825" customHeight="1" ht="18.75">
      <c r="A1825" s="97">
        <v>54</v>
      </c>
      <c r="B1825" s="2" t="s">
        <v>4146</v>
      </c>
      <c r="C1825" s="1101">
        <v>1824</v>
      </c>
      <c r="D1825" s="1101">
        <v>14</v>
      </c>
      <c r="E1825" s="1101">
        <v>15</v>
      </c>
      <c r="F1825" s="1101">
        <v>262</v>
      </c>
      <c r="G1825" s="1101">
        <v>22</v>
      </c>
      <c r="H1825" s="1102">
        <f>MID(I1825,1,50)</f>
      </c>
      <c r="I1825" s="1" t="s">
        <v>4189</v>
      </c>
      <c r="J1825" s="1104" t="s">
        <v>4190</v>
      </c>
    </row>
    <row x14ac:dyDescent="0.25" r="1826" customHeight="1" ht="18.75">
      <c r="A1826" s="97">
        <v>54</v>
      </c>
      <c r="B1826" s="2" t="s">
        <v>4146</v>
      </c>
      <c r="C1826" s="1101">
        <v>1825</v>
      </c>
      <c r="D1826" s="1101">
        <v>14</v>
      </c>
      <c r="E1826" s="1101">
        <v>15</v>
      </c>
      <c r="F1826" s="1101">
        <v>262</v>
      </c>
      <c r="G1826" s="1101">
        <v>23</v>
      </c>
      <c r="H1826" s="1102">
        <f>MID(I1826,1,50)</f>
      </c>
      <c r="I1826" s="1" t="s">
        <v>4191</v>
      </c>
      <c r="J1826" s="1104" t="s">
        <v>4192</v>
      </c>
    </row>
    <row x14ac:dyDescent="0.25" r="1827" customHeight="1" ht="18.75">
      <c r="A1827" s="97">
        <v>54</v>
      </c>
      <c r="B1827" s="2" t="s">
        <v>4146</v>
      </c>
      <c r="C1827" s="1101">
        <v>1826</v>
      </c>
      <c r="D1827" s="1101">
        <v>14</v>
      </c>
      <c r="E1827" s="1101">
        <v>15</v>
      </c>
      <c r="F1827" s="1101">
        <v>262</v>
      </c>
      <c r="G1827" s="1101">
        <v>24</v>
      </c>
      <c r="H1827" s="1102">
        <f>MID(I1827,1,50)</f>
      </c>
      <c r="I1827" s="1" t="s">
        <v>4193</v>
      </c>
      <c r="J1827" s="1104" t="s">
        <v>4194</v>
      </c>
    </row>
    <row x14ac:dyDescent="0.25" r="1828" customHeight="1" ht="18.75">
      <c r="A1828" s="97">
        <v>54</v>
      </c>
      <c r="B1828" s="2" t="s">
        <v>4146</v>
      </c>
      <c r="C1828" s="1101">
        <v>1827</v>
      </c>
      <c r="D1828" s="1101">
        <v>14</v>
      </c>
      <c r="E1828" s="1101">
        <v>15</v>
      </c>
      <c r="F1828" s="1101">
        <v>262</v>
      </c>
      <c r="G1828" s="1101">
        <v>25</v>
      </c>
      <c r="H1828" s="1102">
        <f>MID(I1828,1,50)</f>
      </c>
      <c r="I1828" s="1" t="s">
        <v>4195</v>
      </c>
      <c r="J1828" s="1104" t="s">
        <v>4196</v>
      </c>
    </row>
    <row x14ac:dyDescent="0.25" r="1829" customHeight="1" ht="18.75">
      <c r="A1829" s="97">
        <v>54</v>
      </c>
      <c r="B1829" s="2" t="s">
        <v>4146</v>
      </c>
      <c r="C1829" s="1101">
        <v>1828</v>
      </c>
      <c r="D1829" s="1101">
        <v>14</v>
      </c>
      <c r="E1829" s="1101">
        <v>15</v>
      </c>
      <c r="F1829" s="1101">
        <v>262</v>
      </c>
      <c r="G1829" s="1101">
        <v>26</v>
      </c>
      <c r="H1829" s="1102">
        <f>MID(I1829,1,50)</f>
      </c>
      <c r="I1829" s="1" t="s">
        <v>4197</v>
      </c>
      <c r="J1829" s="1104" t="s">
        <v>4198</v>
      </c>
    </row>
    <row x14ac:dyDescent="0.25" r="1830" customHeight="1" ht="18.75">
      <c r="A1830" s="97">
        <v>54</v>
      </c>
      <c r="B1830" s="2" t="s">
        <v>4146</v>
      </c>
      <c r="C1830" s="1101">
        <v>1829</v>
      </c>
      <c r="D1830" s="1101">
        <v>14</v>
      </c>
      <c r="E1830" s="1101">
        <v>15</v>
      </c>
      <c r="F1830" s="1101">
        <v>262</v>
      </c>
      <c r="G1830" s="1101">
        <v>27</v>
      </c>
      <c r="H1830" s="1102">
        <f>MID(I1830,1,50)</f>
      </c>
      <c r="I1830" s="1" t="s">
        <v>4199</v>
      </c>
      <c r="J1830" s="1104" t="s">
        <v>4200</v>
      </c>
    </row>
    <row x14ac:dyDescent="0.25" r="1831" customHeight="1" ht="18.75">
      <c r="A1831" s="97">
        <v>54</v>
      </c>
      <c r="B1831" s="2" t="s">
        <v>4146</v>
      </c>
      <c r="C1831" s="1101">
        <v>1830</v>
      </c>
      <c r="D1831" s="1101">
        <v>14</v>
      </c>
      <c r="E1831" s="1101">
        <v>15</v>
      </c>
      <c r="F1831" s="1101">
        <v>262</v>
      </c>
      <c r="G1831" s="1101">
        <v>28</v>
      </c>
      <c r="H1831" s="1102">
        <f>MID(I1831,1,50)</f>
      </c>
      <c r="I1831" s="1" t="s">
        <v>4201</v>
      </c>
      <c r="J1831" s="1104" t="s">
        <v>4202</v>
      </c>
    </row>
    <row x14ac:dyDescent="0.25" r="1832" customHeight="1" ht="18.75">
      <c r="A1832" s="97">
        <v>54</v>
      </c>
      <c r="B1832" s="2" t="s">
        <v>4146</v>
      </c>
      <c r="C1832" s="1101">
        <v>1831</v>
      </c>
      <c r="D1832" s="1101">
        <v>14</v>
      </c>
      <c r="E1832" s="1101">
        <v>15</v>
      </c>
      <c r="F1832" s="1101">
        <v>262</v>
      </c>
      <c r="G1832" s="1101">
        <v>29</v>
      </c>
      <c r="H1832" s="1102">
        <f>MID(I1832,1,50)</f>
      </c>
      <c r="I1832" s="1" t="s">
        <v>4203</v>
      </c>
      <c r="J1832" s="1104" t="s">
        <v>4204</v>
      </c>
    </row>
    <row x14ac:dyDescent="0.25" r="1833" customHeight="1" ht="18.75">
      <c r="A1833" s="97">
        <v>54</v>
      </c>
      <c r="B1833" s="2" t="s">
        <v>4146</v>
      </c>
      <c r="C1833" s="1101">
        <v>1832</v>
      </c>
      <c r="D1833" s="1101">
        <v>14</v>
      </c>
      <c r="E1833" s="1101">
        <v>15</v>
      </c>
      <c r="F1833" s="1101">
        <v>262</v>
      </c>
      <c r="G1833" s="1101">
        <v>30</v>
      </c>
      <c r="H1833" s="1102">
        <f>MID(I1833,1,50)</f>
      </c>
      <c r="I1833" s="1" t="s">
        <v>4205</v>
      </c>
      <c r="J1833" s="1104" t="s">
        <v>4206</v>
      </c>
    </row>
    <row x14ac:dyDescent="0.25" r="1834" customHeight="1" ht="18.75">
      <c r="A1834" s="97">
        <v>54</v>
      </c>
      <c r="B1834" s="2" t="s">
        <v>4146</v>
      </c>
      <c r="C1834" s="1101">
        <v>1833</v>
      </c>
      <c r="D1834" s="1101">
        <v>14</v>
      </c>
      <c r="E1834" s="1101">
        <v>15</v>
      </c>
      <c r="F1834" s="1101">
        <v>262</v>
      </c>
      <c r="G1834" s="1101">
        <v>31</v>
      </c>
      <c r="H1834" s="1102">
        <f>MID(I1834,1,50)</f>
      </c>
      <c r="I1834" s="1" t="s">
        <v>4207</v>
      </c>
      <c r="J1834" s="1104" t="s">
        <v>4208</v>
      </c>
    </row>
    <row x14ac:dyDescent="0.25" r="1835" customHeight="1" ht="18.75">
      <c r="A1835" s="97">
        <v>54</v>
      </c>
      <c r="B1835" s="2" t="s">
        <v>4146</v>
      </c>
      <c r="C1835" s="1101">
        <v>1834</v>
      </c>
      <c r="D1835" s="1101">
        <v>14</v>
      </c>
      <c r="E1835" s="1101">
        <v>15</v>
      </c>
      <c r="F1835" s="1101">
        <v>263</v>
      </c>
      <c r="G1835" s="1101">
        <v>32</v>
      </c>
      <c r="H1835" s="1102">
        <f>MID(I1835,1,50)</f>
      </c>
      <c r="I1835" s="1" t="s">
        <v>4209</v>
      </c>
      <c r="J1835" s="1104" t="s">
        <v>4210</v>
      </c>
    </row>
    <row x14ac:dyDescent="0.25" r="1836" customHeight="1" ht="18.75">
      <c r="A1836" s="97">
        <v>54</v>
      </c>
      <c r="B1836" s="2" t="s">
        <v>4146</v>
      </c>
      <c r="C1836" s="1101">
        <v>1835</v>
      </c>
      <c r="D1836" s="1101">
        <v>14</v>
      </c>
      <c r="E1836" s="1101">
        <v>15</v>
      </c>
      <c r="F1836" s="1101">
        <v>263</v>
      </c>
      <c r="G1836" s="1101">
        <v>33</v>
      </c>
      <c r="H1836" s="1102">
        <f>MID(I1836,1,50)</f>
      </c>
      <c r="I1836" s="1" t="s">
        <v>4211</v>
      </c>
      <c r="J1836" s="1104" t="s">
        <v>4212</v>
      </c>
    </row>
    <row x14ac:dyDescent="0.25" r="1837" customHeight="1" ht="18.75">
      <c r="A1837" s="97">
        <v>54</v>
      </c>
      <c r="B1837" s="2" t="s">
        <v>4146</v>
      </c>
      <c r="C1837" s="1101">
        <v>1836</v>
      </c>
      <c r="D1837" s="1101">
        <v>14</v>
      </c>
      <c r="E1837" s="1101">
        <v>15</v>
      </c>
      <c r="F1837" s="1101">
        <v>263</v>
      </c>
      <c r="G1837" s="1101">
        <v>34</v>
      </c>
      <c r="H1837" s="1102">
        <f>MID(I1837,1,50)</f>
      </c>
      <c r="I1837" s="1" t="s">
        <v>4213</v>
      </c>
      <c r="J1837" s="1104" t="s">
        <v>4214</v>
      </c>
    </row>
    <row x14ac:dyDescent="0.25" r="1838" customHeight="1" ht="18.75">
      <c r="A1838" s="97">
        <v>54</v>
      </c>
      <c r="B1838" s="2" t="s">
        <v>4146</v>
      </c>
      <c r="C1838" s="1101">
        <v>1837</v>
      </c>
      <c r="D1838" s="1101">
        <v>14</v>
      </c>
      <c r="E1838" s="1101">
        <v>15</v>
      </c>
      <c r="F1838" s="1101">
        <v>263</v>
      </c>
      <c r="G1838" s="1101">
        <v>35</v>
      </c>
      <c r="H1838" s="1102">
        <f>MID(I1838,1,50)</f>
      </c>
      <c r="I1838" s="1" t="s">
        <v>4215</v>
      </c>
      <c r="J1838" s="1104" t="s">
        <v>4216</v>
      </c>
    </row>
    <row x14ac:dyDescent="0.25" r="1839" customHeight="1" ht="18.75">
      <c r="A1839" s="97">
        <v>54</v>
      </c>
      <c r="B1839" s="2" t="s">
        <v>4146</v>
      </c>
      <c r="C1839" s="1101">
        <v>1838</v>
      </c>
      <c r="D1839" s="1101">
        <v>14</v>
      </c>
      <c r="E1839" s="1101">
        <v>15</v>
      </c>
      <c r="F1839" s="1101">
        <v>263</v>
      </c>
      <c r="G1839" s="1101">
        <v>36</v>
      </c>
      <c r="H1839" s="1102">
        <f>MID(I1839,1,50)</f>
      </c>
      <c r="I1839" s="1" t="s">
        <v>4217</v>
      </c>
      <c r="J1839" s="1104" t="s">
        <v>4218</v>
      </c>
    </row>
    <row x14ac:dyDescent="0.25" r="1840" customHeight="1" ht="18.75">
      <c r="A1840" s="97">
        <v>54</v>
      </c>
      <c r="B1840" s="2" t="s">
        <v>4146</v>
      </c>
      <c r="C1840" s="1101">
        <v>1839</v>
      </c>
      <c r="D1840" s="1101">
        <v>14</v>
      </c>
      <c r="E1840" s="1101">
        <v>15</v>
      </c>
      <c r="F1840" s="1101">
        <v>263</v>
      </c>
      <c r="G1840" s="1101">
        <v>37</v>
      </c>
      <c r="H1840" s="1102">
        <f>MID(I1840,1,50)</f>
      </c>
      <c r="I1840" s="1" t="s">
        <v>4219</v>
      </c>
      <c r="J1840" s="1104" t="s">
        <v>4220</v>
      </c>
    </row>
    <row x14ac:dyDescent="0.25" r="1841" customHeight="1" ht="18.75">
      <c r="A1841" s="97">
        <v>54</v>
      </c>
      <c r="B1841" s="2" t="s">
        <v>4146</v>
      </c>
      <c r="C1841" s="1101">
        <v>1840</v>
      </c>
      <c r="D1841" s="1101">
        <v>14</v>
      </c>
      <c r="E1841" s="1101">
        <v>15</v>
      </c>
      <c r="F1841" s="1101">
        <v>263</v>
      </c>
      <c r="G1841" s="1101">
        <v>38</v>
      </c>
      <c r="H1841" s="1102">
        <f>MID(I1841,1,50)</f>
      </c>
      <c r="I1841" s="1" t="s">
        <v>4221</v>
      </c>
      <c r="J1841" s="1104" t="s">
        <v>4222</v>
      </c>
    </row>
    <row x14ac:dyDescent="0.25" r="1842" customHeight="1" ht="18.75">
      <c r="A1842" s="97">
        <v>54</v>
      </c>
      <c r="B1842" s="2" t="s">
        <v>4146</v>
      </c>
      <c r="C1842" s="1101">
        <v>1841</v>
      </c>
      <c r="D1842" s="1101">
        <v>14</v>
      </c>
      <c r="E1842" s="1101">
        <v>15</v>
      </c>
      <c r="F1842" s="1101">
        <v>263</v>
      </c>
      <c r="G1842" s="1101">
        <v>39</v>
      </c>
      <c r="H1842" s="1102">
        <f>MID(I1842,1,50)</f>
      </c>
      <c r="I1842" s="1" t="s">
        <v>4223</v>
      </c>
      <c r="J1842" s="1104" t="s">
        <v>4224</v>
      </c>
    </row>
    <row x14ac:dyDescent="0.25" r="1843" customHeight="1" ht="18.75">
      <c r="A1843" s="97">
        <v>54</v>
      </c>
      <c r="B1843" s="2" t="s">
        <v>4146</v>
      </c>
      <c r="C1843" s="1101">
        <v>1842</v>
      </c>
      <c r="D1843" s="1101">
        <v>14</v>
      </c>
      <c r="E1843" s="1101">
        <v>15</v>
      </c>
      <c r="F1843" s="1101">
        <v>263</v>
      </c>
      <c r="G1843" s="1101">
        <v>40</v>
      </c>
      <c r="H1843" s="1102">
        <f>MID(I1843,1,50)</f>
      </c>
      <c r="I1843" s="1" t="s">
        <v>4225</v>
      </c>
      <c r="J1843" s="1104" t="s">
        <v>4226</v>
      </c>
    </row>
    <row x14ac:dyDescent="0.25" r="1844" customHeight="1" ht="18.75">
      <c r="A1844" s="97">
        <v>54</v>
      </c>
      <c r="B1844" s="2" t="s">
        <v>4146</v>
      </c>
      <c r="C1844" s="1101">
        <v>1843</v>
      </c>
      <c r="D1844" s="1101">
        <v>14</v>
      </c>
      <c r="E1844" s="1101">
        <v>15</v>
      </c>
      <c r="F1844" s="1101">
        <v>263</v>
      </c>
      <c r="G1844" s="1101">
        <v>41</v>
      </c>
      <c r="H1844" s="1102">
        <f>MID(I1844,1,50)</f>
      </c>
      <c r="I1844" s="1" t="s">
        <v>4227</v>
      </c>
      <c r="J1844" s="1104" t="s">
        <v>4228</v>
      </c>
    </row>
    <row x14ac:dyDescent="0.25" r="1845" customHeight="1" ht="18.75">
      <c r="A1845" s="97">
        <v>54</v>
      </c>
      <c r="B1845" s="2" t="s">
        <v>4146</v>
      </c>
      <c r="C1845" s="1101">
        <v>1844</v>
      </c>
      <c r="D1845" s="1101">
        <v>14</v>
      </c>
      <c r="E1845" s="1101">
        <v>15</v>
      </c>
      <c r="F1845" s="1101">
        <v>263</v>
      </c>
      <c r="G1845" s="1101">
        <v>42</v>
      </c>
      <c r="H1845" s="1102">
        <f>MID(I1845,1,50)</f>
      </c>
      <c r="I1845" s="1" t="s">
        <v>4229</v>
      </c>
      <c r="J1845" s="1104" t="s">
        <v>4230</v>
      </c>
    </row>
    <row x14ac:dyDescent="0.25" r="1846" customHeight="1" ht="18.75">
      <c r="A1846" s="97">
        <v>54</v>
      </c>
      <c r="B1846" s="2" t="s">
        <v>4146</v>
      </c>
      <c r="C1846" s="1101">
        <v>1845</v>
      </c>
      <c r="D1846" s="1101">
        <v>14</v>
      </c>
      <c r="E1846" s="1101">
        <v>15</v>
      </c>
      <c r="F1846" s="1101">
        <v>263</v>
      </c>
      <c r="G1846" s="1101">
        <v>43</v>
      </c>
      <c r="H1846" s="1102">
        <f>MID(I1846,1,50)</f>
      </c>
      <c r="I1846" s="1" t="s">
        <v>4231</v>
      </c>
      <c r="J1846" s="1104" t="s">
        <v>4232</v>
      </c>
    </row>
    <row x14ac:dyDescent="0.25" r="1847" customHeight="1" ht="18.75">
      <c r="A1847" s="97">
        <v>54</v>
      </c>
      <c r="B1847" s="2" t="s">
        <v>4146</v>
      </c>
      <c r="C1847" s="1101">
        <v>1846</v>
      </c>
      <c r="D1847" s="1101">
        <v>14</v>
      </c>
      <c r="E1847" s="1101">
        <v>15</v>
      </c>
      <c r="F1847" s="1101">
        <v>263</v>
      </c>
      <c r="G1847" s="1101">
        <v>44</v>
      </c>
      <c r="H1847" s="1102">
        <f>MID(I1847,1,50)</f>
      </c>
      <c r="I1847" s="1" t="s">
        <v>4233</v>
      </c>
      <c r="J1847" s="1104" t="s">
        <v>4234</v>
      </c>
    </row>
    <row x14ac:dyDescent="0.25" r="1848" customHeight="1" ht="18.75">
      <c r="A1848" s="97">
        <v>54</v>
      </c>
      <c r="B1848" s="2" t="s">
        <v>4146</v>
      </c>
      <c r="C1848" s="1101">
        <v>1847</v>
      </c>
      <c r="D1848" s="1101">
        <v>14</v>
      </c>
      <c r="E1848" s="1101">
        <v>15</v>
      </c>
      <c r="F1848" s="1101">
        <v>263</v>
      </c>
      <c r="G1848" s="1101">
        <v>45</v>
      </c>
      <c r="H1848" s="1102">
        <f>MID(I1848,1,50)</f>
      </c>
      <c r="I1848" s="1" t="s">
        <v>4235</v>
      </c>
      <c r="J1848" s="1104" t="s">
        <v>4236</v>
      </c>
    </row>
    <row x14ac:dyDescent="0.25" r="1849" customHeight="1" ht="18.75">
      <c r="A1849" s="97">
        <v>54</v>
      </c>
      <c r="B1849" s="2" t="s">
        <v>4146</v>
      </c>
      <c r="C1849" s="1101">
        <v>1848</v>
      </c>
      <c r="D1849" s="1101">
        <v>14</v>
      </c>
      <c r="E1849" s="1101">
        <v>15</v>
      </c>
      <c r="F1849" s="1101">
        <v>263</v>
      </c>
      <c r="G1849" s="1101">
        <v>46</v>
      </c>
      <c r="H1849" s="1102">
        <f>MID(I1849,1,50)</f>
      </c>
      <c r="I1849" s="1" t="s">
        <v>4237</v>
      </c>
      <c r="J1849" s="1104" t="s">
        <v>4238</v>
      </c>
    </row>
    <row x14ac:dyDescent="0.25" r="1850" customHeight="1" ht="18.75">
      <c r="A1850" s="97">
        <v>54</v>
      </c>
      <c r="B1850" s="2" t="s">
        <v>4146</v>
      </c>
      <c r="C1850" s="1101">
        <v>1849</v>
      </c>
      <c r="D1850" s="1101">
        <v>14</v>
      </c>
      <c r="E1850" s="1101">
        <v>15</v>
      </c>
      <c r="F1850" s="1101">
        <v>263</v>
      </c>
      <c r="G1850" s="1101">
        <v>47</v>
      </c>
      <c r="H1850" s="1102">
        <f>MID(I1850,1,50)</f>
      </c>
      <c r="I1850" s="1" t="s">
        <v>4239</v>
      </c>
      <c r="J1850" s="1104" t="s">
        <v>4240</v>
      </c>
    </row>
    <row x14ac:dyDescent="0.25" r="1851" customHeight="1" ht="18.75">
      <c r="A1851" s="97">
        <v>54</v>
      </c>
      <c r="B1851" s="2" t="s">
        <v>4146</v>
      </c>
      <c r="C1851" s="1101">
        <v>1850</v>
      </c>
      <c r="D1851" s="1101">
        <v>14</v>
      </c>
      <c r="E1851" s="1101">
        <v>15</v>
      </c>
      <c r="F1851" s="1101">
        <v>263</v>
      </c>
      <c r="G1851" s="1101">
        <v>48</v>
      </c>
      <c r="H1851" s="1102">
        <f>MID(I1851,1,50)</f>
      </c>
      <c r="I1851" s="1" t="s">
        <v>4241</v>
      </c>
      <c r="J1851" s="1104" t="s">
        <v>4242</v>
      </c>
    </row>
    <row x14ac:dyDescent="0.25" r="1852" customHeight="1" ht="18.75">
      <c r="A1852" s="97">
        <v>54</v>
      </c>
      <c r="B1852" s="2" t="s">
        <v>4146</v>
      </c>
      <c r="C1852" s="1101">
        <v>1851</v>
      </c>
      <c r="D1852" s="1101">
        <v>14</v>
      </c>
      <c r="E1852" s="1101">
        <v>15</v>
      </c>
      <c r="F1852" s="1101">
        <v>263</v>
      </c>
      <c r="G1852" s="1101">
        <v>49</v>
      </c>
      <c r="H1852" s="1102">
        <f>MID(I1852,1,50)</f>
      </c>
      <c r="I1852" s="1" t="s">
        <v>4243</v>
      </c>
      <c r="J1852" s="1104" t="s">
        <v>4244</v>
      </c>
    </row>
    <row x14ac:dyDescent="0.25" r="1853" customHeight="1" ht="18.75">
      <c r="A1853" s="97">
        <v>54</v>
      </c>
      <c r="B1853" s="2" t="s">
        <v>4146</v>
      </c>
      <c r="C1853" s="1101">
        <v>1852</v>
      </c>
      <c r="D1853" s="1101">
        <v>14</v>
      </c>
      <c r="E1853" s="1101">
        <v>15</v>
      </c>
      <c r="F1853" s="1101">
        <v>263</v>
      </c>
      <c r="G1853" s="1101">
        <v>50</v>
      </c>
      <c r="H1853" s="1102">
        <f>MID(I1853,1,50)</f>
      </c>
      <c r="I1853" s="1" t="s">
        <v>4245</v>
      </c>
      <c r="J1853" s="1104" t="s">
        <v>4246</v>
      </c>
    </row>
    <row x14ac:dyDescent="0.25" r="1854" customHeight="1" ht="18.75">
      <c r="A1854" s="97">
        <v>54</v>
      </c>
      <c r="B1854" s="2" t="s">
        <v>4146</v>
      </c>
      <c r="C1854" s="1101">
        <v>1853</v>
      </c>
      <c r="D1854" s="1101">
        <v>14</v>
      </c>
      <c r="E1854" s="1101">
        <v>15</v>
      </c>
      <c r="F1854" s="1101">
        <v>263</v>
      </c>
      <c r="G1854" s="1101">
        <v>51</v>
      </c>
      <c r="H1854" s="1102">
        <f>MID(I1854,1,50)</f>
      </c>
      <c r="I1854" s="1" t="s">
        <v>4247</v>
      </c>
      <c r="J1854" s="1104" t="s">
        <v>4248</v>
      </c>
    </row>
    <row x14ac:dyDescent="0.25" r="1855" customHeight="1" ht="18.75">
      <c r="A1855" s="97">
        <v>54</v>
      </c>
      <c r="B1855" s="2" t="s">
        <v>4146</v>
      </c>
      <c r="C1855" s="1101">
        <v>1854</v>
      </c>
      <c r="D1855" s="1101">
        <v>14</v>
      </c>
      <c r="E1855" s="1101">
        <v>15</v>
      </c>
      <c r="F1855" s="1101">
        <v>264</v>
      </c>
      <c r="G1855" s="1101">
        <v>52</v>
      </c>
      <c r="H1855" s="1102">
        <f>MID(I1855,1,50)</f>
      </c>
      <c r="I1855" s="1" t="s">
        <v>4249</v>
      </c>
      <c r="J1855" s="1104" t="s">
        <v>4250</v>
      </c>
    </row>
    <row x14ac:dyDescent="0.25" r="1856" customHeight="1" ht="18.75">
      <c r="A1856" s="97">
        <v>54</v>
      </c>
      <c r="B1856" s="2" t="s">
        <v>4146</v>
      </c>
      <c r="C1856" s="1101">
        <v>1855</v>
      </c>
      <c r="D1856" s="1101">
        <v>14</v>
      </c>
      <c r="E1856" s="1101">
        <v>15</v>
      </c>
      <c r="F1856" s="1101">
        <v>264</v>
      </c>
      <c r="G1856" s="1101">
        <v>53</v>
      </c>
      <c r="H1856" s="1102">
        <f>MID(I1856,1,50)</f>
      </c>
      <c r="I1856" s="1" t="s">
        <v>4251</v>
      </c>
      <c r="J1856" s="1104" t="s">
        <v>4252</v>
      </c>
    </row>
    <row x14ac:dyDescent="0.25" r="1857" customHeight="1" ht="18.75">
      <c r="A1857" s="97">
        <v>54</v>
      </c>
      <c r="B1857" s="2" t="s">
        <v>4146</v>
      </c>
      <c r="C1857" s="1101">
        <v>1856</v>
      </c>
      <c r="D1857" s="1101">
        <v>14</v>
      </c>
      <c r="E1857" s="1101">
        <v>15</v>
      </c>
      <c r="F1857" s="1101">
        <v>264</v>
      </c>
      <c r="G1857" s="1101">
        <v>54</v>
      </c>
      <c r="H1857" s="1102">
        <f>MID(I1857,1,50)</f>
      </c>
      <c r="I1857" s="1" t="s">
        <v>4253</v>
      </c>
      <c r="J1857" s="1104" t="s">
        <v>4254</v>
      </c>
    </row>
    <row x14ac:dyDescent="0.25" r="1858" customHeight="1" ht="18.75">
      <c r="A1858" s="97">
        <v>54</v>
      </c>
      <c r="B1858" s="2" t="s">
        <v>4146</v>
      </c>
      <c r="C1858" s="1101">
        <v>1857</v>
      </c>
      <c r="D1858" s="1101">
        <v>14</v>
      </c>
      <c r="E1858" s="1101">
        <v>15</v>
      </c>
      <c r="F1858" s="1101">
        <v>264</v>
      </c>
      <c r="G1858" s="1101">
        <v>55</v>
      </c>
      <c r="H1858" s="1102">
        <f>MID(I1858,1,50)</f>
      </c>
      <c r="I1858" s="1" t="s">
        <v>4255</v>
      </c>
      <c r="J1858" s="1104" t="s">
        <v>4256</v>
      </c>
    </row>
    <row x14ac:dyDescent="0.25" r="1859" customHeight="1" ht="18.75">
      <c r="A1859" s="97">
        <v>54</v>
      </c>
      <c r="B1859" s="2" t="s">
        <v>4146</v>
      </c>
      <c r="C1859" s="1101">
        <v>1858</v>
      </c>
      <c r="D1859" s="1101">
        <v>14</v>
      </c>
      <c r="E1859" s="1101">
        <v>15</v>
      </c>
      <c r="F1859" s="1101">
        <v>264</v>
      </c>
      <c r="G1859" s="1101">
        <v>56</v>
      </c>
      <c r="H1859" s="1102">
        <f>MID(I1859,1,50)</f>
      </c>
      <c r="I1859" s="1" t="s">
        <v>4257</v>
      </c>
      <c r="J1859" s="1104" t="s">
        <v>4258</v>
      </c>
    </row>
    <row x14ac:dyDescent="0.25" r="1860" customHeight="1" ht="18.75">
      <c r="A1860" s="97">
        <v>54</v>
      </c>
      <c r="B1860" s="2" t="s">
        <v>4146</v>
      </c>
      <c r="C1860" s="1101">
        <v>1859</v>
      </c>
      <c r="D1860" s="1101">
        <v>14</v>
      </c>
      <c r="E1860" s="1101">
        <v>15</v>
      </c>
      <c r="F1860" s="1101">
        <v>264</v>
      </c>
      <c r="G1860" s="1101">
        <v>57</v>
      </c>
      <c r="H1860" s="1102">
        <f>MID(I1860,1,50)</f>
      </c>
      <c r="I1860" s="1" t="s">
        <v>4259</v>
      </c>
      <c r="J1860" s="1104" t="s">
        <v>4260</v>
      </c>
    </row>
    <row x14ac:dyDescent="0.25" r="1861" customHeight="1" ht="18.75">
      <c r="A1861" s="97">
        <v>54</v>
      </c>
      <c r="B1861" s="2" t="s">
        <v>4146</v>
      </c>
      <c r="C1861" s="1101">
        <v>1860</v>
      </c>
      <c r="D1861" s="1101">
        <v>14</v>
      </c>
      <c r="E1861" s="1101">
        <v>15</v>
      </c>
      <c r="F1861" s="1101">
        <v>264</v>
      </c>
      <c r="G1861" s="1101">
        <v>58</v>
      </c>
      <c r="H1861" s="1102">
        <f>MID(I1861,1,50)</f>
      </c>
      <c r="I1861" s="1" t="s">
        <v>4261</v>
      </c>
      <c r="J1861" s="1104" t="s">
        <v>4262</v>
      </c>
    </row>
    <row x14ac:dyDescent="0.25" r="1862" customHeight="1" ht="18.75">
      <c r="A1862" s="97">
        <v>54</v>
      </c>
      <c r="B1862" s="2" t="s">
        <v>4146</v>
      </c>
      <c r="C1862" s="1101">
        <v>1861</v>
      </c>
      <c r="D1862" s="1101">
        <v>14</v>
      </c>
      <c r="E1862" s="1101">
        <v>15</v>
      </c>
      <c r="F1862" s="1101">
        <v>264</v>
      </c>
      <c r="G1862" s="1101">
        <v>59</v>
      </c>
      <c r="H1862" s="1102">
        <f>MID(I1862,1,50)</f>
      </c>
      <c r="I1862" s="1" t="s">
        <v>4263</v>
      </c>
      <c r="J1862" s="1104" t="s">
        <v>4264</v>
      </c>
    </row>
    <row x14ac:dyDescent="0.25" r="1863" customHeight="1" ht="18.75">
      <c r="A1863" s="97">
        <v>54</v>
      </c>
      <c r="B1863" s="2" t="s">
        <v>4146</v>
      </c>
      <c r="C1863" s="1101">
        <v>1862</v>
      </c>
      <c r="D1863" s="1101">
        <v>14</v>
      </c>
      <c r="E1863" s="1101">
        <v>15</v>
      </c>
      <c r="F1863" s="1101">
        <v>264</v>
      </c>
      <c r="G1863" s="1101">
        <v>60</v>
      </c>
      <c r="H1863" s="1102">
        <f>MID(I1863,1,50)</f>
      </c>
      <c r="I1863" s="1" t="s">
        <v>4265</v>
      </c>
      <c r="J1863" s="1104" t="s">
        <v>4266</v>
      </c>
    </row>
    <row x14ac:dyDescent="0.25" r="1864" customHeight="1" ht="18.75">
      <c r="A1864" s="97">
        <v>54</v>
      </c>
      <c r="B1864" s="2" t="s">
        <v>4146</v>
      </c>
      <c r="C1864" s="1101">
        <v>1863</v>
      </c>
      <c r="D1864" s="1101">
        <v>14</v>
      </c>
      <c r="E1864" s="1101">
        <v>15</v>
      </c>
      <c r="F1864" s="1101">
        <v>264</v>
      </c>
      <c r="G1864" s="1101">
        <v>61</v>
      </c>
      <c r="H1864" s="1102">
        <f>MID(I1864,1,50)</f>
      </c>
      <c r="I1864" s="1" t="s">
        <v>4267</v>
      </c>
      <c r="J1864" s="1104" t="s">
        <v>4268</v>
      </c>
    </row>
    <row x14ac:dyDescent="0.25" r="1865" customHeight="1" ht="18.75">
      <c r="A1865" s="97">
        <v>54</v>
      </c>
      <c r="B1865" s="2" t="s">
        <v>4146</v>
      </c>
      <c r="C1865" s="1101">
        <v>1864</v>
      </c>
      <c r="D1865" s="1101">
        <v>14</v>
      </c>
      <c r="E1865" s="1101">
        <v>15</v>
      </c>
      <c r="F1865" s="1101">
        <v>264</v>
      </c>
      <c r="G1865" s="1101">
        <v>62</v>
      </c>
      <c r="H1865" s="1102">
        <f>MID(I1865,1,50)</f>
      </c>
      <c r="I1865" s="1" t="s">
        <v>4269</v>
      </c>
      <c r="J1865" s="1104" t="s">
        <v>4270</v>
      </c>
    </row>
    <row x14ac:dyDescent="0.25" r="1866" customHeight="1" ht="18.75">
      <c r="A1866" s="97">
        <v>54</v>
      </c>
      <c r="B1866" s="2" t="s">
        <v>4146</v>
      </c>
      <c r="C1866" s="1101">
        <v>1865</v>
      </c>
      <c r="D1866" s="1101">
        <v>14</v>
      </c>
      <c r="E1866" s="1101">
        <v>15</v>
      </c>
      <c r="F1866" s="1101">
        <v>264</v>
      </c>
      <c r="G1866" s="1101">
        <v>63</v>
      </c>
      <c r="H1866" s="1102">
        <f>MID(I1866,1,50)</f>
      </c>
      <c r="I1866" s="1" t="s">
        <v>4271</v>
      </c>
      <c r="J1866" s="1104" t="s">
        <v>4272</v>
      </c>
    </row>
    <row x14ac:dyDescent="0.25" r="1867" customHeight="1" ht="18.75">
      <c r="A1867" s="97">
        <v>54</v>
      </c>
      <c r="B1867" s="2" t="s">
        <v>4146</v>
      </c>
      <c r="C1867" s="1101">
        <v>1866</v>
      </c>
      <c r="D1867" s="1101">
        <v>14</v>
      </c>
      <c r="E1867" s="1101">
        <v>15</v>
      </c>
      <c r="F1867" s="1101">
        <v>264</v>
      </c>
      <c r="G1867" s="1101">
        <v>64</v>
      </c>
      <c r="H1867" s="1102">
        <f>MID(I1867,1,50)</f>
      </c>
      <c r="I1867" s="1" t="s">
        <v>4273</v>
      </c>
      <c r="J1867" s="1104" t="s">
        <v>4274</v>
      </c>
    </row>
    <row x14ac:dyDescent="0.25" r="1868" customHeight="1" ht="18.75">
      <c r="A1868" s="97">
        <v>54</v>
      </c>
      <c r="B1868" s="2" t="s">
        <v>4146</v>
      </c>
      <c r="C1868" s="1101">
        <v>1867</v>
      </c>
      <c r="D1868" s="1101">
        <v>14</v>
      </c>
      <c r="E1868" s="1101">
        <v>15</v>
      </c>
      <c r="F1868" s="1101">
        <v>264</v>
      </c>
      <c r="G1868" s="1101">
        <v>65</v>
      </c>
      <c r="H1868" s="1102">
        <f>MID(I1868,1,50)</f>
      </c>
      <c r="I1868" s="1" t="s">
        <v>4275</v>
      </c>
      <c r="J1868" s="1104" t="s">
        <v>4276</v>
      </c>
    </row>
    <row x14ac:dyDescent="0.25" r="1869" customHeight="1" ht="18.75">
      <c r="A1869" s="97">
        <v>54</v>
      </c>
      <c r="B1869" s="2" t="s">
        <v>4146</v>
      </c>
      <c r="C1869" s="1101">
        <v>1868</v>
      </c>
      <c r="D1869" s="1101">
        <v>14</v>
      </c>
      <c r="E1869" s="1101">
        <v>15</v>
      </c>
      <c r="F1869" s="1101">
        <v>264</v>
      </c>
      <c r="G1869" s="1101">
        <v>66</v>
      </c>
      <c r="H1869" s="1102">
        <f>MID(I1869,1,50)</f>
      </c>
      <c r="I1869" s="1" t="s">
        <v>4277</v>
      </c>
      <c r="J1869" s="1104" t="s">
        <v>4278</v>
      </c>
    </row>
    <row x14ac:dyDescent="0.25" r="1870" customHeight="1" ht="18.75">
      <c r="A1870" s="97">
        <v>54</v>
      </c>
      <c r="B1870" s="2" t="s">
        <v>4146</v>
      </c>
      <c r="C1870" s="1101">
        <v>1869</v>
      </c>
      <c r="D1870" s="1101">
        <v>14</v>
      </c>
      <c r="E1870" s="1101">
        <v>15</v>
      </c>
      <c r="F1870" s="1101">
        <v>264</v>
      </c>
      <c r="G1870" s="1101">
        <v>67</v>
      </c>
      <c r="H1870" s="1102">
        <f>MID(I1870,1,50)</f>
      </c>
      <c r="I1870" s="1" t="s">
        <v>4279</v>
      </c>
      <c r="J1870" s="1104" t="s">
        <v>4280</v>
      </c>
    </row>
    <row x14ac:dyDescent="0.25" r="1871" customHeight="1" ht="18.75">
      <c r="A1871" s="97">
        <v>54</v>
      </c>
      <c r="B1871" s="2" t="s">
        <v>4146</v>
      </c>
      <c r="C1871" s="1101">
        <v>1870</v>
      </c>
      <c r="D1871" s="1101">
        <v>14</v>
      </c>
      <c r="E1871" s="1101">
        <v>15</v>
      </c>
      <c r="F1871" s="1101">
        <v>264</v>
      </c>
      <c r="G1871" s="1101">
        <v>68</v>
      </c>
      <c r="H1871" s="1102">
        <f>MID(I1871,1,50)</f>
      </c>
      <c r="I1871" s="1" t="s">
        <v>4281</v>
      </c>
      <c r="J1871" s="1104" t="s">
        <v>4282</v>
      </c>
    </row>
    <row x14ac:dyDescent="0.25" r="1872" customHeight="1" ht="18.75">
      <c r="A1872" s="97">
        <v>54</v>
      </c>
      <c r="B1872" s="2" t="s">
        <v>4146</v>
      </c>
      <c r="C1872" s="1101">
        <v>1871</v>
      </c>
      <c r="D1872" s="1101">
        <v>14</v>
      </c>
      <c r="E1872" s="1101">
        <v>15</v>
      </c>
      <c r="F1872" s="1101">
        <v>264</v>
      </c>
      <c r="G1872" s="1101">
        <v>69</v>
      </c>
      <c r="H1872" s="1102">
        <f>MID(I1872,1,50)</f>
      </c>
      <c r="I1872" s="1" t="s">
        <v>4283</v>
      </c>
      <c r="J1872" s="1104" t="s">
        <v>4284</v>
      </c>
    </row>
    <row x14ac:dyDescent="0.25" r="1873" customHeight="1" ht="18.75">
      <c r="A1873" s="97">
        <v>54</v>
      </c>
      <c r="B1873" s="2" t="s">
        <v>4146</v>
      </c>
      <c r="C1873" s="1101">
        <v>1872</v>
      </c>
      <c r="D1873" s="1101">
        <v>14</v>
      </c>
      <c r="E1873" s="1101">
        <v>15</v>
      </c>
      <c r="F1873" s="1101">
        <v>264</v>
      </c>
      <c r="G1873" s="1101">
        <v>70</v>
      </c>
      <c r="H1873" s="1102">
        <f>MID(I1873,1,50)</f>
      </c>
      <c r="I1873" s="1" t="s">
        <v>4285</v>
      </c>
      <c r="J1873" s="1104" t="s">
        <v>4286</v>
      </c>
    </row>
    <row x14ac:dyDescent="0.25" r="1874" customHeight="1" ht="18.75">
      <c r="A1874" s="97">
        <v>54</v>
      </c>
      <c r="B1874" s="2" t="s">
        <v>4146</v>
      </c>
      <c r="C1874" s="1101">
        <v>1873</v>
      </c>
      <c r="D1874" s="1101">
        <v>14</v>
      </c>
      <c r="E1874" s="1101">
        <v>15</v>
      </c>
      <c r="F1874" s="1101">
        <v>265</v>
      </c>
      <c r="G1874" s="1101">
        <v>71</v>
      </c>
      <c r="H1874" s="1102">
        <f>MID(I1874,1,50)</f>
      </c>
      <c r="I1874" s="1" t="s">
        <v>4287</v>
      </c>
      <c r="J1874" s="1104" t="s">
        <v>4288</v>
      </c>
    </row>
    <row x14ac:dyDescent="0.25" r="1875" customHeight="1" ht="18.75">
      <c r="A1875" s="97">
        <v>54</v>
      </c>
      <c r="B1875" s="2" t="s">
        <v>4146</v>
      </c>
      <c r="C1875" s="1101">
        <v>1874</v>
      </c>
      <c r="D1875" s="1101">
        <v>14</v>
      </c>
      <c r="E1875" s="1101">
        <v>15</v>
      </c>
      <c r="F1875" s="1101">
        <v>265</v>
      </c>
      <c r="G1875" s="1101">
        <v>72</v>
      </c>
      <c r="H1875" s="1102">
        <f>MID(I1875,1,50)</f>
      </c>
      <c r="I1875" s="1" t="s">
        <v>4289</v>
      </c>
      <c r="J1875" s="1104" t="s">
        <v>4290</v>
      </c>
    </row>
    <row x14ac:dyDescent="0.25" r="1876" customHeight="1" ht="18.75">
      <c r="A1876" s="97">
        <v>54</v>
      </c>
      <c r="B1876" s="2" t="s">
        <v>4146</v>
      </c>
      <c r="C1876" s="1101">
        <v>1875</v>
      </c>
      <c r="D1876" s="1101">
        <v>14</v>
      </c>
      <c r="E1876" s="1101">
        <v>15</v>
      </c>
      <c r="F1876" s="1101">
        <v>265</v>
      </c>
      <c r="G1876" s="1101">
        <v>73</v>
      </c>
      <c r="H1876" s="1102">
        <f>MID(I1876,1,50)</f>
      </c>
      <c r="I1876" s="1" t="s">
        <v>4291</v>
      </c>
      <c r="J1876" s="1104" t="s">
        <v>4292</v>
      </c>
    </row>
    <row x14ac:dyDescent="0.25" r="1877" customHeight="1" ht="18.75">
      <c r="A1877" s="97">
        <v>54</v>
      </c>
      <c r="B1877" s="2" t="s">
        <v>4146</v>
      </c>
      <c r="C1877" s="1101">
        <v>1876</v>
      </c>
      <c r="D1877" s="1101">
        <v>14</v>
      </c>
      <c r="E1877" s="1101">
        <v>15</v>
      </c>
      <c r="F1877" s="1101">
        <v>265</v>
      </c>
      <c r="G1877" s="1101">
        <v>74</v>
      </c>
      <c r="H1877" s="1102">
        <f>MID(I1877,1,50)</f>
      </c>
      <c r="I1877" s="1" t="s">
        <v>4293</v>
      </c>
      <c r="J1877" s="1104" t="s">
        <v>4294</v>
      </c>
    </row>
    <row x14ac:dyDescent="0.25" r="1878" customHeight="1" ht="18.75">
      <c r="A1878" s="97">
        <v>54</v>
      </c>
      <c r="B1878" s="2" t="s">
        <v>4146</v>
      </c>
      <c r="C1878" s="1101">
        <v>1877</v>
      </c>
      <c r="D1878" s="1101">
        <v>14</v>
      </c>
      <c r="E1878" s="1101">
        <v>15</v>
      </c>
      <c r="F1878" s="1101">
        <v>265</v>
      </c>
      <c r="G1878" s="1101">
        <v>75</v>
      </c>
      <c r="H1878" s="1102">
        <f>MID(I1878,1,50)</f>
      </c>
      <c r="I1878" s="1" t="s">
        <v>4295</v>
      </c>
      <c r="J1878" s="1104" t="s">
        <v>4296</v>
      </c>
    </row>
    <row x14ac:dyDescent="0.25" r="1879" customHeight="1" ht="18.75">
      <c r="A1879" s="97">
        <v>54</v>
      </c>
      <c r="B1879" s="2" t="s">
        <v>4146</v>
      </c>
      <c r="C1879" s="1101">
        <v>1878</v>
      </c>
      <c r="D1879" s="1101">
        <v>14</v>
      </c>
      <c r="E1879" s="1101">
        <v>15</v>
      </c>
      <c r="F1879" s="1101">
        <v>265</v>
      </c>
      <c r="G1879" s="1101">
        <v>76</v>
      </c>
      <c r="H1879" s="1102">
        <f>MID(I1879,1,50)</f>
      </c>
      <c r="I1879" s="1" t="s">
        <v>4297</v>
      </c>
      <c r="J1879" s="1104" t="s">
        <v>4298</v>
      </c>
    </row>
    <row x14ac:dyDescent="0.25" r="1880" customHeight="1" ht="18.75">
      <c r="A1880" s="97">
        <v>54</v>
      </c>
      <c r="B1880" s="2" t="s">
        <v>4146</v>
      </c>
      <c r="C1880" s="1101">
        <v>1879</v>
      </c>
      <c r="D1880" s="1101">
        <v>14</v>
      </c>
      <c r="E1880" s="1101">
        <v>15</v>
      </c>
      <c r="F1880" s="1101">
        <v>265</v>
      </c>
      <c r="G1880" s="1101">
        <v>77</v>
      </c>
      <c r="H1880" s="1102">
        <f>MID(I1880,1,50)</f>
      </c>
      <c r="I1880" s="1" t="s">
        <v>4299</v>
      </c>
      <c r="J1880" s="1104" t="s">
        <v>4300</v>
      </c>
    </row>
    <row x14ac:dyDescent="0.25" r="1881" customHeight="1" ht="18.75">
      <c r="A1881" s="97">
        <v>54</v>
      </c>
      <c r="B1881" s="2" t="s">
        <v>4146</v>
      </c>
      <c r="C1881" s="1101">
        <v>1880</v>
      </c>
      <c r="D1881" s="1101">
        <v>14</v>
      </c>
      <c r="E1881" s="1101">
        <v>15</v>
      </c>
      <c r="F1881" s="1101">
        <v>265</v>
      </c>
      <c r="G1881" s="1101">
        <v>78</v>
      </c>
      <c r="H1881" s="1102">
        <f>MID(I1881,1,50)</f>
      </c>
      <c r="I1881" s="1" t="s">
        <v>4301</v>
      </c>
      <c r="J1881" s="1104" t="s">
        <v>4302</v>
      </c>
    </row>
    <row x14ac:dyDescent="0.25" r="1882" customHeight="1" ht="18.75">
      <c r="A1882" s="97">
        <v>54</v>
      </c>
      <c r="B1882" s="2" t="s">
        <v>4146</v>
      </c>
      <c r="C1882" s="1101">
        <v>1881</v>
      </c>
      <c r="D1882" s="1101">
        <v>14</v>
      </c>
      <c r="E1882" s="1101">
        <v>15</v>
      </c>
      <c r="F1882" s="1101">
        <v>265</v>
      </c>
      <c r="G1882" s="1101">
        <v>79</v>
      </c>
      <c r="H1882" s="1102">
        <f>MID(I1882,1,50)</f>
      </c>
      <c r="I1882" s="1" t="s">
        <v>4303</v>
      </c>
      <c r="J1882" s="1104" t="s">
        <v>4304</v>
      </c>
    </row>
    <row x14ac:dyDescent="0.25" r="1883" customHeight="1" ht="18.75">
      <c r="A1883" s="97">
        <v>54</v>
      </c>
      <c r="B1883" s="2" t="s">
        <v>4146</v>
      </c>
      <c r="C1883" s="1101">
        <v>1882</v>
      </c>
      <c r="D1883" s="1101">
        <v>14</v>
      </c>
      <c r="E1883" s="1101">
        <v>15</v>
      </c>
      <c r="F1883" s="1101">
        <v>265</v>
      </c>
      <c r="G1883" s="1101">
        <v>80</v>
      </c>
      <c r="H1883" s="1102">
        <f>MID(I1883,1,50)</f>
      </c>
      <c r="I1883" s="1" t="s">
        <v>4305</v>
      </c>
      <c r="J1883" s="1104" t="s">
        <v>4306</v>
      </c>
    </row>
    <row x14ac:dyDescent="0.25" r="1884" customHeight="1" ht="18.75">
      <c r="A1884" s="97">
        <v>54</v>
      </c>
      <c r="B1884" s="2" t="s">
        <v>4146</v>
      </c>
      <c r="C1884" s="1101">
        <v>1883</v>
      </c>
      <c r="D1884" s="1101">
        <v>14</v>
      </c>
      <c r="E1884" s="1101">
        <v>15</v>
      </c>
      <c r="F1884" s="1101">
        <v>265</v>
      </c>
      <c r="G1884" s="1101">
        <v>81</v>
      </c>
      <c r="H1884" s="1102">
        <f>MID(I1884,1,50)</f>
      </c>
      <c r="I1884" s="1" t="s">
        <v>4307</v>
      </c>
      <c r="J1884" s="1104" t="s">
        <v>4308</v>
      </c>
    </row>
    <row x14ac:dyDescent="0.25" r="1885" customHeight="1" ht="18.75">
      <c r="A1885" s="97">
        <v>54</v>
      </c>
      <c r="B1885" s="2" t="s">
        <v>4146</v>
      </c>
      <c r="C1885" s="1101">
        <v>1884</v>
      </c>
      <c r="D1885" s="1101">
        <v>14</v>
      </c>
      <c r="E1885" s="1101">
        <v>15</v>
      </c>
      <c r="F1885" s="1101">
        <v>265</v>
      </c>
      <c r="G1885" s="1101">
        <v>82</v>
      </c>
      <c r="H1885" s="1102">
        <f>MID(I1885,1,50)</f>
      </c>
      <c r="I1885" s="1" t="s">
        <v>4309</v>
      </c>
      <c r="J1885" s="1104" t="s">
        <v>4310</v>
      </c>
    </row>
    <row x14ac:dyDescent="0.25" r="1886" customHeight="1" ht="18.75">
      <c r="A1886" s="97">
        <v>54</v>
      </c>
      <c r="B1886" s="2" t="s">
        <v>4146</v>
      </c>
      <c r="C1886" s="1101">
        <v>1885</v>
      </c>
      <c r="D1886" s="1101">
        <v>14</v>
      </c>
      <c r="E1886" s="1101">
        <v>15</v>
      </c>
      <c r="F1886" s="1101">
        <v>265</v>
      </c>
      <c r="G1886" s="1101">
        <v>83</v>
      </c>
      <c r="H1886" s="1102">
        <f>MID(I1886,1,50)</f>
      </c>
      <c r="I1886" s="1" t="s">
        <v>4311</v>
      </c>
      <c r="J1886" s="1104" t="s">
        <v>4312</v>
      </c>
    </row>
    <row x14ac:dyDescent="0.25" r="1887" customHeight="1" ht="18.75">
      <c r="A1887" s="97">
        <v>54</v>
      </c>
      <c r="B1887" s="2" t="s">
        <v>4146</v>
      </c>
      <c r="C1887" s="1101">
        <v>1886</v>
      </c>
      <c r="D1887" s="1101">
        <v>14</v>
      </c>
      <c r="E1887" s="1101">
        <v>15</v>
      </c>
      <c r="F1887" s="1101">
        <v>265</v>
      </c>
      <c r="G1887" s="1101">
        <v>84</v>
      </c>
      <c r="H1887" s="1102">
        <f>MID(I1887,1,50)</f>
      </c>
      <c r="I1887" s="1" t="s">
        <v>4313</v>
      </c>
      <c r="J1887" s="1104" t="s">
        <v>4314</v>
      </c>
    </row>
    <row x14ac:dyDescent="0.25" r="1888" customHeight="1" ht="18.75">
      <c r="A1888" s="97">
        <v>54</v>
      </c>
      <c r="B1888" s="2" t="s">
        <v>4146</v>
      </c>
      <c r="C1888" s="1101">
        <v>1887</v>
      </c>
      <c r="D1888" s="1101">
        <v>14</v>
      </c>
      <c r="E1888" s="1101">
        <v>15</v>
      </c>
      <c r="F1888" s="1101">
        <v>265</v>
      </c>
      <c r="G1888" s="1101">
        <v>85</v>
      </c>
      <c r="H1888" s="1102">
        <f>MID(I1888,1,50)</f>
      </c>
      <c r="I1888" s="1" t="s">
        <v>4315</v>
      </c>
      <c r="J1888" s="1104" t="s">
        <v>4316</v>
      </c>
    </row>
    <row x14ac:dyDescent="0.25" r="1889" customHeight="1" ht="18.75">
      <c r="A1889" s="97">
        <v>54</v>
      </c>
      <c r="B1889" s="2" t="s">
        <v>4146</v>
      </c>
      <c r="C1889" s="1101">
        <v>1888</v>
      </c>
      <c r="D1889" s="1101">
        <v>14</v>
      </c>
      <c r="E1889" s="1101">
        <v>15</v>
      </c>
      <c r="F1889" s="1101">
        <v>265</v>
      </c>
      <c r="G1889" s="1101">
        <v>86</v>
      </c>
      <c r="H1889" s="1102">
        <f>MID(I1889,1,50)</f>
      </c>
      <c r="I1889" s="1" t="s">
        <v>4317</v>
      </c>
      <c r="J1889" s="1104" t="s">
        <v>4318</v>
      </c>
    </row>
    <row x14ac:dyDescent="0.25" r="1890" customHeight="1" ht="18.75">
      <c r="A1890" s="97">
        <v>54</v>
      </c>
      <c r="B1890" s="2" t="s">
        <v>4146</v>
      </c>
      <c r="C1890" s="1101">
        <v>1889</v>
      </c>
      <c r="D1890" s="1101">
        <v>14</v>
      </c>
      <c r="E1890" s="1101">
        <v>15</v>
      </c>
      <c r="F1890" s="1101">
        <v>265</v>
      </c>
      <c r="G1890" s="1101">
        <v>87</v>
      </c>
      <c r="H1890" s="1102">
        <f>MID(I1890,1,50)</f>
      </c>
      <c r="I1890" s="1" t="s">
        <v>4319</v>
      </c>
      <c r="J1890" s="1104" t="s">
        <v>4320</v>
      </c>
    </row>
    <row x14ac:dyDescent="0.25" r="1891" customHeight="1" ht="18.75">
      <c r="A1891" s="97">
        <v>54</v>
      </c>
      <c r="B1891" s="2" t="s">
        <v>4146</v>
      </c>
      <c r="C1891" s="1101">
        <v>1890</v>
      </c>
      <c r="D1891" s="1101">
        <v>14</v>
      </c>
      <c r="E1891" s="1101">
        <v>15</v>
      </c>
      <c r="F1891" s="1101">
        <v>265</v>
      </c>
      <c r="G1891" s="1101">
        <v>88</v>
      </c>
      <c r="H1891" s="1102">
        <f>MID(I1891,1,50)</f>
      </c>
      <c r="I1891" s="1" t="s">
        <v>4321</v>
      </c>
      <c r="J1891" s="1104" t="s">
        <v>4322</v>
      </c>
    </row>
    <row x14ac:dyDescent="0.25" r="1892" customHeight="1" ht="18.75">
      <c r="A1892" s="97">
        <v>54</v>
      </c>
      <c r="B1892" s="2" t="s">
        <v>4146</v>
      </c>
      <c r="C1892" s="1101">
        <v>1891</v>
      </c>
      <c r="D1892" s="1101">
        <v>14</v>
      </c>
      <c r="E1892" s="1101">
        <v>15</v>
      </c>
      <c r="F1892" s="1101">
        <v>265</v>
      </c>
      <c r="G1892" s="1101">
        <v>89</v>
      </c>
      <c r="H1892" s="1102">
        <f>MID(I1892,1,50)</f>
      </c>
      <c r="I1892" s="1" t="s">
        <v>4323</v>
      </c>
      <c r="J1892" s="1104" t="s">
        <v>4324</v>
      </c>
    </row>
    <row x14ac:dyDescent="0.25" r="1893" customHeight="1" ht="18.75">
      <c r="A1893" s="97">
        <v>54</v>
      </c>
      <c r="B1893" s="2" t="s">
        <v>4146</v>
      </c>
      <c r="C1893" s="1101">
        <v>1892</v>
      </c>
      <c r="D1893" s="1101">
        <v>14</v>
      </c>
      <c r="E1893" s="1101">
        <v>15</v>
      </c>
      <c r="F1893" s="1101">
        <v>265</v>
      </c>
      <c r="G1893" s="1101">
        <v>90</v>
      </c>
      <c r="H1893" s="1102">
        <f>MID(I1893,1,50)</f>
      </c>
      <c r="I1893" s="1" t="s">
        <v>4325</v>
      </c>
      <c r="J1893" s="1104" t="s">
        <v>4326</v>
      </c>
    </row>
    <row x14ac:dyDescent="0.25" r="1894" customHeight="1" ht="18.75">
      <c r="A1894" s="97">
        <v>54</v>
      </c>
      <c r="B1894" s="2" t="s">
        <v>4146</v>
      </c>
      <c r="C1894" s="1101">
        <v>1893</v>
      </c>
      <c r="D1894" s="1101">
        <v>14</v>
      </c>
      <c r="E1894" s="1101">
        <v>15</v>
      </c>
      <c r="F1894" s="1101">
        <v>266</v>
      </c>
      <c r="G1894" s="1101">
        <v>91</v>
      </c>
      <c r="H1894" s="1102">
        <f>MID(I1894,1,50)</f>
      </c>
      <c r="I1894" s="1" t="s">
        <v>4327</v>
      </c>
      <c r="J1894" s="1104" t="s">
        <v>4328</v>
      </c>
    </row>
    <row x14ac:dyDescent="0.25" r="1895" customHeight="1" ht="18.75">
      <c r="A1895" s="97">
        <v>54</v>
      </c>
      <c r="B1895" s="2" t="s">
        <v>4146</v>
      </c>
      <c r="C1895" s="1101">
        <v>1894</v>
      </c>
      <c r="D1895" s="1101">
        <v>14</v>
      </c>
      <c r="E1895" s="1101">
        <v>15</v>
      </c>
      <c r="F1895" s="1101">
        <v>266</v>
      </c>
      <c r="G1895" s="1101">
        <v>92</v>
      </c>
      <c r="H1895" s="1102">
        <f>MID(I1895,1,50)</f>
      </c>
      <c r="I1895" s="1" t="s">
        <v>4329</v>
      </c>
      <c r="J1895" s="1104" t="s">
        <v>4330</v>
      </c>
    </row>
    <row x14ac:dyDescent="0.25" r="1896" customHeight="1" ht="18.75">
      <c r="A1896" s="97">
        <v>54</v>
      </c>
      <c r="B1896" s="2" t="s">
        <v>4146</v>
      </c>
      <c r="C1896" s="1101">
        <v>1895</v>
      </c>
      <c r="D1896" s="1101">
        <v>14</v>
      </c>
      <c r="E1896" s="1101">
        <v>15</v>
      </c>
      <c r="F1896" s="1101">
        <v>266</v>
      </c>
      <c r="G1896" s="1101">
        <v>93</v>
      </c>
      <c r="H1896" s="1102">
        <f>MID(I1896,1,50)</f>
      </c>
      <c r="I1896" s="1" t="s">
        <v>4331</v>
      </c>
      <c r="J1896" s="1104" t="s">
        <v>4332</v>
      </c>
    </row>
    <row x14ac:dyDescent="0.25" r="1897" customHeight="1" ht="18.75">
      <c r="A1897" s="97">
        <v>54</v>
      </c>
      <c r="B1897" s="2" t="s">
        <v>4146</v>
      </c>
      <c r="C1897" s="1101">
        <v>1896</v>
      </c>
      <c r="D1897" s="1101">
        <v>14</v>
      </c>
      <c r="E1897" s="1101">
        <v>15</v>
      </c>
      <c r="F1897" s="1101">
        <v>266</v>
      </c>
      <c r="G1897" s="1101">
        <v>94</v>
      </c>
      <c r="H1897" s="1102">
        <f>MID(I1897,1,50)</f>
      </c>
      <c r="I1897" s="1" t="s">
        <v>4333</v>
      </c>
      <c r="J1897" s="1104" t="s">
        <v>4334</v>
      </c>
    </row>
    <row x14ac:dyDescent="0.25" r="1898" customHeight="1" ht="18.75">
      <c r="A1898" s="97">
        <v>54</v>
      </c>
      <c r="B1898" s="2" t="s">
        <v>4146</v>
      </c>
      <c r="C1898" s="1101">
        <v>1897</v>
      </c>
      <c r="D1898" s="1101">
        <v>14</v>
      </c>
      <c r="E1898" s="1101">
        <v>15</v>
      </c>
      <c r="F1898" s="1101">
        <v>266</v>
      </c>
      <c r="G1898" s="1101">
        <v>95</v>
      </c>
      <c r="H1898" s="1102">
        <f>MID(I1898,1,50)</f>
      </c>
      <c r="I1898" s="1" t="s">
        <v>4335</v>
      </c>
      <c r="J1898" s="1104" t="s">
        <v>4336</v>
      </c>
    </row>
    <row x14ac:dyDescent="0.25" r="1899" customHeight="1" ht="18.75">
      <c r="A1899" s="97">
        <v>54</v>
      </c>
      <c r="B1899" s="2" t="s">
        <v>4146</v>
      </c>
      <c r="C1899" s="1101">
        <v>1898</v>
      </c>
      <c r="D1899" s="1101">
        <v>14</v>
      </c>
      <c r="E1899" s="1101">
        <v>15</v>
      </c>
      <c r="F1899" s="1101">
        <v>266</v>
      </c>
      <c r="G1899" s="1101">
        <v>96</v>
      </c>
      <c r="H1899" s="1102">
        <f>MID(I1899,1,50)</f>
      </c>
      <c r="I1899" s="1" t="s">
        <v>4337</v>
      </c>
      <c r="J1899" s="1104" t="s">
        <v>4338</v>
      </c>
    </row>
    <row x14ac:dyDescent="0.25" r="1900" customHeight="1" ht="18.75">
      <c r="A1900" s="97">
        <v>54</v>
      </c>
      <c r="B1900" s="2" t="s">
        <v>4146</v>
      </c>
      <c r="C1900" s="1101">
        <v>1899</v>
      </c>
      <c r="D1900" s="1101">
        <v>14</v>
      </c>
      <c r="E1900" s="1101">
        <v>15</v>
      </c>
      <c r="F1900" s="1101">
        <v>266</v>
      </c>
      <c r="G1900" s="1101">
        <v>97</v>
      </c>
      <c r="H1900" s="1102">
        <f>MID(I1900,1,50)</f>
      </c>
      <c r="I1900" s="1" t="s">
        <v>4339</v>
      </c>
      <c r="J1900" s="1104" t="s">
        <v>4340</v>
      </c>
    </row>
    <row x14ac:dyDescent="0.25" r="1901" customHeight="1" ht="18.75">
      <c r="A1901" s="97">
        <v>54</v>
      </c>
      <c r="B1901" s="2" t="s">
        <v>4146</v>
      </c>
      <c r="C1901" s="1101">
        <v>1900</v>
      </c>
      <c r="D1901" s="1101">
        <v>14</v>
      </c>
      <c r="E1901" s="1101">
        <v>15</v>
      </c>
      <c r="F1901" s="1101">
        <v>266</v>
      </c>
      <c r="G1901" s="1101">
        <v>98</v>
      </c>
      <c r="H1901" s="1102">
        <f>MID(I1901,1,50)</f>
      </c>
      <c r="I1901" s="1" t="s">
        <v>4341</v>
      </c>
      <c r="J1901" s="1104" t="s">
        <v>4342</v>
      </c>
    </row>
    <row x14ac:dyDescent="0.25" r="1902" customHeight="1" ht="18.75">
      <c r="A1902" s="97">
        <v>54</v>
      </c>
      <c r="B1902" s="2" t="s">
        <v>4146</v>
      </c>
      <c r="C1902" s="1101">
        <v>1901</v>
      </c>
      <c r="D1902" s="1101">
        <v>14</v>
      </c>
      <c r="E1902" s="1101">
        <v>15</v>
      </c>
      <c r="F1902" s="1101">
        <v>266</v>
      </c>
      <c r="G1902" s="1101">
        <v>99</v>
      </c>
      <c r="H1902" s="1102">
        <f>MID(I1902,1,50)</f>
      </c>
      <c r="I1902" s="1" t="s">
        <v>4343</v>
      </c>
      <c r="J1902" s="1104" t="s">
        <v>4344</v>
      </c>
    </row>
    <row x14ac:dyDescent="0.25" r="1903" customHeight="1" ht="18.75">
      <c r="A1903" s="97">
        <v>70</v>
      </c>
      <c r="B1903" s="2" t="s">
        <v>4345</v>
      </c>
      <c r="C1903" s="1101">
        <v>1902</v>
      </c>
      <c r="D1903" s="1101">
        <v>14</v>
      </c>
      <c r="E1903" s="1101">
        <v>16</v>
      </c>
      <c r="F1903" s="1101">
        <v>266</v>
      </c>
      <c r="G1903" s="1101">
        <v>1</v>
      </c>
      <c r="H1903" s="1102">
        <f>MID(I1903,1,50)</f>
      </c>
      <c r="I1903" s="1" t="s">
        <v>4346</v>
      </c>
      <c r="J1903" s="1104" t="s">
        <v>4347</v>
      </c>
    </row>
    <row x14ac:dyDescent="0.25" r="1904" customHeight="1" ht="18.75">
      <c r="A1904" s="97">
        <v>70</v>
      </c>
      <c r="B1904" s="2" t="s">
        <v>4345</v>
      </c>
      <c r="C1904" s="1101">
        <v>1903</v>
      </c>
      <c r="D1904" s="1101">
        <v>14</v>
      </c>
      <c r="E1904" s="1101">
        <v>16</v>
      </c>
      <c r="F1904" s="1101">
        <v>266</v>
      </c>
      <c r="G1904" s="1101">
        <v>2</v>
      </c>
      <c r="H1904" s="1102">
        <f>MID(I1904,1,50)</f>
      </c>
      <c r="I1904" s="1" t="s">
        <v>4348</v>
      </c>
      <c r="J1904" s="1104" t="s">
        <v>4349</v>
      </c>
    </row>
    <row x14ac:dyDescent="0.25" r="1905" customHeight="1" ht="18.75">
      <c r="A1905" s="97">
        <v>70</v>
      </c>
      <c r="B1905" s="2" t="s">
        <v>4345</v>
      </c>
      <c r="C1905" s="1101">
        <v>1904</v>
      </c>
      <c r="D1905" s="1101">
        <v>14</v>
      </c>
      <c r="E1905" s="1101">
        <v>16</v>
      </c>
      <c r="F1905" s="1101">
        <v>266</v>
      </c>
      <c r="G1905" s="1101">
        <v>3</v>
      </c>
      <c r="H1905" s="1102">
        <f>MID(I1905,1,50)</f>
      </c>
      <c r="I1905" s="1" t="s">
        <v>4350</v>
      </c>
      <c r="J1905" s="1104" t="s">
        <v>4351</v>
      </c>
    </row>
    <row x14ac:dyDescent="0.25" r="1906" customHeight="1" ht="18.75">
      <c r="A1906" s="97">
        <v>70</v>
      </c>
      <c r="B1906" s="2" t="s">
        <v>4345</v>
      </c>
      <c r="C1906" s="1101">
        <v>1905</v>
      </c>
      <c r="D1906" s="1101">
        <v>14</v>
      </c>
      <c r="E1906" s="1101">
        <v>16</v>
      </c>
      <c r="F1906" s="1101">
        <v>266</v>
      </c>
      <c r="G1906" s="1101">
        <v>4</v>
      </c>
      <c r="H1906" s="1102">
        <f>MID(I1906,1,50)</f>
      </c>
      <c r="I1906" s="1" t="s">
        <v>4352</v>
      </c>
      <c r="J1906" s="1104" t="s">
        <v>4353</v>
      </c>
    </row>
    <row x14ac:dyDescent="0.25" r="1907" customHeight="1" ht="18.75">
      <c r="A1907" s="97">
        <v>70</v>
      </c>
      <c r="B1907" s="2" t="s">
        <v>4345</v>
      </c>
      <c r="C1907" s="1101">
        <v>1906</v>
      </c>
      <c r="D1907" s="1101">
        <v>14</v>
      </c>
      <c r="E1907" s="1101">
        <v>16</v>
      </c>
      <c r="F1907" s="1101">
        <v>266</v>
      </c>
      <c r="G1907" s="1101">
        <v>5</v>
      </c>
      <c r="H1907" s="1102">
        <f>MID(I1907,1,50)</f>
      </c>
      <c r="I1907" s="1" t="s">
        <v>4354</v>
      </c>
      <c r="J1907" s="1104" t="s">
        <v>4355</v>
      </c>
    </row>
    <row x14ac:dyDescent="0.25" r="1908" customHeight="1" ht="18.75">
      <c r="A1908" s="97">
        <v>70</v>
      </c>
      <c r="B1908" s="2" t="s">
        <v>4345</v>
      </c>
      <c r="C1908" s="1101">
        <v>1907</v>
      </c>
      <c r="D1908" s="1101">
        <v>14</v>
      </c>
      <c r="E1908" s="1101">
        <v>16</v>
      </c>
      <c r="F1908" s="1101">
        <v>266</v>
      </c>
      <c r="G1908" s="1101">
        <v>6</v>
      </c>
      <c r="H1908" s="1102">
        <f>MID(I1908,1,50)</f>
      </c>
      <c r="I1908" s="1" t="s">
        <v>4356</v>
      </c>
      <c r="J1908" s="1104" t="s">
        <v>4357</v>
      </c>
    </row>
    <row x14ac:dyDescent="0.25" r="1909" customHeight="1" ht="18.75">
      <c r="A1909" s="97">
        <v>70</v>
      </c>
      <c r="B1909" s="2" t="s">
        <v>4345</v>
      </c>
      <c r="C1909" s="1101">
        <v>1908</v>
      </c>
      <c r="D1909" s="1101">
        <v>14</v>
      </c>
      <c r="E1909" s="1101">
        <v>16</v>
      </c>
      <c r="F1909" s="1101">
        <v>267</v>
      </c>
      <c r="G1909" s="1101">
        <v>7</v>
      </c>
      <c r="H1909" s="1102">
        <f>MID(I1909,1,50)</f>
      </c>
      <c r="I1909" s="1" t="s">
        <v>4358</v>
      </c>
      <c r="J1909" s="1104" t="s">
        <v>4359</v>
      </c>
    </row>
    <row x14ac:dyDescent="0.25" r="1910" customHeight="1" ht="18.75">
      <c r="A1910" s="97">
        <v>70</v>
      </c>
      <c r="B1910" s="2" t="s">
        <v>4345</v>
      </c>
      <c r="C1910" s="1101">
        <v>1909</v>
      </c>
      <c r="D1910" s="1101">
        <v>14</v>
      </c>
      <c r="E1910" s="1101">
        <v>16</v>
      </c>
      <c r="F1910" s="1101">
        <v>267</v>
      </c>
      <c r="G1910" s="1101">
        <v>8</v>
      </c>
      <c r="H1910" s="1102">
        <f>MID(I1910,1,50)</f>
      </c>
      <c r="I1910" s="1" t="s">
        <v>4360</v>
      </c>
      <c r="J1910" s="1104" t="s">
        <v>4361</v>
      </c>
    </row>
    <row x14ac:dyDescent="0.25" r="1911" customHeight="1" ht="18.75">
      <c r="A1911" s="97">
        <v>70</v>
      </c>
      <c r="B1911" s="2" t="s">
        <v>4345</v>
      </c>
      <c r="C1911" s="1101">
        <v>1910</v>
      </c>
      <c r="D1911" s="1101">
        <v>14</v>
      </c>
      <c r="E1911" s="1101">
        <v>16</v>
      </c>
      <c r="F1911" s="1101">
        <v>267</v>
      </c>
      <c r="G1911" s="1101">
        <v>9</v>
      </c>
      <c r="H1911" s="1102">
        <f>MID(I1911,1,50)</f>
      </c>
      <c r="I1911" s="1" t="s">
        <v>4362</v>
      </c>
      <c r="J1911" s="1104" t="s">
        <v>4363</v>
      </c>
    </row>
    <row x14ac:dyDescent="0.25" r="1912" customHeight="1" ht="18.75">
      <c r="A1912" s="97">
        <v>70</v>
      </c>
      <c r="B1912" s="2" t="s">
        <v>4345</v>
      </c>
      <c r="C1912" s="1101">
        <v>1911</v>
      </c>
      <c r="D1912" s="1101">
        <v>14</v>
      </c>
      <c r="E1912" s="1101">
        <v>16</v>
      </c>
      <c r="F1912" s="1101">
        <v>267</v>
      </c>
      <c r="G1912" s="1101">
        <v>10</v>
      </c>
      <c r="H1912" s="1102">
        <f>MID(I1912,1,50)</f>
      </c>
      <c r="I1912" s="1" t="s">
        <v>4364</v>
      </c>
      <c r="J1912" s="1104" t="s">
        <v>4365</v>
      </c>
    </row>
    <row x14ac:dyDescent="0.25" r="1913" customHeight="1" ht="18.75">
      <c r="A1913" s="97">
        <v>70</v>
      </c>
      <c r="B1913" s="2" t="s">
        <v>4345</v>
      </c>
      <c r="C1913" s="1101">
        <v>1912</v>
      </c>
      <c r="D1913" s="1101">
        <v>14</v>
      </c>
      <c r="E1913" s="1101">
        <v>16</v>
      </c>
      <c r="F1913" s="1101">
        <v>267</v>
      </c>
      <c r="G1913" s="1101">
        <v>11</v>
      </c>
      <c r="H1913" s="1102">
        <f>MID(I1913,1,50)</f>
      </c>
      <c r="I1913" s="1" t="s">
        <v>4366</v>
      </c>
      <c r="J1913" s="1104" t="s">
        <v>4367</v>
      </c>
    </row>
    <row x14ac:dyDescent="0.25" r="1914" customHeight="1" ht="18.75">
      <c r="A1914" s="97">
        <v>70</v>
      </c>
      <c r="B1914" s="2" t="s">
        <v>4345</v>
      </c>
      <c r="C1914" s="1101">
        <v>1913</v>
      </c>
      <c r="D1914" s="1101">
        <v>14</v>
      </c>
      <c r="E1914" s="1101">
        <v>16</v>
      </c>
      <c r="F1914" s="1101">
        <v>267</v>
      </c>
      <c r="G1914" s="1101">
        <v>12</v>
      </c>
      <c r="H1914" s="1102">
        <f>MID(I1914,1,50)</f>
      </c>
      <c r="I1914" s="1" t="s">
        <v>4368</v>
      </c>
      <c r="J1914" s="1104" t="s">
        <v>4369</v>
      </c>
    </row>
    <row x14ac:dyDescent="0.25" r="1915" customHeight="1" ht="18.75">
      <c r="A1915" s="97">
        <v>70</v>
      </c>
      <c r="B1915" s="2" t="s">
        <v>4345</v>
      </c>
      <c r="C1915" s="1101">
        <v>1914</v>
      </c>
      <c r="D1915" s="1101">
        <v>14</v>
      </c>
      <c r="E1915" s="1101">
        <v>16</v>
      </c>
      <c r="F1915" s="1101">
        <v>267</v>
      </c>
      <c r="G1915" s="1101">
        <v>13</v>
      </c>
      <c r="H1915" s="1102">
        <f>MID(I1915,1,50)</f>
      </c>
      <c r="I1915" s="1" t="s">
        <v>4370</v>
      </c>
      <c r="J1915" s="1104" t="s">
        <v>4371</v>
      </c>
    </row>
    <row x14ac:dyDescent="0.25" r="1916" customHeight="1" ht="18.75">
      <c r="A1916" s="97">
        <v>70</v>
      </c>
      <c r="B1916" s="2" t="s">
        <v>4345</v>
      </c>
      <c r="C1916" s="1101">
        <v>1915</v>
      </c>
      <c r="D1916" s="1101">
        <v>14</v>
      </c>
      <c r="E1916" s="1101">
        <v>16</v>
      </c>
      <c r="F1916" s="1101">
        <v>267</v>
      </c>
      <c r="G1916" s="1101">
        <v>14</v>
      </c>
      <c r="H1916" s="1102">
        <f>MID(I1916,1,50)</f>
      </c>
      <c r="I1916" s="1" t="s">
        <v>4372</v>
      </c>
      <c r="J1916" s="1104" t="s">
        <v>4373</v>
      </c>
    </row>
    <row x14ac:dyDescent="0.25" r="1917" customHeight="1" ht="18.75">
      <c r="A1917" s="97">
        <v>70</v>
      </c>
      <c r="B1917" s="2" t="s">
        <v>4345</v>
      </c>
      <c r="C1917" s="1101">
        <v>1916</v>
      </c>
      <c r="D1917" s="1101">
        <v>14</v>
      </c>
      <c r="E1917" s="1101">
        <v>16</v>
      </c>
      <c r="F1917" s="1101">
        <v>268</v>
      </c>
      <c r="G1917" s="1101">
        <v>15</v>
      </c>
      <c r="H1917" s="1102">
        <f>MID(I1917,1,50)</f>
      </c>
      <c r="I1917" s="1" t="s">
        <v>4374</v>
      </c>
      <c r="J1917" s="1104" t="s">
        <v>4375</v>
      </c>
    </row>
    <row x14ac:dyDescent="0.25" r="1918" customHeight="1" ht="18.75">
      <c r="A1918" s="97">
        <v>70</v>
      </c>
      <c r="B1918" s="2" t="s">
        <v>4345</v>
      </c>
      <c r="C1918" s="1101">
        <v>1917</v>
      </c>
      <c r="D1918" s="1101">
        <v>14</v>
      </c>
      <c r="E1918" s="1101">
        <v>16</v>
      </c>
      <c r="F1918" s="1101">
        <v>268</v>
      </c>
      <c r="G1918" s="1101">
        <v>16</v>
      </c>
      <c r="H1918" s="1102">
        <f>MID(I1918,1,50)</f>
      </c>
      <c r="I1918" s="1" t="s">
        <v>4376</v>
      </c>
      <c r="J1918" s="1104" t="s">
        <v>4377</v>
      </c>
    </row>
    <row x14ac:dyDescent="0.25" r="1919" customHeight="1" ht="18.75">
      <c r="A1919" s="97">
        <v>70</v>
      </c>
      <c r="B1919" s="2" t="s">
        <v>4345</v>
      </c>
      <c r="C1919" s="1101">
        <v>1918</v>
      </c>
      <c r="D1919" s="1101">
        <v>14</v>
      </c>
      <c r="E1919" s="1101">
        <v>16</v>
      </c>
      <c r="F1919" s="1101">
        <v>268</v>
      </c>
      <c r="G1919" s="1101">
        <v>17</v>
      </c>
      <c r="H1919" s="1102">
        <f>MID(I1919,1,50)</f>
      </c>
      <c r="I1919" s="1" t="s">
        <v>4378</v>
      </c>
      <c r="J1919" s="1104" t="s">
        <v>4379</v>
      </c>
    </row>
    <row x14ac:dyDescent="0.25" r="1920" customHeight="1" ht="18.75">
      <c r="A1920" s="97">
        <v>70</v>
      </c>
      <c r="B1920" s="2" t="s">
        <v>4345</v>
      </c>
      <c r="C1920" s="1101">
        <v>1919</v>
      </c>
      <c r="D1920" s="1101">
        <v>14</v>
      </c>
      <c r="E1920" s="1101">
        <v>16</v>
      </c>
      <c r="F1920" s="1101">
        <v>268</v>
      </c>
      <c r="G1920" s="1101">
        <v>18</v>
      </c>
      <c r="H1920" s="1102">
        <f>MID(I1920,1,50)</f>
      </c>
      <c r="I1920" s="1" t="s">
        <v>4380</v>
      </c>
      <c r="J1920" s="1104" t="s">
        <v>4381</v>
      </c>
    </row>
    <row x14ac:dyDescent="0.25" r="1921" customHeight="1" ht="18.75">
      <c r="A1921" s="97">
        <v>70</v>
      </c>
      <c r="B1921" s="2" t="s">
        <v>4345</v>
      </c>
      <c r="C1921" s="1101">
        <v>1920</v>
      </c>
      <c r="D1921" s="1101">
        <v>14</v>
      </c>
      <c r="E1921" s="1101">
        <v>16</v>
      </c>
      <c r="F1921" s="1101">
        <v>268</v>
      </c>
      <c r="G1921" s="1101">
        <v>19</v>
      </c>
      <c r="H1921" s="1102">
        <f>MID(I1921,1,50)</f>
      </c>
      <c r="I1921" s="1" t="s">
        <v>4382</v>
      </c>
      <c r="J1921" s="1104" t="s">
        <v>4383</v>
      </c>
    </row>
    <row x14ac:dyDescent="0.25" r="1922" customHeight="1" ht="18.75">
      <c r="A1922" s="97">
        <v>70</v>
      </c>
      <c r="B1922" s="2" t="s">
        <v>4345</v>
      </c>
      <c r="C1922" s="1101">
        <v>1921</v>
      </c>
      <c r="D1922" s="1101">
        <v>14</v>
      </c>
      <c r="E1922" s="1101">
        <v>16</v>
      </c>
      <c r="F1922" s="1101">
        <v>268</v>
      </c>
      <c r="G1922" s="1101">
        <v>20</v>
      </c>
      <c r="H1922" s="1102">
        <f>MID(I1922,1,50)</f>
      </c>
      <c r="I1922" s="1" t="s">
        <v>4384</v>
      </c>
      <c r="J1922" s="1104" t="s">
        <v>4385</v>
      </c>
    </row>
    <row x14ac:dyDescent="0.25" r="1923" customHeight="1" ht="18.75">
      <c r="A1923" s="97">
        <v>70</v>
      </c>
      <c r="B1923" s="2" t="s">
        <v>4345</v>
      </c>
      <c r="C1923" s="1101">
        <v>1922</v>
      </c>
      <c r="D1923" s="1101">
        <v>14</v>
      </c>
      <c r="E1923" s="1101">
        <v>16</v>
      </c>
      <c r="F1923" s="1101">
        <v>268</v>
      </c>
      <c r="G1923" s="1101">
        <v>21</v>
      </c>
      <c r="H1923" s="1102">
        <f>MID(I1923,1,50)</f>
      </c>
      <c r="I1923" s="1" t="s">
        <v>4386</v>
      </c>
      <c r="J1923" s="1104" t="s">
        <v>4387</v>
      </c>
    </row>
    <row x14ac:dyDescent="0.25" r="1924" customHeight="1" ht="18.75">
      <c r="A1924" s="97">
        <v>70</v>
      </c>
      <c r="B1924" s="2" t="s">
        <v>4345</v>
      </c>
      <c r="C1924" s="1101">
        <v>1923</v>
      </c>
      <c r="D1924" s="1101">
        <v>14</v>
      </c>
      <c r="E1924" s="1101">
        <v>16</v>
      </c>
      <c r="F1924" s="1101">
        <v>268</v>
      </c>
      <c r="G1924" s="1101">
        <v>22</v>
      </c>
      <c r="H1924" s="1102">
        <f>MID(I1924,1,50)</f>
      </c>
      <c r="I1924" s="1" t="s">
        <v>4388</v>
      </c>
      <c r="J1924" s="1104" t="s">
        <v>4389</v>
      </c>
    </row>
    <row x14ac:dyDescent="0.25" r="1925" customHeight="1" ht="18.75">
      <c r="A1925" s="97">
        <v>70</v>
      </c>
      <c r="B1925" s="2" t="s">
        <v>4345</v>
      </c>
      <c r="C1925" s="1101">
        <v>1924</v>
      </c>
      <c r="D1925" s="1101">
        <v>14</v>
      </c>
      <c r="E1925" s="1101">
        <v>16</v>
      </c>
      <c r="F1925" s="1101">
        <v>268</v>
      </c>
      <c r="G1925" s="1101">
        <v>23</v>
      </c>
      <c r="H1925" s="1102">
        <f>MID(I1925,1,50)</f>
      </c>
      <c r="I1925" s="1" t="s">
        <v>4390</v>
      </c>
      <c r="J1925" s="1104" t="s">
        <v>4391</v>
      </c>
    </row>
    <row x14ac:dyDescent="0.25" r="1926" customHeight="1" ht="18.75">
      <c r="A1926" s="97">
        <v>70</v>
      </c>
      <c r="B1926" s="2" t="s">
        <v>4345</v>
      </c>
      <c r="C1926" s="1101">
        <v>1925</v>
      </c>
      <c r="D1926" s="1101">
        <v>14</v>
      </c>
      <c r="E1926" s="1101">
        <v>16</v>
      </c>
      <c r="F1926" s="1101">
        <v>268</v>
      </c>
      <c r="G1926" s="1101">
        <v>24</v>
      </c>
      <c r="H1926" s="1102">
        <f>MID(I1926,1,50)</f>
      </c>
      <c r="I1926" s="1" t="s">
        <v>4392</v>
      </c>
      <c r="J1926" s="1104" t="s">
        <v>4393</v>
      </c>
    </row>
    <row x14ac:dyDescent="0.25" r="1927" customHeight="1" ht="18.75">
      <c r="A1927" s="97">
        <v>70</v>
      </c>
      <c r="B1927" s="2" t="s">
        <v>4345</v>
      </c>
      <c r="C1927" s="1101">
        <v>1926</v>
      </c>
      <c r="D1927" s="1101">
        <v>14</v>
      </c>
      <c r="E1927" s="1101">
        <v>16</v>
      </c>
      <c r="F1927" s="1101">
        <v>268</v>
      </c>
      <c r="G1927" s="1101">
        <v>25</v>
      </c>
      <c r="H1927" s="1102">
        <f>MID(I1927,1,50)</f>
      </c>
      <c r="I1927" s="1" t="s">
        <v>4394</v>
      </c>
      <c r="J1927" s="1104" t="s">
        <v>4395</v>
      </c>
    </row>
    <row x14ac:dyDescent="0.25" r="1928" customHeight="1" ht="18.75">
      <c r="A1928" s="97">
        <v>70</v>
      </c>
      <c r="B1928" s="2" t="s">
        <v>4345</v>
      </c>
      <c r="C1928" s="1101">
        <v>1927</v>
      </c>
      <c r="D1928" s="1101">
        <v>14</v>
      </c>
      <c r="E1928" s="1101">
        <v>16</v>
      </c>
      <c r="F1928" s="1101">
        <v>268</v>
      </c>
      <c r="G1928" s="1101">
        <v>26</v>
      </c>
      <c r="H1928" s="1102">
        <f>MID(I1928,1,50)</f>
      </c>
      <c r="I1928" s="1" t="s">
        <v>4396</v>
      </c>
      <c r="J1928" s="1104" t="s">
        <v>4397</v>
      </c>
    </row>
    <row x14ac:dyDescent="0.25" r="1929" customHeight="1" ht="18.75">
      <c r="A1929" s="97">
        <v>70</v>
      </c>
      <c r="B1929" s="2" t="s">
        <v>4345</v>
      </c>
      <c r="C1929" s="1101">
        <v>1928</v>
      </c>
      <c r="D1929" s="1101">
        <v>14</v>
      </c>
      <c r="E1929" s="1101">
        <v>16</v>
      </c>
      <c r="F1929" s="1101">
        <v>269</v>
      </c>
      <c r="G1929" s="1101">
        <v>27</v>
      </c>
      <c r="H1929" s="1102">
        <f>MID(I1929,1,50)</f>
      </c>
      <c r="I1929" s="1" t="s">
        <v>4398</v>
      </c>
      <c r="J1929" s="1104" t="s">
        <v>4399</v>
      </c>
    </row>
    <row x14ac:dyDescent="0.25" r="1930" customHeight="1" ht="18.75">
      <c r="A1930" s="97">
        <v>70</v>
      </c>
      <c r="B1930" s="2" t="s">
        <v>4345</v>
      </c>
      <c r="C1930" s="1101">
        <v>1929</v>
      </c>
      <c r="D1930" s="1101">
        <v>14</v>
      </c>
      <c r="E1930" s="1101">
        <v>16</v>
      </c>
      <c r="F1930" s="1101">
        <v>269</v>
      </c>
      <c r="G1930" s="1101">
        <v>28</v>
      </c>
      <c r="H1930" s="1102">
        <f>MID(I1930,1,50)</f>
      </c>
      <c r="I1930" s="1" t="s">
        <v>4400</v>
      </c>
      <c r="J1930" s="1104" t="s">
        <v>4401</v>
      </c>
    </row>
    <row x14ac:dyDescent="0.25" r="1931" customHeight="1" ht="18.75">
      <c r="A1931" s="97">
        <v>70</v>
      </c>
      <c r="B1931" s="2" t="s">
        <v>4345</v>
      </c>
      <c r="C1931" s="1101">
        <v>1930</v>
      </c>
      <c r="D1931" s="1101">
        <v>14</v>
      </c>
      <c r="E1931" s="1101">
        <v>16</v>
      </c>
      <c r="F1931" s="1101">
        <v>269</v>
      </c>
      <c r="G1931" s="1101">
        <v>29</v>
      </c>
      <c r="H1931" s="1102">
        <f>MID(I1931,1,50)</f>
      </c>
      <c r="I1931" s="1" t="s">
        <v>4402</v>
      </c>
      <c r="J1931" s="1104" t="s">
        <v>4403</v>
      </c>
    </row>
    <row x14ac:dyDescent="0.25" r="1932" customHeight="1" ht="18.75">
      <c r="A1932" s="97">
        <v>70</v>
      </c>
      <c r="B1932" s="2" t="s">
        <v>4345</v>
      </c>
      <c r="C1932" s="1101">
        <v>1931</v>
      </c>
      <c r="D1932" s="1101">
        <v>14</v>
      </c>
      <c r="E1932" s="1101">
        <v>16</v>
      </c>
      <c r="F1932" s="1101">
        <v>269</v>
      </c>
      <c r="G1932" s="1101">
        <v>30</v>
      </c>
      <c r="H1932" s="1102">
        <f>MID(I1932,1,50)</f>
      </c>
      <c r="I1932" s="1" t="s">
        <v>4404</v>
      </c>
      <c r="J1932" s="1104" t="s">
        <v>4405</v>
      </c>
    </row>
    <row x14ac:dyDescent="0.25" r="1933" customHeight="1" ht="18.75">
      <c r="A1933" s="97">
        <v>70</v>
      </c>
      <c r="B1933" s="2" t="s">
        <v>4345</v>
      </c>
      <c r="C1933" s="1101">
        <v>1932</v>
      </c>
      <c r="D1933" s="1101">
        <v>14</v>
      </c>
      <c r="E1933" s="1101">
        <v>16</v>
      </c>
      <c r="F1933" s="1101">
        <v>269</v>
      </c>
      <c r="G1933" s="1101">
        <v>31</v>
      </c>
      <c r="H1933" s="1102">
        <f>MID(I1933,1,50)</f>
      </c>
      <c r="I1933" s="1" t="s">
        <v>4406</v>
      </c>
      <c r="J1933" s="1104" t="s">
        <v>4407</v>
      </c>
    </row>
    <row x14ac:dyDescent="0.25" r="1934" customHeight="1" ht="18.75">
      <c r="A1934" s="97">
        <v>70</v>
      </c>
      <c r="B1934" s="2" t="s">
        <v>4345</v>
      </c>
      <c r="C1934" s="1101">
        <v>1933</v>
      </c>
      <c r="D1934" s="1101">
        <v>14</v>
      </c>
      <c r="E1934" s="1101">
        <v>16</v>
      </c>
      <c r="F1934" s="1101">
        <v>269</v>
      </c>
      <c r="G1934" s="1101">
        <v>32</v>
      </c>
      <c r="H1934" s="1102">
        <f>MID(I1934,1,50)</f>
      </c>
      <c r="I1934" s="1" t="s">
        <v>4408</v>
      </c>
      <c r="J1934" s="1104" t="s">
        <v>4409</v>
      </c>
    </row>
    <row x14ac:dyDescent="0.25" r="1935" customHeight="1" ht="18.75">
      <c r="A1935" s="97">
        <v>70</v>
      </c>
      <c r="B1935" s="2" t="s">
        <v>4345</v>
      </c>
      <c r="C1935" s="1101">
        <v>1934</v>
      </c>
      <c r="D1935" s="1101">
        <v>14</v>
      </c>
      <c r="E1935" s="1101">
        <v>16</v>
      </c>
      <c r="F1935" s="1101">
        <v>269</v>
      </c>
      <c r="G1935" s="1101">
        <v>33</v>
      </c>
      <c r="H1935" s="1102">
        <f>MID(I1935,1,50)</f>
      </c>
      <c r="I1935" s="1" t="s">
        <v>4410</v>
      </c>
      <c r="J1935" s="1104" t="s">
        <v>4411</v>
      </c>
    </row>
    <row x14ac:dyDescent="0.25" r="1936" customHeight="1" ht="18.75">
      <c r="A1936" s="97">
        <v>70</v>
      </c>
      <c r="B1936" s="2" t="s">
        <v>4345</v>
      </c>
      <c r="C1936" s="1101">
        <v>1935</v>
      </c>
      <c r="D1936" s="1101">
        <v>14</v>
      </c>
      <c r="E1936" s="1101">
        <v>16</v>
      </c>
      <c r="F1936" s="1101">
        <v>269</v>
      </c>
      <c r="G1936" s="1101">
        <v>34</v>
      </c>
      <c r="H1936" s="1102">
        <f>MID(I1936,1,50)</f>
      </c>
      <c r="I1936" s="1" t="s">
        <v>4412</v>
      </c>
      <c r="J1936" s="1104" t="s">
        <v>4413</v>
      </c>
    </row>
    <row x14ac:dyDescent="0.25" r="1937" customHeight="1" ht="18.75">
      <c r="A1937" s="97">
        <v>70</v>
      </c>
      <c r="B1937" s="2" t="s">
        <v>4345</v>
      </c>
      <c r="C1937" s="1101">
        <v>1936</v>
      </c>
      <c r="D1937" s="1101">
        <v>14</v>
      </c>
      <c r="E1937" s="1101">
        <v>16</v>
      </c>
      <c r="F1937" s="1101">
        <v>270</v>
      </c>
      <c r="G1937" s="1101">
        <v>35</v>
      </c>
      <c r="H1937" s="1102">
        <f>MID(I1937,1,50)</f>
      </c>
      <c r="I1937" s="1" t="s">
        <v>4414</v>
      </c>
      <c r="J1937" s="1104" t="s">
        <v>4415</v>
      </c>
    </row>
    <row x14ac:dyDescent="0.25" r="1938" customHeight="1" ht="18.75">
      <c r="A1938" s="97">
        <v>70</v>
      </c>
      <c r="B1938" s="2" t="s">
        <v>4345</v>
      </c>
      <c r="C1938" s="1101">
        <v>1937</v>
      </c>
      <c r="D1938" s="1101">
        <v>14</v>
      </c>
      <c r="E1938" s="1101">
        <v>16</v>
      </c>
      <c r="F1938" s="1101">
        <v>270</v>
      </c>
      <c r="G1938" s="1101">
        <v>36</v>
      </c>
      <c r="H1938" s="1102">
        <f>MID(I1938,1,50)</f>
      </c>
      <c r="I1938" s="1" t="s">
        <v>4416</v>
      </c>
      <c r="J1938" s="1104" t="s">
        <v>4417</v>
      </c>
    </row>
    <row x14ac:dyDescent="0.25" r="1939" customHeight="1" ht="18.75">
      <c r="A1939" s="97">
        <v>70</v>
      </c>
      <c r="B1939" s="2" t="s">
        <v>4345</v>
      </c>
      <c r="C1939" s="1101">
        <v>1938</v>
      </c>
      <c r="D1939" s="1101">
        <v>14</v>
      </c>
      <c r="E1939" s="1101">
        <v>16</v>
      </c>
      <c r="F1939" s="1101">
        <v>270</v>
      </c>
      <c r="G1939" s="1101">
        <v>37</v>
      </c>
      <c r="H1939" s="1102">
        <f>MID(I1939,1,50)</f>
      </c>
      <c r="I1939" s="1" t="s">
        <v>4418</v>
      </c>
      <c r="J1939" s="1104" t="s">
        <v>4419</v>
      </c>
    </row>
    <row x14ac:dyDescent="0.25" r="1940" customHeight="1" ht="18.75">
      <c r="A1940" s="97">
        <v>70</v>
      </c>
      <c r="B1940" s="2" t="s">
        <v>4345</v>
      </c>
      <c r="C1940" s="1101">
        <v>1939</v>
      </c>
      <c r="D1940" s="1101">
        <v>14</v>
      </c>
      <c r="E1940" s="1101">
        <v>16</v>
      </c>
      <c r="F1940" s="1101">
        <v>270</v>
      </c>
      <c r="G1940" s="1101">
        <v>38</v>
      </c>
      <c r="H1940" s="1102">
        <f>MID(I1940,1,50)</f>
      </c>
      <c r="I1940" s="1" t="s">
        <v>4420</v>
      </c>
      <c r="J1940" s="1104" t="s">
        <v>4421</v>
      </c>
    </row>
    <row x14ac:dyDescent="0.25" r="1941" customHeight="1" ht="18.75">
      <c r="A1941" s="97">
        <v>70</v>
      </c>
      <c r="B1941" s="2" t="s">
        <v>4345</v>
      </c>
      <c r="C1941" s="1101">
        <v>1940</v>
      </c>
      <c r="D1941" s="1101">
        <v>14</v>
      </c>
      <c r="E1941" s="1101">
        <v>16</v>
      </c>
      <c r="F1941" s="1101">
        <v>270</v>
      </c>
      <c r="G1941" s="1101">
        <v>39</v>
      </c>
      <c r="H1941" s="1102">
        <f>MID(I1941,1,50)</f>
      </c>
      <c r="I1941" s="1" t="s">
        <v>4422</v>
      </c>
      <c r="J1941" s="1104" t="s">
        <v>4423</v>
      </c>
    </row>
    <row x14ac:dyDescent="0.25" r="1942" customHeight="1" ht="18.75">
      <c r="A1942" s="97">
        <v>70</v>
      </c>
      <c r="B1942" s="2" t="s">
        <v>4345</v>
      </c>
      <c r="C1942" s="1101">
        <v>1941</v>
      </c>
      <c r="D1942" s="1101">
        <v>14</v>
      </c>
      <c r="E1942" s="1101">
        <v>16</v>
      </c>
      <c r="F1942" s="1101">
        <v>270</v>
      </c>
      <c r="G1942" s="1101">
        <v>40</v>
      </c>
      <c r="H1942" s="1102">
        <f>MID(I1942,1,50)</f>
      </c>
      <c r="I1942" s="1" t="s">
        <v>4424</v>
      </c>
      <c r="J1942" s="1104" t="s">
        <v>4425</v>
      </c>
    </row>
    <row x14ac:dyDescent="0.25" r="1943" customHeight="1" ht="18.75">
      <c r="A1943" s="97">
        <v>70</v>
      </c>
      <c r="B1943" s="2" t="s">
        <v>4345</v>
      </c>
      <c r="C1943" s="1101">
        <v>1942</v>
      </c>
      <c r="D1943" s="1101">
        <v>14</v>
      </c>
      <c r="E1943" s="1101">
        <v>16</v>
      </c>
      <c r="F1943" s="1101">
        <v>270</v>
      </c>
      <c r="G1943" s="1101">
        <v>41</v>
      </c>
      <c r="H1943" s="1102">
        <f>MID(I1943,1,50)</f>
      </c>
      <c r="I1943" s="1" t="s">
        <v>4426</v>
      </c>
      <c r="J1943" s="1104" t="s">
        <v>4427</v>
      </c>
    </row>
    <row x14ac:dyDescent="0.25" r="1944" customHeight="1" ht="18.75">
      <c r="A1944" s="97">
        <v>70</v>
      </c>
      <c r="B1944" s="2" t="s">
        <v>4345</v>
      </c>
      <c r="C1944" s="1101">
        <v>1943</v>
      </c>
      <c r="D1944" s="1101">
        <v>14</v>
      </c>
      <c r="E1944" s="1101">
        <v>16</v>
      </c>
      <c r="F1944" s="1101">
        <v>270</v>
      </c>
      <c r="G1944" s="1101">
        <v>42</v>
      </c>
      <c r="H1944" s="1102">
        <f>MID(I1944,1,50)</f>
      </c>
      <c r="I1944" s="1" t="s">
        <v>4428</v>
      </c>
      <c r="J1944" s="1104" t="s">
        <v>4429</v>
      </c>
    </row>
    <row x14ac:dyDescent="0.25" r="1945" customHeight="1" ht="18.75">
      <c r="A1945" s="97">
        <v>70</v>
      </c>
      <c r="B1945" s="2" t="s">
        <v>4345</v>
      </c>
      <c r="C1945" s="1101">
        <v>1944</v>
      </c>
      <c r="D1945" s="1101">
        <v>14</v>
      </c>
      <c r="E1945" s="1101">
        <v>16</v>
      </c>
      <c r="F1945" s="1101">
        <v>271</v>
      </c>
      <c r="G1945" s="1101">
        <v>43</v>
      </c>
      <c r="H1945" s="1102">
        <f>MID(I1945,1,50)</f>
      </c>
      <c r="I1945" s="1" t="s">
        <v>4430</v>
      </c>
      <c r="J1945" s="1104" t="s">
        <v>4431</v>
      </c>
    </row>
    <row x14ac:dyDescent="0.25" r="1946" customHeight="1" ht="18.75">
      <c r="A1946" s="97">
        <v>70</v>
      </c>
      <c r="B1946" s="2" t="s">
        <v>4345</v>
      </c>
      <c r="C1946" s="1101">
        <v>1945</v>
      </c>
      <c r="D1946" s="1101">
        <v>14</v>
      </c>
      <c r="E1946" s="1101">
        <v>16</v>
      </c>
      <c r="F1946" s="1101">
        <v>271</v>
      </c>
      <c r="G1946" s="1101">
        <v>44</v>
      </c>
      <c r="H1946" s="1102">
        <f>MID(I1946,1,50)</f>
      </c>
      <c r="I1946" s="1" t="s">
        <v>4432</v>
      </c>
      <c r="J1946" s="1104" t="s">
        <v>4433</v>
      </c>
    </row>
    <row x14ac:dyDescent="0.25" r="1947" customHeight="1" ht="18.75">
      <c r="A1947" s="97">
        <v>70</v>
      </c>
      <c r="B1947" s="2" t="s">
        <v>4345</v>
      </c>
      <c r="C1947" s="1101">
        <v>1946</v>
      </c>
      <c r="D1947" s="1101">
        <v>14</v>
      </c>
      <c r="E1947" s="1101">
        <v>16</v>
      </c>
      <c r="F1947" s="1101">
        <v>271</v>
      </c>
      <c r="G1947" s="1101">
        <v>45</v>
      </c>
      <c r="H1947" s="1102">
        <f>MID(I1947,1,50)</f>
      </c>
      <c r="I1947" s="1" t="s">
        <v>4434</v>
      </c>
      <c r="J1947" s="1104" t="s">
        <v>4435</v>
      </c>
    </row>
    <row x14ac:dyDescent="0.25" r="1948" customHeight="1" ht="18.75">
      <c r="A1948" s="97">
        <v>70</v>
      </c>
      <c r="B1948" s="2" t="s">
        <v>4345</v>
      </c>
      <c r="C1948" s="1101">
        <v>1947</v>
      </c>
      <c r="D1948" s="1101">
        <v>14</v>
      </c>
      <c r="E1948" s="1101">
        <v>16</v>
      </c>
      <c r="F1948" s="1101">
        <v>271</v>
      </c>
      <c r="G1948" s="1101">
        <v>46</v>
      </c>
      <c r="H1948" s="1102">
        <f>MID(I1948,1,50)</f>
      </c>
      <c r="I1948" s="1" t="s">
        <v>4436</v>
      </c>
      <c r="J1948" s="1104" t="s">
        <v>4437</v>
      </c>
    </row>
    <row x14ac:dyDescent="0.25" r="1949" customHeight="1" ht="18.75">
      <c r="A1949" s="97">
        <v>70</v>
      </c>
      <c r="B1949" s="2" t="s">
        <v>4345</v>
      </c>
      <c r="C1949" s="1101">
        <v>1948</v>
      </c>
      <c r="D1949" s="1101">
        <v>14</v>
      </c>
      <c r="E1949" s="1101">
        <v>16</v>
      </c>
      <c r="F1949" s="1101">
        <v>271</v>
      </c>
      <c r="G1949" s="1101">
        <v>47</v>
      </c>
      <c r="H1949" s="1102">
        <f>MID(I1949,1,50)</f>
      </c>
      <c r="I1949" s="1" t="s">
        <v>4438</v>
      </c>
      <c r="J1949" s="1104" t="s">
        <v>4439</v>
      </c>
    </row>
    <row x14ac:dyDescent="0.25" r="1950" customHeight="1" ht="18.75">
      <c r="A1950" s="97">
        <v>70</v>
      </c>
      <c r="B1950" s="2" t="s">
        <v>4345</v>
      </c>
      <c r="C1950" s="1101">
        <v>1949</v>
      </c>
      <c r="D1950" s="1101">
        <v>14</v>
      </c>
      <c r="E1950" s="1101">
        <v>16</v>
      </c>
      <c r="F1950" s="1101">
        <v>271</v>
      </c>
      <c r="G1950" s="1101">
        <v>48</v>
      </c>
      <c r="H1950" s="1102">
        <f>MID(I1950,1,50)</f>
      </c>
      <c r="I1950" s="1" t="s">
        <v>4440</v>
      </c>
      <c r="J1950" s="1104" t="s">
        <v>4441</v>
      </c>
    </row>
    <row x14ac:dyDescent="0.25" r="1951" customHeight="1" ht="18.75">
      <c r="A1951" s="97">
        <v>70</v>
      </c>
      <c r="B1951" s="2" t="s">
        <v>4345</v>
      </c>
      <c r="C1951" s="1101">
        <v>1950</v>
      </c>
      <c r="D1951" s="1101">
        <v>14</v>
      </c>
      <c r="E1951" s="1101">
        <v>16</v>
      </c>
      <c r="F1951" s="1101">
        <v>271</v>
      </c>
      <c r="G1951" s="1101">
        <v>49</v>
      </c>
      <c r="H1951" s="1102">
        <f>MID(I1951,1,50)</f>
      </c>
      <c r="I1951" s="1" t="s">
        <v>4442</v>
      </c>
      <c r="J1951" s="1104" t="s">
        <v>4443</v>
      </c>
    </row>
    <row x14ac:dyDescent="0.25" r="1952" customHeight="1" ht="18.75">
      <c r="A1952" s="97">
        <v>70</v>
      </c>
      <c r="B1952" s="2" t="s">
        <v>4345</v>
      </c>
      <c r="C1952" s="1101">
        <v>1951</v>
      </c>
      <c r="D1952" s="1101">
        <v>14</v>
      </c>
      <c r="E1952" s="1101">
        <v>16</v>
      </c>
      <c r="F1952" s="1101">
        <v>271</v>
      </c>
      <c r="G1952" s="1101">
        <v>50</v>
      </c>
      <c r="H1952" s="1102">
        <f>MID(I1952,1,50)</f>
      </c>
      <c r="I1952" s="1" t="s">
        <v>4444</v>
      </c>
      <c r="J1952" s="1104" t="s">
        <v>4445</v>
      </c>
    </row>
    <row x14ac:dyDescent="0.25" r="1953" customHeight="1" ht="18.75">
      <c r="A1953" s="97">
        <v>70</v>
      </c>
      <c r="B1953" s="2" t="s">
        <v>4345</v>
      </c>
      <c r="C1953" s="1101">
        <v>1952</v>
      </c>
      <c r="D1953" s="1101">
        <v>14</v>
      </c>
      <c r="E1953" s="1101">
        <v>16</v>
      </c>
      <c r="F1953" s="1101">
        <v>271</v>
      </c>
      <c r="G1953" s="1101">
        <v>51</v>
      </c>
      <c r="H1953" s="1102">
        <f>MID(I1953,1,50)</f>
      </c>
      <c r="I1953" s="1" t="s">
        <v>4446</v>
      </c>
      <c r="J1953" s="1104" t="s">
        <v>4447</v>
      </c>
    </row>
    <row x14ac:dyDescent="0.25" r="1954" customHeight="1" ht="18.75">
      <c r="A1954" s="97">
        <v>70</v>
      </c>
      <c r="B1954" s="2" t="s">
        <v>4345</v>
      </c>
      <c r="C1954" s="1101">
        <v>1953</v>
      </c>
      <c r="D1954" s="1101">
        <v>14</v>
      </c>
      <c r="E1954" s="1101">
        <v>16</v>
      </c>
      <c r="F1954" s="1101">
        <v>271</v>
      </c>
      <c r="G1954" s="1101">
        <v>52</v>
      </c>
      <c r="H1954" s="1102">
        <f>MID(I1954,1,50)</f>
      </c>
      <c r="I1954" s="1" t="s">
        <v>4448</v>
      </c>
      <c r="J1954" s="1104" t="s">
        <v>4449</v>
      </c>
    </row>
    <row x14ac:dyDescent="0.25" r="1955" customHeight="1" ht="18.75">
      <c r="A1955" s="97">
        <v>70</v>
      </c>
      <c r="B1955" s="2" t="s">
        <v>4345</v>
      </c>
      <c r="C1955" s="1101">
        <v>1954</v>
      </c>
      <c r="D1955" s="1101">
        <v>14</v>
      </c>
      <c r="E1955" s="1101">
        <v>16</v>
      </c>
      <c r="F1955" s="1101">
        <v>271</v>
      </c>
      <c r="G1955" s="1101">
        <v>53</v>
      </c>
      <c r="H1955" s="1102">
        <f>MID(I1955,1,50)</f>
      </c>
      <c r="I1955" s="1" t="s">
        <v>4450</v>
      </c>
      <c r="J1955" s="1104" t="s">
        <v>4451</v>
      </c>
    </row>
    <row x14ac:dyDescent="0.25" r="1956" customHeight="1" ht="18.75">
      <c r="A1956" s="97">
        <v>70</v>
      </c>
      <c r="B1956" s="2" t="s">
        <v>4345</v>
      </c>
      <c r="C1956" s="1101">
        <v>1955</v>
      </c>
      <c r="D1956" s="1101">
        <v>14</v>
      </c>
      <c r="E1956" s="1101">
        <v>16</v>
      </c>
      <c r="F1956" s="1101">
        <v>271</v>
      </c>
      <c r="G1956" s="1101">
        <v>54</v>
      </c>
      <c r="H1956" s="1102">
        <f>MID(I1956,1,50)</f>
      </c>
      <c r="I1956" s="1" t="s">
        <v>4452</v>
      </c>
      <c r="J1956" s="1104" t="s">
        <v>4453</v>
      </c>
    </row>
    <row x14ac:dyDescent="0.25" r="1957" customHeight="1" ht="18.75">
      <c r="A1957" s="97">
        <v>70</v>
      </c>
      <c r="B1957" s="2" t="s">
        <v>4345</v>
      </c>
      <c r="C1957" s="1101">
        <v>1956</v>
      </c>
      <c r="D1957" s="1101">
        <v>14</v>
      </c>
      <c r="E1957" s="1101">
        <v>16</v>
      </c>
      <c r="F1957" s="1101">
        <v>272</v>
      </c>
      <c r="G1957" s="1101">
        <v>55</v>
      </c>
      <c r="H1957" s="1102">
        <f>MID(I1957,1,50)</f>
      </c>
      <c r="I1957" s="1" t="s">
        <v>4454</v>
      </c>
      <c r="J1957" s="1104" t="s">
        <v>4455</v>
      </c>
    </row>
    <row x14ac:dyDescent="0.25" r="1958" customHeight="1" ht="18.75">
      <c r="A1958" s="97">
        <v>70</v>
      </c>
      <c r="B1958" s="2" t="s">
        <v>4345</v>
      </c>
      <c r="C1958" s="1101">
        <v>1957</v>
      </c>
      <c r="D1958" s="1101">
        <v>14</v>
      </c>
      <c r="E1958" s="1101">
        <v>16</v>
      </c>
      <c r="F1958" s="1101">
        <v>272</v>
      </c>
      <c r="G1958" s="1101">
        <v>56</v>
      </c>
      <c r="H1958" s="1102">
        <f>MID(I1958,1,50)</f>
      </c>
      <c r="I1958" s="1" t="s">
        <v>4456</v>
      </c>
      <c r="J1958" s="1104" t="s">
        <v>4457</v>
      </c>
    </row>
    <row x14ac:dyDescent="0.25" r="1959" customHeight="1" ht="18.75">
      <c r="A1959" s="97">
        <v>70</v>
      </c>
      <c r="B1959" s="2" t="s">
        <v>4345</v>
      </c>
      <c r="C1959" s="1101">
        <v>1958</v>
      </c>
      <c r="D1959" s="1101">
        <v>14</v>
      </c>
      <c r="E1959" s="1101">
        <v>16</v>
      </c>
      <c r="F1959" s="1101">
        <v>272</v>
      </c>
      <c r="G1959" s="1101">
        <v>57</v>
      </c>
      <c r="H1959" s="1102">
        <f>MID(I1959,1,50)</f>
      </c>
      <c r="I1959" s="1" t="s">
        <v>4458</v>
      </c>
      <c r="J1959" s="1104" t="s">
        <v>4459</v>
      </c>
    </row>
    <row x14ac:dyDescent="0.25" r="1960" customHeight="1" ht="18.75">
      <c r="A1960" s="97">
        <v>70</v>
      </c>
      <c r="B1960" s="2" t="s">
        <v>4345</v>
      </c>
      <c r="C1960" s="1101">
        <v>1959</v>
      </c>
      <c r="D1960" s="1101">
        <v>14</v>
      </c>
      <c r="E1960" s="1101">
        <v>16</v>
      </c>
      <c r="F1960" s="1101">
        <v>272</v>
      </c>
      <c r="G1960" s="1101">
        <v>58</v>
      </c>
      <c r="H1960" s="1102">
        <f>MID(I1960,1,50)</f>
      </c>
      <c r="I1960" s="1" t="s">
        <v>4460</v>
      </c>
      <c r="J1960" s="1104" t="s">
        <v>4461</v>
      </c>
    </row>
    <row x14ac:dyDescent="0.25" r="1961" customHeight="1" ht="18.75">
      <c r="A1961" s="97">
        <v>70</v>
      </c>
      <c r="B1961" s="2" t="s">
        <v>4345</v>
      </c>
      <c r="C1961" s="1101">
        <v>1960</v>
      </c>
      <c r="D1961" s="1101">
        <v>14</v>
      </c>
      <c r="E1961" s="1101">
        <v>16</v>
      </c>
      <c r="F1961" s="1101">
        <v>272</v>
      </c>
      <c r="G1961" s="1101">
        <v>59</v>
      </c>
      <c r="H1961" s="1102">
        <f>MID(I1961,1,50)</f>
      </c>
      <c r="I1961" s="1" t="s">
        <v>4462</v>
      </c>
      <c r="J1961" s="1104" t="s">
        <v>4463</v>
      </c>
    </row>
    <row x14ac:dyDescent="0.25" r="1962" customHeight="1" ht="18.75">
      <c r="A1962" s="97">
        <v>70</v>
      </c>
      <c r="B1962" s="2" t="s">
        <v>4345</v>
      </c>
      <c r="C1962" s="1101">
        <v>1961</v>
      </c>
      <c r="D1962" s="1101">
        <v>14</v>
      </c>
      <c r="E1962" s="1101">
        <v>16</v>
      </c>
      <c r="F1962" s="1101">
        <v>272</v>
      </c>
      <c r="G1962" s="1101">
        <v>60</v>
      </c>
      <c r="H1962" s="1102">
        <f>MID(I1962,1,50)</f>
      </c>
      <c r="I1962" s="1" t="s">
        <v>4464</v>
      </c>
      <c r="J1962" s="1104" t="s">
        <v>4465</v>
      </c>
    </row>
    <row x14ac:dyDescent="0.25" r="1963" customHeight="1" ht="18.75">
      <c r="A1963" s="97">
        <v>70</v>
      </c>
      <c r="B1963" s="2" t="s">
        <v>4345</v>
      </c>
      <c r="C1963" s="1101">
        <v>1962</v>
      </c>
      <c r="D1963" s="1101">
        <v>14</v>
      </c>
      <c r="E1963" s="1101">
        <v>16</v>
      </c>
      <c r="F1963" s="1101">
        <v>272</v>
      </c>
      <c r="G1963" s="1101">
        <v>61</v>
      </c>
      <c r="H1963" s="1102">
        <f>MID(I1963,1,50)</f>
      </c>
      <c r="I1963" s="1" t="s">
        <v>4466</v>
      </c>
      <c r="J1963" s="1104" t="s">
        <v>4467</v>
      </c>
    </row>
    <row x14ac:dyDescent="0.25" r="1964" customHeight="1" ht="18.75">
      <c r="A1964" s="97">
        <v>70</v>
      </c>
      <c r="B1964" s="2" t="s">
        <v>4345</v>
      </c>
      <c r="C1964" s="1101">
        <v>1963</v>
      </c>
      <c r="D1964" s="1101">
        <v>14</v>
      </c>
      <c r="E1964" s="1101">
        <v>16</v>
      </c>
      <c r="F1964" s="1101">
        <v>272</v>
      </c>
      <c r="G1964" s="1101">
        <v>62</v>
      </c>
      <c r="H1964" s="1102">
        <f>MID(I1964,1,50)</f>
      </c>
      <c r="I1964" s="1" t="s">
        <v>4468</v>
      </c>
      <c r="J1964" s="1104" t="s">
        <v>4469</v>
      </c>
    </row>
    <row x14ac:dyDescent="0.25" r="1965" customHeight="1" ht="18.75">
      <c r="A1965" s="97">
        <v>70</v>
      </c>
      <c r="B1965" s="2" t="s">
        <v>4345</v>
      </c>
      <c r="C1965" s="1101">
        <v>1964</v>
      </c>
      <c r="D1965" s="1101">
        <v>14</v>
      </c>
      <c r="E1965" s="1101">
        <v>16</v>
      </c>
      <c r="F1965" s="1101">
        <v>272</v>
      </c>
      <c r="G1965" s="1101">
        <v>63</v>
      </c>
      <c r="H1965" s="1102">
        <f>MID(I1965,1,50)</f>
      </c>
      <c r="I1965" s="1" t="s">
        <v>4470</v>
      </c>
      <c r="J1965" s="1104" t="s">
        <v>4471</v>
      </c>
    </row>
    <row x14ac:dyDescent="0.25" r="1966" customHeight="1" ht="18.75">
      <c r="A1966" s="97">
        <v>70</v>
      </c>
      <c r="B1966" s="2" t="s">
        <v>4345</v>
      </c>
      <c r="C1966" s="1101">
        <v>1965</v>
      </c>
      <c r="D1966" s="1101">
        <v>14</v>
      </c>
      <c r="E1966" s="1101">
        <v>16</v>
      </c>
      <c r="F1966" s="1101">
        <v>272</v>
      </c>
      <c r="G1966" s="1101">
        <v>64</v>
      </c>
      <c r="H1966" s="1102">
        <f>MID(I1966,1,50)</f>
      </c>
      <c r="I1966" s="1" t="s">
        <v>4472</v>
      </c>
      <c r="J1966" s="1104" t="s">
        <v>4473</v>
      </c>
    </row>
    <row x14ac:dyDescent="0.25" r="1967" customHeight="1" ht="18.75">
      <c r="A1967" s="97">
        <v>70</v>
      </c>
      <c r="B1967" s="2" t="s">
        <v>4345</v>
      </c>
      <c r="C1967" s="1101">
        <v>1966</v>
      </c>
      <c r="D1967" s="1101">
        <v>14</v>
      </c>
      <c r="E1967" s="1101">
        <v>16</v>
      </c>
      <c r="F1967" s="1101">
        <v>273</v>
      </c>
      <c r="G1967" s="1101">
        <v>65</v>
      </c>
      <c r="H1967" s="1102">
        <f>MID(I1967,1,50)</f>
      </c>
      <c r="I1967" s="1" t="s">
        <v>4474</v>
      </c>
      <c r="J1967" s="1104" t="s">
        <v>4475</v>
      </c>
    </row>
    <row x14ac:dyDescent="0.25" r="1968" customHeight="1" ht="18.75">
      <c r="A1968" s="97">
        <v>70</v>
      </c>
      <c r="B1968" s="2" t="s">
        <v>4345</v>
      </c>
      <c r="C1968" s="1101">
        <v>1967</v>
      </c>
      <c r="D1968" s="1101">
        <v>14</v>
      </c>
      <c r="E1968" s="1101">
        <v>16</v>
      </c>
      <c r="F1968" s="1101">
        <v>273</v>
      </c>
      <c r="G1968" s="1101">
        <v>66</v>
      </c>
      <c r="H1968" s="1102">
        <f>MID(I1968,1,50)</f>
      </c>
      <c r="I1968" s="1" t="s">
        <v>4476</v>
      </c>
      <c r="J1968" s="1104" t="s">
        <v>4477</v>
      </c>
    </row>
    <row x14ac:dyDescent="0.25" r="1969" customHeight="1" ht="18.75">
      <c r="A1969" s="97">
        <v>70</v>
      </c>
      <c r="B1969" s="2" t="s">
        <v>4345</v>
      </c>
      <c r="C1969" s="1101">
        <v>1968</v>
      </c>
      <c r="D1969" s="1101">
        <v>14</v>
      </c>
      <c r="E1969" s="1101">
        <v>16</v>
      </c>
      <c r="F1969" s="1101">
        <v>273</v>
      </c>
      <c r="G1969" s="1101">
        <v>67</v>
      </c>
      <c r="H1969" s="1102">
        <f>MID(I1969,1,50)</f>
      </c>
      <c r="I1969" s="1" t="s">
        <v>4478</v>
      </c>
      <c r="J1969" s="1104" t="s">
        <v>4479</v>
      </c>
    </row>
    <row x14ac:dyDescent="0.25" r="1970" customHeight="1" ht="18.75">
      <c r="A1970" s="97">
        <v>70</v>
      </c>
      <c r="B1970" s="2" t="s">
        <v>4345</v>
      </c>
      <c r="C1970" s="1101">
        <v>1969</v>
      </c>
      <c r="D1970" s="1101">
        <v>14</v>
      </c>
      <c r="E1970" s="1101">
        <v>16</v>
      </c>
      <c r="F1970" s="1101">
        <v>273</v>
      </c>
      <c r="G1970" s="1101">
        <v>68</v>
      </c>
      <c r="H1970" s="1102">
        <f>MID(I1970,1,50)</f>
      </c>
      <c r="I1970" s="1" t="s">
        <v>4480</v>
      </c>
      <c r="J1970" s="1104" t="s">
        <v>4481</v>
      </c>
    </row>
    <row x14ac:dyDescent="0.25" r="1971" customHeight="1" ht="18.75">
      <c r="A1971" s="97">
        <v>70</v>
      </c>
      <c r="B1971" s="2" t="s">
        <v>4345</v>
      </c>
      <c r="C1971" s="1101">
        <v>1970</v>
      </c>
      <c r="D1971" s="1101">
        <v>14</v>
      </c>
      <c r="E1971" s="1101">
        <v>16</v>
      </c>
      <c r="F1971" s="1101">
        <v>273</v>
      </c>
      <c r="G1971" s="1101">
        <v>69</v>
      </c>
      <c r="H1971" s="1102">
        <f>MID(I1971,1,50)</f>
      </c>
      <c r="I1971" s="1" t="s">
        <v>4482</v>
      </c>
      <c r="J1971" s="1104" t="s">
        <v>4483</v>
      </c>
    </row>
    <row x14ac:dyDescent="0.25" r="1972" customHeight="1" ht="18.75">
      <c r="A1972" s="97">
        <v>70</v>
      </c>
      <c r="B1972" s="2" t="s">
        <v>4345</v>
      </c>
      <c r="C1972" s="1101">
        <v>1971</v>
      </c>
      <c r="D1972" s="1101">
        <v>14</v>
      </c>
      <c r="E1972" s="1101">
        <v>16</v>
      </c>
      <c r="F1972" s="1101">
        <v>273</v>
      </c>
      <c r="G1972" s="1101">
        <v>70</v>
      </c>
      <c r="H1972" s="1102">
        <f>MID(I1972,1,50)</f>
      </c>
      <c r="I1972" s="1" t="s">
        <v>4484</v>
      </c>
      <c r="J1972" s="1104" t="s">
        <v>4485</v>
      </c>
    </row>
    <row x14ac:dyDescent="0.25" r="1973" customHeight="1" ht="18.75">
      <c r="A1973" s="97">
        <v>70</v>
      </c>
      <c r="B1973" s="2" t="s">
        <v>4345</v>
      </c>
      <c r="C1973" s="1101">
        <v>1972</v>
      </c>
      <c r="D1973" s="1101">
        <v>14</v>
      </c>
      <c r="E1973" s="1101">
        <v>16</v>
      </c>
      <c r="F1973" s="1101">
        <v>273</v>
      </c>
      <c r="G1973" s="1101">
        <v>71</v>
      </c>
      <c r="H1973" s="1102">
        <f>MID(I1973,1,50)</f>
      </c>
      <c r="I1973" s="1" t="s">
        <v>4486</v>
      </c>
      <c r="J1973" s="1104" t="s">
        <v>4487</v>
      </c>
    </row>
    <row x14ac:dyDescent="0.25" r="1974" customHeight="1" ht="18.75">
      <c r="A1974" s="97">
        <v>70</v>
      </c>
      <c r="B1974" s="2" t="s">
        <v>4345</v>
      </c>
      <c r="C1974" s="1101">
        <v>1973</v>
      </c>
      <c r="D1974" s="1101">
        <v>14</v>
      </c>
      <c r="E1974" s="1101">
        <v>16</v>
      </c>
      <c r="F1974" s="1101">
        <v>273</v>
      </c>
      <c r="G1974" s="1101">
        <v>72</v>
      </c>
      <c r="H1974" s="1102">
        <f>MID(I1974,1,50)</f>
      </c>
      <c r="I1974" s="1" t="s">
        <v>4488</v>
      </c>
      <c r="J1974" s="1104" t="s">
        <v>4489</v>
      </c>
    </row>
    <row x14ac:dyDescent="0.25" r="1975" customHeight="1" ht="18.75">
      <c r="A1975" s="97">
        <v>70</v>
      </c>
      <c r="B1975" s="2" t="s">
        <v>4345</v>
      </c>
      <c r="C1975" s="1101">
        <v>1974</v>
      </c>
      <c r="D1975" s="1101">
        <v>14</v>
      </c>
      <c r="E1975" s="1101">
        <v>16</v>
      </c>
      <c r="F1975" s="1101">
        <v>274</v>
      </c>
      <c r="G1975" s="1101">
        <v>73</v>
      </c>
      <c r="H1975" s="1102">
        <f>MID(I1975,1,50)</f>
      </c>
      <c r="I1975" s="1" t="s">
        <v>4490</v>
      </c>
      <c r="J1975" s="1104" t="s">
        <v>4491</v>
      </c>
    </row>
    <row x14ac:dyDescent="0.25" r="1976" customHeight="1" ht="18.75">
      <c r="A1976" s="97">
        <v>70</v>
      </c>
      <c r="B1976" s="2" t="s">
        <v>4345</v>
      </c>
      <c r="C1976" s="1101">
        <v>1975</v>
      </c>
      <c r="D1976" s="1101">
        <v>14</v>
      </c>
      <c r="E1976" s="1101">
        <v>16</v>
      </c>
      <c r="F1976" s="1101">
        <v>274</v>
      </c>
      <c r="G1976" s="1101">
        <v>74</v>
      </c>
      <c r="H1976" s="1102">
        <f>MID(I1976,1,50)</f>
      </c>
      <c r="I1976" s="1" t="s">
        <v>4492</v>
      </c>
      <c r="J1976" s="1104" t="s">
        <v>4493</v>
      </c>
    </row>
    <row x14ac:dyDescent="0.25" r="1977" customHeight="1" ht="18.75">
      <c r="A1977" s="97">
        <v>70</v>
      </c>
      <c r="B1977" s="2" t="s">
        <v>4345</v>
      </c>
      <c r="C1977" s="1101">
        <v>1976</v>
      </c>
      <c r="D1977" s="1101">
        <v>14</v>
      </c>
      <c r="E1977" s="1101">
        <v>16</v>
      </c>
      <c r="F1977" s="1101">
        <v>274</v>
      </c>
      <c r="G1977" s="1101">
        <v>75</v>
      </c>
      <c r="H1977" s="1102">
        <f>MID(I1977,1,50)</f>
      </c>
      <c r="I1977" s="1" t="s">
        <v>4494</v>
      </c>
      <c r="J1977" s="1104" t="s">
        <v>4495</v>
      </c>
    </row>
    <row x14ac:dyDescent="0.25" r="1978" customHeight="1" ht="18.75">
      <c r="A1978" s="97">
        <v>70</v>
      </c>
      <c r="B1978" s="2" t="s">
        <v>4345</v>
      </c>
      <c r="C1978" s="1101">
        <v>1977</v>
      </c>
      <c r="D1978" s="1101">
        <v>14</v>
      </c>
      <c r="E1978" s="1101">
        <v>16</v>
      </c>
      <c r="F1978" s="1101">
        <v>274</v>
      </c>
      <c r="G1978" s="1101">
        <v>76</v>
      </c>
      <c r="H1978" s="1102">
        <f>MID(I1978,1,50)</f>
      </c>
      <c r="I1978" s="1" t="s">
        <v>4496</v>
      </c>
      <c r="J1978" s="1104" t="s">
        <v>4497</v>
      </c>
    </row>
    <row x14ac:dyDescent="0.25" r="1979" customHeight="1" ht="18.75">
      <c r="A1979" s="97">
        <v>70</v>
      </c>
      <c r="B1979" s="2" t="s">
        <v>4345</v>
      </c>
      <c r="C1979" s="1101">
        <v>1978</v>
      </c>
      <c r="D1979" s="1101">
        <v>14</v>
      </c>
      <c r="E1979" s="1101">
        <v>16</v>
      </c>
      <c r="F1979" s="1101">
        <v>274</v>
      </c>
      <c r="G1979" s="1101">
        <v>77</v>
      </c>
      <c r="H1979" s="1102">
        <f>MID(I1979,1,50)</f>
      </c>
      <c r="I1979" s="1" t="s">
        <v>4498</v>
      </c>
      <c r="J1979" s="1104" t="s">
        <v>4499</v>
      </c>
    </row>
    <row x14ac:dyDescent="0.25" r="1980" customHeight="1" ht="18.75">
      <c r="A1980" s="97">
        <v>70</v>
      </c>
      <c r="B1980" s="2" t="s">
        <v>4345</v>
      </c>
      <c r="C1980" s="1101">
        <v>1979</v>
      </c>
      <c r="D1980" s="1101">
        <v>14</v>
      </c>
      <c r="E1980" s="1101">
        <v>16</v>
      </c>
      <c r="F1980" s="1101">
        <v>274</v>
      </c>
      <c r="G1980" s="1101">
        <v>78</v>
      </c>
      <c r="H1980" s="1102">
        <f>MID(I1980,1,50)</f>
      </c>
      <c r="I1980" s="1" t="s">
        <v>4500</v>
      </c>
      <c r="J1980" s="1104" t="s">
        <v>4501</v>
      </c>
    </row>
    <row x14ac:dyDescent="0.25" r="1981" customHeight="1" ht="18.75">
      <c r="A1981" s="97">
        <v>70</v>
      </c>
      <c r="B1981" s="2" t="s">
        <v>4345</v>
      </c>
      <c r="C1981" s="1101">
        <v>1980</v>
      </c>
      <c r="D1981" s="1101">
        <v>14</v>
      </c>
      <c r="E1981" s="1101">
        <v>16</v>
      </c>
      <c r="F1981" s="1101">
        <v>274</v>
      </c>
      <c r="G1981" s="1101">
        <v>79</v>
      </c>
      <c r="H1981" s="1102">
        <f>MID(I1981,1,50)</f>
      </c>
      <c r="I1981" s="1" t="s">
        <v>4502</v>
      </c>
      <c r="J1981" s="1104" t="s">
        <v>4503</v>
      </c>
    </row>
    <row x14ac:dyDescent="0.25" r="1982" customHeight="1" ht="18.75">
      <c r="A1982" s="97">
        <v>70</v>
      </c>
      <c r="B1982" s="2" t="s">
        <v>4345</v>
      </c>
      <c r="C1982" s="1101">
        <v>1981</v>
      </c>
      <c r="D1982" s="1101">
        <v>14</v>
      </c>
      <c r="E1982" s="1101">
        <v>16</v>
      </c>
      <c r="F1982" s="1101">
        <v>275</v>
      </c>
      <c r="G1982" s="1101">
        <v>80</v>
      </c>
      <c r="H1982" s="1102">
        <f>MID(I1982,1,50)</f>
      </c>
      <c r="I1982" s="1" t="s">
        <v>4504</v>
      </c>
      <c r="J1982" s="1104" t="s">
        <v>4505</v>
      </c>
    </row>
    <row x14ac:dyDescent="0.25" r="1983" customHeight="1" ht="18.75">
      <c r="A1983" s="97">
        <v>70</v>
      </c>
      <c r="B1983" s="2" t="s">
        <v>4345</v>
      </c>
      <c r="C1983" s="1101">
        <v>1982</v>
      </c>
      <c r="D1983" s="1101">
        <v>14</v>
      </c>
      <c r="E1983" s="1101">
        <v>16</v>
      </c>
      <c r="F1983" s="1101">
        <v>275</v>
      </c>
      <c r="G1983" s="1101">
        <v>81</v>
      </c>
      <c r="H1983" s="1102">
        <f>MID(I1983,1,50)</f>
      </c>
      <c r="I1983" s="1" t="s">
        <v>4506</v>
      </c>
      <c r="J1983" s="1104" t="s">
        <v>4507</v>
      </c>
    </row>
    <row x14ac:dyDescent="0.25" r="1984" customHeight="1" ht="18.75">
      <c r="A1984" s="97">
        <v>70</v>
      </c>
      <c r="B1984" s="2" t="s">
        <v>4345</v>
      </c>
      <c r="C1984" s="1101">
        <v>1983</v>
      </c>
      <c r="D1984" s="1101">
        <v>14</v>
      </c>
      <c r="E1984" s="1101">
        <v>16</v>
      </c>
      <c r="F1984" s="1101">
        <v>275</v>
      </c>
      <c r="G1984" s="1101">
        <v>82</v>
      </c>
      <c r="H1984" s="1102">
        <f>MID(I1984,1,50)</f>
      </c>
      <c r="I1984" s="1" t="s">
        <v>4508</v>
      </c>
      <c r="J1984" s="1104" t="s">
        <v>4509</v>
      </c>
    </row>
    <row x14ac:dyDescent="0.25" r="1985" customHeight="1" ht="18.75">
      <c r="A1985" s="97">
        <v>70</v>
      </c>
      <c r="B1985" s="2" t="s">
        <v>4345</v>
      </c>
      <c r="C1985" s="1101">
        <v>1984</v>
      </c>
      <c r="D1985" s="1101">
        <v>14</v>
      </c>
      <c r="E1985" s="1101">
        <v>16</v>
      </c>
      <c r="F1985" s="1101">
        <v>275</v>
      </c>
      <c r="G1985" s="1101">
        <v>83</v>
      </c>
      <c r="H1985" s="1102">
        <f>MID(I1985,1,50)</f>
      </c>
      <c r="I1985" s="1" t="s">
        <v>4510</v>
      </c>
      <c r="J1985" s="1104" t="s">
        <v>4511</v>
      </c>
    </row>
    <row x14ac:dyDescent="0.25" r="1986" customHeight="1" ht="18.75">
      <c r="A1986" s="97">
        <v>70</v>
      </c>
      <c r="B1986" s="2" t="s">
        <v>4345</v>
      </c>
      <c r="C1986" s="1101">
        <v>1985</v>
      </c>
      <c r="D1986" s="1101">
        <v>14</v>
      </c>
      <c r="E1986" s="1101">
        <v>16</v>
      </c>
      <c r="F1986" s="1101">
        <v>275</v>
      </c>
      <c r="G1986" s="1101">
        <v>84</v>
      </c>
      <c r="H1986" s="1102">
        <f>MID(I1986,1,50)</f>
      </c>
      <c r="I1986" s="1" t="s">
        <v>4512</v>
      </c>
      <c r="J1986" s="1104" t="s">
        <v>4513</v>
      </c>
    </row>
    <row x14ac:dyDescent="0.25" r="1987" customHeight="1" ht="18.75">
      <c r="A1987" s="97">
        <v>70</v>
      </c>
      <c r="B1987" s="2" t="s">
        <v>4345</v>
      </c>
      <c r="C1987" s="1101">
        <v>1986</v>
      </c>
      <c r="D1987" s="1101">
        <v>14</v>
      </c>
      <c r="E1987" s="1101">
        <v>16</v>
      </c>
      <c r="F1987" s="1101">
        <v>275</v>
      </c>
      <c r="G1987" s="1101">
        <v>85</v>
      </c>
      <c r="H1987" s="1102">
        <f>MID(I1987,1,50)</f>
      </c>
      <c r="I1987" s="1" t="s">
        <v>4514</v>
      </c>
      <c r="J1987" s="1104" t="s">
        <v>4515</v>
      </c>
    </row>
    <row x14ac:dyDescent="0.25" r="1988" customHeight="1" ht="18.75">
      <c r="A1988" s="97">
        <v>70</v>
      </c>
      <c r="B1988" s="2" t="s">
        <v>4345</v>
      </c>
      <c r="C1988" s="1101">
        <v>1987</v>
      </c>
      <c r="D1988" s="1101">
        <v>14</v>
      </c>
      <c r="E1988" s="1101">
        <v>16</v>
      </c>
      <c r="F1988" s="1101">
        <v>275</v>
      </c>
      <c r="G1988" s="1101">
        <v>86</v>
      </c>
      <c r="H1988" s="1102">
        <f>MID(I1988,1,50)</f>
      </c>
      <c r="I1988" s="1" t="s">
        <v>4516</v>
      </c>
      <c r="J1988" s="1104" t="s">
        <v>4517</v>
      </c>
    </row>
    <row x14ac:dyDescent="0.25" r="1989" customHeight="1" ht="18.75">
      <c r="A1989" s="97">
        <v>70</v>
      </c>
      <c r="B1989" s="2" t="s">
        <v>4345</v>
      </c>
      <c r="C1989" s="1101">
        <v>1988</v>
      </c>
      <c r="D1989" s="1101">
        <v>14</v>
      </c>
      <c r="E1989" s="1101">
        <v>16</v>
      </c>
      <c r="F1989" s="1101">
        <v>275</v>
      </c>
      <c r="G1989" s="1101">
        <v>87</v>
      </c>
      <c r="H1989" s="1102">
        <f>MID(I1989,1,50)</f>
      </c>
      <c r="I1989" s="1" t="s">
        <v>4518</v>
      </c>
      <c r="J1989" s="1104" t="s">
        <v>4519</v>
      </c>
    </row>
    <row x14ac:dyDescent="0.25" r="1990" customHeight="1" ht="18.75">
      <c r="A1990" s="97">
        <v>70</v>
      </c>
      <c r="B1990" s="2" t="s">
        <v>4345</v>
      </c>
      <c r="C1990" s="1101">
        <v>1989</v>
      </c>
      <c r="D1990" s="1101">
        <v>14</v>
      </c>
      <c r="E1990" s="1101">
        <v>16</v>
      </c>
      <c r="F1990" s="1101">
        <v>276</v>
      </c>
      <c r="G1990" s="1101">
        <v>88</v>
      </c>
      <c r="H1990" s="1102">
        <f>MID(I1990,1,50)</f>
      </c>
      <c r="I1990" s="1" t="s">
        <v>4520</v>
      </c>
      <c r="J1990" s="1104" t="s">
        <v>4521</v>
      </c>
    </row>
    <row x14ac:dyDescent="0.25" r="1991" customHeight="1" ht="18.75">
      <c r="A1991" s="97">
        <v>70</v>
      </c>
      <c r="B1991" s="2" t="s">
        <v>4345</v>
      </c>
      <c r="C1991" s="1101">
        <v>1990</v>
      </c>
      <c r="D1991" s="1101">
        <v>14</v>
      </c>
      <c r="E1991" s="1101">
        <v>16</v>
      </c>
      <c r="F1991" s="1101">
        <v>276</v>
      </c>
      <c r="G1991" s="1101">
        <v>89</v>
      </c>
      <c r="H1991" s="1102">
        <f>MID(I1991,1,50)</f>
      </c>
      <c r="I1991" s="1" t="s">
        <v>4522</v>
      </c>
      <c r="J1991" s="1104" t="s">
        <v>4523</v>
      </c>
    </row>
    <row x14ac:dyDescent="0.25" r="1992" customHeight="1" ht="18.75">
      <c r="A1992" s="97">
        <v>70</v>
      </c>
      <c r="B1992" s="2" t="s">
        <v>4345</v>
      </c>
      <c r="C1992" s="1101">
        <v>1991</v>
      </c>
      <c r="D1992" s="1101">
        <v>14</v>
      </c>
      <c r="E1992" s="1101">
        <v>16</v>
      </c>
      <c r="F1992" s="1101">
        <v>276</v>
      </c>
      <c r="G1992" s="1101">
        <v>90</v>
      </c>
      <c r="H1992" s="1102">
        <f>MID(I1992,1,50)</f>
      </c>
      <c r="I1992" s="1" t="s">
        <v>4524</v>
      </c>
      <c r="J1992" s="1104" t="s">
        <v>4525</v>
      </c>
    </row>
    <row x14ac:dyDescent="0.25" r="1993" customHeight="1" ht="18.75">
      <c r="A1993" s="97">
        <v>70</v>
      </c>
      <c r="B1993" s="2" t="s">
        <v>4345</v>
      </c>
      <c r="C1993" s="1101">
        <v>1992</v>
      </c>
      <c r="D1993" s="1101">
        <v>14</v>
      </c>
      <c r="E1993" s="1101">
        <v>16</v>
      </c>
      <c r="F1993" s="1101">
        <v>276</v>
      </c>
      <c r="G1993" s="1101">
        <v>91</v>
      </c>
      <c r="H1993" s="1102">
        <f>MID(I1993,1,50)</f>
      </c>
      <c r="I1993" s="1" t="s">
        <v>4526</v>
      </c>
      <c r="J1993" s="1104" t="s">
        <v>4527</v>
      </c>
    </row>
    <row x14ac:dyDescent="0.25" r="1994" customHeight="1" ht="18.75">
      <c r="A1994" s="97">
        <v>70</v>
      </c>
      <c r="B1994" s="2" t="s">
        <v>4345</v>
      </c>
      <c r="C1994" s="1101">
        <v>1993</v>
      </c>
      <c r="D1994" s="1101">
        <v>14</v>
      </c>
      <c r="E1994" s="1101">
        <v>16</v>
      </c>
      <c r="F1994" s="1101">
        <v>276</v>
      </c>
      <c r="G1994" s="1101">
        <v>92</v>
      </c>
      <c r="H1994" s="1102">
        <f>MID(I1994,1,50)</f>
      </c>
      <c r="I1994" s="1" t="s">
        <v>4528</v>
      </c>
      <c r="J1994" s="1104" t="s">
        <v>4529</v>
      </c>
    </row>
    <row x14ac:dyDescent="0.25" r="1995" customHeight="1" ht="18.75">
      <c r="A1995" s="97">
        <v>70</v>
      </c>
      <c r="B1995" s="2" t="s">
        <v>4345</v>
      </c>
      <c r="C1995" s="1101">
        <v>1994</v>
      </c>
      <c r="D1995" s="1101">
        <v>14</v>
      </c>
      <c r="E1995" s="1101">
        <v>16</v>
      </c>
      <c r="F1995" s="1101">
        <v>276</v>
      </c>
      <c r="G1995" s="1101">
        <v>93</v>
      </c>
      <c r="H1995" s="1102">
        <f>MID(I1995,1,50)</f>
      </c>
      <c r="I1995" s="1" t="s">
        <v>4530</v>
      </c>
      <c r="J1995" s="1104" t="s">
        <v>4531</v>
      </c>
    </row>
    <row x14ac:dyDescent="0.25" r="1996" customHeight="1" ht="18.75">
      <c r="A1996" s="97">
        <v>70</v>
      </c>
      <c r="B1996" s="2" t="s">
        <v>4345</v>
      </c>
      <c r="C1996" s="1101">
        <v>1995</v>
      </c>
      <c r="D1996" s="1101">
        <v>14</v>
      </c>
      <c r="E1996" s="1101">
        <v>16</v>
      </c>
      <c r="F1996" s="1101">
        <v>277</v>
      </c>
      <c r="G1996" s="1101">
        <v>94</v>
      </c>
      <c r="H1996" s="1102">
        <f>MID(I1996,1,50)</f>
      </c>
      <c r="I1996" s="1" t="s">
        <v>4532</v>
      </c>
      <c r="J1996" s="1104" t="s">
        <v>4533</v>
      </c>
    </row>
    <row x14ac:dyDescent="0.25" r="1997" customHeight="1" ht="18.75">
      <c r="A1997" s="97">
        <v>70</v>
      </c>
      <c r="B1997" s="2" t="s">
        <v>4345</v>
      </c>
      <c r="C1997" s="1101">
        <v>1996</v>
      </c>
      <c r="D1997" s="1101">
        <v>14</v>
      </c>
      <c r="E1997" s="1101">
        <v>16</v>
      </c>
      <c r="F1997" s="1101">
        <v>277</v>
      </c>
      <c r="G1997" s="1101">
        <v>95</v>
      </c>
      <c r="H1997" s="1102">
        <f>MID(I1997,1,50)</f>
      </c>
      <c r="I1997" s="1" t="s">
        <v>4534</v>
      </c>
      <c r="J1997" s="1104" t="s">
        <v>4535</v>
      </c>
    </row>
    <row x14ac:dyDescent="0.25" r="1998" customHeight="1" ht="18.75">
      <c r="A1998" s="97">
        <v>70</v>
      </c>
      <c r="B1998" s="2" t="s">
        <v>4345</v>
      </c>
      <c r="C1998" s="1101">
        <v>1997</v>
      </c>
      <c r="D1998" s="1101">
        <v>14</v>
      </c>
      <c r="E1998" s="1101">
        <v>16</v>
      </c>
      <c r="F1998" s="1101">
        <v>277</v>
      </c>
      <c r="G1998" s="1101">
        <v>96</v>
      </c>
      <c r="H1998" s="1102">
        <f>MID(I1998,1,50)</f>
      </c>
      <c r="I1998" s="1" t="s">
        <v>4536</v>
      </c>
      <c r="J1998" s="1104" t="s">
        <v>4537</v>
      </c>
    </row>
    <row x14ac:dyDescent="0.25" r="1999" customHeight="1" ht="18.75">
      <c r="A1999" s="97">
        <v>70</v>
      </c>
      <c r="B1999" s="2" t="s">
        <v>4345</v>
      </c>
      <c r="C1999" s="1101">
        <v>1998</v>
      </c>
      <c r="D1999" s="1101">
        <v>14</v>
      </c>
      <c r="E1999" s="1101">
        <v>16</v>
      </c>
      <c r="F1999" s="1101">
        <v>277</v>
      </c>
      <c r="G1999" s="1101">
        <v>97</v>
      </c>
      <c r="H1999" s="1102">
        <f>MID(I1999,1,50)</f>
      </c>
      <c r="I1999" s="1" t="s">
        <v>4538</v>
      </c>
      <c r="J1999" s="1104" t="s">
        <v>4539</v>
      </c>
    </row>
    <row x14ac:dyDescent="0.25" r="2000" customHeight="1" ht="18.75">
      <c r="A2000" s="97">
        <v>70</v>
      </c>
      <c r="B2000" s="2" t="s">
        <v>4345</v>
      </c>
      <c r="C2000" s="1101">
        <v>1999</v>
      </c>
      <c r="D2000" s="1101">
        <v>14</v>
      </c>
      <c r="E2000" s="1101">
        <v>16</v>
      </c>
      <c r="F2000" s="1101">
        <v>277</v>
      </c>
      <c r="G2000" s="1101">
        <v>98</v>
      </c>
      <c r="H2000" s="1102">
        <f>MID(I2000,1,50)</f>
      </c>
      <c r="I2000" s="1" t="s">
        <v>4540</v>
      </c>
      <c r="J2000" s="1104" t="s">
        <v>4541</v>
      </c>
    </row>
    <row x14ac:dyDescent="0.25" r="2001" customHeight="1" ht="18.75">
      <c r="A2001" s="97">
        <v>70</v>
      </c>
      <c r="B2001" s="2" t="s">
        <v>4345</v>
      </c>
      <c r="C2001" s="1101">
        <v>2000</v>
      </c>
      <c r="D2001" s="1101">
        <v>14</v>
      </c>
      <c r="E2001" s="1101">
        <v>16</v>
      </c>
      <c r="F2001" s="1101">
        <v>277</v>
      </c>
      <c r="G2001" s="1101">
        <v>99</v>
      </c>
      <c r="H2001" s="1102">
        <f>MID(I2001,1,50)</f>
      </c>
      <c r="I2001" s="1" t="s">
        <v>4542</v>
      </c>
      <c r="J2001" s="1104" t="s">
        <v>4543</v>
      </c>
    </row>
    <row x14ac:dyDescent="0.25" r="2002" customHeight="1" ht="18.75">
      <c r="A2002" s="97">
        <v>70</v>
      </c>
      <c r="B2002" s="2" t="s">
        <v>4345</v>
      </c>
      <c r="C2002" s="1101">
        <v>2001</v>
      </c>
      <c r="D2002" s="1101">
        <v>14</v>
      </c>
      <c r="E2002" s="1101">
        <v>16</v>
      </c>
      <c r="F2002" s="1101">
        <v>277</v>
      </c>
      <c r="G2002" s="1101">
        <v>100</v>
      </c>
      <c r="H2002" s="1102">
        <f>MID(I2002,1,50)</f>
      </c>
      <c r="I2002" s="1" t="s">
        <v>4544</v>
      </c>
      <c r="J2002" s="1104" t="s">
        <v>4545</v>
      </c>
    </row>
    <row x14ac:dyDescent="0.25" r="2003" customHeight="1" ht="18.75">
      <c r="A2003" s="97">
        <v>70</v>
      </c>
      <c r="B2003" s="2" t="s">
        <v>4345</v>
      </c>
      <c r="C2003" s="1101">
        <v>2002</v>
      </c>
      <c r="D2003" s="1101">
        <v>14</v>
      </c>
      <c r="E2003" s="1101">
        <v>16</v>
      </c>
      <c r="F2003" s="1101">
        <v>277</v>
      </c>
      <c r="G2003" s="1101">
        <v>101</v>
      </c>
      <c r="H2003" s="1102">
        <f>MID(I2003,1,50)</f>
      </c>
      <c r="I2003" s="1" t="s">
        <v>4546</v>
      </c>
      <c r="J2003" s="1104" t="s">
        <v>4547</v>
      </c>
    </row>
    <row x14ac:dyDescent="0.25" r="2004" customHeight="1" ht="18.75">
      <c r="A2004" s="97">
        <v>70</v>
      </c>
      <c r="B2004" s="2" t="s">
        <v>4345</v>
      </c>
      <c r="C2004" s="1101">
        <v>2003</v>
      </c>
      <c r="D2004" s="1101">
        <v>14</v>
      </c>
      <c r="E2004" s="1101">
        <v>16</v>
      </c>
      <c r="F2004" s="1101">
        <v>277</v>
      </c>
      <c r="G2004" s="1101">
        <v>102</v>
      </c>
      <c r="H2004" s="1102">
        <f>MID(I2004,1,50)</f>
      </c>
      <c r="I2004" s="1" t="s">
        <v>4548</v>
      </c>
      <c r="J2004" s="1104" t="s">
        <v>4549</v>
      </c>
    </row>
    <row x14ac:dyDescent="0.25" r="2005" customHeight="1" ht="18.75">
      <c r="A2005" s="97">
        <v>70</v>
      </c>
      <c r="B2005" s="2" t="s">
        <v>4345</v>
      </c>
      <c r="C2005" s="1101">
        <v>2004</v>
      </c>
      <c r="D2005" s="1101">
        <v>14</v>
      </c>
      <c r="E2005" s="1101">
        <v>16</v>
      </c>
      <c r="F2005" s="1101">
        <v>278</v>
      </c>
      <c r="G2005" s="1101">
        <v>103</v>
      </c>
      <c r="H2005" s="1102">
        <f>MID(I2005,1,50)</f>
      </c>
      <c r="I2005" s="1" t="s">
        <v>4550</v>
      </c>
      <c r="J2005" s="1104" t="s">
        <v>4551</v>
      </c>
    </row>
    <row x14ac:dyDescent="0.25" r="2006" customHeight="1" ht="18.75">
      <c r="A2006" s="97">
        <v>70</v>
      </c>
      <c r="B2006" s="2" t="s">
        <v>4345</v>
      </c>
      <c r="C2006" s="1101">
        <v>2005</v>
      </c>
      <c r="D2006" s="1101">
        <v>14</v>
      </c>
      <c r="E2006" s="1101">
        <v>16</v>
      </c>
      <c r="F2006" s="1101">
        <v>278</v>
      </c>
      <c r="G2006" s="1101">
        <v>104</v>
      </c>
      <c r="H2006" s="1102">
        <f>MID(I2006,1,50)</f>
      </c>
      <c r="I2006" s="1" t="s">
        <v>4552</v>
      </c>
      <c r="J2006" s="1104" t="s">
        <v>4553</v>
      </c>
    </row>
    <row x14ac:dyDescent="0.25" r="2007" customHeight="1" ht="18.75">
      <c r="A2007" s="97">
        <v>70</v>
      </c>
      <c r="B2007" s="2" t="s">
        <v>4345</v>
      </c>
      <c r="C2007" s="1101">
        <v>2006</v>
      </c>
      <c r="D2007" s="1101">
        <v>14</v>
      </c>
      <c r="E2007" s="1101">
        <v>16</v>
      </c>
      <c r="F2007" s="1101">
        <v>278</v>
      </c>
      <c r="G2007" s="1101">
        <v>105</v>
      </c>
      <c r="H2007" s="1102">
        <f>MID(I2007,1,50)</f>
      </c>
      <c r="I2007" s="1" t="s">
        <v>4554</v>
      </c>
      <c r="J2007" s="1104" t="s">
        <v>4555</v>
      </c>
    </row>
    <row x14ac:dyDescent="0.25" r="2008" customHeight="1" ht="18.75">
      <c r="A2008" s="97">
        <v>70</v>
      </c>
      <c r="B2008" s="2" t="s">
        <v>4345</v>
      </c>
      <c r="C2008" s="1101">
        <v>2007</v>
      </c>
      <c r="D2008" s="1101">
        <v>14</v>
      </c>
      <c r="E2008" s="1101">
        <v>16</v>
      </c>
      <c r="F2008" s="1101">
        <v>278</v>
      </c>
      <c r="G2008" s="1101">
        <v>106</v>
      </c>
      <c r="H2008" s="1102">
        <f>MID(I2008,1,50)</f>
      </c>
      <c r="I2008" s="1" t="s">
        <v>4556</v>
      </c>
      <c r="J2008" s="1104" t="s">
        <v>4557</v>
      </c>
    </row>
    <row x14ac:dyDescent="0.25" r="2009" customHeight="1" ht="18.75">
      <c r="A2009" s="97">
        <v>70</v>
      </c>
      <c r="B2009" s="2" t="s">
        <v>4345</v>
      </c>
      <c r="C2009" s="1101">
        <v>2008</v>
      </c>
      <c r="D2009" s="1101">
        <v>14</v>
      </c>
      <c r="E2009" s="1101">
        <v>16</v>
      </c>
      <c r="F2009" s="1101">
        <v>278</v>
      </c>
      <c r="G2009" s="1101">
        <v>107</v>
      </c>
      <c r="H2009" s="1102">
        <f>MID(I2009,1,50)</f>
      </c>
      <c r="I2009" s="1" t="s">
        <v>4558</v>
      </c>
      <c r="J2009" s="1104" t="s">
        <v>4559</v>
      </c>
    </row>
    <row x14ac:dyDescent="0.25" r="2010" customHeight="1" ht="18.75">
      <c r="A2010" s="97">
        <v>70</v>
      </c>
      <c r="B2010" s="2" t="s">
        <v>4345</v>
      </c>
      <c r="C2010" s="1101">
        <v>2009</v>
      </c>
      <c r="D2010" s="1101">
        <v>14</v>
      </c>
      <c r="E2010" s="1101">
        <v>16</v>
      </c>
      <c r="F2010" s="1101">
        <v>278</v>
      </c>
      <c r="G2010" s="1101">
        <v>108</v>
      </c>
      <c r="H2010" s="1102">
        <f>MID(I2010,1,50)</f>
      </c>
      <c r="I2010" s="1" t="s">
        <v>4560</v>
      </c>
      <c r="J2010" s="1104" t="s">
        <v>4561</v>
      </c>
    </row>
    <row x14ac:dyDescent="0.25" r="2011" customHeight="1" ht="18.75">
      <c r="A2011" s="97">
        <v>70</v>
      </c>
      <c r="B2011" s="2" t="s">
        <v>4345</v>
      </c>
      <c r="C2011" s="1101">
        <v>2010</v>
      </c>
      <c r="D2011" s="1101">
        <v>14</v>
      </c>
      <c r="E2011" s="1101">
        <v>16</v>
      </c>
      <c r="F2011" s="1101">
        <v>278</v>
      </c>
      <c r="G2011" s="1101">
        <v>109</v>
      </c>
      <c r="H2011" s="1102">
        <f>MID(I2011,1,50)</f>
      </c>
      <c r="I2011" s="1" t="s">
        <v>4562</v>
      </c>
      <c r="J2011" s="1104" t="s">
        <v>4563</v>
      </c>
    </row>
    <row x14ac:dyDescent="0.25" r="2012" customHeight="1" ht="18.75">
      <c r="A2012" s="97">
        <v>70</v>
      </c>
      <c r="B2012" s="2" t="s">
        <v>4345</v>
      </c>
      <c r="C2012" s="1101">
        <v>2011</v>
      </c>
      <c r="D2012" s="1101">
        <v>14</v>
      </c>
      <c r="E2012" s="1101">
        <v>16</v>
      </c>
      <c r="F2012" s="1101">
        <v>278</v>
      </c>
      <c r="G2012" s="1101">
        <v>110</v>
      </c>
      <c r="H2012" s="1102">
        <f>MID(I2012,1,50)</f>
      </c>
      <c r="I2012" s="1" t="s">
        <v>4564</v>
      </c>
      <c r="J2012" s="1104" t="s">
        <v>4565</v>
      </c>
    </row>
    <row x14ac:dyDescent="0.25" r="2013" customHeight="1" ht="18.75">
      <c r="A2013" s="97">
        <v>70</v>
      </c>
      <c r="B2013" s="2" t="s">
        <v>4345</v>
      </c>
      <c r="C2013" s="1101">
        <v>2012</v>
      </c>
      <c r="D2013" s="1101">
        <v>14</v>
      </c>
      <c r="E2013" s="1101">
        <v>16</v>
      </c>
      <c r="F2013" s="1101">
        <v>279</v>
      </c>
      <c r="G2013" s="1101">
        <v>111</v>
      </c>
      <c r="H2013" s="1102">
        <f>MID(I2013,1,50)</f>
      </c>
      <c r="I2013" s="1" t="s">
        <v>4566</v>
      </c>
      <c r="J2013" s="1104" t="s">
        <v>4567</v>
      </c>
    </row>
    <row x14ac:dyDescent="0.25" r="2014" customHeight="1" ht="18.75">
      <c r="A2014" s="97">
        <v>70</v>
      </c>
      <c r="B2014" s="2" t="s">
        <v>4345</v>
      </c>
      <c r="C2014" s="1101">
        <v>2013</v>
      </c>
      <c r="D2014" s="1101">
        <v>14</v>
      </c>
      <c r="E2014" s="1101">
        <v>16</v>
      </c>
      <c r="F2014" s="1101">
        <v>279</v>
      </c>
      <c r="G2014" s="1101">
        <v>112</v>
      </c>
      <c r="H2014" s="1102">
        <f>MID(I2014,1,50)</f>
      </c>
      <c r="I2014" s="1" t="s">
        <v>4568</v>
      </c>
      <c r="J2014" s="1104" t="s">
        <v>4569</v>
      </c>
    </row>
    <row x14ac:dyDescent="0.25" r="2015" customHeight="1" ht="18.75">
      <c r="A2015" s="97">
        <v>70</v>
      </c>
      <c r="B2015" s="2" t="s">
        <v>4345</v>
      </c>
      <c r="C2015" s="1101">
        <v>2014</v>
      </c>
      <c r="D2015" s="1101">
        <v>14</v>
      </c>
      <c r="E2015" s="1101">
        <v>16</v>
      </c>
      <c r="F2015" s="1101">
        <v>279</v>
      </c>
      <c r="G2015" s="1101">
        <v>113</v>
      </c>
      <c r="H2015" s="1102">
        <f>MID(I2015,1,50)</f>
      </c>
      <c r="I2015" s="1" t="s">
        <v>4570</v>
      </c>
      <c r="J2015" s="1104" t="s">
        <v>4571</v>
      </c>
    </row>
    <row x14ac:dyDescent="0.25" r="2016" customHeight="1" ht="18.75">
      <c r="A2016" s="97">
        <v>70</v>
      </c>
      <c r="B2016" s="2" t="s">
        <v>4345</v>
      </c>
      <c r="C2016" s="1101">
        <v>2015</v>
      </c>
      <c r="D2016" s="1101">
        <v>14</v>
      </c>
      <c r="E2016" s="1101">
        <v>16</v>
      </c>
      <c r="F2016" s="1101">
        <v>279</v>
      </c>
      <c r="G2016" s="1101">
        <v>114</v>
      </c>
      <c r="H2016" s="1102">
        <f>MID(I2016,1,50)</f>
      </c>
      <c r="I2016" s="1" t="s">
        <v>4572</v>
      </c>
      <c r="J2016" s="1104" t="s">
        <v>4573</v>
      </c>
    </row>
    <row x14ac:dyDescent="0.25" r="2017" customHeight="1" ht="18.75">
      <c r="A2017" s="97">
        <v>70</v>
      </c>
      <c r="B2017" s="2" t="s">
        <v>4345</v>
      </c>
      <c r="C2017" s="1101">
        <v>2016</v>
      </c>
      <c r="D2017" s="1101">
        <v>14</v>
      </c>
      <c r="E2017" s="1101">
        <v>16</v>
      </c>
      <c r="F2017" s="1101">
        <v>279</v>
      </c>
      <c r="G2017" s="1101">
        <v>115</v>
      </c>
      <c r="H2017" s="1102">
        <f>MID(I2017,1,50)</f>
      </c>
      <c r="I2017" s="1" t="s">
        <v>4574</v>
      </c>
      <c r="J2017" s="1104" t="s">
        <v>4575</v>
      </c>
    </row>
    <row x14ac:dyDescent="0.25" r="2018" customHeight="1" ht="18.75">
      <c r="A2018" s="97">
        <v>70</v>
      </c>
      <c r="B2018" s="2" t="s">
        <v>4345</v>
      </c>
      <c r="C2018" s="1101">
        <v>2017</v>
      </c>
      <c r="D2018" s="1101">
        <v>14</v>
      </c>
      <c r="E2018" s="1101">
        <v>16</v>
      </c>
      <c r="F2018" s="1101">
        <v>279</v>
      </c>
      <c r="G2018" s="1101">
        <v>116</v>
      </c>
      <c r="H2018" s="1102">
        <f>MID(I2018,1,50)</f>
      </c>
      <c r="I2018" s="1" t="s">
        <v>4576</v>
      </c>
      <c r="J2018" s="1104" t="s">
        <v>4577</v>
      </c>
    </row>
    <row x14ac:dyDescent="0.25" r="2019" customHeight="1" ht="18.75">
      <c r="A2019" s="97">
        <v>70</v>
      </c>
      <c r="B2019" s="2" t="s">
        <v>4345</v>
      </c>
      <c r="C2019" s="1101">
        <v>2018</v>
      </c>
      <c r="D2019" s="1101">
        <v>14</v>
      </c>
      <c r="E2019" s="1101">
        <v>16</v>
      </c>
      <c r="F2019" s="1101">
        <v>279</v>
      </c>
      <c r="G2019" s="1101">
        <v>117</v>
      </c>
      <c r="H2019" s="1102">
        <f>MID(I2019,1,50)</f>
      </c>
      <c r="I2019" s="1" t="s">
        <v>4578</v>
      </c>
      <c r="J2019" s="1104" t="s">
        <v>4579</v>
      </c>
    </row>
    <row x14ac:dyDescent="0.25" r="2020" customHeight="1" ht="18.75">
      <c r="A2020" s="97">
        <v>70</v>
      </c>
      <c r="B2020" s="2" t="s">
        <v>4345</v>
      </c>
      <c r="C2020" s="1101">
        <v>2019</v>
      </c>
      <c r="D2020" s="1101">
        <v>14</v>
      </c>
      <c r="E2020" s="1101">
        <v>16</v>
      </c>
      <c r="F2020" s="1101">
        <v>279</v>
      </c>
      <c r="G2020" s="1101">
        <v>118</v>
      </c>
      <c r="H2020" s="1102">
        <f>MID(I2020,1,50)</f>
      </c>
      <c r="I2020" s="1" t="s">
        <v>4580</v>
      </c>
      <c r="J2020" s="1104" t="s">
        <v>4581</v>
      </c>
    </row>
    <row x14ac:dyDescent="0.25" r="2021" customHeight="1" ht="18.75">
      <c r="A2021" s="97">
        <v>70</v>
      </c>
      <c r="B2021" s="2" t="s">
        <v>4345</v>
      </c>
      <c r="C2021" s="1101">
        <v>2020</v>
      </c>
      <c r="D2021" s="1101">
        <v>14</v>
      </c>
      <c r="E2021" s="1101">
        <v>16</v>
      </c>
      <c r="F2021" s="1101">
        <v>280</v>
      </c>
      <c r="G2021" s="1101">
        <v>119</v>
      </c>
      <c r="H2021" s="1102">
        <f>MID(I2021,1,50)</f>
      </c>
      <c r="I2021" s="1" t="s">
        <v>4582</v>
      </c>
      <c r="J2021" s="1104" t="s">
        <v>4583</v>
      </c>
    </row>
    <row x14ac:dyDescent="0.25" r="2022" customHeight="1" ht="18.75">
      <c r="A2022" s="97">
        <v>70</v>
      </c>
      <c r="B2022" s="2" t="s">
        <v>4345</v>
      </c>
      <c r="C2022" s="1101">
        <v>2021</v>
      </c>
      <c r="D2022" s="1101">
        <v>14</v>
      </c>
      <c r="E2022" s="1101">
        <v>16</v>
      </c>
      <c r="F2022" s="1101">
        <v>280</v>
      </c>
      <c r="G2022" s="1101">
        <v>120</v>
      </c>
      <c r="H2022" s="1102">
        <f>MID(I2022,1,50)</f>
      </c>
      <c r="I2022" s="1" t="s">
        <v>4584</v>
      </c>
      <c r="J2022" s="1104" t="s">
        <v>4585</v>
      </c>
    </row>
    <row x14ac:dyDescent="0.25" r="2023" customHeight="1" ht="18.75">
      <c r="A2023" s="97">
        <v>70</v>
      </c>
      <c r="B2023" s="2" t="s">
        <v>4345</v>
      </c>
      <c r="C2023" s="1101">
        <v>2022</v>
      </c>
      <c r="D2023" s="1101">
        <v>14</v>
      </c>
      <c r="E2023" s="1101">
        <v>16</v>
      </c>
      <c r="F2023" s="1101">
        <v>280</v>
      </c>
      <c r="G2023" s="1101">
        <v>121</v>
      </c>
      <c r="H2023" s="1102">
        <f>MID(I2023,1,50)</f>
      </c>
      <c r="I2023" s="1" t="s">
        <v>4586</v>
      </c>
      <c r="J2023" s="1104" t="s">
        <v>4587</v>
      </c>
    </row>
    <row x14ac:dyDescent="0.25" r="2024" customHeight="1" ht="18.75">
      <c r="A2024" s="97">
        <v>70</v>
      </c>
      <c r="B2024" s="2" t="s">
        <v>4345</v>
      </c>
      <c r="C2024" s="1101">
        <v>2023</v>
      </c>
      <c r="D2024" s="1101">
        <v>14</v>
      </c>
      <c r="E2024" s="1101">
        <v>16</v>
      </c>
      <c r="F2024" s="1101">
        <v>280</v>
      </c>
      <c r="G2024" s="1101">
        <v>122</v>
      </c>
      <c r="H2024" s="1102">
        <f>MID(I2024,1,50)</f>
      </c>
      <c r="I2024" s="1" t="s">
        <v>4588</v>
      </c>
      <c r="J2024" s="1104" t="s">
        <v>4589</v>
      </c>
    </row>
    <row x14ac:dyDescent="0.25" r="2025" customHeight="1" ht="18.75">
      <c r="A2025" s="97">
        <v>70</v>
      </c>
      <c r="B2025" s="2" t="s">
        <v>4345</v>
      </c>
      <c r="C2025" s="1101">
        <v>2024</v>
      </c>
      <c r="D2025" s="1101">
        <v>14</v>
      </c>
      <c r="E2025" s="1101">
        <v>16</v>
      </c>
      <c r="F2025" s="1101">
        <v>280</v>
      </c>
      <c r="G2025" s="1101">
        <v>123</v>
      </c>
      <c r="H2025" s="1102">
        <f>MID(I2025,1,50)</f>
      </c>
      <c r="I2025" s="1" t="s">
        <v>4590</v>
      </c>
      <c r="J2025" s="1104" t="s">
        <v>4591</v>
      </c>
    </row>
    <row x14ac:dyDescent="0.25" r="2026" customHeight="1" ht="18.75">
      <c r="A2026" s="97">
        <v>70</v>
      </c>
      <c r="B2026" s="2" t="s">
        <v>4345</v>
      </c>
      <c r="C2026" s="1101">
        <v>2025</v>
      </c>
      <c r="D2026" s="1101">
        <v>14</v>
      </c>
      <c r="E2026" s="1101">
        <v>16</v>
      </c>
      <c r="F2026" s="1101">
        <v>280</v>
      </c>
      <c r="G2026" s="1101">
        <v>124</v>
      </c>
      <c r="H2026" s="1102">
        <f>MID(I2026,1,50)</f>
      </c>
      <c r="I2026" s="1" t="s">
        <v>4592</v>
      </c>
      <c r="J2026" s="1104" t="s">
        <v>4593</v>
      </c>
    </row>
    <row x14ac:dyDescent="0.25" r="2027" customHeight="1" ht="18.75">
      <c r="A2027" s="97">
        <v>70</v>
      </c>
      <c r="B2027" s="2" t="s">
        <v>4345</v>
      </c>
      <c r="C2027" s="1101">
        <v>2026</v>
      </c>
      <c r="D2027" s="1101">
        <v>14</v>
      </c>
      <c r="E2027" s="1101">
        <v>16</v>
      </c>
      <c r="F2027" s="1101">
        <v>280</v>
      </c>
      <c r="G2027" s="1101">
        <v>125</v>
      </c>
      <c r="H2027" s="1102">
        <f>MID(I2027,1,50)</f>
      </c>
      <c r="I2027" s="1" t="s">
        <v>4594</v>
      </c>
      <c r="J2027" s="1104" t="s">
        <v>4595</v>
      </c>
    </row>
    <row x14ac:dyDescent="0.25" r="2028" customHeight="1" ht="18.75">
      <c r="A2028" s="97">
        <v>70</v>
      </c>
      <c r="B2028" s="2" t="s">
        <v>4345</v>
      </c>
      <c r="C2028" s="1101">
        <v>2027</v>
      </c>
      <c r="D2028" s="1101">
        <v>14</v>
      </c>
      <c r="E2028" s="1101">
        <v>16</v>
      </c>
      <c r="F2028" s="1101">
        <v>280</v>
      </c>
      <c r="G2028" s="1101">
        <v>126</v>
      </c>
      <c r="H2028" s="1102">
        <f>MID(I2028,1,50)</f>
      </c>
      <c r="I2028" s="1" t="s">
        <v>4596</v>
      </c>
      <c r="J2028" s="1104" t="s">
        <v>4597</v>
      </c>
    </row>
    <row x14ac:dyDescent="0.25" r="2029" customHeight="1" ht="18.75">
      <c r="A2029" s="97">
        <v>70</v>
      </c>
      <c r="B2029" s="2" t="s">
        <v>4345</v>
      </c>
      <c r="C2029" s="1101">
        <v>2028</v>
      </c>
      <c r="D2029" s="1101">
        <v>14</v>
      </c>
      <c r="E2029" s="1101">
        <v>16</v>
      </c>
      <c r="F2029" s="1101">
        <v>280</v>
      </c>
      <c r="G2029" s="1101">
        <v>127</v>
      </c>
      <c r="H2029" s="1102">
        <f>MID(I2029,1,50)</f>
      </c>
      <c r="I2029" s="1" t="s">
        <v>4598</v>
      </c>
      <c r="J2029" s="1104" t="s">
        <v>4599</v>
      </c>
    </row>
    <row x14ac:dyDescent="0.25" r="2030" customHeight="1" ht="18.75">
      <c r="A2030" s="97">
        <v>70</v>
      </c>
      <c r="B2030" s="2" t="s">
        <v>4345</v>
      </c>
      <c r="C2030" s="1101">
        <v>2029</v>
      </c>
      <c r="D2030" s="1101">
        <v>14</v>
      </c>
      <c r="E2030" s="1101">
        <v>16</v>
      </c>
      <c r="F2030" s="1101">
        <v>280</v>
      </c>
      <c r="G2030" s="1101">
        <v>128</v>
      </c>
      <c r="H2030" s="1102">
        <f>MID(I2030,1,50)</f>
      </c>
      <c r="I2030" s="1" t="s">
        <v>4600</v>
      </c>
      <c r="J2030" s="1104" t="s">
        <v>4601</v>
      </c>
    </row>
    <row x14ac:dyDescent="0.25" r="2031" customHeight="1" ht="23.25">
      <c r="A2031" s="97">
        <v>50</v>
      </c>
      <c r="B2031" s="2" t="s">
        <v>4602</v>
      </c>
      <c r="C2031" s="1101">
        <v>2030</v>
      </c>
      <c r="D2031" s="1101">
        <v>15</v>
      </c>
      <c r="E2031" s="1101">
        <v>17</v>
      </c>
      <c r="F2031" s="1101">
        <v>281</v>
      </c>
      <c r="G2031" s="1101">
        <v>1</v>
      </c>
      <c r="H2031" s="1102">
        <f>MID(I2031,1,50)</f>
      </c>
      <c r="I2031" s="1" t="s">
        <v>4603</v>
      </c>
      <c r="J2031" s="1104" t="s">
        <v>4604</v>
      </c>
    </row>
    <row x14ac:dyDescent="0.25" r="2032" customHeight="1" ht="23.25">
      <c r="A2032" s="97">
        <v>50</v>
      </c>
      <c r="B2032" s="2" t="s">
        <v>4602</v>
      </c>
      <c r="C2032" s="1101">
        <v>2031</v>
      </c>
      <c r="D2032" s="1101">
        <v>15</v>
      </c>
      <c r="E2032" s="1101">
        <v>17</v>
      </c>
      <c r="F2032" s="1101">
        <v>281</v>
      </c>
      <c r="G2032" s="1101">
        <v>2</v>
      </c>
      <c r="H2032" s="1102">
        <f>MID(I2032,1,50)</f>
      </c>
      <c r="I2032" s="1" t="s">
        <v>4605</v>
      </c>
      <c r="J2032" s="1104" t="s">
        <v>4606</v>
      </c>
    </row>
    <row x14ac:dyDescent="0.25" r="2033" customHeight="1" ht="23.25">
      <c r="A2033" s="97">
        <v>50</v>
      </c>
      <c r="B2033" s="2" t="s">
        <v>4602</v>
      </c>
      <c r="C2033" s="1101">
        <v>2032</v>
      </c>
      <c r="D2033" s="1101">
        <v>15</v>
      </c>
      <c r="E2033" s="1101">
        <v>17</v>
      </c>
      <c r="F2033" s="1101">
        <v>281</v>
      </c>
      <c r="G2033" s="1101">
        <v>3</v>
      </c>
      <c r="H2033" s="1102">
        <f>MID(I2033,1,50)</f>
      </c>
      <c r="I2033" s="1" t="s">
        <v>4607</v>
      </c>
      <c r="J2033" s="1104" t="s">
        <v>4608</v>
      </c>
    </row>
    <row x14ac:dyDescent="0.25" r="2034" customHeight="1" ht="23.25">
      <c r="A2034" s="97">
        <v>50</v>
      </c>
      <c r="B2034" s="2" t="s">
        <v>4602</v>
      </c>
      <c r="C2034" s="1101">
        <v>2033</v>
      </c>
      <c r="D2034" s="1101">
        <v>15</v>
      </c>
      <c r="E2034" s="1101">
        <v>17</v>
      </c>
      <c r="F2034" s="1101">
        <v>281</v>
      </c>
      <c r="G2034" s="1101">
        <v>4</v>
      </c>
      <c r="H2034" s="1102">
        <f>MID(I2034,1,50)</f>
      </c>
      <c r="I2034" s="1" t="s">
        <v>4609</v>
      </c>
      <c r="J2034" s="1104" t="s">
        <v>4610</v>
      </c>
    </row>
    <row x14ac:dyDescent="0.25" r="2035" customHeight="1" ht="23.25">
      <c r="A2035" s="97">
        <v>50</v>
      </c>
      <c r="B2035" s="2" t="s">
        <v>4602</v>
      </c>
      <c r="C2035" s="1101">
        <v>2034</v>
      </c>
      <c r="D2035" s="1101">
        <v>15</v>
      </c>
      <c r="E2035" s="1101">
        <v>17</v>
      </c>
      <c r="F2035" s="1101">
        <v>281</v>
      </c>
      <c r="G2035" s="1101">
        <v>5</v>
      </c>
      <c r="H2035" s="1102">
        <f>MID(I2035,1,50)</f>
      </c>
      <c r="I2035" s="1" t="s">
        <v>4611</v>
      </c>
      <c r="J2035" s="1104" t="s">
        <v>4612</v>
      </c>
    </row>
    <row x14ac:dyDescent="0.25" r="2036" customHeight="1" ht="23.25">
      <c r="A2036" s="97">
        <v>50</v>
      </c>
      <c r="B2036" s="2" t="s">
        <v>4602</v>
      </c>
      <c r="C2036" s="1101">
        <v>2035</v>
      </c>
      <c r="D2036" s="1101">
        <v>15</v>
      </c>
      <c r="E2036" s="1101">
        <v>17</v>
      </c>
      <c r="F2036" s="1101">
        <v>281</v>
      </c>
      <c r="G2036" s="1101">
        <v>6</v>
      </c>
      <c r="H2036" s="1102">
        <f>MID(I2036,1,50)</f>
      </c>
      <c r="I2036" s="1" t="s">
        <v>4613</v>
      </c>
      <c r="J2036" s="1104" t="s">
        <v>4614</v>
      </c>
    </row>
    <row x14ac:dyDescent="0.25" r="2037" customHeight="1" ht="23.25">
      <c r="A2037" s="97">
        <v>50</v>
      </c>
      <c r="B2037" s="2" t="s">
        <v>4602</v>
      </c>
      <c r="C2037" s="1101">
        <v>2036</v>
      </c>
      <c r="D2037" s="1101">
        <v>15</v>
      </c>
      <c r="E2037" s="1101">
        <v>17</v>
      </c>
      <c r="F2037" s="1101">
        <v>281</v>
      </c>
      <c r="G2037" s="1101">
        <v>7</v>
      </c>
      <c r="H2037" s="1102">
        <f>MID(I2037,1,50)</f>
      </c>
      <c r="I2037" s="1" t="s">
        <v>4615</v>
      </c>
      <c r="J2037" s="1104" t="s">
        <v>4616</v>
      </c>
    </row>
    <row x14ac:dyDescent="0.25" r="2038" customHeight="1" ht="23.25">
      <c r="A2038" s="97">
        <v>50</v>
      </c>
      <c r="B2038" s="2" t="s">
        <v>4602</v>
      </c>
      <c r="C2038" s="1101">
        <v>2037</v>
      </c>
      <c r="D2038" s="1101">
        <v>15</v>
      </c>
      <c r="E2038" s="1101">
        <v>17</v>
      </c>
      <c r="F2038" s="1101">
        <v>282</v>
      </c>
      <c r="G2038" s="1101">
        <v>8</v>
      </c>
      <c r="H2038" s="1102">
        <f>MID(I2038,1,50)</f>
      </c>
      <c r="I2038" s="1" t="s">
        <v>4617</v>
      </c>
      <c r="J2038" s="1104" t="s">
        <v>4618</v>
      </c>
    </row>
    <row x14ac:dyDescent="0.25" r="2039" customHeight="1" ht="23.25">
      <c r="A2039" s="97">
        <v>50</v>
      </c>
      <c r="B2039" s="2" t="s">
        <v>4602</v>
      </c>
      <c r="C2039" s="1101">
        <v>2038</v>
      </c>
      <c r="D2039" s="1101">
        <v>15</v>
      </c>
      <c r="E2039" s="1101">
        <v>17</v>
      </c>
      <c r="F2039" s="1101">
        <v>282</v>
      </c>
      <c r="G2039" s="1101">
        <v>9</v>
      </c>
      <c r="H2039" s="1102">
        <f>MID(I2039,1,50)</f>
      </c>
      <c r="I2039" s="1" t="s">
        <v>4619</v>
      </c>
      <c r="J2039" s="1104" t="s">
        <v>4620</v>
      </c>
    </row>
    <row x14ac:dyDescent="0.25" r="2040" customHeight="1" ht="23.25">
      <c r="A2040" s="97">
        <v>50</v>
      </c>
      <c r="B2040" s="2" t="s">
        <v>4602</v>
      </c>
      <c r="C2040" s="1101">
        <v>2039</v>
      </c>
      <c r="D2040" s="1101">
        <v>15</v>
      </c>
      <c r="E2040" s="1101">
        <v>17</v>
      </c>
      <c r="F2040" s="1101">
        <v>282</v>
      </c>
      <c r="G2040" s="1101">
        <v>10</v>
      </c>
      <c r="H2040" s="1102">
        <f>MID(I2040,1,50)</f>
      </c>
      <c r="I2040" s="1" t="s">
        <v>4621</v>
      </c>
      <c r="J2040" s="1104" t="s">
        <v>4622</v>
      </c>
    </row>
    <row x14ac:dyDescent="0.25" r="2041" customHeight="1" ht="23.25">
      <c r="A2041" s="97">
        <v>50</v>
      </c>
      <c r="B2041" s="2" t="s">
        <v>4602</v>
      </c>
      <c r="C2041" s="1101">
        <v>2040</v>
      </c>
      <c r="D2041" s="1101">
        <v>15</v>
      </c>
      <c r="E2041" s="1101">
        <v>17</v>
      </c>
      <c r="F2041" s="1101">
        <v>282</v>
      </c>
      <c r="G2041" s="1101">
        <v>11</v>
      </c>
      <c r="H2041" s="1102">
        <f>MID(I2041,1,50)</f>
      </c>
      <c r="I2041" s="1" t="s">
        <v>4623</v>
      </c>
      <c r="J2041" s="1104" t="s">
        <v>4624</v>
      </c>
    </row>
    <row x14ac:dyDescent="0.25" r="2042" customHeight="1" ht="23.25">
      <c r="A2042" s="97">
        <v>50</v>
      </c>
      <c r="B2042" s="2" t="s">
        <v>4602</v>
      </c>
      <c r="C2042" s="1101">
        <v>2041</v>
      </c>
      <c r="D2042" s="1101">
        <v>15</v>
      </c>
      <c r="E2042" s="1101">
        <v>17</v>
      </c>
      <c r="F2042" s="1101">
        <v>282</v>
      </c>
      <c r="G2042" s="1101">
        <v>12</v>
      </c>
      <c r="H2042" s="1102">
        <f>MID(I2042,1,50)</f>
      </c>
      <c r="I2042" s="1" t="s">
        <v>4625</v>
      </c>
      <c r="J2042" s="1104" t="s">
        <v>4626</v>
      </c>
    </row>
    <row x14ac:dyDescent="0.25" r="2043" customHeight="1" ht="23.25">
      <c r="A2043" s="97">
        <v>50</v>
      </c>
      <c r="B2043" s="2" t="s">
        <v>4602</v>
      </c>
      <c r="C2043" s="1101">
        <v>2042</v>
      </c>
      <c r="D2043" s="1101">
        <v>15</v>
      </c>
      <c r="E2043" s="1101">
        <v>17</v>
      </c>
      <c r="F2043" s="1101">
        <v>282</v>
      </c>
      <c r="G2043" s="1101">
        <v>13</v>
      </c>
      <c r="H2043" s="1102">
        <f>MID(I2043,1,50)</f>
      </c>
      <c r="I2043" s="1" t="s">
        <v>4627</v>
      </c>
      <c r="J2043" s="1104" t="s">
        <v>4628</v>
      </c>
    </row>
    <row x14ac:dyDescent="0.25" r="2044" customHeight="1" ht="23.25">
      <c r="A2044" s="97">
        <v>50</v>
      </c>
      <c r="B2044" s="2" t="s">
        <v>4602</v>
      </c>
      <c r="C2044" s="1101">
        <v>2043</v>
      </c>
      <c r="D2044" s="1101">
        <v>15</v>
      </c>
      <c r="E2044" s="1101">
        <v>17</v>
      </c>
      <c r="F2044" s="1101">
        <v>282</v>
      </c>
      <c r="G2044" s="1101">
        <v>14</v>
      </c>
      <c r="H2044" s="1102">
        <f>MID(I2044,1,50)</f>
      </c>
      <c r="I2044" s="1" t="s">
        <v>4629</v>
      </c>
      <c r="J2044" s="1104" t="s">
        <v>4630</v>
      </c>
    </row>
    <row x14ac:dyDescent="0.25" r="2045" customHeight="1" ht="23.25">
      <c r="A2045" s="97">
        <v>50</v>
      </c>
      <c r="B2045" s="2" t="s">
        <v>4602</v>
      </c>
      <c r="C2045" s="1101">
        <v>2044</v>
      </c>
      <c r="D2045" s="1101">
        <v>15</v>
      </c>
      <c r="E2045" s="1101">
        <v>17</v>
      </c>
      <c r="F2045" s="1101">
        <v>282</v>
      </c>
      <c r="G2045" s="1101">
        <v>15</v>
      </c>
      <c r="H2045" s="1102">
        <f>MID(I2045,1,50)</f>
      </c>
      <c r="I2045" s="1" t="s">
        <v>4631</v>
      </c>
      <c r="J2045" s="1104" t="s">
        <v>4632</v>
      </c>
    </row>
    <row x14ac:dyDescent="0.25" r="2046" customHeight="1" ht="23.25">
      <c r="A2046" s="97">
        <v>50</v>
      </c>
      <c r="B2046" s="2" t="s">
        <v>4602</v>
      </c>
      <c r="C2046" s="1101">
        <v>2045</v>
      </c>
      <c r="D2046" s="1101">
        <v>15</v>
      </c>
      <c r="E2046" s="1101">
        <v>17</v>
      </c>
      <c r="F2046" s="1101">
        <v>282</v>
      </c>
      <c r="G2046" s="1101">
        <v>16</v>
      </c>
      <c r="H2046" s="1102">
        <f>MID(I2046,1,50)</f>
      </c>
      <c r="I2046" s="1" t="s">
        <v>4633</v>
      </c>
      <c r="J2046" s="1104" t="s">
        <v>4634</v>
      </c>
    </row>
    <row x14ac:dyDescent="0.25" r="2047" customHeight="1" ht="23.25">
      <c r="A2047" s="97">
        <v>50</v>
      </c>
      <c r="B2047" s="2" t="s">
        <v>4602</v>
      </c>
      <c r="C2047" s="1101">
        <v>2046</v>
      </c>
      <c r="D2047" s="1101">
        <v>15</v>
      </c>
      <c r="E2047" s="1101">
        <v>17</v>
      </c>
      <c r="F2047" s="1101">
        <v>282</v>
      </c>
      <c r="G2047" s="1101">
        <v>17</v>
      </c>
      <c r="H2047" s="1102">
        <f>MID(I2047,1,50)</f>
      </c>
      <c r="I2047" s="1" t="s">
        <v>4635</v>
      </c>
      <c r="J2047" s="1104" t="s">
        <v>4636</v>
      </c>
    </row>
    <row x14ac:dyDescent="0.25" r="2048" customHeight="1" ht="23.25">
      <c r="A2048" s="97">
        <v>50</v>
      </c>
      <c r="B2048" s="2" t="s">
        <v>4602</v>
      </c>
      <c r="C2048" s="1101">
        <v>2047</v>
      </c>
      <c r="D2048" s="1101">
        <v>15</v>
      </c>
      <c r="E2048" s="1101">
        <v>17</v>
      </c>
      <c r="F2048" s="1101">
        <v>283</v>
      </c>
      <c r="G2048" s="1101">
        <v>18</v>
      </c>
      <c r="H2048" s="1102">
        <f>MID(I2048,1,50)</f>
      </c>
      <c r="I2048" s="1" t="s">
        <v>4637</v>
      </c>
      <c r="J2048" s="1104" t="s">
        <v>4638</v>
      </c>
    </row>
    <row x14ac:dyDescent="0.25" r="2049" customHeight="1" ht="23.25">
      <c r="A2049" s="97">
        <v>50</v>
      </c>
      <c r="B2049" s="2" t="s">
        <v>4602</v>
      </c>
      <c r="C2049" s="1101">
        <v>2048</v>
      </c>
      <c r="D2049" s="1101">
        <v>15</v>
      </c>
      <c r="E2049" s="1101">
        <v>17</v>
      </c>
      <c r="F2049" s="1101">
        <v>283</v>
      </c>
      <c r="G2049" s="1101">
        <v>19</v>
      </c>
      <c r="H2049" s="1102">
        <f>MID(I2049,1,50)</f>
      </c>
      <c r="I2049" s="1" t="s">
        <v>4639</v>
      </c>
      <c r="J2049" s="1104" t="s">
        <v>4640</v>
      </c>
    </row>
    <row x14ac:dyDescent="0.25" r="2050" customHeight="1" ht="23.25">
      <c r="A2050" s="97">
        <v>50</v>
      </c>
      <c r="B2050" s="2" t="s">
        <v>4602</v>
      </c>
      <c r="C2050" s="1101">
        <v>2049</v>
      </c>
      <c r="D2050" s="1101">
        <v>15</v>
      </c>
      <c r="E2050" s="1101">
        <v>17</v>
      </c>
      <c r="F2050" s="1101">
        <v>283</v>
      </c>
      <c r="G2050" s="1101">
        <v>20</v>
      </c>
      <c r="H2050" s="1102">
        <f>MID(I2050,1,50)</f>
      </c>
      <c r="I2050" s="1" t="s">
        <v>4641</v>
      </c>
      <c r="J2050" s="1104" t="s">
        <v>4642</v>
      </c>
    </row>
    <row x14ac:dyDescent="0.25" r="2051" customHeight="1" ht="23.25">
      <c r="A2051" s="97">
        <v>50</v>
      </c>
      <c r="B2051" s="2" t="s">
        <v>4602</v>
      </c>
      <c r="C2051" s="1101">
        <v>2050</v>
      </c>
      <c r="D2051" s="1101">
        <v>15</v>
      </c>
      <c r="E2051" s="1101">
        <v>17</v>
      </c>
      <c r="F2051" s="1101">
        <v>283</v>
      </c>
      <c r="G2051" s="1101">
        <v>21</v>
      </c>
      <c r="H2051" s="1102">
        <f>MID(I2051,1,50)</f>
      </c>
      <c r="I2051" s="1" t="s">
        <v>4643</v>
      </c>
      <c r="J2051" s="1104" t="s">
        <v>4644</v>
      </c>
    </row>
    <row x14ac:dyDescent="0.25" r="2052" customHeight="1" ht="23.25">
      <c r="A2052" s="97">
        <v>50</v>
      </c>
      <c r="B2052" s="2" t="s">
        <v>4602</v>
      </c>
      <c r="C2052" s="1101">
        <v>2051</v>
      </c>
      <c r="D2052" s="1101">
        <v>15</v>
      </c>
      <c r="E2052" s="1101">
        <v>17</v>
      </c>
      <c r="F2052" s="1101">
        <v>283</v>
      </c>
      <c r="G2052" s="1101">
        <v>22</v>
      </c>
      <c r="H2052" s="1102">
        <f>MID(I2052,1,50)</f>
      </c>
      <c r="I2052" s="1" t="s">
        <v>4645</v>
      </c>
      <c r="J2052" s="1104" t="s">
        <v>4646</v>
      </c>
    </row>
    <row x14ac:dyDescent="0.25" r="2053" customHeight="1" ht="23.25">
      <c r="A2053" s="97">
        <v>50</v>
      </c>
      <c r="B2053" s="2" t="s">
        <v>4602</v>
      </c>
      <c r="C2053" s="1101">
        <v>2052</v>
      </c>
      <c r="D2053" s="1101">
        <v>15</v>
      </c>
      <c r="E2053" s="1101">
        <v>17</v>
      </c>
      <c r="F2053" s="1101">
        <v>283</v>
      </c>
      <c r="G2053" s="1101">
        <v>23</v>
      </c>
      <c r="H2053" s="1102">
        <f>MID(I2053,1,50)</f>
      </c>
      <c r="I2053" s="1" t="s">
        <v>4647</v>
      </c>
      <c r="J2053" s="1104" t="s">
        <v>4648</v>
      </c>
    </row>
    <row x14ac:dyDescent="0.25" r="2054" customHeight="1" ht="23.25">
      <c r="A2054" s="97">
        <v>50</v>
      </c>
      <c r="B2054" s="2" t="s">
        <v>4602</v>
      </c>
      <c r="C2054" s="1101">
        <v>2053</v>
      </c>
      <c r="D2054" s="1101">
        <v>15</v>
      </c>
      <c r="E2054" s="1101">
        <v>17</v>
      </c>
      <c r="F2054" s="1101">
        <v>283</v>
      </c>
      <c r="G2054" s="1101">
        <v>24</v>
      </c>
      <c r="H2054" s="1102">
        <f>MID(I2054,1,50)</f>
      </c>
      <c r="I2054" s="1" t="s">
        <v>4649</v>
      </c>
      <c r="J2054" s="1104" t="s">
        <v>4650</v>
      </c>
    </row>
    <row x14ac:dyDescent="0.25" r="2055" customHeight="1" ht="23.25">
      <c r="A2055" s="97">
        <v>50</v>
      </c>
      <c r="B2055" s="2" t="s">
        <v>4602</v>
      </c>
      <c r="C2055" s="1101">
        <v>2054</v>
      </c>
      <c r="D2055" s="1101">
        <v>15</v>
      </c>
      <c r="E2055" s="1101">
        <v>17</v>
      </c>
      <c r="F2055" s="1101">
        <v>283</v>
      </c>
      <c r="G2055" s="1101">
        <v>25</v>
      </c>
      <c r="H2055" s="1102">
        <f>MID(I2055,1,50)</f>
      </c>
      <c r="I2055" s="1" t="s">
        <v>4651</v>
      </c>
      <c r="J2055" s="1104" t="s">
        <v>4652</v>
      </c>
    </row>
    <row x14ac:dyDescent="0.25" r="2056" customHeight="1" ht="23.25">
      <c r="A2056" s="97">
        <v>50</v>
      </c>
      <c r="B2056" s="2" t="s">
        <v>4602</v>
      </c>
      <c r="C2056" s="1101">
        <v>2055</v>
      </c>
      <c r="D2056" s="1101">
        <v>15</v>
      </c>
      <c r="E2056" s="1101">
        <v>17</v>
      </c>
      <c r="F2056" s="1101">
        <v>283</v>
      </c>
      <c r="G2056" s="1101">
        <v>26</v>
      </c>
      <c r="H2056" s="1102">
        <f>MID(I2056,1,50)</f>
      </c>
      <c r="I2056" s="1" t="s">
        <v>4653</v>
      </c>
      <c r="J2056" s="1104" t="s">
        <v>4654</v>
      </c>
    </row>
    <row x14ac:dyDescent="0.25" r="2057" customHeight="1" ht="23.25">
      <c r="A2057" s="97">
        <v>50</v>
      </c>
      <c r="B2057" s="2" t="s">
        <v>4602</v>
      </c>
      <c r="C2057" s="1101">
        <v>2056</v>
      </c>
      <c r="D2057" s="1101">
        <v>15</v>
      </c>
      <c r="E2057" s="1101">
        <v>17</v>
      </c>
      <c r="F2057" s="1101">
        <v>283</v>
      </c>
      <c r="G2057" s="1101">
        <v>27</v>
      </c>
      <c r="H2057" s="1102">
        <f>MID(I2057,1,50)</f>
      </c>
      <c r="I2057" s="1" t="s">
        <v>4655</v>
      </c>
      <c r="J2057" s="1104" t="s">
        <v>4656</v>
      </c>
    </row>
    <row x14ac:dyDescent="0.25" r="2058" customHeight="1" ht="23.25">
      <c r="A2058" s="97">
        <v>50</v>
      </c>
      <c r="B2058" s="2" t="s">
        <v>4602</v>
      </c>
      <c r="C2058" s="1101">
        <v>2057</v>
      </c>
      <c r="D2058" s="1101">
        <v>15</v>
      </c>
      <c r="E2058" s="1101">
        <v>17</v>
      </c>
      <c r="F2058" s="1101">
        <v>284</v>
      </c>
      <c r="G2058" s="1101">
        <v>28</v>
      </c>
      <c r="H2058" s="1102">
        <f>MID(I2058,1,50)</f>
      </c>
      <c r="I2058" s="1" t="s">
        <v>4657</v>
      </c>
      <c r="J2058" s="1104" t="s">
        <v>4658</v>
      </c>
    </row>
    <row x14ac:dyDescent="0.25" r="2059" customHeight="1" ht="23.25">
      <c r="A2059" s="97">
        <v>50</v>
      </c>
      <c r="B2059" s="2" t="s">
        <v>4602</v>
      </c>
      <c r="C2059" s="1101">
        <v>2058</v>
      </c>
      <c r="D2059" s="1101">
        <v>15</v>
      </c>
      <c r="E2059" s="1101">
        <v>17</v>
      </c>
      <c r="F2059" s="1101">
        <v>284</v>
      </c>
      <c r="G2059" s="1101">
        <v>29</v>
      </c>
      <c r="H2059" s="1102">
        <f>MID(I2059,1,50)</f>
      </c>
      <c r="I2059" s="1" t="s">
        <v>4659</v>
      </c>
      <c r="J2059" s="1104" t="s">
        <v>4660</v>
      </c>
    </row>
    <row x14ac:dyDescent="0.25" r="2060" customHeight="1" ht="23.25">
      <c r="A2060" s="97">
        <v>50</v>
      </c>
      <c r="B2060" s="2" t="s">
        <v>4602</v>
      </c>
      <c r="C2060" s="1101">
        <v>2059</v>
      </c>
      <c r="D2060" s="1101">
        <v>15</v>
      </c>
      <c r="E2060" s="1101">
        <v>17</v>
      </c>
      <c r="F2060" s="1101">
        <v>284</v>
      </c>
      <c r="G2060" s="1101">
        <v>30</v>
      </c>
      <c r="H2060" s="1102">
        <f>MID(I2060,1,50)</f>
      </c>
      <c r="I2060" s="1" t="s">
        <v>4661</v>
      </c>
      <c r="J2060" s="1104" t="s">
        <v>4662</v>
      </c>
    </row>
    <row x14ac:dyDescent="0.25" r="2061" customHeight="1" ht="23.25">
      <c r="A2061" s="97">
        <v>50</v>
      </c>
      <c r="B2061" s="2" t="s">
        <v>4602</v>
      </c>
      <c r="C2061" s="1101">
        <v>2060</v>
      </c>
      <c r="D2061" s="1101">
        <v>15</v>
      </c>
      <c r="E2061" s="1101">
        <v>17</v>
      </c>
      <c r="F2061" s="1101">
        <v>284</v>
      </c>
      <c r="G2061" s="1101">
        <v>31</v>
      </c>
      <c r="H2061" s="1102">
        <f>MID(I2061,1,50)</f>
      </c>
      <c r="I2061" s="1" t="s">
        <v>4663</v>
      </c>
      <c r="J2061" s="1104" t="s">
        <v>4664</v>
      </c>
    </row>
    <row x14ac:dyDescent="0.25" r="2062" customHeight="1" ht="23.25">
      <c r="A2062" s="97">
        <v>50</v>
      </c>
      <c r="B2062" s="2" t="s">
        <v>4602</v>
      </c>
      <c r="C2062" s="1101">
        <v>2061</v>
      </c>
      <c r="D2062" s="1101">
        <v>15</v>
      </c>
      <c r="E2062" s="1101">
        <v>17</v>
      </c>
      <c r="F2062" s="1101">
        <v>284</v>
      </c>
      <c r="G2062" s="1101">
        <v>32</v>
      </c>
      <c r="H2062" s="1102">
        <f>MID(I2062,1,50)</f>
      </c>
      <c r="I2062" s="1" t="s">
        <v>4665</v>
      </c>
      <c r="J2062" s="1104" t="s">
        <v>4666</v>
      </c>
    </row>
    <row x14ac:dyDescent="0.25" r="2063" customHeight="1" ht="23.25">
      <c r="A2063" s="97">
        <v>50</v>
      </c>
      <c r="B2063" s="2" t="s">
        <v>4602</v>
      </c>
      <c r="C2063" s="1101">
        <v>2062</v>
      </c>
      <c r="D2063" s="1101">
        <v>15</v>
      </c>
      <c r="E2063" s="1101">
        <v>17</v>
      </c>
      <c r="F2063" s="1101">
        <v>284</v>
      </c>
      <c r="G2063" s="1101">
        <v>33</v>
      </c>
      <c r="H2063" s="1102">
        <f>MID(I2063,1,50)</f>
      </c>
      <c r="I2063" s="1" t="s">
        <v>4667</v>
      </c>
      <c r="J2063" s="1104" t="s">
        <v>4668</v>
      </c>
    </row>
    <row x14ac:dyDescent="0.25" r="2064" customHeight="1" ht="23.25">
      <c r="A2064" s="97">
        <v>50</v>
      </c>
      <c r="B2064" s="2" t="s">
        <v>4602</v>
      </c>
      <c r="C2064" s="1101">
        <v>2063</v>
      </c>
      <c r="D2064" s="1101">
        <v>15</v>
      </c>
      <c r="E2064" s="1101">
        <v>17</v>
      </c>
      <c r="F2064" s="1101">
        <v>284</v>
      </c>
      <c r="G2064" s="1101">
        <v>34</v>
      </c>
      <c r="H2064" s="1102">
        <f>MID(I2064,1,50)</f>
      </c>
      <c r="I2064" s="1" t="s">
        <v>4669</v>
      </c>
      <c r="J2064" s="1104" t="s">
        <v>4670</v>
      </c>
    </row>
    <row x14ac:dyDescent="0.25" r="2065" customHeight="1" ht="23.25">
      <c r="A2065" s="97">
        <v>50</v>
      </c>
      <c r="B2065" s="2" t="s">
        <v>4602</v>
      </c>
      <c r="C2065" s="1101">
        <v>2064</v>
      </c>
      <c r="D2065" s="1101">
        <v>15</v>
      </c>
      <c r="E2065" s="1101">
        <v>17</v>
      </c>
      <c r="F2065" s="1101">
        <v>284</v>
      </c>
      <c r="G2065" s="1101">
        <v>35</v>
      </c>
      <c r="H2065" s="1102">
        <f>MID(I2065,1,50)</f>
      </c>
      <c r="I2065" s="1" t="s">
        <v>4671</v>
      </c>
      <c r="J2065" s="1104" t="s">
        <v>4672</v>
      </c>
    </row>
    <row x14ac:dyDescent="0.25" r="2066" customHeight="1" ht="23.25">
      <c r="A2066" s="97">
        <v>50</v>
      </c>
      <c r="B2066" s="2" t="s">
        <v>4602</v>
      </c>
      <c r="C2066" s="1101">
        <v>2065</v>
      </c>
      <c r="D2066" s="1101">
        <v>15</v>
      </c>
      <c r="E2066" s="1101">
        <v>17</v>
      </c>
      <c r="F2066" s="1101">
        <v>284</v>
      </c>
      <c r="G2066" s="1101">
        <v>36</v>
      </c>
      <c r="H2066" s="1102">
        <f>MID(I2066,1,50)</f>
      </c>
      <c r="I2066" s="1" t="s">
        <v>4673</v>
      </c>
      <c r="J2066" s="1104" t="s">
        <v>4674</v>
      </c>
    </row>
    <row x14ac:dyDescent="0.25" r="2067" customHeight="1" ht="23.25">
      <c r="A2067" s="97">
        <v>50</v>
      </c>
      <c r="B2067" s="2" t="s">
        <v>4602</v>
      </c>
      <c r="C2067" s="1101">
        <v>2066</v>
      </c>
      <c r="D2067" s="1101">
        <v>15</v>
      </c>
      <c r="E2067" s="1101">
        <v>17</v>
      </c>
      <c r="F2067" s="1101">
        <v>284</v>
      </c>
      <c r="G2067" s="1101">
        <v>37</v>
      </c>
      <c r="H2067" s="1102">
        <f>MID(I2067,1,50)</f>
      </c>
      <c r="I2067" s="1" t="s">
        <v>4675</v>
      </c>
      <c r="J2067" s="1104" t="s">
        <v>4676</v>
      </c>
    </row>
    <row x14ac:dyDescent="0.25" r="2068" customHeight="1" ht="23.25">
      <c r="A2068" s="97">
        <v>50</v>
      </c>
      <c r="B2068" s="2" t="s">
        <v>4602</v>
      </c>
      <c r="C2068" s="1101">
        <v>2067</v>
      </c>
      <c r="D2068" s="1101">
        <v>15</v>
      </c>
      <c r="E2068" s="1101">
        <v>17</v>
      </c>
      <c r="F2068" s="1101">
        <v>284</v>
      </c>
      <c r="G2068" s="1101">
        <v>38</v>
      </c>
      <c r="H2068" s="1102">
        <f>MID(I2068,1,50)</f>
      </c>
      <c r="I2068" s="1" t="s">
        <v>4677</v>
      </c>
      <c r="J2068" s="1104" t="s">
        <v>4678</v>
      </c>
    </row>
    <row x14ac:dyDescent="0.25" r="2069" customHeight="1" ht="23.25">
      <c r="A2069" s="97">
        <v>50</v>
      </c>
      <c r="B2069" s="2" t="s">
        <v>4602</v>
      </c>
      <c r="C2069" s="1101">
        <v>2068</v>
      </c>
      <c r="D2069" s="1101">
        <v>15</v>
      </c>
      <c r="E2069" s="1101">
        <v>17</v>
      </c>
      <c r="F2069" s="1101">
        <v>285</v>
      </c>
      <c r="G2069" s="1101">
        <v>39</v>
      </c>
      <c r="H2069" s="1102">
        <f>MID(I2069,1,50)</f>
      </c>
      <c r="I2069" s="1" t="s">
        <v>4679</v>
      </c>
      <c r="J2069" s="1104" t="s">
        <v>4680</v>
      </c>
    </row>
    <row x14ac:dyDescent="0.25" r="2070" customHeight="1" ht="23.25">
      <c r="A2070" s="97">
        <v>50</v>
      </c>
      <c r="B2070" s="2" t="s">
        <v>4602</v>
      </c>
      <c r="C2070" s="1101">
        <v>2069</v>
      </c>
      <c r="D2070" s="1101">
        <v>15</v>
      </c>
      <c r="E2070" s="1101">
        <v>17</v>
      </c>
      <c r="F2070" s="1101">
        <v>285</v>
      </c>
      <c r="G2070" s="1101">
        <v>40</v>
      </c>
      <c r="H2070" s="1102">
        <f>MID(I2070,1,50)</f>
      </c>
      <c r="I2070" s="1" t="s">
        <v>4681</v>
      </c>
      <c r="J2070" s="1104" t="s">
        <v>4682</v>
      </c>
    </row>
    <row x14ac:dyDescent="0.25" r="2071" customHeight="1" ht="23.25">
      <c r="A2071" s="97">
        <v>50</v>
      </c>
      <c r="B2071" s="2" t="s">
        <v>4602</v>
      </c>
      <c r="C2071" s="1101">
        <v>2070</v>
      </c>
      <c r="D2071" s="1101">
        <v>15</v>
      </c>
      <c r="E2071" s="1101">
        <v>17</v>
      </c>
      <c r="F2071" s="1101">
        <v>285</v>
      </c>
      <c r="G2071" s="1101">
        <v>41</v>
      </c>
      <c r="H2071" s="1102">
        <f>MID(I2071,1,50)</f>
      </c>
      <c r="I2071" s="1" t="s">
        <v>4683</v>
      </c>
      <c r="J2071" s="1104" t="s">
        <v>4684</v>
      </c>
    </row>
    <row x14ac:dyDescent="0.25" r="2072" customHeight="1" ht="23.25">
      <c r="A2072" s="97">
        <v>50</v>
      </c>
      <c r="B2072" s="2" t="s">
        <v>4602</v>
      </c>
      <c r="C2072" s="1101">
        <v>2071</v>
      </c>
      <c r="D2072" s="1101">
        <v>15</v>
      </c>
      <c r="E2072" s="1101">
        <v>17</v>
      </c>
      <c r="F2072" s="1101">
        <v>285</v>
      </c>
      <c r="G2072" s="1101">
        <v>42</v>
      </c>
      <c r="H2072" s="1102">
        <f>MID(I2072,1,50)</f>
      </c>
      <c r="I2072" s="1" t="s">
        <v>4685</v>
      </c>
      <c r="J2072" s="1104" t="s">
        <v>4686</v>
      </c>
    </row>
    <row x14ac:dyDescent="0.25" r="2073" customHeight="1" ht="23.25">
      <c r="A2073" s="97">
        <v>50</v>
      </c>
      <c r="B2073" s="2" t="s">
        <v>4602</v>
      </c>
      <c r="C2073" s="1101">
        <v>2072</v>
      </c>
      <c r="D2073" s="1101">
        <v>15</v>
      </c>
      <c r="E2073" s="1101">
        <v>17</v>
      </c>
      <c r="F2073" s="1101">
        <v>285</v>
      </c>
      <c r="G2073" s="1101">
        <v>43</v>
      </c>
      <c r="H2073" s="1102">
        <f>MID(I2073,1,50)</f>
      </c>
      <c r="I2073" s="1" t="s">
        <v>4687</v>
      </c>
      <c r="J2073" s="1104" t="s">
        <v>4688</v>
      </c>
    </row>
    <row x14ac:dyDescent="0.25" r="2074" customHeight="1" ht="23.25">
      <c r="A2074" s="97">
        <v>50</v>
      </c>
      <c r="B2074" s="2" t="s">
        <v>4602</v>
      </c>
      <c r="C2074" s="1101">
        <v>2073</v>
      </c>
      <c r="D2074" s="1101">
        <v>15</v>
      </c>
      <c r="E2074" s="1101">
        <v>17</v>
      </c>
      <c r="F2074" s="1101">
        <v>285</v>
      </c>
      <c r="G2074" s="1101">
        <v>44</v>
      </c>
      <c r="H2074" s="1102">
        <f>MID(I2074,1,50)</f>
      </c>
      <c r="I2074" s="1" t="s">
        <v>4689</v>
      </c>
      <c r="J2074" s="1104" t="s">
        <v>4690</v>
      </c>
    </row>
    <row x14ac:dyDescent="0.25" r="2075" customHeight="1" ht="23.25">
      <c r="A2075" s="97">
        <v>50</v>
      </c>
      <c r="B2075" s="2" t="s">
        <v>4602</v>
      </c>
      <c r="C2075" s="1101">
        <v>2074</v>
      </c>
      <c r="D2075" s="1101">
        <v>15</v>
      </c>
      <c r="E2075" s="1101">
        <v>17</v>
      </c>
      <c r="F2075" s="1101">
        <v>285</v>
      </c>
      <c r="G2075" s="1101">
        <v>45</v>
      </c>
      <c r="H2075" s="1102">
        <f>MID(I2075,1,50)</f>
      </c>
      <c r="I2075" s="1" t="s">
        <v>4691</v>
      </c>
      <c r="J2075" s="1104" t="s">
        <v>4692</v>
      </c>
    </row>
    <row x14ac:dyDescent="0.25" r="2076" customHeight="1" ht="23.25">
      <c r="A2076" s="97">
        <v>50</v>
      </c>
      <c r="B2076" s="2" t="s">
        <v>4602</v>
      </c>
      <c r="C2076" s="1101">
        <v>2075</v>
      </c>
      <c r="D2076" s="1101">
        <v>15</v>
      </c>
      <c r="E2076" s="1101">
        <v>17</v>
      </c>
      <c r="F2076" s="1101">
        <v>285</v>
      </c>
      <c r="G2076" s="1101">
        <v>46</v>
      </c>
      <c r="H2076" s="1102">
        <f>MID(I2076,1,50)</f>
      </c>
      <c r="I2076" s="1" t="s">
        <v>4693</v>
      </c>
      <c r="J2076" s="1104" t="s">
        <v>4694</v>
      </c>
    </row>
    <row x14ac:dyDescent="0.25" r="2077" customHeight="1" ht="23.25">
      <c r="A2077" s="97">
        <v>50</v>
      </c>
      <c r="B2077" s="2" t="s">
        <v>4602</v>
      </c>
      <c r="C2077" s="1101">
        <v>2076</v>
      </c>
      <c r="D2077" s="1101">
        <v>15</v>
      </c>
      <c r="E2077" s="1101">
        <v>17</v>
      </c>
      <c r="F2077" s="1101">
        <v>285</v>
      </c>
      <c r="G2077" s="1101">
        <v>47</v>
      </c>
      <c r="H2077" s="1102">
        <f>MID(I2077,1,50)</f>
      </c>
      <c r="I2077" s="1" t="s">
        <v>4695</v>
      </c>
      <c r="J2077" s="1104" t="s">
        <v>4696</v>
      </c>
    </row>
    <row x14ac:dyDescent="0.25" r="2078" customHeight="1" ht="23.25">
      <c r="A2078" s="97">
        <v>50</v>
      </c>
      <c r="B2078" s="2" t="s">
        <v>4602</v>
      </c>
      <c r="C2078" s="1101">
        <v>2077</v>
      </c>
      <c r="D2078" s="1101">
        <v>15</v>
      </c>
      <c r="E2078" s="1101">
        <v>17</v>
      </c>
      <c r="F2078" s="1101">
        <v>285</v>
      </c>
      <c r="G2078" s="1101">
        <v>48</v>
      </c>
      <c r="H2078" s="1102">
        <f>MID(I2078,1,50)</f>
      </c>
      <c r="I2078" s="1" t="s">
        <v>4697</v>
      </c>
      <c r="J2078" s="1104" t="s">
        <v>4698</v>
      </c>
    </row>
    <row x14ac:dyDescent="0.25" r="2079" customHeight="1" ht="23.25">
      <c r="A2079" s="97">
        <v>50</v>
      </c>
      <c r="B2079" s="2" t="s">
        <v>4602</v>
      </c>
      <c r="C2079" s="1101">
        <v>2078</v>
      </c>
      <c r="D2079" s="1101">
        <v>15</v>
      </c>
      <c r="E2079" s="1101">
        <v>17</v>
      </c>
      <c r="F2079" s="1101">
        <v>285</v>
      </c>
      <c r="G2079" s="1101">
        <v>49</v>
      </c>
      <c r="H2079" s="1102">
        <f>MID(I2079,1,50)</f>
      </c>
      <c r="I2079" s="1" t="s">
        <v>4699</v>
      </c>
      <c r="J2079" s="1104" t="s">
        <v>4700</v>
      </c>
    </row>
    <row x14ac:dyDescent="0.25" r="2080" customHeight="1" ht="23.25">
      <c r="A2080" s="97">
        <v>50</v>
      </c>
      <c r="B2080" s="2" t="s">
        <v>4602</v>
      </c>
      <c r="C2080" s="1101">
        <v>2079</v>
      </c>
      <c r="D2080" s="1101">
        <v>15</v>
      </c>
      <c r="E2080" s="1101">
        <v>17</v>
      </c>
      <c r="F2080" s="1101">
        <v>286</v>
      </c>
      <c r="G2080" s="1101">
        <v>50</v>
      </c>
      <c r="H2080" s="1102">
        <f>MID(I2080,1,50)</f>
      </c>
      <c r="I2080" s="1" t="s">
        <v>4701</v>
      </c>
      <c r="J2080" s="1104" t="s">
        <v>4702</v>
      </c>
    </row>
    <row x14ac:dyDescent="0.25" r="2081" customHeight="1" ht="23.25">
      <c r="A2081" s="97">
        <v>50</v>
      </c>
      <c r="B2081" s="2" t="s">
        <v>4602</v>
      </c>
      <c r="C2081" s="1101">
        <v>2080</v>
      </c>
      <c r="D2081" s="1101">
        <v>15</v>
      </c>
      <c r="E2081" s="1101">
        <v>17</v>
      </c>
      <c r="F2081" s="1101">
        <v>286</v>
      </c>
      <c r="G2081" s="1101">
        <v>51</v>
      </c>
      <c r="H2081" s="1102">
        <f>MID(I2081,1,50)</f>
      </c>
      <c r="I2081" s="1" t="s">
        <v>4703</v>
      </c>
      <c r="J2081" s="1104" t="s">
        <v>4704</v>
      </c>
    </row>
    <row x14ac:dyDescent="0.25" r="2082" customHeight="1" ht="23.25">
      <c r="A2082" s="97">
        <v>50</v>
      </c>
      <c r="B2082" s="2" t="s">
        <v>4602</v>
      </c>
      <c r="C2082" s="1101">
        <v>2081</v>
      </c>
      <c r="D2082" s="1101">
        <v>15</v>
      </c>
      <c r="E2082" s="1101">
        <v>17</v>
      </c>
      <c r="F2082" s="1101">
        <v>286</v>
      </c>
      <c r="G2082" s="1101">
        <v>52</v>
      </c>
      <c r="H2082" s="1102">
        <f>MID(I2082,1,50)</f>
      </c>
      <c r="I2082" s="1" t="s">
        <v>4705</v>
      </c>
      <c r="J2082" s="1104" t="s">
        <v>4706</v>
      </c>
    </row>
    <row x14ac:dyDescent="0.25" r="2083" customHeight="1" ht="23.25">
      <c r="A2083" s="97">
        <v>50</v>
      </c>
      <c r="B2083" s="2" t="s">
        <v>4602</v>
      </c>
      <c r="C2083" s="1101">
        <v>2082</v>
      </c>
      <c r="D2083" s="1101">
        <v>15</v>
      </c>
      <c r="E2083" s="1101">
        <v>17</v>
      </c>
      <c r="F2083" s="1101">
        <v>286</v>
      </c>
      <c r="G2083" s="1101">
        <v>53</v>
      </c>
      <c r="H2083" s="1102">
        <f>MID(I2083,1,50)</f>
      </c>
      <c r="I2083" s="1" t="s">
        <v>4707</v>
      </c>
      <c r="J2083" s="1104" t="s">
        <v>4708</v>
      </c>
    </row>
    <row x14ac:dyDescent="0.25" r="2084" customHeight="1" ht="23.25">
      <c r="A2084" s="97">
        <v>50</v>
      </c>
      <c r="B2084" s="2" t="s">
        <v>4602</v>
      </c>
      <c r="C2084" s="1101">
        <v>2083</v>
      </c>
      <c r="D2084" s="1101">
        <v>15</v>
      </c>
      <c r="E2084" s="1101">
        <v>17</v>
      </c>
      <c r="F2084" s="1101">
        <v>286</v>
      </c>
      <c r="G2084" s="1101">
        <v>54</v>
      </c>
      <c r="H2084" s="1102">
        <f>MID(I2084,1,50)</f>
      </c>
      <c r="I2084" s="1" t="s">
        <v>4709</v>
      </c>
      <c r="J2084" s="1104" t="s">
        <v>4710</v>
      </c>
    </row>
    <row x14ac:dyDescent="0.25" r="2085" customHeight="1" ht="23.25">
      <c r="A2085" s="97">
        <v>50</v>
      </c>
      <c r="B2085" s="2" t="s">
        <v>4602</v>
      </c>
      <c r="C2085" s="1101">
        <v>2084</v>
      </c>
      <c r="D2085" s="1101">
        <v>15</v>
      </c>
      <c r="E2085" s="1101">
        <v>17</v>
      </c>
      <c r="F2085" s="1101">
        <v>286</v>
      </c>
      <c r="G2085" s="1101">
        <v>55</v>
      </c>
      <c r="H2085" s="1102">
        <f>MID(I2085,1,50)</f>
      </c>
      <c r="I2085" s="1" t="s">
        <v>4711</v>
      </c>
      <c r="J2085" s="1104" t="s">
        <v>4712</v>
      </c>
    </row>
    <row x14ac:dyDescent="0.25" r="2086" customHeight="1" ht="23.25">
      <c r="A2086" s="97">
        <v>50</v>
      </c>
      <c r="B2086" s="2" t="s">
        <v>4602</v>
      </c>
      <c r="C2086" s="1101">
        <v>2085</v>
      </c>
      <c r="D2086" s="1101">
        <v>15</v>
      </c>
      <c r="E2086" s="1101">
        <v>17</v>
      </c>
      <c r="F2086" s="1101">
        <v>286</v>
      </c>
      <c r="G2086" s="1101">
        <v>56</v>
      </c>
      <c r="H2086" s="1102">
        <f>MID(I2086,1,50)</f>
      </c>
      <c r="I2086" s="1" t="s">
        <v>4713</v>
      </c>
      <c r="J2086" s="1104" t="s">
        <v>4714</v>
      </c>
    </row>
    <row x14ac:dyDescent="0.25" r="2087" customHeight="1" ht="23.25">
      <c r="A2087" s="97">
        <v>50</v>
      </c>
      <c r="B2087" s="2" t="s">
        <v>4602</v>
      </c>
      <c r="C2087" s="1101">
        <v>2086</v>
      </c>
      <c r="D2087" s="1101">
        <v>15</v>
      </c>
      <c r="E2087" s="1101">
        <v>17</v>
      </c>
      <c r="F2087" s="1101">
        <v>286</v>
      </c>
      <c r="G2087" s="1101">
        <v>57</v>
      </c>
      <c r="H2087" s="1102">
        <f>MID(I2087,1,50)</f>
      </c>
      <c r="I2087" s="1" t="s">
        <v>4715</v>
      </c>
      <c r="J2087" s="1104" t="s">
        <v>4716</v>
      </c>
    </row>
    <row x14ac:dyDescent="0.25" r="2088" customHeight="1" ht="23.25">
      <c r="A2088" s="97">
        <v>50</v>
      </c>
      <c r="B2088" s="2" t="s">
        <v>4602</v>
      </c>
      <c r="C2088" s="1101">
        <v>2087</v>
      </c>
      <c r="D2088" s="1101">
        <v>15</v>
      </c>
      <c r="E2088" s="1101">
        <v>17</v>
      </c>
      <c r="F2088" s="1101">
        <v>286</v>
      </c>
      <c r="G2088" s="1101">
        <v>58</v>
      </c>
      <c r="H2088" s="1102">
        <f>MID(I2088,1,50)</f>
      </c>
      <c r="I2088" s="1" t="s">
        <v>4717</v>
      </c>
      <c r="J2088" s="1104" t="s">
        <v>4718</v>
      </c>
    </row>
    <row x14ac:dyDescent="0.25" r="2089" customHeight="1" ht="23.25">
      <c r="A2089" s="97">
        <v>50</v>
      </c>
      <c r="B2089" s="2" t="s">
        <v>4602</v>
      </c>
      <c r="C2089" s="1101">
        <v>2088</v>
      </c>
      <c r="D2089" s="1101">
        <v>15</v>
      </c>
      <c r="E2089" s="1101">
        <v>17</v>
      </c>
      <c r="F2089" s="1101">
        <v>287</v>
      </c>
      <c r="G2089" s="1101">
        <v>59</v>
      </c>
      <c r="H2089" s="1102">
        <f>MID(I2089,1,50)</f>
      </c>
      <c r="I2089" s="1" t="s">
        <v>4719</v>
      </c>
      <c r="J2089" s="1104" t="s">
        <v>4720</v>
      </c>
    </row>
    <row x14ac:dyDescent="0.25" r="2090" customHeight="1" ht="23.25">
      <c r="A2090" s="97">
        <v>50</v>
      </c>
      <c r="B2090" s="2" t="s">
        <v>4602</v>
      </c>
      <c r="C2090" s="1101">
        <v>2089</v>
      </c>
      <c r="D2090" s="1101">
        <v>15</v>
      </c>
      <c r="E2090" s="1101">
        <v>17</v>
      </c>
      <c r="F2090" s="1101">
        <v>287</v>
      </c>
      <c r="G2090" s="1101">
        <v>60</v>
      </c>
      <c r="H2090" s="1102">
        <f>MID(I2090,1,50)</f>
      </c>
      <c r="I2090" s="1" t="s">
        <v>4721</v>
      </c>
      <c r="J2090" s="1104" t="s">
        <v>4722</v>
      </c>
    </row>
    <row x14ac:dyDescent="0.25" r="2091" customHeight="1" ht="23.25">
      <c r="A2091" s="97">
        <v>50</v>
      </c>
      <c r="B2091" s="2" t="s">
        <v>4602</v>
      </c>
      <c r="C2091" s="1101">
        <v>2090</v>
      </c>
      <c r="D2091" s="1101">
        <v>15</v>
      </c>
      <c r="E2091" s="1101">
        <v>17</v>
      </c>
      <c r="F2091" s="1101">
        <v>287</v>
      </c>
      <c r="G2091" s="1101">
        <v>61</v>
      </c>
      <c r="H2091" s="1102">
        <f>MID(I2091,1,50)</f>
      </c>
      <c r="I2091" s="1" t="s">
        <v>4723</v>
      </c>
      <c r="J2091" s="1104" t="s">
        <v>4724</v>
      </c>
    </row>
    <row x14ac:dyDescent="0.25" r="2092" customHeight="1" ht="23.25">
      <c r="A2092" s="97">
        <v>50</v>
      </c>
      <c r="B2092" s="2" t="s">
        <v>4602</v>
      </c>
      <c r="C2092" s="1101">
        <v>2091</v>
      </c>
      <c r="D2092" s="1101">
        <v>15</v>
      </c>
      <c r="E2092" s="1101">
        <v>17</v>
      </c>
      <c r="F2092" s="1101">
        <v>287</v>
      </c>
      <c r="G2092" s="1101">
        <v>62</v>
      </c>
      <c r="H2092" s="1102">
        <f>MID(I2092,1,50)</f>
      </c>
      <c r="I2092" s="1" t="s">
        <v>4725</v>
      </c>
      <c r="J2092" s="1104" t="s">
        <v>4726</v>
      </c>
    </row>
    <row x14ac:dyDescent="0.25" r="2093" customHeight="1" ht="23.25">
      <c r="A2093" s="97">
        <v>50</v>
      </c>
      <c r="B2093" s="2" t="s">
        <v>4602</v>
      </c>
      <c r="C2093" s="1101">
        <v>2092</v>
      </c>
      <c r="D2093" s="1101">
        <v>15</v>
      </c>
      <c r="E2093" s="1101">
        <v>17</v>
      </c>
      <c r="F2093" s="1101">
        <v>287</v>
      </c>
      <c r="G2093" s="1101">
        <v>63</v>
      </c>
      <c r="H2093" s="1102">
        <f>MID(I2093,1,50)</f>
      </c>
      <c r="I2093" s="1" t="s">
        <v>4727</v>
      </c>
      <c r="J2093" s="1104" t="s">
        <v>4728</v>
      </c>
    </row>
    <row x14ac:dyDescent="0.25" r="2094" customHeight="1" ht="23.25">
      <c r="A2094" s="97">
        <v>50</v>
      </c>
      <c r="B2094" s="2" t="s">
        <v>4602</v>
      </c>
      <c r="C2094" s="1101">
        <v>2093</v>
      </c>
      <c r="D2094" s="1101">
        <v>15</v>
      </c>
      <c r="E2094" s="1101">
        <v>17</v>
      </c>
      <c r="F2094" s="1101">
        <v>287</v>
      </c>
      <c r="G2094" s="1101">
        <v>64</v>
      </c>
      <c r="H2094" s="1102">
        <f>MID(I2094,1,50)</f>
      </c>
      <c r="I2094" s="1" t="s">
        <v>4729</v>
      </c>
      <c r="J2094" s="1104" t="s">
        <v>4730</v>
      </c>
    </row>
    <row x14ac:dyDescent="0.25" r="2095" customHeight="1" ht="23.25">
      <c r="A2095" s="97">
        <v>50</v>
      </c>
      <c r="B2095" s="2" t="s">
        <v>4602</v>
      </c>
      <c r="C2095" s="1101">
        <v>2094</v>
      </c>
      <c r="D2095" s="1101">
        <v>15</v>
      </c>
      <c r="E2095" s="1101">
        <v>17</v>
      </c>
      <c r="F2095" s="1101">
        <v>287</v>
      </c>
      <c r="G2095" s="1101">
        <v>65</v>
      </c>
      <c r="H2095" s="1102">
        <f>MID(I2095,1,50)</f>
      </c>
      <c r="I2095" s="1" t="s">
        <v>4731</v>
      </c>
      <c r="J2095" s="1104" t="s">
        <v>4732</v>
      </c>
    </row>
    <row x14ac:dyDescent="0.25" r="2096" customHeight="1" ht="23.25">
      <c r="A2096" s="97">
        <v>50</v>
      </c>
      <c r="B2096" s="2" t="s">
        <v>4602</v>
      </c>
      <c r="C2096" s="1101">
        <v>2095</v>
      </c>
      <c r="D2096" s="1101">
        <v>15</v>
      </c>
      <c r="E2096" s="1101">
        <v>17</v>
      </c>
      <c r="F2096" s="1101">
        <v>287</v>
      </c>
      <c r="G2096" s="1101">
        <v>66</v>
      </c>
      <c r="H2096" s="1102">
        <f>MID(I2096,1,50)</f>
      </c>
      <c r="I2096" s="1" t="s">
        <v>4733</v>
      </c>
      <c r="J2096" s="1104" t="s">
        <v>4734</v>
      </c>
    </row>
    <row x14ac:dyDescent="0.25" r="2097" customHeight="1" ht="23.25">
      <c r="A2097" s="97">
        <v>50</v>
      </c>
      <c r="B2097" s="2" t="s">
        <v>4602</v>
      </c>
      <c r="C2097" s="1101">
        <v>2096</v>
      </c>
      <c r="D2097" s="1101">
        <v>15</v>
      </c>
      <c r="E2097" s="1101">
        <v>17</v>
      </c>
      <c r="F2097" s="1101">
        <v>288</v>
      </c>
      <c r="G2097" s="1101">
        <v>67</v>
      </c>
      <c r="H2097" s="1102">
        <f>MID(I2097,1,50)</f>
      </c>
      <c r="I2097" s="1" t="s">
        <v>4735</v>
      </c>
      <c r="J2097" s="1104" t="s">
        <v>4736</v>
      </c>
    </row>
    <row x14ac:dyDescent="0.25" r="2098" customHeight="1" ht="23.25">
      <c r="A2098" s="97">
        <v>50</v>
      </c>
      <c r="B2098" s="2" t="s">
        <v>4602</v>
      </c>
      <c r="C2098" s="1101">
        <v>2097</v>
      </c>
      <c r="D2098" s="1101">
        <v>15</v>
      </c>
      <c r="E2098" s="1101">
        <v>17</v>
      </c>
      <c r="F2098" s="1101">
        <v>288</v>
      </c>
      <c r="G2098" s="1101">
        <v>68</v>
      </c>
      <c r="H2098" s="1102">
        <f>MID(I2098,1,50)</f>
      </c>
      <c r="I2098" s="1" t="s">
        <v>4737</v>
      </c>
      <c r="J2098" s="1104" t="s">
        <v>4738</v>
      </c>
    </row>
    <row x14ac:dyDescent="0.25" r="2099" customHeight="1" ht="23.25">
      <c r="A2099" s="97">
        <v>50</v>
      </c>
      <c r="B2099" s="2" t="s">
        <v>4602</v>
      </c>
      <c r="C2099" s="1101">
        <v>2098</v>
      </c>
      <c r="D2099" s="1101">
        <v>15</v>
      </c>
      <c r="E2099" s="1101">
        <v>17</v>
      </c>
      <c r="F2099" s="1101">
        <v>288</v>
      </c>
      <c r="G2099" s="1101">
        <v>69</v>
      </c>
      <c r="H2099" s="1102">
        <f>MID(I2099,1,50)</f>
      </c>
      <c r="I2099" s="1" t="s">
        <v>4739</v>
      </c>
      <c r="J2099" s="1104" t="s">
        <v>4740</v>
      </c>
    </row>
    <row x14ac:dyDescent="0.25" r="2100" customHeight="1" ht="23.25">
      <c r="A2100" s="97">
        <v>50</v>
      </c>
      <c r="B2100" s="2" t="s">
        <v>4602</v>
      </c>
      <c r="C2100" s="1101">
        <v>2099</v>
      </c>
      <c r="D2100" s="1101">
        <v>15</v>
      </c>
      <c r="E2100" s="1101">
        <v>17</v>
      </c>
      <c r="F2100" s="1101">
        <v>288</v>
      </c>
      <c r="G2100" s="1101">
        <v>70</v>
      </c>
      <c r="H2100" s="1102">
        <f>MID(I2100,1,50)</f>
      </c>
      <c r="I2100" s="1" t="s">
        <v>4741</v>
      </c>
      <c r="J2100" s="1104" t="s">
        <v>4742</v>
      </c>
    </row>
    <row x14ac:dyDescent="0.25" r="2101" customHeight="1" ht="23.25">
      <c r="A2101" s="97">
        <v>50</v>
      </c>
      <c r="B2101" s="2" t="s">
        <v>4602</v>
      </c>
      <c r="C2101" s="1101">
        <v>2100</v>
      </c>
      <c r="D2101" s="1101">
        <v>15</v>
      </c>
      <c r="E2101" s="1101">
        <v>17</v>
      </c>
      <c r="F2101" s="1101">
        <v>288</v>
      </c>
      <c r="G2101" s="1101">
        <v>71</v>
      </c>
      <c r="H2101" s="1102">
        <f>MID(I2101,1,50)</f>
      </c>
      <c r="I2101" s="1" t="s">
        <v>4743</v>
      </c>
      <c r="J2101" s="1104" t="s">
        <v>4744</v>
      </c>
    </row>
    <row x14ac:dyDescent="0.25" r="2102" customHeight="1" ht="23.25">
      <c r="A2102" s="97">
        <v>50</v>
      </c>
      <c r="B2102" s="2" t="s">
        <v>4602</v>
      </c>
      <c r="C2102" s="1101">
        <v>2101</v>
      </c>
      <c r="D2102" s="1101">
        <v>15</v>
      </c>
      <c r="E2102" s="1101">
        <v>17</v>
      </c>
      <c r="F2102" s="1101">
        <v>288</v>
      </c>
      <c r="G2102" s="1101">
        <v>72</v>
      </c>
      <c r="H2102" s="1102">
        <f>MID(I2102,1,50)</f>
      </c>
      <c r="I2102" s="1" t="s">
        <v>4745</v>
      </c>
      <c r="J2102" s="1104" t="s">
        <v>4746</v>
      </c>
    </row>
    <row x14ac:dyDescent="0.25" r="2103" customHeight="1" ht="23.25">
      <c r="A2103" s="97">
        <v>50</v>
      </c>
      <c r="B2103" s="2" t="s">
        <v>4602</v>
      </c>
      <c r="C2103" s="1101">
        <v>2102</v>
      </c>
      <c r="D2103" s="1101">
        <v>15</v>
      </c>
      <c r="E2103" s="1101">
        <v>17</v>
      </c>
      <c r="F2103" s="1101">
        <v>288</v>
      </c>
      <c r="G2103" s="1101">
        <v>73</v>
      </c>
      <c r="H2103" s="1102">
        <f>MID(I2103,1,50)</f>
      </c>
      <c r="I2103" s="1" t="s">
        <v>4747</v>
      </c>
      <c r="J2103" s="1104" t="s">
        <v>4748</v>
      </c>
    </row>
    <row x14ac:dyDescent="0.25" r="2104" customHeight="1" ht="23.25">
      <c r="A2104" s="97">
        <v>50</v>
      </c>
      <c r="B2104" s="2" t="s">
        <v>4602</v>
      </c>
      <c r="C2104" s="1101">
        <v>2103</v>
      </c>
      <c r="D2104" s="1101">
        <v>15</v>
      </c>
      <c r="E2104" s="1101">
        <v>17</v>
      </c>
      <c r="F2104" s="1101">
        <v>288</v>
      </c>
      <c r="G2104" s="1101">
        <v>74</v>
      </c>
      <c r="H2104" s="1102">
        <f>MID(I2104,1,50)</f>
      </c>
      <c r="I2104" s="1" t="s">
        <v>4749</v>
      </c>
      <c r="J2104" s="1104" t="s">
        <v>4750</v>
      </c>
    </row>
    <row x14ac:dyDescent="0.25" r="2105" customHeight="1" ht="23.25">
      <c r="A2105" s="97">
        <v>50</v>
      </c>
      <c r="B2105" s="2" t="s">
        <v>4602</v>
      </c>
      <c r="C2105" s="1101">
        <v>2104</v>
      </c>
      <c r="D2105" s="1101">
        <v>15</v>
      </c>
      <c r="E2105" s="1101">
        <v>17</v>
      </c>
      <c r="F2105" s="1101">
        <v>288</v>
      </c>
      <c r="G2105" s="1101">
        <v>75</v>
      </c>
      <c r="H2105" s="1102">
        <f>MID(I2105,1,50)</f>
      </c>
      <c r="I2105" s="1" t="s">
        <v>4751</v>
      </c>
      <c r="J2105" s="1104" t="s">
        <v>4752</v>
      </c>
    </row>
    <row x14ac:dyDescent="0.25" r="2106" customHeight="1" ht="23.25">
      <c r="A2106" s="97">
        <v>50</v>
      </c>
      <c r="B2106" s="2" t="s">
        <v>4602</v>
      </c>
      <c r="C2106" s="1101">
        <v>2105</v>
      </c>
      <c r="D2106" s="1101">
        <v>15</v>
      </c>
      <c r="E2106" s="1101">
        <v>17</v>
      </c>
      <c r="F2106" s="1101">
        <v>289</v>
      </c>
      <c r="G2106" s="1101">
        <v>76</v>
      </c>
      <c r="H2106" s="1102">
        <f>MID(I2106,1,50)</f>
      </c>
      <c r="I2106" s="1" t="s">
        <v>4753</v>
      </c>
      <c r="J2106" s="1104" t="s">
        <v>4754</v>
      </c>
    </row>
    <row x14ac:dyDescent="0.25" r="2107" customHeight="1" ht="23.25">
      <c r="A2107" s="97">
        <v>50</v>
      </c>
      <c r="B2107" s="2" t="s">
        <v>4602</v>
      </c>
      <c r="C2107" s="1101">
        <v>2106</v>
      </c>
      <c r="D2107" s="1101">
        <v>15</v>
      </c>
      <c r="E2107" s="1101">
        <v>17</v>
      </c>
      <c r="F2107" s="1101">
        <v>289</v>
      </c>
      <c r="G2107" s="1101">
        <v>77</v>
      </c>
      <c r="H2107" s="1102">
        <f>MID(I2107,1,50)</f>
      </c>
      <c r="I2107" s="1" t="s">
        <v>4755</v>
      </c>
      <c r="J2107" s="1104" t="s">
        <v>4756</v>
      </c>
    </row>
    <row x14ac:dyDescent="0.25" r="2108" customHeight="1" ht="23.25">
      <c r="A2108" s="97">
        <v>50</v>
      </c>
      <c r="B2108" s="2" t="s">
        <v>4602</v>
      </c>
      <c r="C2108" s="1101">
        <v>2107</v>
      </c>
      <c r="D2108" s="1101">
        <v>15</v>
      </c>
      <c r="E2108" s="1101">
        <v>17</v>
      </c>
      <c r="F2108" s="1101">
        <v>289</v>
      </c>
      <c r="G2108" s="1101">
        <v>78</v>
      </c>
      <c r="H2108" s="1102">
        <f>MID(I2108,1,50)</f>
      </c>
      <c r="I2108" s="1" t="s">
        <v>4757</v>
      </c>
      <c r="J2108" s="1104" t="s">
        <v>4758</v>
      </c>
    </row>
    <row x14ac:dyDescent="0.25" r="2109" customHeight="1" ht="23.25">
      <c r="A2109" s="97">
        <v>50</v>
      </c>
      <c r="B2109" s="2" t="s">
        <v>4602</v>
      </c>
      <c r="C2109" s="1101">
        <v>2108</v>
      </c>
      <c r="D2109" s="1101">
        <v>15</v>
      </c>
      <c r="E2109" s="1101">
        <v>17</v>
      </c>
      <c r="F2109" s="1101">
        <v>289</v>
      </c>
      <c r="G2109" s="1101">
        <v>79</v>
      </c>
      <c r="H2109" s="1102">
        <f>MID(I2109,1,50)</f>
      </c>
      <c r="I2109" s="1" t="s">
        <v>4759</v>
      </c>
      <c r="J2109" s="1104" t="s">
        <v>4760</v>
      </c>
    </row>
    <row x14ac:dyDescent="0.25" r="2110" customHeight="1" ht="23.25">
      <c r="A2110" s="97">
        <v>50</v>
      </c>
      <c r="B2110" s="2" t="s">
        <v>4602</v>
      </c>
      <c r="C2110" s="1101">
        <v>2109</v>
      </c>
      <c r="D2110" s="1101">
        <v>15</v>
      </c>
      <c r="E2110" s="1101">
        <v>17</v>
      </c>
      <c r="F2110" s="1101">
        <v>289</v>
      </c>
      <c r="G2110" s="1101">
        <v>80</v>
      </c>
      <c r="H2110" s="1102">
        <f>MID(I2110,1,50)</f>
      </c>
      <c r="I2110" s="1" t="s">
        <v>4761</v>
      </c>
      <c r="J2110" s="1104" t="s">
        <v>4762</v>
      </c>
    </row>
    <row x14ac:dyDescent="0.25" r="2111" customHeight="1" ht="23.25">
      <c r="A2111" s="97">
        <v>50</v>
      </c>
      <c r="B2111" s="2" t="s">
        <v>4602</v>
      </c>
      <c r="C2111" s="1101">
        <v>2110</v>
      </c>
      <c r="D2111" s="1101">
        <v>15</v>
      </c>
      <c r="E2111" s="1101">
        <v>17</v>
      </c>
      <c r="F2111" s="1101">
        <v>289</v>
      </c>
      <c r="G2111" s="1101">
        <v>81</v>
      </c>
      <c r="H2111" s="1102">
        <f>MID(I2111,1,50)</f>
      </c>
      <c r="I2111" s="1" t="s">
        <v>4763</v>
      </c>
      <c r="J2111" s="1104" t="s">
        <v>4764</v>
      </c>
    </row>
    <row x14ac:dyDescent="0.25" r="2112" customHeight="1" ht="23.25">
      <c r="A2112" s="97">
        <v>50</v>
      </c>
      <c r="B2112" s="2" t="s">
        <v>4602</v>
      </c>
      <c r="C2112" s="1101">
        <v>2111</v>
      </c>
      <c r="D2112" s="1101">
        <v>15</v>
      </c>
      <c r="E2112" s="1101">
        <v>17</v>
      </c>
      <c r="F2112" s="1101">
        <v>289</v>
      </c>
      <c r="G2112" s="1101">
        <v>82</v>
      </c>
      <c r="H2112" s="1102">
        <f>MID(I2112,1,50)</f>
      </c>
      <c r="I2112" s="1" t="s">
        <v>4765</v>
      </c>
      <c r="J2112" s="1104" t="s">
        <v>4766</v>
      </c>
    </row>
    <row x14ac:dyDescent="0.25" r="2113" customHeight="1" ht="23.25">
      <c r="A2113" s="97">
        <v>50</v>
      </c>
      <c r="B2113" s="2" t="s">
        <v>4602</v>
      </c>
      <c r="C2113" s="1101">
        <v>2112</v>
      </c>
      <c r="D2113" s="1101">
        <v>15</v>
      </c>
      <c r="E2113" s="1101">
        <v>17</v>
      </c>
      <c r="F2113" s="1101">
        <v>289</v>
      </c>
      <c r="G2113" s="1101">
        <v>83</v>
      </c>
      <c r="H2113" s="1102">
        <f>MID(I2113,1,50)</f>
      </c>
      <c r="I2113" s="1" t="s">
        <v>4767</v>
      </c>
      <c r="J2113" s="1104" t="s">
        <v>4768</v>
      </c>
    </row>
    <row x14ac:dyDescent="0.25" r="2114" customHeight="1" ht="23.25">
      <c r="A2114" s="97">
        <v>50</v>
      </c>
      <c r="B2114" s="2" t="s">
        <v>4602</v>
      </c>
      <c r="C2114" s="1101">
        <v>2113</v>
      </c>
      <c r="D2114" s="1101">
        <v>15</v>
      </c>
      <c r="E2114" s="1101">
        <v>17</v>
      </c>
      <c r="F2114" s="1101">
        <v>289</v>
      </c>
      <c r="G2114" s="1101">
        <v>84</v>
      </c>
      <c r="H2114" s="1102">
        <f>MID(I2114,1,50)</f>
      </c>
      <c r="I2114" s="1" t="s">
        <v>4769</v>
      </c>
      <c r="J2114" s="1104" t="s">
        <v>4770</v>
      </c>
    </row>
    <row x14ac:dyDescent="0.25" r="2115" customHeight="1" ht="23.25">
      <c r="A2115" s="97">
        <v>50</v>
      </c>
      <c r="B2115" s="2" t="s">
        <v>4602</v>
      </c>
      <c r="C2115" s="1101">
        <v>2114</v>
      </c>
      <c r="D2115" s="1101">
        <v>15</v>
      </c>
      <c r="E2115" s="1101">
        <v>17</v>
      </c>
      <c r="F2115" s="1101">
        <v>289</v>
      </c>
      <c r="G2115" s="1101">
        <v>85</v>
      </c>
      <c r="H2115" s="1102">
        <f>MID(I2115,1,50)</f>
      </c>
      <c r="I2115" s="1" t="s">
        <v>4771</v>
      </c>
      <c r="J2115" s="1104" t="s">
        <v>4772</v>
      </c>
    </row>
    <row x14ac:dyDescent="0.25" r="2116" customHeight="1" ht="23.25">
      <c r="A2116" s="97">
        <v>50</v>
      </c>
      <c r="B2116" s="2" t="s">
        <v>4602</v>
      </c>
      <c r="C2116" s="1101">
        <v>2115</v>
      </c>
      <c r="D2116" s="1101">
        <v>15</v>
      </c>
      <c r="E2116" s="1101">
        <v>17</v>
      </c>
      <c r="F2116" s="1101">
        <v>289</v>
      </c>
      <c r="G2116" s="1101">
        <v>86</v>
      </c>
      <c r="H2116" s="1102">
        <f>MID(I2116,1,50)</f>
      </c>
      <c r="I2116" s="1" t="s">
        <v>4773</v>
      </c>
      <c r="J2116" s="1104" t="s">
        <v>4774</v>
      </c>
    </row>
    <row x14ac:dyDescent="0.25" r="2117" customHeight="1" ht="23.25">
      <c r="A2117" s="97">
        <v>50</v>
      </c>
      <c r="B2117" s="2" t="s">
        <v>4602</v>
      </c>
      <c r="C2117" s="1101">
        <v>2116</v>
      </c>
      <c r="D2117" s="1101">
        <v>15</v>
      </c>
      <c r="E2117" s="1101">
        <v>17</v>
      </c>
      <c r="F2117" s="1101">
        <v>290</v>
      </c>
      <c r="G2117" s="1101">
        <v>87</v>
      </c>
      <c r="H2117" s="1102">
        <f>MID(I2117,1,50)</f>
      </c>
      <c r="I2117" s="1" t="s">
        <v>4775</v>
      </c>
      <c r="J2117" s="1104" t="s">
        <v>4776</v>
      </c>
    </row>
    <row x14ac:dyDescent="0.25" r="2118" customHeight="1" ht="23.25">
      <c r="A2118" s="97">
        <v>50</v>
      </c>
      <c r="B2118" s="2" t="s">
        <v>4602</v>
      </c>
      <c r="C2118" s="1101">
        <v>2117</v>
      </c>
      <c r="D2118" s="1101">
        <v>15</v>
      </c>
      <c r="E2118" s="1101">
        <v>17</v>
      </c>
      <c r="F2118" s="1101">
        <v>290</v>
      </c>
      <c r="G2118" s="1101">
        <v>88</v>
      </c>
      <c r="H2118" s="1102">
        <f>MID(I2118,1,50)</f>
      </c>
      <c r="I2118" s="1" t="s">
        <v>4777</v>
      </c>
      <c r="J2118" s="1104" t="s">
        <v>4778</v>
      </c>
    </row>
    <row x14ac:dyDescent="0.25" r="2119" customHeight="1" ht="23.25">
      <c r="A2119" s="97">
        <v>50</v>
      </c>
      <c r="B2119" s="2" t="s">
        <v>4602</v>
      </c>
      <c r="C2119" s="1101">
        <v>2118</v>
      </c>
      <c r="D2119" s="1101">
        <v>15</v>
      </c>
      <c r="E2119" s="1101">
        <v>17</v>
      </c>
      <c r="F2119" s="1101">
        <v>290</v>
      </c>
      <c r="G2119" s="1101">
        <v>89</v>
      </c>
      <c r="H2119" s="1102">
        <f>MID(I2119,1,50)</f>
      </c>
      <c r="I2119" s="1" t="s">
        <v>4779</v>
      </c>
      <c r="J2119" s="1104" t="s">
        <v>4780</v>
      </c>
    </row>
    <row x14ac:dyDescent="0.25" r="2120" customHeight="1" ht="23.25">
      <c r="A2120" s="97">
        <v>50</v>
      </c>
      <c r="B2120" s="2" t="s">
        <v>4602</v>
      </c>
      <c r="C2120" s="1101">
        <v>2119</v>
      </c>
      <c r="D2120" s="1101">
        <v>15</v>
      </c>
      <c r="E2120" s="1101">
        <v>17</v>
      </c>
      <c r="F2120" s="1101">
        <v>290</v>
      </c>
      <c r="G2120" s="1101">
        <v>90</v>
      </c>
      <c r="H2120" s="1102">
        <f>MID(I2120,1,50)</f>
      </c>
      <c r="I2120" s="1" t="s">
        <v>4781</v>
      </c>
      <c r="J2120" s="1104" t="s">
        <v>4782</v>
      </c>
    </row>
    <row x14ac:dyDescent="0.25" r="2121" customHeight="1" ht="23.25">
      <c r="A2121" s="97">
        <v>50</v>
      </c>
      <c r="B2121" s="2" t="s">
        <v>4602</v>
      </c>
      <c r="C2121" s="1101">
        <v>2120</v>
      </c>
      <c r="D2121" s="1101">
        <v>15</v>
      </c>
      <c r="E2121" s="1101">
        <v>17</v>
      </c>
      <c r="F2121" s="1101">
        <v>290</v>
      </c>
      <c r="G2121" s="1101">
        <v>91</v>
      </c>
      <c r="H2121" s="1102">
        <f>MID(I2121,1,50)</f>
      </c>
      <c r="I2121" s="1" t="s">
        <v>4783</v>
      </c>
      <c r="J2121" s="1104" t="s">
        <v>4784</v>
      </c>
    </row>
    <row x14ac:dyDescent="0.25" r="2122" customHeight="1" ht="23.25">
      <c r="A2122" s="97">
        <v>50</v>
      </c>
      <c r="B2122" s="2" t="s">
        <v>4602</v>
      </c>
      <c r="C2122" s="1101">
        <v>2121</v>
      </c>
      <c r="D2122" s="1101">
        <v>15</v>
      </c>
      <c r="E2122" s="1101">
        <v>17</v>
      </c>
      <c r="F2122" s="1101">
        <v>290</v>
      </c>
      <c r="G2122" s="1101">
        <v>92</v>
      </c>
      <c r="H2122" s="1102">
        <f>MID(I2122,1,50)</f>
      </c>
      <c r="I2122" s="1" t="s">
        <v>4785</v>
      </c>
      <c r="J2122" s="1104" t="s">
        <v>4786</v>
      </c>
    </row>
    <row x14ac:dyDescent="0.25" r="2123" customHeight="1" ht="23.25">
      <c r="A2123" s="97">
        <v>50</v>
      </c>
      <c r="B2123" s="2" t="s">
        <v>4602</v>
      </c>
      <c r="C2123" s="1101">
        <v>2122</v>
      </c>
      <c r="D2123" s="1101">
        <v>15</v>
      </c>
      <c r="E2123" s="1101">
        <v>17</v>
      </c>
      <c r="F2123" s="1101">
        <v>290</v>
      </c>
      <c r="G2123" s="1101">
        <v>93</v>
      </c>
      <c r="H2123" s="1102">
        <f>MID(I2123,1,50)</f>
      </c>
      <c r="I2123" s="1" t="s">
        <v>4787</v>
      </c>
      <c r="J2123" s="1104" t="s">
        <v>4788</v>
      </c>
    </row>
    <row x14ac:dyDescent="0.25" r="2124" customHeight="1" ht="23.25">
      <c r="A2124" s="97">
        <v>50</v>
      </c>
      <c r="B2124" s="2" t="s">
        <v>4602</v>
      </c>
      <c r="C2124" s="1101">
        <v>2123</v>
      </c>
      <c r="D2124" s="1101">
        <v>15</v>
      </c>
      <c r="E2124" s="1101">
        <v>17</v>
      </c>
      <c r="F2124" s="1101">
        <v>290</v>
      </c>
      <c r="G2124" s="1101">
        <v>94</v>
      </c>
      <c r="H2124" s="1102">
        <f>MID(I2124,1,50)</f>
      </c>
      <c r="I2124" s="1" t="s">
        <v>4789</v>
      </c>
      <c r="J2124" s="1104" t="s">
        <v>4790</v>
      </c>
    </row>
    <row x14ac:dyDescent="0.25" r="2125" customHeight="1" ht="23.25">
      <c r="A2125" s="97">
        <v>50</v>
      </c>
      <c r="B2125" s="2" t="s">
        <v>4602</v>
      </c>
      <c r="C2125" s="1101">
        <v>2124</v>
      </c>
      <c r="D2125" s="1101">
        <v>15</v>
      </c>
      <c r="E2125" s="1101">
        <v>17</v>
      </c>
      <c r="F2125" s="1101">
        <v>290</v>
      </c>
      <c r="G2125" s="1101">
        <v>95</v>
      </c>
      <c r="H2125" s="1102">
        <f>MID(I2125,1,50)</f>
      </c>
      <c r="I2125" s="1" t="s">
        <v>4791</v>
      </c>
      <c r="J2125" s="1104" t="s">
        <v>4792</v>
      </c>
    </row>
    <row x14ac:dyDescent="0.25" r="2126" customHeight="1" ht="23.25">
      <c r="A2126" s="97">
        <v>50</v>
      </c>
      <c r="B2126" s="2" t="s">
        <v>4602</v>
      </c>
      <c r="C2126" s="1101">
        <v>2125</v>
      </c>
      <c r="D2126" s="1101">
        <v>15</v>
      </c>
      <c r="E2126" s="1101">
        <v>17</v>
      </c>
      <c r="F2126" s="1101">
        <v>290</v>
      </c>
      <c r="G2126" s="1101">
        <v>96</v>
      </c>
      <c r="H2126" s="1102">
        <f>MID(I2126,1,50)</f>
      </c>
      <c r="I2126" s="1" t="s">
        <v>4793</v>
      </c>
      <c r="J2126" s="1104" t="s">
        <v>4794</v>
      </c>
    </row>
    <row x14ac:dyDescent="0.25" r="2127" customHeight="1" ht="23.25">
      <c r="A2127" s="97">
        <v>50</v>
      </c>
      <c r="B2127" s="2" t="s">
        <v>4602</v>
      </c>
      <c r="C2127" s="1101">
        <v>2126</v>
      </c>
      <c r="D2127" s="1101">
        <v>15</v>
      </c>
      <c r="E2127" s="1101">
        <v>17</v>
      </c>
      <c r="F2127" s="1101">
        <v>291</v>
      </c>
      <c r="G2127" s="1101">
        <v>97</v>
      </c>
      <c r="H2127" s="1102">
        <f>MID(I2127,1,50)</f>
      </c>
      <c r="I2127" s="1" t="s">
        <v>4795</v>
      </c>
      <c r="J2127" s="1104" t="s">
        <v>4796</v>
      </c>
    </row>
    <row x14ac:dyDescent="0.25" r="2128" customHeight="1" ht="23.25">
      <c r="A2128" s="97">
        <v>50</v>
      </c>
      <c r="B2128" s="2" t="s">
        <v>4602</v>
      </c>
      <c r="C2128" s="1101">
        <v>2127</v>
      </c>
      <c r="D2128" s="1101">
        <v>15</v>
      </c>
      <c r="E2128" s="1101">
        <v>17</v>
      </c>
      <c r="F2128" s="1101">
        <v>291</v>
      </c>
      <c r="G2128" s="1101">
        <v>98</v>
      </c>
      <c r="H2128" s="1102">
        <f>MID(I2128,1,50)</f>
      </c>
      <c r="I2128" s="1" t="s">
        <v>4797</v>
      </c>
      <c r="J2128" s="1104" t="s">
        <v>4798</v>
      </c>
    </row>
    <row x14ac:dyDescent="0.25" r="2129" customHeight="1" ht="23.25">
      <c r="A2129" s="97">
        <v>50</v>
      </c>
      <c r="B2129" s="2" t="s">
        <v>4602</v>
      </c>
      <c r="C2129" s="1101">
        <v>2128</v>
      </c>
      <c r="D2129" s="1101">
        <v>15</v>
      </c>
      <c r="E2129" s="1101">
        <v>17</v>
      </c>
      <c r="F2129" s="1101">
        <v>291</v>
      </c>
      <c r="G2129" s="1101">
        <v>99</v>
      </c>
      <c r="H2129" s="1102">
        <f>MID(I2129,1,50)</f>
      </c>
      <c r="I2129" s="1" t="s">
        <v>4799</v>
      </c>
      <c r="J2129" s="1104" t="s">
        <v>4800</v>
      </c>
    </row>
    <row x14ac:dyDescent="0.25" r="2130" customHeight="1" ht="23.25">
      <c r="A2130" s="97">
        <v>50</v>
      </c>
      <c r="B2130" s="2" t="s">
        <v>4602</v>
      </c>
      <c r="C2130" s="1101">
        <v>2129</v>
      </c>
      <c r="D2130" s="1101">
        <v>15</v>
      </c>
      <c r="E2130" s="1101">
        <v>17</v>
      </c>
      <c r="F2130" s="1101">
        <v>291</v>
      </c>
      <c r="G2130" s="1101">
        <v>100</v>
      </c>
      <c r="H2130" s="1102">
        <f>MID(I2130,1,50)</f>
      </c>
      <c r="I2130" s="1" t="s">
        <v>4801</v>
      </c>
      <c r="J2130" s="1104" t="s">
        <v>4802</v>
      </c>
    </row>
    <row x14ac:dyDescent="0.25" r="2131" customHeight="1" ht="23.25">
      <c r="A2131" s="97">
        <v>50</v>
      </c>
      <c r="B2131" s="2" t="s">
        <v>4602</v>
      </c>
      <c r="C2131" s="1101">
        <v>2130</v>
      </c>
      <c r="D2131" s="1101">
        <v>15</v>
      </c>
      <c r="E2131" s="1101">
        <v>17</v>
      </c>
      <c r="F2131" s="1101">
        <v>291</v>
      </c>
      <c r="G2131" s="1101">
        <v>101</v>
      </c>
      <c r="H2131" s="1102">
        <f>MID(I2131,1,50)</f>
      </c>
      <c r="I2131" s="1" t="s">
        <v>4803</v>
      </c>
      <c r="J2131" s="1104" t="s">
        <v>4804</v>
      </c>
    </row>
    <row x14ac:dyDescent="0.25" r="2132" customHeight="1" ht="23.25">
      <c r="A2132" s="97">
        <v>50</v>
      </c>
      <c r="B2132" s="2" t="s">
        <v>4602</v>
      </c>
      <c r="C2132" s="1101">
        <v>2131</v>
      </c>
      <c r="D2132" s="1101">
        <v>15</v>
      </c>
      <c r="E2132" s="1101">
        <v>17</v>
      </c>
      <c r="F2132" s="1101">
        <v>291</v>
      </c>
      <c r="G2132" s="1101">
        <v>102</v>
      </c>
      <c r="H2132" s="1102">
        <f>MID(I2132,1,50)</f>
      </c>
      <c r="I2132" s="1" t="s">
        <v>4805</v>
      </c>
      <c r="J2132" s="1104" t="s">
        <v>4806</v>
      </c>
    </row>
    <row x14ac:dyDescent="0.25" r="2133" customHeight="1" ht="23.25">
      <c r="A2133" s="97">
        <v>50</v>
      </c>
      <c r="B2133" s="2" t="s">
        <v>4602</v>
      </c>
      <c r="C2133" s="1101">
        <v>2132</v>
      </c>
      <c r="D2133" s="1101">
        <v>15</v>
      </c>
      <c r="E2133" s="1101">
        <v>17</v>
      </c>
      <c r="F2133" s="1101">
        <v>291</v>
      </c>
      <c r="G2133" s="1101">
        <v>103</v>
      </c>
      <c r="H2133" s="1102">
        <f>MID(I2133,1,50)</f>
      </c>
      <c r="I2133" s="1" t="s">
        <v>4807</v>
      </c>
      <c r="J2133" s="1104" t="s">
        <v>4808</v>
      </c>
    </row>
    <row x14ac:dyDescent="0.25" r="2134" customHeight="1" ht="23.25">
      <c r="A2134" s="97">
        <v>50</v>
      </c>
      <c r="B2134" s="2" t="s">
        <v>4602</v>
      </c>
      <c r="C2134" s="1101">
        <v>2133</v>
      </c>
      <c r="D2134" s="1101">
        <v>15</v>
      </c>
      <c r="E2134" s="1101">
        <v>17</v>
      </c>
      <c r="F2134" s="1101">
        <v>291</v>
      </c>
      <c r="G2134" s="1101">
        <v>104</v>
      </c>
      <c r="H2134" s="1102">
        <f>MID(I2134,1,50)</f>
      </c>
      <c r="I2134" s="1" t="s">
        <v>4809</v>
      </c>
      <c r="J2134" s="1104" t="s">
        <v>4810</v>
      </c>
    </row>
    <row x14ac:dyDescent="0.25" r="2135" customHeight="1" ht="23.25">
      <c r="A2135" s="97">
        <v>50</v>
      </c>
      <c r="B2135" s="2" t="s">
        <v>4602</v>
      </c>
      <c r="C2135" s="1101">
        <v>2134</v>
      </c>
      <c r="D2135" s="1101">
        <v>15</v>
      </c>
      <c r="E2135" s="1101">
        <v>17</v>
      </c>
      <c r="F2135" s="1101">
        <v>292</v>
      </c>
      <c r="G2135" s="1101">
        <v>105</v>
      </c>
      <c r="H2135" s="1102">
        <f>MID(I2135,1,50)</f>
      </c>
      <c r="I2135" s="1" t="s">
        <v>4811</v>
      </c>
      <c r="J2135" s="1104" t="s">
        <v>4812</v>
      </c>
    </row>
    <row x14ac:dyDescent="0.25" r="2136" customHeight="1" ht="23.25">
      <c r="A2136" s="97">
        <v>50</v>
      </c>
      <c r="B2136" s="2" t="s">
        <v>4602</v>
      </c>
      <c r="C2136" s="1101">
        <v>2135</v>
      </c>
      <c r="D2136" s="1101">
        <v>15</v>
      </c>
      <c r="E2136" s="1101">
        <v>17</v>
      </c>
      <c r="F2136" s="1101">
        <v>292</v>
      </c>
      <c r="G2136" s="1101">
        <v>106</v>
      </c>
      <c r="H2136" s="1102">
        <f>MID(I2136,1,50)</f>
      </c>
      <c r="I2136" s="1" t="s">
        <v>4813</v>
      </c>
      <c r="J2136" s="1104" t="s">
        <v>4814</v>
      </c>
    </row>
    <row x14ac:dyDescent="0.25" r="2137" customHeight="1" ht="23.25">
      <c r="A2137" s="97">
        <v>50</v>
      </c>
      <c r="B2137" s="2" t="s">
        <v>4602</v>
      </c>
      <c r="C2137" s="1101">
        <v>2136</v>
      </c>
      <c r="D2137" s="1101">
        <v>15</v>
      </c>
      <c r="E2137" s="1101">
        <v>17</v>
      </c>
      <c r="F2137" s="1101">
        <v>292</v>
      </c>
      <c r="G2137" s="1101">
        <v>107</v>
      </c>
      <c r="H2137" s="1102">
        <f>MID(I2137,1,50)</f>
      </c>
      <c r="I2137" s="1" t="s">
        <v>4815</v>
      </c>
      <c r="J2137" s="1104" t="s">
        <v>4816</v>
      </c>
    </row>
    <row x14ac:dyDescent="0.25" r="2138" customHeight="1" ht="23.25">
      <c r="A2138" s="97">
        <v>50</v>
      </c>
      <c r="B2138" s="2" t="s">
        <v>4602</v>
      </c>
      <c r="C2138" s="1101">
        <v>2137</v>
      </c>
      <c r="D2138" s="1101">
        <v>15</v>
      </c>
      <c r="E2138" s="1101">
        <v>17</v>
      </c>
      <c r="F2138" s="1101">
        <v>292</v>
      </c>
      <c r="G2138" s="1101">
        <v>108</v>
      </c>
      <c r="H2138" s="1102">
        <f>MID(I2138,1,50)</f>
      </c>
      <c r="I2138" s="1" t="s">
        <v>4817</v>
      </c>
      <c r="J2138" s="1104" t="s">
        <v>4818</v>
      </c>
    </row>
    <row x14ac:dyDescent="0.25" r="2139" customHeight="1" ht="23.25">
      <c r="A2139" s="97">
        <v>50</v>
      </c>
      <c r="B2139" s="2" t="s">
        <v>4602</v>
      </c>
      <c r="C2139" s="1101">
        <v>2138</v>
      </c>
      <c r="D2139" s="1101">
        <v>15</v>
      </c>
      <c r="E2139" s="1101">
        <v>17</v>
      </c>
      <c r="F2139" s="1101">
        <v>292</v>
      </c>
      <c r="G2139" s="1101">
        <v>109</v>
      </c>
      <c r="H2139" s="1102">
        <f>MID(I2139,1,50)</f>
      </c>
      <c r="I2139" s="1" t="s">
        <v>4819</v>
      </c>
      <c r="J2139" s="1104" t="s">
        <v>4820</v>
      </c>
    </row>
    <row x14ac:dyDescent="0.25" r="2140" customHeight="1" ht="23.25">
      <c r="A2140" s="97">
        <v>50</v>
      </c>
      <c r="B2140" s="2" t="s">
        <v>4602</v>
      </c>
      <c r="C2140" s="1101">
        <v>2139</v>
      </c>
      <c r="D2140" s="1101">
        <v>15</v>
      </c>
      <c r="E2140" s="1101">
        <v>17</v>
      </c>
      <c r="F2140" s="1101">
        <v>292</v>
      </c>
      <c r="G2140" s="1101">
        <v>110</v>
      </c>
      <c r="H2140" s="1102">
        <f>MID(I2140,1,50)</f>
      </c>
      <c r="I2140" s="1" t="s">
        <v>4821</v>
      </c>
      <c r="J2140" s="1104" t="s">
        <v>4822</v>
      </c>
    </row>
    <row x14ac:dyDescent="0.25" r="2141" customHeight="1" ht="23.25">
      <c r="A2141" s="97">
        <v>50</v>
      </c>
      <c r="B2141" s="2" t="s">
        <v>4602</v>
      </c>
      <c r="C2141" s="1101">
        <v>2140</v>
      </c>
      <c r="D2141" s="1101">
        <v>15</v>
      </c>
      <c r="E2141" s="1101">
        <v>17</v>
      </c>
      <c r="F2141" s="1101">
        <v>292</v>
      </c>
      <c r="G2141" s="1101">
        <v>111</v>
      </c>
      <c r="H2141" s="1102">
        <f>MID(I2141,1,50)</f>
      </c>
      <c r="I2141" s="1" t="s">
        <v>4823</v>
      </c>
      <c r="J2141" s="1104" t="s">
        <v>4824</v>
      </c>
    </row>
    <row x14ac:dyDescent="0.25" r="2142" customHeight="1" ht="23.25">
      <c r="A2142" s="97">
        <v>69</v>
      </c>
      <c r="B2142" s="2" t="s">
        <v>4825</v>
      </c>
      <c r="C2142" s="1101">
        <v>2141</v>
      </c>
      <c r="D2142" s="1101">
        <v>15</v>
      </c>
      <c r="E2142" s="1101">
        <v>18</v>
      </c>
      <c r="F2142" s="1101">
        <v>292</v>
      </c>
      <c r="G2142" s="1101">
        <v>1</v>
      </c>
      <c r="H2142" s="1102">
        <f>MID(I2142,1,50)</f>
      </c>
      <c r="I2142" s="1" t="s">
        <v>4826</v>
      </c>
      <c r="J2142" s="1104" t="s">
        <v>4827</v>
      </c>
    </row>
    <row x14ac:dyDescent="0.25" r="2143" customHeight="1" ht="23.25">
      <c r="A2143" s="97">
        <v>69</v>
      </c>
      <c r="B2143" s="2" t="s">
        <v>4825</v>
      </c>
      <c r="C2143" s="1101">
        <v>2142</v>
      </c>
      <c r="D2143" s="1101">
        <v>15</v>
      </c>
      <c r="E2143" s="1101">
        <v>18</v>
      </c>
      <c r="F2143" s="1101">
        <v>292</v>
      </c>
      <c r="G2143" s="1101">
        <v>2</v>
      </c>
      <c r="H2143" s="1102">
        <f>MID(I2143,1,50)</f>
      </c>
      <c r="I2143" s="1" t="s">
        <v>4828</v>
      </c>
      <c r="J2143" s="1104" t="s">
        <v>4829</v>
      </c>
    </row>
    <row x14ac:dyDescent="0.25" r="2144" customHeight="1" ht="23.25">
      <c r="A2144" s="97">
        <v>69</v>
      </c>
      <c r="B2144" s="2" t="s">
        <v>4825</v>
      </c>
      <c r="C2144" s="1101">
        <v>2143</v>
      </c>
      <c r="D2144" s="1101">
        <v>15</v>
      </c>
      <c r="E2144" s="1101">
        <v>18</v>
      </c>
      <c r="F2144" s="1101">
        <v>292</v>
      </c>
      <c r="G2144" s="1101">
        <v>3</v>
      </c>
      <c r="H2144" s="1102">
        <f>MID(I2144,1,50)</f>
      </c>
      <c r="I2144" s="1" t="s">
        <v>4830</v>
      </c>
      <c r="J2144" s="1104" t="s">
        <v>4831</v>
      </c>
    </row>
    <row x14ac:dyDescent="0.25" r="2145" customHeight="1" ht="23.25">
      <c r="A2145" s="97">
        <v>69</v>
      </c>
      <c r="B2145" s="2" t="s">
        <v>4825</v>
      </c>
      <c r="C2145" s="1101">
        <v>2144</v>
      </c>
      <c r="D2145" s="1101">
        <v>15</v>
      </c>
      <c r="E2145" s="1101">
        <v>18</v>
      </c>
      <c r="F2145" s="1101">
        <v>292</v>
      </c>
      <c r="G2145" s="1101">
        <v>4</v>
      </c>
      <c r="H2145" s="1102">
        <f>MID(I2145,1,50)</f>
      </c>
      <c r="I2145" s="1" t="s">
        <v>4832</v>
      </c>
      <c r="J2145" s="1104" t="s">
        <v>4833</v>
      </c>
    </row>
    <row x14ac:dyDescent="0.25" r="2146" customHeight="1" ht="23.25">
      <c r="A2146" s="97">
        <v>69</v>
      </c>
      <c r="B2146" s="2" t="s">
        <v>4825</v>
      </c>
      <c r="C2146" s="1101">
        <v>2145</v>
      </c>
      <c r="D2146" s="1101">
        <v>15</v>
      </c>
      <c r="E2146" s="1101">
        <v>18</v>
      </c>
      <c r="F2146" s="1101">
        <v>293</v>
      </c>
      <c r="G2146" s="1101">
        <v>5</v>
      </c>
      <c r="H2146" s="1102">
        <f>MID(I2146,1,50)</f>
      </c>
      <c r="I2146" s="1" t="s">
        <v>4834</v>
      </c>
      <c r="J2146" s="1104" t="s">
        <v>4835</v>
      </c>
    </row>
    <row x14ac:dyDescent="0.25" r="2147" customHeight="1" ht="23.25">
      <c r="A2147" s="97">
        <v>69</v>
      </c>
      <c r="B2147" s="2" t="s">
        <v>4825</v>
      </c>
      <c r="C2147" s="1101">
        <v>2146</v>
      </c>
      <c r="D2147" s="1101">
        <v>15</v>
      </c>
      <c r="E2147" s="1101">
        <v>18</v>
      </c>
      <c r="F2147" s="1101">
        <v>293</v>
      </c>
      <c r="G2147" s="1101">
        <v>6</v>
      </c>
      <c r="H2147" s="1102">
        <f>MID(I2147,1,50)</f>
      </c>
      <c r="I2147" s="1" t="s">
        <v>4836</v>
      </c>
      <c r="J2147" s="1104" t="s">
        <v>4837</v>
      </c>
    </row>
    <row x14ac:dyDescent="0.25" r="2148" customHeight="1" ht="23.25">
      <c r="A2148" s="97">
        <v>69</v>
      </c>
      <c r="B2148" s="2" t="s">
        <v>4825</v>
      </c>
      <c r="C2148" s="1101">
        <v>2147</v>
      </c>
      <c r="D2148" s="1101">
        <v>15</v>
      </c>
      <c r="E2148" s="1101">
        <v>18</v>
      </c>
      <c r="F2148" s="1101">
        <v>293</v>
      </c>
      <c r="G2148" s="1101">
        <v>7</v>
      </c>
      <c r="H2148" s="1102">
        <f>MID(I2148,1,50)</f>
      </c>
      <c r="I2148" s="1" t="s">
        <v>4838</v>
      </c>
      <c r="J2148" s="1104" t="s">
        <v>4839</v>
      </c>
    </row>
    <row x14ac:dyDescent="0.25" r="2149" customHeight="1" ht="23.25">
      <c r="A2149" s="97">
        <v>69</v>
      </c>
      <c r="B2149" s="2" t="s">
        <v>4825</v>
      </c>
      <c r="C2149" s="1101">
        <v>2148</v>
      </c>
      <c r="D2149" s="1101">
        <v>15</v>
      </c>
      <c r="E2149" s="1101">
        <v>18</v>
      </c>
      <c r="F2149" s="1101">
        <v>293</v>
      </c>
      <c r="G2149" s="1101">
        <v>8</v>
      </c>
      <c r="H2149" s="1102">
        <f>MID(I2149,1,50)</f>
      </c>
      <c r="I2149" s="1" t="s">
        <v>4840</v>
      </c>
      <c r="J2149" s="1104" t="s">
        <v>4841</v>
      </c>
    </row>
    <row x14ac:dyDescent="0.25" r="2150" customHeight="1" ht="23.25">
      <c r="A2150" s="97">
        <v>69</v>
      </c>
      <c r="B2150" s="2" t="s">
        <v>4825</v>
      </c>
      <c r="C2150" s="1101">
        <v>2149</v>
      </c>
      <c r="D2150" s="1101">
        <v>15</v>
      </c>
      <c r="E2150" s="1101">
        <v>18</v>
      </c>
      <c r="F2150" s="1101">
        <v>293</v>
      </c>
      <c r="G2150" s="1101">
        <v>9</v>
      </c>
      <c r="H2150" s="1102">
        <f>MID(I2150,1,50)</f>
      </c>
      <c r="I2150" s="1" t="s">
        <v>4842</v>
      </c>
      <c r="J2150" s="1104" t="s">
        <v>4843</v>
      </c>
    </row>
    <row x14ac:dyDescent="0.25" r="2151" customHeight="1" ht="23.25">
      <c r="A2151" s="97">
        <v>69</v>
      </c>
      <c r="B2151" s="2" t="s">
        <v>4825</v>
      </c>
      <c r="C2151" s="1101">
        <v>2150</v>
      </c>
      <c r="D2151" s="1101">
        <v>15</v>
      </c>
      <c r="E2151" s="1101">
        <v>18</v>
      </c>
      <c r="F2151" s="1101">
        <v>293</v>
      </c>
      <c r="G2151" s="1101">
        <v>10</v>
      </c>
      <c r="H2151" s="1102">
        <f>MID(I2151,1,50)</f>
      </c>
      <c r="I2151" s="1" t="s">
        <v>4844</v>
      </c>
      <c r="J2151" s="1104" t="s">
        <v>4845</v>
      </c>
    </row>
    <row x14ac:dyDescent="0.25" r="2152" customHeight="1" ht="23.25">
      <c r="A2152" s="97">
        <v>69</v>
      </c>
      <c r="B2152" s="2" t="s">
        <v>4825</v>
      </c>
      <c r="C2152" s="1101">
        <v>2151</v>
      </c>
      <c r="D2152" s="1101">
        <v>15</v>
      </c>
      <c r="E2152" s="1101">
        <v>18</v>
      </c>
      <c r="F2152" s="1101">
        <v>293</v>
      </c>
      <c r="G2152" s="1101">
        <v>11</v>
      </c>
      <c r="H2152" s="1102">
        <f>MID(I2152,1,50)</f>
      </c>
      <c r="I2152" s="1" t="s">
        <v>4846</v>
      </c>
      <c r="J2152" s="1104" t="s">
        <v>4847</v>
      </c>
    </row>
    <row x14ac:dyDescent="0.25" r="2153" customHeight="1" ht="23.25">
      <c r="A2153" s="97">
        <v>69</v>
      </c>
      <c r="B2153" s="2" t="s">
        <v>4825</v>
      </c>
      <c r="C2153" s="1101">
        <v>2152</v>
      </c>
      <c r="D2153" s="1101">
        <v>15</v>
      </c>
      <c r="E2153" s="1101">
        <v>18</v>
      </c>
      <c r="F2153" s="1101">
        <v>293</v>
      </c>
      <c r="G2153" s="1101">
        <v>12</v>
      </c>
      <c r="H2153" s="1102">
        <f>MID(I2153,1,50)</f>
      </c>
      <c r="I2153" s="1" t="s">
        <v>4848</v>
      </c>
      <c r="J2153" s="1104" t="s">
        <v>4849</v>
      </c>
    </row>
    <row x14ac:dyDescent="0.25" r="2154" customHeight="1" ht="23.25">
      <c r="A2154" s="97">
        <v>69</v>
      </c>
      <c r="B2154" s="2" t="s">
        <v>4825</v>
      </c>
      <c r="C2154" s="1101">
        <v>2153</v>
      </c>
      <c r="D2154" s="1101">
        <v>15</v>
      </c>
      <c r="E2154" s="1101">
        <v>18</v>
      </c>
      <c r="F2154" s="1101">
        <v>293</v>
      </c>
      <c r="G2154" s="1101">
        <v>13</v>
      </c>
      <c r="H2154" s="1102">
        <f>MID(I2154,1,50)</f>
      </c>
      <c r="I2154" s="1" t="s">
        <v>4850</v>
      </c>
      <c r="J2154" s="1104" t="s">
        <v>4851</v>
      </c>
    </row>
    <row x14ac:dyDescent="0.25" r="2155" customHeight="1" ht="23.25">
      <c r="A2155" s="97">
        <v>69</v>
      </c>
      <c r="B2155" s="2" t="s">
        <v>4825</v>
      </c>
      <c r="C2155" s="1101">
        <v>2154</v>
      </c>
      <c r="D2155" s="1101">
        <v>15</v>
      </c>
      <c r="E2155" s="1101">
        <v>18</v>
      </c>
      <c r="F2155" s="1101">
        <v>293</v>
      </c>
      <c r="G2155" s="1101">
        <v>14</v>
      </c>
      <c r="H2155" s="1102">
        <f>MID(I2155,1,50)</f>
      </c>
      <c r="I2155" s="1" t="s">
        <v>4852</v>
      </c>
      <c r="J2155" s="1104" t="s">
        <v>4853</v>
      </c>
    </row>
    <row x14ac:dyDescent="0.25" r="2156" customHeight="1" ht="23.25">
      <c r="A2156" s="97">
        <v>69</v>
      </c>
      <c r="B2156" s="2" t="s">
        <v>4825</v>
      </c>
      <c r="C2156" s="1101">
        <v>2155</v>
      </c>
      <c r="D2156" s="1101">
        <v>15</v>
      </c>
      <c r="E2156" s="1101">
        <v>18</v>
      </c>
      <c r="F2156" s="1101">
        <v>293</v>
      </c>
      <c r="G2156" s="1101">
        <v>15</v>
      </c>
      <c r="H2156" s="1102">
        <f>MID(I2156,1,50)</f>
      </c>
      <c r="I2156" s="1" t="s">
        <v>4854</v>
      </c>
      <c r="J2156" s="1104" t="s">
        <v>4855</v>
      </c>
    </row>
    <row x14ac:dyDescent="0.25" r="2157" customHeight="1" ht="23.25">
      <c r="A2157" s="97">
        <v>69</v>
      </c>
      <c r="B2157" s="2" t="s">
        <v>4825</v>
      </c>
      <c r="C2157" s="1101">
        <v>2156</v>
      </c>
      <c r="D2157" s="1101">
        <v>15</v>
      </c>
      <c r="E2157" s="1101">
        <v>18</v>
      </c>
      <c r="F2157" s="1101">
        <v>294</v>
      </c>
      <c r="G2157" s="1101">
        <v>16</v>
      </c>
      <c r="H2157" s="1102">
        <f>MID(I2157,1,50)</f>
      </c>
      <c r="I2157" s="1" t="s">
        <v>4856</v>
      </c>
      <c r="J2157" s="1104" t="s">
        <v>4857</v>
      </c>
    </row>
    <row x14ac:dyDescent="0.25" r="2158" customHeight="1" ht="23.25">
      <c r="A2158" s="97">
        <v>69</v>
      </c>
      <c r="B2158" s="2" t="s">
        <v>4825</v>
      </c>
      <c r="C2158" s="1101">
        <v>2157</v>
      </c>
      <c r="D2158" s="1101">
        <v>15</v>
      </c>
      <c r="E2158" s="1101">
        <v>18</v>
      </c>
      <c r="F2158" s="1101">
        <v>294</v>
      </c>
      <c r="G2158" s="1101">
        <v>17</v>
      </c>
      <c r="H2158" s="1102">
        <f>MID(I2158,1,50)</f>
      </c>
      <c r="I2158" s="1" t="s">
        <v>4858</v>
      </c>
      <c r="J2158" s="1104" t="s">
        <v>4859</v>
      </c>
    </row>
    <row x14ac:dyDescent="0.25" r="2159" customHeight="1" ht="23.25">
      <c r="A2159" s="97">
        <v>69</v>
      </c>
      <c r="B2159" s="2" t="s">
        <v>4825</v>
      </c>
      <c r="C2159" s="1101">
        <v>2158</v>
      </c>
      <c r="D2159" s="1101">
        <v>15</v>
      </c>
      <c r="E2159" s="1101">
        <v>18</v>
      </c>
      <c r="F2159" s="1101">
        <v>294</v>
      </c>
      <c r="G2159" s="1101">
        <v>18</v>
      </c>
      <c r="H2159" s="1102">
        <f>MID(I2159,1,50)</f>
      </c>
      <c r="I2159" s="1" t="s">
        <v>4860</v>
      </c>
      <c r="J2159" s="1104" t="s">
        <v>4861</v>
      </c>
    </row>
    <row x14ac:dyDescent="0.25" r="2160" customHeight="1" ht="23.25">
      <c r="A2160" s="97">
        <v>69</v>
      </c>
      <c r="B2160" s="2" t="s">
        <v>4825</v>
      </c>
      <c r="C2160" s="1101">
        <v>2159</v>
      </c>
      <c r="D2160" s="1101">
        <v>15</v>
      </c>
      <c r="E2160" s="1101">
        <v>18</v>
      </c>
      <c r="F2160" s="1101">
        <v>294</v>
      </c>
      <c r="G2160" s="1101">
        <v>19</v>
      </c>
      <c r="H2160" s="1102">
        <f>MID(I2160,1,50)</f>
      </c>
      <c r="I2160" s="1" t="s">
        <v>4862</v>
      </c>
      <c r="J2160" s="1104" t="s">
        <v>4863</v>
      </c>
    </row>
    <row x14ac:dyDescent="0.25" r="2161" customHeight="1" ht="23.25">
      <c r="A2161" s="97">
        <v>69</v>
      </c>
      <c r="B2161" s="2" t="s">
        <v>4825</v>
      </c>
      <c r="C2161" s="1101">
        <v>2160</v>
      </c>
      <c r="D2161" s="1101">
        <v>15</v>
      </c>
      <c r="E2161" s="1101">
        <v>18</v>
      </c>
      <c r="F2161" s="1101">
        <v>294</v>
      </c>
      <c r="G2161" s="1101">
        <v>20</v>
      </c>
      <c r="H2161" s="1102">
        <f>MID(I2161,1,50)</f>
      </c>
      <c r="I2161" s="1" t="s">
        <v>4864</v>
      </c>
      <c r="J2161" s="1104" t="s">
        <v>4865</v>
      </c>
    </row>
    <row x14ac:dyDescent="0.25" r="2162" customHeight="1" ht="23.25">
      <c r="A2162" s="97">
        <v>69</v>
      </c>
      <c r="B2162" s="2" t="s">
        <v>4825</v>
      </c>
      <c r="C2162" s="1101">
        <v>2161</v>
      </c>
      <c r="D2162" s="1101">
        <v>15</v>
      </c>
      <c r="E2162" s="1101">
        <v>18</v>
      </c>
      <c r="F2162" s="1101">
        <v>295</v>
      </c>
      <c r="G2162" s="1101">
        <v>21</v>
      </c>
      <c r="H2162" s="1102">
        <f>MID(I2162,1,50)</f>
      </c>
      <c r="I2162" s="1" t="s">
        <v>4866</v>
      </c>
      <c r="J2162" s="1104" t="s">
        <v>4867</v>
      </c>
    </row>
    <row x14ac:dyDescent="0.25" r="2163" customHeight="1" ht="23.25">
      <c r="A2163" s="97">
        <v>69</v>
      </c>
      <c r="B2163" s="2" t="s">
        <v>4825</v>
      </c>
      <c r="C2163" s="1101">
        <v>2162</v>
      </c>
      <c r="D2163" s="1101">
        <v>15</v>
      </c>
      <c r="E2163" s="1101">
        <v>18</v>
      </c>
      <c r="F2163" s="1101">
        <v>295</v>
      </c>
      <c r="G2163" s="1101">
        <v>22</v>
      </c>
      <c r="H2163" s="1102">
        <f>MID(I2163,1,50)</f>
      </c>
      <c r="I2163" s="1" t="s">
        <v>4868</v>
      </c>
      <c r="J2163" s="1104" t="s">
        <v>4869</v>
      </c>
    </row>
    <row x14ac:dyDescent="0.25" r="2164" customHeight="1" ht="23.25">
      <c r="A2164" s="97">
        <v>69</v>
      </c>
      <c r="B2164" s="2" t="s">
        <v>4825</v>
      </c>
      <c r="C2164" s="1101">
        <v>2163</v>
      </c>
      <c r="D2164" s="1101">
        <v>15</v>
      </c>
      <c r="E2164" s="1101">
        <v>18</v>
      </c>
      <c r="F2164" s="1101">
        <v>295</v>
      </c>
      <c r="G2164" s="1101">
        <v>23</v>
      </c>
      <c r="H2164" s="1102">
        <f>MID(I2164,1,50)</f>
      </c>
      <c r="I2164" s="1" t="s">
        <v>4870</v>
      </c>
      <c r="J2164" s="1104" t="s">
        <v>4871</v>
      </c>
    </row>
    <row x14ac:dyDescent="0.25" r="2165" customHeight="1" ht="23.25">
      <c r="A2165" s="97">
        <v>69</v>
      </c>
      <c r="B2165" s="2" t="s">
        <v>4825</v>
      </c>
      <c r="C2165" s="1101">
        <v>2164</v>
      </c>
      <c r="D2165" s="1101">
        <v>15</v>
      </c>
      <c r="E2165" s="1101">
        <v>18</v>
      </c>
      <c r="F2165" s="1101">
        <v>295</v>
      </c>
      <c r="G2165" s="1101">
        <v>24</v>
      </c>
      <c r="H2165" s="1102">
        <f>MID(I2165,1,50)</f>
      </c>
      <c r="I2165" s="1" t="s">
        <v>4872</v>
      </c>
      <c r="J2165" s="1104" t="s">
        <v>4873</v>
      </c>
    </row>
    <row x14ac:dyDescent="0.25" r="2166" customHeight="1" ht="23.25">
      <c r="A2166" s="97">
        <v>69</v>
      </c>
      <c r="B2166" s="2" t="s">
        <v>4825</v>
      </c>
      <c r="C2166" s="1101">
        <v>2165</v>
      </c>
      <c r="D2166" s="1101">
        <v>15</v>
      </c>
      <c r="E2166" s="1101">
        <v>18</v>
      </c>
      <c r="F2166" s="1101">
        <v>295</v>
      </c>
      <c r="G2166" s="1101">
        <v>25</v>
      </c>
      <c r="H2166" s="1102">
        <f>MID(I2166,1,50)</f>
      </c>
      <c r="I2166" s="1" t="s">
        <v>4874</v>
      </c>
      <c r="J2166" s="1104" t="s">
        <v>4875</v>
      </c>
    </row>
    <row x14ac:dyDescent="0.25" r="2167" customHeight="1" ht="23.25">
      <c r="A2167" s="97">
        <v>69</v>
      </c>
      <c r="B2167" s="2" t="s">
        <v>4825</v>
      </c>
      <c r="C2167" s="1101">
        <v>2166</v>
      </c>
      <c r="D2167" s="1101">
        <v>15</v>
      </c>
      <c r="E2167" s="1101">
        <v>18</v>
      </c>
      <c r="F2167" s="1101">
        <v>295</v>
      </c>
      <c r="G2167" s="1101">
        <v>26</v>
      </c>
      <c r="H2167" s="1102">
        <f>MID(I2167,1,50)</f>
      </c>
      <c r="I2167" s="1" t="s">
        <v>4876</v>
      </c>
      <c r="J2167" s="1104" t="s">
        <v>4877</v>
      </c>
    </row>
    <row x14ac:dyDescent="0.25" r="2168" customHeight="1" ht="23.25">
      <c r="A2168" s="97">
        <v>69</v>
      </c>
      <c r="B2168" s="2" t="s">
        <v>4825</v>
      </c>
      <c r="C2168" s="1101">
        <v>2167</v>
      </c>
      <c r="D2168" s="1101">
        <v>15</v>
      </c>
      <c r="E2168" s="1101">
        <v>18</v>
      </c>
      <c r="F2168" s="1101">
        <v>295</v>
      </c>
      <c r="G2168" s="1101">
        <v>27</v>
      </c>
      <c r="H2168" s="1102">
        <f>MID(I2168,1,50)</f>
      </c>
      <c r="I2168" s="1" t="s">
        <v>4878</v>
      </c>
      <c r="J2168" s="1104" t="s">
        <v>4879</v>
      </c>
    </row>
    <row x14ac:dyDescent="0.25" r="2169" customHeight="1" ht="23.25">
      <c r="A2169" s="97">
        <v>69</v>
      </c>
      <c r="B2169" s="2" t="s">
        <v>4825</v>
      </c>
      <c r="C2169" s="1101">
        <v>2168</v>
      </c>
      <c r="D2169" s="1101">
        <v>15</v>
      </c>
      <c r="E2169" s="1101">
        <v>18</v>
      </c>
      <c r="F2169" s="1101">
        <v>296</v>
      </c>
      <c r="G2169" s="1101">
        <v>28</v>
      </c>
      <c r="H2169" s="1102">
        <f>MID(I2169,1,50)</f>
      </c>
      <c r="I2169" s="1" t="s">
        <v>4880</v>
      </c>
      <c r="J2169" s="1104" t="s">
        <v>4881</v>
      </c>
    </row>
    <row x14ac:dyDescent="0.25" r="2170" customHeight="1" ht="23.25">
      <c r="A2170" s="97">
        <v>69</v>
      </c>
      <c r="B2170" s="2" t="s">
        <v>4825</v>
      </c>
      <c r="C2170" s="1101">
        <v>2169</v>
      </c>
      <c r="D2170" s="1101">
        <v>15</v>
      </c>
      <c r="E2170" s="1101">
        <v>18</v>
      </c>
      <c r="F2170" s="1101">
        <v>296</v>
      </c>
      <c r="G2170" s="1101">
        <v>29</v>
      </c>
      <c r="H2170" s="1102">
        <f>MID(I2170,1,50)</f>
      </c>
      <c r="I2170" s="1" t="s">
        <v>4882</v>
      </c>
      <c r="J2170" s="1104" t="s">
        <v>4883</v>
      </c>
    </row>
    <row x14ac:dyDescent="0.25" r="2171" customHeight="1" ht="23.25">
      <c r="A2171" s="97">
        <v>69</v>
      </c>
      <c r="B2171" s="2" t="s">
        <v>4825</v>
      </c>
      <c r="C2171" s="1101">
        <v>2170</v>
      </c>
      <c r="D2171" s="1101">
        <v>15</v>
      </c>
      <c r="E2171" s="1101">
        <v>18</v>
      </c>
      <c r="F2171" s="1101">
        <v>296</v>
      </c>
      <c r="G2171" s="1101">
        <v>30</v>
      </c>
      <c r="H2171" s="1102">
        <f>MID(I2171,1,50)</f>
      </c>
      <c r="I2171" s="1" t="s">
        <v>4884</v>
      </c>
      <c r="J2171" s="1104" t="s">
        <v>4885</v>
      </c>
    </row>
    <row x14ac:dyDescent="0.25" r="2172" customHeight="1" ht="23.25">
      <c r="A2172" s="97">
        <v>69</v>
      </c>
      <c r="B2172" s="2" t="s">
        <v>4825</v>
      </c>
      <c r="C2172" s="1101">
        <v>2171</v>
      </c>
      <c r="D2172" s="1101">
        <v>15</v>
      </c>
      <c r="E2172" s="1101">
        <v>18</v>
      </c>
      <c r="F2172" s="1101">
        <v>296</v>
      </c>
      <c r="G2172" s="1101">
        <v>31</v>
      </c>
      <c r="H2172" s="1102">
        <f>MID(I2172,1,50)</f>
      </c>
      <c r="I2172" s="1" t="s">
        <v>4886</v>
      </c>
      <c r="J2172" s="1104" t="s">
        <v>4887</v>
      </c>
    </row>
    <row x14ac:dyDescent="0.25" r="2173" customHeight="1" ht="23.25">
      <c r="A2173" s="97">
        <v>69</v>
      </c>
      <c r="B2173" s="2" t="s">
        <v>4825</v>
      </c>
      <c r="C2173" s="1101">
        <v>2172</v>
      </c>
      <c r="D2173" s="1101">
        <v>15</v>
      </c>
      <c r="E2173" s="1101">
        <v>18</v>
      </c>
      <c r="F2173" s="1101">
        <v>296</v>
      </c>
      <c r="G2173" s="1101">
        <v>32</v>
      </c>
      <c r="H2173" s="1102">
        <f>MID(I2173,1,50)</f>
      </c>
      <c r="I2173" s="1" t="s">
        <v>4888</v>
      </c>
      <c r="J2173" s="1104" t="s">
        <v>4889</v>
      </c>
    </row>
    <row x14ac:dyDescent="0.25" r="2174" customHeight="1" ht="23.25">
      <c r="A2174" s="97">
        <v>69</v>
      </c>
      <c r="B2174" s="2" t="s">
        <v>4825</v>
      </c>
      <c r="C2174" s="1101">
        <v>2173</v>
      </c>
      <c r="D2174" s="1101">
        <v>15</v>
      </c>
      <c r="E2174" s="1101">
        <v>18</v>
      </c>
      <c r="F2174" s="1101">
        <v>296</v>
      </c>
      <c r="G2174" s="1101">
        <v>33</v>
      </c>
      <c r="H2174" s="1102">
        <f>MID(I2174,1,50)</f>
      </c>
      <c r="I2174" s="1" t="s">
        <v>4890</v>
      </c>
      <c r="J2174" s="1104" t="s">
        <v>4891</v>
      </c>
    </row>
    <row x14ac:dyDescent="0.25" r="2175" customHeight="1" ht="23.25">
      <c r="A2175" s="97">
        <v>69</v>
      </c>
      <c r="B2175" s="2" t="s">
        <v>4825</v>
      </c>
      <c r="C2175" s="1101">
        <v>2174</v>
      </c>
      <c r="D2175" s="1101">
        <v>15</v>
      </c>
      <c r="E2175" s="1101">
        <v>18</v>
      </c>
      <c r="F2175" s="1101">
        <v>296</v>
      </c>
      <c r="G2175" s="1101">
        <v>34</v>
      </c>
      <c r="H2175" s="1102">
        <f>MID(I2175,1,50)</f>
      </c>
      <c r="I2175" s="1" t="s">
        <v>4892</v>
      </c>
      <c r="J2175" s="1104" t="s">
        <v>4893</v>
      </c>
    </row>
    <row x14ac:dyDescent="0.25" r="2176" customHeight="1" ht="23.25">
      <c r="A2176" s="97">
        <v>69</v>
      </c>
      <c r="B2176" s="2" t="s">
        <v>4825</v>
      </c>
      <c r="C2176" s="1101">
        <v>2175</v>
      </c>
      <c r="D2176" s="1101">
        <v>15</v>
      </c>
      <c r="E2176" s="1101">
        <v>18</v>
      </c>
      <c r="F2176" s="1101">
        <v>297</v>
      </c>
      <c r="G2176" s="1101">
        <v>35</v>
      </c>
      <c r="H2176" s="1102">
        <f>MID(I2176,1,50)</f>
      </c>
      <c r="I2176" s="1" t="s">
        <v>4894</v>
      </c>
      <c r="J2176" s="1104" t="s">
        <v>4895</v>
      </c>
    </row>
    <row x14ac:dyDescent="0.25" r="2177" customHeight="1" ht="23.25">
      <c r="A2177" s="97">
        <v>69</v>
      </c>
      <c r="B2177" s="2" t="s">
        <v>4825</v>
      </c>
      <c r="C2177" s="1101">
        <v>2176</v>
      </c>
      <c r="D2177" s="1101">
        <v>15</v>
      </c>
      <c r="E2177" s="1101">
        <v>18</v>
      </c>
      <c r="F2177" s="1101">
        <v>297</v>
      </c>
      <c r="G2177" s="1101">
        <v>36</v>
      </c>
      <c r="H2177" s="1102">
        <f>MID(I2177,1,50)</f>
      </c>
      <c r="I2177" s="1" t="s">
        <v>4896</v>
      </c>
      <c r="J2177" s="1104" t="s">
        <v>4897</v>
      </c>
    </row>
    <row x14ac:dyDescent="0.25" r="2178" customHeight="1" ht="23.25">
      <c r="A2178" s="97">
        <v>69</v>
      </c>
      <c r="B2178" s="2" t="s">
        <v>4825</v>
      </c>
      <c r="C2178" s="1101">
        <v>2177</v>
      </c>
      <c r="D2178" s="1101">
        <v>15</v>
      </c>
      <c r="E2178" s="1101">
        <v>18</v>
      </c>
      <c r="F2178" s="1101">
        <v>297</v>
      </c>
      <c r="G2178" s="1101">
        <v>37</v>
      </c>
      <c r="H2178" s="1102">
        <f>MID(I2178,1,50)</f>
      </c>
      <c r="I2178" s="1" t="s">
        <v>4898</v>
      </c>
      <c r="J2178" s="1104" t="s">
        <v>4899</v>
      </c>
    </row>
    <row x14ac:dyDescent="0.25" r="2179" customHeight="1" ht="23.25">
      <c r="A2179" s="97">
        <v>69</v>
      </c>
      <c r="B2179" s="2" t="s">
        <v>4825</v>
      </c>
      <c r="C2179" s="1101">
        <v>2178</v>
      </c>
      <c r="D2179" s="1101">
        <v>15</v>
      </c>
      <c r="E2179" s="1101">
        <v>18</v>
      </c>
      <c r="F2179" s="1101">
        <v>297</v>
      </c>
      <c r="G2179" s="1101">
        <v>38</v>
      </c>
      <c r="H2179" s="1102">
        <f>MID(I2179,1,50)</f>
      </c>
      <c r="I2179" s="1" t="s">
        <v>4900</v>
      </c>
      <c r="J2179" s="1104" t="s">
        <v>4901</v>
      </c>
    </row>
    <row x14ac:dyDescent="0.25" r="2180" customHeight="1" ht="23.25">
      <c r="A2180" s="97">
        <v>69</v>
      </c>
      <c r="B2180" s="2" t="s">
        <v>4825</v>
      </c>
      <c r="C2180" s="1101">
        <v>2179</v>
      </c>
      <c r="D2180" s="1101">
        <v>15</v>
      </c>
      <c r="E2180" s="1101">
        <v>18</v>
      </c>
      <c r="F2180" s="1101">
        <v>297</v>
      </c>
      <c r="G2180" s="1101">
        <v>39</v>
      </c>
      <c r="H2180" s="1102">
        <f>MID(I2180,1,50)</f>
      </c>
      <c r="I2180" s="1" t="s">
        <v>4902</v>
      </c>
      <c r="J2180" s="1104" t="s">
        <v>4903</v>
      </c>
    </row>
    <row x14ac:dyDescent="0.25" r="2181" customHeight="1" ht="23.25">
      <c r="A2181" s="97">
        <v>69</v>
      </c>
      <c r="B2181" s="2" t="s">
        <v>4825</v>
      </c>
      <c r="C2181" s="1101">
        <v>2180</v>
      </c>
      <c r="D2181" s="1101">
        <v>15</v>
      </c>
      <c r="E2181" s="1101">
        <v>18</v>
      </c>
      <c r="F2181" s="1101">
        <v>297</v>
      </c>
      <c r="G2181" s="1101">
        <v>40</v>
      </c>
      <c r="H2181" s="1102">
        <f>MID(I2181,1,50)</f>
      </c>
      <c r="I2181" s="1" t="s">
        <v>4904</v>
      </c>
      <c r="J2181" s="1104" t="s">
        <v>4905</v>
      </c>
    </row>
    <row x14ac:dyDescent="0.25" r="2182" customHeight="1" ht="23.25">
      <c r="A2182" s="97">
        <v>69</v>
      </c>
      <c r="B2182" s="2" t="s">
        <v>4825</v>
      </c>
      <c r="C2182" s="1101">
        <v>2181</v>
      </c>
      <c r="D2182" s="1101">
        <v>15</v>
      </c>
      <c r="E2182" s="1101">
        <v>18</v>
      </c>
      <c r="F2182" s="1101">
        <v>297</v>
      </c>
      <c r="G2182" s="1101">
        <v>41</v>
      </c>
      <c r="H2182" s="1102">
        <f>MID(I2182,1,50)</f>
      </c>
      <c r="I2182" s="1" t="s">
        <v>4906</v>
      </c>
      <c r="J2182" s="1104" t="s">
        <v>4907</v>
      </c>
    </row>
    <row x14ac:dyDescent="0.25" r="2183" customHeight="1" ht="23.25">
      <c r="A2183" s="97">
        <v>69</v>
      </c>
      <c r="B2183" s="2" t="s">
        <v>4825</v>
      </c>
      <c r="C2183" s="1101">
        <v>2182</v>
      </c>
      <c r="D2183" s="1101">
        <v>15</v>
      </c>
      <c r="E2183" s="1101">
        <v>18</v>
      </c>
      <c r="F2183" s="1101">
        <v>297</v>
      </c>
      <c r="G2183" s="1101">
        <v>42</v>
      </c>
      <c r="H2183" s="1102">
        <f>MID(I2183,1,50)</f>
      </c>
      <c r="I2183" s="1" t="s">
        <v>4908</v>
      </c>
      <c r="J2183" s="1104" t="s">
        <v>4909</v>
      </c>
    </row>
    <row x14ac:dyDescent="0.25" r="2184" customHeight="1" ht="23.25">
      <c r="A2184" s="97">
        <v>69</v>
      </c>
      <c r="B2184" s="2" t="s">
        <v>4825</v>
      </c>
      <c r="C2184" s="1101">
        <v>2183</v>
      </c>
      <c r="D2184" s="1101">
        <v>15</v>
      </c>
      <c r="E2184" s="1101">
        <v>18</v>
      </c>
      <c r="F2184" s="1101">
        <v>297</v>
      </c>
      <c r="G2184" s="1101">
        <v>43</v>
      </c>
      <c r="H2184" s="1102">
        <f>MID(I2184,1,50)</f>
      </c>
      <c r="I2184" s="1" t="s">
        <v>4910</v>
      </c>
      <c r="J2184" s="1104" t="s">
        <v>4911</v>
      </c>
    </row>
    <row x14ac:dyDescent="0.25" r="2185" customHeight="1" ht="23.25">
      <c r="A2185" s="97">
        <v>69</v>
      </c>
      <c r="B2185" s="2" t="s">
        <v>4825</v>
      </c>
      <c r="C2185" s="1101">
        <v>2184</v>
      </c>
      <c r="D2185" s="1101">
        <v>15</v>
      </c>
      <c r="E2185" s="1101">
        <v>18</v>
      </c>
      <c r="F2185" s="1101">
        <v>297</v>
      </c>
      <c r="G2185" s="1101">
        <v>44</v>
      </c>
      <c r="H2185" s="1102">
        <f>MID(I2185,1,50)</f>
      </c>
      <c r="I2185" s="1" t="s">
        <v>4912</v>
      </c>
      <c r="J2185" s="1104" t="s">
        <v>4913</v>
      </c>
    </row>
    <row x14ac:dyDescent="0.25" r="2186" customHeight="1" ht="23.25">
      <c r="A2186" s="97">
        <v>69</v>
      </c>
      <c r="B2186" s="2" t="s">
        <v>4825</v>
      </c>
      <c r="C2186" s="1101">
        <v>2185</v>
      </c>
      <c r="D2186" s="1101">
        <v>15</v>
      </c>
      <c r="E2186" s="1101">
        <v>18</v>
      </c>
      <c r="F2186" s="1101">
        <v>297</v>
      </c>
      <c r="G2186" s="1101">
        <v>45</v>
      </c>
      <c r="H2186" s="1102">
        <f>MID(I2186,1,50)</f>
      </c>
      <c r="I2186" s="1" t="s">
        <v>4914</v>
      </c>
      <c r="J2186" s="1104" t="s">
        <v>4915</v>
      </c>
    </row>
    <row x14ac:dyDescent="0.25" r="2187" customHeight="1" ht="23.25">
      <c r="A2187" s="97">
        <v>69</v>
      </c>
      <c r="B2187" s="2" t="s">
        <v>4825</v>
      </c>
      <c r="C2187" s="1101">
        <v>2186</v>
      </c>
      <c r="D2187" s="1101">
        <v>15</v>
      </c>
      <c r="E2187" s="1101">
        <v>18</v>
      </c>
      <c r="F2187" s="1101">
        <v>298</v>
      </c>
      <c r="G2187" s="1101">
        <v>46</v>
      </c>
      <c r="H2187" s="1102">
        <f>MID(I2187,1,50)</f>
      </c>
      <c r="I2187" s="1" t="s">
        <v>4916</v>
      </c>
      <c r="J2187" s="1104" t="s">
        <v>4917</v>
      </c>
    </row>
    <row x14ac:dyDescent="0.25" r="2188" customHeight="1" ht="23.25">
      <c r="A2188" s="97">
        <v>69</v>
      </c>
      <c r="B2188" s="2" t="s">
        <v>4825</v>
      </c>
      <c r="C2188" s="1101">
        <v>2187</v>
      </c>
      <c r="D2188" s="1101">
        <v>15</v>
      </c>
      <c r="E2188" s="1101">
        <v>18</v>
      </c>
      <c r="F2188" s="1101">
        <v>298</v>
      </c>
      <c r="G2188" s="1101">
        <v>47</v>
      </c>
      <c r="H2188" s="1102">
        <f>MID(I2188,1,50)</f>
      </c>
      <c r="I2188" s="1" t="s">
        <v>4918</v>
      </c>
      <c r="J2188" s="1104" t="s">
        <v>4919</v>
      </c>
    </row>
    <row x14ac:dyDescent="0.25" r="2189" customHeight="1" ht="23.25">
      <c r="A2189" s="97">
        <v>69</v>
      </c>
      <c r="B2189" s="2" t="s">
        <v>4825</v>
      </c>
      <c r="C2189" s="1101">
        <v>2188</v>
      </c>
      <c r="D2189" s="1101">
        <v>15</v>
      </c>
      <c r="E2189" s="1101">
        <v>18</v>
      </c>
      <c r="F2189" s="1101">
        <v>298</v>
      </c>
      <c r="G2189" s="1101">
        <v>48</v>
      </c>
      <c r="H2189" s="1102">
        <f>MID(I2189,1,50)</f>
      </c>
      <c r="I2189" s="1" t="s">
        <v>4920</v>
      </c>
      <c r="J2189" s="1104" t="s">
        <v>4921</v>
      </c>
    </row>
    <row x14ac:dyDescent="0.25" r="2190" customHeight="1" ht="23.25">
      <c r="A2190" s="97">
        <v>69</v>
      </c>
      <c r="B2190" s="2" t="s">
        <v>4825</v>
      </c>
      <c r="C2190" s="1101">
        <v>2189</v>
      </c>
      <c r="D2190" s="1101">
        <v>15</v>
      </c>
      <c r="E2190" s="1101">
        <v>18</v>
      </c>
      <c r="F2190" s="1101">
        <v>298</v>
      </c>
      <c r="G2190" s="1101">
        <v>49</v>
      </c>
      <c r="H2190" s="1102">
        <f>MID(I2190,1,50)</f>
      </c>
      <c r="I2190" s="1" t="s">
        <v>4922</v>
      </c>
      <c r="J2190" s="1104" t="s">
        <v>4923</v>
      </c>
    </row>
    <row x14ac:dyDescent="0.25" r="2191" customHeight="1" ht="23.25">
      <c r="A2191" s="97">
        <v>69</v>
      </c>
      <c r="B2191" s="2" t="s">
        <v>4825</v>
      </c>
      <c r="C2191" s="1101">
        <v>2190</v>
      </c>
      <c r="D2191" s="1101">
        <v>15</v>
      </c>
      <c r="E2191" s="1101">
        <v>18</v>
      </c>
      <c r="F2191" s="1101">
        <v>298</v>
      </c>
      <c r="G2191" s="1101">
        <v>50</v>
      </c>
      <c r="H2191" s="1102">
        <f>MID(I2191,1,50)</f>
      </c>
      <c r="I2191" s="1" t="s">
        <v>4924</v>
      </c>
      <c r="J2191" s="1104" t="s">
        <v>4925</v>
      </c>
    </row>
    <row x14ac:dyDescent="0.25" r="2192" customHeight="1" ht="23.25">
      <c r="A2192" s="97">
        <v>69</v>
      </c>
      <c r="B2192" s="2" t="s">
        <v>4825</v>
      </c>
      <c r="C2192" s="1101">
        <v>2191</v>
      </c>
      <c r="D2192" s="1101">
        <v>15</v>
      </c>
      <c r="E2192" s="1101">
        <v>18</v>
      </c>
      <c r="F2192" s="1101">
        <v>298</v>
      </c>
      <c r="G2192" s="1101">
        <v>51</v>
      </c>
      <c r="H2192" s="1102">
        <f>MID(I2192,1,50)</f>
      </c>
      <c r="I2192" s="1" t="s">
        <v>4926</v>
      </c>
      <c r="J2192" s="1104" t="s">
        <v>4927</v>
      </c>
    </row>
    <row x14ac:dyDescent="0.25" r="2193" customHeight="1" ht="23.25">
      <c r="A2193" s="97">
        <v>69</v>
      </c>
      <c r="B2193" s="2" t="s">
        <v>4825</v>
      </c>
      <c r="C2193" s="1101">
        <v>2192</v>
      </c>
      <c r="D2193" s="1101">
        <v>15</v>
      </c>
      <c r="E2193" s="1101">
        <v>18</v>
      </c>
      <c r="F2193" s="1101">
        <v>298</v>
      </c>
      <c r="G2193" s="1101">
        <v>52</v>
      </c>
      <c r="H2193" s="1102">
        <f>MID(I2193,1,50)</f>
      </c>
      <c r="I2193" s="1" t="s">
        <v>4928</v>
      </c>
      <c r="J2193" s="1104" t="s">
        <v>4929</v>
      </c>
    </row>
    <row x14ac:dyDescent="0.25" r="2194" customHeight="1" ht="23.25">
      <c r="A2194" s="97">
        <v>69</v>
      </c>
      <c r="B2194" s="2" t="s">
        <v>4825</v>
      </c>
      <c r="C2194" s="1101">
        <v>2193</v>
      </c>
      <c r="D2194" s="1101">
        <v>15</v>
      </c>
      <c r="E2194" s="1101">
        <v>18</v>
      </c>
      <c r="F2194" s="1101">
        <v>298</v>
      </c>
      <c r="G2194" s="1101">
        <v>53</v>
      </c>
      <c r="H2194" s="1102">
        <f>MID(I2194,1,50)</f>
      </c>
      <c r="I2194" s="1" t="s">
        <v>4930</v>
      </c>
      <c r="J2194" s="1104" t="s">
        <v>4931</v>
      </c>
    </row>
    <row x14ac:dyDescent="0.25" r="2195" customHeight="1" ht="23.25">
      <c r="A2195" s="97">
        <v>69</v>
      </c>
      <c r="B2195" s="2" t="s">
        <v>4825</v>
      </c>
      <c r="C2195" s="1101">
        <v>2194</v>
      </c>
      <c r="D2195" s="1101">
        <v>15</v>
      </c>
      <c r="E2195" s="1101">
        <v>18</v>
      </c>
      <c r="F2195" s="1101">
        <v>299</v>
      </c>
      <c r="G2195" s="1101">
        <v>54</v>
      </c>
      <c r="H2195" s="1102">
        <f>MID(I2195,1,50)</f>
      </c>
      <c r="I2195" s="1" t="s">
        <v>4932</v>
      </c>
      <c r="J2195" s="1104" t="s">
        <v>4933</v>
      </c>
    </row>
    <row x14ac:dyDescent="0.25" r="2196" customHeight="1" ht="23.25">
      <c r="A2196" s="97">
        <v>69</v>
      </c>
      <c r="B2196" s="2" t="s">
        <v>4825</v>
      </c>
      <c r="C2196" s="1101">
        <v>2195</v>
      </c>
      <c r="D2196" s="1101">
        <v>15</v>
      </c>
      <c r="E2196" s="1101">
        <v>18</v>
      </c>
      <c r="F2196" s="1101">
        <v>299</v>
      </c>
      <c r="G2196" s="1101">
        <v>55</v>
      </c>
      <c r="H2196" s="1102">
        <f>MID(I2196,1,50)</f>
      </c>
      <c r="I2196" s="1" t="s">
        <v>4934</v>
      </c>
      <c r="J2196" s="1104" t="s">
        <v>4935</v>
      </c>
    </row>
    <row x14ac:dyDescent="0.25" r="2197" customHeight="1" ht="23.25">
      <c r="A2197" s="97">
        <v>69</v>
      </c>
      <c r="B2197" s="2" t="s">
        <v>4825</v>
      </c>
      <c r="C2197" s="1101">
        <v>2196</v>
      </c>
      <c r="D2197" s="1101">
        <v>15</v>
      </c>
      <c r="E2197" s="1101">
        <v>18</v>
      </c>
      <c r="F2197" s="1101">
        <v>299</v>
      </c>
      <c r="G2197" s="1101">
        <v>56</v>
      </c>
      <c r="H2197" s="1102">
        <f>MID(I2197,1,50)</f>
      </c>
      <c r="I2197" s="1" t="s">
        <v>4936</v>
      </c>
      <c r="J2197" s="1104" t="s">
        <v>4937</v>
      </c>
    </row>
    <row x14ac:dyDescent="0.25" r="2198" customHeight="1" ht="23.25">
      <c r="A2198" s="97">
        <v>69</v>
      </c>
      <c r="B2198" s="2" t="s">
        <v>4825</v>
      </c>
      <c r="C2198" s="1101">
        <v>2197</v>
      </c>
      <c r="D2198" s="1101">
        <v>15</v>
      </c>
      <c r="E2198" s="1101">
        <v>18</v>
      </c>
      <c r="F2198" s="1101">
        <v>299</v>
      </c>
      <c r="G2198" s="1101">
        <v>57</v>
      </c>
      <c r="H2198" s="1102">
        <f>MID(I2198,1,50)</f>
      </c>
      <c r="I2198" s="1" t="s">
        <v>4938</v>
      </c>
      <c r="J2198" s="1104" t="s">
        <v>4939</v>
      </c>
    </row>
    <row x14ac:dyDescent="0.25" r="2199" customHeight="1" ht="23.25">
      <c r="A2199" s="97">
        <v>69</v>
      </c>
      <c r="B2199" s="2" t="s">
        <v>4825</v>
      </c>
      <c r="C2199" s="1101">
        <v>2198</v>
      </c>
      <c r="D2199" s="1101">
        <v>15</v>
      </c>
      <c r="E2199" s="1101">
        <v>18</v>
      </c>
      <c r="F2199" s="1101">
        <v>299</v>
      </c>
      <c r="G2199" s="1101">
        <v>58</v>
      </c>
      <c r="H2199" s="1102">
        <f>MID(I2199,1,50)</f>
      </c>
      <c r="I2199" s="1" t="s">
        <v>4940</v>
      </c>
      <c r="J2199" s="1104" t="s">
        <v>4941</v>
      </c>
    </row>
    <row x14ac:dyDescent="0.25" r="2200" customHeight="1" ht="23.25">
      <c r="A2200" s="97">
        <v>69</v>
      </c>
      <c r="B2200" s="2" t="s">
        <v>4825</v>
      </c>
      <c r="C2200" s="1101">
        <v>2199</v>
      </c>
      <c r="D2200" s="1101">
        <v>15</v>
      </c>
      <c r="E2200" s="1101">
        <v>18</v>
      </c>
      <c r="F2200" s="1101">
        <v>299</v>
      </c>
      <c r="G2200" s="1101">
        <v>59</v>
      </c>
      <c r="H2200" s="1102">
        <f>MID(I2200,1,50)</f>
      </c>
      <c r="I2200" s="1" t="s">
        <v>4942</v>
      </c>
      <c r="J2200" s="1104" t="s">
        <v>4943</v>
      </c>
    </row>
    <row x14ac:dyDescent="0.25" r="2201" customHeight="1" ht="23.25">
      <c r="A2201" s="97">
        <v>69</v>
      </c>
      <c r="B2201" s="2" t="s">
        <v>4825</v>
      </c>
      <c r="C2201" s="1101">
        <v>2200</v>
      </c>
      <c r="D2201" s="1101">
        <v>15</v>
      </c>
      <c r="E2201" s="1101">
        <v>18</v>
      </c>
      <c r="F2201" s="1101">
        <v>299</v>
      </c>
      <c r="G2201" s="1101">
        <v>60</v>
      </c>
      <c r="H2201" s="1102">
        <f>MID(I2201,1,50)</f>
      </c>
      <c r="I2201" s="1" t="s">
        <v>4944</v>
      </c>
      <c r="J2201" s="1104" t="s">
        <v>4945</v>
      </c>
    </row>
    <row x14ac:dyDescent="0.25" r="2202" customHeight="1" ht="23.25">
      <c r="A2202" s="97">
        <v>69</v>
      </c>
      <c r="B2202" s="2" t="s">
        <v>4825</v>
      </c>
      <c r="C2202" s="1101">
        <v>2201</v>
      </c>
      <c r="D2202" s="1101">
        <v>15</v>
      </c>
      <c r="E2202" s="1101">
        <v>18</v>
      </c>
      <c r="F2202" s="1101">
        <v>299</v>
      </c>
      <c r="G2202" s="1101">
        <v>61</v>
      </c>
      <c r="H2202" s="1102">
        <f>MID(I2202,1,50)</f>
      </c>
      <c r="I2202" s="1" t="s">
        <v>4946</v>
      </c>
      <c r="J2202" s="1104" t="s">
        <v>4947</v>
      </c>
    </row>
    <row x14ac:dyDescent="0.25" r="2203" customHeight="1" ht="23.25">
      <c r="A2203" s="97">
        <v>69</v>
      </c>
      <c r="B2203" s="2" t="s">
        <v>4825</v>
      </c>
      <c r="C2203" s="1101">
        <v>2202</v>
      </c>
      <c r="D2203" s="1101">
        <v>15</v>
      </c>
      <c r="E2203" s="1101">
        <v>18</v>
      </c>
      <c r="F2203" s="1101">
        <v>300</v>
      </c>
      <c r="G2203" s="1101">
        <v>62</v>
      </c>
      <c r="H2203" s="1102">
        <f>MID(I2203,1,50)</f>
      </c>
      <c r="I2203" s="1" t="s">
        <v>4948</v>
      </c>
      <c r="J2203" s="1104" t="s">
        <v>4949</v>
      </c>
    </row>
    <row x14ac:dyDescent="0.25" r="2204" customHeight="1" ht="23.25">
      <c r="A2204" s="97">
        <v>69</v>
      </c>
      <c r="B2204" s="2" t="s">
        <v>4825</v>
      </c>
      <c r="C2204" s="1101">
        <v>2203</v>
      </c>
      <c r="D2204" s="1101">
        <v>15</v>
      </c>
      <c r="E2204" s="1101">
        <v>18</v>
      </c>
      <c r="F2204" s="1101">
        <v>300</v>
      </c>
      <c r="G2204" s="1101">
        <v>63</v>
      </c>
      <c r="H2204" s="1102">
        <f>MID(I2204,1,50)</f>
      </c>
      <c r="I2204" s="1" t="s">
        <v>4950</v>
      </c>
      <c r="J2204" s="1104" t="s">
        <v>4951</v>
      </c>
    </row>
    <row x14ac:dyDescent="0.25" r="2205" customHeight="1" ht="23.25">
      <c r="A2205" s="97">
        <v>69</v>
      </c>
      <c r="B2205" s="2" t="s">
        <v>4825</v>
      </c>
      <c r="C2205" s="1101">
        <v>2204</v>
      </c>
      <c r="D2205" s="1101">
        <v>15</v>
      </c>
      <c r="E2205" s="1101">
        <v>18</v>
      </c>
      <c r="F2205" s="1101">
        <v>300</v>
      </c>
      <c r="G2205" s="1101">
        <v>64</v>
      </c>
      <c r="H2205" s="1102">
        <f>MID(I2205,1,50)</f>
      </c>
      <c r="I2205" s="1" t="s">
        <v>4952</v>
      </c>
      <c r="J2205" s="1104" t="s">
        <v>4953</v>
      </c>
    </row>
    <row x14ac:dyDescent="0.25" r="2206" customHeight="1" ht="23.25">
      <c r="A2206" s="97">
        <v>69</v>
      </c>
      <c r="B2206" s="2" t="s">
        <v>4825</v>
      </c>
      <c r="C2206" s="1101">
        <v>2205</v>
      </c>
      <c r="D2206" s="1101">
        <v>15</v>
      </c>
      <c r="E2206" s="1101">
        <v>18</v>
      </c>
      <c r="F2206" s="1101">
        <v>300</v>
      </c>
      <c r="G2206" s="1101">
        <v>65</v>
      </c>
      <c r="H2206" s="1102">
        <f>MID(I2206,1,50)</f>
      </c>
      <c r="I2206" s="1" t="s">
        <v>4954</v>
      </c>
      <c r="J2206" s="1104" t="s">
        <v>4955</v>
      </c>
    </row>
    <row x14ac:dyDescent="0.25" r="2207" customHeight="1" ht="23.25">
      <c r="A2207" s="97">
        <v>69</v>
      </c>
      <c r="B2207" s="2" t="s">
        <v>4825</v>
      </c>
      <c r="C2207" s="1101">
        <v>2206</v>
      </c>
      <c r="D2207" s="1101">
        <v>15</v>
      </c>
      <c r="E2207" s="1101">
        <v>18</v>
      </c>
      <c r="F2207" s="1101">
        <v>300</v>
      </c>
      <c r="G2207" s="1101">
        <v>66</v>
      </c>
      <c r="H2207" s="1102">
        <f>MID(I2207,1,50)</f>
      </c>
      <c r="I2207" s="1" t="s">
        <v>4956</v>
      </c>
      <c r="J2207" s="1104" t="s">
        <v>4957</v>
      </c>
    </row>
    <row x14ac:dyDescent="0.25" r="2208" customHeight="1" ht="23.25">
      <c r="A2208" s="97">
        <v>69</v>
      </c>
      <c r="B2208" s="2" t="s">
        <v>4825</v>
      </c>
      <c r="C2208" s="1101">
        <v>2207</v>
      </c>
      <c r="D2208" s="1101">
        <v>15</v>
      </c>
      <c r="E2208" s="1101">
        <v>18</v>
      </c>
      <c r="F2208" s="1101">
        <v>300</v>
      </c>
      <c r="G2208" s="1101">
        <v>67</v>
      </c>
      <c r="H2208" s="1102">
        <f>MID(I2208,1,50)</f>
      </c>
      <c r="I2208" s="1" t="s">
        <v>4958</v>
      </c>
      <c r="J2208" s="1104" t="s">
        <v>4959</v>
      </c>
    </row>
    <row x14ac:dyDescent="0.25" r="2209" customHeight="1" ht="23.25">
      <c r="A2209" s="97">
        <v>69</v>
      </c>
      <c r="B2209" s="2" t="s">
        <v>4825</v>
      </c>
      <c r="C2209" s="1101">
        <v>2208</v>
      </c>
      <c r="D2209" s="1101">
        <v>15</v>
      </c>
      <c r="E2209" s="1101">
        <v>18</v>
      </c>
      <c r="F2209" s="1101">
        <v>300</v>
      </c>
      <c r="G2209" s="1101">
        <v>68</v>
      </c>
      <c r="H2209" s="1102">
        <f>MID(I2209,1,50)</f>
      </c>
      <c r="I2209" s="1" t="s">
        <v>4960</v>
      </c>
      <c r="J2209" s="1104" t="s">
        <v>4961</v>
      </c>
    </row>
    <row x14ac:dyDescent="0.25" r="2210" customHeight="1" ht="23.25">
      <c r="A2210" s="97">
        <v>69</v>
      </c>
      <c r="B2210" s="2" t="s">
        <v>4825</v>
      </c>
      <c r="C2210" s="1101">
        <v>2209</v>
      </c>
      <c r="D2210" s="1101">
        <v>15</v>
      </c>
      <c r="E2210" s="1101">
        <v>18</v>
      </c>
      <c r="F2210" s="1101">
        <v>300</v>
      </c>
      <c r="G2210" s="1101">
        <v>69</v>
      </c>
      <c r="H2210" s="1102">
        <f>MID(I2210,1,50)</f>
      </c>
      <c r="I2210" s="1" t="s">
        <v>4962</v>
      </c>
      <c r="J2210" s="1104" t="s">
        <v>4963</v>
      </c>
    </row>
    <row x14ac:dyDescent="0.25" r="2211" customHeight="1" ht="23.25">
      <c r="A2211" s="97">
        <v>69</v>
      </c>
      <c r="B2211" s="2" t="s">
        <v>4825</v>
      </c>
      <c r="C2211" s="1101">
        <v>2210</v>
      </c>
      <c r="D2211" s="1101">
        <v>15</v>
      </c>
      <c r="E2211" s="1101">
        <v>18</v>
      </c>
      <c r="F2211" s="1101">
        <v>300</v>
      </c>
      <c r="G2211" s="1101">
        <v>70</v>
      </c>
      <c r="H2211" s="1102">
        <f>MID(I2211,1,50)</f>
      </c>
      <c r="I2211" s="1" t="s">
        <v>4964</v>
      </c>
      <c r="J2211" s="1104" t="s">
        <v>4965</v>
      </c>
    </row>
    <row x14ac:dyDescent="0.25" r="2212" customHeight="1" ht="23.25">
      <c r="A2212" s="97">
        <v>69</v>
      </c>
      <c r="B2212" s="2" t="s">
        <v>4825</v>
      </c>
      <c r="C2212" s="1101">
        <v>2211</v>
      </c>
      <c r="D2212" s="1101">
        <v>15</v>
      </c>
      <c r="E2212" s="1101">
        <v>18</v>
      </c>
      <c r="F2212" s="1101">
        <v>300</v>
      </c>
      <c r="G2212" s="1101">
        <v>71</v>
      </c>
      <c r="H2212" s="1102">
        <f>MID(I2212,1,50)</f>
      </c>
      <c r="I2212" s="1" t="s">
        <v>4966</v>
      </c>
      <c r="J2212" s="1104" t="s">
        <v>4967</v>
      </c>
    </row>
    <row x14ac:dyDescent="0.25" r="2213" customHeight="1" ht="23.25">
      <c r="A2213" s="97">
        <v>69</v>
      </c>
      <c r="B2213" s="2" t="s">
        <v>4825</v>
      </c>
      <c r="C2213" s="1101">
        <v>2212</v>
      </c>
      <c r="D2213" s="1101">
        <v>15</v>
      </c>
      <c r="E2213" s="1101">
        <v>18</v>
      </c>
      <c r="F2213" s="1101">
        <v>300</v>
      </c>
      <c r="G2213" s="1101">
        <v>72</v>
      </c>
      <c r="H2213" s="1102">
        <f>MID(I2213,1,50)</f>
      </c>
      <c r="I2213" s="1" t="s">
        <v>4968</v>
      </c>
      <c r="J2213" s="1104" t="s">
        <v>4969</v>
      </c>
    </row>
    <row x14ac:dyDescent="0.25" r="2214" customHeight="1" ht="23.25">
      <c r="A2214" s="97">
        <v>69</v>
      </c>
      <c r="B2214" s="2" t="s">
        <v>4825</v>
      </c>
      <c r="C2214" s="1101">
        <v>2213</v>
      </c>
      <c r="D2214" s="1101">
        <v>15</v>
      </c>
      <c r="E2214" s="1101">
        <v>18</v>
      </c>
      <c r="F2214" s="1101">
        <v>300</v>
      </c>
      <c r="G2214" s="1101">
        <v>73</v>
      </c>
      <c r="H2214" s="1102">
        <f>MID(I2214,1,50)</f>
      </c>
      <c r="I2214" s="1" t="s">
        <v>4970</v>
      </c>
      <c r="J2214" s="1104" t="s">
        <v>4971</v>
      </c>
    </row>
    <row x14ac:dyDescent="0.25" r="2215" customHeight="1" ht="23.25">
      <c r="A2215" s="97">
        <v>69</v>
      </c>
      <c r="B2215" s="2" t="s">
        <v>4825</v>
      </c>
      <c r="C2215" s="1101">
        <v>2214</v>
      </c>
      <c r="D2215" s="1101">
        <v>15</v>
      </c>
      <c r="E2215" s="1101">
        <v>18</v>
      </c>
      <c r="F2215" s="1101">
        <v>300</v>
      </c>
      <c r="G2215" s="1101">
        <v>74</v>
      </c>
      <c r="H2215" s="1102">
        <f>MID(I2215,1,50)</f>
      </c>
      <c r="I2215" s="1" t="s">
        <v>4972</v>
      </c>
      <c r="J2215" s="1104" t="s">
        <v>4973</v>
      </c>
    </row>
    <row x14ac:dyDescent="0.25" r="2216" customHeight="1" ht="23.25">
      <c r="A2216" s="97">
        <v>69</v>
      </c>
      <c r="B2216" s="2" t="s">
        <v>4825</v>
      </c>
      <c r="C2216" s="1101">
        <v>2215</v>
      </c>
      <c r="D2216" s="1101">
        <v>16</v>
      </c>
      <c r="E2216" s="1101">
        <v>18</v>
      </c>
      <c r="F2216" s="1101">
        <v>301</v>
      </c>
      <c r="G2216" s="1101">
        <v>75</v>
      </c>
      <c r="H2216" s="1102">
        <f>MID(I2216,1,50)</f>
      </c>
      <c r="I2216" s="1" t="s">
        <v>4974</v>
      </c>
      <c r="J2216" s="1104" t="s">
        <v>4975</v>
      </c>
    </row>
    <row x14ac:dyDescent="0.25" r="2217" customHeight="1" ht="23.25">
      <c r="A2217" s="97">
        <v>69</v>
      </c>
      <c r="B2217" s="2" t="s">
        <v>4825</v>
      </c>
      <c r="C2217" s="1101">
        <v>2216</v>
      </c>
      <c r="D2217" s="1101">
        <v>16</v>
      </c>
      <c r="E2217" s="1101">
        <v>18</v>
      </c>
      <c r="F2217" s="1101">
        <v>301</v>
      </c>
      <c r="G2217" s="1101">
        <v>76</v>
      </c>
      <c r="H2217" s="1102">
        <f>MID(I2217,1,50)</f>
      </c>
      <c r="I2217" s="1" t="s">
        <v>4976</v>
      </c>
      <c r="J2217" s="1104" t="s">
        <v>4977</v>
      </c>
    </row>
    <row x14ac:dyDescent="0.25" r="2218" customHeight="1" ht="23.25">
      <c r="A2218" s="97">
        <v>69</v>
      </c>
      <c r="B2218" s="2" t="s">
        <v>4825</v>
      </c>
      <c r="C2218" s="1101">
        <v>2217</v>
      </c>
      <c r="D2218" s="1101">
        <v>16</v>
      </c>
      <c r="E2218" s="1101">
        <v>18</v>
      </c>
      <c r="F2218" s="1101">
        <v>301</v>
      </c>
      <c r="G2218" s="1101">
        <v>77</v>
      </c>
      <c r="H2218" s="1102">
        <f>MID(I2218,1,50)</f>
      </c>
      <c r="I2218" s="1" t="s">
        <v>4978</v>
      </c>
      <c r="J2218" s="1104" t="s">
        <v>4979</v>
      </c>
    </row>
    <row x14ac:dyDescent="0.25" r="2219" customHeight="1" ht="23.25">
      <c r="A2219" s="97">
        <v>69</v>
      </c>
      <c r="B2219" s="2" t="s">
        <v>4825</v>
      </c>
      <c r="C2219" s="1101">
        <v>2218</v>
      </c>
      <c r="D2219" s="1101">
        <v>16</v>
      </c>
      <c r="E2219" s="1101">
        <v>18</v>
      </c>
      <c r="F2219" s="1101">
        <v>301</v>
      </c>
      <c r="G2219" s="1101">
        <v>78</v>
      </c>
      <c r="H2219" s="1102">
        <f>MID(I2219,1,50)</f>
      </c>
      <c r="I2219" s="1" t="s">
        <v>4980</v>
      </c>
      <c r="J2219" s="1104" t="s">
        <v>4981</v>
      </c>
    </row>
    <row x14ac:dyDescent="0.25" r="2220" customHeight="1" ht="23.25">
      <c r="A2220" s="97">
        <v>69</v>
      </c>
      <c r="B2220" s="2" t="s">
        <v>4825</v>
      </c>
      <c r="C2220" s="1101">
        <v>2219</v>
      </c>
      <c r="D2220" s="1101">
        <v>16</v>
      </c>
      <c r="E2220" s="1101">
        <v>18</v>
      </c>
      <c r="F2220" s="1101">
        <v>301</v>
      </c>
      <c r="G2220" s="1101">
        <v>79</v>
      </c>
      <c r="H2220" s="1102">
        <f>MID(I2220,1,50)</f>
      </c>
      <c r="I2220" s="1" t="s">
        <v>4982</v>
      </c>
      <c r="J2220" s="1104" t="s">
        <v>4983</v>
      </c>
    </row>
    <row x14ac:dyDescent="0.25" r="2221" customHeight="1" ht="23.25">
      <c r="A2221" s="97">
        <v>69</v>
      </c>
      <c r="B2221" s="2" t="s">
        <v>4825</v>
      </c>
      <c r="C2221" s="1101">
        <v>2220</v>
      </c>
      <c r="D2221" s="1101">
        <v>16</v>
      </c>
      <c r="E2221" s="1101">
        <v>18</v>
      </c>
      <c r="F2221" s="1101">
        <v>301</v>
      </c>
      <c r="G2221" s="1101">
        <v>80</v>
      </c>
      <c r="H2221" s="1102">
        <f>MID(I2221,1,50)</f>
      </c>
      <c r="I2221" s="1" t="s">
        <v>4984</v>
      </c>
      <c r="J2221" s="1104" t="s">
        <v>4985</v>
      </c>
    </row>
    <row x14ac:dyDescent="0.25" r="2222" customHeight="1" ht="23.25">
      <c r="A2222" s="97">
        <v>69</v>
      </c>
      <c r="B2222" s="2" t="s">
        <v>4825</v>
      </c>
      <c r="C2222" s="1101">
        <v>2221</v>
      </c>
      <c r="D2222" s="1101">
        <v>16</v>
      </c>
      <c r="E2222" s="1101">
        <v>18</v>
      </c>
      <c r="F2222" s="1101">
        <v>301</v>
      </c>
      <c r="G2222" s="1101">
        <v>81</v>
      </c>
      <c r="H2222" s="1102">
        <f>MID(I2222,1,50)</f>
      </c>
      <c r="I2222" s="1" t="s">
        <v>4986</v>
      </c>
      <c r="J2222" s="1104" t="s">
        <v>4987</v>
      </c>
    </row>
    <row x14ac:dyDescent="0.25" r="2223" customHeight="1" ht="23.25">
      <c r="A2223" s="97">
        <v>69</v>
      </c>
      <c r="B2223" s="2" t="s">
        <v>4825</v>
      </c>
      <c r="C2223" s="1101">
        <v>2222</v>
      </c>
      <c r="D2223" s="1101">
        <v>16</v>
      </c>
      <c r="E2223" s="1101">
        <v>18</v>
      </c>
      <c r="F2223" s="1101">
        <v>301</v>
      </c>
      <c r="G2223" s="1101">
        <v>82</v>
      </c>
      <c r="H2223" s="1102">
        <f>MID(I2223,1,50)</f>
      </c>
      <c r="I2223" s="1" t="s">
        <v>4988</v>
      </c>
      <c r="J2223" s="1104" t="s">
        <v>4989</v>
      </c>
    </row>
    <row x14ac:dyDescent="0.25" r="2224" customHeight="1" ht="23.25">
      <c r="A2224" s="97">
        <v>69</v>
      </c>
      <c r="B2224" s="2" t="s">
        <v>4825</v>
      </c>
      <c r="C2224" s="1101">
        <v>2223</v>
      </c>
      <c r="D2224" s="1101">
        <v>16</v>
      </c>
      <c r="E2224" s="1101">
        <v>18</v>
      </c>
      <c r="F2224" s="1101">
        <v>301</v>
      </c>
      <c r="G2224" s="1101">
        <v>83</v>
      </c>
      <c r="H2224" s="1102">
        <f>MID(I2224,1,50)</f>
      </c>
      <c r="I2224" s="1" t="s">
        <v>4990</v>
      </c>
      <c r="J2224" s="1104" t="s">
        <v>4991</v>
      </c>
    </row>
    <row x14ac:dyDescent="0.25" r="2225" customHeight="1" ht="23.25">
      <c r="A2225" s="97">
        <v>69</v>
      </c>
      <c r="B2225" s="2" t="s">
        <v>4825</v>
      </c>
      <c r="C2225" s="1101">
        <v>2224</v>
      </c>
      <c r="D2225" s="1101">
        <v>16</v>
      </c>
      <c r="E2225" s="1101">
        <v>18</v>
      </c>
      <c r="F2225" s="1101">
        <v>302</v>
      </c>
      <c r="G2225" s="1101">
        <v>84</v>
      </c>
      <c r="H2225" s="1102">
        <f>MID(I2225,1,50)</f>
      </c>
      <c r="I2225" s="1" t="s">
        <v>4992</v>
      </c>
      <c r="J2225" s="1104" t="s">
        <v>4993</v>
      </c>
    </row>
    <row x14ac:dyDescent="0.25" r="2226" customHeight="1" ht="23.25">
      <c r="A2226" s="97">
        <v>69</v>
      </c>
      <c r="B2226" s="2" t="s">
        <v>4825</v>
      </c>
      <c r="C2226" s="1101">
        <v>2225</v>
      </c>
      <c r="D2226" s="1101">
        <v>16</v>
      </c>
      <c r="E2226" s="1101">
        <v>18</v>
      </c>
      <c r="F2226" s="1101">
        <v>302</v>
      </c>
      <c r="G2226" s="1101">
        <v>85</v>
      </c>
      <c r="H2226" s="1102">
        <f>MID(I2226,1,50)</f>
      </c>
      <c r="I2226" s="1" t="s">
        <v>4994</v>
      </c>
      <c r="J2226" s="1104" t="s">
        <v>4995</v>
      </c>
    </row>
    <row x14ac:dyDescent="0.25" r="2227" customHeight="1" ht="23.25">
      <c r="A2227" s="97">
        <v>69</v>
      </c>
      <c r="B2227" s="2" t="s">
        <v>4825</v>
      </c>
      <c r="C2227" s="1101">
        <v>2226</v>
      </c>
      <c r="D2227" s="1101">
        <v>16</v>
      </c>
      <c r="E2227" s="1101">
        <v>18</v>
      </c>
      <c r="F2227" s="1101">
        <v>302</v>
      </c>
      <c r="G2227" s="1101">
        <v>86</v>
      </c>
      <c r="H2227" s="1102">
        <f>MID(I2227,1,50)</f>
      </c>
      <c r="I2227" s="1" t="s">
        <v>4996</v>
      </c>
      <c r="J2227" s="1104" t="s">
        <v>4997</v>
      </c>
    </row>
    <row x14ac:dyDescent="0.25" r="2228" customHeight="1" ht="23.25">
      <c r="A2228" s="97">
        <v>69</v>
      </c>
      <c r="B2228" s="2" t="s">
        <v>4825</v>
      </c>
      <c r="C2228" s="1101">
        <v>2227</v>
      </c>
      <c r="D2228" s="1101">
        <v>16</v>
      </c>
      <c r="E2228" s="1101">
        <v>18</v>
      </c>
      <c r="F2228" s="1101">
        <v>302</v>
      </c>
      <c r="G2228" s="1101">
        <v>87</v>
      </c>
      <c r="H2228" s="1102">
        <f>MID(I2228,1,50)</f>
      </c>
      <c r="I2228" s="1" t="s">
        <v>4998</v>
      </c>
      <c r="J2228" s="1104" t="s">
        <v>4999</v>
      </c>
    </row>
    <row x14ac:dyDescent="0.25" r="2229" customHeight="1" ht="23.25">
      <c r="A2229" s="97">
        <v>69</v>
      </c>
      <c r="B2229" s="2" t="s">
        <v>4825</v>
      </c>
      <c r="C2229" s="1101">
        <v>2228</v>
      </c>
      <c r="D2229" s="1101">
        <v>16</v>
      </c>
      <c r="E2229" s="1101">
        <v>18</v>
      </c>
      <c r="F2229" s="1101">
        <v>302</v>
      </c>
      <c r="G2229" s="1101">
        <v>88</v>
      </c>
      <c r="H2229" s="1102">
        <f>MID(I2229,1,50)</f>
      </c>
      <c r="I2229" s="1" t="s">
        <v>5000</v>
      </c>
      <c r="J2229" s="1104" t="s">
        <v>5001</v>
      </c>
    </row>
    <row x14ac:dyDescent="0.25" r="2230" customHeight="1" ht="23.25">
      <c r="A2230" s="97">
        <v>69</v>
      </c>
      <c r="B2230" s="2" t="s">
        <v>4825</v>
      </c>
      <c r="C2230" s="1101">
        <v>2229</v>
      </c>
      <c r="D2230" s="1101">
        <v>16</v>
      </c>
      <c r="E2230" s="1101">
        <v>18</v>
      </c>
      <c r="F2230" s="1101">
        <v>302</v>
      </c>
      <c r="G2230" s="1101">
        <v>89</v>
      </c>
      <c r="H2230" s="1102">
        <f>MID(I2230,1,50)</f>
      </c>
      <c r="I2230" s="1" t="s">
        <v>5002</v>
      </c>
      <c r="J2230" s="1104" t="s">
        <v>5003</v>
      </c>
    </row>
    <row x14ac:dyDescent="0.25" r="2231" customHeight="1" ht="23.25">
      <c r="A2231" s="97">
        <v>69</v>
      </c>
      <c r="B2231" s="2" t="s">
        <v>4825</v>
      </c>
      <c r="C2231" s="1101">
        <v>2230</v>
      </c>
      <c r="D2231" s="1101">
        <v>16</v>
      </c>
      <c r="E2231" s="1101">
        <v>18</v>
      </c>
      <c r="F2231" s="1101">
        <v>302</v>
      </c>
      <c r="G2231" s="1101">
        <v>90</v>
      </c>
      <c r="H2231" s="1102">
        <f>MID(I2231,1,50)</f>
      </c>
      <c r="I2231" s="1" t="s">
        <v>5004</v>
      </c>
      <c r="J2231" s="1104" t="s">
        <v>5005</v>
      </c>
    </row>
    <row x14ac:dyDescent="0.25" r="2232" customHeight="1" ht="23.25">
      <c r="A2232" s="97">
        <v>69</v>
      </c>
      <c r="B2232" s="2" t="s">
        <v>4825</v>
      </c>
      <c r="C2232" s="1101">
        <v>2231</v>
      </c>
      <c r="D2232" s="1101">
        <v>16</v>
      </c>
      <c r="E2232" s="1101">
        <v>18</v>
      </c>
      <c r="F2232" s="1101">
        <v>302</v>
      </c>
      <c r="G2232" s="1101">
        <v>91</v>
      </c>
      <c r="H2232" s="1102">
        <f>MID(I2232,1,50)</f>
      </c>
      <c r="I2232" s="1" t="s">
        <v>5006</v>
      </c>
      <c r="J2232" s="1104" t="s">
        <v>5007</v>
      </c>
    </row>
    <row x14ac:dyDescent="0.25" r="2233" customHeight="1" ht="23.25">
      <c r="A2233" s="97">
        <v>69</v>
      </c>
      <c r="B2233" s="2" t="s">
        <v>4825</v>
      </c>
      <c r="C2233" s="1101">
        <v>2232</v>
      </c>
      <c r="D2233" s="1101">
        <v>16</v>
      </c>
      <c r="E2233" s="1101">
        <v>18</v>
      </c>
      <c r="F2233" s="1101">
        <v>302</v>
      </c>
      <c r="G2233" s="1101">
        <v>92</v>
      </c>
      <c r="H2233" s="1102">
        <f>MID(I2233,1,50)</f>
      </c>
      <c r="I2233" s="1" t="s">
        <v>5008</v>
      </c>
      <c r="J2233" s="1104" t="s">
        <v>5009</v>
      </c>
    </row>
    <row x14ac:dyDescent="0.25" r="2234" customHeight="1" ht="23.25">
      <c r="A2234" s="97">
        <v>69</v>
      </c>
      <c r="B2234" s="2" t="s">
        <v>4825</v>
      </c>
      <c r="C2234" s="1101">
        <v>2233</v>
      </c>
      <c r="D2234" s="1101">
        <v>16</v>
      </c>
      <c r="E2234" s="1101">
        <v>18</v>
      </c>
      <c r="F2234" s="1101">
        <v>302</v>
      </c>
      <c r="G2234" s="1101">
        <v>93</v>
      </c>
      <c r="H2234" s="1102">
        <f>MID(I2234,1,50)</f>
      </c>
      <c r="I2234" s="1" t="s">
        <v>5010</v>
      </c>
      <c r="J2234" s="1104" t="s">
        <v>5011</v>
      </c>
    </row>
    <row x14ac:dyDescent="0.25" r="2235" customHeight="1" ht="23.25">
      <c r="A2235" s="97">
        <v>69</v>
      </c>
      <c r="B2235" s="2" t="s">
        <v>4825</v>
      </c>
      <c r="C2235" s="1101">
        <v>2234</v>
      </c>
      <c r="D2235" s="1101">
        <v>16</v>
      </c>
      <c r="E2235" s="1101">
        <v>18</v>
      </c>
      <c r="F2235" s="1101">
        <v>302</v>
      </c>
      <c r="G2235" s="1101">
        <v>94</v>
      </c>
      <c r="H2235" s="1102">
        <f>MID(I2235,1,50)</f>
      </c>
      <c r="I2235" s="1" t="s">
        <v>5012</v>
      </c>
      <c r="J2235" s="1104" t="s">
        <v>5013</v>
      </c>
    </row>
    <row x14ac:dyDescent="0.25" r="2236" customHeight="1" ht="23.25">
      <c r="A2236" s="97">
        <v>69</v>
      </c>
      <c r="B2236" s="2" t="s">
        <v>4825</v>
      </c>
      <c r="C2236" s="1101">
        <v>2235</v>
      </c>
      <c r="D2236" s="1101">
        <v>16</v>
      </c>
      <c r="E2236" s="1101">
        <v>18</v>
      </c>
      <c r="F2236" s="1101">
        <v>302</v>
      </c>
      <c r="G2236" s="1101">
        <v>95</v>
      </c>
      <c r="H2236" s="1102">
        <f>MID(I2236,1,50)</f>
      </c>
      <c r="I2236" s="1" t="s">
        <v>5014</v>
      </c>
      <c r="J2236" s="1104" t="s">
        <v>5015</v>
      </c>
    </row>
    <row x14ac:dyDescent="0.25" r="2237" customHeight="1" ht="23.25">
      <c r="A2237" s="97">
        <v>69</v>
      </c>
      <c r="B2237" s="2" t="s">
        <v>4825</v>
      </c>
      <c r="C2237" s="1101">
        <v>2236</v>
      </c>
      <c r="D2237" s="1101">
        <v>16</v>
      </c>
      <c r="E2237" s="1101">
        <v>18</v>
      </c>
      <c r="F2237" s="1101">
        <v>302</v>
      </c>
      <c r="G2237" s="1101">
        <v>96</v>
      </c>
      <c r="H2237" s="1102">
        <f>MID(I2237,1,50)</f>
      </c>
      <c r="I2237" s="1" t="s">
        <v>5016</v>
      </c>
      <c r="J2237" s="1104" t="s">
        <v>5017</v>
      </c>
    </row>
    <row x14ac:dyDescent="0.25" r="2238" customHeight="1" ht="23.25">
      <c r="A2238" s="97">
        <v>69</v>
      </c>
      <c r="B2238" s="2" t="s">
        <v>4825</v>
      </c>
      <c r="C2238" s="1101">
        <v>2237</v>
      </c>
      <c r="D2238" s="1101">
        <v>16</v>
      </c>
      <c r="E2238" s="1101">
        <v>18</v>
      </c>
      <c r="F2238" s="1101">
        <v>302</v>
      </c>
      <c r="G2238" s="1101">
        <v>97</v>
      </c>
      <c r="H2238" s="1102">
        <f>MID(I2238,1,50)</f>
      </c>
      <c r="I2238" s="1" t="s">
        <v>5018</v>
      </c>
      <c r="J2238" s="1104" t="s">
        <v>5019</v>
      </c>
    </row>
    <row x14ac:dyDescent="0.25" r="2239" customHeight="1" ht="23.25">
      <c r="A2239" s="97">
        <v>69</v>
      </c>
      <c r="B2239" s="2" t="s">
        <v>4825</v>
      </c>
      <c r="C2239" s="1101">
        <v>2238</v>
      </c>
      <c r="D2239" s="1101">
        <v>16</v>
      </c>
      <c r="E2239" s="1101">
        <v>18</v>
      </c>
      <c r="F2239" s="1101">
        <v>303</v>
      </c>
      <c r="G2239" s="1101">
        <v>98</v>
      </c>
      <c r="H2239" s="1102">
        <f>MID(I2239,1,50)</f>
      </c>
      <c r="I2239" s="1" t="s">
        <v>5020</v>
      </c>
      <c r="J2239" s="1104" t="s">
        <v>5021</v>
      </c>
    </row>
    <row x14ac:dyDescent="0.25" r="2240" customHeight="1" ht="23.25">
      <c r="A2240" s="97">
        <v>69</v>
      </c>
      <c r="B2240" s="2" t="s">
        <v>4825</v>
      </c>
      <c r="C2240" s="1101">
        <v>2239</v>
      </c>
      <c r="D2240" s="1101">
        <v>16</v>
      </c>
      <c r="E2240" s="1101">
        <v>18</v>
      </c>
      <c r="F2240" s="1101">
        <v>303</v>
      </c>
      <c r="G2240" s="1101">
        <v>99</v>
      </c>
      <c r="H2240" s="1102">
        <f>MID(I2240,1,50)</f>
      </c>
      <c r="I2240" s="1" t="s">
        <v>5022</v>
      </c>
      <c r="J2240" s="1104" t="s">
        <v>5023</v>
      </c>
    </row>
    <row x14ac:dyDescent="0.25" r="2241" customHeight="1" ht="23.25">
      <c r="A2241" s="97">
        <v>69</v>
      </c>
      <c r="B2241" s="2" t="s">
        <v>4825</v>
      </c>
      <c r="C2241" s="1101">
        <v>2240</v>
      </c>
      <c r="D2241" s="1101">
        <v>16</v>
      </c>
      <c r="E2241" s="1101">
        <v>18</v>
      </c>
      <c r="F2241" s="1101">
        <v>303</v>
      </c>
      <c r="G2241" s="1101">
        <v>100</v>
      </c>
      <c r="H2241" s="1102">
        <f>MID(I2241,1,50)</f>
      </c>
      <c r="I2241" s="1" t="s">
        <v>5024</v>
      </c>
      <c r="J2241" s="1104" t="s">
        <v>5025</v>
      </c>
    </row>
    <row x14ac:dyDescent="0.25" r="2242" customHeight="1" ht="23.25">
      <c r="A2242" s="97">
        <v>69</v>
      </c>
      <c r="B2242" s="2" t="s">
        <v>4825</v>
      </c>
      <c r="C2242" s="1101">
        <v>2241</v>
      </c>
      <c r="D2242" s="1101">
        <v>16</v>
      </c>
      <c r="E2242" s="1101">
        <v>18</v>
      </c>
      <c r="F2242" s="1101">
        <v>303</v>
      </c>
      <c r="G2242" s="1101">
        <v>101</v>
      </c>
      <c r="H2242" s="1102">
        <f>MID(I2242,1,50)</f>
      </c>
      <c r="I2242" s="1" t="s">
        <v>5026</v>
      </c>
      <c r="J2242" s="1104" t="s">
        <v>5027</v>
      </c>
    </row>
    <row x14ac:dyDescent="0.25" r="2243" customHeight="1" ht="23.25">
      <c r="A2243" s="97">
        <v>69</v>
      </c>
      <c r="B2243" s="2" t="s">
        <v>4825</v>
      </c>
      <c r="C2243" s="1101">
        <v>2242</v>
      </c>
      <c r="D2243" s="1101">
        <v>16</v>
      </c>
      <c r="E2243" s="1101">
        <v>18</v>
      </c>
      <c r="F2243" s="1101">
        <v>303</v>
      </c>
      <c r="G2243" s="1101">
        <v>102</v>
      </c>
      <c r="H2243" s="1102">
        <f>MID(I2243,1,50)</f>
      </c>
      <c r="I2243" s="1" t="s">
        <v>5028</v>
      </c>
      <c r="J2243" s="1104" t="s">
        <v>5029</v>
      </c>
    </row>
    <row x14ac:dyDescent="0.25" r="2244" customHeight="1" ht="23.25">
      <c r="A2244" s="97">
        <v>69</v>
      </c>
      <c r="B2244" s="2" t="s">
        <v>4825</v>
      </c>
      <c r="C2244" s="1101">
        <v>2243</v>
      </c>
      <c r="D2244" s="1101">
        <v>16</v>
      </c>
      <c r="E2244" s="1101">
        <v>18</v>
      </c>
      <c r="F2244" s="1101">
        <v>303</v>
      </c>
      <c r="G2244" s="1101">
        <v>103</v>
      </c>
      <c r="H2244" s="1102">
        <f>MID(I2244,1,50)</f>
      </c>
      <c r="I2244" s="1" t="s">
        <v>5030</v>
      </c>
      <c r="J2244" s="1104" t="s">
        <v>5031</v>
      </c>
    </row>
    <row x14ac:dyDescent="0.25" r="2245" customHeight="1" ht="23.25">
      <c r="A2245" s="97">
        <v>69</v>
      </c>
      <c r="B2245" s="2" t="s">
        <v>4825</v>
      </c>
      <c r="C2245" s="1101">
        <v>2244</v>
      </c>
      <c r="D2245" s="1101">
        <v>16</v>
      </c>
      <c r="E2245" s="1101">
        <v>18</v>
      </c>
      <c r="F2245" s="1101">
        <v>303</v>
      </c>
      <c r="G2245" s="1101">
        <v>104</v>
      </c>
      <c r="H2245" s="1102">
        <f>MID(I2245,1,50)</f>
      </c>
      <c r="I2245" s="1" t="s">
        <v>5032</v>
      </c>
      <c r="J2245" s="1104" t="s">
        <v>5033</v>
      </c>
    </row>
    <row x14ac:dyDescent="0.25" r="2246" customHeight="1" ht="23.25">
      <c r="A2246" s="97">
        <v>69</v>
      </c>
      <c r="B2246" s="2" t="s">
        <v>4825</v>
      </c>
      <c r="C2246" s="1101">
        <v>2245</v>
      </c>
      <c r="D2246" s="1101">
        <v>16</v>
      </c>
      <c r="E2246" s="1101">
        <v>18</v>
      </c>
      <c r="F2246" s="1101">
        <v>303</v>
      </c>
      <c r="G2246" s="1101">
        <v>105</v>
      </c>
      <c r="H2246" s="1102">
        <f>MID(I2246,1,50)</f>
      </c>
      <c r="I2246" s="1" t="s">
        <v>5034</v>
      </c>
      <c r="J2246" s="1104" t="s">
        <v>5035</v>
      </c>
    </row>
    <row x14ac:dyDescent="0.25" r="2247" customHeight="1" ht="23.25">
      <c r="A2247" s="97">
        <v>69</v>
      </c>
      <c r="B2247" s="2" t="s">
        <v>4825</v>
      </c>
      <c r="C2247" s="1101">
        <v>2246</v>
      </c>
      <c r="D2247" s="1101">
        <v>16</v>
      </c>
      <c r="E2247" s="1101">
        <v>18</v>
      </c>
      <c r="F2247" s="1101">
        <v>303</v>
      </c>
      <c r="G2247" s="1101">
        <v>106</v>
      </c>
      <c r="H2247" s="1102">
        <f>MID(I2247,1,50)</f>
      </c>
      <c r="I2247" s="1" t="s">
        <v>5036</v>
      </c>
      <c r="J2247" s="1104" t="s">
        <v>5037</v>
      </c>
    </row>
    <row x14ac:dyDescent="0.25" r="2248" customHeight="1" ht="23.25">
      <c r="A2248" s="97">
        <v>69</v>
      </c>
      <c r="B2248" s="2" t="s">
        <v>4825</v>
      </c>
      <c r="C2248" s="1101">
        <v>2247</v>
      </c>
      <c r="D2248" s="1101">
        <v>16</v>
      </c>
      <c r="E2248" s="1101">
        <v>18</v>
      </c>
      <c r="F2248" s="1101">
        <v>303</v>
      </c>
      <c r="G2248" s="1101">
        <v>107</v>
      </c>
      <c r="H2248" s="1102">
        <f>MID(I2248,1,50)</f>
      </c>
      <c r="I2248" s="1" t="s">
        <v>5038</v>
      </c>
      <c r="J2248" s="1104" t="s">
        <v>5039</v>
      </c>
    </row>
    <row x14ac:dyDescent="0.25" r="2249" customHeight="1" ht="23.25">
      <c r="A2249" s="97">
        <v>69</v>
      </c>
      <c r="B2249" s="2" t="s">
        <v>4825</v>
      </c>
      <c r="C2249" s="1101">
        <v>2248</v>
      </c>
      <c r="D2249" s="1101">
        <v>16</v>
      </c>
      <c r="E2249" s="1101">
        <v>18</v>
      </c>
      <c r="F2249" s="1101">
        <v>303</v>
      </c>
      <c r="G2249" s="1101">
        <v>108</v>
      </c>
      <c r="H2249" s="1102">
        <f>MID(I2249,1,50)</f>
      </c>
      <c r="I2249" s="1" t="s">
        <v>5040</v>
      </c>
      <c r="J2249" s="1104" t="s">
        <v>5041</v>
      </c>
    </row>
    <row x14ac:dyDescent="0.25" r="2250" customHeight="1" ht="23.25">
      <c r="A2250" s="97">
        <v>69</v>
      </c>
      <c r="B2250" s="2" t="s">
        <v>4825</v>
      </c>
      <c r="C2250" s="1101">
        <v>2249</v>
      </c>
      <c r="D2250" s="1101">
        <v>16</v>
      </c>
      <c r="E2250" s="1101">
        <v>18</v>
      </c>
      <c r="F2250" s="1101">
        <v>303</v>
      </c>
      <c r="G2250" s="1101">
        <v>109</v>
      </c>
      <c r="H2250" s="1102">
        <f>MID(I2250,1,50)</f>
      </c>
      <c r="I2250" s="1" t="s">
        <v>5042</v>
      </c>
      <c r="J2250" s="1104" t="s">
        <v>5043</v>
      </c>
    </row>
    <row x14ac:dyDescent="0.25" r="2251" customHeight="1" ht="23.25">
      <c r="A2251" s="97">
        <v>69</v>
      </c>
      <c r="B2251" s="2" t="s">
        <v>4825</v>
      </c>
      <c r="C2251" s="1101">
        <v>2250</v>
      </c>
      <c r="D2251" s="1101">
        <v>16</v>
      </c>
      <c r="E2251" s="1101">
        <v>18</v>
      </c>
      <c r="F2251" s="1101">
        <v>303</v>
      </c>
      <c r="G2251" s="1101">
        <v>110</v>
      </c>
      <c r="H2251" s="1102">
        <f>MID(I2251,1,50)</f>
      </c>
      <c r="I2251" s="1" t="s">
        <v>5044</v>
      </c>
      <c r="J2251" s="1104" t="s">
        <v>5045</v>
      </c>
    </row>
    <row x14ac:dyDescent="0.25" r="2252" customHeight="1" ht="23.25">
      <c r="A2252" s="97">
        <v>44</v>
      </c>
      <c r="B2252" s="2" t="s">
        <v>5046</v>
      </c>
      <c r="C2252" s="1101">
        <v>2251</v>
      </c>
      <c r="D2252" s="1101">
        <v>16</v>
      </c>
      <c r="E2252" s="1101">
        <v>19</v>
      </c>
      <c r="F2252" s="1101">
        <v>304</v>
      </c>
      <c r="G2252" s="1101">
        <v>1</v>
      </c>
      <c r="H2252" s="1102">
        <f>MID(I2252,1,50)</f>
      </c>
      <c r="I2252" s="1" t="s">
        <v>5047</v>
      </c>
      <c r="J2252" s="1104" t="s">
        <v>5048</v>
      </c>
    </row>
    <row x14ac:dyDescent="0.25" r="2253" customHeight="1" ht="23.25">
      <c r="A2253" s="97">
        <v>44</v>
      </c>
      <c r="B2253" s="2" t="s">
        <v>5046</v>
      </c>
      <c r="C2253" s="1101">
        <v>2252</v>
      </c>
      <c r="D2253" s="1101">
        <v>16</v>
      </c>
      <c r="E2253" s="1101">
        <v>19</v>
      </c>
      <c r="F2253" s="1101">
        <v>304</v>
      </c>
      <c r="G2253" s="1101">
        <v>2</v>
      </c>
      <c r="H2253" s="1102">
        <f>MID(I2253,1,50)</f>
      </c>
      <c r="I2253" s="1" t="s">
        <v>5049</v>
      </c>
      <c r="J2253" s="1104" t="s">
        <v>5050</v>
      </c>
    </row>
    <row x14ac:dyDescent="0.25" r="2254" customHeight="1" ht="23.25">
      <c r="A2254" s="97">
        <v>44</v>
      </c>
      <c r="B2254" s="2" t="s">
        <v>5046</v>
      </c>
      <c r="C2254" s="1101">
        <v>2253</v>
      </c>
      <c r="D2254" s="1101">
        <v>16</v>
      </c>
      <c r="E2254" s="1101">
        <v>19</v>
      </c>
      <c r="F2254" s="1101">
        <v>304</v>
      </c>
      <c r="G2254" s="1101">
        <v>3</v>
      </c>
      <c r="H2254" s="1102">
        <f>MID(I2254,1,50)</f>
      </c>
      <c r="I2254" s="1" t="s">
        <v>5051</v>
      </c>
      <c r="J2254" s="1104" t="s">
        <v>5052</v>
      </c>
    </row>
    <row x14ac:dyDescent="0.25" r="2255" customHeight="1" ht="23.25">
      <c r="A2255" s="97">
        <v>44</v>
      </c>
      <c r="B2255" s="2" t="s">
        <v>5046</v>
      </c>
      <c r="C2255" s="1101">
        <v>2254</v>
      </c>
      <c r="D2255" s="1101">
        <v>16</v>
      </c>
      <c r="E2255" s="1101">
        <v>19</v>
      </c>
      <c r="F2255" s="1101">
        <v>304</v>
      </c>
      <c r="G2255" s="1101">
        <v>4</v>
      </c>
      <c r="H2255" s="1102">
        <f>MID(I2255,1,50)</f>
      </c>
      <c r="I2255" s="1" t="s">
        <v>5053</v>
      </c>
      <c r="J2255" s="1104" t="s">
        <v>5054</v>
      </c>
    </row>
    <row x14ac:dyDescent="0.25" r="2256" customHeight="1" ht="23.25">
      <c r="A2256" s="97">
        <v>44</v>
      </c>
      <c r="B2256" s="2" t="s">
        <v>5046</v>
      </c>
      <c r="C2256" s="1101">
        <v>2255</v>
      </c>
      <c r="D2256" s="1101">
        <v>16</v>
      </c>
      <c r="E2256" s="1101">
        <v>19</v>
      </c>
      <c r="F2256" s="1101">
        <v>304</v>
      </c>
      <c r="G2256" s="1101">
        <v>5</v>
      </c>
      <c r="H2256" s="1102">
        <f>MID(I2256,1,50)</f>
      </c>
      <c r="I2256" s="1" t="s">
        <v>5055</v>
      </c>
      <c r="J2256" s="1104" t="s">
        <v>5056</v>
      </c>
    </row>
    <row x14ac:dyDescent="0.25" r="2257" customHeight="1" ht="23.25">
      <c r="A2257" s="97">
        <v>44</v>
      </c>
      <c r="B2257" s="2" t="s">
        <v>5046</v>
      </c>
      <c r="C2257" s="1101">
        <v>2256</v>
      </c>
      <c r="D2257" s="1101">
        <v>16</v>
      </c>
      <c r="E2257" s="1101">
        <v>19</v>
      </c>
      <c r="F2257" s="1101">
        <v>304</v>
      </c>
      <c r="G2257" s="1101">
        <v>6</v>
      </c>
      <c r="H2257" s="1102">
        <f>MID(I2257,1,50)</f>
      </c>
      <c r="I2257" s="1" t="s">
        <v>5057</v>
      </c>
      <c r="J2257" s="1104" t="s">
        <v>5058</v>
      </c>
    </row>
    <row x14ac:dyDescent="0.25" r="2258" customHeight="1" ht="23.25">
      <c r="A2258" s="97">
        <v>44</v>
      </c>
      <c r="B2258" s="2" t="s">
        <v>5046</v>
      </c>
      <c r="C2258" s="1101">
        <v>2257</v>
      </c>
      <c r="D2258" s="1101">
        <v>16</v>
      </c>
      <c r="E2258" s="1101">
        <v>19</v>
      </c>
      <c r="F2258" s="1101">
        <v>304</v>
      </c>
      <c r="G2258" s="1101">
        <v>7</v>
      </c>
      <c r="H2258" s="1102">
        <f>MID(I2258,1,50)</f>
      </c>
      <c r="I2258" s="1" t="s">
        <v>5059</v>
      </c>
      <c r="J2258" s="1104" t="s">
        <v>5060</v>
      </c>
    </row>
    <row x14ac:dyDescent="0.25" r="2259" customHeight="1" ht="23.25">
      <c r="A2259" s="97">
        <v>44</v>
      </c>
      <c r="B2259" s="2" t="s">
        <v>5046</v>
      </c>
      <c r="C2259" s="1101">
        <v>2258</v>
      </c>
      <c r="D2259" s="1101">
        <v>16</v>
      </c>
      <c r="E2259" s="1101">
        <v>19</v>
      </c>
      <c r="F2259" s="1101">
        <v>304</v>
      </c>
      <c r="G2259" s="1101">
        <v>8</v>
      </c>
      <c r="H2259" s="1102">
        <f>MID(I2259,1,50)</f>
      </c>
      <c r="I2259" s="1" t="s">
        <v>5061</v>
      </c>
      <c r="J2259" s="1104" t="s">
        <v>5062</v>
      </c>
    </row>
    <row x14ac:dyDescent="0.25" r="2260" customHeight="1" ht="23.25">
      <c r="A2260" s="97">
        <v>44</v>
      </c>
      <c r="B2260" s="2" t="s">
        <v>5046</v>
      </c>
      <c r="C2260" s="1101">
        <v>2259</v>
      </c>
      <c r="D2260" s="1101">
        <v>16</v>
      </c>
      <c r="E2260" s="1101">
        <v>19</v>
      </c>
      <c r="F2260" s="1101">
        <v>304</v>
      </c>
      <c r="G2260" s="1101">
        <v>9</v>
      </c>
      <c r="H2260" s="1102">
        <f>MID(I2260,1,50)</f>
      </c>
      <c r="I2260" s="1" t="s">
        <v>5063</v>
      </c>
      <c r="J2260" s="1104" t="s">
        <v>5064</v>
      </c>
    </row>
    <row x14ac:dyDescent="0.25" r="2261" customHeight="1" ht="23.25">
      <c r="A2261" s="97">
        <v>44</v>
      </c>
      <c r="B2261" s="2" t="s">
        <v>5046</v>
      </c>
      <c r="C2261" s="1101">
        <v>2260</v>
      </c>
      <c r="D2261" s="1101">
        <v>16</v>
      </c>
      <c r="E2261" s="1101">
        <v>19</v>
      </c>
      <c r="F2261" s="1101">
        <v>304</v>
      </c>
      <c r="G2261" s="1101">
        <v>10</v>
      </c>
      <c r="H2261" s="1102">
        <f>MID(I2261,1,50)</f>
      </c>
      <c r="I2261" s="1" t="s">
        <v>5065</v>
      </c>
      <c r="J2261" s="1104" t="s">
        <v>5066</v>
      </c>
    </row>
    <row x14ac:dyDescent="0.25" r="2262" customHeight="1" ht="23.25">
      <c r="A2262" s="97">
        <v>44</v>
      </c>
      <c r="B2262" s="2" t="s">
        <v>5046</v>
      </c>
      <c r="C2262" s="1101">
        <v>2261</v>
      </c>
      <c r="D2262" s="1101">
        <v>16</v>
      </c>
      <c r="E2262" s="1101">
        <v>19</v>
      </c>
      <c r="F2262" s="1101">
        <v>304</v>
      </c>
      <c r="G2262" s="1101">
        <v>11</v>
      </c>
      <c r="H2262" s="1102">
        <f>MID(I2262,1,50)</f>
      </c>
      <c r="I2262" s="1" t="s">
        <v>5067</v>
      </c>
      <c r="J2262" s="1104" t="s">
        <v>5068</v>
      </c>
    </row>
    <row x14ac:dyDescent="0.25" r="2263" customHeight="1" ht="23.25">
      <c r="A2263" s="97">
        <v>44</v>
      </c>
      <c r="B2263" s="2" t="s">
        <v>5046</v>
      </c>
      <c r="C2263" s="1101">
        <v>2262</v>
      </c>
      <c r="D2263" s="1101">
        <v>16</v>
      </c>
      <c r="E2263" s="1101">
        <v>19</v>
      </c>
      <c r="F2263" s="1101">
        <v>305</v>
      </c>
      <c r="G2263" s="1101">
        <v>12</v>
      </c>
      <c r="H2263" s="1102">
        <f>MID(I2263,1,50)</f>
      </c>
      <c r="I2263" s="1" t="s">
        <v>5069</v>
      </c>
      <c r="J2263" s="1104" t="s">
        <v>5070</v>
      </c>
    </row>
    <row x14ac:dyDescent="0.25" r="2264" customHeight="1" ht="23.25">
      <c r="A2264" s="97">
        <v>44</v>
      </c>
      <c r="B2264" s="2" t="s">
        <v>5046</v>
      </c>
      <c r="C2264" s="1101">
        <v>2263</v>
      </c>
      <c r="D2264" s="1101">
        <v>16</v>
      </c>
      <c r="E2264" s="1101">
        <v>19</v>
      </c>
      <c r="F2264" s="1101">
        <v>305</v>
      </c>
      <c r="G2264" s="1101">
        <v>13</v>
      </c>
      <c r="H2264" s="1102">
        <f>MID(I2264,1,50)</f>
      </c>
      <c r="I2264" s="1" t="s">
        <v>5071</v>
      </c>
      <c r="J2264" s="1104" t="s">
        <v>5072</v>
      </c>
    </row>
    <row x14ac:dyDescent="0.25" r="2265" customHeight="1" ht="23.25">
      <c r="A2265" s="97">
        <v>44</v>
      </c>
      <c r="B2265" s="2" t="s">
        <v>5046</v>
      </c>
      <c r="C2265" s="1101">
        <v>2264</v>
      </c>
      <c r="D2265" s="1101">
        <v>16</v>
      </c>
      <c r="E2265" s="1101">
        <v>19</v>
      </c>
      <c r="F2265" s="1101">
        <v>305</v>
      </c>
      <c r="G2265" s="1101">
        <v>14</v>
      </c>
      <c r="H2265" s="1102">
        <f>MID(I2265,1,50)</f>
      </c>
      <c r="I2265" s="1" t="s">
        <v>5073</v>
      </c>
      <c r="J2265" s="1104" t="s">
        <v>5074</v>
      </c>
    </row>
    <row x14ac:dyDescent="0.25" r="2266" customHeight="1" ht="23.25">
      <c r="A2266" s="97">
        <v>44</v>
      </c>
      <c r="B2266" s="2" t="s">
        <v>5046</v>
      </c>
      <c r="C2266" s="1101">
        <v>2265</v>
      </c>
      <c r="D2266" s="1101">
        <v>16</v>
      </c>
      <c r="E2266" s="1101">
        <v>19</v>
      </c>
      <c r="F2266" s="1101">
        <v>305</v>
      </c>
      <c r="G2266" s="1101">
        <v>15</v>
      </c>
      <c r="H2266" s="1102">
        <f>MID(I2266,1,50)</f>
      </c>
      <c r="I2266" s="1" t="s">
        <v>5075</v>
      </c>
      <c r="J2266" s="1104" t="s">
        <v>5076</v>
      </c>
    </row>
    <row x14ac:dyDescent="0.25" r="2267" customHeight="1" ht="23.25">
      <c r="A2267" s="97">
        <v>44</v>
      </c>
      <c r="B2267" s="2" t="s">
        <v>5046</v>
      </c>
      <c r="C2267" s="1101">
        <v>2266</v>
      </c>
      <c r="D2267" s="1101">
        <v>16</v>
      </c>
      <c r="E2267" s="1101">
        <v>19</v>
      </c>
      <c r="F2267" s="1101">
        <v>305</v>
      </c>
      <c r="G2267" s="1101">
        <v>16</v>
      </c>
      <c r="H2267" s="1102">
        <f>MID(I2267,1,50)</f>
      </c>
      <c r="I2267" s="1" t="s">
        <v>5077</v>
      </c>
      <c r="J2267" s="1104" t="s">
        <v>5078</v>
      </c>
    </row>
    <row x14ac:dyDescent="0.25" r="2268" customHeight="1" ht="23.25">
      <c r="A2268" s="97">
        <v>44</v>
      </c>
      <c r="B2268" s="2" t="s">
        <v>5046</v>
      </c>
      <c r="C2268" s="1101">
        <v>2267</v>
      </c>
      <c r="D2268" s="1101">
        <v>16</v>
      </c>
      <c r="E2268" s="1101">
        <v>19</v>
      </c>
      <c r="F2268" s="1101">
        <v>305</v>
      </c>
      <c r="G2268" s="1101">
        <v>17</v>
      </c>
      <c r="H2268" s="1102">
        <f>MID(I2268,1,50)</f>
      </c>
      <c r="I2268" s="1" t="s">
        <v>5079</v>
      </c>
      <c r="J2268" s="1104" t="s">
        <v>5080</v>
      </c>
    </row>
    <row x14ac:dyDescent="0.25" r="2269" customHeight="1" ht="23.25">
      <c r="A2269" s="97">
        <v>44</v>
      </c>
      <c r="B2269" s="2" t="s">
        <v>5046</v>
      </c>
      <c r="C2269" s="1101">
        <v>2268</v>
      </c>
      <c r="D2269" s="1101">
        <v>16</v>
      </c>
      <c r="E2269" s="1101">
        <v>19</v>
      </c>
      <c r="F2269" s="1101">
        <v>305</v>
      </c>
      <c r="G2269" s="1101">
        <v>18</v>
      </c>
      <c r="H2269" s="1102">
        <f>MID(I2269,1,50)</f>
      </c>
      <c r="I2269" s="1" t="s">
        <v>5081</v>
      </c>
      <c r="J2269" s="1104" t="s">
        <v>5082</v>
      </c>
    </row>
    <row x14ac:dyDescent="0.25" r="2270" customHeight="1" ht="23.25">
      <c r="A2270" s="97">
        <v>44</v>
      </c>
      <c r="B2270" s="2" t="s">
        <v>5046</v>
      </c>
      <c r="C2270" s="1101">
        <v>2269</v>
      </c>
      <c r="D2270" s="1101">
        <v>16</v>
      </c>
      <c r="E2270" s="1101">
        <v>19</v>
      </c>
      <c r="F2270" s="1101">
        <v>305</v>
      </c>
      <c r="G2270" s="1101">
        <v>19</v>
      </c>
      <c r="H2270" s="1102">
        <f>MID(I2270,1,50)</f>
      </c>
      <c r="I2270" s="1" t="s">
        <v>5083</v>
      </c>
      <c r="J2270" s="1104" t="s">
        <v>5084</v>
      </c>
    </row>
    <row x14ac:dyDescent="0.25" r="2271" customHeight="1" ht="23.25">
      <c r="A2271" s="97">
        <v>44</v>
      </c>
      <c r="B2271" s="2" t="s">
        <v>5046</v>
      </c>
      <c r="C2271" s="1101">
        <v>2270</v>
      </c>
      <c r="D2271" s="1101">
        <v>16</v>
      </c>
      <c r="E2271" s="1101">
        <v>19</v>
      </c>
      <c r="F2271" s="1101">
        <v>305</v>
      </c>
      <c r="G2271" s="1101">
        <v>20</v>
      </c>
      <c r="H2271" s="1102">
        <f>MID(I2271,1,50)</f>
      </c>
      <c r="I2271" s="1" t="s">
        <v>5085</v>
      </c>
      <c r="J2271" s="1104" t="s">
        <v>5086</v>
      </c>
    </row>
    <row x14ac:dyDescent="0.25" r="2272" customHeight="1" ht="23.25">
      <c r="A2272" s="97">
        <v>44</v>
      </c>
      <c r="B2272" s="2" t="s">
        <v>5046</v>
      </c>
      <c r="C2272" s="1101">
        <v>2271</v>
      </c>
      <c r="D2272" s="1101">
        <v>16</v>
      </c>
      <c r="E2272" s="1101">
        <v>19</v>
      </c>
      <c r="F2272" s="1101">
        <v>305</v>
      </c>
      <c r="G2272" s="1101">
        <v>21</v>
      </c>
      <c r="H2272" s="1102">
        <f>MID(I2272,1,50)</f>
      </c>
      <c r="I2272" s="1" t="s">
        <v>5087</v>
      </c>
      <c r="J2272" s="1104" t="s">
        <v>5088</v>
      </c>
    </row>
    <row x14ac:dyDescent="0.25" r="2273" customHeight="1" ht="23.25">
      <c r="A2273" s="97">
        <v>44</v>
      </c>
      <c r="B2273" s="2" t="s">
        <v>5046</v>
      </c>
      <c r="C2273" s="1101">
        <v>2272</v>
      </c>
      <c r="D2273" s="1101">
        <v>16</v>
      </c>
      <c r="E2273" s="1101">
        <v>19</v>
      </c>
      <c r="F2273" s="1101">
        <v>305</v>
      </c>
      <c r="G2273" s="1101">
        <v>22</v>
      </c>
      <c r="H2273" s="1102">
        <f>MID(I2273,1,50)</f>
      </c>
      <c r="I2273" s="1" t="s">
        <v>5089</v>
      </c>
      <c r="J2273" s="1104" t="s">
        <v>5090</v>
      </c>
    </row>
    <row x14ac:dyDescent="0.25" r="2274" customHeight="1" ht="23.25">
      <c r="A2274" s="97">
        <v>44</v>
      </c>
      <c r="B2274" s="2" t="s">
        <v>5046</v>
      </c>
      <c r="C2274" s="1101">
        <v>2273</v>
      </c>
      <c r="D2274" s="1101">
        <v>16</v>
      </c>
      <c r="E2274" s="1101">
        <v>19</v>
      </c>
      <c r="F2274" s="1101">
        <v>305</v>
      </c>
      <c r="G2274" s="1101">
        <v>23</v>
      </c>
      <c r="H2274" s="1102">
        <f>MID(I2274,1,50)</f>
      </c>
      <c r="I2274" s="1" t="s">
        <v>5091</v>
      </c>
      <c r="J2274" s="1104" t="s">
        <v>5092</v>
      </c>
    </row>
    <row x14ac:dyDescent="0.25" r="2275" customHeight="1" ht="23.25">
      <c r="A2275" s="97">
        <v>44</v>
      </c>
      <c r="B2275" s="2" t="s">
        <v>5046</v>
      </c>
      <c r="C2275" s="1101">
        <v>2274</v>
      </c>
      <c r="D2275" s="1101">
        <v>16</v>
      </c>
      <c r="E2275" s="1101">
        <v>19</v>
      </c>
      <c r="F2275" s="1101">
        <v>305</v>
      </c>
      <c r="G2275" s="1101">
        <v>24</v>
      </c>
      <c r="H2275" s="1102">
        <f>MID(I2275,1,50)</f>
      </c>
      <c r="I2275" s="1" t="s">
        <v>5093</v>
      </c>
      <c r="J2275" s="1104" t="s">
        <v>5094</v>
      </c>
    </row>
    <row x14ac:dyDescent="0.25" r="2276" customHeight="1" ht="23.25">
      <c r="A2276" s="97">
        <v>44</v>
      </c>
      <c r="B2276" s="2" t="s">
        <v>5046</v>
      </c>
      <c r="C2276" s="1101">
        <v>2275</v>
      </c>
      <c r="D2276" s="1101">
        <v>16</v>
      </c>
      <c r="E2276" s="1101">
        <v>19</v>
      </c>
      <c r="F2276" s="1101">
        <v>305</v>
      </c>
      <c r="G2276" s="1101">
        <v>25</v>
      </c>
      <c r="H2276" s="1102">
        <f>MID(I2276,1,50)</f>
      </c>
      <c r="I2276" s="1" t="s">
        <v>5095</v>
      </c>
      <c r="J2276" s="1104" t="s">
        <v>5096</v>
      </c>
    </row>
    <row x14ac:dyDescent="0.25" r="2277" customHeight="1" ht="23.25">
      <c r="A2277" s="97">
        <v>44</v>
      </c>
      <c r="B2277" s="2" t="s">
        <v>5046</v>
      </c>
      <c r="C2277" s="1101">
        <v>2276</v>
      </c>
      <c r="D2277" s="1101">
        <v>16</v>
      </c>
      <c r="E2277" s="1101">
        <v>19</v>
      </c>
      <c r="F2277" s="1101">
        <v>306</v>
      </c>
      <c r="G2277" s="1101">
        <v>26</v>
      </c>
      <c r="H2277" s="1102">
        <f>MID(I2277,1,50)</f>
      </c>
      <c r="I2277" s="1" t="s">
        <v>5097</v>
      </c>
      <c r="J2277" s="1104" t="s">
        <v>5098</v>
      </c>
    </row>
    <row x14ac:dyDescent="0.25" r="2278" customHeight="1" ht="23.25">
      <c r="A2278" s="97">
        <v>44</v>
      </c>
      <c r="B2278" s="2" t="s">
        <v>5046</v>
      </c>
      <c r="C2278" s="1101">
        <v>2277</v>
      </c>
      <c r="D2278" s="1101">
        <v>16</v>
      </c>
      <c r="E2278" s="1101">
        <v>19</v>
      </c>
      <c r="F2278" s="1101">
        <v>306</v>
      </c>
      <c r="G2278" s="1101">
        <v>27</v>
      </c>
      <c r="H2278" s="1102">
        <f>MID(I2278,1,50)</f>
      </c>
      <c r="I2278" s="1" t="s">
        <v>5099</v>
      </c>
      <c r="J2278" s="1104" t="s">
        <v>5100</v>
      </c>
    </row>
    <row x14ac:dyDescent="0.25" r="2279" customHeight="1" ht="23.25">
      <c r="A2279" s="97">
        <v>44</v>
      </c>
      <c r="B2279" s="2" t="s">
        <v>5046</v>
      </c>
      <c r="C2279" s="1101">
        <v>2278</v>
      </c>
      <c r="D2279" s="1101">
        <v>16</v>
      </c>
      <c r="E2279" s="1101">
        <v>19</v>
      </c>
      <c r="F2279" s="1101">
        <v>306</v>
      </c>
      <c r="G2279" s="1101">
        <v>28</v>
      </c>
      <c r="H2279" s="1102">
        <f>MID(I2279,1,50)</f>
      </c>
      <c r="I2279" s="1" t="s">
        <v>5101</v>
      </c>
      <c r="J2279" s="1104" t="s">
        <v>5102</v>
      </c>
    </row>
    <row x14ac:dyDescent="0.25" r="2280" customHeight="1" ht="23.25">
      <c r="A2280" s="97">
        <v>44</v>
      </c>
      <c r="B2280" s="2" t="s">
        <v>5046</v>
      </c>
      <c r="C2280" s="1101">
        <v>2279</v>
      </c>
      <c r="D2280" s="1101">
        <v>16</v>
      </c>
      <c r="E2280" s="1101">
        <v>19</v>
      </c>
      <c r="F2280" s="1101">
        <v>306</v>
      </c>
      <c r="G2280" s="1101">
        <v>29</v>
      </c>
      <c r="H2280" s="1102">
        <f>MID(I2280,1,50)</f>
      </c>
      <c r="I2280" s="1" t="s">
        <v>5103</v>
      </c>
      <c r="J2280" s="1104" t="s">
        <v>5104</v>
      </c>
    </row>
    <row x14ac:dyDescent="0.25" r="2281" customHeight="1" ht="23.25">
      <c r="A2281" s="97">
        <v>44</v>
      </c>
      <c r="B2281" s="2" t="s">
        <v>5046</v>
      </c>
      <c r="C2281" s="1101">
        <v>2280</v>
      </c>
      <c r="D2281" s="1101">
        <v>16</v>
      </c>
      <c r="E2281" s="1101">
        <v>19</v>
      </c>
      <c r="F2281" s="1101">
        <v>306</v>
      </c>
      <c r="G2281" s="1101">
        <v>30</v>
      </c>
      <c r="H2281" s="1102">
        <f>MID(I2281,1,50)</f>
      </c>
      <c r="I2281" s="1" t="s">
        <v>5105</v>
      </c>
      <c r="J2281" s="1104" t="s">
        <v>5106</v>
      </c>
    </row>
    <row x14ac:dyDescent="0.25" r="2282" customHeight="1" ht="23.25">
      <c r="A2282" s="97">
        <v>44</v>
      </c>
      <c r="B2282" s="2" t="s">
        <v>5046</v>
      </c>
      <c r="C2282" s="1101">
        <v>2281</v>
      </c>
      <c r="D2282" s="1101">
        <v>16</v>
      </c>
      <c r="E2282" s="1101">
        <v>19</v>
      </c>
      <c r="F2282" s="1101">
        <v>306</v>
      </c>
      <c r="G2282" s="1101">
        <v>31</v>
      </c>
      <c r="H2282" s="1102">
        <f>MID(I2282,1,50)</f>
      </c>
      <c r="I2282" s="1" t="s">
        <v>5107</v>
      </c>
      <c r="J2282" s="1104" t="s">
        <v>5108</v>
      </c>
    </row>
    <row x14ac:dyDescent="0.25" r="2283" customHeight="1" ht="23.25">
      <c r="A2283" s="97">
        <v>44</v>
      </c>
      <c r="B2283" s="2" t="s">
        <v>5046</v>
      </c>
      <c r="C2283" s="1101">
        <v>2282</v>
      </c>
      <c r="D2283" s="1101">
        <v>16</v>
      </c>
      <c r="E2283" s="1101">
        <v>19</v>
      </c>
      <c r="F2283" s="1101">
        <v>306</v>
      </c>
      <c r="G2283" s="1101">
        <v>32</v>
      </c>
      <c r="H2283" s="1102">
        <f>MID(I2283,1,50)</f>
      </c>
      <c r="I2283" s="1" t="s">
        <v>5109</v>
      </c>
      <c r="J2283" s="1104" t="s">
        <v>5110</v>
      </c>
    </row>
    <row x14ac:dyDescent="0.25" r="2284" customHeight="1" ht="23.25">
      <c r="A2284" s="97">
        <v>44</v>
      </c>
      <c r="B2284" s="2" t="s">
        <v>5046</v>
      </c>
      <c r="C2284" s="1101">
        <v>2283</v>
      </c>
      <c r="D2284" s="1101">
        <v>16</v>
      </c>
      <c r="E2284" s="1101">
        <v>19</v>
      </c>
      <c r="F2284" s="1101">
        <v>306</v>
      </c>
      <c r="G2284" s="1101">
        <v>33</v>
      </c>
      <c r="H2284" s="1102">
        <f>MID(I2284,1,50)</f>
      </c>
      <c r="I2284" s="1" t="s">
        <v>5111</v>
      </c>
      <c r="J2284" s="1104" t="s">
        <v>5112</v>
      </c>
    </row>
    <row x14ac:dyDescent="0.25" r="2285" customHeight="1" ht="23.25">
      <c r="A2285" s="97">
        <v>44</v>
      </c>
      <c r="B2285" s="2" t="s">
        <v>5046</v>
      </c>
      <c r="C2285" s="1101">
        <v>2284</v>
      </c>
      <c r="D2285" s="1101">
        <v>16</v>
      </c>
      <c r="E2285" s="1101">
        <v>19</v>
      </c>
      <c r="F2285" s="1101">
        <v>306</v>
      </c>
      <c r="G2285" s="1101">
        <v>34</v>
      </c>
      <c r="H2285" s="1102">
        <f>MID(I2285,1,50)</f>
      </c>
      <c r="I2285" s="1" t="s">
        <v>5113</v>
      </c>
      <c r="J2285" s="1104" t="s">
        <v>5114</v>
      </c>
    </row>
    <row x14ac:dyDescent="0.25" r="2286" customHeight="1" ht="23.25">
      <c r="A2286" s="97">
        <v>44</v>
      </c>
      <c r="B2286" s="2" t="s">
        <v>5046</v>
      </c>
      <c r="C2286" s="1101">
        <v>2285</v>
      </c>
      <c r="D2286" s="1101">
        <v>16</v>
      </c>
      <c r="E2286" s="1101">
        <v>19</v>
      </c>
      <c r="F2286" s="1101">
        <v>306</v>
      </c>
      <c r="G2286" s="1101">
        <v>35</v>
      </c>
      <c r="H2286" s="1102">
        <f>MID(I2286,1,50)</f>
      </c>
      <c r="I2286" s="1" t="s">
        <v>5115</v>
      </c>
      <c r="J2286" s="1104" t="s">
        <v>5116</v>
      </c>
    </row>
    <row x14ac:dyDescent="0.25" r="2287" customHeight="1" ht="23.25">
      <c r="A2287" s="97">
        <v>44</v>
      </c>
      <c r="B2287" s="2" t="s">
        <v>5046</v>
      </c>
      <c r="C2287" s="1101">
        <v>2286</v>
      </c>
      <c r="D2287" s="1101">
        <v>16</v>
      </c>
      <c r="E2287" s="1101">
        <v>19</v>
      </c>
      <c r="F2287" s="1101">
        <v>306</v>
      </c>
      <c r="G2287" s="1101">
        <v>36</v>
      </c>
      <c r="H2287" s="1102">
        <f>MID(I2287,1,50)</f>
      </c>
      <c r="I2287" s="1" t="s">
        <v>5117</v>
      </c>
      <c r="J2287" s="1104" t="s">
        <v>5118</v>
      </c>
    </row>
    <row x14ac:dyDescent="0.25" r="2288" customHeight="1" ht="23.25">
      <c r="A2288" s="97">
        <v>44</v>
      </c>
      <c r="B2288" s="2" t="s">
        <v>5046</v>
      </c>
      <c r="C2288" s="1101">
        <v>2287</v>
      </c>
      <c r="D2288" s="1101">
        <v>16</v>
      </c>
      <c r="E2288" s="1101">
        <v>19</v>
      </c>
      <c r="F2288" s="1101">
        <v>306</v>
      </c>
      <c r="G2288" s="1101">
        <v>37</v>
      </c>
      <c r="H2288" s="1102">
        <f>MID(I2288,1,50)</f>
      </c>
      <c r="I2288" s="1" t="s">
        <v>5119</v>
      </c>
      <c r="J2288" s="1104" t="s">
        <v>5120</v>
      </c>
    </row>
    <row x14ac:dyDescent="0.25" r="2289" customHeight="1" ht="23.25">
      <c r="A2289" s="97">
        <v>44</v>
      </c>
      <c r="B2289" s="2" t="s">
        <v>5046</v>
      </c>
      <c r="C2289" s="1101">
        <v>2288</v>
      </c>
      <c r="D2289" s="1101">
        <v>16</v>
      </c>
      <c r="E2289" s="1101">
        <v>19</v>
      </c>
      <c r="F2289" s="1101">
        <v>306</v>
      </c>
      <c r="G2289" s="1101">
        <v>38</v>
      </c>
      <c r="H2289" s="1102">
        <f>MID(I2289,1,50)</f>
      </c>
      <c r="I2289" s="1" t="s">
        <v>5121</v>
      </c>
      <c r="J2289" s="1104" t="s">
        <v>5122</v>
      </c>
    </row>
    <row x14ac:dyDescent="0.25" r="2290" customHeight="1" ht="23.25">
      <c r="A2290" s="97">
        <v>44</v>
      </c>
      <c r="B2290" s="2" t="s">
        <v>5046</v>
      </c>
      <c r="C2290" s="1101">
        <v>2289</v>
      </c>
      <c r="D2290" s="1101">
        <v>16</v>
      </c>
      <c r="E2290" s="1101">
        <v>19</v>
      </c>
      <c r="F2290" s="1101">
        <v>307</v>
      </c>
      <c r="G2290" s="1101">
        <v>39</v>
      </c>
      <c r="H2290" s="1102">
        <f>MID(I2290,1,50)</f>
      </c>
      <c r="I2290" s="1" t="s">
        <v>5123</v>
      </c>
      <c r="J2290" s="1104" t="s">
        <v>5124</v>
      </c>
    </row>
    <row x14ac:dyDescent="0.25" r="2291" customHeight="1" ht="23.25">
      <c r="A2291" s="97">
        <v>44</v>
      </c>
      <c r="B2291" s="2" t="s">
        <v>5046</v>
      </c>
      <c r="C2291" s="1101">
        <v>2290</v>
      </c>
      <c r="D2291" s="1101">
        <v>16</v>
      </c>
      <c r="E2291" s="1101">
        <v>19</v>
      </c>
      <c r="F2291" s="1101">
        <v>307</v>
      </c>
      <c r="G2291" s="1101">
        <v>40</v>
      </c>
      <c r="H2291" s="1102">
        <f>MID(I2291,1,50)</f>
      </c>
      <c r="I2291" s="1" t="s">
        <v>5125</v>
      </c>
      <c r="J2291" s="1104" t="s">
        <v>5126</v>
      </c>
    </row>
    <row x14ac:dyDescent="0.25" r="2292" customHeight="1" ht="23.25">
      <c r="A2292" s="97">
        <v>44</v>
      </c>
      <c r="B2292" s="2" t="s">
        <v>5046</v>
      </c>
      <c r="C2292" s="1101">
        <v>2291</v>
      </c>
      <c r="D2292" s="1101">
        <v>16</v>
      </c>
      <c r="E2292" s="1101">
        <v>19</v>
      </c>
      <c r="F2292" s="1101">
        <v>307</v>
      </c>
      <c r="G2292" s="1101">
        <v>41</v>
      </c>
      <c r="H2292" s="1102">
        <f>MID(I2292,1,50)</f>
      </c>
      <c r="I2292" s="1" t="s">
        <v>5127</v>
      </c>
      <c r="J2292" s="1104" t="s">
        <v>5128</v>
      </c>
    </row>
    <row x14ac:dyDescent="0.25" r="2293" customHeight="1" ht="23.25">
      <c r="A2293" s="97">
        <v>44</v>
      </c>
      <c r="B2293" s="2" t="s">
        <v>5046</v>
      </c>
      <c r="C2293" s="1101">
        <v>2292</v>
      </c>
      <c r="D2293" s="1101">
        <v>16</v>
      </c>
      <c r="E2293" s="1101">
        <v>19</v>
      </c>
      <c r="F2293" s="1101">
        <v>307</v>
      </c>
      <c r="G2293" s="1101">
        <v>42</v>
      </c>
      <c r="H2293" s="1102">
        <f>MID(I2293,1,50)</f>
      </c>
      <c r="I2293" s="1" t="s">
        <v>5129</v>
      </c>
      <c r="J2293" s="1104" t="s">
        <v>5130</v>
      </c>
    </row>
    <row x14ac:dyDescent="0.25" r="2294" customHeight="1" ht="23.25">
      <c r="A2294" s="97">
        <v>44</v>
      </c>
      <c r="B2294" s="2" t="s">
        <v>5046</v>
      </c>
      <c r="C2294" s="1101">
        <v>2293</v>
      </c>
      <c r="D2294" s="1101">
        <v>16</v>
      </c>
      <c r="E2294" s="1101">
        <v>19</v>
      </c>
      <c r="F2294" s="1101">
        <v>307</v>
      </c>
      <c r="G2294" s="1101">
        <v>43</v>
      </c>
      <c r="H2294" s="1102">
        <f>MID(I2294,1,50)</f>
      </c>
      <c r="I2294" s="1" t="s">
        <v>5131</v>
      </c>
      <c r="J2294" s="1104" t="s">
        <v>5132</v>
      </c>
    </row>
    <row x14ac:dyDescent="0.25" r="2295" customHeight="1" ht="23.25">
      <c r="A2295" s="97">
        <v>44</v>
      </c>
      <c r="B2295" s="2" t="s">
        <v>5046</v>
      </c>
      <c r="C2295" s="1101">
        <v>2294</v>
      </c>
      <c r="D2295" s="1101">
        <v>16</v>
      </c>
      <c r="E2295" s="1101">
        <v>19</v>
      </c>
      <c r="F2295" s="1101">
        <v>307</v>
      </c>
      <c r="G2295" s="1101">
        <v>44</v>
      </c>
      <c r="H2295" s="1102">
        <f>MID(I2295,1,50)</f>
      </c>
      <c r="I2295" s="1" t="s">
        <v>5133</v>
      </c>
      <c r="J2295" s="1104" t="s">
        <v>5134</v>
      </c>
    </row>
    <row x14ac:dyDescent="0.25" r="2296" customHeight="1" ht="23.25">
      <c r="A2296" s="97">
        <v>44</v>
      </c>
      <c r="B2296" s="2" t="s">
        <v>5046</v>
      </c>
      <c r="C2296" s="1101">
        <v>2295</v>
      </c>
      <c r="D2296" s="1101">
        <v>16</v>
      </c>
      <c r="E2296" s="1101">
        <v>19</v>
      </c>
      <c r="F2296" s="1101">
        <v>307</v>
      </c>
      <c r="G2296" s="1101">
        <v>45</v>
      </c>
      <c r="H2296" s="1102">
        <f>MID(I2296,1,50)</f>
      </c>
      <c r="I2296" s="1" t="s">
        <v>5135</v>
      </c>
      <c r="J2296" s="1104" t="s">
        <v>5136</v>
      </c>
    </row>
    <row x14ac:dyDescent="0.25" r="2297" customHeight="1" ht="23.25">
      <c r="A2297" s="97">
        <v>44</v>
      </c>
      <c r="B2297" s="2" t="s">
        <v>5046</v>
      </c>
      <c r="C2297" s="1101">
        <v>2296</v>
      </c>
      <c r="D2297" s="1101">
        <v>16</v>
      </c>
      <c r="E2297" s="1101">
        <v>19</v>
      </c>
      <c r="F2297" s="1101">
        <v>307</v>
      </c>
      <c r="G2297" s="1101">
        <v>46</v>
      </c>
      <c r="H2297" s="1102">
        <f>MID(I2297,1,50)</f>
      </c>
      <c r="I2297" s="1" t="s">
        <v>5137</v>
      </c>
      <c r="J2297" s="1104" t="s">
        <v>5138</v>
      </c>
    </row>
    <row x14ac:dyDescent="0.25" r="2298" customHeight="1" ht="23.25">
      <c r="A2298" s="97">
        <v>44</v>
      </c>
      <c r="B2298" s="2" t="s">
        <v>5046</v>
      </c>
      <c r="C2298" s="1101">
        <v>2297</v>
      </c>
      <c r="D2298" s="1101">
        <v>16</v>
      </c>
      <c r="E2298" s="1101">
        <v>19</v>
      </c>
      <c r="F2298" s="1101">
        <v>307</v>
      </c>
      <c r="G2298" s="1101">
        <v>47</v>
      </c>
      <c r="H2298" s="1102">
        <f>MID(I2298,1,50)</f>
      </c>
      <c r="I2298" s="1" t="s">
        <v>5139</v>
      </c>
      <c r="J2298" s="1104" t="s">
        <v>5140</v>
      </c>
    </row>
    <row x14ac:dyDescent="0.25" r="2299" customHeight="1" ht="23.25">
      <c r="A2299" s="97">
        <v>44</v>
      </c>
      <c r="B2299" s="2" t="s">
        <v>5046</v>
      </c>
      <c r="C2299" s="1101">
        <v>2298</v>
      </c>
      <c r="D2299" s="1101">
        <v>16</v>
      </c>
      <c r="E2299" s="1101">
        <v>19</v>
      </c>
      <c r="F2299" s="1101">
        <v>307</v>
      </c>
      <c r="G2299" s="1101">
        <v>48</v>
      </c>
      <c r="H2299" s="1102">
        <f>MID(I2299,1,50)</f>
      </c>
      <c r="I2299" s="1" t="s">
        <v>5141</v>
      </c>
      <c r="J2299" s="1104" t="s">
        <v>5142</v>
      </c>
    </row>
    <row x14ac:dyDescent="0.25" r="2300" customHeight="1" ht="23.25">
      <c r="A2300" s="97">
        <v>44</v>
      </c>
      <c r="B2300" s="2" t="s">
        <v>5046</v>
      </c>
      <c r="C2300" s="1101">
        <v>2299</v>
      </c>
      <c r="D2300" s="1101">
        <v>16</v>
      </c>
      <c r="E2300" s="1101">
        <v>19</v>
      </c>
      <c r="F2300" s="1101">
        <v>307</v>
      </c>
      <c r="G2300" s="1101">
        <v>49</v>
      </c>
      <c r="H2300" s="1102">
        <f>MID(I2300,1,50)</f>
      </c>
      <c r="I2300" s="1" t="s">
        <v>5143</v>
      </c>
      <c r="J2300" s="1104" t="s">
        <v>5144</v>
      </c>
    </row>
    <row x14ac:dyDescent="0.25" r="2301" customHeight="1" ht="23.25">
      <c r="A2301" s="97">
        <v>44</v>
      </c>
      <c r="B2301" s="2" t="s">
        <v>5046</v>
      </c>
      <c r="C2301" s="1101">
        <v>2300</v>
      </c>
      <c r="D2301" s="1101">
        <v>16</v>
      </c>
      <c r="E2301" s="1101">
        <v>19</v>
      </c>
      <c r="F2301" s="1101">
        <v>307</v>
      </c>
      <c r="G2301" s="1101">
        <v>50</v>
      </c>
      <c r="H2301" s="1102">
        <f>MID(I2301,1,50)</f>
      </c>
      <c r="I2301" s="1" t="s">
        <v>5145</v>
      </c>
      <c r="J2301" s="1104" t="s">
        <v>5146</v>
      </c>
    </row>
    <row x14ac:dyDescent="0.25" r="2302" customHeight="1" ht="23.25">
      <c r="A2302" s="97">
        <v>44</v>
      </c>
      <c r="B2302" s="2" t="s">
        <v>5046</v>
      </c>
      <c r="C2302" s="1101">
        <v>2301</v>
      </c>
      <c r="D2302" s="1101">
        <v>16</v>
      </c>
      <c r="E2302" s="1101">
        <v>19</v>
      </c>
      <c r="F2302" s="1101">
        <v>307</v>
      </c>
      <c r="G2302" s="1101">
        <v>51</v>
      </c>
      <c r="H2302" s="1102">
        <f>MID(I2302,1,50)</f>
      </c>
      <c r="I2302" s="1" t="s">
        <v>5147</v>
      </c>
      <c r="J2302" s="1104" t="s">
        <v>5148</v>
      </c>
    </row>
    <row x14ac:dyDescent="0.25" r="2303" customHeight="1" ht="23.25">
      <c r="A2303" s="97">
        <v>44</v>
      </c>
      <c r="B2303" s="2" t="s">
        <v>5046</v>
      </c>
      <c r="C2303" s="1101">
        <v>2302</v>
      </c>
      <c r="D2303" s="1101">
        <v>16</v>
      </c>
      <c r="E2303" s="1101">
        <v>19</v>
      </c>
      <c r="F2303" s="1101">
        <v>308</v>
      </c>
      <c r="G2303" s="1101">
        <v>52</v>
      </c>
      <c r="H2303" s="1102">
        <f>MID(I2303,1,50)</f>
      </c>
      <c r="I2303" s="1" t="s">
        <v>5149</v>
      </c>
      <c r="J2303" s="1104" t="s">
        <v>5150</v>
      </c>
    </row>
    <row x14ac:dyDescent="0.25" r="2304" customHeight="1" ht="23.25">
      <c r="A2304" s="97">
        <v>44</v>
      </c>
      <c r="B2304" s="2" t="s">
        <v>5046</v>
      </c>
      <c r="C2304" s="1101">
        <v>2303</v>
      </c>
      <c r="D2304" s="1101">
        <v>16</v>
      </c>
      <c r="E2304" s="1101">
        <v>19</v>
      </c>
      <c r="F2304" s="1101">
        <v>308</v>
      </c>
      <c r="G2304" s="1101">
        <v>53</v>
      </c>
      <c r="H2304" s="1102">
        <f>MID(I2304,1,50)</f>
      </c>
      <c r="I2304" s="1" t="s">
        <v>5151</v>
      </c>
      <c r="J2304" s="1104" t="s">
        <v>5152</v>
      </c>
    </row>
    <row x14ac:dyDescent="0.25" r="2305" customHeight="1" ht="23.25">
      <c r="A2305" s="97">
        <v>44</v>
      </c>
      <c r="B2305" s="2" t="s">
        <v>5046</v>
      </c>
      <c r="C2305" s="1101">
        <v>2304</v>
      </c>
      <c r="D2305" s="1101">
        <v>16</v>
      </c>
      <c r="E2305" s="1101">
        <v>19</v>
      </c>
      <c r="F2305" s="1101">
        <v>308</v>
      </c>
      <c r="G2305" s="1101">
        <v>54</v>
      </c>
      <c r="H2305" s="1102">
        <f>MID(I2305,1,50)</f>
      </c>
      <c r="I2305" s="1" t="s">
        <v>5153</v>
      </c>
      <c r="J2305" s="1104" t="s">
        <v>5154</v>
      </c>
    </row>
    <row x14ac:dyDescent="0.25" r="2306" customHeight="1" ht="23.25">
      <c r="A2306" s="97">
        <v>44</v>
      </c>
      <c r="B2306" s="2" t="s">
        <v>5046</v>
      </c>
      <c r="C2306" s="1101">
        <v>2305</v>
      </c>
      <c r="D2306" s="1101">
        <v>16</v>
      </c>
      <c r="E2306" s="1101">
        <v>19</v>
      </c>
      <c r="F2306" s="1101">
        <v>308</v>
      </c>
      <c r="G2306" s="1101">
        <v>55</v>
      </c>
      <c r="H2306" s="1102">
        <f>MID(I2306,1,50)</f>
      </c>
      <c r="I2306" s="1" t="s">
        <v>5155</v>
      </c>
      <c r="J2306" s="1104" t="s">
        <v>5156</v>
      </c>
    </row>
    <row x14ac:dyDescent="0.25" r="2307" customHeight="1" ht="23.25">
      <c r="A2307" s="97">
        <v>44</v>
      </c>
      <c r="B2307" s="2" t="s">
        <v>5046</v>
      </c>
      <c r="C2307" s="1101">
        <v>2306</v>
      </c>
      <c r="D2307" s="1101">
        <v>16</v>
      </c>
      <c r="E2307" s="1101">
        <v>19</v>
      </c>
      <c r="F2307" s="1101">
        <v>308</v>
      </c>
      <c r="G2307" s="1101">
        <v>56</v>
      </c>
      <c r="H2307" s="1102">
        <f>MID(I2307,1,50)</f>
      </c>
      <c r="I2307" s="1" t="s">
        <v>5157</v>
      </c>
      <c r="J2307" s="1104" t="s">
        <v>5158</v>
      </c>
    </row>
    <row x14ac:dyDescent="0.25" r="2308" customHeight="1" ht="23.25">
      <c r="A2308" s="97">
        <v>44</v>
      </c>
      <c r="B2308" s="2" t="s">
        <v>5046</v>
      </c>
      <c r="C2308" s="1101">
        <v>2307</v>
      </c>
      <c r="D2308" s="1101">
        <v>16</v>
      </c>
      <c r="E2308" s="1101">
        <v>19</v>
      </c>
      <c r="F2308" s="1101">
        <v>308</v>
      </c>
      <c r="G2308" s="1101">
        <v>57</v>
      </c>
      <c r="H2308" s="1102">
        <f>MID(I2308,1,50)</f>
      </c>
      <c r="I2308" s="1" t="s">
        <v>5159</v>
      </c>
      <c r="J2308" s="1104" t="s">
        <v>5160</v>
      </c>
    </row>
    <row x14ac:dyDescent="0.25" r="2309" customHeight="1" ht="23.25">
      <c r="A2309" s="97">
        <v>44</v>
      </c>
      <c r="B2309" s="2" t="s">
        <v>5046</v>
      </c>
      <c r="C2309" s="1101">
        <v>2308</v>
      </c>
      <c r="D2309" s="1101">
        <v>16</v>
      </c>
      <c r="E2309" s="1101">
        <v>19</v>
      </c>
      <c r="F2309" s="1101">
        <v>308</v>
      </c>
      <c r="G2309" s="1101">
        <v>58</v>
      </c>
      <c r="H2309" s="1102">
        <f>MID(I2309,1,50)</f>
      </c>
      <c r="I2309" s="1" t="s">
        <v>5161</v>
      </c>
      <c r="J2309" s="1104" t="s">
        <v>5162</v>
      </c>
    </row>
    <row x14ac:dyDescent="0.25" r="2310" customHeight="1" ht="23.25">
      <c r="A2310" s="97">
        <v>44</v>
      </c>
      <c r="B2310" s="2" t="s">
        <v>5046</v>
      </c>
      <c r="C2310" s="1101">
        <v>2309</v>
      </c>
      <c r="D2310" s="1101">
        <v>16</v>
      </c>
      <c r="E2310" s="1101">
        <v>19</v>
      </c>
      <c r="F2310" s="1101">
        <v>308</v>
      </c>
      <c r="G2310" s="1101">
        <v>59</v>
      </c>
      <c r="H2310" s="1102">
        <f>MID(I2310,1,50)</f>
      </c>
      <c r="I2310" s="1" t="s">
        <v>5163</v>
      </c>
      <c r="J2310" s="1104" t="s">
        <v>5164</v>
      </c>
    </row>
    <row x14ac:dyDescent="0.25" r="2311" customHeight="1" ht="23.25">
      <c r="A2311" s="97">
        <v>44</v>
      </c>
      <c r="B2311" s="2" t="s">
        <v>5046</v>
      </c>
      <c r="C2311" s="1101">
        <v>2310</v>
      </c>
      <c r="D2311" s="1101">
        <v>16</v>
      </c>
      <c r="E2311" s="1101">
        <v>19</v>
      </c>
      <c r="F2311" s="1101">
        <v>308</v>
      </c>
      <c r="G2311" s="1101">
        <v>60</v>
      </c>
      <c r="H2311" s="1102">
        <f>MID(I2311,1,50)</f>
      </c>
      <c r="I2311" s="1" t="s">
        <v>5165</v>
      </c>
      <c r="J2311" s="1104" t="s">
        <v>5166</v>
      </c>
    </row>
    <row x14ac:dyDescent="0.25" r="2312" customHeight="1" ht="23.25">
      <c r="A2312" s="97">
        <v>44</v>
      </c>
      <c r="B2312" s="2" t="s">
        <v>5046</v>
      </c>
      <c r="C2312" s="1101">
        <v>2311</v>
      </c>
      <c r="D2312" s="1101">
        <v>16</v>
      </c>
      <c r="E2312" s="1101">
        <v>19</v>
      </c>
      <c r="F2312" s="1101">
        <v>308</v>
      </c>
      <c r="G2312" s="1101">
        <v>61</v>
      </c>
      <c r="H2312" s="1102">
        <f>MID(I2312,1,50)</f>
      </c>
      <c r="I2312" s="1" t="s">
        <v>5167</v>
      </c>
      <c r="J2312" s="1104" t="s">
        <v>5168</v>
      </c>
    </row>
    <row x14ac:dyDescent="0.25" r="2313" customHeight="1" ht="23.25">
      <c r="A2313" s="97">
        <v>44</v>
      </c>
      <c r="B2313" s="2" t="s">
        <v>5046</v>
      </c>
      <c r="C2313" s="1101">
        <v>2312</v>
      </c>
      <c r="D2313" s="1101">
        <v>16</v>
      </c>
      <c r="E2313" s="1101">
        <v>19</v>
      </c>
      <c r="F2313" s="1101">
        <v>308</v>
      </c>
      <c r="G2313" s="1101">
        <v>62</v>
      </c>
      <c r="H2313" s="1102">
        <f>MID(I2313,1,50)</f>
      </c>
      <c r="I2313" s="1" t="s">
        <v>5169</v>
      </c>
      <c r="J2313" s="1104" t="s">
        <v>5170</v>
      </c>
    </row>
    <row x14ac:dyDescent="0.25" r="2314" customHeight="1" ht="23.25">
      <c r="A2314" s="97">
        <v>44</v>
      </c>
      <c r="B2314" s="2" t="s">
        <v>5046</v>
      </c>
      <c r="C2314" s="1101">
        <v>2313</v>
      </c>
      <c r="D2314" s="1101">
        <v>16</v>
      </c>
      <c r="E2314" s="1101">
        <v>19</v>
      </c>
      <c r="F2314" s="1101">
        <v>308</v>
      </c>
      <c r="G2314" s="1101">
        <v>63</v>
      </c>
      <c r="H2314" s="1102">
        <f>MID(I2314,1,50)</f>
      </c>
      <c r="I2314" s="1" t="s">
        <v>5171</v>
      </c>
      <c r="J2314" s="1104" t="s">
        <v>5172</v>
      </c>
    </row>
    <row x14ac:dyDescent="0.25" r="2315" customHeight="1" ht="23.25">
      <c r="A2315" s="97">
        <v>44</v>
      </c>
      <c r="B2315" s="2" t="s">
        <v>5046</v>
      </c>
      <c r="C2315" s="1101">
        <v>2314</v>
      </c>
      <c r="D2315" s="1101">
        <v>16</v>
      </c>
      <c r="E2315" s="1101">
        <v>19</v>
      </c>
      <c r="F2315" s="1101">
        <v>308</v>
      </c>
      <c r="G2315" s="1101">
        <v>64</v>
      </c>
      <c r="H2315" s="1102">
        <f>MID(I2315,1,50)</f>
      </c>
      <c r="I2315" s="1" t="s">
        <v>5173</v>
      </c>
      <c r="J2315" s="1104" t="s">
        <v>5174</v>
      </c>
    </row>
    <row x14ac:dyDescent="0.25" r="2316" customHeight="1" ht="23.25">
      <c r="A2316" s="97">
        <v>44</v>
      </c>
      <c r="B2316" s="2" t="s">
        <v>5046</v>
      </c>
      <c r="C2316" s="1101">
        <v>2315</v>
      </c>
      <c r="D2316" s="1101">
        <v>16</v>
      </c>
      <c r="E2316" s="1101">
        <v>19</v>
      </c>
      <c r="F2316" s="1101">
        <v>309</v>
      </c>
      <c r="G2316" s="1101">
        <v>65</v>
      </c>
      <c r="H2316" s="1102">
        <f>MID(I2316,1,50)</f>
      </c>
      <c r="I2316" s="1" t="s">
        <v>5175</v>
      </c>
      <c r="J2316" s="1104" t="s">
        <v>5176</v>
      </c>
    </row>
    <row x14ac:dyDescent="0.25" r="2317" customHeight="1" ht="23.25">
      <c r="A2317" s="97">
        <v>44</v>
      </c>
      <c r="B2317" s="2" t="s">
        <v>5046</v>
      </c>
      <c r="C2317" s="1101">
        <v>2316</v>
      </c>
      <c r="D2317" s="1101">
        <v>16</v>
      </c>
      <c r="E2317" s="1101">
        <v>19</v>
      </c>
      <c r="F2317" s="1101">
        <v>309</v>
      </c>
      <c r="G2317" s="1101">
        <v>66</v>
      </c>
      <c r="H2317" s="1102">
        <f>MID(I2317,1,50)</f>
      </c>
      <c r="I2317" s="1" t="s">
        <v>5177</v>
      </c>
      <c r="J2317" s="1104" t="s">
        <v>5178</v>
      </c>
    </row>
    <row x14ac:dyDescent="0.25" r="2318" customHeight="1" ht="23.25">
      <c r="A2318" s="97">
        <v>44</v>
      </c>
      <c r="B2318" s="2" t="s">
        <v>5046</v>
      </c>
      <c r="C2318" s="1101">
        <v>2317</v>
      </c>
      <c r="D2318" s="1101">
        <v>16</v>
      </c>
      <c r="E2318" s="1101">
        <v>19</v>
      </c>
      <c r="F2318" s="1101">
        <v>309</v>
      </c>
      <c r="G2318" s="1101">
        <v>67</v>
      </c>
      <c r="H2318" s="1102">
        <f>MID(I2318,1,50)</f>
      </c>
      <c r="I2318" s="1" t="s">
        <v>5179</v>
      </c>
      <c r="J2318" s="1104" t="s">
        <v>5180</v>
      </c>
    </row>
    <row x14ac:dyDescent="0.25" r="2319" customHeight="1" ht="23.25">
      <c r="A2319" s="97">
        <v>44</v>
      </c>
      <c r="B2319" s="2" t="s">
        <v>5046</v>
      </c>
      <c r="C2319" s="1101">
        <v>2318</v>
      </c>
      <c r="D2319" s="1101">
        <v>16</v>
      </c>
      <c r="E2319" s="1101">
        <v>19</v>
      </c>
      <c r="F2319" s="1101">
        <v>309</v>
      </c>
      <c r="G2319" s="1101">
        <v>68</v>
      </c>
      <c r="H2319" s="1102">
        <f>MID(I2319,1,50)</f>
      </c>
      <c r="I2319" s="1" t="s">
        <v>5181</v>
      </c>
      <c r="J2319" s="1104" t="s">
        <v>5182</v>
      </c>
    </row>
    <row x14ac:dyDescent="0.25" r="2320" customHeight="1" ht="23.25">
      <c r="A2320" s="97">
        <v>44</v>
      </c>
      <c r="B2320" s="2" t="s">
        <v>5046</v>
      </c>
      <c r="C2320" s="1101">
        <v>2319</v>
      </c>
      <c r="D2320" s="1101">
        <v>16</v>
      </c>
      <c r="E2320" s="1101">
        <v>19</v>
      </c>
      <c r="F2320" s="1101">
        <v>309</v>
      </c>
      <c r="G2320" s="1101">
        <v>69</v>
      </c>
      <c r="H2320" s="1102">
        <f>MID(I2320,1,50)</f>
      </c>
      <c r="I2320" s="1" t="s">
        <v>5183</v>
      </c>
      <c r="J2320" s="1104" t="s">
        <v>5184</v>
      </c>
    </row>
    <row x14ac:dyDescent="0.25" r="2321" customHeight="1" ht="23.25">
      <c r="A2321" s="97">
        <v>44</v>
      </c>
      <c r="B2321" s="2" t="s">
        <v>5046</v>
      </c>
      <c r="C2321" s="1101">
        <v>2320</v>
      </c>
      <c r="D2321" s="1101">
        <v>16</v>
      </c>
      <c r="E2321" s="1101">
        <v>19</v>
      </c>
      <c r="F2321" s="1101">
        <v>309</v>
      </c>
      <c r="G2321" s="1101">
        <v>70</v>
      </c>
      <c r="H2321" s="1102">
        <f>MID(I2321,1,50)</f>
      </c>
      <c r="I2321" s="1" t="s">
        <v>5185</v>
      </c>
      <c r="J2321" s="1104" t="s">
        <v>5186</v>
      </c>
    </row>
    <row x14ac:dyDescent="0.25" r="2322" customHeight="1" ht="23.25">
      <c r="A2322" s="97">
        <v>44</v>
      </c>
      <c r="B2322" s="2" t="s">
        <v>5046</v>
      </c>
      <c r="C2322" s="1101">
        <v>2321</v>
      </c>
      <c r="D2322" s="1101">
        <v>16</v>
      </c>
      <c r="E2322" s="1101">
        <v>19</v>
      </c>
      <c r="F2322" s="1101">
        <v>309</v>
      </c>
      <c r="G2322" s="1101">
        <v>71</v>
      </c>
      <c r="H2322" s="1102">
        <f>MID(I2322,1,50)</f>
      </c>
      <c r="I2322" s="1" t="s">
        <v>5187</v>
      </c>
      <c r="J2322" s="1104" t="s">
        <v>5188</v>
      </c>
    </row>
    <row x14ac:dyDescent="0.25" r="2323" customHeight="1" ht="23.25">
      <c r="A2323" s="97">
        <v>44</v>
      </c>
      <c r="B2323" s="2" t="s">
        <v>5046</v>
      </c>
      <c r="C2323" s="1101">
        <v>2322</v>
      </c>
      <c r="D2323" s="1101">
        <v>16</v>
      </c>
      <c r="E2323" s="1101">
        <v>19</v>
      </c>
      <c r="F2323" s="1101">
        <v>309</v>
      </c>
      <c r="G2323" s="1101">
        <v>72</v>
      </c>
      <c r="H2323" s="1102">
        <f>MID(I2323,1,50)</f>
      </c>
      <c r="I2323" s="1" t="s">
        <v>5189</v>
      </c>
      <c r="J2323" s="1104" t="s">
        <v>5190</v>
      </c>
    </row>
    <row x14ac:dyDescent="0.25" r="2324" customHeight="1" ht="23.25">
      <c r="A2324" s="97">
        <v>44</v>
      </c>
      <c r="B2324" s="2" t="s">
        <v>5046</v>
      </c>
      <c r="C2324" s="1101">
        <v>2323</v>
      </c>
      <c r="D2324" s="1101">
        <v>16</v>
      </c>
      <c r="E2324" s="1101">
        <v>19</v>
      </c>
      <c r="F2324" s="1101">
        <v>309</v>
      </c>
      <c r="G2324" s="1101">
        <v>73</v>
      </c>
      <c r="H2324" s="1102">
        <f>MID(I2324,1,50)</f>
      </c>
      <c r="I2324" s="1" t="s">
        <v>5191</v>
      </c>
      <c r="J2324" s="1104" t="s">
        <v>5192</v>
      </c>
    </row>
    <row x14ac:dyDescent="0.25" r="2325" customHeight="1" ht="23.25">
      <c r="A2325" s="97">
        <v>44</v>
      </c>
      <c r="B2325" s="2" t="s">
        <v>5046</v>
      </c>
      <c r="C2325" s="1101">
        <v>2324</v>
      </c>
      <c r="D2325" s="1101">
        <v>16</v>
      </c>
      <c r="E2325" s="1101">
        <v>19</v>
      </c>
      <c r="F2325" s="1101">
        <v>309</v>
      </c>
      <c r="G2325" s="1101">
        <v>74</v>
      </c>
      <c r="H2325" s="1102">
        <f>MID(I2325,1,50)</f>
      </c>
      <c r="I2325" s="1" t="s">
        <v>5193</v>
      </c>
      <c r="J2325" s="1104" t="s">
        <v>5194</v>
      </c>
    </row>
    <row x14ac:dyDescent="0.25" r="2326" customHeight="1" ht="23.25">
      <c r="A2326" s="97">
        <v>44</v>
      </c>
      <c r="B2326" s="2" t="s">
        <v>5046</v>
      </c>
      <c r="C2326" s="1101">
        <v>2325</v>
      </c>
      <c r="D2326" s="1101">
        <v>16</v>
      </c>
      <c r="E2326" s="1101">
        <v>19</v>
      </c>
      <c r="F2326" s="1101">
        <v>309</v>
      </c>
      <c r="G2326" s="1101">
        <v>75</v>
      </c>
      <c r="H2326" s="1102">
        <f>MID(I2326,1,50)</f>
      </c>
      <c r="I2326" s="1" t="s">
        <v>5195</v>
      </c>
      <c r="J2326" s="1104" t="s">
        <v>5196</v>
      </c>
    </row>
    <row x14ac:dyDescent="0.25" r="2327" customHeight="1" ht="23.25">
      <c r="A2327" s="97">
        <v>44</v>
      </c>
      <c r="B2327" s="2" t="s">
        <v>5046</v>
      </c>
      <c r="C2327" s="1101">
        <v>2326</v>
      </c>
      <c r="D2327" s="1101">
        <v>16</v>
      </c>
      <c r="E2327" s="1101">
        <v>19</v>
      </c>
      <c r="F2327" s="1101">
        <v>309</v>
      </c>
      <c r="G2327" s="1101">
        <v>76</v>
      </c>
      <c r="H2327" s="1102">
        <f>MID(I2327,1,50)</f>
      </c>
      <c r="I2327" s="1" t="s">
        <v>5197</v>
      </c>
      <c r="J2327" s="1104" t="s">
        <v>5198</v>
      </c>
    </row>
    <row x14ac:dyDescent="0.25" r="2328" customHeight="1" ht="23.25">
      <c r="A2328" s="97">
        <v>44</v>
      </c>
      <c r="B2328" s="2" t="s">
        <v>5046</v>
      </c>
      <c r="C2328" s="1101">
        <v>2327</v>
      </c>
      <c r="D2328" s="1101">
        <v>16</v>
      </c>
      <c r="E2328" s="1101">
        <v>19</v>
      </c>
      <c r="F2328" s="1101">
        <v>310</v>
      </c>
      <c r="G2328" s="1101">
        <v>77</v>
      </c>
      <c r="H2328" s="1102">
        <f>MID(I2328,1,50)</f>
      </c>
      <c r="I2328" s="1" t="s">
        <v>5199</v>
      </c>
      <c r="J2328" s="1104" t="s">
        <v>5200</v>
      </c>
    </row>
    <row x14ac:dyDescent="0.25" r="2329" customHeight="1" ht="23.25">
      <c r="A2329" s="97">
        <v>44</v>
      </c>
      <c r="B2329" s="2" t="s">
        <v>5046</v>
      </c>
      <c r="C2329" s="1101">
        <v>2328</v>
      </c>
      <c r="D2329" s="1101">
        <v>16</v>
      </c>
      <c r="E2329" s="1101">
        <v>19</v>
      </c>
      <c r="F2329" s="1101">
        <v>310</v>
      </c>
      <c r="G2329" s="1101">
        <v>78</v>
      </c>
      <c r="H2329" s="1102">
        <f>MID(I2329,1,50)</f>
      </c>
      <c r="I2329" s="1" t="s">
        <v>5201</v>
      </c>
      <c r="J2329" s="1104" t="s">
        <v>5202</v>
      </c>
    </row>
    <row x14ac:dyDescent="0.25" r="2330" customHeight="1" ht="23.25">
      <c r="A2330" s="97">
        <v>44</v>
      </c>
      <c r="B2330" s="2" t="s">
        <v>5046</v>
      </c>
      <c r="C2330" s="1101">
        <v>2329</v>
      </c>
      <c r="D2330" s="1101">
        <v>16</v>
      </c>
      <c r="E2330" s="1101">
        <v>19</v>
      </c>
      <c r="F2330" s="1101">
        <v>310</v>
      </c>
      <c r="G2330" s="1101">
        <v>79</v>
      </c>
      <c r="H2330" s="1102">
        <f>MID(I2330,1,50)</f>
      </c>
      <c r="I2330" s="1" t="s">
        <v>5203</v>
      </c>
      <c r="J2330" s="1104" t="s">
        <v>5204</v>
      </c>
    </row>
    <row x14ac:dyDescent="0.25" r="2331" customHeight="1" ht="23.25">
      <c r="A2331" s="97">
        <v>44</v>
      </c>
      <c r="B2331" s="2" t="s">
        <v>5046</v>
      </c>
      <c r="C2331" s="1101">
        <v>2330</v>
      </c>
      <c r="D2331" s="1101">
        <v>16</v>
      </c>
      <c r="E2331" s="1101">
        <v>19</v>
      </c>
      <c r="F2331" s="1101">
        <v>310</v>
      </c>
      <c r="G2331" s="1101">
        <v>80</v>
      </c>
      <c r="H2331" s="1102">
        <f>MID(I2331,1,50)</f>
      </c>
      <c r="I2331" s="1" t="s">
        <v>5205</v>
      </c>
      <c r="J2331" s="1104" t="s">
        <v>5206</v>
      </c>
    </row>
    <row x14ac:dyDescent="0.25" r="2332" customHeight="1" ht="23.25">
      <c r="A2332" s="97">
        <v>44</v>
      </c>
      <c r="B2332" s="2" t="s">
        <v>5046</v>
      </c>
      <c r="C2332" s="1101">
        <v>2331</v>
      </c>
      <c r="D2332" s="1101">
        <v>16</v>
      </c>
      <c r="E2332" s="1101">
        <v>19</v>
      </c>
      <c r="F2332" s="1101">
        <v>310</v>
      </c>
      <c r="G2332" s="1101">
        <v>81</v>
      </c>
      <c r="H2332" s="1102">
        <f>MID(I2332,1,50)</f>
      </c>
      <c r="I2332" s="1" t="s">
        <v>5207</v>
      </c>
      <c r="J2332" s="1104" t="s">
        <v>5208</v>
      </c>
    </row>
    <row x14ac:dyDescent="0.25" r="2333" customHeight="1" ht="23.25">
      <c r="A2333" s="97">
        <v>44</v>
      </c>
      <c r="B2333" s="2" t="s">
        <v>5046</v>
      </c>
      <c r="C2333" s="1101">
        <v>2332</v>
      </c>
      <c r="D2333" s="1101">
        <v>16</v>
      </c>
      <c r="E2333" s="1101">
        <v>19</v>
      </c>
      <c r="F2333" s="1101">
        <v>310</v>
      </c>
      <c r="G2333" s="1101">
        <v>82</v>
      </c>
      <c r="H2333" s="1102">
        <f>MID(I2333,1,50)</f>
      </c>
      <c r="I2333" s="1" t="s">
        <v>5209</v>
      </c>
      <c r="J2333" s="1104" t="s">
        <v>5210</v>
      </c>
    </row>
    <row x14ac:dyDescent="0.25" r="2334" customHeight="1" ht="23.25">
      <c r="A2334" s="97">
        <v>44</v>
      </c>
      <c r="B2334" s="2" t="s">
        <v>5046</v>
      </c>
      <c r="C2334" s="1101">
        <v>2333</v>
      </c>
      <c r="D2334" s="1101">
        <v>16</v>
      </c>
      <c r="E2334" s="1101">
        <v>19</v>
      </c>
      <c r="F2334" s="1101">
        <v>310</v>
      </c>
      <c r="G2334" s="1101">
        <v>83</v>
      </c>
      <c r="H2334" s="1102">
        <f>MID(I2334,1,50)</f>
      </c>
      <c r="I2334" s="1" t="s">
        <v>5211</v>
      </c>
      <c r="J2334" s="1104" t="s">
        <v>5212</v>
      </c>
    </row>
    <row x14ac:dyDescent="0.25" r="2335" customHeight="1" ht="23.25">
      <c r="A2335" s="97">
        <v>44</v>
      </c>
      <c r="B2335" s="2" t="s">
        <v>5046</v>
      </c>
      <c r="C2335" s="1101">
        <v>2334</v>
      </c>
      <c r="D2335" s="1101">
        <v>16</v>
      </c>
      <c r="E2335" s="1101">
        <v>19</v>
      </c>
      <c r="F2335" s="1101">
        <v>310</v>
      </c>
      <c r="G2335" s="1101">
        <v>84</v>
      </c>
      <c r="H2335" s="1102">
        <f>MID(I2335,1,50)</f>
      </c>
      <c r="I2335" s="1" t="s">
        <v>5213</v>
      </c>
      <c r="J2335" s="1104" t="s">
        <v>5214</v>
      </c>
    </row>
    <row x14ac:dyDescent="0.25" r="2336" customHeight="1" ht="23.25">
      <c r="A2336" s="97">
        <v>44</v>
      </c>
      <c r="B2336" s="2" t="s">
        <v>5046</v>
      </c>
      <c r="C2336" s="1101">
        <v>2335</v>
      </c>
      <c r="D2336" s="1101">
        <v>16</v>
      </c>
      <c r="E2336" s="1101">
        <v>19</v>
      </c>
      <c r="F2336" s="1101">
        <v>310</v>
      </c>
      <c r="G2336" s="1101">
        <v>85</v>
      </c>
      <c r="H2336" s="1102">
        <f>MID(I2336,1,50)</f>
      </c>
      <c r="I2336" s="1" t="s">
        <v>5215</v>
      </c>
      <c r="J2336" s="1104" t="s">
        <v>5216</v>
      </c>
    </row>
    <row x14ac:dyDescent="0.25" r="2337" customHeight="1" ht="23.25">
      <c r="A2337" s="97">
        <v>44</v>
      </c>
      <c r="B2337" s="2" t="s">
        <v>5046</v>
      </c>
      <c r="C2337" s="1101">
        <v>2336</v>
      </c>
      <c r="D2337" s="1101">
        <v>16</v>
      </c>
      <c r="E2337" s="1101">
        <v>19</v>
      </c>
      <c r="F2337" s="1101">
        <v>310</v>
      </c>
      <c r="G2337" s="1101">
        <v>86</v>
      </c>
      <c r="H2337" s="1102">
        <f>MID(I2337,1,50)</f>
      </c>
      <c r="I2337" s="1" t="s">
        <v>5217</v>
      </c>
      <c r="J2337" s="1104" t="s">
        <v>5218</v>
      </c>
    </row>
    <row x14ac:dyDescent="0.25" r="2338" customHeight="1" ht="23.25">
      <c r="A2338" s="97">
        <v>44</v>
      </c>
      <c r="B2338" s="2" t="s">
        <v>5046</v>
      </c>
      <c r="C2338" s="1101">
        <v>2337</v>
      </c>
      <c r="D2338" s="1101">
        <v>16</v>
      </c>
      <c r="E2338" s="1101">
        <v>19</v>
      </c>
      <c r="F2338" s="1101">
        <v>310</v>
      </c>
      <c r="G2338" s="1101">
        <v>87</v>
      </c>
      <c r="H2338" s="1102">
        <f>MID(I2338,1,50)</f>
      </c>
      <c r="I2338" s="1" t="s">
        <v>5219</v>
      </c>
      <c r="J2338" s="1104" t="s">
        <v>5220</v>
      </c>
    </row>
    <row x14ac:dyDescent="0.25" r="2339" customHeight="1" ht="23.25">
      <c r="A2339" s="97">
        <v>44</v>
      </c>
      <c r="B2339" s="2" t="s">
        <v>5046</v>
      </c>
      <c r="C2339" s="1101">
        <v>2338</v>
      </c>
      <c r="D2339" s="1101">
        <v>16</v>
      </c>
      <c r="E2339" s="1101">
        <v>19</v>
      </c>
      <c r="F2339" s="1101">
        <v>310</v>
      </c>
      <c r="G2339" s="1101">
        <v>88</v>
      </c>
      <c r="H2339" s="1102">
        <f>MID(I2339,1,50)</f>
      </c>
      <c r="I2339" s="1" t="s">
        <v>5221</v>
      </c>
      <c r="J2339" s="1104" t="s">
        <v>5222</v>
      </c>
    </row>
    <row x14ac:dyDescent="0.25" r="2340" customHeight="1" ht="23.25">
      <c r="A2340" s="97">
        <v>44</v>
      </c>
      <c r="B2340" s="2" t="s">
        <v>5046</v>
      </c>
      <c r="C2340" s="1101">
        <v>2339</v>
      </c>
      <c r="D2340" s="1101">
        <v>16</v>
      </c>
      <c r="E2340" s="1101">
        <v>19</v>
      </c>
      <c r="F2340" s="1101">
        <v>310</v>
      </c>
      <c r="G2340" s="1101">
        <v>89</v>
      </c>
      <c r="H2340" s="1102">
        <f>MID(I2340,1,50)</f>
      </c>
      <c r="I2340" s="1" t="s">
        <v>5223</v>
      </c>
      <c r="J2340" s="1104" t="s">
        <v>5224</v>
      </c>
    </row>
    <row x14ac:dyDescent="0.25" r="2341" customHeight="1" ht="23.25">
      <c r="A2341" s="97">
        <v>44</v>
      </c>
      <c r="B2341" s="2" t="s">
        <v>5046</v>
      </c>
      <c r="C2341" s="1101">
        <v>2340</v>
      </c>
      <c r="D2341" s="1101">
        <v>16</v>
      </c>
      <c r="E2341" s="1101">
        <v>19</v>
      </c>
      <c r="F2341" s="1101">
        <v>310</v>
      </c>
      <c r="G2341" s="1101">
        <v>90</v>
      </c>
      <c r="H2341" s="1102">
        <f>MID(I2341,1,50)</f>
      </c>
      <c r="I2341" s="1" t="s">
        <v>5225</v>
      </c>
      <c r="J2341" s="1104" t="s">
        <v>5226</v>
      </c>
    </row>
    <row x14ac:dyDescent="0.25" r="2342" customHeight="1" ht="23.25">
      <c r="A2342" s="97">
        <v>44</v>
      </c>
      <c r="B2342" s="2" t="s">
        <v>5046</v>
      </c>
      <c r="C2342" s="1101">
        <v>2341</v>
      </c>
      <c r="D2342" s="1101">
        <v>16</v>
      </c>
      <c r="E2342" s="1101">
        <v>19</v>
      </c>
      <c r="F2342" s="1101">
        <v>310</v>
      </c>
      <c r="G2342" s="1101">
        <v>91</v>
      </c>
      <c r="H2342" s="1102">
        <f>MID(I2342,1,50)</f>
      </c>
      <c r="I2342" s="1" t="s">
        <v>5227</v>
      </c>
      <c r="J2342" s="1104" t="s">
        <v>5228</v>
      </c>
    </row>
    <row x14ac:dyDescent="0.25" r="2343" customHeight="1" ht="23.25">
      <c r="A2343" s="97">
        <v>44</v>
      </c>
      <c r="B2343" s="2" t="s">
        <v>5046</v>
      </c>
      <c r="C2343" s="1101">
        <v>2342</v>
      </c>
      <c r="D2343" s="1101">
        <v>16</v>
      </c>
      <c r="E2343" s="1101">
        <v>19</v>
      </c>
      <c r="F2343" s="1101">
        <v>310</v>
      </c>
      <c r="G2343" s="1101">
        <v>92</v>
      </c>
      <c r="H2343" s="1102">
        <f>MID(I2343,1,50)</f>
      </c>
      <c r="I2343" s="1" t="s">
        <v>5229</v>
      </c>
      <c r="J2343" s="1104" t="s">
        <v>5230</v>
      </c>
    </row>
    <row x14ac:dyDescent="0.25" r="2344" customHeight="1" ht="23.25">
      <c r="A2344" s="97">
        <v>44</v>
      </c>
      <c r="B2344" s="2" t="s">
        <v>5046</v>
      </c>
      <c r="C2344" s="1101">
        <v>2343</v>
      </c>
      <c r="D2344" s="1101">
        <v>16</v>
      </c>
      <c r="E2344" s="1101">
        <v>19</v>
      </c>
      <c r="F2344" s="1101">
        <v>310</v>
      </c>
      <c r="G2344" s="1101">
        <v>93</v>
      </c>
      <c r="H2344" s="1102">
        <f>MID(I2344,1,50)</f>
      </c>
      <c r="I2344" s="1" t="s">
        <v>5231</v>
      </c>
      <c r="J2344" s="1104" t="s">
        <v>5232</v>
      </c>
    </row>
    <row x14ac:dyDescent="0.25" r="2345" customHeight="1" ht="23.25">
      <c r="A2345" s="97">
        <v>44</v>
      </c>
      <c r="B2345" s="2" t="s">
        <v>5046</v>
      </c>
      <c r="C2345" s="1101">
        <v>2344</v>
      </c>
      <c r="D2345" s="1101">
        <v>16</v>
      </c>
      <c r="E2345" s="1101">
        <v>19</v>
      </c>
      <c r="F2345" s="1101">
        <v>310</v>
      </c>
      <c r="G2345" s="1101">
        <v>94</v>
      </c>
      <c r="H2345" s="1102">
        <f>MID(I2345,1,50)</f>
      </c>
      <c r="I2345" s="1" t="s">
        <v>5233</v>
      </c>
      <c r="J2345" s="1104" t="s">
        <v>5234</v>
      </c>
    </row>
    <row x14ac:dyDescent="0.25" r="2346" customHeight="1" ht="23.25">
      <c r="A2346" s="97">
        <v>44</v>
      </c>
      <c r="B2346" s="2" t="s">
        <v>5046</v>
      </c>
      <c r="C2346" s="1101">
        <v>2345</v>
      </c>
      <c r="D2346" s="1101">
        <v>16</v>
      </c>
      <c r="E2346" s="1101">
        <v>19</v>
      </c>
      <c r="F2346" s="1101">
        <v>310</v>
      </c>
      <c r="G2346" s="1101">
        <v>95</v>
      </c>
      <c r="H2346" s="1102">
        <f>MID(I2346,1,50)</f>
      </c>
      <c r="I2346" s="1" t="s">
        <v>5235</v>
      </c>
      <c r="J2346" s="1104" t="s">
        <v>5236</v>
      </c>
    </row>
    <row x14ac:dyDescent="0.25" r="2347" customHeight="1" ht="23.25">
      <c r="A2347" s="97">
        <v>44</v>
      </c>
      <c r="B2347" s="2" t="s">
        <v>5046</v>
      </c>
      <c r="C2347" s="1101">
        <v>2346</v>
      </c>
      <c r="D2347" s="1101">
        <v>16</v>
      </c>
      <c r="E2347" s="1101">
        <v>19</v>
      </c>
      <c r="F2347" s="1101">
        <v>311</v>
      </c>
      <c r="G2347" s="1101">
        <v>96</v>
      </c>
      <c r="H2347" s="1102">
        <f>MID(I2347,1,50)</f>
      </c>
      <c r="I2347" s="1" t="s">
        <v>5237</v>
      </c>
      <c r="J2347" s="1104" t="s">
        <v>5238</v>
      </c>
    </row>
    <row x14ac:dyDescent="0.25" r="2348" customHeight="1" ht="23.25">
      <c r="A2348" s="97">
        <v>44</v>
      </c>
      <c r="B2348" s="2" t="s">
        <v>5046</v>
      </c>
      <c r="C2348" s="1101">
        <v>2347</v>
      </c>
      <c r="D2348" s="1101">
        <v>16</v>
      </c>
      <c r="E2348" s="1101">
        <v>19</v>
      </c>
      <c r="F2348" s="1101">
        <v>311</v>
      </c>
      <c r="G2348" s="1101">
        <v>97</v>
      </c>
      <c r="H2348" s="1102">
        <f>MID(I2348,1,50)</f>
      </c>
      <c r="I2348" s="1" t="s">
        <v>5239</v>
      </c>
      <c r="J2348" s="1104" t="s">
        <v>5240</v>
      </c>
    </row>
    <row x14ac:dyDescent="0.25" r="2349" customHeight="1" ht="23.25">
      <c r="A2349" s="97">
        <v>44</v>
      </c>
      <c r="B2349" s="2" t="s">
        <v>5046</v>
      </c>
      <c r="C2349" s="1101">
        <v>2348</v>
      </c>
      <c r="D2349" s="1101">
        <v>16</v>
      </c>
      <c r="E2349" s="1101">
        <v>19</v>
      </c>
      <c r="F2349" s="1101">
        <v>311</v>
      </c>
      <c r="G2349" s="1101">
        <v>98</v>
      </c>
      <c r="H2349" s="1102">
        <f>MID(I2349,1,50)</f>
      </c>
      <c r="I2349" s="1" t="s">
        <v>5241</v>
      </c>
      <c r="J2349" s="1104" t="s">
        <v>5242</v>
      </c>
    </row>
    <row x14ac:dyDescent="0.25" r="2350" customHeight="1" ht="23.25">
      <c r="A2350" s="97">
        <v>45</v>
      </c>
      <c r="B2350" s="2" t="s">
        <v>5243</v>
      </c>
      <c r="C2350" s="1101">
        <v>2349</v>
      </c>
      <c r="D2350" s="1101">
        <v>16</v>
      </c>
      <c r="E2350" s="1101">
        <v>20</v>
      </c>
      <c r="F2350" s="1101">
        <v>311</v>
      </c>
      <c r="G2350" s="1101">
        <v>1</v>
      </c>
      <c r="H2350" s="1102">
        <f>MID(I2350,1,50)</f>
      </c>
      <c r="I2350" s="1" t="s">
        <v>5244</v>
      </c>
      <c r="J2350" s="1104" t="s">
        <v>5245</v>
      </c>
    </row>
    <row x14ac:dyDescent="0.25" r="2351" customHeight="1" ht="23.25">
      <c r="A2351" s="97">
        <v>45</v>
      </c>
      <c r="B2351" s="2" t="s">
        <v>5243</v>
      </c>
      <c r="C2351" s="1101">
        <v>2350</v>
      </c>
      <c r="D2351" s="1101">
        <v>16</v>
      </c>
      <c r="E2351" s="1101">
        <v>20</v>
      </c>
      <c r="F2351" s="1101">
        <v>311</v>
      </c>
      <c r="G2351" s="1101">
        <v>2</v>
      </c>
      <c r="H2351" s="1102">
        <f>MID(I2351,1,50)</f>
      </c>
      <c r="I2351" s="1" t="s">
        <v>5246</v>
      </c>
      <c r="J2351" s="1104" t="s">
        <v>5247</v>
      </c>
    </row>
    <row x14ac:dyDescent="0.25" r="2352" customHeight="1" ht="23.25">
      <c r="A2352" s="97">
        <v>45</v>
      </c>
      <c r="B2352" s="2" t="s">
        <v>5243</v>
      </c>
      <c r="C2352" s="1101">
        <v>2351</v>
      </c>
      <c r="D2352" s="1101">
        <v>16</v>
      </c>
      <c r="E2352" s="1101">
        <v>20</v>
      </c>
      <c r="F2352" s="1101">
        <v>311</v>
      </c>
      <c r="G2352" s="1101">
        <v>3</v>
      </c>
      <c r="H2352" s="1102">
        <f>MID(I2352,1,50)</f>
      </c>
      <c r="I2352" s="1" t="s">
        <v>5248</v>
      </c>
      <c r="J2352" s="1104" t="s">
        <v>5249</v>
      </c>
    </row>
    <row x14ac:dyDescent="0.25" r="2353" customHeight="1" ht="23.25">
      <c r="A2353" s="97">
        <v>45</v>
      </c>
      <c r="B2353" s="2" t="s">
        <v>5243</v>
      </c>
      <c r="C2353" s="1101">
        <v>2352</v>
      </c>
      <c r="D2353" s="1101">
        <v>16</v>
      </c>
      <c r="E2353" s="1101">
        <v>20</v>
      </c>
      <c r="F2353" s="1101">
        <v>311</v>
      </c>
      <c r="G2353" s="1101">
        <v>4</v>
      </c>
      <c r="H2353" s="1102">
        <f>MID(I2353,1,50)</f>
      </c>
      <c r="I2353" s="1" t="s">
        <v>5250</v>
      </c>
      <c r="J2353" s="1104" t="s">
        <v>5251</v>
      </c>
    </row>
    <row x14ac:dyDescent="0.25" r="2354" customHeight="1" ht="23.25">
      <c r="A2354" s="97">
        <v>45</v>
      </c>
      <c r="B2354" s="2" t="s">
        <v>5243</v>
      </c>
      <c r="C2354" s="1101">
        <v>2353</v>
      </c>
      <c r="D2354" s="1101">
        <v>16</v>
      </c>
      <c r="E2354" s="1101">
        <v>20</v>
      </c>
      <c r="F2354" s="1101">
        <v>311</v>
      </c>
      <c r="G2354" s="1101">
        <v>5</v>
      </c>
      <c r="H2354" s="1102">
        <f>MID(I2354,1,50)</f>
      </c>
      <c r="I2354" s="1" t="s">
        <v>5252</v>
      </c>
      <c r="J2354" s="1104" t="s">
        <v>5253</v>
      </c>
    </row>
    <row x14ac:dyDescent="0.25" r="2355" customHeight="1" ht="23.25">
      <c r="A2355" s="97">
        <v>45</v>
      </c>
      <c r="B2355" s="2" t="s">
        <v>5243</v>
      </c>
      <c r="C2355" s="1101">
        <v>2354</v>
      </c>
      <c r="D2355" s="1101">
        <v>16</v>
      </c>
      <c r="E2355" s="1101">
        <v>20</v>
      </c>
      <c r="F2355" s="1101">
        <v>311</v>
      </c>
      <c r="G2355" s="1101">
        <v>6</v>
      </c>
      <c r="H2355" s="1102">
        <f>MID(I2355,1,50)</f>
      </c>
      <c r="I2355" s="1" t="s">
        <v>5254</v>
      </c>
      <c r="J2355" s="1104" t="s">
        <v>5255</v>
      </c>
    </row>
    <row x14ac:dyDescent="0.25" r="2356" customHeight="1" ht="23.25">
      <c r="A2356" s="97">
        <v>45</v>
      </c>
      <c r="B2356" s="2" t="s">
        <v>5243</v>
      </c>
      <c r="C2356" s="1101">
        <v>2355</v>
      </c>
      <c r="D2356" s="1101">
        <v>16</v>
      </c>
      <c r="E2356" s="1101">
        <v>20</v>
      </c>
      <c r="F2356" s="1101">
        <v>311</v>
      </c>
      <c r="G2356" s="1101">
        <v>7</v>
      </c>
      <c r="H2356" s="1102">
        <f>MID(I2356,1,50)</f>
      </c>
      <c r="I2356" s="1" t="s">
        <v>5256</v>
      </c>
      <c r="J2356" s="1104" t="s">
        <v>5257</v>
      </c>
    </row>
    <row x14ac:dyDescent="0.25" r="2357" customHeight="1" ht="23.25">
      <c r="A2357" s="97">
        <v>45</v>
      </c>
      <c r="B2357" s="2" t="s">
        <v>5243</v>
      </c>
      <c r="C2357" s="1101">
        <v>2356</v>
      </c>
      <c r="D2357" s="1101">
        <v>16</v>
      </c>
      <c r="E2357" s="1101">
        <v>20</v>
      </c>
      <c r="F2357" s="1101">
        <v>311</v>
      </c>
      <c r="G2357" s="1101">
        <v>8</v>
      </c>
      <c r="H2357" s="1102">
        <f>MID(I2357,1,50)</f>
      </c>
      <c r="I2357" s="1" t="s">
        <v>5258</v>
      </c>
      <c r="J2357" s="1104" t="s">
        <v>5259</v>
      </c>
    </row>
    <row x14ac:dyDescent="0.25" r="2358" customHeight="1" ht="23.25">
      <c r="A2358" s="97">
        <v>45</v>
      </c>
      <c r="B2358" s="2" t="s">
        <v>5243</v>
      </c>
      <c r="C2358" s="1101">
        <v>2357</v>
      </c>
      <c r="D2358" s="1101">
        <v>16</v>
      </c>
      <c r="E2358" s="1101">
        <v>20</v>
      </c>
      <c r="F2358" s="1101">
        <v>311</v>
      </c>
      <c r="G2358" s="1101">
        <v>9</v>
      </c>
      <c r="H2358" s="1102">
        <f>MID(I2358,1,50)</f>
      </c>
      <c r="I2358" s="1" t="s">
        <v>5260</v>
      </c>
      <c r="J2358" s="1104" t="s">
        <v>5261</v>
      </c>
    </row>
    <row x14ac:dyDescent="0.25" r="2359" customHeight="1" ht="23.25">
      <c r="A2359" s="97">
        <v>45</v>
      </c>
      <c r="B2359" s="2" t="s">
        <v>5243</v>
      </c>
      <c r="C2359" s="1101">
        <v>2358</v>
      </c>
      <c r="D2359" s="1101">
        <v>16</v>
      </c>
      <c r="E2359" s="1101">
        <v>20</v>
      </c>
      <c r="F2359" s="1101">
        <v>311</v>
      </c>
      <c r="G2359" s="1101">
        <v>10</v>
      </c>
      <c r="H2359" s="1102">
        <f>MID(I2359,1,50)</f>
      </c>
      <c r="I2359" s="1" t="s">
        <v>5262</v>
      </c>
      <c r="J2359" s="1104" t="s">
        <v>5263</v>
      </c>
    </row>
    <row x14ac:dyDescent="0.25" r="2360" customHeight="1" ht="23.25">
      <c r="A2360" s="97">
        <v>45</v>
      </c>
      <c r="B2360" s="2" t="s">
        <v>5243</v>
      </c>
      <c r="C2360" s="1101">
        <v>2359</v>
      </c>
      <c r="D2360" s="1101">
        <v>16</v>
      </c>
      <c r="E2360" s="1101">
        <v>20</v>
      </c>
      <c r="F2360" s="1101">
        <v>311</v>
      </c>
      <c r="G2360" s="1101">
        <v>11</v>
      </c>
      <c r="H2360" s="1102">
        <f>MID(I2360,1,50)</f>
      </c>
      <c r="I2360" s="1" t="s">
        <v>5264</v>
      </c>
      <c r="J2360" s="1104" t="s">
        <v>5265</v>
      </c>
    </row>
    <row x14ac:dyDescent="0.25" r="2361" customHeight="1" ht="23.25">
      <c r="A2361" s="97">
        <v>45</v>
      </c>
      <c r="B2361" s="2" t="s">
        <v>5243</v>
      </c>
      <c r="C2361" s="1101">
        <v>2360</v>
      </c>
      <c r="D2361" s="1101">
        <v>16</v>
      </c>
      <c r="E2361" s="1101">
        <v>20</v>
      </c>
      <c r="F2361" s="1101">
        <v>311</v>
      </c>
      <c r="G2361" s="1101">
        <v>12</v>
      </c>
      <c r="H2361" s="1102">
        <f>MID(I2361,1,50)</f>
      </c>
      <c r="I2361" s="1" t="s">
        <v>5266</v>
      </c>
      <c r="J2361" s="1104" t="s">
        <v>5267</v>
      </c>
    </row>
    <row x14ac:dyDescent="0.25" r="2362" customHeight="1" ht="23.25">
      <c r="A2362" s="97">
        <v>45</v>
      </c>
      <c r="B2362" s="2" t="s">
        <v>5243</v>
      </c>
      <c r="C2362" s="1101">
        <v>2361</v>
      </c>
      <c r="D2362" s="1101">
        <v>16</v>
      </c>
      <c r="E2362" s="1101">
        <v>20</v>
      </c>
      <c r="F2362" s="1101">
        <v>312</v>
      </c>
      <c r="G2362" s="1101">
        <v>13</v>
      </c>
      <c r="H2362" s="1102">
        <f>MID(I2362,1,50)</f>
      </c>
      <c r="I2362" s="1" t="s">
        <v>5268</v>
      </c>
      <c r="J2362" s="1104" t="s">
        <v>5269</v>
      </c>
    </row>
    <row x14ac:dyDescent="0.25" r="2363" customHeight="1" ht="23.25">
      <c r="A2363" s="97">
        <v>45</v>
      </c>
      <c r="B2363" s="2" t="s">
        <v>5243</v>
      </c>
      <c r="C2363" s="1101">
        <v>2362</v>
      </c>
      <c r="D2363" s="1101">
        <v>16</v>
      </c>
      <c r="E2363" s="1101">
        <v>20</v>
      </c>
      <c r="F2363" s="1101">
        <v>312</v>
      </c>
      <c r="G2363" s="1101">
        <v>14</v>
      </c>
      <c r="H2363" s="1102">
        <f>MID(I2363,1,50)</f>
      </c>
      <c r="I2363" s="1" t="s">
        <v>5270</v>
      </c>
      <c r="J2363" s="1104" t="s">
        <v>5271</v>
      </c>
    </row>
    <row x14ac:dyDescent="0.25" r="2364" customHeight="1" ht="23.25">
      <c r="A2364" s="97">
        <v>45</v>
      </c>
      <c r="B2364" s="2" t="s">
        <v>5243</v>
      </c>
      <c r="C2364" s="1101">
        <v>2363</v>
      </c>
      <c r="D2364" s="1101">
        <v>16</v>
      </c>
      <c r="E2364" s="1101">
        <v>20</v>
      </c>
      <c r="F2364" s="1101">
        <v>312</v>
      </c>
      <c r="G2364" s="1101">
        <v>15</v>
      </c>
      <c r="H2364" s="1102">
        <f>MID(I2364,1,50)</f>
      </c>
      <c r="I2364" s="1" t="s">
        <v>5272</v>
      </c>
      <c r="J2364" s="1104" t="s">
        <v>5273</v>
      </c>
    </row>
    <row x14ac:dyDescent="0.25" r="2365" customHeight="1" ht="23.25">
      <c r="A2365" s="97">
        <v>45</v>
      </c>
      <c r="B2365" s="2" t="s">
        <v>5243</v>
      </c>
      <c r="C2365" s="1101">
        <v>2364</v>
      </c>
      <c r="D2365" s="1101">
        <v>16</v>
      </c>
      <c r="E2365" s="1101">
        <v>20</v>
      </c>
      <c r="F2365" s="1101">
        <v>312</v>
      </c>
      <c r="G2365" s="1101">
        <v>16</v>
      </c>
      <c r="H2365" s="1102">
        <f>MID(I2365,1,50)</f>
      </c>
      <c r="I2365" s="1" t="s">
        <v>5274</v>
      </c>
      <c r="J2365" s="1104" t="s">
        <v>5275</v>
      </c>
    </row>
    <row x14ac:dyDescent="0.25" r="2366" customHeight="1" ht="23.25">
      <c r="A2366" s="97">
        <v>45</v>
      </c>
      <c r="B2366" s="2" t="s">
        <v>5243</v>
      </c>
      <c r="C2366" s="1101">
        <v>2365</v>
      </c>
      <c r="D2366" s="1101">
        <v>16</v>
      </c>
      <c r="E2366" s="1101">
        <v>20</v>
      </c>
      <c r="F2366" s="1101">
        <v>312</v>
      </c>
      <c r="G2366" s="1101">
        <v>17</v>
      </c>
      <c r="H2366" s="1102">
        <f>MID(I2366,1,50)</f>
      </c>
      <c r="I2366" s="1" t="s">
        <v>5276</v>
      </c>
      <c r="J2366" s="1104" t="s">
        <v>5277</v>
      </c>
    </row>
    <row x14ac:dyDescent="0.25" r="2367" customHeight="1" ht="23.25">
      <c r="A2367" s="97">
        <v>45</v>
      </c>
      <c r="B2367" s="2" t="s">
        <v>5243</v>
      </c>
      <c r="C2367" s="1101">
        <v>2366</v>
      </c>
      <c r="D2367" s="1101">
        <v>16</v>
      </c>
      <c r="E2367" s="1101">
        <v>20</v>
      </c>
      <c r="F2367" s="1101">
        <v>312</v>
      </c>
      <c r="G2367" s="1101">
        <v>18</v>
      </c>
      <c r="H2367" s="1102">
        <f>MID(I2367,1,50)</f>
      </c>
      <c r="I2367" s="1" t="s">
        <v>5278</v>
      </c>
      <c r="J2367" s="1104" t="s">
        <v>5279</v>
      </c>
    </row>
    <row x14ac:dyDescent="0.25" r="2368" customHeight="1" ht="23.25">
      <c r="A2368" s="97">
        <v>45</v>
      </c>
      <c r="B2368" s="2" t="s">
        <v>5243</v>
      </c>
      <c r="C2368" s="1101">
        <v>2367</v>
      </c>
      <c r="D2368" s="1101">
        <v>16</v>
      </c>
      <c r="E2368" s="1101">
        <v>20</v>
      </c>
      <c r="F2368" s="1101">
        <v>312</v>
      </c>
      <c r="G2368" s="1101">
        <v>19</v>
      </c>
      <c r="H2368" s="1102">
        <f>MID(I2368,1,50)</f>
      </c>
      <c r="I2368" s="1" t="s">
        <v>5280</v>
      </c>
      <c r="J2368" s="1104" t="s">
        <v>5281</v>
      </c>
    </row>
    <row x14ac:dyDescent="0.25" r="2369" customHeight="1" ht="23.25">
      <c r="A2369" s="97">
        <v>45</v>
      </c>
      <c r="B2369" s="2" t="s">
        <v>5243</v>
      </c>
      <c r="C2369" s="1101">
        <v>2368</v>
      </c>
      <c r="D2369" s="1101">
        <v>16</v>
      </c>
      <c r="E2369" s="1101">
        <v>20</v>
      </c>
      <c r="F2369" s="1101">
        <v>312</v>
      </c>
      <c r="G2369" s="1101">
        <v>20</v>
      </c>
      <c r="H2369" s="1102">
        <f>MID(I2369,1,50)</f>
      </c>
      <c r="I2369" s="1" t="s">
        <v>5282</v>
      </c>
      <c r="J2369" s="1104" t="s">
        <v>5283</v>
      </c>
    </row>
    <row x14ac:dyDescent="0.25" r="2370" customHeight="1" ht="23.25">
      <c r="A2370" s="97">
        <v>45</v>
      </c>
      <c r="B2370" s="2" t="s">
        <v>5243</v>
      </c>
      <c r="C2370" s="1101">
        <v>2369</v>
      </c>
      <c r="D2370" s="1101">
        <v>16</v>
      </c>
      <c r="E2370" s="1101">
        <v>20</v>
      </c>
      <c r="F2370" s="1101">
        <v>312</v>
      </c>
      <c r="G2370" s="1101">
        <v>21</v>
      </c>
      <c r="H2370" s="1102">
        <f>MID(I2370,1,50)</f>
      </c>
      <c r="I2370" s="1" t="s">
        <v>5284</v>
      </c>
      <c r="J2370" s="1104" t="s">
        <v>5285</v>
      </c>
    </row>
    <row x14ac:dyDescent="0.25" r="2371" customHeight="1" ht="23.25">
      <c r="A2371" s="97">
        <v>45</v>
      </c>
      <c r="B2371" s="2" t="s">
        <v>5243</v>
      </c>
      <c r="C2371" s="1101">
        <v>2370</v>
      </c>
      <c r="D2371" s="1101">
        <v>16</v>
      </c>
      <c r="E2371" s="1101">
        <v>20</v>
      </c>
      <c r="F2371" s="1101">
        <v>312</v>
      </c>
      <c r="G2371" s="1101">
        <v>22</v>
      </c>
      <c r="H2371" s="1102">
        <f>MID(I2371,1,50)</f>
      </c>
      <c r="I2371" s="1" t="s">
        <v>5286</v>
      </c>
      <c r="J2371" s="1104" t="s">
        <v>5287</v>
      </c>
    </row>
    <row x14ac:dyDescent="0.25" r="2372" customHeight="1" ht="23.25">
      <c r="A2372" s="97">
        <v>45</v>
      </c>
      <c r="B2372" s="2" t="s">
        <v>5243</v>
      </c>
      <c r="C2372" s="1101">
        <v>2371</v>
      </c>
      <c r="D2372" s="1101">
        <v>16</v>
      </c>
      <c r="E2372" s="1101">
        <v>20</v>
      </c>
      <c r="F2372" s="1101">
        <v>312</v>
      </c>
      <c r="G2372" s="1101">
        <v>23</v>
      </c>
      <c r="H2372" s="1102">
        <f>MID(I2372,1,50)</f>
      </c>
      <c r="I2372" s="1" t="s">
        <v>5288</v>
      </c>
      <c r="J2372" s="1104" t="s">
        <v>5289</v>
      </c>
    </row>
    <row x14ac:dyDescent="0.25" r="2373" customHeight="1" ht="23.25">
      <c r="A2373" s="97">
        <v>45</v>
      </c>
      <c r="B2373" s="2" t="s">
        <v>5243</v>
      </c>
      <c r="C2373" s="1101">
        <v>2372</v>
      </c>
      <c r="D2373" s="1101">
        <v>16</v>
      </c>
      <c r="E2373" s="1101">
        <v>20</v>
      </c>
      <c r="F2373" s="1101">
        <v>312</v>
      </c>
      <c r="G2373" s="1101">
        <v>24</v>
      </c>
      <c r="H2373" s="1102">
        <f>MID(I2373,1,50)</f>
      </c>
      <c r="I2373" s="1" t="s">
        <v>5290</v>
      </c>
      <c r="J2373" s="1104" t="s">
        <v>5291</v>
      </c>
    </row>
    <row x14ac:dyDescent="0.25" r="2374" customHeight="1" ht="23.25">
      <c r="A2374" s="97">
        <v>45</v>
      </c>
      <c r="B2374" s="2" t="s">
        <v>5243</v>
      </c>
      <c r="C2374" s="1101">
        <v>2373</v>
      </c>
      <c r="D2374" s="1101">
        <v>16</v>
      </c>
      <c r="E2374" s="1101">
        <v>20</v>
      </c>
      <c r="F2374" s="1101">
        <v>312</v>
      </c>
      <c r="G2374" s="1101">
        <v>25</v>
      </c>
      <c r="H2374" s="1102">
        <f>MID(I2374,1,50)</f>
      </c>
      <c r="I2374" s="1" t="s">
        <v>5292</v>
      </c>
      <c r="J2374" s="1104" t="s">
        <v>5293</v>
      </c>
    </row>
    <row x14ac:dyDescent="0.25" r="2375" customHeight="1" ht="23.25">
      <c r="A2375" s="97">
        <v>45</v>
      </c>
      <c r="B2375" s="2" t="s">
        <v>5243</v>
      </c>
      <c r="C2375" s="1101">
        <v>2374</v>
      </c>
      <c r="D2375" s="1101">
        <v>16</v>
      </c>
      <c r="E2375" s="1101">
        <v>20</v>
      </c>
      <c r="F2375" s="1101">
        <v>312</v>
      </c>
      <c r="G2375" s="1101">
        <v>26</v>
      </c>
      <c r="H2375" s="1102">
        <f>MID(I2375,1,50)</f>
      </c>
      <c r="I2375" s="1" t="s">
        <v>5294</v>
      </c>
      <c r="J2375" s="1104" t="s">
        <v>5295</v>
      </c>
    </row>
    <row x14ac:dyDescent="0.25" r="2376" customHeight="1" ht="23.25">
      <c r="A2376" s="97">
        <v>45</v>
      </c>
      <c r="B2376" s="2" t="s">
        <v>5243</v>
      </c>
      <c r="C2376" s="1101">
        <v>2375</v>
      </c>
      <c r="D2376" s="1101">
        <v>16</v>
      </c>
      <c r="E2376" s="1101">
        <v>20</v>
      </c>
      <c r="F2376" s="1101">
        <v>312</v>
      </c>
      <c r="G2376" s="1101">
        <v>27</v>
      </c>
      <c r="H2376" s="1102">
        <f>MID(I2376,1,50)</f>
      </c>
      <c r="I2376" s="1" t="s">
        <v>5296</v>
      </c>
      <c r="J2376" s="1104" t="s">
        <v>5297</v>
      </c>
    </row>
    <row x14ac:dyDescent="0.25" r="2377" customHeight="1" ht="23.25">
      <c r="A2377" s="97">
        <v>45</v>
      </c>
      <c r="B2377" s="2" t="s">
        <v>5243</v>
      </c>
      <c r="C2377" s="1101">
        <v>2376</v>
      </c>
      <c r="D2377" s="1101">
        <v>16</v>
      </c>
      <c r="E2377" s="1101">
        <v>20</v>
      </c>
      <c r="F2377" s="1101">
        <v>312</v>
      </c>
      <c r="G2377" s="1101">
        <v>28</v>
      </c>
      <c r="H2377" s="1102">
        <f>MID(I2377,1,50)</f>
      </c>
      <c r="I2377" s="1" t="s">
        <v>5298</v>
      </c>
      <c r="J2377" s="1104" t="s">
        <v>5299</v>
      </c>
    </row>
    <row x14ac:dyDescent="0.25" r="2378" customHeight="1" ht="23.25">
      <c r="A2378" s="97">
        <v>45</v>
      </c>
      <c r="B2378" s="2" t="s">
        <v>5243</v>
      </c>
      <c r="C2378" s="1101">
        <v>2377</v>
      </c>
      <c r="D2378" s="1101">
        <v>16</v>
      </c>
      <c r="E2378" s="1101">
        <v>20</v>
      </c>
      <c r="F2378" s="1101">
        <v>312</v>
      </c>
      <c r="G2378" s="1101">
        <v>29</v>
      </c>
      <c r="H2378" s="1102">
        <f>MID(I2378,1,50)</f>
      </c>
      <c r="I2378" s="1" t="s">
        <v>5300</v>
      </c>
      <c r="J2378" s="1104" t="s">
        <v>5301</v>
      </c>
    </row>
    <row x14ac:dyDescent="0.25" r="2379" customHeight="1" ht="23.25">
      <c r="A2379" s="97">
        <v>45</v>
      </c>
      <c r="B2379" s="2" t="s">
        <v>5243</v>
      </c>
      <c r="C2379" s="1101">
        <v>2378</v>
      </c>
      <c r="D2379" s="1101">
        <v>16</v>
      </c>
      <c r="E2379" s="1101">
        <v>20</v>
      </c>
      <c r="F2379" s="1101">
        <v>312</v>
      </c>
      <c r="G2379" s="1101">
        <v>30</v>
      </c>
      <c r="H2379" s="1102">
        <f>MID(I2379,1,50)</f>
      </c>
      <c r="I2379" s="1" t="s">
        <v>5302</v>
      </c>
      <c r="J2379" s="1104" t="s">
        <v>5303</v>
      </c>
    </row>
    <row x14ac:dyDescent="0.25" r="2380" customHeight="1" ht="23.25">
      <c r="A2380" s="97">
        <v>45</v>
      </c>
      <c r="B2380" s="2" t="s">
        <v>5243</v>
      </c>
      <c r="C2380" s="1101">
        <v>2379</v>
      </c>
      <c r="D2380" s="1101">
        <v>16</v>
      </c>
      <c r="E2380" s="1101">
        <v>20</v>
      </c>
      <c r="F2380" s="1101">
        <v>312</v>
      </c>
      <c r="G2380" s="1101">
        <v>31</v>
      </c>
      <c r="H2380" s="1102">
        <f>MID(I2380,1,50)</f>
      </c>
      <c r="I2380" s="1" t="s">
        <v>5304</v>
      </c>
      <c r="J2380" s="1104" t="s">
        <v>5305</v>
      </c>
    </row>
    <row x14ac:dyDescent="0.25" r="2381" customHeight="1" ht="23.25">
      <c r="A2381" s="97">
        <v>45</v>
      </c>
      <c r="B2381" s="2" t="s">
        <v>5243</v>
      </c>
      <c r="C2381" s="1101">
        <v>2380</v>
      </c>
      <c r="D2381" s="1101">
        <v>16</v>
      </c>
      <c r="E2381" s="1101">
        <v>20</v>
      </c>
      <c r="F2381" s="1101">
        <v>312</v>
      </c>
      <c r="G2381" s="1101">
        <v>32</v>
      </c>
      <c r="H2381" s="1102">
        <f>MID(I2381,1,50)</f>
      </c>
      <c r="I2381" s="1" t="s">
        <v>5306</v>
      </c>
      <c r="J2381" s="1104" t="s">
        <v>5307</v>
      </c>
    </row>
    <row x14ac:dyDescent="0.25" r="2382" customHeight="1" ht="23.25">
      <c r="A2382" s="97">
        <v>45</v>
      </c>
      <c r="B2382" s="2" t="s">
        <v>5243</v>
      </c>
      <c r="C2382" s="1101">
        <v>2381</v>
      </c>
      <c r="D2382" s="1101">
        <v>16</v>
      </c>
      <c r="E2382" s="1101">
        <v>20</v>
      </c>
      <c r="F2382" s="1101">
        <v>312</v>
      </c>
      <c r="G2382" s="1101">
        <v>33</v>
      </c>
      <c r="H2382" s="1102">
        <f>MID(I2382,1,50)</f>
      </c>
      <c r="I2382" s="1" t="s">
        <v>5308</v>
      </c>
      <c r="J2382" s="1104" t="s">
        <v>5309</v>
      </c>
    </row>
    <row x14ac:dyDescent="0.25" r="2383" customHeight="1" ht="23.25">
      <c r="A2383" s="97">
        <v>45</v>
      </c>
      <c r="B2383" s="2" t="s">
        <v>5243</v>
      </c>
      <c r="C2383" s="1101">
        <v>2382</v>
      </c>
      <c r="D2383" s="1101">
        <v>16</v>
      </c>
      <c r="E2383" s="1101">
        <v>20</v>
      </c>
      <c r="F2383" s="1101">
        <v>312</v>
      </c>
      <c r="G2383" s="1101">
        <v>34</v>
      </c>
      <c r="H2383" s="1102">
        <f>MID(I2383,1,50)</f>
      </c>
      <c r="I2383" s="1" t="s">
        <v>5310</v>
      </c>
      <c r="J2383" s="1104" t="s">
        <v>5311</v>
      </c>
    </row>
    <row x14ac:dyDescent="0.25" r="2384" customHeight="1" ht="23.25">
      <c r="A2384" s="97">
        <v>45</v>
      </c>
      <c r="B2384" s="2" t="s">
        <v>5243</v>
      </c>
      <c r="C2384" s="1101">
        <v>2383</v>
      </c>
      <c r="D2384" s="1101">
        <v>16</v>
      </c>
      <c r="E2384" s="1101">
        <v>20</v>
      </c>
      <c r="F2384" s="1101">
        <v>312</v>
      </c>
      <c r="G2384" s="1101">
        <v>35</v>
      </c>
      <c r="H2384" s="1102">
        <f>MID(I2384,1,50)</f>
      </c>
      <c r="I2384" s="1" t="s">
        <v>5312</v>
      </c>
      <c r="J2384" s="1104" t="s">
        <v>5313</v>
      </c>
    </row>
    <row x14ac:dyDescent="0.25" r="2385" customHeight="1" ht="23.25">
      <c r="A2385" s="97">
        <v>45</v>
      </c>
      <c r="B2385" s="2" t="s">
        <v>5243</v>
      </c>
      <c r="C2385" s="1101">
        <v>2384</v>
      </c>
      <c r="D2385" s="1101">
        <v>16</v>
      </c>
      <c r="E2385" s="1101">
        <v>20</v>
      </c>
      <c r="F2385" s="1101">
        <v>312</v>
      </c>
      <c r="G2385" s="1101">
        <v>36</v>
      </c>
      <c r="H2385" s="1102">
        <f>MID(I2385,1,50)</f>
      </c>
      <c r="I2385" s="1" t="s">
        <v>5314</v>
      </c>
      <c r="J2385" s="1104" t="s">
        <v>5315</v>
      </c>
    </row>
    <row x14ac:dyDescent="0.25" r="2386" customHeight="1" ht="23.25">
      <c r="A2386" s="97">
        <v>45</v>
      </c>
      <c r="B2386" s="2" t="s">
        <v>5243</v>
      </c>
      <c r="C2386" s="1101">
        <v>2385</v>
      </c>
      <c r="D2386" s="1101">
        <v>16</v>
      </c>
      <c r="E2386" s="1101">
        <v>20</v>
      </c>
      <c r="F2386" s="1101">
        <v>312</v>
      </c>
      <c r="G2386" s="1101">
        <v>37</v>
      </c>
      <c r="H2386" s="1102">
        <f>MID(I2386,1,50)</f>
      </c>
      <c r="I2386" s="1" t="s">
        <v>5316</v>
      </c>
      <c r="J2386" s="1104" t="s">
        <v>5317</v>
      </c>
    </row>
    <row x14ac:dyDescent="0.25" r="2387" customHeight="1" ht="23.25">
      <c r="A2387" s="97">
        <v>45</v>
      </c>
      <c r="B2387" s="2" t="s">
        <v>5243</v>
      </c>
      <c r="C2387" s="1101">
        <v>2386</v>
      </c>
      <c r="D2387" s="1101">
        <v>16</v>
      </c>
      <c r="E2387" s="1101">
        <v>20</v>
      </c>
      <c r="F2387" s="1101">
        <v>313</v>
      </c>
      <c r="G2387" s="1101">
        <v>38</v>
      </c>
      <c r="H2387" s="1102">
        <f>MID(I2387,1,50)</f>
      </c>
      <c r="I2387" s="1" t="s">
        <v>5318</v>
      </c>
      <c r="J2387" s="1104" t="s">
        <v>5319</v>
      </c>
    </row>
    <row x14ac:dyDescent="0.25" r="2388" customHeight="1" ht="23.25">
      <c r="A2388" s="97">
        <v>45</v>
      </c>
      <c r="B2388" s="2" t="s">
        <v>5243</v>
      </c>
      <c r="C2388" s="1101">
        <v>2387</v>
      </c>
      <c r="D2388" s="1101">
        <v>16</v>
      </c>
      <c r="E2388" s="1101">
        <v>20</v>
      </c>
      <c r="F2388" s="1101">
        <v>313</v>
      </c>
      <c r="G2388" s="1101">
        <v>39</v>
      </c>
      <c r="H2388" s="1102">
        <f>MID(I2388,1,50)</f>
      </c>
      <c r="I2388" s="1" t="s">
        <v>5320</v>
      </c>
      <c r="J2388" s="1104" t="s">
        <v>5321</v>
      </c>
    </row>
    <row x14ac:dyDescent="0.25" r="2389" customHeight="1" ht="23.25">
      <c r="A2389" s="97">
        <v>45</v>
      </c>
      <c r="B2389" s="2" t="s">
        <v>5243</v>
      </c>
      <c r="C2389" s="1101">
        <v>2388</v>
      </c>
      <c r="D2389" s="1101">
        <v>16</v>
      </c>
      <c r="E2389" s="1101">
        <v>20</v>
      </c>
      <c r="F2389" s="1101">
        <v>313</v>
      </c>
      <c r="G2389" s="1101">
        <v>40</v>
      </c>
      <c r="H2389" s="1102">
        <f>MID(I2389,1,50)</f>
      </c>
      <c r="I2389" s="1" t="s">
        <v>5322</v>
      </c>
      <c r="J2389" s="1104" t="s">
        <v>5323</v>
      </c>
    </row>
    <row x14ac:dyDescent="0.25" r="2390" customHeight="1" ht="23.25">
      <c r="A2390" s="97">
        <v>45</v>
      </c>
      <c r="B2390" s="2" t="s">
        <v>5243</v>
      </c>
      <c r="C2390" s="1101">
        <v>2389</v>
      </c>
      <c r="D2390" s="1101">
        <v>16</v>
      </c>
      <c r="E2390" s="1101">
        <v>20</v>
      </c>
      <c r="F2390" s="1101">
        <v>313</v>
      </c>
      <c r="G2390" s="1101">
        <v>41</v>
      </c>
      <c r="H2390" s="1102">
        <f>MID(I2390,1,50)</f>
      </c>
      <c r="I2390" s="1" t="s">
        <v>5324</v>
      </c>
      <c r="J2390" s="1104" t="s">
        <v>5325</v>
      </c>
    </row>
    <row x14ac:dyDescent="0.25" r="2391" customHeight="1" ht="23.25">
      <c r="A2391" s="97">
        <v>45</v>
      </c>
      <c r="B2391" s="2" t="s">
        <v>5243</v>
      </c>
      <c r="C2391" s="1101">
        <v>2390</v>
      </c>
      <c r="D2391" s="1101">
        <v>16</v>
      </c>
      <c r="E2391" s="1101">
        <v>20</v>
      </c>
      <c r="F2391" s="1101">
        <v>313</v>
      </c>
      <c r="G2391" s="1101">
        <v>42</v>
      </c>
      <c r="H2391" s="1102">
        <f>MID(I2391,1,50)</f>
      </c>
      <c r="I2391" s="1" t="s">
        <v>5326</v>
      </c>
      <c r="J2391" s="1104" t="s">
        <v>5327</v>
      </c>
    </row>
    <row x14ac:dyDescent="0.25" r="2392" customHeight="1" ht="23.25">
      <c r="A2392" s="97">
        <v>45</v>
      </c>
      <c r="B2392" s="2" t="s">
        <v>5243</v>
      </c>
      <c r="C2392" s="1101">
        <v>2391</v>
      </c>
      <c r="D2392" s="1101">
        <v>16</v>
      </c>
      <c r="E2392" s="1101">
        <v>20</v>
      </c>
      <c r="F2392" s="1101">
        <v>313</v>
      </c>
      <c r="G2392" s="1101">
        <v>43</v>
      </c>
      <c r="H2392" s="1102">
        <f>MID(I2392,1,50)</f>
      </c>
      <c r="I2392" s="1" t="s">
        <v>5328</v>
      </c>
      <c r="J2392" s="1104" t="s">
        <v>5329</v>
      </c>
    </row>
    <row x14ac:dyDescent="0.25" r="2393" customHeight="1" ht="23.25">
      <c r="A2393" s="97">
        <v>45</v>
      </c>
      <c r="B2393" s="2" t="s">
        <v>5243</v>
      </c>
      <c r="C2393" s="1101">
        <v>2392</v>
      </c>
      <c r="D2393" s="1101">
        <v>16</v>
      </c>
      <c r="E2393" s="1101">
        <v>20</v>
      </c>
      <c r="F2393" s="1101">
        <v>313</v>
      </c>
      <c r="G2393" s="1101">
        <v>44</v>
      </c>
      <c r="H2393" s="1102">
        <f>MID(I2393,1,50)</f>
      </c>
      <c r="I2393" s="1" t="s">
        <v>5330</v>
      </c>
      <c r="J2393" s="1104" t="s">
        <v>5331</v>
      </c>
    </row>
    <row x14ac:dyDescent="0.25" r="2394" customHeight="1" ht="23.25">
      <c r="A2394" s="97">
        <v>45</v>
      </c>
      <c r="B2394" s="2" t="s">
        <v>5243</v>
      </c>
      <c r="C2394" s="1101">
        <v>2393</v>
      </c>
      <c r="D2394" s="1101">
        <v>16</v>
      </c>
      <c r="E2394" s="1101">
        <v>20</v>
      </c>
      <c r="F2394" s="1101">
        <v>313</v>
      </c>
      <c r="G2394" s="1101">
        <v>45</v>
      </c>
      <c r="H2394" s="1102">
        <f>MID(I2394,1,50)</f>
      </c>
      <c r="I2394" s="1" t="s">
        <v>5332</v>
      </c>
      <c r="J2394" s="1104" t="s">
        <v>5333</v>
      </c>
    </row>
    <row x14ac:dyDescent="0.25" r="2395" customHeight="1" ht="23.25">
      <c r="A2395" s="97">
        <v>45</v>
      </c>
      <c r="B2395" s="2" t="s">
        <v>5243</v>
      </c>
      <c r="C2395" s="1101">
        <v>2394</v>
      </c>
      <c r="D2395" s="1101">
        <v>16</v>
      </c>
      <c r="E2395" s="1101">
        <v>20</v>
      </c>
      <c r="F2395" s="1101">
        <v>313</v>
      </c>
      <c r="G2395" s="1101">
        <v>46</v>
      </c>
      <c r="H2395" s="1102">
        <f>MID(I2395,1,50)</f>
      </c>
      <c r="I2395" s="1" t="s">
        <v>5334</v>
      </c>
      <c r="J2395" s="1104" t="s">
        <v>5335</v>
      </c>
    </row>
    <row x14ac:dyDescent="0.25" r="2396" customHeight="1" ht="23.25">
      <c r="A2396" s="97">
        <v>45</v>
      </c>
      <c r="B2396" s="2" t="s">
        <v>5243</v>
      </c>
      <c r="C2396" s="1101">
        <v>2395</v>
      </c>
      <c r="D2396" s="1101">
        <v>16</v>
      </c>
      <c r="E2396" s="1101">
        <v>20</v>
      </c>
      <c r="F2396" s="1101">
        <v>313</v>
      </c>
      <c r="G2396" s="1101">
        <v>47</v>
      </c>
      <c r="H2396" s="1102">
        <f>MID(I2396,1,50)</f>
      </c>
      <c r="I2396" s="1" t="s">
        <v>5336</v>
      </c>
      <c r="J2396" s="1104" t="s">
        <v>5337</v>
      </c>
    </row>
    <row x14ac:dyDescent="0.25" r="2397" customHeight="1" ht="23.25">
      <c r="A2397" s="97">
        <v>45</v>
      </c>
      <c r="B2397" s="2" t="s">
        <v>5243</v>
      </c>
      <c r="C2397" s="1101">
        <v>2396</v>
      </c>
      <c r="D2397" s="1101">
        <v>16</v>
      </c>
      <c r="E2397" s="1101">
        <v>20</v>
      </c>
      <c r="F2397" s="1101">
        <v>313</v>
      </c>
      <c r="G2397" s="1101">
        <v>48</v>
      </c>
      <c r="H2397" s="1102">
        <f>MID(I2397,1,50)</f>
      </c>
      <c r="I2397" s="1" t="s">
        <v>5338</v>
      </c>
      <c r="J2397" s="1104" t="s">
        <v>5339</v>
      </c>
    </row>
    <row x14ac:dyDescent="0.25" r="2398" customHeight="1" ht="23.25">
      <c r="A2398" s="97">
        <v>45</v>
      </c>
      <c r="B2398" s="2" t="s">
        <v>5243</v>
      </c>
      <c r="C2398" s="1101">
        <v>2397</v>
      </c>
      <c r="D2398" s="1101">
        <v>16</v>
      </c>
      <c r="E2398" s="1101">
        <v>20</v>
      </c>
      <c r="F2398" s="1101">
        <v>313</v>
      </c>
      <c r="G2398" s="1101">
        <v>49</v>
      </c>
      <c r="H2398" s="1102">
        <f>MID(I2398,1,50)</f>
      </c>
      <c r="I2398" s="1" t="s">
        <v>5340</v>
      </c>
      <c r="J2398" s="1104" t="s">
        <v>5341</v>
      </c>
    </row>
    <row x14ac:dyDescent="0.25" r="2399" customHeight="1" ht="23.25">
      <c r="A2399" s="97">
        <v>45</v>
      </c>
      <c r="B2399" s="2" t="s">
        <v>5243</v>
      </c>
      <c r="C2399" s="1101">
        <v>2398</v>
      </c>
      <c r="D2399" s="1101">
        <v>16</v>
      </c>
      <c r="E2399" s="1101">
        <v>20</v>
      </c>
      <c r="F2399" s="1101">
        <v>313</v>
      </c>
      <c r="G2399" s="1101">
        <v>50</v>
      </c>
      <c r="H2399" s="1102">
        <f>MID(I2399,1,50)</f>
      </c>
      <c r="I2399" s="1" t="s">
        <v>5342</v>
      </c>
      <c r="J2399" s="1104" t="s">
        <v>5343</v>
      </c>
    </row>
    <row x14ac:dyDescent="0.25" r="2400" customHeight="1" ht="23.25">
      <c r="A2400" s="97">
        <v>45</v>
      </c>
      <c r="B2400" s="2" t="s">
        <v>5243</v>
      </c>
      <c r="C2400" s="1101">
        <v>2399</v>
      </c>
      <c r="D2400" s="1101">
        <v>16</v>
      </c>
      <c r="E2400" s="1101">
        <v>20</v>
      </c>
      <c r="F2400" s="1101">
        <v>313</v>
      </c>
      <c r="G2400" s="1101">
        <v>51</v>
      </c>
      <c r="H2400" s="1102">
        <f>MID(I2400,1,50)</f>
      </c>
      <c r="I2400" s="1" t="s">
        <v>5344</v>
      </c>
      <c r="J2400" s="1104" t="s">
        <v>5345</v>
      </c>
    </row>
    <row x14ac:dyDescent="0.25" r="2401" customHeight="1" ht="23.25">
      <c r="A2401" s="97">
        <v>45</v>
      </c>
      <c r="B2401" s="2" t="s">
        <v>5243</v>
      </c>
      <c r="C2401" s="1101">
        <v>2400</v>
      </c>
      <c r="D2401" s="1101">
        <v>16</v>
      </c>
      <c r="E2401" s="1101">
        <v>20</v>
      </c>
      <c r="F2401" s="1101">
        <v>314</v>
      </c>
      <c r="G2401" s="1101">
        <v>52</v>
      </c>
      <c r="H2401" s="1102">
        <f>MID(I2401,1,50)</f>
      </c>
      <c r="I2401" s="1" t="s">
        <v>5346</v>
      </c>
      <c r="J2401" s="1104" t="s">
        <v>5347</v>
      </c>
    </row>
    <row x14ac:dyDescent="0.25" r="2402" customHeight="1" ht="23.25">
      <c r="A2402" s="97">
        <v>45</v>
      </c>
      <c r="B2402" s="2" t="s">
        <v>5243</v>
      </c>
      <c r="C2402" s="1101">
        <v>2401</v>
      </c>
      <c r="D2402" s="1101">
        <v>16</v>
      </c>
      <c r="E2402" s="1101">
        <v>20</v>
      </c>
      <c r="F2402" s="1101">
        <v>314</v>
      </c>
      <c r="G2402" s="1101">
        <v>53</v>
      </c>
      <c r="H2402" s="1102">
        <f>MID(I2402,1,50)</f>
      </c>
      <c r="I2402" s="1" t="s">
        <v>5348</v>
      </c>
      <c r="J2402" s="1104" t="s">
        <v>5349</v>
      </c>
    </row>
    <row x14ac:dyDescent="0.25" r="2403" customHeight="1" ht="23.25">
      <c r="A2403" s="97">
        <v>45</v>
      </c>
      <c r="B2403" s="2" t="s">
        <v>5243</v>
      </c>
      <c r="C2403" s="1101">
        <v>2402</v>
      </c>
      <c r="D2403" s="1101">
        <v>16</v>
      </c>
      <c r="E2403" s="1101">
        <v>20</v>
      </c>
      <c r="F2403" s="1101">
        <v>314</v>
      </c>
      <c r="G2403" s="1101">
        <v>54</v>
      </c>
      <c r="H2403" s="1102">
        <f>MID(I2403,1,50)</f>
      </c>
      <c r="I2403" s="1" t="s">
        <v>5350</v>
      </c>
      <c r="J2403" s="1104" t="s">
        <v>5351</v>
      </c>
    </row>
    <row x14ac:dyDescent="0.25" r="2404" customHeight="1" ht="23.25">
      <c r="A2404" s="97">
        <v>45</v>
      </c>
      <c r="B2404" s="2" t="s">
        <v>5243</v>
      </c>
      <c r="C2404" s="1101">
        <v>2403</v>
      </c>
      <c r="D2404" s="1101">
        <v>16</v>
      </c>
      <c r="E2404" s="1101">
        <v>20</v>
      </c>
      <c r="F2404" s="1101">
        <v>314</v>
      </c>
      <c r="G2404" s="1101">
        <v>55</v>
      </c>
      <c r="H2404" s="1102">
        <f>MID(I2404,1,50)</f>
      </c>
      <c r="I2404" s="1" t="s">
        <v>5352</v>
      </c>
      <c r="J2404" s="1104" t="s">
        <v>5353</v>
      </c>
    </row>
    <row x14ac:dyDescent="0.25" r="2405" customHeight="1" ht="23.25">
      <c r="A2405" s="97">
        <v>45</v>
      </c>
      <c r="B2405" s="2" t="s">
        <v>5243</v>
      </c>
      <c r="C2405" s="1101">
        <v>2404</v>
      </c>
      <c r="D2405" s="1101">
        <v>16</v>
      </c>
      <c r="E2405" s="1101">
        <v>20</v>
      </c>
      <c r="F2405" s="1101">
        <v>314</v>
      </c>
      <c r="G2405" s="1101">
        <v>56</v>
      </c>
      <c r="H2405" s="1102">
        <f>MID(I2405,1,50)</f>
      </c>
      <c r="I2405" s="1" t="s">
        <v>5354</v>
      </c>
      <c r="J2405" s="1104" t="s">
        <v>5355</v>
      </c>
    </row>
    <row x14ac:dyDescent="0.25" r="2406" customHeight="1" ht="23.25">
      <c r="A2406" s="97">
        <v>45</v>
      </c>
      <c r="B2406" s="2" t="s">
        <v>5243</v>
      </c>
      <c r="C2406" s="1101">
        <v>2405</v>
      </c>
      <c r="D2406" s="1101">
        <v>16</v>
      </c>
      <c r="E2406" s="1101">
        <v>20</v>
      </c>
      <c r="F2406" s="1101">
        <v>314</v>
      </c>
      <c r="G2406" s="1101">
        <v>57</v>
      </c>
      <c r="H2406" s="1102">
        <f>MID(I2406,1,50)</f>
      </c>
      <c r="I2406" s="1" t="s">
        <v>5356</v>
      </c>
      <c r="J2406" s="1104" t="s">
        <v>5357</v>
      </c>
    </row>
    <row x14ac:dyDescent="0.25" r="2407" customHeight="1" ht="23.25">
      <c r="A2407" s="97">
        <v>45</v>
      </c>
      <c r="B2407" s="2" t="s">
        <v>5243</v>
      </c>
      <c r="C2407" s="1101">
        <v>2406</v>
      </c>
      <c r="D2407" s="1101">
        <v>16</v>
      </c>
      <c r="E2407" s="1101">
        <v>20</v>
      </c>
      <c r="F2407" s="1101">
        <v>314</v>
      </c>
      <c r="G2407" s="1101">
        <v>58</v>
      </c>
      <c r="H2407" s="1102">
        <f>MID(I2407,1,50)</f>
      </c>
      <c r="I2407" s="1" t="s">
        <v>5358</v>
      </c>
      <c r="J2407" s="1104" t="s">
        <v>5359</v>
      </c>
    </row>
    <row x14ac:dyDescent="0.25" r="2408" customHeight="1" ht="23.25">
      <c r="A2408" s="97">
        <v>45</v>
      </c>
      <c r="B2408" s="2" t="s">
        <v>5243</v>
      </c>
      <c r="C2408" s="1101">
        <v>2407</v>
      </c>
      <c r="D2408" s="1101">
        <v>16</v>
      </c>
      <c r="E2408" s="1101">
        <v>20</v>
      </c>
      <c r="F2408" s="1101">
        <v>314</v>
      </c>
      <c r="G2408" s="1101">
        <v>59</v>
      </c>
      <c r="H2408" s="1102">
        <f>MID(I2408,1,50)</f>
      </c>
      <c r="I2408" s="1" t="s">
        <v>5360</v>
      </c>
      <c r="J2408" s="1104" t="s">
        <v>5361</v>
      </c>
    </row>
    <row x14ac:dyDescent="0.25" r="2409" customHeight="1" ht="23.25">
      <c r="A2409" s="97">
        <v>45</v>
      </c>
      <c r="B2409" s="2" t="s">
        <v>5243</v>
      </c>
      <c r="C2409" s="1101">
        <v>2408</v>
      </c>
      <c r="D2409" s="1101">
        <v>16</v>
      </c>
      <c r="E2409" s="1101">
        <v>20</v>
      </c>
      <c r="F2409" s="1101">
        <v>314</v>
      </c>
      <c r="G2409" s="1101">
        <v>60</v>
      </c>
      <c r="H2409" s="1102">
        <f>MID(I2409,1,50)</f>
      </c>
      <c r="I2409" s="1" t="s">
        <v>5362</v>
      </c>
      <c r="J2409" s="1104" t="s">
        <v>5363</v>
      </c>
    </row>
    <row x14ac:dyDescent="0.25" r="2410" customHeight="1" ht="23.25">
      <c r="A2410" s="97">
        <v>45</v>
      </c>
      <c r="B2410" s="2" t="s">
        <v>5243</v>
      </c>
      <c r="C2410" s="1101">
        <v>2409</v>
      </c>
      <c r="D2410" s="1101">
        <v>16</v>
      </c>
      <c r="E2410" s="1101">
        <v>20</v>
      </c>
      <c r="F2410" s="1101">
        <v>314</v>
      </c>
      <c r="G2410" s="1101">
        <v>61</v>
      </c>
      <c r="H2410" s="1102">
        <f>MID(I2410,1,50)</f>
      </c>
      <c r="I2410" s="1" t="s">
        <v>5364</v>
      </c>
      <c r="J2410" s="1104" t="s">
        <v>5365</v>
      </c>
    </row>
    <row x14ac:dyDescent="0.25" r="2411" customHeight="1" ht="23.25">
      <c r="A2411" s="97">
        <v>45</v>
      </c>
      <c r="B2411" s="2" t="s">
        <v>5243</v>
      </c>
      <c r="C2411" s="1101">
        <v>2410</v>
      </c>
      <c r="D2411" s="1101">
        <v>16</v>
      </c>
      <c r="E2411" s="1101">
        <v>20</v>
      </c>
      <c r="F2411" s="1101">
        <v>314</v>
      </c>
      <c r="G2411" s="1101">
        <v>62</v>
      </c>
      <c r="H2411" s="1102">
        <f>MID(I2411,1,50)</f>
      </c>
      <c r="I2411" s="1" t="s">
        <v>5366</v>
      </c>
      <c r="J2411" s="1104" t="s">
        <v>5367</v>
      </c>
    </row>
    <row x14ac:dyDescent="0.25" r="2412" customHeight="1" ht="23.25">
      <c r="A2412" s="97">
        <v>45</v>
      </c>
      <c r="B2412" s="2" t="s">
        <v>5243</v>
      </c>
      <c r="C2412" s="1101">
        <v>2411</v>
      </c>
      <c r="D2412" s="1101">
        <v>16</v>
      </c>
      <c r="E2412" s="1101">
        <v>20</v>
      </c>
      <c r="F2412" s="1101">
        <v>314</v>
      </c>
      <c r="G2412" s="1101">
        <v>63</v>
      </c>
      <c r="H2412" s="1102">
        <f>MID(I2412,1,50)</f>
      </c>
      <c r="I2412" s="1" t="s">
        <v>5368</v>
      </c>
      <c r="J2412" s="1104" t="s">
        <v>5369</v>
      </c>
    </row>
    <row x14ac:dyDescent="0.25" r="2413" customHeight="1" ht="23.25">
      <c r="A2413" s="97">
        <v>45</v>
      </c>
      <c r="B2413" s="2" t="s">
        <v>5243</v>
      </c>
      <c r="C2413" s="1101">
        <v>2412</v>
      </c>
      <c r="D2413" s="1101">
        <v>16</v>
      </c>
      <c r="E2413" s="1101">
        <v>20</v>
      </c>
      <c r="F2413" s="1101">
        <v>314</v>
      </c>
      <c r="G2413" s="1101">
        <v>64</v>
      </c>
      <c r="H2413" s="1102">
        <f>MID(I2413,1,50)</f>
      </c>
      <c r="I2413" s="1" t="s">
        <v>5370</v>
      </c>
      <c r="J2413" s="1104" t="s">
        <v>5371</v>
      </c>
    </row>
    <row x14ac:dyDescent="0.25" r="2414" customHeight="1" ht="23.25">
      <c r="A2414" s="97">
        <v>45</v>
      </c>
      <c r="B2414" s="2" t="s">
        <v>5243</v>
      </c>
      <c r="C2414" s="1101">
        <v>2413</v>
      </c>
      <c r="D2414" s="1101">
        <v>16</v>
      </c>
      <c r="E2414" s="1101">
        <v>20</v>
      </c>
      <c r="F2414" s="1101">
        <v>315</v>
      </c>
      <c r="G2414" s="1101">
        <v>65</v>
      </c>
      <c r="H2414" s="1102">
        <f>MID(I2414,1,50)</f>
      </c>
      <c r="I2414" s="1" t="s">
        <v>5372</v>
      </c>
      <c r="J2414" s="1104" t="s">
        <v>5373</v>
      </c>
    </row>
    <row x14ac:dyDescent="0.25" r="2415" customHeight="1" ht="23.25">
      <c r="A2415" s="97">
        <v>45</v>
      </c>
      <c r="B2415" s="2" t="s">
        <v>5243</v>
      </c>
      <c r="C2415" s="1101">
        <v>2414</v>
      </c>
      <c r="D2415" s="1101">
        <v>16</v>
      </c>
      <c r="E2415" s="1101">
        <v>20</v>
      </c>
      <c r="F2415" s="1101">
        <v>315</v>
      </c>
      <c r="G2415" s="1101">
        <v>66</v>
      </c>
      <c r="H2415" s="1102">
        <f>MID(I2415,1,50)</f>
      </c>
      <c r="I2415" s="1" t="s">
        <v>5374</v>
      </c>
      <c r="J2415" s="1104" t="s">
        <v>5375</v>
      </c>
    </row>
    <row x14ac:dyDescent="0.25" r="2416" customHeight="1" ht="23.25">
      <c r="A2416" s="97">
        <v>45</v>
      </c>
      <c r="B2416" s="2" t="s">
        <v>5243</v>
      </c>
      <c r="C2416" s="1101">
        <v>2415</v>
      </c>
      <c r="D2416" s="1101">
        <v>16</v>
      </c>
      <c r="E2416" s="1101">
        <v>20</v>
      </c>
      <c r="F2416" s="1101">
        <v>315</v>
      </c>
      <c r="G2416" s="1101">
        <v>67</v>
      </c>
      <c r="H2416" s="1102">
        <f>MID(I2416,1,50)</f>
      </c>
      <c r="I2416" s="1" t="s">
        <v>5376</v>
      </c>
      <c r="J2416" s="1104" t="s">
        <v>5377</v>
      </c>
    </row>
    <row x14ac:dyDescent="0.25" r="2417" customHeight="1" ht="23.25">
      <c r="A2417" s="97">
        <v>45</v>
      </c>
      <c r="B2417" s="2" t="s">
        <v>5243</v>
      </c>
      <c r="C2417" s="1101">
        <v>2416</v>
      </c>
      <c r="D2417" s="1101">
        <v>16</v>
      </c>
      <c r="E2417" s="1101">
        <v>20</v>
      </c>
      <c r="F2417" s="1101">
        <v>315</v>
      </c>
      <c r="G2417" s="1101">
        <v>68</v>
      </c>
      <c r="H2417" s="1102">
        <f>MID(I2417,1,50)</f>
      </c>
      <c r="I2417" s="1" t="s">
        <v>5378</v>
      </c>
      <c r="J2417" s="1104" t="s">
        <v>5379</v>
      </c>
    </row>
    <row x14ac:dyDescent="0.25" r="2418" customHeight="1" ht="23.25">
      <c r="A2418" s="97">
        <v>45</v>
      </c>
      <c r="B2418" s="2" t="s">
        <v>5243</v>
      </c>
      <c r="C2418" s="1101">
        <v>2417</v>
      </c>
      <c r="D2418" s="1101">
        <v>16</v>
      </c>
      <c r="E2418" s="1101">
        <v>20</v>
      </c>
      <c r="F2418" s="1101">
        <v>315</v>
      </c>
      <c r="G2418" s="1101">
        <v>69</v>
      </c>
      <c r="H2418" s="1102">
        <f>MID(I2418,1,50)</f>
      </c>
      <c r="I2418" s="1" t="s">
        <v>5380</v>
      </c>
      <c r="J2418" s="1104" t="s">
        <v>5381</v>
      </c>
    </row>
    <row x14ac:dyDescent="0.25" r="2419" customHeight="1" ht="23.25">
      <c r="A2419" s="97">
        <v>45</v>
      </c>
      <c r="B2419" s="2" t="s">
        <v>5243</v>
      </c>
      <c r="C2419" s="1101">
        <v>2418</v>
      </c>
      <c r="D2419" s="1101">
        <v>16</v>
      </c>
      <c r="E2419" s="1101">
        <v>20</v>
      </c>
      <c r="F2419" s="1101">
        <v>315</v>
      </c>
      <c r="G2419" s="1101">
        <v>70</v>
      </c>
      <c r="H2419" s="1102">
        <f>MID(I2419,1,50)</f>
      </c>
      <c r="I2419" s="1" t="s">
        <v>5382</v>
      </c>
      <c r="J2419" s="1104" t="s">
        <v>5383</v>
      </c>
    </row>
    <row x14ac:dyDescent="0.25" r="2420" customHeight="1" ht="23.25">
      <c r="A2420" s="97">
        <v>45</v>
      </c>
      <c r="B2420" s="2" t="s">
        <v>5243</v>
      </c>
      <c r="C2420" s="1101">
        <v>2419</v>
      </c>
      <c r="D2420" s="1101">
        <v>16</v>
      </c>
      <c r="E2420" s="1101">
        <v>20</v>
      </c>
      <c r="F2420" s="1101">
        <v>315</v>
      </c>
      <c r="G2420" s="1101">
        <v>71</v>
      </c>
      <c r="H2420" s="1102">
        <f>MID(I2420,1,50)</f>
      </c>
      <c r="I2420" s="1" t="s">
        <v>5384</v>
      </c>
      <c r="J2420" s="1104" t="s">
        <v>5385</v>
      </c>
    </row>
    <row x14ac:dyDescent="0.25" r="2421" customHeight="1" ht="23.25">
      <c r="A2421" s="97">
        <v>45</v>
      </c>
      <c r="B2421" s="2" t="s">
        <v>5243</v>
      </c>
      <c r="C2421" s="1101">
        <v>2420</v>
      </c>
      <c r="D2421" s="1101">
        <v>16</v>
      </c>
      <c r="E2421" s="1101">
        <v>20</v>
      </c>
      <c r="F2421" s="1101">
        <v>315</v>
      </c>
      <c r="G2421" s="1101">
        <v>72</v>
      </c>
      <c r="H2421" s="1102">
        <f>MID(I2421,1,50)</f>
      </c>
      <c r="I2421" s="1" t="s">
        <v>5386</v>
      </c>
      <c r="J2421" s="1104" t="s">
        <v>5387</v>
      </c>
    </row>
    <row x14ac:dyDescent="0.25" r="2422" customHeight="1" ht="23.25">
      <c r="A2422" s="97">
        <v>45</v>
      </c>
      <c r="B2422" s="2" t="s">
        <v>5243</v>
      </c>
      <c r="C2422" s="1101">
        <v>2421</v>
      </c>
      <c r="D2422" s="1101">
        <v>16</v>
      </c>
      <c r="E2422" s="1101">
        <v>20</v>
      </c>
      <c r="F2422" s="1101">
        <v>315</v>
      </c>
      <c r="G2422" s="1101">
        <v>73</v>
      </c>
      <c r="H2422" s="1102">
        <f>MID(I2422,1,50)</f>
      </c>
      <c r="I2422" s="1" t="s">
        <v>5388</v>
      </c>
      <c r="J2422" s="1104" t="s">
        <v>5389</v>
      </c>
    </row>
    <row x14ac:dyDescent="0.25" r="2423" customHeight="1" ht="23.25">
      <c r="A2423" s="97">
        <v>45</v>
      </c>
      <c r="B2423" s="2" t="s">
        <v>5243</v>
      </c>
      <c r="C2423" s="1101">
        <v>2422</v>
      </c>
      <c r="D2423" s="1101">
        <v>16</v>
      </c>
      <c r="E2423" s="1101">
        <v>20</v>
      </c>
      <c r="F2423" s="1101">
        <v>315</v>
      </c>
      <c r="G2423" s="1101">
        <v>74</v>
      </c>
      <c r="H2423" s="1102">
        <f>MID(I2423,1,50)</f>
      </c>
      <c r="I2423" s="1" t="s">
        <v>5390</v>
      </c>
      <c r="J2423" s="1104" t="s">
        <v>5391</v>
      </c>
    </row>
    <row x14ac:dyDescent="0.25" r="2424" customHeight="1" ht="23.25">
      <c r="A2424" s="97">
        <v>45</v>
      </c>
      <c r="B2424" s="2" t="s">
        <v>5243</v>
      </c>
      <c r="C2424" s="1101">
        <v>2423</v>
      </c>
      <c r="D2424" s="1101">
        <v>16</v>
      </c>
      <c r="E2424" s="1101">
        <v>20</v>
      </c>
      <c r="F2424" s="1101">
        <v>315</v>
      </c>
      <c r="G2424" s="1101">
        <v>75</v>
      </c>
      <c r="H2424" s="1102">
        <f>MID(I2424,1,50)</f>
      </c>
      <c r="I2424" s="1" t="s">
        <v>5392</v>
      </c>
      <c r="J2424" s="1104" t="s">
        <v>5393</v>
      </c>
    </row>
    <row x14ac:dyDescent="0.25" r="2425" customHeight="1" ht="23.25">
      <c r="A2425" s="97">
        <v>45</v>
      </c>
      <c r="B2425" s="2" t="s">
        <v>5243</v>
      </c>
      <c r="C2425" s="1101">
        <v>2424</v>
      </c>
      <c r="D2425" s="1101">
        <v>16</v>
      </c>
      <c r="E2425" s="1101">
        <v>20</v>
      </c>
      <c r="F2425" s="1101">
        <v>315</v>
      </c>
      <c r="G2425" s="1101">
        <v>76</v>
      </c>
      <c r="H2425" s="1102">
        <f>MID(I2425,1,50)</f>
      </c>
      <c r="I2425" s="1" t="s">
        <v>5394</v>
      </c>
      <c r="J2425" s="1104" t="s">
        <v>5395</v>
      </c>
    </row>
    <row x14ac:dyDescent="0.25" r="2426" customHeight="1" ht="23.25">
      <c r="A2426" s="97">
        <v>45</v>
      </c>
      <c r="B2426" s="2" t="s">
        <v>5243</v>
      </c>
      <c r="C2426" s="1101">
        <v>2425</v>
      </c>
      <c r="D2426" s="1101">
        <v>16</v>
      </c>
      <c r="E2426" s="1101">
        <v>20</v>
      </c>
      <c r="F2426" s="1101">
        <v>316</v>
      </c>
      <c r="G2426" s="1101">
        <v>77</v>
      </c>
      <c r="H2426" s="1102">
        <f>MID(I2426,1,50)</f>
      </c>
      <c r="I2426" s="1" t="s">
        <v>5396</v>
      </c>
      <c r="J2426" s="1104" t="s">
        <v>5397</v>
      </c>
    </row>
    <row x14ac:dyDescent="0.25" r="2427" customHeight="1" ht="23.25">
      <c r="A2427" s="97">
        <v>45</v>
      </c>
      <c r="B2427" s="2" t="s">
        <v>5243</v>
      </c>
      <c r="C2427" s="1101">
        <v>2426</v>
      </c>
      <c r="D2427" s="1101">
        <v>16</v>
      </c>
      <c r="E2427" s="1101">
        <v>20</v>
      </c>
      <c r="F2427" s="1101">
        <v>316</v>
      </c>
      <c r="G2427" s="1101">
        <v>78</v>
      </c>
      <c r="H2427" s="1102">
        <f>MID(I2427,1,50)</f>
      </c>
      <c r="I2427" s="1" t="s">
        <v>5398</v>
      </c>
      <c r="J2427" s="1104" t="s">
        <v>5399</v>
      </c>
    </row>
    <row x14ac:dyDescent="0.25" r="2428" customHeight="1" ht="23.25">
      <c r="A2428" s="97">
        <v>45</v>
      </c>
      <c r="B2428" s="2" t="s">
        <v>5243</v>
      </c>
      <c r="C2428" s="1101">
        <v>2427</v>
      </c>
      <c r="D2428" s="1101">
        <v>16</v>
      </c>
      <c r="E2428" s="1101">
        <v>20</v>
      </c>
      <c r="F2428" s="1101">
        <v>316</v>
      </c>
      <c r="G2428" s="1101">
        <v>79</v>
      </c>
      <c r="H2428" s="1102">
        <f>MID(I2428,1,50)</f>
      </c>
      <c r="I2428" s="1" t="s">
        <v>5400</v>
      </c>
      <c r="J2428" s="1104" t="s">
        <v>5401</v>
      </c>
    </row>
    <row x14ac:dyDescent="0.25" r="2429" customHeight="1" ht="23.25">
      <c r="A2429" s="97">
        <v>45</v>
      </c>
      <c r="B2429" s="2" t="s">
        <v>5243</v>
      </c>
      <c r="C2429" s="1101">
        <v>2428</v>
      </c>
      <c r="D2429" s="1101">
        <v>16</v>
      </c>
      <c r="E2429" s="1101">
        <v>20</v>
      </c>
      <c r="F2429" s="1101">
        <v>316</v>
      </c>
      <c r="G2429" s="1101">
        <v>80</v>
      </c>
      <c r="H2429" s="1102">
        <f>MID(I2429,1,50)</f>
      </c>
      <c r="I2429" s="1" t="s">
        <v>5402</v>
      </c>
      <c r="J2429" s="1104" t="s">
        <v>5403</v>
      </c>
    </row>
    <row x14ac:dyDescent="0.25" r="2430" customHeight="1" ht="23.25">
      <c r="A2430" s="97">
        <v>45</v>
      </c>
      <c r="B2430" s="2" t="s">
        <v>5243</v>
      </c>
      <c r="C2430" s="1101">
        <v>2429</v>
      </c>
      <c r="D2430" s="1101">
        <v>16</v>
      </c>
      <c r="E2430" s="1101">
        <v>20</v>
      </c>
      <c r="F2430" s="1101">
        <v>316</v>
      </c>
      <c r="G2430" s="1101">
        <v>81</v>
      </c>
      <c r="H2430" s="1102">
        <f>MID(I2430,1,50)</f>
      </c>
      <c r="I2430" s="1" t="s">
        <v>5404</v>
      </c>
      <c r="J2430" s="1104" t="s">
        <v>5405</v>
      </c>
    </row>
    <row x14ac:dyDescent="0.25" r="2431" customHeight="1" ht="23.25">
      <c r="A2431" s="97">
        <v>45</v>
      </c>
      <c r="B2431" s="2" t="s">
        <v>5243</v>
      </c>
      <c r="C2431" s="1101">
        <v>2430</v>
      </c>
      <c r="D2431" s="1101">
        <v>16</v>
      </c>
      <c r="E2431" s="1101">
        <v>20</v>
      </c>
      <c r="F2431" s="1101">
        <v>316</v>
      </c>
      <c r="G2431" s="1101">
        <v>82</v>
      </c>
      <c r="H2431" s="1102">
        <f>MID(I2431,1,50)</f>
      </c>
      <c r="I2431" s="1" t="s">
        <v>5406</v>
      </c>
      <c r="J2431" s="1104" t="s">
        <v>5407</v>
      </c>
    </row>
    <row x14ac:dyDescent="0.25" r="2432" customHeight="1" ht="23.25">
      <c r="A2432" s="97">
        <v>45</v>
      </c>
      <c r="B2432" s="2" t="s">
        <v>5243</v>
      </c>
      <c r="C2432" s="1101">
        <v>2431</v>
      </c>
      <c r="D2432" s="1101">
        <v>16</v>
      </c>
      <c r="E2432" s="1101">
        <v>20</v>
      </c>
      <c r="F2432" s="1101">
        <v>316</v>
      </c>
      <c r="G2432" s="1101">
        <v>83</v>
      </c>
      <c r="H2432" s="1102">
        <f>MID(I2432,1,50)</f>
      </c>
      <c r="I2432" s="1" t="s">
        <v>5408</v>
      </c>
      <c r="J2432" s="1104" t="s">
        <v>5409</v>
      </c>
    </row>
    <row x14ac:dyDescent="0.25" r="2433" customHeight="1" ht="23.25">
      <c r="A2433" s="97">
        <v>45</v>
      </c>
      <c r="B2433" s="2" t="s">
        <v>5243</v>
      </c>
      <c r="C2433" s="1101">
        <v>2432</v>
      </c>
      <c r="D2433" s="1101">
        <v>16</v>
      </c>
      <c r="E2433" s="1101">
        <v>20</v>
      </c>
      <c r="F2433" s="1101">
        <v>316</v>
      </c>
      <c r="G2433" s="1101">
        <v>84</v>
      </c>
      <c r="H2433" s="1102">
        <f>MID(I2433,1,50)</f>
      </c>
      <c r="I2433" s="1" t="s">
        <v>5410</v>
      </c>
      <c r="J2433" s="1104" t="s">
        <v>5411</v>
      </c>
    </row>
    <row x14ac:dyDescent="0.25" r="2434" customHeight="1" ht="23.25">
      <c r="A2434" s="97">
        <v>45</v>
      </c>
      <c r="B2434" s="2" t="s">
        <v>5243</v>
      </c>
      <c r="C2434" s="1101">
        <v>2433</v>
      </c>
      <c r="D2434" s="1101">
        <v>16</v>
      </c>
      <c r="E2434" s="1101">
        <v>20</v>
      </c>
      <c r="F2434" s="1101">
        <v>316</v>
      </c>
      <c r="G2434" s="1101">
        <v>85</v>
      </c>
      <c r="H2434" s="1102">
        <f>MID(I2434,1,50)</f>
      </c>
      <c r="I2434" s="1" t="s">
        <v>5412</v>
      </c>
      <c r="J2434" s="1104" t="s">
        <v>5413</v>
      </c>
    </row>
    <row x14ac:dyDescent="0.25" r="2435" customHeight="1" ht="23.25">
      <c r="A2435" s="97">
        <v>45</v>
      </c>
      <c r="B2435" s="2" t="s">
        <v>5243</v>
      </c>
      <c r="C2435" s="1101">
        <v>2434</v>
      </c>
      <c r="D2435" s="1101">
        <v>16</v>
      </c>
      <c r="E2435" s="1101">
        <v>20</v>
      </c>
      <c r="F2435" s="1101">
        <v>316</v>
      </c>
      <c r="G2435" s="1101">
        <v>86</v>
      </c>
      <c r="H2435" s="1102">
        <f>MID(I2435,1,50)</f>
      </c>
      <c r="I2435" s="1" t="s">
        <v>5414</v>
      </c>
      <c r="J2435" s="1104" t="s">
        <v>5415</v>
      </c>
    </row>
    <row x14ac:dyDescent="0.25" r="2436" customHeight="1" ht="23.25">
      <c r="A2436" s="97">
        <v>45</v>
      </c>
      <c r="B2436" s="2" t="s">
        <v>5243</v>
      </c>
      <c r="C2436" s="1101">
        <v>2435</v>
      </c>
      <c r="D2436" s="1101">
        <v>16</v>
      </c>
      <c r="E2436" s="1101">
        <v>20</v>
      </c>
      <c r="F2436" s="1101">
        <v>316</v>
      </c>
      <c r="G2436" s="1101">
        <v>87</v>
      </c>
      <c r="H2436" s="1102">
        <f>MID(I2436,1,50)</f>
      </c>
      <c r="I2436" s="1" t="s">
        <v>5416</v>
      </c>
      <c r="J2436" s="1104" t="s">
        <v>5417</v>
      </c>
    </row>
    <row x14ac:dyDescent="0.25" r="2437" customHeight="1" ht="23.25">
      <c r="A2437" s="97">
        <v>45</v>
      </c>
      <c r="B2437" s="2" t="s">
        <v>5243</v>
      </c>
      <c r="C2437" s="1101">
        <v>2436</v>
      </c>
      <c r="D2437" s="1101">
        <v>16</v>
      </c>
      <c r="E2437" s="1101">
        <v>20</v>
      </c>
      <c r="F2437" s="1101">
        <v>317</v>
      </c>
      <c r="G2437" s="1101">
        <v>88</v>
      </c>
      <c r="H2437" s="1102">
        <f>MID(I2437,1,50)</f>
      </c>
      <c r="I2437" s="1" t="s">
        <v>5418</v>
      </c>
      <c r="J2437" s="1104" t="s">
        <v>5419</v>
      </c>
    </row>
    <row x14ac:dyDescent="0.25" r="2438" customHeight="1" ht="23.25">
      <c r="A2438" s="97">
        <v>45</v>
      </c>
      <c r="B2438" s="2" t="s">
        <v>5243</v>
      </c>
      <c r="C2438" s="1101">
        <v>2437</v>
      </c>
      <c r="D2438" s="1101">
        <v>16</v>
      </c>
      <c r="E2438" s="1101">
        <v>20</v>
      </c>
      <c r="F2438" s="1101">
        <v>317</v>
      </c>
      <c r="G2438" s="1101">
        <v>89</v>
      </c>
      <c r="H2438" s="1102">
        <f>MID(I2438,1,50)</f>
      </c>
      <c r="I2438" s="1" t="s">
        <v>5420</v>
      </c>
      <c r="J2438" s="1104" t="s">
        <v>5421</v>
      </c>
    </row>
    <row x14ac:dyDescent="0.25" r="2439" customHeight="1" ht="23.25">
      <c r="A2439" s="97">
        <v>45</v>
      </c>
      <c r="B2439" s="2" t="s">
        <v>5243</v>
      </c>
      <c r="C2439" s="1101">
        <v>2438</v>
      </c>
      <c r="D2439" s="1101">
        <v>16</v>
      </c>
      <c r="E2439" s="1101">
        <v>20</v>
      </c>
      <c r="F2439" s="1101">
        <v>317</v>
      </c>
      <c r="G2439" s="1101">
        <v>90</v>
      </c>
      <c r="H2439" s="1102">
        <f>MID(I2439,1,50)</f>
      </c>
      <c r="I2439" s="1" t="s">
        <v>5422</v>
      </c>
      <c r="J2439" s="1104" t="s">
        <v>5423</v>
      </c>
    </row>
    <row x14ac:dyDescent="0.25" r="2440" customHeight="1" ht="23.25">
      <c r="A2440" s="97">
        <v>45</v>
      </c>
      <c r="B2440" s="2" t="s">
        <v>5243</v>
      </c>
      <c r="C2440" s="1101">
        <v>2439</v>
      </c>
      <c r="D2440" s="1101">
        <v>16</v>
      </c>
      <c r="E2440" s="1101">
        <v>20</v>
      </c>
      <c r="F2440" s="1101">
        <v>317</v>
      </c>
      <c r="G2440" s="1101">
        <v>91</v>
      </c>
      <c r="H2440" s="1102">
        <f>MID(I2440,1,50)</f>
      </c>
      <c r="I2440" s="1" t="s">
        <v>5424</v>
      </c>
      <c r="J2440" s="1104" t="s">
        <v>5425</v>
      </c>
    </row>
    <row x14ac:dyDescent="0.25" r="2441" customHeight="1" ht="23.25">
      <c r="A2441" s="97">
        <v>45</v>
      </c>
      <c r="B2441" s="2" t="s">
        <v>5243</v>
      </c>
      <c r="C2441" s="1101">
        <v>2440</v>
      </c>
      <c r="D2441" s="1101">
        <v>16</v>
      </c>
      <c r="E2441" s="1101">
        <v>20</v>
      </c>
      <c r="F2441" s="1101">
        <v>317</v>
      </c>
      <c r="G2441" s="1101">
        <v>92</v>
      </c>
      <c r="H2441" s="1102">
        <f>MID(I2441,1,50)</f>
      </c>
      <c r="I2441" s="1" t="s">
        <v>5426</v>
      </c>
      <c r="J2441" s="1104" t="s">
        <v>5427</v>
      </c>
    </row>
    <row x14ac:dyDescent="0.25" r="2442" customHeight="1" ht="23.25">
      <c r="A2442" s="97">
        <v>45</v>
      </c>
      <c r="B2442" s="2" t="s">
        <v>5243</v>
      </c>
      <c r="C2442" s="1101">
        <v>2441</v>
      </c>
      <c r="D2442" s="1101">
        <v>16</v>
      </c>
      <c r="E2442" s="1101">
        <v>20</v>
      </c>
      <c r="F2442" s="1101">
        <v>317</v>
      </c>
      <c r="G2442" s="1101">
        <v>93</v>
      </c>
      <c r="H2442" s="1102">
        <f>MID(I2442,1,50)</f>
      </c>
      <c r="I2442" s="1" t="s">
        <v>5428</v>
      </c>
      <c r="J2442" s="1104" t="s">
        <v>5429</v>
      </c>
    </row>
    <row x14ac:dyDescent="0.25" r="2443" customHeight="1" ht="23.25">
      <c r="A2443" s="97">
        <v>45</v>
      </c>
      <c r="B2443" s="2" t="s">
        <v>5243</v>
      </c>
      <c r="C2443" s="1101">
        <v>2442</v>
      </c>
      <c r="D2443" s="1101">
        <v>16</v>
      </c>
      <c r="E2443" s="1101">
        <v>20</v>
      </c>
      <c r="F2443" s="1101">
        <v>317</v>
      </c>
      <c r="G2443" s="1101">
        <v>94</v>
      </c>
      <c r="H2443" s="1102">
        <f>MID(I2443,1,50)</f>
      </c>
      <c r="I2443" s="1" t="s">
        <v>5430</v>
      </c>
      <c r="J2443" s="1104" t="s">
        <v>5431</v>
      </c>
    </row>
    <row x14ac:dyDescent="0.25" r="2444" customHeight="1" ht="23.25">
      <c r="A2444" s="97">
        <v>45</v>
      </c>
      <c r="B2444" s="2" t="s">
        <v>5243</v>
      </c>
      <c r="C2444" s="1101">
        <v>2443</v>
      </c>
      <c r="D2444" s="1101">
        <v>16</v>
      </c>
      <c r="E2444" s="1101">
        <v>20</v>
      </c>
      <c r="F2444" s="1101">
        <v>317</v>
      </c>
      <c r="G2444" s="1101">
        <v>95</v>
      </c>
      <c r="H2444" s="1102">
        <f>MID(I2444,1,50)</f>
      </c>
      <c r="I2444" s="1" t="s">
        <v>5432</v>
      </c>
      <c r="J2444" s="1104" t="s">
        <v>5433</v>
      </c>
    </row>
    <row x14ac:dyDescent="0.25" r="2445" customHeight="1" ht="23.25">
      <c r="A2445" s="97">
        <v>45</v>
      </c>
      <c r="B2445" s="2" t="s">
        <v>5243</v>
      </c>
      <c r="C2445" s="1101">
        <v>2444</v>
      </c>
      <c r="D2445" s="1101">
        <v>16</v>
      </c>
      <c r="E2445" s="1101">
        <v>20</v>
      </c>
      <c r="F2445" s="1101">
        <v>317</v>
      </c>
      <c r="G2445" s="1101">
        <v>96</v>
      </c>
      <c r="H2445" s="1102">
        <f>MID(I2445,1,50)</f>
      </c>
      <c r="I2445" s="1" t="s">
        <v>5434</v>
      </c>
      <c r="J2445" s="1104" t="s">
        <v>5435</v>
      </c>
    </row>
    <row x14ac:dyDescent="0.25" r="2446" customHeight="1" ht="23.25">
      <c r="A2446" s="97">
        <v>45</v>
      </c>
      <c r="B2446" s="2" t="s">
        <v>5243</v>
      </c>
      <c r="C2446" s="1101">
        <v>2445</v>
      </c>
      <c r="D2446" s="1101">
        <v>16</v>
      </c>
      <c r="E2446" s="1101">
        <v>20</v>
      </c>
      <c r="F2446" s="1101">
        <v>317</v>
      </c>
      <c r="G2446" s="1101">
        <v>97</v>
      </c>
      <c r="H2446" s="1102">
        <f>MID(I2446,1,50)</f>
      </c>
      <c r="I2446" s="1" t="s">
        <v>5436</v>
      </c>
      <c r="J2446" s="1104" t="s">
        <v>5437</v>
      </c>
    </row>
    <row x14ac:dyDescent="0.25" r="2447" customHeight="1" ht="23.25">
      <c r="A2447" s="97">
        <v>45</v>
      </c>
      <c r="B2447" s="2" t="s">
        <v>5243</v>
      </c>
      <c r="C2447" s="1101">
        <v>2446</v>
      </c>
      <c r="D2447" s="1101">
        <v>16</v>
      </c>
      <c r="E2447" s="1101">
        <v>20</v>
      </c>
      <c r="F2447" s="1101">
        <v>317</v>
      </c>
      <c r="G2447" s="1101">
        <v>98</v>
      </c>
      <c r="H2447" s="1102">
        <f>MID(I2447,1,50)</f>
      </c>
      <c r="I2447" s="1" t="s">
        <v>5438</v>
      </c>
      <c r="J2447" s="1104" t="s">
        <v>5439</v>
      </c>
    </row>
    <row x14ac:dyDescent="0.25" r="2448" customHeight="1" ht="23.25">
      <c r="A2448" s="97">
        <v>45</v>
      </c>
      <c r="B2448" s="2" t="s">
        <v>5243</v>
      </c>
      <c r="C2448" s="1101">
        <v>2447</v>
      </c>
      <c r="D2448" s="1101">
        <v>16</v>
      </c>
      <c r="E2448" s="1101">
        <v>20</v>
      </c>
      <c r="F2448" s="1101">
        <v>318</v>
      </c>
      <c r="G2448" s="1101">
        <v>99</v>
      </c>
      <c r="H2448" s="1102">
        <f>MID(I2448,1,50)</f>
      </c>
      <c r="I2448" s="1" t="s">
        <v>5440</v>
      </c>
      <c r="J2448" s="1104" t="s">
        <v>5441</v>
      </c>
    </row>
    <row x14ac:dyDescent="0.25" r="2449" customHeight="1" ht="23.25">
      <c r="A2449" s="97">
        <v>45</v>
      </c>
      <c r="B2449" s="2" t="s">
        <v>5243</v>
      </c>
      <c r="C2449" s="1101">
        <v>2448</v>
      </c>
      <c r="D2449" s="1101">
        <v>16</v>
      </c>
      <c r="E2449" s="1101">
        <v>20</v>
      </c>
      <c r="F2449" s="1101">
        <v>318</v>
      </c>
      <c r="G2449" s="1101">
        <v>100</v>
      </c>
      <c r="H2449" s="1102">
        <f>MID(I2449,1,50)</f>
      </c>
      <c r="I2449" s="1" t="s">
        <v>5442</v>
      </c>
      <c r="J2449" s="1104" t="s">
        <v>5443</v>
      </c>
    </row>
    <row x14ac:dyDescent="0.25" r="2450" customHeight="1" ht="23.25">
      <c r="A2450" s="97">
        <v>45</v>
      </c>
      <c r="B2450" s="2" t="s">
        <v>5243</v>
      </c>
      <c r="C2450" s="1101">
        <v>2449</v>
      </c>
      <c r="D2450" s="1101">
        <v>16</v>
      </c>
      <c r="E2450" s="1101">
        <v>20</v>
      </c>
      <c r="F2450" s="1101">
        <v>318</v>
      </c>
      <c r="G2450" s="1101">
        <v>101</v>
      </c>
      <c r="H2450" s="1102">
        <f>MID(I2450,1,50)</f>
      </c>
      <c r="I2450" s="1" t="s">
        <v>5444</v>
      </c>
      <c r="J2450" s="1104" t="s">
        <v>5445</v>
      </c>
    </row>
    <row x14ac:dyDescent="0.25" r="2451" customHeight="1" ht="23.25">
      <c r="A2451" s="97">
        <v>45</v>
      </c>
      <c r="B2451" s="2" t="s">
        <v>5243</v>
      </c>
      <c r="C2451" s="1101">
        <v>2450</v>
      </c>
      <c r="D2451" s="1101">
        <v>16</v>
      </c>
      <c r="E2451" s="1101">
        <v>20</v>
      </c>
      <c r="F2451" s="1101">
        <v>318</v>
      </c>
      <c r="G2451" s="1101">
        <v>102</v>
      </c>
      <c r="H2451" s="1102">
        <f>MID(I2451,1,50)</f>
      </c>
      <c r="I2451" s="1" t="s">
        <v>5446</v>
      </c>
      <c r="J2451" s="1104" t="s">
        <v>5447</v>
      </c>
    </row>
    <row x14ac:dyDescent="0.25" r="2452" customHeight="1" ht="23.25">
      <c r="A2452" s="97">
        <v>45</v>
      </c>
      <c r="B2452" s="2" t="s">
        <v>5243</v>
      </c>
      <c r="C2452" s="1101">
        <v>2451</v>
      </c>
      <c r="D2452" s="1101">
        <v>16</v>
      </c>
      <c r="E2452" s="1101">
        <v>20</v>
      </c>
      <c r="F2452" s="1101">
        <v>318</v>
      </c>
      <c r="G2452" s="1101">
        <v>103</v>
      </c>
      <c r="H2452" s="1102">
        <f>MID(I2452,1,50)</f>
      </c>
      <c r="I2452" s="1" t="s">
        <v>5448</v>
      </c>
      <c r="J2452" s="1104" t="s">
        <v>5449</v>
      </c>
    </row>
    <row x14ac:dyDescent="0.25" r="2453" customHeight="1" ht="23.25">
      <c r="A2453" s="97">
        <v>45</v>
      </c>
      <c r="B2453" s="2" t="s">
        <v>5243</v>
      </c>
      <c r="C2453" s="1101">
        <v>2452</v>
      </c>
      <c r="D2453" s="1101">
        <v>16</v>
      </c>
      <c r="E2453" s="1101">
        <v>20</v>
      </c>
      <c r="F2453" s="1101">
        <v>318</v>
      </c>
      <c r="G2453" s="1101">
        <v>104</v>
      </c>
      <c r="H2453" s="1102">
        <f>MID(I2453,1,50)</f>
      </c>
      <c r="I2453" s="1" t="s">
        <v>5450</v>
      </c>
      <c r="J2453" s="1104" t="s">
        <v>5451</v>
      </c>
    </row>
    <row x14ac:dyDescent="0.25" r="2454" customHeight="1" ht="23.25">
      <c r="A2454" s="97">
        <v>45</v>
      </c>
      <c r="B2454" s="2" t="s">
        <v>5243</v>
      </c>
      <c r="C2454" s="1101">
        <v>2453</v>
      </c>
      <c r="D2454" s="1101">
        <v>16</v>
      </c>
      <c r="E2454" s="1101">
        <v>20</v>
      </c>
      <c r="F2454" s="1101">
        <v>318</v>
      </c>
      <c r="G2454" s="1101">
        <v>105</v>
      </c>
      <c r="H2454" s="1102">
        <f>MID(I2454,1,50)</f>
      </c>
      <c r="I2454" s="1" t="s">
        <v>5452</v>
      </c>
      <c r="J2454" s="1104" t="s">
        <v>5453</v>
      </c>
    </row>
    <row x14ac:dyDescent="0.25" r="2455" customHeight="1" ht="23.25">
      <c r="A2455" s="97">
        <v>45</v>
      </c>
      <c r="B2455" s="2" t="s">
        <v>5243</v>
      </c>
      <c r="C2455" s="1101">
        <v>2454</v>
      </c>
      <c r="D2455" s="1101">
        <v>16</v>
      </c>
      <c r="E2455" s="1101">
        <v>20</v>
      </c>
      <c r="F2455" s="1101">
        <v>318</v>
      </c>
      <c r="G2455" s="1101">
        <v>106</v>
      </c>
      <c r="H2455" s="1102">
        <f>MID(I2455,1,50)</f>
      </c>
      <c r="I2455" s="1" t="s">
        <v>5454</v>
      </c>
      <c r="J2455" s="1104" t="s">
        <v>5455</v>
      </c>
    </row>
    <row x14ac:dyDescent="0.25" r="2456" customHeight="1" ht="23.25">
      <c r="A2456" s="97">
        <v>45</v>
      </c>
      <c r="B2456" s="2" t="s">
        <v>5243</v>
      </c>
      <c r="C2456" s="1101">
        <v>2455</v>
      </c>
      <c r="D2456" s="1101">
        <v>16</v>
      </c>
      <c r="E2456" s="1101">
        <v>20</v>
      </c>
      <c r="F2456" s="1101">
        <v>318</v>
      </c>
      <c r="G2456" s="1101">
        <v>107</v>
      </c>
      <c r="H2456" s="1102">
        <f>MID(I2456,1,50)</f>
      </c>
      <c r="I2456" s="1" t="s">
        <v>5456</v>
      </c>
      <c r="J2456" s="1104" t="s">
        <v>5457</v>
      </c>
    </row>
    <row x14ac:dyDescent="0.25" r="2457" customHeight="1" ht="23.25">
      <c r="A2457" s="97">
        <v>45</v>
      </c>
      <c r="B2457" s="2" t="s">
        <v>5243</v>
      </c>
      <c r="C2457" s="1101">
        <v>2456</v>
      </c>
      <c r="D2457" s="1101">
        <v>16</v>
      </c>
      <c r="E2457" s="1101">
        <v>20</v>
      </c>
      <c r="F2457" s="1101">
        <v>318</v>
      </c>
      <c r="G2457" s="1101">
        <v>108</v>
      </c>
      <c r="H2457" s="1102">
        <f>MID(I2457,1,50)</f>
      </c>
      <c r="I2457" s="1" t="s">
        <v>5458</v>
      </c>
      <c r="J2457" s="1104" t="s">
        <v>5459</v>
      </c>
    </row>
    <row x14ac:dyDescent="0.25" r="2458" customHeight="1" ht="23.25">
      <c r="A2458" s="97">
        <v>45</v>
      </c>
      <c r="B2458" s="2" t="s">
        <v>5243</v>
      </c>
      <c r="C2458" s="1101">
        <v>2457</v>
      </c>
      <c r="D2458" s="1101">
        <v>16</v>
      </c>
      <c r="E2458" s="1101">
        <v>20</v>
      </c>
      <c r="F2458" s="1101">
        <v>318</v>
      </c>
      <c r="G2458" s="1101">
        <v>109</v>
      </c>
      <c r="H2458" s="1102">
        <f>MID(I2458,1,50)</f>
      </c>
      <c r="I2458" s="1" t="s">
        <v>5460</v>
      </c>
      <c r="J2458" s="1104" t="s">
        <v>5461</v>
      </c>
    </row>
    <row x14ac:dyDescent="0.25" r="2459" customHeight="1" ht="23.25">
      <c r="A2459" s="97">
        <v>45</v>
      </c>
      <c r="B2459" s="2" t="s">
        <v>5243</v>
      </c>
      <c r="C2459" s="1101">
        <v>2458</v>
      </c>
      <c r="D2459" s="1101">
        <v>16</v>
      </c>
      <c r="E2459" s="1101">
        <v>20</v>
      </c>
      <c r="F2459" s="1101">
        <v>318</v>
      </c>
      <c r="G2459" s="1101">
        <v>110</v>
      </c>
      <c r="H2459" s="1102">
        <f>MID(I2459,1,50)</f>
      </c>
      <c r="I2459" s="1" t="s">
        <v>5462</v>
      </c>
      <c r="J2459" s="1104" t="s">
        <v>5463</v>
      </c>
    </row>
    <row x14ac:dyDescent="0.25" r="2460" customHeight="1" ht="23.25">
      <c r="A2460" s="97">
        <v>45</v>
      </c>
      <c r="B2460" s="2" t="s">
        <v>5243</v>
      </c>
      <c r="C2460" s="1101">
        <v>2459</v>
      </c>
      <c r="D2460" s="1101">
        <v>16</v>
      </c>
      <c r="E2460" s="1101">
        <v>20</v>
      </c>
      <c r="F2460" s="1101">
        <v>318</v>
      </c>
      <c r="G2460" s="1101">
        <v>111</v>
      </c>
      <c r="H2460" s="1102">
        <f>MID(I2460,1,50)</f>
      </c>
      <c r="I2460" s="1" t="s">
        <v>5464</v>
      </c>
      <c r="J2460" s="1104" t="s">
        <v>5465</v>
      </c>
    </row>
    <row x14ac:dyDescent="0.25" r="2461" customHeight="1" ht="23.25">
      <c r="A2461" s="97">
        <v>45</v>
      </c>
      <c r="B2461" s="2" t="s">
        <v>5243</v>
      </c>
      <c r="C2461" s="1101">
        <v>2460</v>
      </c>
      <c r="D2461" s="1101">
        <v>16</v>
      </c>
      <c r="E2461" s="1101">
        <v>20</v>
      </c>
      <c r="F2461" s="1101">
        <v>318</v>
      </c>
      <c r="G2461" s="1101">
        <v>112</v>
      </c>
      <c r="H2461" s="1102">
        <f>MID(I2461,1,50)</f>
      </c>
      <c r="I2461" s="1" t="s">
        <v>5466</v>
      </c>
      <c r="J2461" s="1104" t="s">
        <v>5467</v>
      </c>
    </row>
    <row x14ac:dyDescent="0.25" r="2462" customHeight="1" ht="23.25">
      <c r="A2462" s="97">
        <v>45</v>
      </c>
      <c r="B2462" s="2" t="s">
        <v>5243</v>
      </c>
      <c r="C2462" s="1101">
        <v>2461</v>
      </c>
      <c r="D2462" s="1101">
        <v>16</v>
      </c>
      <c r="E2462" s="1101">
        <v>20</v>
      </c>
      <c r="F2462" s="1101">
        <v>318</v>
      </c>
      <c r="G2462" s="1101">
        <v>113</v>
      </c>
      <c r="H2462" s="1102">
        <f>MID(I2462,1,50)</f>
      </c>
      <c r="I2462" s="1" t="s">
        <v>5468</v>
      </c>
      <c r="J2462" s="1104" t="s">
        <v>5469</v>
      </c>
    </row>
    <row x14ac:dyDescent="0.25" r="2463" customHeight="1" ht="23.25">
      <c r="A2463" s="97">
        <v>45</v>
      </c>
      <c r="B2463" s="2" t="s">
        <v>5243</v>
      </c>
      <c r="C2463" s="1101">
        <v>2462</v>
      </c>
      <c r="D2463" s="1101">
        <v>16</v>
      </c>
      <c r="E2463" s="1101">
        <v>20</v>
      </c>
      <c r="F2463" s="1101">
        <v>319</v>
      </c>
      <c r="G2463" s="1101">
        <v>114</v>
      </c>
      <c r="H2463" s="1102">
        <f>MID(I2463,1,50)</f>
      </c>
      <c r="I2463" s="1" t="s">
        <v>5470</v>
      </c>
      <c r="J2463" s="1104" t="s">
        <v>5471</v>
      </c>
    </row>
    <row x14ac:dyDescent="0.25" r="2464" customHeight="1" ht="23.25">
      <c r="A2464" s="97">
        <v>45</v>
      </c>
      <c r="B2464" s="2" t="s">
        <v>5243</v>
      </c>
      <c r="C2464" s="1101">
        <v>2463</v>
      </c>
      <c r="D2464" s="1101">
        <v>16</v>
      </c>
      <c r="E2464" s="1101">
        <v>20</v>
      </c>
      <c r="F2464" s="1101">
        <v>319</v>
      </c>
      <c r="G2464" s="1101">
        <v>115</v>
      </c>
      <c r="H2464" s="1102">
        <f>MID(I2464,1,50)</f>
      </c>
      <c r="I2464" s="1" t="s">
        <v>5472</v>
      </c>
      <c r="J2464" s="1104" t="s">
        <v>5473</v>
      </c>
    </row>
    <row x14ac:dyDescent="0.25" r="2465" customHeight="1" ht="23.25">
      <c r="A2465" s="97">
        <v>45</v>
      </c>
      <c r="B2465" s="2" t="s">
        <v>5243</v>
      </c>
      <c r="C2465" s="1101">
        <v>2464</v>
      </c>
      <c r="D2465" s="1101">
        <v>16</v>
      </c>
      <c r="E2465" s="1101">
        <v>20</v>
      </c>
      <c r="F2465" s="1101">
        <v>319</v>
      </c>
      <c r="G2465" s="1101">
        <v>116</v>
      </c>
      <c r="H2465" s="1102">
        <f>MID(I2465,1,50)</f>
      </c>
      <c r="I2465" s="1" t="s">
        <v>5474</v>
      </c>
      <c r="J2465" s="1104" t="s">
        <v>5475</v>
      </c>
    </row>
    <row x14ac:dyDescent="0.25" r="2466" customHeight="1" ht="23.25">
      <c r="A2466" s="97">
        <v>45</v>
      </c>
      <c r="B2466" s="2" t="s">
        <v>5243</v>
      </c>
      <c r="C2466" s="1101">
        <v>2465</v>
      </c>
      <c r="D2466" s="1101">
        <v>16</v>
      </c>
      <c r="E2466" s="1101">
        <v>20</v>
      </c>
      <c r="F2466" s="1101">
        <v>319</v>
      </c>
      <c r="G2466" s="1101">
        <v>117</v>
      </c>
      <c r="H2466" s="1102">
        <f>MID(I2466,1,50)</f>
      </c>
      <c r="I2466" s="1" t="s">
        <v>5476</v>
      </c>
      <c r="J2466" s="1104" t="s">
        <v>5477</v>
      </c>
    </row>
    <row x14ac:dyDescent="0.25" r="2467" customHeight="1" ht="23.25">
      <c r="A2467" s="97">
        <v>45</v>
      </c>
      <c r="B2467" s="2" t="s">
        <v>5243</v>
      </c>
      <c r="C2467" s="1101">
        <v>2466</v>
      </c>
      <c r="D2467" s="1101">
        <v>16</v>
      </c>
      <c r="E2467" s="1101">
        <v>20</v>
      </c>
      <c r="F2467" s="1101">
        <v>319</v>
      </c>
      <c r="G2467" s="1101">
        <v>118</v>
      </c>
      <c r="H2467" s="1102">
        <f>MID(I2467,1,50)</f>
      </c>
      <c r="I2467" s="1" t="s">
        <v>5478</v>
      </c>
      <c r="J2467" s="1104" t="s">
        <v>5479</v>
      </c>
    </row>
    <row x14ac:dyDescent="0.25" r="2468" customHeight="1" ht="23.25">
      <c r="A2468" s="97">
        <v>45</v>
      </c>
      <c r="B2468" s="2" t="s">
        <v>5243</v>
      </c>
      <c r="C2468" s="1101">
        <v>2467</v>
      </c>
      <c r="D2468" s="1101">
        <v>16</v>
      </c>
      <c r="E2468" s="1101">
        <v>20</v>
      </c>
      <c r="F2468" s="1101">
        <v>319</v>
      </c>
      <c r="G2468" s="1101">
        <v>119</v>
      </c>
      <c r="H2468" s="1102">
        <f>MID(I2468,1,50)</f>
      </c>
      <c r="I2468" s="1" t="s">
        <v>5480</v>
      </c>
      <c r="J2468" s="1104" t="s">
        <v>5481</v>
      </c>
    </row>
    <row x14ac:dyDescent="0.25" r="2469" customHeight="1" ht="23.25">
      <c r="A2469" s="97">
        <v>45</v>
      </c>
      <c r="B2469" s="2" t="s">
        <v>5243</v>
      </c>
      <c r="C2469" s="1101">
        <v>2468</v>
      </c>
      <c r="D2469" s="1101">
        <v>16</v>
      </c>
      <c r="E2469" s="1101">
        <v>20</v>
      </c>
      <c r="F2469" s="1101">
        <v>319</v>
      </c>
      <c r="G2469" s="1101">
        <v>120</v>
      </c>
      <c r="H2469" s="1102">
        <f>MID(I2469,1,50)</f>
      </c>
      <c r="I2469" s="1" t="s">
        <v>5482</v>
      </c>
      <c r="J2469" s="1104" t="s">
        <v>5483</v>
      </c>
    </row>
    <row x14ac:dyDescent="0.25" r="2470" customHeight="1" ht="23.25">
      <c r="A2470" s="97">
        <v>45</v>
      </c>
      <c r="B2470" s="2" t="s">
        <v>5243</v>
      </c>
      <c r="C2470" s="1101">
        <v>2469</v>
      </c>
      <c r="D2470" s="1101">
        <v>16</v>
      </c>
      <c r="E2470" s="1101">
        <v>20</v>
      </c>
      <c r="F2470" s="1101">
        <v>319</v>
      </c>
      <c r="G2470" s="1101">
        <v>121</v>
      </c>
      <c r="H2470" s="1102">
        <f>MID(I2470,1,50)</f>
      </c>
      <c r="I2470" s="1" t="s">
        <v>5484</v>
      </c>
      <c r="J2470" s="1104" t="s">
        <v>5485</v>
      </c>
    </row>
    <row x14ac:dyDescent="0.25" r="2471" customHeight="1" ht="23.25">
      <c r="A2471" s="97">
        <v>45</v>
      </c>
      <c r="B2471" s="2" t="s">
        <v>5243</v>
      </c>
      <c r="C2471" s="1101">
        <v>2470</v>
      </c>
      <c r="D2471" s="1101">
        <v>16</v>
      </c>
      <c r="E2471" s="1101">
        <v>20</v>
      </c>
      <c r="F2471" s="1101">
        <v>319</v>
      </c>
      <c r="G2471" s="1101">
        <v>122</v>
      </c>
      <c r="H2471" s="1102">
        <f>MID(I2471,1,50)</f>
      </c>
      <c r="I2471" s="1" t="s">
        <v>5486</v>
      </c>
      <c r="J2471" s="1104" t="s">
        <v>5487</v>
      </c>
    </row>
    <row x14ac:dyDescent="0.25" r="2472" customHeight="1" ht="23.25">
      <c r="A2472" s="97">
        <v>45</v>
      </c>
      <c r="B2472" s="2" t="s">
        <v>5243</v>
      </c>
      <c r="C2472" s="1101">
        <v>2471</v>
      </c>
      <c r="D2472" s="1101">
        <v>16</v>
      </c>
      <c r="E2472" s="1101">
        <v>20</v>
      </c>
      <c r="F2472" s="1101">
        <v>319</v>
      </c>
      <c r="G2472" s="1101">
        <v>123</v>
      </c>
      <c r="H2472" s="1102">
        <f>MID(I2472,1,50)</f>
      </c>
      <c r="I2472" s="1" t="s">
        <v>5488</v>
      </c>
      <c r="J2472" s="1104" t="s">
        <v>5489</v>
      </c>
    </row>
    <row x14ac:dyDescent="0.25" r="2473" customHeight="1" ht="23.25">
      <c r="A2473" s="97">
        <v>45</v>
      </c>
      <c r="B2473" s="2" t="s">
        <v>5243</v>
      </c>
      <c r="C2473" s="1101">
        <v>2472</v>
      </c>
      <c r="D2473" s="1101">
        <v>16</v>
      </c>
      <c r="E2473" s="1101">
        <v>20</v>
      </c>
      <c r="F2473" s="1101">
        <v>319</v>
      </c>
      <c r="G2473" s="1101">
        <v>124</v>
      </c>
      <c r="H2473" s="1102">
        <f>MID(I2473,1,50)</f>
      </c>
      <c r="I2473" s="1" t="s">
        <v>5490</v>
      </c>
      <c r="J2473" s="1104" t="s">
        <v>5491</v>
      </c>
    </row>
    <row x14ac:dyDescent="0.25" r="2474" customHeight="1" ht="23.25">
      <c r="A2474" s="97">
        <v>45</v>
      </c>
      <c r="B2474" s="2" t="s">
        <v>5243</v>
      </c>
      <c r="C2474" s="1101">
        <v>2473</v>
      </c>
      <c r="D2474" s="1101">
        <v>16</v>
      </c>
      <c r="E2474" s="1101">
        <v>20</v>
      </c>
      <c r="F2474" s="1101">
        <v>319</v>
      </c>
      <c r="G2474" s="1101">
        <v>125</v>
      </c>
      <c r="H2474" s="1102">
        <f>MID(I2474,1,50)</f>
      </c>
      <c r="I2474" s="1" t="s">
        <v>5492</v>
      </c>
      <c r="J2474" s="1104" t="s">
        <v>5493</v>
      </c>
    </row>
    <row x14ac:dyDescent="0.25" r="2475" customHeight="1" ht="23.25">
      <c r="A2475" s="97">
        <v>45</v>
      </c>
      <c r="B2475" s="2" t="s">
        <v>5243</v>
      </c>
      <c r="C2475" s="1101">
        <v>2474</v>
      </c>
      <c r="D2475" s="1101">
        <v>16</v>
      </c>
      <c r="E2475" s="1101">
        <v>20</v>
      </c>
      <c r="F2475" s="1101">
        <v>320</v>
      </c>
      <c r="G2475" s="1101">
        <v>126</v>
      </c>
      <c r="H2475" s="1102">
        <f>MID(I2475,1,50)</f>
      </c>
      <c r="I2475" s="1" t="s">
        <v>5494</v>
      </c>
      <c r="J2475" s="1104" t="s">
        <v>5495</v>
      </c>
    </row>
    <row x14ac:dyDescent="0.25" r="2476" customHeight="1" ht="23.25">
      <c r="A2476" s="97">
        <v>45</v>
      </c>
      <c r="B2476" s="2" t="s">
        <v>5243</v>
      </c>
      <c r="C2476" s="1101">
        <v>2475</v>
      </c>
      <c r="D2476" s="1101">
        <v>16</v>
      </c>
      <c r="E2476" s="1101">
        <v>20</v>
      </c>
      <c r="F2476" s="1101">
        <v>320</v>
      </c>
      <c r="G2476" s="1101">
        <v>127</v>
      </c>
      <c r="H2476" s="1102">
        <f>MID(I2476,1,50)</f>
      </c>
      <c r="I2476" s="1" t="s">
        <v>5496</v>
      </c>
      <c r="J2476" s="1104" t="s">
        <v>5497</v>
      </c>
    </row>
    <row x14ac:dyDescent="0.25" r="2477" customHeight="1" ht="23.25">
      <c r="A2477" s="97">
        <v>45</v>
      </c>
      <c r="B2477" s="2" t="s">
        <v>5243</v>
      </c>
      <c r="C2477" s="1101">
        <v>2476</v>
      </c>
      <c r="D2477" s="1101">
        <v>16</v>
      </c>
      <c r="E2477" s="1101">
        <v>20</v>
      </c>
      <c r="F2477" s="1101">
        <v>320</v>
      </c>
      <c r="G2477" s="1101">
        <v>128</v>
      </c>
      <c r="H2477" s="1102">
        <f>MID(I2477,1,50)</f>
      </c>
      <c r="I2477" s="1" t="s">
        <v>5498</v>
      </c>
      <c r="J2477" s="1104" t="s">
        <v>5499</v>
      </c>
    </row>
    <row x14ac:dyDescent="0.25" r="2478" customHeight="1" ht="23.25">
      <c r="A2478" s="97">
        <v>45</v>
      </c>
      <c r="B2478" s="2" t="s">
        <v>5243</v>
      </c>
      <c r="C2478" s="1101">
        <v>2477</v>
      </c>
      <c r="D2478" s="1101">
        <v>16</v>
      </c>
      <c r="E2478" s="1101">
        <v>20</v>
      </c>
      <c r="F2478" s="1101">
        <v>320</v>
      </c>
      <c r="G2478" s="1101">
        <v>129</v>
      </c>
      <c r="H2478" s="1102">
        <f>MID(I2478,1,50)</f>
      </c>
      <c r="I2478" s="1" t="s">
        <v>5500</v>
      </c>
      <c r="J2478" s="1104" t="s">
        <v>5501</v>
      </c>
    </row>
    <row x14ac:dyDescent="0.25" r="2479" customHeight="1" ht="23.25">
      <c r="A2479" s="97">
        <v>45</v>
      </c>
      <c r="B2479" s="2" t="s">
        <v>5243</v>
      </c>
      <c r="C2479" s="1101">
        <v>2478</v>
      </c>
      <c r="D2479" s="1101">
        <v>16</v>
      </c>
      <c r="E2479" s="1101">
        <v>20</v>
      </c>
      <c r="F2479" s="1101">
        <v>320</v>
      </c>
      <c r="G2479" s="1101">
        <v>130</v>
      </c>
      <c r="H2479" s="1102">
        <f>MID(I2479,1,50)</f>
      </c>
      <c r="I2479" s="1" t="s">
        <v>5502</v>
      </c>
      <c r="J2479" s="1104" t="s">
        <v>5503</v>
      </c>
    </row>
    <row x14ac:dyDescent="0.25" r="2480" customHeight="1" ht="23.25">
      <c r="A2480" s="97">
        <v>45</v>
      </c>
      <c r="B2480" s="2" t="s">
        <v>5243</v>
      </c>
      <c r="C2480" s="1101">
        <v>2479</v>
      </c>
      <c r="D2480" s="1101">
        <v>16</v>
      </c>
      <c r="E2480" s="1101">
        <v>20</v>
      </c>
      <c r="F2480" s="1101">
        <v>320</v>
      </c>
      <c r="G2480" s="1101">
        <v>131</v>
      </c>
      <c r="H2480" s="1102">
        <f>MID(I2480,1,50)</f>
      </c>
      <c r="I2480" s="1" t="s">
        <v>5504</v>
      </c>
      <c r="J2480" s="1104" t="s">
        <v>5505</v>
      </c>
    </row>
    <row x14ac:dyDescent="0.25" r="2481" customHeight="1" ht="23.25">
      <c r="A2481" s="97">
        <v>45</v>
      </c>
      <c r="B2481" s="2" t="s">
        <v>5243</v>
      </c>
      <c r="C2481" s="1101">
        <v>2480</v>
      </c>
      <c r="D2481" s="1101">
        <v>16</v>
      </c>
      <c r="E2481" s="1101">
        <v>20</v>
      </c>
      <c r="F2481" s="1101">
        <v>320</v>
      </c>
      <c r="G2481" s="1101">
        <v>132</v>
      </c>
      <c r="H2481" s="1102">
        <f>MID(I2481,1,50)</f>
      </c>
      <c r="I2481" s="1" t="s">
        <v>5506</v>
      </c>
      <c r="J2481" s="1104" t="s">
        <v>5507</v>
      </c>
    </row>
    <row x14ac:dyDescent="0.25" r="2482" customHeight="1" ht="23.25">
      <c r="A2482" s="97">
        <v>45</v>
      </c>
      <c r="B2482" s="2" t="s">
        <v>5243</v>
      </c>
      <c r="C2482" s="1101">
        <v>2481</v>
      </c>
      <c r="D2482" s="1101">
        <v>16</v>
      </c>
      <c r="E2482" s="1101">
        <v>20</v>
      </c>
      <c r="F2482" s="1101">
        <v>320</v>
      </c>
      <c r="G2482" s="1101">
        <v>133</v>
      </c>
      <c r="H2482" s="1102">
        <f>MID(I2482,1,50)</f>
      </c>
      <c r="I2482" s="1" t="s">
        <v>5508</v>
      </c>
      <c r="J2482" s="1104" t="s">
        <v>5509</v>
      </c>
    </row>
    <row x14ac:dyDescent="0.25" r="2483" customHeight="1" ht="23.25">
      <c r="A2483" s="97">
        <v>45</v>
      </c>
      <c r="B2483" s="2" t="s">
        <v>5243</v>
      </c>
      <c r="C2483" s="1101">
        <v>2482</v>
      </c>
      <c r="D2483" s="1101">
        <v>16</v>
      </c>
      <c r="E2483" s="1101">
        <v>20</v>
      </c>
      <c r="F2483" s="1101">
        <v>320</v>
      </c>
      <c r="G2483" s="1101">
        <v>134</v>
      </c>
      <c r="H2483" s="1102">
        <f>MID(I2483,1,50)</f>
      </c>
      <c r="I2483" s="1" t="s">
        <v>5510</v>
      </c>
      <c r="J2483" s="1104" t="s">
        <v>5511</v>
      </c>
    </row>
    <row x14ac:dyDescent="0.25" r="2484" customHeight="1" ht="23.25">
      <c r="A2484" s="97">
        <v>45</v>
      </c>
      <c r="B2484" s="2" t="s">
        <v>5243</v>
      </c>
      <c r="C2484" s="1101">
        <v>2483</v>
      </c>
      <c r="D2484" s="1101">
        <v>16</v>
      </c>
      <c r="E2484" s="1101">
        <v>20</v>
      </c>
      <c r="F2484" s="1101">
        <v>320</v>
      </c>
      <c r="G2484" s="1101">
        <v>135</v>
      </c>
      <c r="H2484" s="1102">
        <f>MID(I2484,1,50)</f>
      </c>
      <c r="I2484" s="1" t="s">
        <v>5512</v>
      </c>
      <c r="J2484" s="1104" t="s">
        <v>5513</v>
      </c>
    </row>
    <row x14ac:dyDescent="0.25" r="2485" customHeight="1" ht="23.25">
      <c r="A2485" s="97">
        <v>73</v>
      </c>
      <c r="B2485" s="2" t="s">
        <v>5514</v>
      </c>
      <c r="C2485" s="1101">
        <v>2484</v>
      </c>
      <c r="D2485" s="1101">
        <v>17</v>
      </c>
      <c r="E2485" s="1101">
        <v>21</v>
      </c>
      <c r="F2485" s="1101">
        <v>321</v>
      </c>
      <c r="G2485" s="1101">
        <v>1</v>
      </c>
      <c r="H2485" s="1102">
        <f>MID(I2485,1,50)</f>
      </c>
      <c r="I2485" s="1" t="s">
        <v>5515</v>
      </c>
      <c r="J2485" s="1104" t="s">
        <v>5516</v>
      </c>
    </row>
    <row x14ac:dyDescent="0.25" r="2486" customHeight="1" ht="23.25">
      <c r="A2486" s="97">
        <v>73</v>
      </c>
      <c r="B2486" s="2" t="s">
        <v>5514</v>
      </c>
      <c r="C2486" s="1101">
        <v>2485</v>
      </c>
      <c r="D2486" s="1101">
        <v>17</v>
      </c>
      <c r="E2486" s="1101">
        <v>21</v>
      </c>
      <c r="F2486" s="1101">
        <v>321</v>
      </c>
      <c r="G2486" s="1101">
        <v>2</v>
      </c>
      <c r="H2486" s="1102">
        <f>MID(I2486,1,50)</f>
      </c>
      <c r="I2486" s="1" t="s">
        <v>5517</v>
      </c>
      <c r="J2486" s="1104" t="s">
        <v>5518</v>
      </c>
    </row>
    <row x14ac:dyDescent="0.25" r="2487" customHeight="1" ht="23.25">
      <c r="A2487" s="97">
        <v>73</v>
      </c>
      <c r="B2487" s="2" t="s">
        <v>5514</v>
      </c>
      <c r="C2487" s="1101">
        <v>2486</v>
      </c>
      <c r="D2487" s="1101">
        <v>17</v>
      </c>
      <c r="E2487" s="1101">
        <v>21</v>
      </c>
      <c r="F2487" s="1101">
        <v>321</v>
      </c>
      <c r="G2487" s="1101">
        <v>3</v>
      </c>
      <c r="H2487" s="1102">
        <f>MID(I2487,1,50)</f>
      </c>
      <c r="I2487" s="1" t="s">
        <v>5519</v>
      </c>
      <c r="J2487" s="1104" t="s">
        <v>5520</v>
      </c>
    </row>
    <row x14ac:dyDescent="0.25" r="2488" customHeight="1" ht="23.25">
      <c r="A2488" s="97">
        <v>73</v>
      </c>
      <c r="B2488" s="2" t="s">
        <v>5514</v>
      </c>
      <c r="C2488" s="1101">
        <v>2487</v>
      </c>
      <c r="D2488" s="1101">
        <v>17</v>
      </c>
      <c r="E2488" s="1101">
        <v>21</v>
      </c>
      <c r="F2488" s="1101">
        <v>321</v>
      </c>
      <c r="G2488" s="1101">
        <v>4</v>
      </c>
      <c r="H2488" s="1102">
        <f>MID(I2488,1,50)</f>
      </c>
      <c r="I2488" s="1" t="s">
        <v>5521</v>
      </c>
      <c r="J2488" s="1104" t="s">
        <v>5522</v>
      </c>
    </row>
    <row x14ac:dyDescent="0.25" r="2489" customHeight="1" ht="23.25">
      <c r="A2489" s="97">
        <v>73</v>
      </c>
      <c r="B2489" s="2" t="s">
        <v>5514</v>
      </c>
      <c r="C2489" s="1101">
        <v>2488</v>
      </c>
      <c r="D2489" s="1101">
        <v>17</v>
      </c>
      <c r="E2489" s="1101">
        <v>21</v>
      </c>
      <c r="F2489" s="1101">
        <v>321</v>
      </c>
      <c r="G2489" s="1101">
        <v>5</v>
      </c>
      <c r="H2489" s="1102">
        <f>MID(I2489,1,50)</f>
      </c>
      <c r="I2489" s="1" t="s">
        <v>5523</v>
      </c>
      <c r="J2489" s="1104" t="s">
        <v>5524</v>
      </c>
    </row>
    <row x14ac:dyDescent="0.25" r="2490" customHeight="1" ht="23.25">
      <c r="A2490" s="97">
        <v>73</v>
      </c>
      <c r="B2490" s="2" t="s">
        <v>5514</v>
      </c>
      <c r="C2490" s="1101">
        <v>2489</v>
      </c>
      <c r="D2490" s="1101">
        <v>17</v>
      </c>
      <c r="E2490" s="1101">
        <v>21</v>
      </c>
      <c r="F2490" s="1101">
        <v>321</v>
      </c>
      <c r="G2490" s="1101">
        <v>6</v>
      </c>
      <c r="H2490" s="1102">
        <f>MID(I2490,1,50)</f>
      </c>
      <c r="I2490" s="1" t="s">
        <v>5525</v>
      </c>
      <c r="J2490" s="1104" t="s">
        <v>5526</v>
      </c>
    </row>
    <row x14ac:dyDescent="0.25" r="2491" customHeight="1" ht="23.25">
      <c r="A2491" s="97">
        <v>73</v>
      </c>
      <c r="B2491" s="2" t="s">
        <v>5514</v>
      </c>
      <c r="C2491" s="1101">
        <v>2490</v>
      </c>
      <c r="D2491" s="1101">
        <v>17</v>
      </c>
      <c r="E2491" s="1101">
        <v>21</v>
      </c>
      <c r="F2491" s="1101">
        <v>321</v>
      </c>
      <c r="G2491" s="1101">
        <v>7</v>
      </c>
      <c r="H2491" s="1102">
        <f>MID(I2491,1,50)</f>
      </c>
      <c r="I2491" s="1" t="s">
        <v>5527</v>
      </c>
      <c r="J2491" s="1104" t="s">
        <v>5528</v>
      </c>
    </row>
    <row x14ac:dyDescent="0.25" r="2492" customHeight="1" ht="23.25">
      <c r="A2492" s="97">
        <v>73</v>
      </c>
      <c r="B2492" s="2" t="s">
        <v>5514</v>
      </c>
      <c r="C2492" s="1101">
        <v>2491</v>
      </c>
      <c r="D2492" s="1101">
        <v>17</v>
      </c>
      <c r="E2492" s="1101">
        <v>21</v>
      </c>
      <c r="F2492" s="1101">
        <v>321</v>
      </c>
      <c r="G2492" s="1101">
        <v>8</v>
      </c>
      <c r="H2492" s="1102">
        <f>MID(I2492,1,50)</f>
      </c>
      <c r="I2492" s="1" t="s">
        <v>5529</v>
      </c>
      <c r="J2492" s="1104" t="s">
        <v>5530</v>
      </c>
    </row>
    <row x14ac:dyDescent="0.25" r="2493" customHeight="1" ht="23.25">
      <c r="A2493" s="97">
        <v>73</v>
      </c>
      <c r="B2493" s="2" t="s">
        <v>5514</v>
      </c>
      <c r="C2493" s="1101">
        <v>2492</v>
      </c>
      <c r="D2493" s="1101">
        <v>17</v>
      </c>
      <c r="E2493" s="1101">
        <v>21</v>
      </c>
      <c r="F2493" s="1101">
        <v>321</v>
      </c>
      <c r="G2493" s="1101">
        <v>9</v>
      </c>
      <c r="H2493" s="1102">
        <f>MID(I2493,1,50)</f>
      </c>
      <c r="I2493" s="1" t="s">
        <v>5531</v>
      </c>
      <c r="J2493" s="1104" t="s">
        <v>5532</v>
      </c>
    </row>
    <row x14ac:dyDescent="0.25" r="2494" customHeight="1" ht="23.25">
      <c r="A2494" s="97">
        <v>73</v>
      </c>
      <c r="B2494" s="2" t="s">
        <v>5514</v>
      </c>
      <c r="C2494" s="1101">
        <v>2493</v>
      </c>
      <c r="D2494" s="1101">
        <v>17</v>
      </c>
      <c r="E2494" s="1101">
        <v>21</v>
      </c>
      <c r="F2494" s="1101">
        <v>321</v>
      </c>
      <c r="G2494" s="1101">
        <v>10</v>
      </c>
      <c r="H2494" s="1102">
        <f>MID(I2494,1,50)</f>
      </c>
      <c r="I2494" s="1" t="s">
        <v>5533</v>
      </c>
      <c r="J2494" s="1104" t="s">
        <v>5534</v>
      </c>
    </row>
    <row x14ac:dyDescent="0.25" r="2495" customHeight="1" ht="23.25">
      <c r="A2495" s="97">
        <v>73</v>
      </c>
      <c r="B2495" s="2" t="s">
        <v>5514</v>
      </c>
      <c r="C2495" s="1101">
        <v>2494</v>
      </c>
      <c r="D2495" s="1101">
        <v>17</v>
      </c>
      <c r="E2495" s="1101">
        <v>21</v>
      </c>
      <c r="F2495" s="1101">
        <v>322</v>
      </c>
      <c r="G2495" s="1101">
        <v>11</v>
      </c>
      <c r="H2495" s="1102">
        <f>MID(I2495,1,50)</f>
      </c>
      <c r="I2495" s="1" t="s">
        <v>5535</v>
      </c>
      <c r="J2495" s="1104" t="s">
        <v>5536</v>
      </c>
    </row>
    <row x14ac:dyDescent="0.25" r="2496" customHeight="1" ht="23.25">
      <c r="A2496" s="97">
        <v>73</v>
      </c>
      <c r="B2496" s="2" t="s">
        <v>5514</v>
      </c>
      <c r="C2496" s="1101">
        <v>2495</v>
      </c>
      <c r="D2496" s="1101">
        <v>17</v>
      </c>
      <c r="E2496" s="1101">
        <v>21</v>
      </c>
      <c r="F2496" s="1101">
        <v>322</v>
      </c>
      <c r="G2496" s="1101">
        <v>12</v>
      </c>
      <c r="H2496" s="1102">
        <f>MID(I2496,1,50)</f>
      </c>
      <c r="I2496" s="1" t="s">
        <v>5537</v>
      </c>
      <c r="J2496" s="1104" t="s">
        <v>5538</v>
      </c>
    </row>
    <row x14ac:dyDescent="0.25" r="2497" customHeight="1" ht="23.25">
      <c r="A2497" s="97">
        <v>73</v>
      </c>
      <c r="B2497" s="2" t="s">
        <v>5514</v>
      </c>
      <c r="C2497" s="1101">
        <v>2496</v>
      </c>
      <c r="D2497" s="1101">
        <v>17</v>
      </c>
      <c r="E2497" s="1101">
        <v>21</v>
      </c>
      <c r="F2497" s="1101">
        <v>322</v>
      </c>
      <c r="G2497" s="1101">
        <v>13</v>
      </c>
      <c r="H2497" s="1102">
        <f>MID(I2497,1,50)</f>
      </c>
      <c r="I2497" s="1" t="s">
        <v>5539</v>
      </c>
      <c r="J2497" s="1104" t="s">
        <v>5540</v>
      </c>
    </row>
    <row x14ac:dyDescent="0.25" r="2498" customHeight="1" ht="23.25">
      <c r="A2498" s="97">
        <v>73</v>
      </c>
      <c r="B2498" s="2" t="s">
        <v>5514</v>
      </c>
      <c r="C2498" s="1101">
        <v>2497</v>
      </c>
      <c r="D2498" s="1101">
        <v>17</v>
      </c>
      <c r="E2498" s="1101">
        <v>21</v>
      </c>
      <c r="F2498" s="1101">
        <v>322</v>
      </c>
      <c r="G2498" s="1101">
        <v>14</v>
      </c>
      <c r="H2498" s="1102">
        <f>MID(I2498,1,50)</f>
      </c>
      <c r="I2498" s="1" t="s">
        <v>5541</v>
      </c>
      <c r="J2498" s="1104" t="s">
        <v>5542</v>
      </c>
    </row>
    <row x14ac:dyDescent="0.25" r="2499" customHeight="1" ht="23.25">
      <c r="A2499" s="97">
        <v>73</v>
      </c>
      <c r="B2499" s="2" t="s">
        <v>5514</v>
      </c>
      <c r="C2499" s="1101">
        <v>2498</v>
      </c>
      <c r="D2499" s="1101">
        <v>17</v>
      </c>
      <c r="E2499" s="1101">
        <v>21</v>
      </c>
      <c r="F2499" s="1101">
        <v>322</v>
      </c>
      <c r="G2499" s="1101">
        <v>15</v>
      </c>
      <c r="H2499" s="1102">
        <f>MID(I2499,1,50)</f>
      </c>
      <c r="I2499" s="1" t="s">
        <v>5543</v>
      </c>
      <c r="J2499" s="1104" t="s">
        <v>5544</v>
      </c>
    </row>
    <row x14ac:dyDescent="0.25" r="2500" customHeight="1" ht="23.25">
      <c r="A2500" s="97">
        <v>73</v>
      </c>
      <c r="B2500" s="2" t="s">
        <v>5514</v>
      </c>
      <c r="C2500" s="1101">
        <v>2499</v>
      </c>
      <c r="D2500" s="1101">
        <v>17</v>
      </c>
      <c r="E2500" s="1101">
        <v>21</v>
      </c>
      <c r="F2500" s="1101">
        <v>322</v>
      </c>
      <c r="G2500" s="1101">
        <v>16</v>
      </c>
      <c r="H2500" s="1102">
        <f>MID(I2500,1,50)</f>
      </c>
      <c r="I2500" s="1" t="s">
        <v>5545</v>
      </c>
      <c r="J2500" s="1104" t="s">
        <v>5546</v>
      </c>
    </row>
    <row x14ac:dyDescent="0.25" r="2501" customHeight="1" ht="23.25">
      <c r="A2501" s="97">
        <v>73</v>
      </c>
      <c r="B2501" s="2" t="s">
        <v>5514</v>
      </c>
      <c r="C2501" s="1101">
        <v>2500</v>
      </c>
      <c r="D2501" s="1101">
        <v>17</v>
      </c>
      <c r="E2501" s="1101">
        <v>21</v>
      </c>
      <c r="F2501" s="1101">
        <v>322</v>
      </c>
      <c r="G2501" s="1101">
        <v>17</v>
      </c>
      <c r="H2501" s="1102">
        <f>MID(I2501,1,50)</f>
      </c>
      <c r="I2501" s="1" t="s">
        <v>5547</v>
      </c>
      <c r="J2501" s="1104" t="s">
        <v>5548</v>
      </c>
    </row>
    <row x14ac:dyDescent="0.25" r="2502" customHeight="1" ht="23.25">
      <c r="A2502" s="97">
        <v>73</v>
      </c>
      <c r="B2502" s="2" t="s">
        <v>5514</v>
      </c>
      <c r="C2502" s="1101">
        <v>2501</v>
      </c>
      <c r="D2502" s="1101">
        <v>17</v>
      </c>
      <c r="E2502" s="1101">
        <v>21</v>
      </c>
      <c r="F2502" s="1101">
        <v>322</v>
      </c>
      <c r="G2502" s="1101">
        <v>18</v>
      </c>
      <c r="H2502" s="1102">
        <f>MID(I2502,1,50)</f>
      </c>
      <c r="I2502" s="1" t="s">
        <v>5549</v>
      </c>
      <c r="J2502" s="1104" t="s">
        <v>5550</v>
      </c>
    </row>
    <row x14ac:dyDescent="0.25" r="2503" customHeight="1" ht="23.25">
      <c r="A2503" s="97">
        <v>73</v>
      </c>
      <c r="B2503" s="2" t="s">
        <v>5514</v>
      </c>
      <c r="C2503" s="1101">
        <v>2502</v>
      </c>
      <c r="D2503" s="1101">
        <v>17</v>
      </c>
      <c r="E2503" s="1101">
        <v>21</v>
      </c>
      <c r="F2503" s="1101">
        <v>322</v>
      </c>
      <c r="G2503" s="1101">
        <v>19</v>
      </c>
      <c r="H2503" s="1102">
        <f>MID(I2503,1,50)</f>
      </c>
      <c r="I2503" s="1" t="s">
        <v>5551</v>
      </c>
      <c r="J2503" s="1104" t="s">
        <v>5552</v>
      </c>
    </row>
    <row x14ac:dyDescent="0.25" r="2504" customHeight="1" ht="23.25">
      <c r="A2504" s="97">
        <v>73</v>
      </c>
      <c r="B2504" s="2" t="s">
        <v>5514</v>
      </c>
      <c r="C2504" s="1101">
        <v>2503</v>
      </c>
      <c r="D2504" s="1101">
        <v>17</v>
      </c>
      <c r="E2504" s="1101">
        <v>21</v>
      </c>
      <c r="F2504" s="1101">
        <v>322</v>
      </c>
      <c r="G2504" s="1101">
        <v>20</v>
      </c>
      <c r="H2504" s="1102">
        <f>MID(I2504,1,50)</f>
      </c>
      <c r="I2504" s="1" t="s">
        <v>5553</v>
      </c>
      <c r="J2504" s="1104" t="s">
        <v>5554</v>
      </c>
    </row>
    <row x14ac:dyDescent="0.25" r="2505" customHeight="1" ht="23.25">
      <c r="A2505" s="97">
        <v>73</v>
      </c>
      <c r="B2505" s="2" t="s">
        <v>5514</v>
      </c>
      <c r="C2505" s="1101">
        <v>2504</v>
      </c>
      <c r="D2505" s="1101">
        <v>17</v>
      </c>
      <c r="E2505" s="1101">
        <v>21</v>
      </c>
      <c r="F2505" s="1101">
        <v>322</v>
      </c>
      <c r="G2505" s="1101">
        <v>21</v>
      </c>
      <c r="H2505" s="1102">
        <f>MID(I2505,1,50)</f>
      </c>
      <c r="I2505" s="1" t="s">
        <v>5555</v>
      </c>
      <c r="J2505" s="1104" t="s">
        <v>5556</v>
      </c>
    </row>
    <row x14ac:dyDescent="0.25" r="2506" customHeight="1" ht="23.25">
      <c r="A2506" s="97">
        <v>73</v>
      </c>
      <c r="B2506" s="2" t="s">
        <v>5514</v>
      </c>
      <c r="C2506" s="1101">
        <v>2505</v>
      </c>
      <c r="D2506" s="1101">
        <v>17</v>
      </c>
      <c r="E2506" s="1101">
        <v>21</v>
      </c>
      <c r="F2506" s="1101">
        <v>322</v>
      </c>
      <c r="G2506" s="1101">
        <v>22</v>
      </c>
      <c r="H2506" s="1102">
        <f>MID(I2506,1,50)</f>
      </c>
      <c r="I2506" s="1" t="s">
        <v>5557</v>
      </c>
      <c r="J2506" s="1104" t="s">
        <v>5558</v>
      </c>
    </row>
    <row x14ac:dyDescent="0.25" r="2507" customHeight="1" ht="23.25">
      <c r="A2507" s="97">
        <v>73</v>
      </c>
      <c r="B2507" s="2" t="s">
        <v>5514</v>
      </c>
      <c r="C2507" s="1101">
        <v>2506</v>
      </c>
      <c r="D2507" s="1101">
        <v>17</v>
      </c>
      <c r="E2507" s="1101">
        <v>21</v>
      </c>
      <c r="F2507" s="1101">
        <v>322</v>
      </c>
      <c r="G2507" s="1101">
        <v>23</v>
      </c>
      <c r="H2507" s="1102">
        <f>MID(I2507,1,50)</f>
      </c>
      <c r="I2507" s="1" t="s">
        <v>5559</v>
      </c>
      <c r="J2507" s="1104" t="s">
        <v>5560</v>
      </c>
    </row>
    <row x14ac:dyDescent="0.25" r="2508" customHeight="1" ht="23.25">
      <c r="A2508" s="97">
        <v>73</v>
      </c>
      <c r="B2508" s="2" t="s">
        <v>5514</v>
      </c>
      <c r="C2508" s="1101">
        <v>2507</v>
      </c>
      <c r="D2508" s="1101">
        <v>17</v>
      </c>
      <c r="E2508" s="1101">
        <v>21</v>
      </c>
      <c r="F2508" s="1101">
        <v>322</v>
      </c>
      <c r="G2508" s="1101">
        <v>24</v>
      </c>
      <c r="H2508" s="1102">
        <f>MID(I2508,1,50)</f>
      </c>
      <c r="I2508" s="1" t="s">
        <v>5561</v>
      </c>
      <c r="J2508" s="1104" t="s">
        <v>5562</v>
      </c>
    </row>
    <row x14ac:dyDescent="0.25" r="2509" customHeight="1" ht="23.25">
      <c r="A2509" s="97">
        <v>73</v>
      </c>
      <c r="B2509" s="2" t="s">
        <v>5514</v>
      </c>
      <c r="C2509" s="1101">
        <v>2508</v>
      </c>
      <c r="D2509" s="1101">
        <v>17</v>
      </c>
      <c r="E2509" s="1101">
        <v>21</v>
      </c>
      <c r="F2509" s="1101">
        <v>323</v>
      </c>
      <c r="G2509" s="1101">
        <v>25</v>
      </c>
      <c r="H2509" s="1102">
        <f>MID(I2509,1,50)</f>
      </c>
      <c r="I2509" s="1" t="s">
        <v>5563</v>
      </c>
      <c r="J2509" s="1104" t="s">
        <v>5564</v>
      </c>
    </row>
    <row x14ac:dyDescent="0.25" r="2510" customHeight="1" ht="23.25">
      <c r="A2510" s="97">
        <v>73</v>
      </c>
      <c r="B2510" s="2" t="s">
        <v>5514</v>
      </c>
      <c r="C2510" s="1101">
        <v>2509</v>
      </c>
      <c r="D2510" s="1101">
        <v>17</v>
      </c>
      <c r="E2510" s="1101">
        <v>21</v>
      </c>
      <c r="F2510" s="1101">
        <v>323</v>
      </c>
      <c r="G2510" s="1101">
        <v>26</v>
      </c>
      <c r="H2510" s="1102">
        <f>MID(I2510,1,50)</f>
      </c>
      <c r="I2510" s="1" t="s">
        <v>5565</v>
      </c>
      <c r="J2510" s="1104" t="s">
        <v>5566</v>
      </c>
    </row>
    <row x14ac:dyDescent="0.25" r="2511" customHeight="1" ht="23.25">
      <c r="A2511" s="97">
        <v>73</v>
      </c>
      <c r="B2511" s="2" t="s">
        <v>5514</v>
      </c>
      <c r="C2511" s="1101">
        <v>2510</v>
      </c>
      <c r="D2511" s="1101">
        <v>17</v>
      </c>
      <c r="E2511" s="1101">
        <v>21</v>
      </c>
      <c r="F2511" s="1101">
        <v>323</v>
      </c>
      <c r="G2511" s="1101">
        <v>27</v>
      </c>
      <c r="H2511" s="1102">
        <f>MID(I2511,1,50)</f>
      </c>
      <c r="I2511" s="1" t="s">
        <v>5567</v>
      </c>
      <c r="J2511" s="1104" t="s">
        <v>5568</v>
      </c>
    </row>
    <row x14ac:dyDescent="0.25" r="2512" customHeight="1" ht="23.25">
      <c r="A2512" s="97">
        <v>73</v>
      </c>
      <c r="B2512" s="2" t="s">
        <v>5514</v>
      </c>
      <c r="C2512" s="1101">
        <v>2511</v>
      </c>
      <c r="D2512" s="1101">
        <v>17</v>
      </c>
      <c r="E2512" s="1101">
        <v>21</v>
      </c>
      <c r="F2512" s="1101">
        <v>323</v>
      </c>
      <c r="G2512" s="1101">
        <v>28</v>
      </c>
      <c r="H2512" s="1102">
        <f>MID(I2512,1,50)</f>
      </c>
      <c r="I2512" s="1" t="s">
        <v>5569</v>
      </c>
      <c r="J2512" s="1104" t="s">
        <v>5570</v>
      </c>
    </row>
    <row x14ac:dyDescent="0.25" r="2513" customHeight="1" ht="23.25">
      <c r="A2513" s="97">
        <v>73</v>
      </c>
      <c r="B2513" s="2" t="s">
        <v>5514</v>
      </c>
      <c r="C2513" s="1101">
        <v>2512</v>
      </c>
      <c r="D2513" s="1101">
        <v>17</v>
      </c>
      <c r="E2513" s="1101">
        <v>21</v>
      </c>
      <c r="F2513" s="1101">
        <v>323</v>
      </c>
      <c r="G2513" s="1101">
        <v>29</v>
      </c>
      <c r="H2513" s="1102">
        <f>MID(I2513,1,50)</f>
      </c>
      <c r="I2513" s="1" t="s">
        <v>5571</v>
      </c>
      <c r="J2513" s="1104" t="s">
        <v>5572</v>
      </c>
    </row>
    <row x14ac:dyDescent="0.25" r="2514" customHeight="1" ht="23.25">
      <c r="A2514" s="97">
        <v>73</v>
      </c>
      <c r="B2514" s="2" t="s">
        <v>5514</v>
      </c>
      <c r="C2514" s="1101">
        <v>2513</v>
      </c>
      <c r="D2514" s="1101">
        <v>17</v>
      </c>
      <c r="E2514" s="1101">
        <v>21</v>
      </c>
      <c r="F2514" s="1101">
        <v>323</v>
      </c>
      <c r="G2514" s="1101">
        <v>30</v>
      </c>
      <c r="H2514" s="1102">
        <f>MID(I2514,1,50)</f>
      </c>
      <c r="I2514" s="1" t="s">
        <v>5573</v>
      </c>
      <c r="J2514" s="1104" t="s">
        <v>5574</v>
      </c>
    </row>
    <row x14ac:dyDescent="0.25" r="2515" customHeight="1" ht="23.25">
      <c r="A2515" s="97">
        <v>73</v>
      </c>
      <c r="B2515" s="2" t="s">
        <v>5514</v>
      </c>
      <c r="C2515" s="1101">
        <v>2514</v>
      </c>
      <c r="D2515" s="1101">
        <v>17</v>
      </c>
      <c r="E2515" s="1101">
        <v>21</v>
      </c>
      <c r="F2515" s="1101">
        <v>323</v>
      </c>
      <c r="G2515" s="1101">
        <v>31</v>
      </c>
      <c r="H2515" s="1102">
        <f>MID(I2515,1,50)</f>
      </c>
      <c r="I2515" s="1" t="s">
        <v>5575</v>
      </c>
      <c r="J2515" s="1104" t="s">
        <v>5576</v>
      </c>
    </row>
    <row x14ac:dyDescent="0.25" r="2516" customHeight="1" ht="23.25">
      <c r="A2516" s="97">
        <v>73</v>
      </c>
      <c r="B2516" s="2" t="s">
        <v>5514</v>
      </c>
      <c r="C2516" s="1101">
        <v>2515</v>
      </c>
      <c r="D2516" s="1101">
        <v>17</v>
      </c>
      <c r="E2516" s="1101">
        <v>21</v>
      </c>
      <c r="F2516" s="1101">
        <v>323</v>
      </c>
      <c r="G2516" s="1101">
        <v>32</v>
      </c>
      <c r="H2516" s="1102">
        <f>MID(I2516,1,50)</f>
      </c>
      <c r="I2516" s="1" t="s">
        <v>5577</v>
      </c>
      <c r="J2516" s="1104" t="s">
        <v>5578</v>
      </c>
    </row>
    <row x14ac:dyDescent="0.25" r="2517" customHeight="1" ht="23.25">
      <c r="A2517" s="97">
        <v>73</v>
      </c>
      <c r="B2517" s="2" t="s">
        <v>5514</v>
      </c>
      <c r="C2517" s="1101">
        <v>2516</v>
      </c>
      <c r="D2517" s="1101">
        <v>17</v>
      </c>
      <c r="E2517" s="1101">
        <v>21</v>
      </c>
      <c r="F2517" s="1101">
        <v>323</v>
      </c>
      <c r="G2517" s="1101">
        <v>33</v>
      </c>
      <c r="H2517" s="1102">
        <f>MID(I2517,1,50)</f>
      </c>
      <c r="I2517" s="1" t="s">
        <v>5579</v>
      </c>
      <c r="J2517" s="1104" t="s">
        <v>5580</v>
      </c>
    </row>
    <row x14ac:dyDescent="0.25" r="2518" customHeight="1" ht="23.25">
      <c r="A2518" s="97">
        <v>73</v>
      </c>
      <c r="B2518" s="2" t="s">
        <v>5514</v>
      </c>
      <c r="C2518" s="1101">
        <v>2517</v>
      </c>
      <c r="D2518" s="1101">
        <v>17</v>
      </c>
      <c r="E2518" s="1101">
        <v>21</v>
      </c>
      <c r="F2518" s="1101">
        <v>323</v>
      </c>
      <c r="G2518" s="1101">
        <v>34</v>
      </c>
      <c r="H2518" s="1102">
        <f>MID(I2518,1,50)</f>
      </c>
      <c r="I2518" s="1" t="s">
        <v>5581</v>
      </c>
      <c r="J2518" s="1104" t="s">
        <v>5582</v>
      </c>
    </row>
    <row x14ac:dyDescent="0.25" r="2519" customHeight="1" ht="23.25">
      <c r="A2519" s="97">
        <v>73</v>
      </c>
      <c r="B2519" s="2" t="s">
        <v>5514</v>
      </c>
      <c r="C2519" s="1101">
        <v>2518</v>
      </c>
      <c r="D2519" s="1101">
        <v>17</v>
      </c>
      <c r="E2519" s="1101">
        <v>21</v>
      </c>
      <c r="F2519" s="1101">
        <v>323</v>
      </c>
      <c r="G2519" s="1101">
        <v>35</v>
      </c>
      <c r="H2519" s="1102">
        <f>MID(I2519,1,50)</f>
      </c>
      <c r="I2519" s="1" t="s">
        <v>5583</v>
      </c>
      <c r="J2519" s="1104" t="s">
        <v>5584</v>
      </c>
    </row>
    <row x14ac:dyDescent="0.25" r="2520" customHeight="1" ht="23.25">
      <c r="A2520" s="97">
        <v>73</v>
      </c>
      <c r="B2520" s="2" t="s">
        <v>5514</v>
      </c>
      <c r="C2520" s="1101">
        <v>2519</v>
      </c>
      <c r="D2520" s="1101">
        <v>17</v>
      </c>
      <c r="E2520" s="1101">
        <v>21</v>
      </c>
      <c r="F2520" s="1101">
        <v>324</v>
      </c>
      <c r="G2520" s="1101">
        <v>36</v>
      </c>
      <c r="H2520" s="1102">
        <f>MID(I2520,1,50)</f>
      </c>
      <c r="I2520" s="1" t="s">
        <v>5585</v>
      </c>
      <c r="J2520" s="1104" t="s">
        <v>5586</v>
      </c>
    </row>
    <row x14ac:dyDescent="0.25" r="2521" customHeight="1" ht="23.25">
      <c r="A2521" s="97">
        <v>73</v>
      </c>
      <c r="B2521" s="2" t="s">
        <v>5514</v>
      </c>
      <c r="C2521" s="1101">
        <v>2520</v>
      </c>
      <c r="D2521" s="1101">
        <v>17</v>
      </c>
      <c r="E2521" s="1101">
        <v>21</v>
      </c>
      <c r="F2521" s="1101">
        <v>324</v>
      </c>
      <c r="G2521" s="1101">
        <v>37</v>
      </c>
      <c r="H2521" s="1102">
        <f>MID(I2521,1,50)</f>
      </c>
      <c r="I2521" s="1" t="s">
        <v>5587</v>
      </c>
      <c r="J2521" s="1104" t="s">
        <v>5588</v>
      </c>
    </row>
    <row x14ac:dyDescent="0.25" r="2522" customHeight="1" ht="23.25">
      <c r="A2522" s="97">
        <v>73</v>
      </c>
      <c r="B2522" s="2" t="s">
        <v>5514</v>
      </c>
      <c r="C2522" s="1101">
        <v>2521</v>
      </c>
      <c r="D2522" s="1101">
        <v>17</v>
      </c>
      <c r="E2522" s="1101">
        <v>21</v>
      </c>
      <c r="F2522" s="1101">
        <v>324</v>
      </c>
      <c r="G2522" s="1101">
        <v>38</v>
      </c>
      <c r="H2522" s="1102">
        <f>MID(I2522,1,50)</f>
      </c>
      <c r="I2522" s="1" t="s">
        <v>3360</v>
      </c>
      <c r="J2522" s="1104" t="s">
        <v>5589</v>
      </c>
    </row>
    <row x14ac:dyDescent="0.25" r="2523" customHeight="1" ht="23.25">
      <c r="A2523" s="97">
        <v>73</v>
      </c>
      <c r="B2523" s="2" t="s">
        <v>5514</v>
      </c>
      <c r="C2523" s="1101">
        <v>2522</v>
      </c>
      <c r="D2523" s="1101">
        <v>17</v>
      </c>
      <c r="E2523" s="1101">
        <v>21</v>
      </c>
      <c r="F2523" s="1101">
        <v>324</v>
      </c>
      <c r="G2523" s="1101">
        <v>39</v>
      </c>
      <c r="H2523" s="1102">
        <f>MID(I2523,1,50)</f>
      </c>
      <c r="I2523" s="1" t="s">
        <v>5590</v>
      </c>
      <c r="J2523" s="1104" t="s">
        <v>5591</v>
      </c>
    </row>
    <row x14ac:dyDescent="0.25" r="2524" customHeight="1" ht="23.25">
      <c r="A2524" s="97">
        <v>73</v>
      </c>
      <c r="B2524" s="2" t="s">
        <v>5514</v>
      </c>
      <c r="C2524" s="1101">
        <v>2523</v>
      </c>
      <c r="D2524" s="1101">
        <v>17</v>
      </c>
      <c r="E2524" s="1101">
        <v>21</v>
      </c>
      <c r="F2524" s="1101">
        <v>324</v>
      </c>
      <c r="G2524" s="1101">
        <v>40</v>
      </c>
      <c r="H2524" s="1102">
        <f>MID(I2524,1,50)</f>
      </c>
      <c r="I2524" s="1" t="s">
        <v>5592</v>
      </c>
      <c r="J2524" s="1104" t="s">
        <v>5593</v>
      </c>
    </row>
    <row x14ac:dyDescent="0.25" r="2525" customHeight="1" ht="23.25">
      <c r="A2525" s="97">
        <v>73</v>
      </c>
      <c r="B2525" s="2" t="s">
        <v>5514</v>
      </c>
      <c r="C2525" s="1101">
        <v>2524</v>
      </c>
      <c r="D2525" s="1101">
        <v>17</v>
      </c>
      <c r="E2525" s="1101">
        <v>21</v>
      </c>
      <c r="F2525" s="1101">
        <v>324</v>
      </c>
      <c r="G2525" s="1101">
        <v>41</v>
      </c>
      <c r="H2525" s="1102">
        <f>MID(I2525,1,50)</f>
      </c>
      <c r="I2525" s="1" t="s">
        <v>2130</v>
      </c>
      <c r="J2525" s="1104" t="s">
        <v>5594</v>
      </c>
    </row>
    <row x14ac:dyDescent="0.25" r="2526" customHeight="1" ht="23.25">
      <c r="A2526" s="97">
        <v>73</v>
      </c>
      <c r="B2526" s="2" t="s">
        <v>5514</v>
      </c>
      <c r="C2526" s="1101">
        <v>2525</v>
      </c>
      <c r="D2526" s="1101">
        <v>17</v>
      </c>
      <c r="E2526" s="1101">
        <v>21</v>
      </c>
      <c r="F2526" s="1101">
        <v>324</v>
      </c>
      <c r="G2526" s="1101">
        <v>42</v>
      </c>
      <c r="H2526" s="1102">
        <f>MID(I2526,1,50)</f>
      </c>
      <c r="I2526" s="1" t="s">
        <v>5595</v>
      </c>
      <c r="J2526" s="1104" t="s">
        <v>5596</v>
      </c>
    </row>
    <row x14ac:dyDescent="0.25" r="2527" customHeight="1" ht="23.25">
      <c r="A2527" s="97">
        <v>73</v>
      </c>
      <c r="B2527" s="2" t="s">
        <v>5514</v>
      </c>
      <c r="C2527" s="1101">
        <v>2526</v>
      </c>
      <c r="D2527" s="1101">
        <v>17</v>
      </c>
      <c r="E2527" s="1101">
        <v>21</v>
      </c>
      <c r="F2527" s="1101">
        <v>324</v>
      </c>
      <c r="G2527" s="1101">
        <v>43</v>
      </c>
      <c r="H2527" s="1102">
        <f>MID(I2527,1,50)</f>
      </c>
      <c r="I2527" s="1" t="s">
        <v>5597</v>
      </c>
      <c r="J2527" s="1104" t="s">
        <v>5598</v>
      </c>
    </row>
    <row x14ac:dyDescent="0.25" r="2528" customHeight="1" ht="23.25">
      <c r="A2528" s="97">
        <v>73</v>
      </c>
      <c r="B2528" s="2" t="s">
        <v>5514</v>
      </c>
      <c r="C2528" s="1101">
        <v>2527</v>
      </c>
      <c r="D2528" s="1101">
        <v>17</v>
      </c>
      <c r="E2528" s="1101">
        <v>21</v>
      </c>
      <c r="F2528" s="1101">
        <v>324</v>
      </c>
      <c r="G2528" s="1101">
        <v>44</v>
      </c>
      <c r="H2528" s="1102">
        <f>MID(I2528,1,50)</f>
      </c>
      <c r="I2528" s="1" t="s">
        <v>5599</v>
      </c>
      <c r="J2528" s="1104" t="s">
        <v>5600</v>
      </c>
    </row>
    <row x14ac:dyDescent="0.25" r="2529" customHeight="1" ht="23.25">
      <c r="A2529" s="97">
        <v>73</v>
      </c>
      <c r="B2529" s="2" t="s">
        <v>5514</v>
      </c>
      <c r="C2529" s="1101">
        <v>2528</v>
      </c>
      <c r="D2529" s="1101">
        <v>17</v>
      </c>
      <c r="E2529" s="1101">
        <v>21</v>
      </c>
      <c r="F2529" s="1101">
        <v>325</v>
      </c>
      <c r="G2529" s="1101">
        <v>45</v>
      </c>
      <c r="H2529" s="1102">
        <f>MID(I2529,1,50)</f>
      </c>
      <c r="I2529" s="1" t="s">
        <v>5601</v>
      </c>
      <c r="J2529" s="1104" t="s">
        <v>5602</v>
      </c>
    </row>
    <row x14ac:dyDescent="0.25" r="2530" customHeight="1" ht="23.25">
      <c r="A2530" s="97">
        <v>73</v>
      </c>
      <c r="B2530" s="2" t="s">
        <v>5514</v>
      </c>
      <c r="C2530" s="1101">
        <v>2529</v>
      </c>
      <c r="D2530" s="1101">
        <v>17</v>
      </c>
      <c r="E2530" s="1101">
        <v>21</v>
      </c>
      <c r="F2530" s="1101">
        <v>325</v>
      </c>
      <c r="G2530" s="1101">
        <v>46</v>
      </c>
      <c r="H2530" s="1102">
        <f>MID(I2530,1,50)</f>
      </c>
      <c r="I2530" s="1" t="s">
        <v>5603</v>
      </c>
      <c r="J2530" s="1104" t="s">
        <v>5604</v>
      </c>
    </row>
    <row x14ac:dyDescent="0.25" r="2531" customHeight="1" ht="23.25">
      <c r="A2531" s="97">
        <v>73</v>
      </c>
      <c r="B2531" s="2" t="s">
        <v>5514</v>
      </c>
      <c r="C2531" s="1101">
        <v>2530</v>
      </c>
      <c r="D2531" s="1101">
        <v>17</v>
      </c>
      <c r="E2531" s="1101">
        <v>21</v>
      </c>
      <c r="F2531" s="1101">
        <v>325</v>
      </c>
      <c r="G2531" s="1101">
        <v>47</v>
      </c>
      <c r="H2531" s="1102">
        <f>MID(I2531,1,50)</f>
      </c>
      <c r="I2531" s="1" t="s">
        <v>5605</v>
      </c>
      <c r="J2531" s="1104" t="s">
        <v>5606</v>
      </c>
    </row>
    <row x14ac:dyDescent="0.25" r="2532" customHeight="1" ht="23.25">
      <c r="A2532" s="97">
        <v>73</v>
      </c>
      <c r="B2532" s="2" t="s">
        <v>5514</v>
      </c>
      <c r="C2532" s="1101">
        <v>2531</v>
      </c>
      <c r="D2532" s="1101">
        <v>17</v>
      </c>
      <c r="E2532" s="1101">
        <v>21</v>
      </c>
      <c r="F2532" s="1101">
        <v>325</v>
      </c>
      <c r="G2532" s="1101">
        <v>48</v>
      </c>
      <c r="H2532" s="1102">
        <f>MID(I2532,1,50)</f>
      </c>
      <c r="I2532" s="1" t="s">
        <v>5607</v>
      </c>
      <c r="J2532" s="1104" t="s">
        <v>5608</v>
      </c>
    </row>
    <row x14ac:dyDescent="0.25" r="2533" customHeight="1" ht="23.25">
      <c r="A2533" s="97">
        <v>73</v>
      </c>
      <c r="B2533" s="2" t="s">
        <v>5514</v>
      </c>
      <c r="C2533" s="1101">
        <v>2532</v>
      </c>
      <c r="D2533" s="1101">
        <v>17</v>
      </c>
      <c r="E2533" s="1101">
        <v>21</v>
      </c>
      <c r="F2533" s="1101">
        <v>325</v>
      </c>
      <c r="G2533" s="1101">
        <v>49</v>
      </c>
      <c r="H2533" s="1102">
        <f>MID(I2533,1,50)</f>
      </c>
      <c r="I2533" s="1" t="s">
        <v>5609</v>
      </c>
      <c r="J2533" s="1104" t="s">
        <v>5610</v>
      </c>
    </row>
    <row x14ac:dyDescent="0.25" r="2534" customHeight="1" ht="23.25">
      <c r="A2534" s="97">
        <v>73</v>
      </c>
      <c r="B2534" s="2" t="s">
        <v>5514</v>
      </c>
      <c r="C2534" s="1101">
        <v>2533</v>
      </c>
      <c r="D2534" s="1101">
        <v>17</v>
      </c>
      <c r="E2534" s="1101">
        <v>21</v>
      </c>
      <c r="F2534" s="1101">
        <v>325</v>
      </c>
      <c r="G2534" s="1101">
        <v>50</v>
      </c>
      <c r="H2534" s="1102">
        <f>MID(I2534,1,50)</f>
      </c>
      <c r="I2534" s="1" t="s">
        <v>5611</v>
      </c>
      <c r="J2534" s="1104" t="s">
        <v>5612</v>
      </c>
    </row>
    <row x14ac:dyDescent="0.25" r="2535" customHeight="1" ht="23.25">
      <c r="A2535" s="97">
        <v>73</v>
      </c>
      <c r="B2535" s="2" t="s">
        <v>5514</v>
      </c>
      <c r="C2535" s="1101">
        <v>2534</v>
      </c>
      <c r="D2535" s="1101">
        <v>17</v>
      </c>
      <c r="E2535" s="1101">
        <v>21</v>
      </c>
      <c r="F2535" s="1101">
        <v>325</v>
      </c>
      <c r="G2535" s="1101">
        <v>51</v>
      </c>
      <c r="H2535" s="1102">
        <f>MID(I2535,1,50)</f>
      </c>
      <c r="I2535" s="1" t="s">
        <v>5613</v>
      </c>
      <c r="J2535" s="1104" t="s">
        <v>5614</v>
      </c>
    </row>
    <row x14ac:dyDescent="0.25" r="2536" customHeight="1" ht="23.25">
      <c r="A2536" s="97">
        <v>73</v>
      </c>
      <c r="B2536" s="2" t="s">
        <v>5514</v>
      </c>
      <c r="C2536" s="1101">
        <v>2535</v>
      </c>
      <c r="D2536" s="1101">
        <v>17</v>
      </c>
      <c r="E2536" s="1101">
        <v>21</v>
      </c>
      <c r="F2536" s="1101">
        <v>325</v>
      </c>
      <c r="G2536" s="1101">
        <v>52</v>
      </c>
      <c r="H2536" s="1102">
        <f>MID(I2536,1,50)</f>
      </c>
      <c r="I2536" s="1" t="s">
        <v>5615</v>
      </c>
      <c r="J2536" s="1104" t="s">
        <v>5616</v>
      </c>
    </row>
    <row x14ac:dyDescent="0.25" r="2537" customHeight="1" ht="23.25">
      <c r="A2537" s="97">
        <v>73</v>
      </c>
      <c r="B2537" s="2" t="s">
        <v>5514</v>
      </c>
      <c r="C2537" s="1101">
        <v>2536</v>
      </c>
      <c r="D2537" s="1101">
        <v>17</v>
      </c>
      <c r="E2537" s="1101">
        <v>21</v>
      </c>
      <c r="F2537" s="1101">
        <v>325</v>
      </c>
      <c r="G2537" s="1101">
        <v>53</v>
      </c>
      <c r="H2537" s="1102">
        <f>MID(I2537,1,50)</f>
      </c>
      <c r="I2537" s="1" t="s">
        <v>5617</v>
      </c>
      <c r="J2537" s="1104" t="s">
        <v>5618</v>
      </c>
    </row>
    <row x14ac:dyDescent="0.25" r="2538" customHeight="1" ht="23.25">
      <c r="A2538" s="97">
        <v>73</v>
      </c>
      <c r="B2538" s="2" t="s">
        <v>5514</v>
      </c>
      <c r="C2538" s="1101">
        <v>2537</v>
      </c>
      <c r="D2538" s="1101">
        <v>17</v>
      </c>
      <c r="E2538" s="1101">
        <v>21</v>
      </c>
      <c r="F2538" s="1101">
        <v>325</v>
      </c>
      <c r="G2538" s="1101">
        <v>54</v>
      </c>
      <c r="H2538" s="1102">
        <f>MID(I2538,1,50)</f>
      </c>
      <c r="I2538" s="1" t="s">
        <v>5619</v>
      </c>
      <c r="J2538" s="1104" t="s">
        <v>5620</v>
      </c>
    </row>
    <row x14ac:dyDescent="0.25" r="2539" customHeight="1" ht="23.25">
      <c r="A2539" s="97">
        <v>73</v>
      </c>
      <c r="B2539" s="2" t="s">
        <v>5514</v>
      </c>
      <c r="C2539" s="1101">
        <v>2538</v>
      </c>
      <c r="D2539" s="1101">
        <v>17</v>
      </c>
      <c r="E2539" s="1101">
        <v>21</v>
      </c>
      <c r="F2539" s="1101">
        <v>325</v>
      </c>
      <c r="G2539" s="1101">
        <v>55</v>
      </c>
      <c r="H2539" s="1102">
        <f>MID(I2539,1,50)</f>
      </c>
      <c r="I2539" s="1" t="s">
        <v>5621</v>
      </c>
      <c r="J2539" s="1104" t="s">
        <v>5622</v>
      </c>
    </row>
    <row x14ac:dyDescent="0.25" r="2540" customHeight="1" ht="23.25">
      <c r="A2540" s="97">
        <v>73</v>
      </c>
      <c r="B2540" s="2" t="s">
        <v>5514</v>
      </c>
      <c r="C2540" s="1101">
        <v>2539</v>
      </c>
      <c r="D2540" s="1101">
        <v>17</v>
      </c>
      <c r="E2540" s="1101">
        <v>21</v>
      </c>
      <c r="F2540" s="1101">
        <v>325</v>
      </c>
      <c r="G2540" s="1101">
        <v>56</v>
      </c>
      <c r="H2540" s="1102">
        <f>MID(I2540,1,50)</f>
      </c>
      <c r="I2540" s="1" t="s">
        <v>5623</v>
      </c>
      <c r="J2540" s="1104" t="s">
        <v>5624</v>
      </c>
    </row>
    <row x14ac:dyDescent="0.25" r="2541" customHeight="1" ht="23.25">
      <c r="A2541" s="97">
        <v>73</v>
      </c>
      <c r="B2541" s="2" t="s">
        <v>5514</v>
      </c>
      <c r="C2541" s="1101">
        <v>2540</v>
      </c>
      <c r="D2541" s="1101">
        <v>17</v>
      </c>
      <c r="E2541" s="1101">
        <v>21</v>
      </c>
      <c r="F2541" s="1101">
        <v>325</v>
      </c>
      <c r="G2541" s="1101">
        <v>57</v>
      </c>
      <c r="H2541" s="1102">
        <f>MID(I2541,1,50)</f>
      </c>
      <c r="I2541" s="1" t="s">
        <v>5625</v>
      </c>
      <c r="J2541" s="1104" t="s">
        <v>5626</v>
      </c>
    </row>
    <row x14ac:dyDescent="0.25" r="2542" customHeight="1" ht="23.25">
      <c r="A2542" s="97">
        <v>73</v>
      </c>
      <c r="B2542" s="2" t="s">
        <v>5514</v>
      </c>
      <c r="C2542" s="1101">
        <v>2541</v>
      </c>
      <c r="D2542" s="1101">
        <v>17</v>
      </c>
      <c r="E2542" s="1101">
        <v>21</v>
      </c>
      <c r="F2542" s="1101">
        <v>326</v>
      </c>
      <c r="G2542" s="1101">
        <v>58</v>
      </c>
      <c r="H2542" s="1102">
        <f>MID(I2542,1,50)</f>
      </c>
      <c r="I2542" s="1" t="s">
        <v>5627</v>
      </c>
      <c r="J2542" s="1104" t="s">
        <v>5628</v>
      </c>
    </row>
    <row x14ac:dyDescent="0.25" r="2543" customHeight="1" ht="23.25">
      <c r="A2543" s="97">
        <v>73</v>
      </c>
      <c r="B2543" s="2" t="s">
        <v>5514</v>
      </c>
      <c r="C2543" s="1101">
        <v>2542</v>
      </c>
      <c r="D2543" s="1101">
        <v>17</v>
      </c>
      <c r="E2543" s="1101">
        <v>21</v>
      </c>
      <c r="F2543" s="1101">
        <v>326</v>
      </c>
      <c r="G2543" s="1101">
        <v>59</v>
      </c>
      <c r="H2543" s="1102">
        <f>MID(I2543,1,50)</f>
      </c>
      <c r="I2543" s="1" t="s">
        <v>5629</v>
      </c>
      <c r="J2543" s="1104" t="s">
        <v>5630</v>
      </c>
    </row>
    <row x14ac:dyDescent="0.25" r="2544" customHeight="1" ht="23.25">
      <c r="A2544" s="97">
        <v>73</v>
      </c>
      <c r="B2544" s="2" t="s">
        <v>5514</v>
      </c>
      <c r="C2544" s="1101">
        <v>2543</v>
      </c>
      <c r="D2544" s="1101">
        <v>17</v>
      </c>
      <c r="E2544" s="1101">
        <v>21</v>
      </c>
      <c r="F2544" s="1101">
        <v>326</v>
      </c>
      <c r="G2544" s="1101">
        <v>60</v>
      </c>
      <c r="H2544" s="1102">
        <f>MID(I2544,1,50)</f>
      </c>
      <c r="I2544" s="1" t="s">
        <v>5631</v>
      </c>
      <c r="J2544" s="1104" t="s">
        <v>5632</v>
      </c>
    </row>
    <row x14ac:dyDescent="0.25" r="2545" customHeight="1" ht="23.25">
      <c r="A2545" s="97">
        <v>73</v>
      </c>
      <c r="B2545" s="2" t="s">
        <v>5514</v>
      </c>
      <c r="C2545" s="1101">
        <v>2544</v>
      </c>
      <c r="D2545" s="1101">
        <v>17</v>
      </c>
      <c r="E2545" s="1101">
        <v>21</v>
      </c>
      <c r="F2545" s="1101">
        <v>326</v>
      </c>
      <c r="G2545" s="1101">
        <v>61</v>
      </c>
      <c r="H2545" s="1102">
        <f>MID(I2545,1,50)</f>
      </c>
      <c r="I2545" s="1" t="s">
        <v>5633</v>
      </c>
      <c r="J2545" s="1104" t="s">
        <v>5634</v>
      </c>
    </row>
    <row x14ac:dyDescent="0.25" r="2546" customHeight="1" ht="23.25">
      <c r="A2546" s="97">
        <v>73</v>
      </c>
      <c r="B2546" s="2" t="s">
        <v>5514</v>
      </c>
      <c r="C2546" s="1101">
        <v>2545</v>
      </c>
      <c r="D2546" s="1101">
        <v>17</v>
      </c>
      <c r="E2546" s="1101">
        <v>21</v>
      </c>
      <c r="F2546" s="1101">
        <v>326</v>
      </c>
      <c r="G2546" s="1101">
        <v>62</v>
      </c>
      <c r="H2546" s="1102">
        <f>MID(I2546,1,50)</f>
      </c>
      <c r="I2546" s="1" t="s">
        <v>5635</v>
      </c>
      <c r="J2546" s="1104" t="s">
        <v>5636</v>
      </c>
    </row>
    <row x14ac:dyDescent="0.25" r="2547" customHeight="1" ht="23.25">
      <c r="A2547" s="97">
        <v>73</v>
      </c>
      <c r="B2547" s="2" t="s">
        <v>5514</v>
      </c>
      <c r="C2547" s="1101">
        <v>2546</v>
      </c>
      <c r="D2547" s="1101">
        <v>17</v>
      </c>
      <c r="E2547" s="1101">
        <v>21</v>
      </c>
      <c r="F2547" s="1101">
        <v>326</v>
      </c>
      <c r="G2547" s="1101">
        <v>63</v>
      </c>
      <c r="H2547" s="1102">
        <f>MID(I2547,1,50)</f>
      </c>
      <c r="I2547" s="1" t="s">
        <v>5637</v>
      </c>
      <c r="J2547" s="1104" t="s">
        <v>5638</v>
      </c>
    </row>
    <row x14ac:dyDescent="0.25" r="2548" customHeight="1" ht="23.25">
      <c r="A2548" s="97">
        <v>73</v>
      </c>
      <c r="B2548" s="2" t="s">
        <v>5514</v>
      </c>
      <c r="C2548" s="1101">
        <v>2547</v>
      </c>
      <c r="D2548" s="1101">
        <v>17</v>
      </c>
      <c r="E2548" s="1101">
        <v>21</v>
      </c>
      <c r="F2548" s="1101">
        <v>326</v>
      </c>
      <c r="G2548" s="1101">
        <v>64</v>
      </c>
      <c r="H2548" s="1102">
        <f>MID(I2548,1,50)</f>
      </c>
      <c r="I2548" s="1" t="s">
        <v>5639</v>
      </c>
      <c r="J2548" s="1104" t="s">
        <v>5640</v>
      </c>
    </row>
    <row x14ac:dyDescent="0.25" r="2549" customHeight="1" ht="23.25">
      <c r="A2549" s="97">
        <v>73</v>
      </c>
      <c r="B2549" s="2" t="s">
        <v>5514</v>
      </c>
      <c r="C2549" s="1101">
        <v>2548</v>
      </c>
      <c r="D2549" s="1101">
        <v>17</v>
      </c>
      <c r="E2549" s="1101">
        <v>21</v>
      </c>
      <c r="F2549" s="1101">
        <v>326</v>
      </c>
      <c r="G2549" s="1101">
        <v>65</v>
      </c>
      <c r="H2549" s="1102">
        <f>MID(I2549,1,50)</f>
      </c>
      <c r="I2549" s="1" t="s">
        <v>5641</v>
      </c>
      <c r="J2549" s="1104" t="s">
        <v>5642</v>
      </c>
    </row>
    <row x14ac:dyDescent="0.25" r="2550" customHeight="1" ht="23.25">
      <c r="A2550" s="97">
        <v>73</v>
      </c>
      <c r="B2550" s="2" t="s">
        <v>5514</v>
      </c>
      <c r="C2550" s="1101">
        <v>2549</v>
      </c>
      <c r="D2550" s="1101">
        <v>17</v>
      </c>
      <c r="E2550" s="1101">
        <v>21</v>
      </c>
      <c r="F2550" s="1101">
        <v>326</v>
      </c>
      <c r="G2550" s="1101">
        <v>66</v>
      </c>
      <c r="H2550" s="1102">
        <f>MID(I2550,1,50)</f>
      </c>
      <c r="I2550" s="1" t="s">
        <v>5643</v>
      </c>
      <c r="J2550" s="1104" t="s">
        <v>5644</v>
      </c>
    </row>
    <row x14ac:dyDescent="0.25" r="2551" customHeight="1" ht="23.25">
      <c r="A2551" s="97">
        <v>73</v>
      </c>
      <c r="B2551" s="2" t="s">
        <v>5514</v>
      </c>
      <c r="C2551" s="1101">
        <v>2550</v>
      </c>
      <c r="D2551" s="1101">
        <v>17</v>
      </c>
      <c r="E2551" s="1101">
        <v>21</v>
      </c>
      <c r="F2551" s="1101">
        <v>326</v>
      </c>
      <c r="G2551" s="1101">
        <v>67</v>
      </c>
      <c r="H2551" s="1102">
        <f>MID(I2551,1,50)</f>
      </c>
      <c r="I2551" s="1" t="s">
        <v>5645</v>
      </c>
      <c r="J2551" s="1104" t="s">
        <v>5646</v>
      </c>
    </row>
    <row x14ac:dyDescent="0.25" r="2552" customHeight="1" ht="23.25">
      <c r="A2552" s="97">
        <v>73</v>
      </c>
      <c r="B2552" s="2" t="s">
        <v>5514</v>
      </c>
      <c r="C2552" s="1101">
        <v>2551</v>
      </c>
      <c r="D2552" s="1101">
        <v>17</v>
      </c>
      <c r="E2552" s="1101">
        <v>21</v>
      </c>
      <c r="F2552" s="1101">
        <v>326</v>
      </c>
      <c r="G2552" s="1101">
        <v>68</v>
      </c>
      <c r="H2552" s="1102">
        <f>MID(I2552,1,50)</f>
      </c>
      <c r="I2552" s="1" t="s">
        <v>5647</v>
      </c>
      <c r="J2552" s="1104" t="s">
        <v>5648</v>
      </c>
    </row>
    <row x14ac:dyDescent="0.25" r="2553" customHeight="1" ht="23.25">
      <c r="A2553" s="97">
        <v>73</v>
      </c>
      <c r="B2553" s="2" t="s">
        <v>5514</v>
      </c>
      <c r="C2553" s="1101">
        <v>2552</v>
      </c>
      <c r="D2553" s="1101">
        <v>17</v>
      </c>
      <c r="E2553" s="1101">
        <v>21</v>
      </c>
      <c r="F2553" s="1101">
        <v>326</v>
      </c>
      <c r="G2553" s="1101">
        <v>69</v>
      </c>
      <c r="H2553" s="1102">
        <f>MID(I2553,1,50)</f>
      </c>
      <c r="I2553" s="1" t="s">
        <v>5649</v>
      </c>
      <c r="J2553" s="1104" t="s">
        <v>5650</v>
      </c>
    </row>
    <row x14ac:dyDescent="0.25" r="2554" customHeight="1" ht="23.25">
      <c r="A2554" s="97">
        <v>73</v>
      </c>
      <c r="B2554" s="2" t="s">
        <v>5514</v>
      </c>
      <c r="C2554" s="1101">
        <v>2553</v>
      </c>
      <c r="D2554" s="1101">
        <v>17</v>
      </c>
      <c r="E2554" s="1101">
        <v>21</v>
      </c>
      <c r="F2554" s="1101">
        <v>326</v>
      </c>
      <c r="G2554" s="1101">
        <v>70</v>
      </c>
      <c r="H2554" s="1102">
        <f>MID(I2554,1,50)</f>
      </c>
      <c r="I2554" s="1" t="s">
        <v>5651</v>
      </c>
      <c r="J2554" s="1104" t="s">
        <v>5652</v>
      </c>
    </row>
    <row x14ac:dyDescent="0.25" r="2555" customHeight="1" ht="23.25">
      <c r="A2555" s="97">
        <v>73</v>
      </c>
      <c r="B2555" s="2" t="s">
        <v>5514</v>
      </c>
      <c r="C2555" s="1101">
        <v>2554</v>
      </c>
      <c r="D2555" s="1101">
        <v>17</v>
      </c>
      <c r="E2555" s="1101">
        <v>21</v>
      </c>
      <c r="F2555" s="1101">
        <v>326</v>
      </c>
      <c r="G2555" s="1101">
        <v>71</v>
      </c>
      <c r="H2555" s="1102">
        <f>MID(I2555,1,50)</f>
      </c>
      <c r="I2555" s="1" t="s">
        <v>5653</v>
      </c>
      <c r="J2555" s="1104" t="s">
        <v>5654</v>
      </c>
    </row>
    <row x14ac:dyDescent="0.25" r="2556" customHeight="1" ht="23.25">
      <c r="A2556" s="97">
        <v>73</v>
      </c>
      <c r="B2556" s="2" t="s">
        <v>5514</v>
      </c>
      <c r="C2556" s="1101">
        <v>2555</v>
      </c>
      <c r="D2556" s="1101">
        <v>17</v>
      </c>
      <c r="E2556" s="1101">
        <v>21</v>
      </c>
      <c r="F2556" s="1101">
        <v>326</v>
      </c>
      <c r="G2556" s="1101">
        <v>72</v>
      </c>
      <c r="H2556" s="1102">
        <f>MID(I2556,1,50)</f>
      </c>
      <c r="I2556" s="1" t="s">
        <v>5655</v>
      </c>
      <c r="J2556" s="1104" t="s">
        <v>5656</v>
      </c>
    </row>
    <row x14ac:dyDescent="0.25" r="2557" customHeight="1" ht="23.25">
      <c r="A2557" s="97">
        <v>73</v>
      </c>
      <c r="B2557" s="2" t="s">
        <v>5514</v>
      </c>
      <c r="C2557" s="1101">
        <v>2556</v>
      </c>
      <c r="D2557" s="1101">
        <v>17</v>
      </c>
      <c r="E2557" s="1101">
        <v>21</v>
      </c>
      <c r="F2557" s="1101">
        <v>327</v>
      </c>
      <c r="G2557" s="1101">
        <v>73</v>
      </c>
      <c r="H2557" s="1102">
        <f>MID(I2557,1,50)</f>
      </c>
      <c r="I2557" s="1" t="s">
        <v>5657</v>
      </c>
      <c r="J2557" s="1104" t="s">
        <v>5658</v>
      </c>
    </row>
    <row x14ac:dyDescent="0.25" r="2558" customHeight="1" ht="23.25">
      <c r="A2558" s="97">
        <v>73</v>
      </c>
      <c r="B2558" s="2" t="s">
        <v>5514</v>
      </c>
      <c r="C2558" s="1101">
        <v>2557</v>
      </c>
      <c r="D2558" s="1101">
        <v>17</v>
      </c>
      <c r="E2558" s="1101">
        <v>21</v>
      </c>
      <c r="F2558" s="1101">
        <v>327</v>
      </c>
      <c r="G2558" s="1101">
        <v>74</v>
      </c>
      <c r="H2558" s="1102">
        <f>MID(I2558,1,50)</f>
      </c>
      <c r="I2558" s="1" t="s">
        <v>5659</v>
      </c>
      <c r="J2558" s="1104" t="s">
        <v>5660</v>
      </c>
    </row>
    <row x14ac:dyDescent="0.25" r="2559" customHeight="1" ht="23.25">
      <c r="A2559" s="97">
        <v>73</v>
      </c>
      <c r="B2559" s="2" t="s">
        <v>5514</v>
      </c>
      <c r="C2559" s="1101">
        <v>2558</v>
      </c>
      <c r="D2559" s="1101">
        <v>17</v>
      </c>
      <c r="E2559" s="1101">
        <v>21</v>
      </c>
      <c r="F2559" s="1101">
        <v>327</v>
      </c>
      <c r="G2559" s="1101">
        <v>75</v>
      </c>
      <c r="H2559" s="1102">
        <f>MID(I2559,1,50)</f>
      </c>
      <c r="I2559" s="1" t="s">
        <v>5661</v>
      </c>
      <c r="J2559" s="1104" t="s">
        <v>5662</v>
      </c>
    </row>
    <row x14ac:dyDescent="0.25" r="2560" customHeight="1" ht="23.25">
      <c r="A2560" s="97">
        <v>73</v>
      </c>
      <c r="B2560" s="2" t="s">
        <v>5514</v>
      </c>
      <c r="C2560" s="1101">
        <v>2559</v>
      </c>
      <c r="D2560" s="1101">
        <v>17</v>
      </c>
      <c r="E2560" s="1101">
        <v>21</v>
      </c>
      <c r="F2560" s="1101">
        <v>327</v>
      </c>
      <c r="G2560" s="1101">
        <v>76</v>
      </c>
      <c r="H2560" s="1102">
        <f>MID(I2560,1,50)</f>
      </c>
      <c r="I2560" s="1" t="s">
        <v>5663</v>
      </c>
      <c r="J2560" s="1104" t="s">
        <v>5664</v>
      </c>
    </row>
    <row x14ac:dyDescent="0.25" r="2561" customHeight="1" ht="23.25">
      <c r="A2561" s="97">
        <v>73</v>
      </c>
      <c r="B2561" s="2" t="s">
        <v>5514</v>
      </c>
      <c r="C2561" s="1101">
        <v>2560</v>
      </c>
      <c r="D2561" s="1101">
        <v>17</v>
      </c>
      <c r="E2561" s="1101">
        <v>21</v>
      </c>
      <c r="F2561" s="1101">
        <v>327</v>
      </c>
      <c r="G2561" s="1101">
        <v>77</v>
      </c>
      <c r="H2561" s="1102">
        <f>MID(I2561,1,50)</f>
      </c>
      <c r="I2561" s="1" t="s">
        <v>5665</v>
      </c>
      <c r="J2561" s="1104" t="s">
        <v>5666</v>
      </c>
    </row>
    <row x14ac:dyDescent="0.25" r="2562" customHeight="1" ht="23.25">
      <c r="A2562" s="97">
        <v>73</v>
      </c>
      <c r="B2562" s="2" t="s">
        <v>5514</v>
      </c>
      <c r="C2562" s="1101">
        <v>2561</v>
      </c>
      <c r="D2562" s="1101">
        <v>17</v>
      </c>
      <c r="E2562" s="1101">
        <v>21</v>
      </c>
      <c r="F2562" s="1101">
        <v>327</v>
      </c>
      <c r="G2562" s="1101">
        <v>78</v>
      </c>
      <c r="H2562" s="1102">
        <f>MID(I2562,1,50)</f>
      </c>
      <c r="I2562" s="1" t="s">
        <v>5667</v>
      </c>
      <c r="J2562" s="1104" t="s">
        <v>5668</v>
      </c>
    </row>
    <row x14ac:dyDescent="0.25" r="2563" customHeight="1" ht="23.25">
      <c r="A2563" s="97">
        <v>73</v>
      </c>
      <c r="B2563" s="2" t="s">
        <v>5514</v>
      </c>
      <c r="C2563" s="1101">
        <v>2562</v>
      </c>
      <c r="D2563" s="1101">
        <v>17</v>
      </c>
      <c r="E2563" s="1101">
        <v>21</v>
      </c>
      <c r="F2563" s="1101">
        <v>327</v>
      </c>
      <c r="G2563" s="1101">
        <v>79</v>
      </c>
      <c r="H2563" s="1102">
        <f>MID(I2563,1,50)</f>
      </c>
      <c r="I2563" s="1" t="s">
        <v>5669</v>
      </c>
      <c r="J2563" s="1104" t="s">
        <v>5670</v>
      </c>
    </row>
    <row x14ac:dyDescent="0.25" r="2564" customHeight="1" ht="23.25">
      <c r="A2564" s="97">
        <v>73</v>
      </c>
      <c r="B2564" s="2" t="s">
        <v>5514</v>
      </c>
      <c r="C2564" s="1101">
        <v>2563</v>
      </c>
      <c r="D2564" s="1101">
        <v>17</v>
      </c>
      <c r="E2564" s="1101">
        <v>21</v>
      </c>
      <c r="F2564" s="1101">
        <v>327</v>
      </c>
      <c r="G2564" s="1101">
        <v>80</v>
      </c>
      <c r="H2564" s="1102">
        <f>MID(I2564,1,50)</f>
      </c>
      <c r="I2564" s="1" t="s">
        <v>5671</v>
      </c>
      <c r="J2564" s="1104" t="s">
        <v>5672</v>
      </c>
    </row>
    <row x14ac:dyDescent="0.25" r="2565" customHeight="1" ht="23.25">
      <c r="A2565" s="97">
        <v>73</v>
      </c>
      <c r="B2565" s="2" t="s">
        <v>5514</v>
      </c>
      <c r="C2565" s="1101">
        <v>2564</v>
      </c>
      <c r="D2565" s="1101">
        <v>17</v>
      </c>
      <c r="E2565" s="1101">
        <v>21</v>
      </c>
      <c r="F2565" s="1101">
        <v>327</v>
      </c>
      <c r="G2565" s="1101">
        <v>81</v>
      </c>
      <c r="H2565" s="1102">
        <f>MID(I2565,1,50)</f>
      </c>
      <c r="I2565" s="1" t="s">
        <v>5673</v>
      </c>
      <c r="J2565" s="1104" t="s">
        <v>5674</v>
      </c>
    </row>
    <row x14ac:dyDescent="0.25" r="2566" customHeight="1" ht="23.25">
      <c r="A2566" s="97">
        <v>73</v>
      </c>
      <c r="B2566" s="2" t="s">
        <v>5514</v>
      </c>
      <c r="C2566" s="1101">
        <v>2565</v>
      </c>
      <c r="D2566" s="1101">
        <v>17</v>
      </c>
      <c r="E2566" s="1101">
        <v>21</v>
      </c>
      <c r="F2566" s="1101">
        <v>328</v>
      </c>
      <c r="G2566" s="1101">
        <v>82</v>
      </c>
      <c r="H2566" s="1102">
        <f>MID(I2566,1,50)</f>
      </c>
      <c r="I2566" s="1" t="s">
        <v>5675</v>
      </c>
      <c r="J2566" s="1104" t="s">
        <v>5676</v>
      </c>
    </row>
    <row x14ac:dyDescent="0.25" r="2567" customHeight="1" ht="23.25">
      <c r="A2567" s="97">
        <v>73</v>
      </c>
      <c r="B2567" s="2" t="s">
        <v>5514</v>
      </c>
      <c r="C2567" s="1101">
        <v>2566</v>
      </c>
      <c r="D2567" s="1101">
        <v>17</v>
      </c>
      <c r="E2567" s="1101">
        <v>21</v>
      </c>
      <c r="F2567" s="1101">
        <v>328</v>
      </c>
      <c r="G2567" s="1101">
        <v>83</v>
      </c>
      <c r="H2567" s="1102">
        <f>MID(I2567,1,50)</f>
      </c>
      <c r="I2567" s="1" t="s">
        <v>5677</v>
      </c>
      <c r="J2567" s="1104" t="s">
        <v>5678</v>
      </c>
    </row>
    <row x14ac:dyDescent="0.25" r="2568" customHeight="1" ht="23.25">
      <c r="A2568" s="97">
        <v>73</v>
      </c>
      <c r="B2568" s="2" t="s">
        <v>5514</v>
      </c>
      <c r="C2568" s="1101">
        <v>2567</v>
      </c>
      <c r="D2568" s="1101">
        <v>17</v>
      </c>
      <c r="E2568" s="1101">
        <v>21</v>
      </c>
      <c r="F2568" s="1101">
        <v>328</v>
      </c>
      <c r="G2568" s="1101">
        <v>84</v>
      </c>
      <c r="H2568" s="1102">
        <f>MID(I2568,1,50)</f>
      </c>
      <c r="I2568" s="1" t="s">
        <v>5679</v>
      </c>
      <c r="J2568" s="1104" t="s">
        <v>5680</v>
      </c>
    </row>
    <row x14ac:dyDescent="0.25" r="2569" customHeight="1" ht="23.25">
      <c r="A2569" s="97">
        <v>73</v>
      </c>
      <c r="B2569" s="2" t="s">
        <v>5514</v>
      </c>
      <c r="C2569" s="1101">
        <v>2568</v>
      </c>
      <c r="D2569" s="1101">
        <v>17</v>
      </c>
      <c r="E2569" s="1101">
        <v>21</v>
      </c>
      <c r="F2569" s="1101">
        <v>328</v>
      </c>
      <c r="G2569" s="1101">
        <v>85</v>
      </c>
      <c r="H2569" s="1102">
        <f>MID(I2569,1,50)</f>
      </c>
      <c r="I2569" s="1" t="s">
        <v>5681</v>
      </c>
      <c r="J2569" s="1104" t="s">
        <v>5682</v>
      </c>
    </row>
    <row x14ac:dyDescent="0.25" r="2570" customHeight="1" ht="23.25">
      <c r="A2570" s="97">
        <v>73</v>
      </c>
      <c r="B2570" s="2" t="s">
        <v>5514</v>
      </c>
      <c r="C2570" s="1101">
        <v>2569</v>
      </c>
      <c r="D2570" s="1101">
        <v>17</v>
      </c>
      <c r="E2570" s="1101">
        <v>21</v>
      </c>
      <c r="F2570" s="1101">
        <v>328</v>
      </c>
      <c r="G2570" s="1101">
        <v>86</v>
      </c>
      <c r="H2570" s="1102">
        <f>MID(I2570,1,50)</f>
      </c>
      <c r="I2570" s="1" t="s">
        <v>5683</v>
      </c>
      <c r="J2570" s="1104" t="s">
        <v>5684</v>
      </c>
    </row>
    <row x14ac:dyDescent="0.25" r="2571" customHeight="1" ht="23.25">
      <c r="A2571" s="97">
        <v>73</v>
      </c>
      <c r="B2571" s="2" t="s">
        <v>5514</v>
      </c>
      <c r="C2571" s="1101">
        <v>2570</v>
      </c>
      <c r="D2571" s="1101">
        <v>17</v>
      </c>
      <c r="E2571" s="1101">
        <v>21</v>
      </c>
      <c r="F2571" s="1101">
        <v>328</v>
      </c>
      <c r="G2571" s="1101">
        <v>87</v>
      </c>
      <c r="H2571" s="1102">
        <f>MID(I2571,1,50)</f>
      </c>
      <c r="I2571" s="1" t="s">
        <v>5685</v>
      </c>
      <c r="J2571" s="1104" t="s">
        <v>5686</v>
      </c>
    </row>
    <row x14ac:dyDescent="0.25" r="2572" customHeight="1" ht="23.25">
      <c r="A2572" s="97">
        <v>73</v>
      </c>
      <c r="B2572" s="2" t="s">
        <v>5514</v>
      </c>
      <c r="C2572" s="1101">
        <v>2571</v>
      </c>
      <c r="D2572" s="1101">
        <v>17</v>
      </c>
      <c r="E2572" s="1101">
        <v>21</v>
      </c>
      <c r="F2572" s="1101">
        <v>328</v>
      </c>
      <c r="G2572" s="1101">
        <v>88</v>
      </c>
      <c r="H2572" s="1102">
        <f>MID(I2572,1,50)</f>
      </c>
      <c r="I2572" s="1" t="s">
        <v>5687</v>
      </c>
      <c r="J2572" s="1104" t="s">
        <v>5688</v>
      </c>
    </row>
    <row x14ac:dyDescent="0.25" r="2573" customHeight="1" ht="23.25">
      <c r="A2573" s="97">
        <v>73</v>
      </c>
      <c r="B2573" s="2" t="s">
        <v>5514</v>
      </c>
      <c r="C2573" s="1101">
        <v>2572</v>
      </c>
      <c r="D2573" s="1101">
        <v>17</v>
      </c>
      <c r="E2573" s="1101">
        <v>21</v>
      </c>
      <c r="F2573" s="1101">
        <v>328</v>
      </c>
      <c r="G2573" s="1101">
        <v>89</v>
      </c>
      <c r="H2573" s="1102">
        <f>MID(I2573,1,50)</f>
      </c>
      <c r="I2573" s="1" t="s">
        <v>5689</v>
      </c>
      <c r="J2573" s="1104" t="s">
        <v>5690</v>
      </c>
    </row>
    <row x14ac:dyDescent="0.25" r="2574" customHeight="1" ht="23.25">
      <c r="A2574" s="97">
        <v>73</v>
      </c>
      <c r="B2574" s="2" t="s">
        <v>5514</v>
      </c>
      <c r="C2574" s="1101">
        <v>2573</v>
      </c>
      <c r="D2574" s="1101">
        <v>17</v>
      </c>
      <c r="E2574" s="1101">
        <v>21</v>
      </c>
      <c r="F2574" s="1101">
        <v>328</v>
      </c>
      <c r="G2574" s="1101">
        <v>90</v>
      </c>
      <c r="H2574" s="1102">
        <f>MID(I2574,1,50)</f>
      </c>
      <c r="I2574" s="1" t="s">
        <v>5691</v>
      </c>
      <c r="J2574" s="1104" t="s">
        <v>5692</v>
      </c>
    </row>
    <row x14ac:dyDescent="0.25" r="2575" customHeight="1" ht="23.25">
      <c r="A2575" s="97">
        <v>73</v>
      </c>
      <c r="B2575" s="2" t="s">
        <v>5514</v>
      </c>
      <c r="C2575" s="1101">
        <v>2574</v>
      </c>
      <c r="D2575" s="1101">
        <v>17</v>
      </c>
      <c r="E2575" s="1101">
        <v>21</v>
      </c>
      <c r="F2575" s="1101">
        <v>329</v>
      </c>
      <c r="G2575" s="1101">
        <v>91</v>
      </c>
      <c r="H2575" s="1102">
        <f>MID(I2575,1,50)</f>
      </c>
      <c r="I2575" s="1" t="s">
        <v>5693</v>
      </c>
      <c r="J2575" s="1104" t="s">
        <v>5694</v>
      </c>
    </row>
    <row x14ac:dyDescent="0.25" r="2576" customHeight="1" ht="23.25">
      <c r="A2576" s="97">
        <v>73</v>
      </c>
      <c r="B2576" s="2" t="s">
        <v>5514</v>
      </c>
      <c r="C2576" s="1101">
        <v>2575</v>
      </c>
      <c r="D2576" s="1101">
        <v>17</v>
      </c>
      <c r="E2576" s="1101">
        <v>21</v>
      </c>
      <c r="F2576" s="1101">
        <v>329</v>
      </c>
      <c r="G2576" s="1101">
        <v>92</v>
      </c>
      <c r="H2576" s="1102">
        <f>MID(I2576,1,50)</f>
      </c>
      <c r="I2576" s="1" t="s">
        <v>5695</v>
      </c>
      <c r="J2576" s="1104" t="s">
        <v>5696</v>
      </c>
    </row>
    <row x14ac:dyDescent="0.25" r="2577" customHeight="1" ht="23.25">
      <c r="A2577" s="97">
        <v>73</v>
      </c>
      <c r="B2577" s="2" t="s">
        <v>5514</v>
      </c>
      <c r="C2577" s="1101">
        <v>2576</v>
      </c>
      <c r="D2577" s="1101">
        <v>17</v>
      </c>
      <c r="E2577" s="1101">
        <v>21</v>
      </c>
      <c r="F2577" s="1101">
        <v>329</v>
      </c>
      <c r="G2577" s="1101">
        <v>93</v>
      </c>
      <c r="H2577" s="1102">
        <f>MID(I2577,1,50)</f>
      </c>
      <c r="I2577" s="1" t="s">
        <v>5697</v>
      </c>
      <c r="J2577" s="1104" t="s">
        <v>5698</v>
      </c>
    </row>
    <row x14ac:dyDescent="0.25" r="2578" customHeight="1" ht="23.25">
      <c r="A2578" s="97">
        <v>73</v>
      </c>
      <c r="B2578" s="2" t="s">
        <v>5514</v>
      </c>
      <c r="C2578" s="1101">
        <v>2577</v>
      </c>
      <c r="D2578" s="1101">
        <v>17</v>
      </c>
      <c r="E2578" s="1101">
        <v>21</v>
      </c>
      <c r="F2578" s="1101">
        <v>329</v>
      </c>
      <c r="G2578" s="1101">
        <v>94</v>
      </c>
      <c r="H2578" s="1102">
        <f>MID(I2578,1,50)</f>
      </c>
      <c r="I2578" s="1" t="s">
        <v>5699</v>
      </c>
      <c r="J2578" s="1104" t="s">
        <v>5700</v>
      </c>
    </row>
    <row x14ac:dyDescent="0.25" r="2579" customHeight="1" ht="23.25">
      <c r="A2579" s="97">
        <v>73</v>
      </c>
      <c r="B2579" s="2" t="s">
        <v>5514</v>
      </c>
      <c r="C2579" s="1101">
        <v>2578</v>
      </c>
      <c r="D2579" s="1101">
        <v>17</v>
      </c>
      <c r="E2579" s="1101">
        <v>21</v>
      </c>
      <c r="F2579" s="1101">
        <v>329</v>
      </c>
      <c r="G2579" s="1101">
        <v>95</v>
      </c>
      <c r="H2579" s="1102">
        <f>MID(I2579,1,50)</f>
      </c>
      <c r="I2579" s="1" t="s">
        <v>5701</v>
      </c>
      <c r="J2579" s="1104" t="s">
        <v>5702</v>
      </c>
    </row>
    <row x14ac:dyDescent="0.25" r="2580" customHeight="1" ht="23.25">
      <c r="A2580" s="97">
        <v>73</v>
      </c>
      <c r="B2580" s="2" t="s">
        <v>5514</v>
      </c>
      <c r="C2580" s="1101">
        <v>2579</v>
      </c>
      <c r="D2580" s="1101">
        <v>17</v>
      </c>
      <c r="E2580" s="1101">
        <v>21</v>
      </c>
      <c r="F2580" s="1101">
        <v>329</v>
      </c>
      <c r="G2580" s="1101">
        <v>96</v>
      </c>
      <c r="H2580" s="1102">
        <f>MID(I2580,1,50)</f>
      </c>
      <c r="I2580" s="1" t="s">
        <v>5703</v>
      </c>
      <c r="J2580" s="1104" t="s">
        <v>5704</v>
      </c>
    </row>
    <row x14ac:dyDescent="0.25" r="2581" customHeight="1" ht="23.25">
      <c r="A2581" s="97">
        <v>73</v>
      </c>
      <c r="B2581" s="2" t="s">
        <v>5514</v>
      </c>
      <c r="C2581" s="1101">
        <v>2580</v>
      </c>
      <c r="D2581" s="1101">
        <v>17</v>
      </c>
      <c r="E2581" s="1101">
        <v>21</v>
      </c>
      <c r="F2581" s="1101">
        <v>329</v>
      </c>
      <c r="G2581" s="1101">
        <v>97</v>
      </c>
      <c r="H2581" s="1102">
        <f>MID(I2581,1,50)</f>
      </c>
      <c r="I2581" s="1" t="s">
        <v>5705</v>
      </c>
      <c r="J2581" s="1104" t="s">
        <v>5706</v>
      </c>
    </row>
    <row x14ac:dyDescent="0.25" r="2582" customHeight="1" ht="23.25">
      <c r="A2582" s="97">
        <v>73</v>
      </c>
      <c r="B2582" s="2" t="s">
        <v>5514</v>
      </c>
      <c r="C2582" s="1101">
        <v>2581</v>
      </c>
      <c r="D2582" s="1101">
        <v>17</v>
      </c>
      <c r="E2582" s="1101">
        <v>21</v>
      </c>
      <c r="F2582" s="1101">
        <v>329</v>
      </c>
      <c r="G2582" s="1101">
        <v>98</v>
      </c>
      <c r="H2582" s="1102">
        <f>MID(I2582,1,50)</f>
      </c>
      <c r="I2582" s="1" t="s">
        <v>5707</v>
      </c>
      <c r="J2582" s="1104" t="s">
        <v>5708</v>
      </c>
    </row>
    <row x14ac:dyDescent="0.25" r="2583" customHeight="1" ht="23.25">
      <c r="A2583" s="97">
        <v>73</v>
      </c>
      <c r="B2583" s="2" t="s">
        <v>5514</v>
      </c>
      <c r="C2583" s="1101">
        <v>2582</v>
      </c>
      <c r="D2583" s="1101">
        <v>17</v>
      </c>
      <c r="E2583" s="1101">
        <v>21</v>
      </c>
      <c r="F2583" s="1101">
        <v>329</v>
      </c>
      <c r="G2583" s="1101">
        <v>99</v>
      </c>
      <c r="H2583" s="1102">
        <f>MID(I2583,1,50)</f>
      </c>
      <c r="I2583" s="1" t="s">
        <v>5709</v>
      </c>
      <c r="J2583" s="1104" t="s">
        <v>5710</v>
      </c>
    </row>
    <row x14ac:dyDescent="0.25" r="2584" customHeight="1" ht="23.25">
      <c r="A2584" s="97">
        <v>73</v>
      </c>
      <c r="B2584" s="2" t="s">
        <v>5514</v>
      </c>
      <c r="C2584" s="1101">
        <v>2583</v>
      </c>
      <c r="D2584" s="1101">
        <v>17</v>
      </c>
      <c r="E2584" s="1101">
        <v>21</v>
      </c>
      <c r="F2584" s="1101">
        <v>329</v>
      </c>
      <c r="G2584" s="1101">
        <v>100</v>
      </c>
      <c r="H2584" s="1102">
        <f>MID(I2584,1,50)</f>
      </c>
      <c r="I2584" s="1" t="s">
        <v>5711</v>
      </c>
      <c r="J2584" s="1104" t="s">
        <v>5712</v>
      </c>
    </row>
    <row x14ac:dyDescent="0.25" r="2585" customHeight="1" ht="23.25">
      <c r="A2585" s="97">
        <v>73</v>
      </c>
      <c r="B2585" s="2" t="s">
        <v>5514</v>
      </c>
      <c r="C2585" s="1101">
        <v>2584</v>
      </c>
      <c r="D2585" s="1101">
        <v>17</v>
      </c>
      <c r="E2585" s="1101">
        <v>21</v>
      </c>
      <c r="F2585" s="1101">
        <v>329</v>
      </c>
      <c r="G2585" s="1101">
        <v>101</v>
      </c>
      <c r="H2585" s="1102">
        <f>MID(I2585,1,50)</f>
      </c>
      <c r="I2585" s="1" t="s">
        <v>5713</v>
      </c>
      <c r="J2585" s="1104" t="s">
        <v>5714</v>
      </c>
    </row>
    <row x14ac:dyDescent="0.25" r="2586" customHeight="1" ht="23.25">
      <c r="A2586" s="97">
        <v>73</v>
      </c>
      <c r="B2586" s="2" t="s">
        <v>5514</v>
      </c>
      <c r="C2586" s="1101">
        <v>2585</v>
      </c>
      <c r="D2586" s="1101">
        <v>17</v>
      </c>
      <c r="E2586" s="1101">
        <v>21</v>
      </c>
      <c r="F2586" s="1101">
        <v>330</v>
      </c>
      <c r="G2586" s="1101">
        <v>102</v>
      </c>
      <c r="H2586" s="1102">
        <f>MID(I2586,1,50)</f>
      </c>
      <c r="I2586" s="1" t="s">
        <v>5715</v>
      </c>
      <c r="J2586" s="1104" t="s">
        <v>5716</v>
      </c>
    </row>
    <row x14ac:dyDescent="0.25" r="2587" customHeight="1" ht="23.25">
      <c r="A2587" s="97">
        <v>73</v>
      </c>
      <c r="B2587" s="2" t="s">
        <v>5514</v>
      </c>
      <c r="C2587" s="1101">
        <v>2586</v>
      </c>
      <c r="D2587" s="1101">
        <v>17</v>
      </c>
      <c r="E2587" s="1101">
        <v>21</v>
      </c>
      <c r="F2587" s="1101">
        <v>330</v>
      </c>
      <c r="G2587" s="1101">
        <v>103</v>
      </c>
      <c r="H2587" s="1102">
        <f>MID(I2587,1,50)</f>
      </c>
      <c r="I2587" s="1" t="s">
        <v>5717</v>
      </c>
      <c r="J2587" s="1104" t="s">
        <v>5718</v>
      </c>
    </row>
    <row x14ac:dyDescent="0.25" r="2588" customHeight="1" ht="23.25">
      <c r="A2588" s="97">
        <v>73</v>
      </c>
      <c r="B2588" s="2" t="s">
        <v>5514</v>
      </c>
      <c r="C2588" s="1101">
        <v>2587</v>
      </c>
      <c r="D2588" s="1101">
        <v>17</v>
      </c>
      <c r="E2588" s="1101">
        <v>21</v>
      </c>
      <c r="F2588" s="1101">
        <v>330</v>
      </c>
      <c r="G2588" s="1101">
        <v>104</v>
      </c>
      <c r="H2588" s="1102">
        <f>MID(I2588,1,50)</f>
      </c>
      <c r="I2588" s="1" t="s">
        <v>5719</v>
      </c>
      <c r="J2588" s="1104" t="s">
        <v>5720</v>
      </c>
    </row>
    <row x14ac:dyDescent="0.25" r="2589" customHeight="1" ht="23.25">
      <c r="A2589" s="97">
        <v>73</v>
      </c>
      <c r="B2589" s="2" t="s">
        <v>5514</v>
      </c>
      <c r="C2589" s="1101">
        <v>2588</v>
      </c>
      <c r="D2589" s="1101">
        <v>17</v>
      </c>
      <c r="E2589" s="1101">
        <v>21</v>
      </c>
      <c r="F2589" s="1101">
        <v>330</v>
      </c>
      <c r="G2589" s="1101">
        <v>105</v>
      </c>
      <c r="H2589" s="1102">
        <f>MID(I2589,1,50)</f>
      </c>
      <c r="I2589" s="1" t="s">
        <v>5721</v>
      </c>
      <c r="J2589" s="1104" t="s">
        <v>5722</v>
      </c>
    </row>
    <row x14ac:dyDescent="0.25" r="2590" customHeight="1" ht="23.25">
      <c r="A2590" s="97">
        <v>73</v>
      </c>
      <c r="B2590" s="2" t="s">
        <v>5514</v>
      </c>
      <c r="C2590" s="1101">
        <v>2589</v>
      </c>
      <c r="D2590" s="1101">
        <v>17</v>
      </c>
      <c r="E2590" s="1101">
        <v>21</v>
      </c>
      <c r="F2590" s="1101">
        <v>330</v>
      </c>
      <c r="G2590" s="1101">
        <v>106</v>
      </c>
      <c r="H2590" s="1102">
        <f>MID(I2590,1,50)</f>
      </c>
      <c r="I2590" s="1" t="s">
        <v>5723</v>
      </c>
      <c r="J2590" s="1104" t="s">
        <v>5724</v>
      </c>
    </row>
    <row x14ac:dyDescent="0.25" r="2591" customHeight="1" ht="23.25">
      <c r="A2591" s="97">
        <v>73</v>
      </c>
      <c r="B2591" s="2" t="s">
        <v>5514</v>
      </c>
      <c r="C2591" s="1101">
        <v>2590</v>
      </c>
      <c r="D2591" s="1101">
        <v>17</v>
      </c>
      <c r="E2591" s="1101">
        <v>21</v>
      </c>
      <c r="F2591" s="1101">
        <v>330</v>
      </c>
      <c r="G2591" s="1101">
        <v>107</v>
      </c>
      <c r="H2591" s="1102">
        <f>MID(I2591,1,50)</f>
      </c>
      <c r="I2591" s="1" t="s">
        <v>5725</v>
      </c>
      <c r="J2591" s="1104" t="s">
        <v>5726</v>
      </c>
    </row>
    <row x14ac:dyDescent="0.25" r="2592" customHeight="1" ht="23.25">
      <c r="A2592" s="97">
        <v>73</v>
      </c>
      <c r="B2592" s="2" t="s">
        <v>5514</v>
      </c>
      <c r="C2592" s="1101">
        <v>2591</v>
      </c>
      <c r="D2592" s="1101">
        <v>17</v>
      </c>
      <c r="E2592" s="1101">
        <v>21</v>
      </c>
      <c r="F2592" s="1101">
        <v>330</v>
      </c>
      <c r="G2592" s="1101">
        <v>108</v>
      </c>
      <c r="H2592" s="1102">
        <f>MID(I2592,1,50)</f>
      </c>
      <c r="I2592" s="1" t="s">
        <v>5727</v>
      </c>
      <c r="J2592" s="1104" t="s">
        <v>5728</v>
      </c>
    </row>
    <row x14ac:dyDescent="0.25" r="2593" customHeight="1" ht="23.25">
      <c r="A2593" s="97">
        <v>73</v>
      </c>
      <c r="B2593" s="2" t="s">
        <v>5514</v>
      </c>
      <c r="C2593" s="1101">
        <v>2592</v>
      </c>
      <c r="D2593" s="1101">
        <v>17</v>
      </c>
      <c r="E2593" s="1101">
        <v>21</v>
      </c>
      <c r="F2593" s="1101">
        <v>330</v>
      </c>
      <c r="G2593" s="1101">
        <v>109</v>
      </c>
      <c r="H2593" s="1102">
        <f>MID(I2593,1,50)</f>
      </c>
      <c r="I2593" s="1" t="s">
        <v>5729</v>
      </c>
      <c r="J2593" s="1104" t="s">
        <v>5730</v>
      </c>
    </row>
    <row x14ac:dyDescent="0.25" r="2594" customHeight="1" ht="23.25">
      <c r="A2594" s="97">
        <v>73</v>
      </c>
      <c r="B2594" s="2" t="s">
        <v>5514</v>
      </c>
      <c r="C2594" s="1101">
        <v>2593</v>
      </c>
      <c r="D2594" s="1101">
        <v>17</v>
      </c>
      <c r="E2594" s="1101">
        <v>21</v>
      </c>
      <c r="F2594" s="1101">
        <v>330</v>
      </c>
      <c r="G2594" s="1101">
        <v>110</v>
      </c>
      <c r="H2594" s="1102">
        <f>MID(I2594,1,50)</f>
      </c>
      <c r="I2594" s="1" t="s">
        <v>5731</v>
      </c>
      <c r="J2594" s="1104" t="s">
        <v>5732</v>
      </c>
    </row>
    <row x14ac:dyDescent="0.25" r="2595" customHeight="1" ht="23.25">
      <c r="A2595" s="97">
        <v>73</v>
      </c>
      <c r="B2595" s="2" t="s">
        <v>5514</v>
      </c>
      <c r="C2595" s="1101">
        <v>2594</v>
      </c>
      <c r="D2595" s="1101">
        <v>17</v>
      </c>
      <c r="E2595" s="1101">
        <v>21</v>
      </c>
      <c r="F2595" s="1101">
        <v>330</v>
      </c>
      <c r="G2595" s="1101">
        <v>111</v>
      </c>
      <c r="H2595" s="1102">
        <f>MID(I2595,1,50)</f>
      </c>
      <c r="I2595" s="1" t="s">
        <v>5733</v>
      </c>
      <c r="J2595" s="1104" t="s">
        <v>5734</v>
      </c>
    </row>
    <row x14ac:dyDescent="0.25" r="2596" customHeight="1" ht="23.25">
      <c r="A2596" s="97">
        <v>73</v>
      </c>
      <c r="B2596" s="2" t="s">
        <v>5514</v>
      </c>
      <c r="C2596" s="1101">
        <v>2595</v>
      </c>
      <c r="D2596" s="1101">
        <v>17</v>
      </c>
      <c r="E2596" s="1101">
        <v>21</v>
      </c>
      <c r="F2596" s="1101">
        <v>330</v>
      </c>
      <c r="G2596" s="1101">
        <v>112</v>
      </c>
      <c r="H2596" s="1102">
        <f>MID(I2596,1,50)</f>
      </c>
      <c r="I2596" s="1" t="s">
        <v>5735</v>
      </c>
      <c r="J2596" s="1104" t="s">
        <v>5736</v>
      </c>
    </row>
    <row x14ac:dyDescent="0.25" r="2597" customHeight="1" ht="23.25">
      <c r="A2597" s="97">
        <v>103</v>
      </c>
      <c r="B2597" s="2" t="s">
        <v>5737</v>
      </c>
      <c r="C2597" s="1101">
        <v>2596</v>
      </c>
      <c r="D2597" s="1101">
        <v>17</v>
      </c>
      <c r="E2597" s="1101">
        <v>22</v>
      </c>
      <c r="F2597" s="1101">
        <v>331</v>
      </c>
      <c r="G2597" s="1101">
        <v>1</v>
      </c>
      <c r="H2597" s="1102">
        <f>MID(I2597,1,50)</f>
      </c>
      <c r="I2597" s="1" t="s">
        <v>5738</v>
      </c>
      <c r="J2597" s="1104" t="s">
        <v>5739</v>
      </c>
    </row>
    <row x14ac:dyDescent="0.25" r="2598" customHeight="1" ht="23.25">
      <c r="A2598" s="97">
        <v>103</v>
      </c>
      <c r="B2598" s="2" t="s">
        <v>5737</v>
      </c>
      <c r="C2598" s="1101">
        <v>2597</v>
      </c>
      <c r="D2598" s="1101">
        <v>17</v>
      </c>
      <c r="E2598" s="1101">
        <v>22</v>
      </c>
      <c r="F2598" s="1101">
        <v>331</v>
      </c>
      <c r="G2598" s="1101">
        <v>2</v>
      </c>
      <c r="H2598" s="1102">
        <f>MID(I2598,1,50)</f>
      </c>
      <c r="I2598" s="1" t="s">
        <v>5740</v>
      </c>
      <c r="J2598" s="1104" t="s">
        <v>5741</v>
      </c>
    </row>
    <row x14ac:dyDescent="0.25" r="2599" customHeight="1" ht="23.25">
      <c r="A2599" s="97">
        <v>103</v>
      </c>
      <c r="B2599" s="2" t="s">
        <v>5737</v>
      </c>
      <c r="C2599" s="1101">
        <v>2598</v>
      </c>
      <c r="D2599" s="1101">
        <v>17</v>
      </c>
      <c r="E2599" s="1101">
        <v>22</v>
      </c>
      <c r="F2599" s="1101">
        <v>331</v>
      </c>
      <c r="G2599" s="1101">
        <v>3</v>
      </c>
      <c r="H2599" s="1102">
        <f>MID(I2599,1,50)</f>
      </c>
      <c r="I2599" s="1" t="s">
        <v>5742</v>
      </c>
      <c r="J2599" s="1104" t="s">
        <v>5743</v>
      </c>
    </row>
    <row x14ac:dyDescent="0.25" r="2600" customHeight="1" ht="23.25">
      <c r="A2600" s="97">
        <v>103</v>
      </c>
      <c r="B2600" s="2" t="s">
        <v>5737</v>
      </c>
      <c r="C2600" s="1101">
        <v>2599</v>
      </c>
      <c r="D2600" s="1101">
        <v>17</v>
      </c>
      <c r="E2600" s="1101">
        <v>22</v>
      </c>
      <c r="F2600" s="1101">
        <v>331</v>
      </c>
      <c r="G2600" s="1101">
        <v>4</v>
      </c>
      <c r="H2600" s="1102">
        <f>MID(I2600,1,50)</f>
      </c>
      <c r="I2600" s="1" t="s">
        <v>5744</v>
      </c>
      <c r="J2600" s="1104" t="s">
        <v>5745</v>
      </c>
    </row>
    <row x14ac:dyDescent="0.25" r="2601" customHeight="1" ht="23.25">
      <c r="A2601" s="97">
        <v>103</v>
      </c>
      <c r="B2601" s="2" t="s">
        <v>5737</v>
      </c>
      <c r="C2601" s="1101">
        <v>2600</v>
      </c>
      <c r="D2601" s="1101">
        <v>17</v>
      </c>
      <c r="E2601" s="1101">
        <v>22</v>
      </c>
      <c r="F2601" s="1101">
        <v>331</v>
      </c>
      <c r="G2601" s="1101">
        <v>5</v>
      </c>
      <c r="H2601" s="1102">
        <f>MID(I2601,1,50)</f>
      </c>
      <c r="I2601" s="1" t="s">
        <v>5746</v>
      </c>
      <c r="J2601" s="1104" t="s">
        <v>5747</v>
      </c>
    </row>
    <row x14ac:dyDescent="0.25" r="2602" customHeight="1" ht="23.25">
      <c r="A2602" s="97">
        <v>103</v>
      </c>
      <c r="B2602" s="2" t="s">
        <v>5737</v>
      </c>
      <c r="C2602" s="1101">
        <v>2601</v>
      </c>
      <c r="D2602" s="1101">
        <v>17</v>
      </c>
      <c r="E2602" s="1101">
        <v>22</v>
      </c>
      <c r="F2602" s="1101">
        <v>332</v>
      </c>
      <c r="G2602" s="1101">
        <v>6</v>
      </c>
      <c r="H2602" s="1102">
        <f>MID(I2602,1,50)</f>
      </c>
      <c r="I2602" s="1" t="s">
        <v>5748</v>
      </c>
      <c r="J2602" s="1104" t="s">
        <v>5749</v>
      </c>
    </row>
    <row x14ac:dyDescent="0.25" r="2603" customHeight="1" ht="23.25">
      <c r="A2603" s="97">
        <v>103</v>
      </c>
      <c r="B2603" s="2" t="s">
        <v>5737</v>
      </c>
      <c r="C2603" s="1101">
        <v>2602</v>
      </c>
      <c r="D2603" s="1101">
        <v>17</v>
      </c>
      <c r="E2603" s="1101">
        <v>22</v>
      </c>
      <c r="F2603" s="1101">
        <v>332</v>
      </c>
      <c r="G2603" s="1101">
        <v>7</v>
      </c>
      <c r="H2603" s="1102">
        <f>MID(I2603,1,50)</f>
      </c>
      <c r="I2603" s="1" t="s">
        <v>5750</v>
      </c>
      <c r="J2603" s="1104" t="s">
        <v>5751</v>
      </c>
    </row>
    <row x14ac:dyDescent="0.25" r="2604" customHeight="1" ht="23.25">
      <c r="A2604" s="97">
        <v>103</v>
      </c>
      <c r="B2604" s="2" t="s">
        <v>5737</v>
      </c>
      <c r="C2604" s="1101">
        <v>2603</v>
      </c>
      <c r="D2604" s="1101">
        <v>17</v>
      </c>
      <c r="E2604" s="1101">
        <v>22</v>
      </c>
      <c r="F2604" s="1101">
        <v>332</v>
      </c>
      <c r="G2604" s="1101">
        <v>8</v>
      </c>
      <c r="H2604" s="1102">
        <f>MID(I2604,1,50)</f>
      </c>
      <c r="I2604" s="1" t="s">
        <v>5752</v>
      </c>
      <c r="J2604" s="1104" t="s">
        <v>5753</v>
      </c>
    </row>
    <row x14ac:dyDescent="0.25" r="2605" customHeight="1" ht="23.25">
      <c r="A2605" s="97">
        <v>103</v>
      </c>
      <c r="B2605" s="2" t="s">
        <v>5737</v>
      </c>
      <c r="C2605" s="1101">
        <v>2604</v>
      </c>
      <c r="D2605" s="1101">
        <v>17</v>
      </c>
      <c r="E2605" s="1101">
        <v>22</v>
      </c>
      <c r="F2605" s="1101">
        <v>332</v>
      </c>
      <c r="G2605" s="1101">
        <v>9</v>
      </c>
      <c r="H2605" s="1102">
        <f>MID(I2605,1,50)</f>
      </c>
      <c r="I2605" s="1" t="s">
        <v>5754</v>
      </c>
      <c r="J2605" s="1104" t="s">
        <v>5755</v>
      </c>
    </row>
    <row x14ac:dyDescent="0.25" r="2606" customHeight="1" ht="23.25">
      <c r="A2606" s="97">
        <v>103</v>
      </c>
      <c r="B2606" s="2" t="s">
        <v>5737</v>
      </c>
      <c r="C2606" s="1101">
        <v>2605</v>
      </c>
      <c r="D2606" s="1101">
        <v>17</v>
      </c>
      <c r="E2606" s="1101">
        <v>22</v>
      </c>
      <c r="F2606" s="1101">
        <v>332</v>
      </c>
      <c r="G2606" s="1101">
        <v>10</v>
      </c>
      <c r="H2606" s="1102">
        <f>MID(I2606,1,50)</f>
      </c>
      <c r="I2606" s="1" t="s">
        <v>5756</v>
      </c>
      <c r="J2606" s="1104" t="s">
        <v>5757</v>
      </c>
    </row>
    <row x14ac:dyDescent="0.25" r="2607" customHeight="1" ht="23.25">
      <c r="A2607" s="97">
        <v>103</v>
      </c>
      <c r="B2607" s="2" t="s">
        <v>5737</v>
      </c>
      <c r="C2607" s="1101">
        <v>2606</v>
      </c>
      <c r="D2607" s="1101">
        <v>17</v>
      </c>
      <c r="E2607" s="1101">
        <v>22</v>
      </c>
      <c r="F2607" s="1101">
        <v>332</v>
      </c>
      <c r="G2607" s="1101">
        <v>11</v>
      </c>
      <c r="H2607" s="1102">
        <f>MID(I2607,1,50)</f>
      </c>
      <c r="I2607" s="1" t="s">
        <v>5758</v>
      </c>
      <c r="J2607" s="1104" t="s">
        <v>5759</v>
      </c>
    </row>
    <row x14ac:dyDescent="0.25" r="2608" customHeight="1" ht="23.25">
      <c r="A2608" s="97">
        <v>103</v>
      </c>
      <c r="B2608" s="2" t="s">
        <v>5737</v>
      </c>
      <c r="C2608" s="1101">
        <v>2607</v>
      </c>
      <c r="D2608" s="1101">
        <v>17</v>
      </c>
      <c r="E2608" s="1101">
        <v>22</v>
      </c>
      <c r="F2608" s="1101">
        <v>332</v>
      </c>
      <c r="G2608" s="1101">
        <v>12</v>
      </c>
      <c r="H2608" s="1102">
        <f>MID(I2608,1,50)</f>
      </c>
      <c r="I2608" s="1" t="s">
        <v>5760</v>
      </c>
      <c r="J2608" s="1104" t="s">
        <v>5761</v>
      </c>
    </row>
    <row x14ac:dyDescent="0.25" r="2609" customHeight="1" ht="23.25">
      <c r="A2609" s="97">
        <v>103</v>
      </c>
      <c r="B2609" s="2" t="s">
        <v>5737</v>
      </c>
      <c r="C2609" s="1101">
        <v>2608</v>
      </c>
      <c r="D2609" s="1101">
        <v>17</v>
      </c>
      <c r="E2609" s="1101">
        <v>22</v>
      </c>
      <c r="F2609" s="1101">
        <v>332</v>
      </c>
      <c r="G2609" s="1101">
        <v>13</v>
      </c>
      <c r="H2609" s="1102">
        <f>MID(I2609,1,50)</f>
      </c>
      <c r="I2609" s="1" t="s">
        <v>5762</v>
      </c>
      <c r="J2609" s="1104" t="s">
        <v>5763</v>
      </c>
    </row>
    <row x14ac:dyDescent="0.25" r="2610" customHeight="1" ht="23.25">
      <c r="A2610" s="97">
        <v>103</v>
      </c>
      <c r="B2610" s="2" t="s">
        <v>5737</v>
      </c>
      <c r="C2610" s="1101">
        <v>2609</v>
      </c>
      <c r="D2610" s="1101">
        <v>17</v>
      </c>
      <c r="E2610" s="1101">
        <v>22</v>
      </c>
      <c r="F2610" s="1101">
        <v>332</v>
      </c>
      <c r="G2610" s="1101">
        <v>14</v>
      </c>
      <c r="H2610" s="1102">
        <f>MID(I2610,1,50)</f>
      </c>
      <c r="I2610" s="1" t="s">
        <v>5764</v>
      </c>
      <c r="J2610" s="1104" t="s">
        <v>5765</v>
      </c>
    </row>
    <row x14ac:dyDescent="0.25" r="2611" customHeight="1" ht="23.25">
      <c r="A2611" s="97">
        <v>103</v>
      </c>
      <c r="B2611" s="2" t="s">
        <v>5737</v>
      </c>
      <c r="C2611" s="1101">
        <v>2610</v>
      </c>
      <c r="D2611" s="1101">
        <v>17</v>
      </c>
      <c r="E2611" s="1101">
        <v>22</v>
      </c>
      <c r="F2611" s="1101">
        <v>332</v>
      </c>
      <c r="G2611" s="1101">
        <v>15</v>
      </c>
      <c r="H2611" s="1102">
        <f>MID(I2611,1,50)</f>
      </c>
      <c r="I2611" s="1" t="s">
        <v>5766</v>
      </c>
      <c r="J2611" s="1104" t="s">
        <v>5767</v>
      </c>
    </row>
    <row x14ac:dyDescent="0.25" r="2612" customHeight="1" ht="23.25">
      <c r="A2612" s="97">
        <v>103</v>
      </c>
      <c r="B2612" s="2" t="s">
        <v>5737</v>
      </c>
      <c r="C2612" s="1101">
        <v>2611</v>
      </c>
      <c r="D2612" s="1101">
        <v>17</v>
      </c>
      <c r="E2612" s="1101">
        <v>22</v>
      </c>
      <c r="F2612" s="1101">
        <v>333</v>
      </c>
      <c r="G2612" s="1101">
        <v>16</v>
      </c>
      <c r="H2612" s="1102">
        <f>MID(I2612,1,50)</f>
      </c>
      <c r="I2612" s="1" t="s">
        <v>5768</v>
      </c>
      <c r="J2612" s="1104" t="s">
        <v>5769</v>
      </c>
    </row>
    <row x14ac:dyDescent="0.25" r="2613" customHeight="1" ht="23.25">
      <c r="A2613" s="97">
        <v>103</v>
      </c>
      <c r="B2613" s="2" t="s">
        <v>5737</v>
      </c>
      <c r="C2613" s="1101">
        <v>2612</v>
      </c>
      <c r="D2613" s="1101">
        <v>17</v>
      </c>
      <c r="E2613" s="1101">
        <v>22</v>
      </c>
      <c r="F2613" s="1101">
        <v>333</v>
      </c>
      <c r="G2613" s="1101">
        <v>17</v>
      </c>
      <c r="H2613" s="1102">
        <f>MID(I2613,1,50)</f>
      </c>
      <c r="I2613" s="1" t="s">
        <v>5770</v>
      </c>
      <c r="J2613" s="1104" t="s">
        <v>5771</v>
      </c>
    </row>
    <row x14ac:dyDescent="0.25" r="2614" customHeight="1" ht="23.25">
      <c r="A2614" s="97">
        <v>103</v>
      </c>
      <c r="B2614" s="2" t="s">
        <v>5737</v>
      </c>
      <c r="C2614" s="1101">
        <v>2613</v>
      </c>
      <c r="D2614" s="1101">
        <v>17</v>
      </c>
      <c r="E2614" s="1101">
        <v>22</v>
      </c>
      <c r="F2614" s="1101">
        <v>333</v>
      </c>
      <c r="G2614" s="1101">
        <v>18</v>
      </c>
      <c r="H2614" s="1102">
        <f>MID(I2614,1,50)</f>
      </c>
      <c r="I2614" s="1" t="s">
        <v>5772</v>
      </c>
      <c r="J2614" s="1104" t="s">
        <v>5773</v>
      </c>
    </row>
    <row x14ac:dyDescent="0.25" r="2615" customHeight="1" ht="23.25">
      <c r="A2615" s="97">
        <v>103</v>
      </c>
      <c r="B2615" s="2" t="s">
        <v>5737</v>
      </c>
      <c r="C2615" s="1101">
        <v>2614</v>
      </c>
      <c r="D2615" s="1101">
        <v>17</v>
      </c>
      <c r="E2615" s="1101">
        <v>22</v>
      </c>
      <c r="F2615" s="1101">
        <v>333</v>
      </c>
      <c r="G2615" s="1101">
        <v>19</v>
      </c>
      <c r="H2615" s="1102">
        <f>MID(I2615,1,50)</f>
      </c>
      <c r="I2615" s="1" t="s">
        <v>5774</v>
      </c>
      <c r="J2615" s="1104" t="s">
        <v>5775</v>
      </c>
    </row>
    <row x14ac:dyDescent="0.25" r="2616" customHeight="1" ht="23.25">
      <c r="A2616" s="97">
        <v>103</v>
      </c>
      <c r="B2616" s="2" t="s">
        <v>5737</v>
      </c>
      <c r="C2616" s="1101">
        <v>2615</v>
      </c>
      <c r="D2616" s="1101">
        <v>17</v>
      </c>
      <c r="E2616" s="1101">
        <v>22</v>
      </c>
      <c r="F2616" s="1101">
        <v>333</v>
      </c>
      <c r="G2616" s="1101">
        <v>20</v>
      </c>
      <c r="H2616" s="1102">
        <f>MID(I2616,1,50)</f>
      </c>
      <c r="I2616" s="1" t="s">
        <v>5776</v>
      </c>
      <c r="J2616" s="1104" t="s">
        <v>5777</v>
      </c>
    </row>
    <row x14ac:dyDescent="0.25" r="2617" customHeight="1" ht="23.25">
      <c r="A2617" s="97">
        <v>103</v>
      </c>
      <c r="B2617" s="2" t="s">
        <v>5737</v>
      </c>
      <c r="C2617" s="1101">
        <v>2616</v>
      </c>
      <c r="D2617" s="1101">
        <v>17</v>
      </c>
      <c r="E2617" s="1101">
        <v>22</v>
      </c>
      <c r="F2617" s="1101">
        <v>333</v>
      </c>
      <c r="G2617" s="1101">
        <v>21</v>
      </c>
      <c r="H2617" s="1102">
        <f>MID(I2617,1,50)</f>
      </c>
      <c r="I2617" s="1" t="s">
        <v>5778</v>
      </c>
      <c r="J2617" s="1104" t="s">
        <v>5779</v>
      </c>
    </row>
    <row x14ac:dyDescent="0.25" r="2618" customHeight="1" ht="23.25">
      <c r="A2618" s="97">
        <v>103</v>
      </c>
      <c r="B2618" s="2" t="s">
        <v>5737</v>
      </c>
      <c r="C2618" s="1101">
        <v>2617</v>
      </c>
      <c r="D2618" s="1101">
        <v>17</v>
      </c>
      <c r="E2618" s="1101">
        <v>22</v>
      </c>
      <c r="F2618" s="1101">
        <v>333</v>
      </c>
      <c r="G2618" s="1101">
        <v>22</v>
      </c>
      <c r="H2618" s="1102">
        <f>MID(I2618,1,50)</f>
      </c>
      <c r="I2618" s="1" t="s">
        <v>5780</v>
      </c>
      <c r="J2618" s="1104" t="s">
        <v>5781</v>
      </c>
    </row>
    <row x14ac:dyDescent="0.25" r="2619" customHeight="1" ht="23.25">
      <c r="A2619" s="97">
        <v>103</v>
      </c>
      <c r="B2619" s="2" t="s">
        <v>5737</v>
      </c>
      <c r="C2619" s="1101">
        <v>2618</v>
      </c>
      <c r="D2619" s="1101">
        <v>17</v>
      </c>
      <c r="E2619" s="1101">
        <v>22</v>
      </c>
      <c r="F2619" s="1101">
        <v>333</v>
      </c>
      <c r="G2619" s="1101">
        <v>23</v>
      </c>
      <c r="H2619" s="1102">
        <f>MID(I2619,1,50)</f>
      </c>
      <c r="I2619" s="1" t="s">
        <v>5782</v>
      </c>
      <c r="J2619" s="1104" t="s">
        <v>5783</v>
      </c>
    </row>
    <row x14ac:dyDescent="0.25" r="2620" customHeight="1" ht="23.25">
      <c r="A2620" s="97">
        <v>103</v>
      </c>
      <c r="B2620" s="2" t="s">
        <v>5737</v>
      </c>
      <c r="C2620" s="1101">
        <v>2619</v>
      </c>
      <c r="D2620" s="1101">
        <v>17</v>
      </c>
      <c r="E2620" s="1101">
        <v>22</v>
      </c>
      <c r="F2620" s="1101">
        <v>334</v>
      </c>
      <c r="G2620" s="1101">
        <v>24</v>
      </c>
      <c r="H2620" s="1102">
        <f>MID(I2620,1,50)</f>
      </c>
      <c r="I2620" s="1" t="s">
        <v>5784</v>
      </c>
      <c r="J2620" s="1104" t="s">
        <v>5785</v>
      </c>
    </row>
    <row x14ac:dyDescent="0.25" r="2621" customHeight="1" ht="23.25">
      <c r="A2621" s="97">
        <v>103</v>
      </c>
      <c r="B2621" s="2" t="s">
        <v>5737</v>
      </c>
      <c r="C2621" s="1101">
        <v>2620</v>
      </c>
      <c r="D2621" s="1101">
        <v>17</v>
      </c>
      <c r="E2621" s="1101">
        <v>22</v>
      </c>
      <c r="F2621" s="1101">
        <v>334</v>
      </c>
      <c r="G2621" s="1101">
        <v>25</v>
      </c>
      <c r="H2621" s="1102">
        <f>MID(I2621,1,50)</f>
      </c>
      <c r="I2621" s="1" t="s">
        <v>5786</v>
      </c>
      <c r="J2621" s="1104" t="s">
        <v>5787</v>
      </c>
    </row>
    <row x14ac:dyDescent="0.25" r="2622" customHeight="1" ht="23.25">
      <c r="A2622" s="97">
        <v>103</v>
      </c>
      <c r="B2622" s="2" t="s">
        <v>5737</v>
      </c>
      <c r="C2622" s="1101">
        <v>2621</v>
      </c>
      <c r="D2622" s="1101">
        <v>17</v>
      </c>
      <c r="E2622" s="1101">
        <v>22</v>
      </c>
      <c r="F2622" s="1101">
        <v>334</v>
      </c>
      <c r="G2622" s="1101">
        <v>26</v>
      </c>
      <c r="H2622" s="1102">
        <f>MID(I2622,1,50)</f>
      </c>
      <c r="I2622" s="1" t="s">
        <v>5788</v>
      </c>
      <c r="J2622" s="1104" t="s">
        <v>5789</v>
      </c>
    </row>
    <row x14ac:dyDescent="0.25" r="2623" customHeight="1" ht="23.25">
      <c r="A2623" s="97">
        <v>103</v>
      </c>
      <c r="B2623" s="2" t="s">
        <v>5737</v>
      </c>
      <c r="C2623" s="1101">
        <v>2622</v>
      </c>
      <c r="D2623" s="1101">
        <v>17</v>
      </c>
      <c r="E2623" s="1101">
        <v>22</v>
      </c>
      <c r="F2623" s="1101">
        <v>334</v>
      </c>
      <c r="G2623" s="1101">
        <v>27</v>
      </c>
      <c r="H2623" s="1102">
        <f>MID(I2623,1,50)</f>
      </c>
      <c r="I2623" s="1" t="s">
        <v>5790</v>
      </c>
      <c r="J2623" s="1104" t="s">
        <v>5791</v>
      </c>
    </row>
    <row x14ac:dyDescent="0.25" r="2624" customHeight="1" ht="23.25">
      <c r="A2624" s="97">
        <v>103</v>
      </c>
      <c r="B2624" s="2" t="s">
        <v>5737</v>
      </c>
      <c r="C2624" s="1101">
        <v>2623</v>
      </c>
      <c r="D2624" s="1101">
        <v>17</v>
      </c>
      <c r="E2624" s="1101">
        <v>22</v>
      </c>
      <c r="F2624" s="1101">
        <v>334</v>
      </c>
      <c r="G2624" s="1101">
        <v>28</v>
      </c>
      <c r="H2624" s="1102">
        <f>MID(I2624,1,50)</f>
      </c>
      <c r="I2624" s="1" t="s">
        <v>5792</v>
      </c>
      <c r="J2624" s="1104" t="s">
        <v>5793</v>
      </c>
    </row>
    <row x14ac:dyDescent="0.25" r="2625" customHeight="1" ht="23.25">
      <c r="A2625" s="97">
        <v>103</v>
      </c>
      <c r="B2625" s="2" t="s">
        <v>5737</v>
      </c>
      <c r="C2625" s="1101">
        <v>2624</v>
      </c>
      <c r="D2625" s="1101">
        <v>17</v>
      </c>
      <c r="E2625" s="1101">
        <v>22</v>
      </c>
      <c r="F2625" s="1101">
        <v>334</v>
      </c>
      <c r="G2625" s="1101">
        <v>29</v>
      </c>
      <c r="H2625" s="1102">
        <f>MID(I2625,1,50)</f>
      </c>
      <c r="I2625" s="1" t="s">
        <v>5794</v>
      </c>
      <c r="J2625" s="1104" t="s">
        <v>5795</v>
      </c>
    </row>
    <row x14ac:dyDescent="0.25" r="2626" customHeight="1" ht="23.25">
      <c r="A2626" s="97">
        <v>103</v>
      </c>
      <c r="B2626" s="2" t="s">
        <v>5737</v>
      </c>
      <c r="C2626" s="1101">
        <v>2625</v>
      </c>
      <c r="D2626" s="1101">
        <v>17</v>
      </c>
      <c r="E2626" s="1101">
        <v>22</v>
      </c>
      <c r="F2626" s="1101">
        <v>334</v>
      </c>
      <c r="G2626" s="1101">
        <v>30</v>
      </c>
      <c r="H2626" s="1102">
        <f>MID(I2626,1,50)</f>
      </c>
      <c r="I2626" s="1" t="s">
        <v>5796</v>
      </c>
      <c r="J2626" s="1104" t="s">
        <v>5797</v>
      </c>
    </row>
    <row x14ac:dyDescent="0.25" r="2627" customHeight="1" ht="23.25">
      <c r="A2627" s="97">
        <v>103</v>
      </c>
      <c r="B2627" s="2" t="s">
        <v>5737</v>
      </c>
      <c r="C2627" s="1101">
        <v>2626</v>
      </c>
      <c r="D2627" s="1101">
        <v>17</v>
      </c>
      <c r="E2627" s="1101">
        <v>22</v>
      </c>
      <c r="F2627" s="1101">
        <v>335</v>
      </c>
      <c r="G2627" s="1101">
        <v>31</v>
      </c>
      <c r="H2627" s="1102">
        <f>MID(I2627,1,50)</f>
      </c>
      <c r="I2627" s="1" t="s">
        <v>5798</v>
      </c>
      <c r="J2627" s="1104" t="s">
        <v>5799</v>
      </c>
    </row>
    <row x14ac:dyDescent="0.25" r="2628" customHeight="1" ht="23.25">
      <c r="A2628" s="97">
        <v>103</v>
      </c>
      <c r="B2628" s="2" t="s">
        <v>5737</v>
      </c>
      <c r="C2628" s="1101">
        <v>2627</v>
      </c>
      <c r="D2628" s="1101">
        <v>17</v>
      </c>
      <c r="E2628" s="1101">
        <v>22</v>
      </c>
      <c r="F2628" s="1101">
        <v>335</v>
      </c>
      <c r="G2628" s="1101">
        <v>32</v>
      </c>
      <c r="H2628" s="1102">
        <f>MID(I2628,1,50)</f>
      </c>
      <c r="I2628" s="1" t="s">
        <v>5800</v>
      </c>
      <c r="J2628" s="1104" t="s">
        <v>5801</v>
      </c>
    </row>
    <row x14ac:dyDescent="0.25" r="2629" customHeight="1" ht="23.25">
      <c r="A2629" s="97">
        <v>103</v>
      </c>
      <c r="B2629" s="2" t="s">
        <v>5737</v>
      </c>
      <c r="C2629" s="1101">
        <v>2628</v>
      </c>
      <c r="D2629" s="1101">
        <v>17</v>
      </c>
      <c r="E2629" s="1101">
        <v>22</v>
      </c>
      <c r="F2629" s="1101">
        <v>335</v>
      </c>
      <c r="G2629" s="1101">
        <v>33</v>
      </c>
      <c r="H2629" s="1102">
        <f>MID(I2629,1,50)</f>
      </c>
      <c r="I2629" s="1" t="s">
        <v>5802</v>
      </c>
      <c r="J2629" s="1104" t="s">
        <v>5803</v>
      </c>
    </row>
    <row x14ac:dyDescent="0.25" r="2630" customHeight="1" ht="23.25">
      <c r="A2630" s="97">
        <v>103</v>
      </c>
      <c r="B2630" s="2" t="s">
        <v>5737</v>
      </c>
      <c r="C2630" s="1101">
        <v>2629</v>
      </c>
      <c r="D2630" s="1101">
        <v>17</v>
      </c>
      <c r="E2630" s="1101">
        <v>22</v>
      </c>
      <c r="F2630" s="1101">
        <v>335</v>
      </c>
      <c r="G2630" s="1101">
        <v>34</v>
      </c>
      <c r="H2630" s="1102">
        <f>MID(I2630,1,50)</f>
      </c>
      <c r="I2630" s="1" t="s">
        <v>5804</v>
      </c>
      <c r="J2630" s="1104" t="s">
        <v>5805</v>
      </c>
    </row>
    <row x14ac:dyDescent="0.25" r="2631" customHeight="1" ht="23.25">
      <c r="A2631" s="97">
        <v>103</v>
      </c>
      <c r="B2631" s="2" t="s">
        <v>5737</v>
      </c>
      <c r="C2631" s="1101">
        <v>2630</v>
      </c>
      <c r="D2631" s="1101">
        <v>17</v>
      </c>
      <c r="E2631" s="1101">
        <v>22</v>
      </c>
      <c r="F2631" s="1101">
        <v>335</v>
      </c>
      <c r="G2631" s="1101">
        <v>35</v>
      </c>
      <c r="H2631" s="1102">
        <f>MID(I2631,1,50)</f>
      </c>
      <c r="I2631" s="1" t="s">
        <v>5806</v>
      </c>
      <c r="J2631" s="1104" t="s">
        <v>5807</v>
      </c>
    </row>
    <row x14ac:dyDescent="0.25" r="2632" customHeight="1" ht="23.25">
      <c r="A2632" s="97">
        <v>103</v>
      </c>
      <c r="B2632" s="2" t="s">
        <v>5737</v>
      </c>
      <c r="C2632" s="1101">
        <v>2631</v>
      </c>
      <c r="D2632" s="1101">
        <v>17</v>
      </c>
      <c r="E2632" s="1101">
        <v>22</v>
      </c>
      <c r="F2632" s="1101">
        <v>335</v>
      </c>
      <c r="G2632" s="1101">
        <v>36</v>
      </c>
      <c r="H2632" s="1102">
        <f>MID(I2632,1,50)</f>
      </c>
      <c r="I2632" s="1" t="s">
        <v>5808</v>
      </c>
      <c r="J2632" s="1104" t="s">
        <v>5809</v>
      </c>
    </row>
    <row x14ac:dyDescent="0.25" r="2633" customHeight="1" ht="23.25">
      <c r="A2633" s="97">
        <v>103</v>
      </c>
      <c r="B2633" s="2" t="s">
        <v>5737</v>
      </c>
      <c r="C2633" s="1101">
        <v>2632</v>
      </c>
      <c r="D2633" s="1101">
        <v>17</v>
      </c>
      <c r="E2633" s="1101">
        <v>22</v>
      </c>
      <c r="F2633" s="1101">
        <v>335</v>
      </c>
      <c r="G2633" s="1101">
        <v>37</v>
      </c>
      <c r="H2633" s="1102">
        <f>MID(I2633,1,50)</f>
      </c>
      <c r="I2633" s="1" t="s">
        <v>5810</v>
      </c>
      <c r="J2633" s="1104" t="s">
        <v>5811</v>
      </c>
    </row>
    <row x14ac:dyDescent="0.25" r="2634" customHeight="1" ht="23.25">
      <c r="A2634" s="97">
        <v>103</v>
      </c>
      <c r="B2634" s="2" t="s">
        <v>5737</v>
      </c>
      <c r="C2634" s="1101">
        <v>2633</v>
      </c>
      <c r="D2634" s="1101">
        <v>17</v>
      </c>
      <c r="E2634" s="1101">
        <v>22</v>
      </c>
      <c r="F2634" s="1101">
        <v>335</v>
      </c>
      <c r="G2634" s="1101">
        <v>38</v>
      </c>
      <c r="H2634" s="1102">
        <f>MID(I2634,1,50)</f>
      </c>
      <c r="I2634" s="1" t="s">
        <v>5812</v>
      </c>
      <c r="J2634" s="1104" t="s">
        <v>5813</v>
      </c>
    </row>
    <row x14ac:dyDescent="0.25" r="2635" customHeight="1" ht="23.25">
      <c r="A2635" s="97">
        <v>103</v>
      </c>
      <c r="B2635" s="2" t="s">
        <v>5737</v>
      </c>
      <c r="C2635" s="1101">
        <v>2634</v>
      </c>
      <c r="D2635" s="1101">
        <v>17</v>
      </c>
      <c r="E2635" s="1101">
        <v>22</v>
      </c>
      <c r="F2635" s="1101">
        <v>336</v>
      </c>
      <c r="G2635" s="1101">
        <v>39</v>
      </c>
      <c r="H2635" s="1102">
        <f>MID(I2635,1,50)</f>
      </c>
      <c r="I2635" s="1" t="s">
        <v>5814</v>
      </c>
      <c r="J2635" s="1104" t="s">
        <v>5815</v>
      </c>
    </row>
    <row x14ac:dyDescent="0.25" r="2636" customHeight="1" ht="23.25">
      <c r="A2636" s="97">
        <v>103</v>
      </c>
      <c r="B2636" s="2" t="s">
        <v>5737</v>
      </c>
      <c r="C2636" s="1101">
        <v>2635</v>
      </c>
      <c r="D2636" s="1101">
        <v>17</v>
      </c>
      <c r="E2636" s="1101">
        <v>22</v>
      </c>
      <c r="F2636" s="1101">
        <v>336</v>
      </c>
      <c r="G2636" s="1101">
        <v>40</v>
      </c>
      <c r="H2636" s="1102">
        <f>MID(I2636,1,50)</f>
      </c>
      <c r="I2636" s="1" t="s">
        <v>5816</v>
      </c>
      <c r="J2636" s="1104" t="s">
        <v>5817</v>
      </c>
    </row>
    <row x14ac:dyDescent="0.25" r="2637" customHeight="1" ht="23.25">
      <c r="A2637" s="97">
        <v>103</v>
      </c>
      <c r="B2637" s="2" t="s">
        <v>5737</v>
      </c>
      <c r="C2637" s="1101">
        <v>2636</v>
      </c>
      <c r="D2637" s="1101">
        <v>17</v>
      </c>
      <c r="E2637" s="1101">
        <v>22</v>
      </c>
      <c r="F2637" s="1101">
        <v>336</v>
      </c>
      <c r="G2637" s="1101">
        <v>41</v>
      </c>
      <c r="H2637" s="1102">
        <f>MID(I2637,1,50)</f>
      </c>
      <c r="I2637" s="1" t="s">
        <v>5818</v>
      </c>
      <c r="J2637" s="1104" t="s">
        <v>5819</v>
      </c>
    </row>
    <row x14ac:dyDescent="0.25" r="2638" customHeight="1" ht="23.25">
      <c r="A2638" s="97">
        <v>103</v>
      </c>
      <c r="B2638" s="2" t="s">
        <v>5737</v>
      </c>
      <c r="C2638" s="1101">
        <v>2637</v>
      </c>
      <c r="D2638" s="1101">
        <v>17</v>
      </c>
      <c r="E2638" s="1101">
        <v>22</v>
      </c>
      <c r="F2638" s="1101">
        <v>336</v>
      </c>
      <c r="G2638" s="1101">
        <v>42</v>
      </c>
      <c r="H2638" s="1102">
        <f>MID(I2638,1,50)</f>
      </c>
      <c r="I2638" s="1" t="s">
        <v>5820</v>
      </c>
      <c r="J2638" s="1104" t="s">
        <v>5821</v>
      </c>
    </row>
    <row x14ac:dyDescent="0.25" r="2639" customHeight="1" ht="23.25">
      <c r="A2639" s="97">
        <v>103</v>
      </c>
      <c r="B2639" s="2" t="s">
        <v>5737</v>
      </c>
      <c r="C2639" s="1101">
        <v>2638</v>
      </c>
      <c r="D2639" s="1101">
        <v>17</v>
      </c>
      <c r="E2639" s="1101">
        <v>22</v>
      </c>
      <c r="F2639" s="1101">
        <v>336</v>
      </c>
      <c r="G2639" s="1101">
        <v>43</v>
      </c>
      <c r="H2639" s="1102">
        <f>MID(I2639,1,50)</f>
      </c>
      <c r="I2639" s="1" t="s">
        <v>5822</v>
      </c>
      <c r="J2639" s="1104" t="s">
        <v>5823</v>
      </c>
    </row>
    <row x14ac:dyDescent="0.25" r="2640" customHeight="1" ht="23.25">
      <c r="A2640" s="97">
        <v>103</v>
      </c>
      <c r="B2640" s="2" t="s">
        <v>5737</v>
      </c>
      <c r="C2640" s="1101">
        <v>2639</v>
      </c>
      <c r="D2640" s="1101">
        <v>17</v>
      </c>
      <c r="E2640" s="1101">
        <v>22</v>
      </c>
      <c r="F2640" s="1101">
        <v>336</v>
      </c>
      <c r="G2640" s="1101">
        <v>44</v>
      </c>
      <c r="H2640" s="1102">
        <f>MID(I2640,1,50)</f>
      </c>
      <c r="I2640" s="1" t="s">
        <v>5824</v>
      </c>
      <c r="J2640" s="1104" t="s">
        <v>5825</v>
      </c>
    </row>
    <row x14ac:dyDescent="0.25" r="2641" customHeight="1" ht="23.25">
      <c r="A2641" s="97">
        <v>103</v>
      </c>
      <c r="B2641" s="2" t="s">
        <v>5737</v>
      </c>
      <c r="C2641" s="1101">
        <v>2640</v>
      </c>
      <c r="D2641" s="1101">
        <v>17</v>
      </c>
      <c r="E2641" s="1101">
        <v>22</v>
      </c>
      <c r="F2641" s="1101">
        <v>336</v>
      </c>
      <c r="G2641" s="1101">
        <v>45</v>
      </c>
      <c r="H2641" s="1102">
        <f>MID(I2641,1,50)</f>
      </c>
      <c r="I2641" s="1" t="s">
        <v>5826</v>
      </c>
      <c r="J2641" s="1104" t="s">
        <v>5827</v>
      </c>
    </row>
    <row x14ac:dyDescent="0.25" r="2642" customHeight="1" ht="23.25">
      <c r="A2642" s="97">
        <v>103</v>
      </c>
      <c r="B2642" s="2" t="s">
        <v>5737</v>
      </c>
      <c r="C2642" s="1101">
        <v>2641</v>
      </c>
      <c r="D2642" s="1101">
        <v>17</v>
      </c>
      <c r="E2642" s="1101">
        <v>22</v>
      </c>
      <c r="F2642" s="1101">
        <v>336</v>
      </c>
      <c r="G2642" s="1101">
        <v>46</v>
      </c>
      <c r="H2642" s="1102">
        <f>MID(I2642,1,50)</f>
      </c>
      <c r="I2642" s="1" t="s">
        <v>5828</v>
      </c>
      <c r="J2642" s="1104" t="s">
        <v>5829</v>
      </c>
    </row>
    <row x14ac:dyDescent="0.25" r="2643" customHeight="1" ht="23.25">
      <c r="A2643" s="97">
        <v>103</v>
      </c>
      <c r="B2643" s="2" t="s">
        <v>5737</v>
      </c>
      <c r="C2643" s="1101">
        <v>2642</v>
      </c>
      <c r="D2643" s="1101">
        <v>17</v>
      </c>
      <c r="E2643" s="1101">
        <v>22</v>
      </c>
      <c r="F2643" s="1101">
        <v>337</v>
      </c>
      <c r="G2643" s="1101">
        <v>47</v>
      </c>
      <c r="H2643" s="1102">
        <f>MID(I2643,1,50)</f>
      </c>
      <c r="I2643" s="1" t="s">
        <v>5830</v>
      </c>
      <c r="J2643" s="1104" t="s">
        <v>5831</v>
      </c>
    </row>
    <row x14ac:dyDescent="0.25" r="2644" customHeight="1" ht="23.25">
      <c r="A2644" s="97">
        <v>103</v>
      </c>
      <c r="B2644" s="2" t="s">
        <v>5737</v>
      </c>
      <c r="C2644" s="1101">
        <v>2643</v>
      </c>
      <c r="D2644" s="1101">
        <v>17</v>
      </c>
      <c r="E2644" s="1101">
        <v>22</v>
      </c>
      <c r="F2644" s="1101">
        <v>337</v>
      </c>
      <c r="G2644" s="1101">
        <v>48</v>
      </c>
      <c r="H2644" s="1102">
        <f>MID(I2644,1,50)</f>
      </c>
      <c r="I2644" s="1" t="s">
        <v>5832</v>
      </c>
      <c r="J2644" s="1104" t="s">
        <v>5833</v>
      </c>
    </row>
    <row x14ac:dyDescent="0.25" r="2645" customHeight="1" ht="23.25">
      <c r="A2645" s="97">
        <v>103</v>
      </c>
      <c r="B2645" s="2" t="s">
        <v>5737</v>
      </c>
      <c r="C2645" s="1101">
        <v>2644</v>
      </c>
      <c r="D2645" s="1101">
        <v>17</v>
      </c>
      <c r="E2645" s="1101">
        <v>22</v>
      </c>
      <c r="F2645" s="1101">
        <v>337</v>
      </c>
      <c r="G2645" s="1101">
        <v>49</v>
      </c>
      <c r="H2645" s="1102">
        <f>MID(I2645,1,50)</f>
      </c>
      <c r="I2645" s="1" t="s">
        <v>5834</v>
      </c>
      <c r="J2645" s="1104" t="s">
        <v>5835</v>
      </c>
    </row>
    <row x14ac:dyDescent="0.25" r="2646" customHeight="1" ht="23.25">
      <c r="A2646" s="97">
        <v>103</v>
      </c>
      <c r="B2646" s="2" t="s">
        <v>5737</v>
      </c>
      <c r="C2646" s="1101">
        <v>2645</v>
      </c>
      <c r="D2646" s="1101">
        <v>17</v>
      </c>
      <c r="E2646" s="1101">
        <v>22</v>
      </c>
      <c r="F2646" s="1101">
        <v>337</v>
      </c>
      <c r="G2646" s="1101">
        <v>50</v>
      </c>
      <c r="H2646" s="1102">
        <f>MID(I2646,1,50)</f>
      </c>
      <c r="I2646" s="1" t="s">
        <v>5836</v>
      </c>
      <c r="J2646" s="1104" t="s">
        <v>5837</v>
      </c>
    </row>
    <row x14ac:dyDescent="0.25" r="2647" customHeight="1" ht="23.25">
      <c r="A2647" s="97">
        <v>103</v>
      </c>
      <c r="B2647" s="2" t="s">
        <v>5737</v>
      </c>
      <c r="C2647" s="1101">
        <v>2646</v>
      </c>
      <c r="D2647" s="1101">
        <v>17</v>
      </c>
      <c r="E2647" s="1101">
        <v>22</v>
      </c>
      <c r="F2647" s="1101">
        <v>337</v>
      </c>
      <c r="G2647" s="1101">
        <v>51</v>
      </c>
      <c r="H2647" s="1102">
        <f>MID(I2647,1,50)</f>
      </c>
      <c r="I2647" s="1" t="s">
        <v>5838</v>
      </c>
      <c r="J2647" s="1104" t="s">
        <v>5839</v>
      </c>
    </row>
    <row x14ac:dyDescent="0.25" r="2648" customHeight="1" ht="23.25">
      <c r="A2648" s="97">
        <v>103</v>
      </c>
      <c r="B2648" s="2" t="s">
        <v>5737</v>
      </c>
      <c r="C2648" s="1101">
        <v>2647</v>
      </c>
      <c r="D2648" s="1101">
        <v>17</v>
      </c>
      <c r="E2648" s="1101">
        <v>22</v>
      </c>
      <c r="F2648" s="1101">
        <v>337</v>
      </c>
      <c r="G2648" s="1101">
        <v>52</v>
      </c>
      <c r="H2648" s="1102">
        <f>MID(I2648,1,50)</f>
      </c>
      <c r="I2648" s="1" t="s">
        <v>5840</v>
      </c>
      <c r="J2648" s="1104" t="s">
        <v>5841</v>
      </c>
    </row>
    <row x14ac:dyDescent="0.25" r="2649" customHeight="1" ht="23.25">
      <c r="A2649" s="97">
        <v>103</v>
      </c>
      <c r="B2649" s="2" t="s">
        <v>5737</v>
      </c>
      <c r="C2649" s="1101">
        <v>2648</v>
      </c>
      <c r="D2649" s="1101">
        <v>17</v>
      </c>
      <c r="E2649" s="1101">
        <v>22</v>
      </c>
      <c r="F2649" s="1101">
        <v>337</v>
      </c>
      <c r="G2649" s="1101">
        <v>53</v>
      </c>
      <c r="H2649" s="1102">
        <f>MID(I2649,1,50)</f>
      </c>
      <c r="I2649" s="1" t="s">
        <v>5842</v>
      </c>
      <c r="J2649" s="1104" t="s">
        <v>5843</v>
      </c>
    </row>
    <row x14ac:dyDescent="0.25" r="2650" customHeight="1" ht="23.25">
      <c r="A2650" s="97">
        <v>103</v>
      </c>
      <c r="B2650" s="2" t="s">
        <v>5737</v>
      </c>
      <c r="C2650" s="1101">
        <v>2649</v>
      </c>
      <c r="D2650" s="1101">
        <v>17</v>
      </c>
      <c r="E2650" s="1101">
        <v>22</v>
      </c>
      <c r="F2650" s="1101">
        <v>337</v>
      </c>
      <c r="G2650" s="1101">
        <v>54</v>
      </c>
      <c r="H2650" s="1102">
        <f>MID(I2650,1,50)</f>
      </c>
      <c r="I2650" s="1" t="s">
        <v>5844</v>
      </c>
      <c r="J2650" s="1104" t="s">
        <v>5845</v>
      </c>
    </row>
    <row x14ac:dyDescent="0.25" r="2651" customHeight="1" ht="23.25">
      <c r="A2651" s="97">
        <v>103</v>
      </c>
      <c r="B2651" s="2" t="s">
        <v>5737</v>
      </c>
      <c r="C2651" s="1101">
        <v>2650</v>
      </c>
      <c r="D2651" s="1101">
        <v>17</v>
      </c>
      <c r="E2651" s="1101">
        <v>22</v>
      </c>
      <c r="F2651" s="1101">
        <v>337</v>
      </c>
      <c r="G2651" s="1101">
        <v>55</v>
      </c>
      <c r="H2651" s="1102">
        <f>MID(I2651,1,50)</f>
      </c>
      <c r="I2651" s="1" t="s">
        <v>5846</v>
      </c>
      <c r="J2651" s="1104" t="s">
        <v>5847</v>
      </c>
    </row>
    <row x14ac:dyDescent="0.25" r="2652" customHeight="1" ht="23.25">
      <c r="A2652" s="97">
        <v>103</v>
      </c>
      <c r="B2652" s="2" t="s">
        <v>5737</v>
      </c>
      <c r="C2652" s="1101">
        <v>2651</v>
      </c>
      <c r="D2652" s="1101">
        <v>17</v>
      </c>
      <c r="E2652" s="1101">
        <v>22</v>
      </c>
      <c r="F2652" s="1101">
        <v>338</v>
      </c>
      <c r="G2652" s="1101">
        <v>56</v>
      </c>
      <c r="H2652" s="1102">
        <f>MID(I2652,1,50)</f>
      </c>
      <c r="I2652" s="1" t="s">
        <v>5848</v>
      </c>
      <c r="J2652" s="1104" t="s">
        <v>5849</v>
      </c>
    </row>
    <row x14ac:dyDescent="0.25" r="2653" customHeight="1" ht="23.25">
      <c r="A2653" s="97">
        <v>103</v>
      </c>
      <c r="B2653" s="2" t="s">
        <v>5737</v>
      </c>
      <c r="C2653" s="1101">
        <v>2652</v>
      </c>
      <c r="D2653" s="1101">
        <v>17</v>
      </c>
      <c r="E2653" s="1101">
        <v>22</v>
      </c>
      <c r="F2653" s="1101">
        <v>338</v>
      </c>
      <c r="G2653" s="1101">
        <v>57</v>
      </c>
      <c r="H2653" s="1102">
        <f>MID(I2653,1,50)</f>
      </c>
      <c r="I2653" s="1" t="s">
        <v>5850</v>
      </c>
      <c r="J2653" s="1104" t="s">
        <v>5851</v>
      </c>
    </row>
    <row x14ac:dyDescent="0.25" r="2654" customHeight="1" ht="23.25">
      <c r="A2654" s="97">
        <v>103</v>
      </c>
      <c r="B2654" s="2" t="s">
        <v>5737</v>
      </c>
      <c r="C2654" s="1101">
        <v>2653</v>
      </c>
      <c r="D2654" s="1101">
        <v>17</v>
      </c>
      <c r="E2654" s="1101">
        <v>22</v>
      </c>
      <c r="F2654" s="1101">
        <v>338</v>
      </c>
      <c r="G2654" s="1101">
        <v>58</v>
      </c>
      <c r="H2654" s="1102">
        <f>MID(I2654,1,50)</f>
      </c>
      <c r="I2654" s="1" t="s">
        <v>5852</v>
      </c>
      <c r="J2654" s="1104" t="s">
        <v>5853</v>
      </c>
    </row>
    <row x14ac:dyDescent="0.25" r="2655" customHeight="1" ht="23.25">
      <c r="A2655" s="97">
        <v>103</v>
      </c>
      <c r="B2655" s="2" t="s">
        <v>5737</v>
      </c>
      <c r="C2655" s="1101">
        <v>2654</v>
      </c>
      <c r="D2655" s="1101">
        <v>17</v>
      </c>
      <c r="E2655" s="1101">
        <v>22</v>
      </c>
      <c r="F2655" s="1101">
        <v>338</v>
      </c>
      <c r="G2655" s="1101">
        <v>59</v>
      </c>
      <c r="H2655" s="1102">
        <f>MID(I2655,1,50)</f>
      </c>
      <c r="I2655" s="1" t="s">
        <v>5854</v>
      </c>
      <c r="J2655" s="1104" t="s">
        <v>5855</v>
      </c>
    </row>
    <row x14ac:dyDescent="0.25" r="2656" customHeight="1" ht="23.25">
      <c r="A2656" s="97">
        <v>103</v>
      </c>
      <c r="B2656" s="2" t="s">
        <v>5737</v>
      </c>
      <c r="C2656" s="1101">
        <v>2655</v>
      </c>
      <c r="D2656" s="1101">
        <v>17</v>
      </c>
      <c r="E2656" s="1101">
        <v>22</v>
      </c>
      <c r="F2656" s="1101">
        <v>338</v>
      </c>
      <c r="G2656" s="1101">
        <v>60</v>
      </c>
      <c r="H2656" s="1102">
        <f>MID(I2656,1,50)</f>
      </c>
      <c r="I2656" s="1" t="s">
        <v>5856</v>
      </c>
      <c r="J2656" s="1104" t="s">
        <v>5857</v>
      </c>
    </row>
    <row x14ac:dyDescent="0.25" r="2657" customHeight="1" ht="23.25">
      <c r="A2657" s="97">
        <v>103</v>
      </c>
      <c r="B2657" s="2" t="s">
        <v>5737</v>
      </c>
      <c r="C2657" s="1101">
        <v>2656</v>
      </c>
      <c r="D2657" s="1101">
        <v>17</v>
      </c>
      <c r="E2657" s="1101">
        <v>22</v>
      </c>
      <c r="F2657" s="1101">
        <v>338</v>
      </c>
      <c r="G2657" s="1101">
        <v>61</v>
      </c>
      <c r="H2657" s="1102">
        <f>MID(I2657,1,50)</f>
      </c>
      <c r="I2657" s="1" t="s">
        <v>5858</v>
      </c>
      <c r="J2657" s="1104" t="s">
        <v>5859</v>
      </c>
    </row>
    <row x14ac:dyDescent="0.25" r="2658" customHeight="1" ht="23.25">
      <c r="A2658" s="97">
        <v>103</v>
      </c>
      <c r="B2658" s="2" t="s">
        <v>5737</v>
      </c>
      <c r="C2658" s="1101">
        <v>2657</v>
      </c>
      <c r="D2658" s="1101">
        <v>17</v>
      </c>
      <c r="E2658" s="1101">
        <v>22</v>
      </c>
      <c r="F2658" s="1101">
        <v>338</v>
      </c>
      <c r="G2658" s="1101">
        <v>62</v>
      </c>
      <c r="H2658" s="1102">
        <f>MID(I2658,1,50)</f>
      </c>
      <c r="I2658" s="1" t="s">
        <v>5860</v>
      </c>
      <c r="J2658" s="1104" t="s">
        <v>5861</v>
      </c>
    </row>
    <row x14ac:dyDescent="0.25" r="2659" customHeight="1" ht="23.25">
      <c r="A2659" s="97">
        <v>103</v>
      </c>
      <c r="B2659" s="2" t="s">
        <v>5737</v>
      </c>
      <c r="C2659" s="1101">
        <v>2658</v>
      </c>
      <c r="D2659" s="1101">
        <v>17</v>
      </c>
      <c r="E2659" s="1101">
        <v>22</v>
      </c>
      <c r="F2659" s="1101">
        <v>338</v>
      </c>
      <c r="G2659" s="1101">
        <v>63</v>
      </c>
      <c r="H2659" s="1102">
        <f>MID(I2659,1,50)</f>
      </c>
      <c r="I2659" s="1" t="s">
        <v>5862</v>
      </c>
      <c r="J2659" s="1104" t="s">
        <v>5863</v>
      </c>
    </row>
    <row x14ac:dyDescent="0.25" r="2660" customHeight="1" ht="23.25">
      <c r="A2660" s="97">
        <v>103</v>
      </c>
      <c r="B2660" s="2" t="s">
        <v>5737</v>
      </c>
      <c r="C2660" s="1101">
        <v>2659</v>
      </c>
      <c r="D2660" s="1101">
        <v>17</v>
      </c>
      <c r="E2660" s="1101">
        <v>22</v>
      </c>
      <c r="F2660" s="1101">
        <v>338</v>
      </c>
      <c r="G2660" s="1101">
        <v>64</v>
      </c>
      <c r="H2660" s="1102">
        <f>MID(I2660,1,50)</f>
      </c>
      <c r="I2660" s="1" t="s">
        <v>5864</v>
      </c>
      <c r="J2660" s="1104" t="s">
        <v>5865</v>
      </c>
    </row>
    <row x14ac:dyDescent="0.25" r="2661" customHeight="1" ht="23.25">
      <c r="A2661" s="97">
        <v>103</v>
      </c>
      <c r="B2661" s="2" t="s">
        <v>5737</v>
      </c>
      <c r="C2661" s="1101">
        <v>2660</v>
      </c>
      <c r="D2661" s="1101">
        <v>17</v>
      </c>
      <c r="E2661" s="1101">
        <v>22</v>
      </c>
      <c r="F2661" s="1101">
        <v>339</v>
      </c>
      <c r="G2661" s="1101">
        <v>65</v>
      </c>
      <c r="H2661" s="1102">
        <f>MID(I2661,1,50)</f>
      </c>
      <c r="I2661" s="1" t="s">
        <v>5866</v>
      </c>
      <c r="J2661" s="1104" t="s">
        <v>5867</v>
      </c>
    </row>
    <row x14ac:dyDescent="0.25" r="2662" customHeight="1" ht="23.25">
      <c r="A2662" s="97">
        <v>103</v>
      </c>
      <c r="B2662" s="2" t="s">
        <v>5737</v>
      </c>
      <c r="C2662" s="1101">
        <v>2661</v>
      </c>
      <c r="D2662" s="1101">
        <v>17</v>
      </c>
      <c r="E2662" s="1101">
        <v>22</v>
      </c>
      <c r="F2662" s="1101">
        <v>339</v>
      </c>
      <c r="G2662" s="1101">
        <v>66</v>
      </c>
      <c r="H2662" s="1102">
        <f>MID(I2662,1,50)</f>
      </c>
      <c r="I2662" s="1" t="s">
        <v>5868</v>
      </c>
      <c r="J2662" s="1104" t="s">
        <v>5869</v>
      </c>
    </row>
    <row x14ac:dyDescent="0.25" r="2663" customHeight="1" ht="23.25">
      <c r="A2663" s="97">
        <v>103</v>
      </c>
      <c r="B2663" s="2" t="s">
        <v>5737</v>
      </c>
      <c r="C2663" s="1101">
        <v>2662</v>
      </c>
      <c r="D2663" s="1101">
        <v>17</v>
      </c>
      <c r="E2663" s="1101">
        <v>22</v>
      </c>
      <c r="F2663" s="1101">
        <v>339</v>
      </c>
      <c r="G2663" s="1101">
        <v>67</v>
      </c>
      <c r="H2663" s="1102">
        <f>MID(I2663,1,50)</f>
      </c>
      <c r="I2663" s="1" t="s">
        <v>5870</v>
      </c>
      <c r="J2663" s="1104" t="s">
        <v>5871</v>
      </c>
    </row>
    <row x14ac:dyDescent="0.25" r="2664" customHeight="1" ht="23.25">
      <c r="A2664" s="97">
        <v>103</v>
      </c>
      <c r="B2664" s="2" t="s">
        <v>5737</v>
      </c>
      <c r="C2664" s="1101">
        <v>2663</v>
      </c>
      <c r="D2664" s="1101">
        <v>17</v>
      </c>
      <c r="E2664" s="1101">
        <v>22</v>
      </c>
      <c r="F2664" s="1101">
        <v>339</v>
      </c>
      <c r="G2664" s="1101">
        <v>68</v>
      </c>
      <c r="H2664" s="1102">
        <f>MID(I2664,1,50)</f>
      </c>
      <c r="I2664" s="1" t="s">
        <v>5872</v>
      </c>
      <c r="J2664" s="1104" t="s">
        <v>5873</v>
      </c>
    </row>
    <row x14ac:dyDescent="0.25" r="2665" customHeight="1" ht="23.25">
      <c r="A2665" s="97">
        <v>103</v>
      </c>
      <c r="B2665" s="2" t="s">
        <v>5737</v>
      </c>
      <c r="C2665" s="1101">
        <v>2664</v>
      </c>
      <c r="D2665" s="1101">
        <v>17</v>
      </c>
      <c r="E2665" s="1101">
        <v>22</v>
      </c>
      <c r="F2665" s="1101">
        <v>339</v>
      </c>
      <c r="G2665" s="1101">
        <v>69</v>
      </c>
      <c r="H2665" s="1102">
        <f>MID(I2665,1,50)</f>
      </c>
      <c r="I2665" s="1" t="s">
        <v>5874</v>
      </c>
      <c r="J2665" s="1104" t="s">
        <v>5875</v>
      </c>
    </row>
    <row x14ac:dyDescent="0.25" r="2666" customHeight="1" ht="23.25">
      <c r="A2666" s="97">
        <v>103</v>
      </c>
      <c r="B2666" s="2" t="s">
        <v>5737</v>
      </c>
      <c r="C2666" s="1101">
        <v>2665</v>
      </c>
      <c r="D2666" s="1101">
        <v>17</v>
      </c>
      <c r="E2666" s="1101">
        <v>22</v>
      </c>
      <c r="F2666" s="1101">
        <v>339</v>
      </c>
      <c r="G2666" s="1101">
        <v>70</v>
      </c>
      <c r="H2666" s="1102">
        <f>MID(I2666,1,50)</f>
      </c>
      <c r="I2666" s="1" t="s">
        <v>5876</v>
      </c>
      <c r="J2666" s="1104" t="s">
        <v>5877</v>
      </c>
    </row>
    <row x14ac:dyDescent="0.25" r="2667" customHeight="1" ht="23.25">
      <c r="A2667" s="97">
        <v>103</v>
      </c>
      <c r="B2667" s="2" t="s">
        <v>5737</v>
      </c>
      <c r="C2667" s="1101">
        <v>2666</v>
      </c>
      <c r="D2667" s="1101">
        <v>17</v>
      </c>
      <c r="E2667" s="1101">
        <v>22</v>
      </c>
      <c r="F2667" s="1101">
        <v>339</v>
      </c>
      <c r="G2667" s="1101">
        <v>71</v>
      </c>
      <c r="H2667" s="1102">
        <f>MID(I2667,1,50)</f>
      </c>
      <c r="I2667" s="1" t="s">
        <v>5878</v>
      </c>
      <c r="J2667" s="1104" t="s">
        <v>5879</v>
      </c>
    </row>
    <row x14ac:dyDescent="0.25" r="2668" customHeight="1" ht="23.25">
      <c r="A2668" s="97">
        <v>103</v>
      </c>
      <c r="B2668" s="2" t="s">
        <v>5737</v>
      </c>
      <c r="C2668" s="1101">
        <v>2667</v>
      </c>
      <c r="D2668" s="1101">
        <v>17</v>
      </c>
      <c r="E2668" s="1101">
        <v>22</v>
      </c>
      <c r="F2668" s="1101">
        <v>339</v>
      </c>
      <c r="G2668" s="1101">
        <v>72</v>
      </c>
      <c r="H2668" s="1102">
        <f>MID(I2668,1,50)</f>
      </c>
      <c r="I2668" s="1" t="s">
        <v>5880</v>
      </c>
      <c r="J2668" s="1104" t="s">
        <v>5881</v>
      </c>
    </row>
    <row x14ac:dyDescent="0.25" r="2669" customHeight="1" ht="23.25">
      <c r="A2669" s="97">
        <v>103</v>
      </c>
      <c r="B2669" s="2" t="s">
        <v>5737</v>
      </c>
      <c r="C2669" s="1101">
        <v>2668</v>
      </c>
      <c r="D2669" s="1101">
        <v>17</v>
      </c>
      <c r="E2669" s="1101">
        <v>22</v>
      </c>
      <c r="F2669" s="1101">
        <v>340</v>
      </c>
      <c r="G2669" s="1101">
        <v>73</v>
      </c>
      <c r="H2669" s="1102">
        <f>MID(I2669,1,50)</f>
      </c>
      <c r="I2669" s="1" t="s">
        <v>5882</v>
      </c>
      <c r="J2669" s="1104" t="s">
        <v>5883</v>
      </c>
    </row>
    <row x14ac:dyDescent="0.25" r="2670" customHeight="1" ht="23.25">
      <c r="A2670" s="97">
        <v>103</v>
      </c>
      <c r="B2670" s="2" t="s">
        <v>5737</v>
      </c>
      <c r="C2670" s="1101">
        <v>2669</v>
      </c>
      <c r="D2670" s="1101">
        <v>17</v>
      </c>
      <c r="E2670" s="1101">
        <v>22</v>
      </c>
      <c r="F2670" s="1101">
        <v>340</v>
      </c>
      <c r="G2670" s="1101">
        <v>74</v>
      </c>
      <c r="H2670" s="1102">
        <f>MID(I2670,1,50)</f>
      </c>
      <c r="I2670" s="1" t="s">
        <v>5884</v>
      </c>
      <c r="J2670" s="1104" t="s">
        <v>5885</v>
      </c>
    </row>
    <row x14ac:dyDescent="0.25" r="2671" customHeight="1" ht="23.25">
      <c r="A2671" s="97">
        <v>103</v>
      </c>
      <c r="B2671" s="2" t="s">
        <v>5737</v>
      </c>
      <c r="C2671" s="1101">
        <v>2670</v>
      </c>
      <c r="D2671" s="1101">
        <v>17</v>
      </c>
      <c r="E2671" s="1101">
        <v>22</v>
      </c>
      <c r="F2671" s="1101">
        <v>340</v>
      </c>
      <c r="G2671" s="1101">
        <v>75</v>
      </c>
      <c r="H2671" s="1102">
        <f>MID(I2671,1,50)</f>
      </c>
      <c r="I2671" s="1" t="s">
        <v>5886</v>
      </c>
      <c r="J2671" s="1104" t="s">
        <v>5887</v>
      </c>
    </row>
    <row x14ac:dyDescent="0.25" r="2672" customHeight="1" ht="23.25">
      <c r="A2672" s="97">
        <v>103</v>
      </c>
      <c r="B2672" s="2" t="s">
        <v>5737</v>
      </c>
      <c r="C2672" s="1101">
        <v>2671</v>
      </c>
      <c r="D2672" s="1101">
        <v>17</v>
      </c>
      <c r="E2672" s="1101">
        <v>22</v>
      </c>
      <c r="F2672" s="1101">
        <v>340</v>
      </c>
      <c r="G2672" s="1101">
        <v>76</v>
      </c>
      <c r="H2672" s="1102">
        <f>MID(I2672,1,50)</f>
      </c>
      <c r="I2672" s="1" t="s">
        <v>5888</v>
      </c>
      <c r="J2672" s="1104" t="s">
        <v>5889</v>
      </c>
    </row>
    <row x14ac:dyDescent="0.25" r="2673" customHeight="1" ht="23.25">
      <c r="A2673" s="97">
        <v>103</v>
      </c>
      <c r="B2673" s="2" t="s">
        <v>5737</v>
      </c>
      <c r="C2673" s="1101">
        <v>2672</v>
      </c>
      <c r="D2673" s="1101">
        <v>17</v>
      </c>
      <c r="E2673" s="1101">
        <v>22</v>
      </c>
      <c r="F2673" s="1101">
        <v>340</v>
      </c>
      <c r="G2673" s="1101">
        <v>77</v>
      </c>
      <c r="H2673" s="1102">
        <f>MID(I2673,1,50)</f>
      </c>
      <c r="I2673" s="1" t="s">
        <v>5890</v>
      </c>
      <c r="J2673" s="1104" t="s">
        <v>5891</v>
      </c>
    </row>
    <row x14ac:dyDescent="0.25" r="2674" customHeight="1" ht="23.25">
      <c r="A2674" s="97">
        <v>103</v>
      </c>
      <c r="B2674" s="2" t="s">
        <v>5737</v>
      </c>
      <c r="C2674" s="1101">
        <v>2673</v>
      </c>
      <c r="D2674" s="1101">
        <v>17</v>
      </c>
      <c r="E2674" s="1101">
        <v>22</v>
      </c>
      <c r="F2674" s="1101">
        <v>340</v>
      </c>
      <c r="G2674" s="1101">
        <v>78</v>
      </c>
      <c r="H2674" s="1102">
        <f>MID(I2674,1,50)</f>
      </c>
      <c r="I2674" s="1" t="s">
        <v>5892</v>
      </c>
      <c r="J2674" s="1104" t="s">
        <v>5893</v>
      </c>
    </row>
    <row x14ac:dyDescent="0.25" r="2675" customHeight="1" ht="23.25">
      <c r="A2675" s="97">
        <v>74</v>
      </c>
      <c r="B2675" s="1105" t="s">
        <v>5894</v>
      </c>
      <c r="C2675" s="1101">
        <v>2674</v>
      </c>
      <c r="D2675" s="1101">
        <v>18</v>
      </c>
      <c r="E2675" s="1101">
        <v>23</v>
      </c>
      <c r="F2675" s="1101">
        <v>341</v>
      </c>
      <c r="G2675" s="1101">
        <v>1</v>
      </c>
      <c r="H2675" s="1102">
        <f>MID(I2675,1,50)</f>
      </c>
      <c r="I2675" s="1" t="s">
        <v>5895</v>
      </c>
      <c r="J2675" s="1104" t="s">
        <v>5896</v>
      </c>
    </row>
    <row x14ac:dyDescent="0.25" r="2676" customHeight="1" ht="23.25">
      <c r="A2676" s="97">
        <v>74</v>
      </c>
      <c r="B2676" s="1105" t="s">
        <v>5894</v>
      </c>
      <c r="C2676" s="1101">
        <v>2675</v>
      </c>
      <c r="D2676" s="1101">
        <v>18</v>
      </c>
      <c r="E2676" s="1101">
        <v>23</v>
      </c>
      <c r="F2676" s="1101">
        <v>341</v>
      </c>
      <c r="G2676" s="1101">
        <v>2</v>
      </c>
      <c r="H2676" s="1102">
        <f>MID(I2676,1,50)</f>
      </c>
      <c r="I2676" s="1" t="s">
        <v>5897</v>
      </c>
      <c r="J2676" s="1104" t="s">
        <v>5898</v>
      </c>
    </row>
    <row x14ac:dyDescent="0.25" r="2677" customHeight="1" ht="23.25">
      <c r="A2677" s="97">
        <v>74</v>
      </c>
      <c r="B2677" s="1105" t="s">
        <v>5894</v>
      </c>
      <c r="C2677" s="1101">
        <v>2676</v>
      </c>
      <c r="D2677" s="1101">
        <v>18</v>
      </c>
      <c r="E2677" s="1101">
        <v>23</v>
      </c>
      <c r="F2677" s="1101">
        <v>341</v>
      </c>
      <c r="G2677" s="1101">
        <v>3</v>
      </c>
      <c r="H2677" s="1102">
        <f>MID(I2677,1,50)</f>
      </c>
      <c r="I2677" s="1" t="s">
        <v>5899</v>
      </c>
      <c r="J2677" s="1104" t="s">
        <v>5900</v>
      </c>
    </row>
    <row x14ac:dyDescent="0.25" r="2678" customHeight="1" ht="23.25">
      <c r="A2678" s="97">
        <v>74</v>
      </c>
      <c r="B2678" s="1105" t="s">
        <v>5894</v>
      </c>
      <c r="C2678" s="1101">
        <v>2677</v>
      </c>
      <c r="D2678" s="1101">
        <v>18</v>
      </c>
      <c r="E2678" s="1101">
        <v>23</v>
      </c>
      <c r="F2678" s="1101">
        <v>341</v>
      </c>
      <c r="G2678" s="1101">
        <v>4</v>
      </c>
      <c r="H2678" s="1102">
        <f>MID(I2678,1,50)</f>
      </c>
      <c r="I2678" s="1" t="s">
        <v>5901</v>
      </c>
      <c r="J2678" s="1104" t="s">
        <v>5902</v>
      </c>
    </row>
    <row x14ac:dyDescent="0.25" r="2679" customHeight="1" ht="23.25">
      <c r="A2679" s="97">
        <v>74</v>
      </c>
      <c r="B2679" s="1105" t="s">
        <v>5894</v>
      </c>
      <c r="C2679" s="1101">
        <v>2678</v>
      </c>
      <c r="D2679" s="1101">
        <v>18</v>
      </c>
      <c r="E2679" s="1101">
        <v>23</v>
      </c>
      <c r="F2679" s="1101">
        <v>341</v>
      </c>
      <c r="G2679" s="1101">
        <v>5</v>
      </c>
      <c r="H2679" s="1102">
        <f>MID(I2679,1,50)</f>
      </c>
      <c r="I2679" s="1" t="s">
        <v>5903</v>
      </c>
      <c r="J2679" s="1104" t="s">
        <v>5904</v>
      </c>
    </row>
    <row x14ac:dyDescent="0.25" r="2680" customHeight="1" ht="23.25">
      <c r="A2680" s="97">
        <v>74</v>
      </c>
      <c r="B2680" s="1105" t="s">
        <v>5894</v>
      </c>
      <c r="C2680" s="1101">
        <v>2679</v>
      </c>
      <c r="D2680" s="1101">
        <v>18</v>
      </c>
      <c r="E2680" s="1101">
        <v>23</v>
      </c>
      <c r="F2680" s="1101">
        <v>341</v>
      </c>
      <c r="G2680" s="1101">
        <v>6</v>
      </c>
      <c r="H2680" s="1102">
        <f>MID(I2680,1,50)</f>
      </c>
      <c r="I2680" s="1" t="s">
        <v>5905</v>
      </c>
      <c r="J2680" s="1104" t="s">
        <v>5906</v>
      </c>
    </row>
    <row x14ac:dyDescent="0.25" r="2681" customHeight="1" ht="23.25">
      <c r="A2681" s="97">
        <v>74</v>
      </c>
      <c r="B2681" s="1105" t="s">
        <v>5894</v>
      </c>
      <c r="C2681" s="1101">
        <v>2680</v>
      </c>
      <c r="D2681" s="1101">
        <v>18</v>
      </c>
      <c r="E2681" s="1101">
        <v>23</v>
      </c>
      <c r="F2681" s="1101">
        <v>341</v>
      </c>
      <c r="G2681" s="1101">
        <v>7</v>
      </c>
      <c r="H2681" s="1102">
        <f>MID(I2681,1,50)</f>
      </c>
      <c r="I2681" s="1" t="s">
        <v>5907</v>
      </c>
      <c r="J2681" s="1104" t="s">
        <v>5908</v>
      </c>
    </row>
    <row x14ac:dyDescent="0.25" r="2682" customHeight="1" ht="23.25">
      <c r="A2682" s="97">
        <v>74</v>
      </c>
      <c r="B2682" s="1105" t="s">
        <v>5894</v>
      </c>
      <c r="C2682" s="1101">
        <v>2681</v>
      </c>
      <c r="D2682" s="1101">
        <v>18</v>
      </c>
      <c r="E2682" s="1101">
        <v>23</v>
      </c>
      <c r="F2682" s="1101">
        <v>341</v>
      </c>
      <c r="G2682" s="1101">
        <v>8</v>
      </c>
      <c r="H2682" s="1102">
        <f>MID(I2682,1,50)</f>
      </c>
      <c r="I2682" s="1" t="s">
        <v>5909</v>
      </c>
      <c r="J2682" s="1104" t="s">
        <v>5910</v>
      </c>
    </row>
    <row x14ac:dyDescent="0.25" r="2683" customHeight="1" ht="23.25">
      <c r="A2683" s="97">
        <v>74</v>
      </c>
      <c r="B2683" s="1105" t="s">
        <v>5894</v>
      </c>
      <c r="C2683" s="1101">
        <v>2682</v>
      </c>
      <c r="D2683" s="1101">
        <v>18</v>
      </c>
      <c r="E2683" s="1101">
        <v>23</v>
      </c>
      <c r="F2683" s="1101">
        <v>341</v>
      </c>
      <c r="G2683" s="1101">
        <v>9</v>
      </c>
      <c r="H2683" s="1102">
        <f>MID(I2683,1,50)</f>
      </c>
      <c r="I2683" s="1" t="s">
        <v>5911</v>
      </c>
      <c r="J2683" s="1104" t="s">
        <v>5912</v>
      </c>
    </row>
    <row x14ac:dyDescent="0.25" r="2684" customHeight="1" ht="23.25">
      <c r="A2684" s="97">
        <v>74</v>
      </c>
      <c r="B2684" s="1105" t="s">
        <v>5894</v>
      </c>
      <c r="C2684" s="1101">
        <v>2683</v>
      </c>
      <c r="D2684" s="1101">
        <v>18</v>
      </c>
      <c r="E2684" s="1101">
        <v>23</v>
      </c>
      <c r="F2684" s="1101">
        <v>341</v>
      </c>
      <c r="G2684" s="1101">
        <v>10</v>
      </c>
      <c r="H2684" s="1102">
        <f>MID(I2684,1,50)</f>
      </c>
      <c r="I2684" s="1" t="s">
        <v>5913</v>
      </c>
      <c r="J2684" s="1104" t="s">
        <v>5914</v>
      </c>
    </row>
    <row x14ac:dyDescent="0.25" r="2685" customHeight="1" ht="23.25">
      <c r="A2685" s="97">
        <v>74</v>
      </c>
      <c r="B2685" s="1105" t="s">
        <v>5894</v>
      </c>
      <c r="C2685" s="1101">
        <v>2684</v>
      </c>
      <c r="D2685" s="1101">
        <v>18</v>
      </c>
      <c r="E2685" s="1101">
        <v>23</v>
      </c>
      <c r="F2685" s="1101">
        <v>341</v>
      </c>
      <c r="G2685" s="1101">
        <v>11</v>
      </c>
      <c r="H2685" s="1102">
        <f>MID(I2685,1,50)</f>
      </c>
      <c r="I2685" s="1" t="s">
        <v>5915</v>
      </c>
      <c r="J2685" s="1104" t="s">
        <v>5916</v>
      </c>
    </row>
    <row x14ac:dyDescent="0.25" r="2686" customHeight="1" ht="23.25">
      <c r="A2686" s="97">
        <v>74</v>
      </c>
      <c r="B2686" s="1105" t="s">
        <v>5894</v>
      </c>
      <c r="C2686" s="1101">
        <v>2685</v>
      </c>
      <c r="D2686" s="1101">
        <v>18</v>
      </c>
      <c r="E2686" s="1101">
        <v>23</v>
      </c>
      <c r="F2686" s="1101">
        <v>341</v>
      </c>
      <c r="G2686" s="1101">
        <v>12</v>
      </c>
      <c r="H2686" s="1102">
        <f>MID(I2686,1,50)</f>
      </c>
      <c r="I2686" s="1" t="s">
        <v>5917</v>
      </c>
      <c r="J2686" s="1104" t="s">
        <v>5918</v>
      </c>
    </row>
    <row x14ac:dyDescent="0.25" r="2687" customHeight="1" ht="23.25">
      <c r="A2687" s="97">
        <v>74</v>
      </c>
      <c r="B2687" s="1105" t="s">
        <v>5894</v>
      </c>
      <c r="C2687" s="1101">
        <v>2686</v>
      </c>
      <c r="D2687" s="1101">
        <v>18</v>
      </c>
      <c r="E2687" s="1101">
        <v>23</v>
      </c>
      <c r="F2687" s="1101">
        <v>341</v>
      </c>
      <c r="G2687" s="1101">
        <v>13</v>
      </c>
      <c r="H2687" s="1102">
        <f>MID(I2687,1,50)</f>
      </c>
      <c r="I2687" s="1" t="s">
        <v>5919</v>
      </c>
      <c r="J2687" s="1104" t="s">
        <v>5920</v>
      </c>
    </row>
    <row x14ac:dyDescent="0.25" r="2688" customHeight="1" ht="23.25">
      <c r="A2688" s="97">
        <v>74</v>
      </c>
      <c r="B2688" s="1105" t="s">
        <v>5894</v>
      </c>
      <c r="C2688" s="1101">
        <v>2687</v>
      </c>
      <c r="D2688" s="1101">
        <v>18</v>
      </c>
      <c r="E2688" s="1101">
        <v>23</v>
      </c>
      <c r="F2688" s="1101">
        <v>341</v>
      </c>
      <c r="G2688" s="1101">
        <v>14</v>
      </c>
      <c r="H2688" s="1102">
        <f>MID(I2688,1,50)</f>
      </c>
      <c r="I2688" s="1" t="s">
        <v>5921</v>
      </c>
      <c r="J2688" s="1104" t="s">
        <v>5922</v>
      </c>
    </row>
    <row x14ac:dyDescent="0.25" r="2689" customHeight="1" ht="23.25">
      <c r="A2689" s="97">
        <v>74</v>
      </c>
      <c r="B2689" s="1105" t="s">
        <v>5894</v>
      </c>
      <c r="C2689" s="1101">
        <v>2688</v>
      </c>
      <c r="D2689" s="1101">
        <v>18</v>
      </c>
      <c r="E2689" s="1101">
        <v>23</v>
      </c>
      <c r="F2689" s="1101">
        <v>341</v>
      </c>
      <c r="G2689" s="1101">
        <v>15</v>
      </c>
      <c r="H2689" s="1102">
        <f>MID(I2689,1,50)</f>
      </c>
      <c r="I2689" s="1" t="s">
        <v>5923</v>
      </c>
      <c r="J2689" s="1104" t="s">
        <v>5924</v>
      </c>
    </row>
    <row x14ac:dyDescent="0.25" r="2690" customHeight="1" ht="23.25">
      <c r="A2690" s="97">
        <v>74</v>
      </c>
      <c r="B2690" s="1105" t="s">
        <v>5894</v>
      </c>
      <c r="C2690" s="1101">
        <v>2689</v>
      </c>
      <c r="D2690" s="1101">
        <v>18</v>
      </c>
      <c r="E2690" s="1101">
        <v>23</v>
      </c>
      <c r="F2690" s="1101">
        <v>341</v>
      </c>
      <c r="G2690" s="1101">
        <v>16</v>
      </c>
      <c r="H2690" s="1102">
        <f>MID(I2690,1,50)</f>
      </c>
      <c r="I2690" s="1" t="s">
        <v>5925</v>
      </c>
      <c r="J2690" s="1104" t="s">
        <v>5926</v>
      </c>
    </row>
    <row x14ac:dyDescent="0.25" r="2691" customHeight="1" ht="23.25">
      <c r="A2691" s="97">
        <v>74</v>
      </c>
      <c r="B2691" s="1105" t="s">
        <v>5894</v>
      </c>
      <c r="C2691" s="1101">
        <v>2690</v>
      </c>
      <c r="D2691" s="1101">
        <v>18</v>
      </c>
      <c r="E2691" s="1101">
        <v>23</v>
      </c>
      <c r="F2691" s="1101">
        <v>341</v>
      </c>
      <c r="G2691" s="1101">
        <v>17</v>
      </c>
      <c r="H2691" s="1102">
        <f>MID(I2691,1,50)</f>
      </c>
      <c r="I2691" s="1" t="s">
        <v>5927</v>
      </c>
      <c r="J2691" s="1104" t="s">
        <v>5928</v>
      </c>
    </row>
    <row x14ac:dyDescent="0.25" r="2692" customHeight="1" ht="23.25">
      <c r="A2692" s="97">
        <v>74</v>
      </c>
      <c r="B2692" s="1105" t="s">
        <v>5894</v>
      </c>
      <c r="C2692" s="1101">
        <v>2691</v>
      </c>
      <c r="D2692" s="1101">
        <v>18</v>
      </c>
      <c r="E2692" s="1101">
        <v>23</v>
      </c>
      <c r="F2692" s="1101">
        <v>342</v>
      </c>
      <c r="G2692" s="1101">
        <v>18</v>
      </c>
      <c r="H2692" s="1102">
        <f>MID(I2692,1,50)</f>
      </c>
      <c r="I2692" s="1" t="s">
        <v>5929</v>
      </c>
      <c r="J2692" s="1104" t="s">
        <v>5930</v>
      </c>
    </row>
    <row x14ac:dyDescent="0.25" r="2693" customHeight="1" ht="23.25">
      <c r="A2693" s="97">
        <v>74</v>
      </c>
      <c r="B2693" s="1105" t="s">
        <v>5894</v>
      </c>
      <c r="C2693" s="1101">
        <v>2692</v>
      </c>
      <c r="D2693" s="1101">
        <v>18</v>
      </c>
      <c r="E2693" s="1101">
        <v>23</v>
      </c>
      <c r="F2693" s="1101">
        <v>342</v>
      </c>
      <c r="G2693" s="1101">
        <v>19</v>
      </c>
      <c r="H2693" s="1102">
        <f>MID(I2693,1,50)</f>
      </c>
      <c r="I2693" s="1" t="s">
        <v>5931</v>
      </c>
      <c r="J2693" s="1104" t="s">
        <v>5932</v>
      </c>
    </row>
    <row x14ac:dyDescent="0.25" r="2694" customHeight="1" ht="23.25">
      <c r="A2694" s="97">
        <v>74</v>
      </c>
      <c r="B2694" s="1105" t="s">
        <v>5894</v>
      </c>
      <c r="C2694" s="1101">
        <v>2693</v>
      </c>
      <c r="D2694" s="1101">
        <v>18</v>
      </c>
      <c r="E2694" s="1101">
        <v>23</v>
      </c>
      <c r="F2694" s="1101">
        <v>342</v>
      </c>
      <c r="G2694" s="1101">
        <v>20</v>
      </c>
      <c r="H2694" s="1102">
        <f>MID(I2694,1,50)</f>
      </c>
      <c r="I2694" s="1" t="s">
        <v>5933</v>
      </c>
      <c r="J2694" s="1104" t="s">
        <v>5934</v>
      </c>
    </row>
    <row x14ac:dyDescent="0.25" r="2695" customHeight="1" ht="23.25">
      <c r="A2695" s="97">
        <v>74</v>
      </c>
      <c r="B2695" s="1105" t="s">
        <v>5894</v>
      </c>
      <c r="C2695" s="1101">
        <v>2694</v>
      </c>
      <c r="D2695" s="1101">
        <v>18</v>
      </c>
      <c r="E2695" s="1101">
        <v>23</v>
      </c>
      <c r="F2695" s="1101">
        <v>342</v>
      </c>
      <c r="G2695" s="1101">
        <v>21</v>
      </c>
      <c r="H2695" s="1102">
        <f>MID(I2695,1,50)</f>
      </c>
      <c r="I2695" s="1" t="s">
        <v>5935</v>
      </c>
      <c r="J2695" s="1104" t="s">
        <v>5936</v>
      </c>
    </row>
    <row x14ac:dyDescent="0.25" r="2696" customHeight="1" ht="23.25">
      <c r="A2696" s="97">
        <v>74</v>
      </c>
      <c r="B2696" s="1105" t="s">
        <v>5894</v>
      </c>
      <c r="C2696" s="1101">
        <v>2695</v>
      </c>
      <c r="D2696" s="1101">
        <v>18</v>
      </c>
      <c r="E2696" s="1101">
        <v>23</v>
      </c>
      <c r="F2696" s="1101">
        <v>342</v>
      </c>
      <c r="G2696" s="1101">
        <v>22</v>
      </c>
      <c r="H2696" s="1102">
        <f>MID(I2696,1,50)</f>
      </c>
      <c r="I2696" s="1" t="s">
        <v>5937</v>
      </c>
      <c r="J2696" s="1104" t="s">
        <v>5938</v>
      </c>
    </row>
    <row x14ac:dyDescent="0.25" r="2697" customHeight="1" ht="23.25">
      <c r="A2697" s="97">
        <v>74</v>
      </c>
      <c r="B2697" s="1105" t="s">
        <v>5894</v>
      </c>
      <c r="C2697" s="1101">
        <v>2696</v>
      </c>
      <c r="D2697" s="1101">
        <v>18</v>
      </c>
      <c r="E2697" s="1101">
        <v>23</v>
      </c>
      <c r="F2697" s="1101">
        <v>342</v>
      </c>
      <c r="G2697" s="1101">
        <v>23</v>
      </c>
      <c r="H2697" s="1102">
        <f>MID(I2697,1,50)</f>
      </c>
      <c r="I2697" s="1" t="s">
        <v>5939</v>
      </c>
      <c r="J2697" s="1104" t="s">
        <v>5940</v>
      </c>
    </row>
    <row x14ac:dyDescent="0.25" r="2698" customHeight="1" ht="23.25">
      <c r="A2698" s="97">
        <v>74</v>
      </c>
      <c r="B2698" s="1105" t="s">
        <v>5894</v>
      </c>
      <c r="C2698" s="1101">
        <v>2697</v>
      </c>
      <c r="D2698" s="1101">
        <v>18</v>
      </c>
      <c r="E2698" s="1101">
        <v>23</v>
      </c>
      <c r="F2698" s="1101">
        <v>342</v>
      </c>
      <c r="G2698" s="1101">
        <v>24</v>
      </c>
      <c r="H2698" s="1102">
        <f>MID(I2698,1,50)</f>
      </c>
      <c r="I2698" s="1" t="s">
        <v>5941</v>
      </c>
      <c r="J2698" s="1104" t="s">
        <v>5942</v>
      </c>
    </row>
    <row x14ac:dyDescent="0.25" r="2699" customHeight="1" ht="23.25">
      <c r="A2699" s="97">
        <v>74</v>
      </c>
      <c r="B2699" s="1105" t="s">
        <v>5894</v>
      </c>
      <c r="C2699" s="1101">
        <v>2698</v>
      </c>
      <c r="D2699" s="1101">
        <v>18</v>
      </c>
      <c r="E2699" s="1101">
        <v>23</v>
      </c>
      <c r="F2699" s="1101">
        <v>342</v>
      </c>
      <c r="G2699" s="1101">
        <v>25</v>
      </c>
      <c r="H2699" s="1102">
        <f>MID(I2699,1,50)</f>
      </c>
      <c r="I2699" s="1" t="s">
        <v>5943</v>
      </c>
      <c r="J2699" s="1104" t="s">
        <v>5944</v>
      </c>
    </row>
    <row x14ac:dyDescent="0.25" r="2700" customHeight="1" ht="23.25">
      <c r="A2700" s="97">
        <v>74</v>
      </c>
      <c r="B2700" s="1105" t="s">
        <v>5894</v>
      </c>
      <c r="C2700" s="1101">
        <v>2699</v>
      </c>
      <c r="D2700" s="1101">
        <v>18</v>
      </c>
      <c r="E2700" s="1101">
        <v>23</v>
      </c>
      <c r="F2700" s="1101">
        <v>342</v>
      </c>
      <c r="G2700" s="1101">
        <v>26</v>
      </c>
      <c r="H2700" s="1102">
        <f>MID(I2700,1,50)</f>
      </c>
      <c r="I2700" s="1" t="s">
        <v>5945</v>
      </c>
      <c r="J2700" s="1104" t="s">
        <v>5946</v>
      </c>
    </row>
    <row x14ac:dyDescent="0.25" r="2701" customHeight="1" ht="23.25">
      <c r="A2701" s="97">
        <v>74</v>
      </c>
      <c r="B2701" s="1105" t="s">
        <v>5894</v>
      </c>
      <c r="C2701" s="1101">
        <v>2700</v>
      </c>
      <c r="D2701" s="1101">
        <v>18</v>
      </c>
      <c r="E2701" s="1101">
        <v>23</v>
      </c>
      <c r="F2701" s="1101">
        <v>342</v>
      </c>
      <c r="G2701" s="1101">
        <v>27</v>
      </c>
      <c r="H2701" s="1102">
        <f>MID(I2701,1,50)</f>
      </c>
      <c r="I2701" s="1" t="s">
        <v>5947</v>
      </c>
      <c r="J2701" s="1104" t="s">
        <v>5948</v>
      </c>
    </row>
    <row x14ac:dyDescent="0.25" r="2702" customHeight="1" ht="23.25">
      <c r="A2702" s="97">
        <v>74</v>
      </c>
      <c r="B2702" s="1105" t="s">
        <v>5894</v>
      </c>
      <c r="C2702" s="1101">
        <v>2701</v>
      </c>
      <c r="D2702" s="1101">
        <v>18</v>
      </c>
      <c r="E2702" s="1101">
        <v>23</v>
      </c>
      <c r="F2702" s="1101">
        <v>343</v>
      </c>
      <c r="G2702" s="1101">
        <v>28</v>
      </c>
      <c r="H2702" s="1102">
        <f>MID(I2702,1,50)</f>
      </c>
      <c r="I2702" s="1" t="s">
        <v>5949</v>
      </c>
      <c r="J2702" s="1104" t="s">
        <v>5950</v>
      </c>
    </row>
    <row x14ac:dyDescent="0.25" r="2703" customHeight="1" ht="23.25">
      <c r="A2703" s="97">
        <v>74</v>
      </c>
      <c r="B2703" s="1105" t="s">
        <v>5894</v>
      </c>
      <c r="C2703" s="1101">
        <v>2702</v>
      </c>
      <c r="D2703" s="1101">
        <v>18</v>
      </c>
      <c r="E2703" s="1101">
        <v>23</v>
      </c>
      <c r="F2703" s="1101">
        <v>343</v>
      </c>
      <c r="G2703" s="1101">
        <v>29</v>
      </c>
      <c r="H2703" s="1102">
        <f>MID(I2703,1,50)</f>
      </c>
      <c r="I2703" s="1" t="s">
        <v>5951</v>
      </c>
      <c r="J2703" s="1104" t="s">
        <v>5952</v>
      </c>
    </row>
    <row x14ac:dyDescent="0.25" r="2704" customHeight="1" ht="23.25">
      <c r="A2704" s="97">
        <v>74</v>
      </c>
      <c r="B2704" s="1105" t="s">
        <v>5894</v>
      </c>
      <c r="C2704" s="1101">
        <v>2703</v>
      </c>
      <c r="D2704" s="1101">
        <v>18</v>
      </c>
      <c r="E2704" s="1101">
        <v>23</v>
      </c>
      <c r="F2704" s="1101">
        <v>343</v>
      </c>
      <c r="G2704" s="1101">
        <v>30</v>
      </c>
      <c r="H2704" s="1102">
        <f>MID(I2704,1,50)</f>
      </c>
      <c r="I2704" s="1" t="s">
        <v>5953</v>
      </c>
      <c r="J2704" s="1104" t="s">
        <v>5954</v>
      </c>
    </row>
    <row x14ac:dyDescent="0.25" r="2705" customHeight="1" ht="23.25">
      <c r="A2705" s="97">
        <v>74</v>
      </c>
      <c r="B2705" s="1105" t="s">
        <v>5894</v>
      </c>
      <c r="C2705" s="1101">
        <v>2704</v>
      </c>
      <c r="D2705" s="1101">
        <v>18</v>
      </c>
      <c r="E2705" s="1101">
        <v>23</v>
      </c>
      <c r="F2705" s="1101">
        <v>343</v>
      </c>
      <c r="G2705" s="1101">
        <v>31</v>
      </c>
      <c r="H2705" s="1102">
        <f>MID(I2705,1,50)</f>
      </c>
      <c r="I2705" s="1" t="s">
        <v>5955</v>
      </c>
      <c r="J2705" s="1104" t="s">
        <v>5956</v>
      </c>
    </row>
    <row x14ac:dyDescent="0.25" r="2706" customHeight="1" ht="23.25">
      <c r="A2706" s="97">
        <v>74</v>
      </c>
      <c r="B2706" s="1105" t="s">
        <v>5894</v>
      </c>
      <c r="C2706" s="1101">
        <v>2705</v>
      </c>
      <c r="D2706" s="1101">
        <v>18</v>
      </c>
      <c r="E2706" s="1101">
        <v>23</v>
      </c>
      <c r="F2706" s="1101">
        <v>343</v>
      </c>
      <c r="G2706" s="1101">
        <v>32</v>
      </c>
      <c r="H2706" s="1102">
        <f>MID(I2706,1,50)</f>
      </c>
      <c r="I2706" s="1" t="s">
        <v>5957</v>
      </c>
      <c r="J2706" s="1104" t="s">
        <v>5958</v>
      </c>
    </row>
    <row x14ac:dyDescent="0.25" r="2707" customHeight="1" ht="23.25">
      <c r="A2707" s="97">
        <v>74</v>
      </c>
      <c r="B2707" s="1105" t="s">
        <v>5894</v>
      </c>
      <c r="C2707" s="1101">
        <v>2706</v>
      </c>
      <c r="D2707" s="1101">
        <v>18</v>
      </c>
      <c r="E2707" s="1101">
        <v>23</v>
      </c>
      <c r="F2707" s="1101">
        <v>343</v>
      </c>
      <c r="G2707" s="1101">
        <v>33</v>
      </c>
      <c r="H2707" s="1102">
        <f>MID(I2707,1,50)</f>
      </c>
      <c r="I2707" s="1" t="s">
        <v>5959</v>
      </c>
      <c r="J2707" s="1104" t="s">
        <v>5960</v>
      </c>
    </row>
    <row x14ac:dyDescent="0.25" r="2708" customHeight="1" ht="23.25">
      <c r="A2708" s="97">
        <v>74</v>
      </c>
      <c r="B2708" s="1105" t="s">
        <v>5894</v>
      </c>
      <c r="C2708" s="1101">
        <v>2707</v>
      </c>
      <c r="D2708" s="1101">
        <v>18</v>
      </c>
      <c r="E2708" s="1101">
        <v>23</v>
      </c>
      <c r="F2708" s="1101">
        <v>343</v>
      </c>
      <c r="G2708" s="1101">
        <v>34</v>
      </c>
      <c r="H2708" s="1102">
        <f>MID(I2708,1,50)</f>
      </c>
      <c r="I2708" s="1" t="s">
        <v>5961</v>
      </c>
      <c r="J2708" s="1104" t="s">
        <v>5962</v>
      </c>
    </row>
    <row x14ac:dyDescent="0.25" r="2709" customHeight="1" ht="23.25">
      <c r="A2709" s="97">
        <v>74</v>
      </c>
      <c r="B2709" s="1105" t="s">
        <v>5894</v>
      </c>
      <c r="C2709" s="1101">
        <v>2708</v>
      </c>
      <c r="D2709" s="1101">
        <v>18</v>
      </c>
      <c r="E2709" s="1101">
        <v>23</v>
      </c>
      <c r="F2709" s="1101">
        <v>343</v>
      </c>
      <c r="G2709" s="1101">
        <v>35</v>
      </c>
      <c r="H2709" s="1102">
        <f>MID(I2709,1,50)</f>
      </c>
      <c r="I2709" s="1" t="s">
        <v>5963</v>
      </c>
      <c r="J2709" s="1104" t="s">
        <v>5964</v>
      </c>
    </row>
    <row x14ac:dyDescent="0.25" r="2710" customHeight="1" ht="23.25">
      <c r="A2710" s="97">
        <v>74</v>
      </c>
      <c r="B2710" s="1105" t="s">
        <v>5894</v>
      </c>
      <c r="C2710" s="1101">
        <v>2709</v>
      </c>
      <c r="D2710" s="1101">
        <v>18</v>
      </c>
      <c r="E2710" s="1101">
        <v>23</v>
      </c>
      <c r="F2710" s="1101">
        <v>343</v>
      </c>
      <c r="G2710" s="1101">
        <v>36</v>
      </c>
      <c r="H2710" s="1102">
        <f>MID(I2710,1,50)</f>
      </c>
      <c r="I2710" s="1" t="s">
        <v>5965</v>
      </c>
      <c r="J2710" s="1104" t="s">
        <v>5966</v>
      </c>
    </row>
    <row x14ac:dyDescent="0.25" r="2711" customHeight="1" ht="23.25">
      <c r="A2711" s="97">
        <v>74</v>
      </c>
      <c r="B2711" s="1105" t="s">
        <v>5894</v>
      </c>
      <c r="C2711" s="1101">
        <v>2710</v>
      </c>
      <c r="D2711" s="1101">
        <v>18</v>
      </c>
      <c r="E2711" s="1101">
        <v>23</v>
      </c>
      <c r="F2711" s="1101">
        <v>343</v>
      </c>
      <c r="G2711" s="1101">
        <v>37</v>
      </c>
      <c r="H2711" s="1102">
        <f>MID(I2711,1,50)</f>
      </c>
      <c r="I2711" s="1" t="s">
        <v>5967</v>
      </c>
      <c r="J2711" s="1104" t="s">
        <v>5968</v>
      </c>
    </row>
    <row x14ac:dyDescent="0.25" r="2712" customHeight="1" ht="23.25">
      <c r="A2712" s="97">
        <v>74</v>
      </c>
      <c r="B2712" s="1105" t="s">
        <v>5894</v>
      </c>
      <c r="C2712" s="1101">
        <v>2711</v>
      </c>
      <c r="D2712" s="1101">
        <v>18</v>
      </c>
      <c r="E2712" s="1101">
        <v>23</v>
      </c>
      <c r="F2712" s="1101">
        <v>343</v>
      </c>
      <c r="G2712" s="1101">
        <v>38</v>
      </c>
      <c r="H2712" s="1102">
        <f>MID(I2712,1,50)</f>
      </c>
      <c r="I2712" s="1" t="s">
        <v>5969</v>
      </c>
      <c r="J2712" s="1104" t="s">
        <v>5970</v>
      </c>
    </row>
    <row x14ac:dyDescent="0.25" r="2713" customHeight="1" ht="23.25">
      <c r="A2713" s="97">
        <v>74</v>
      </c>
      <c r="B2713" s="1105" t="s">
        <v>5894</v>
      </c>
      <c r="C2713" s="1101">
        <v>2712</v>
      </c>
      <c r="D2713" s="1101">
        <v>18</v>
      </c>
      <c r="E2713" s="1101">
        <v>23</v>
      </c>
      <c r="F2713" s="1101">
        <v>343</v>
      </c>
      <c r="G2713" s="1101">
        <v>39</v>
      </c>
      <c r="H2713" s="1102">
        <f>MID(I2713,1,50)</f>
      </c>
      <c r="I2713" s="1" t="s">
        <v>5971</v>
      </c>
      <c r="J2713" s="1104" t="s">
        <v>5972</v>
      </c>
    </row>
    <row x14ac:dyDescent="0.25" r="2714" customHeight="1" ht="23.25">
      <c r="A2714" s="97">
        <v>74</v>
      </c>
      <c r="B2714" s="1105" t="s">
        <v>5894</v>
      </c>
      <c r="C2714" s="1101">
        <v>2713</v>
      </c>
      <c r="D2714" s="1101">
        <v>18</v>
      </c>
      <c r="E2714" s="1101">
        <v>23</v>
      </c>
      <c r="F2714" s="1101">
        <v>343</v>
      </c>
      <c r="G2714" s="1101">
        <v>40</v>
      </c>
      <c r="H2714" s="1102">
        <f>MID(I2714,1,50)</f>
      </c>
      <c r="I2714" s="1" t="s">
        <v>5973</v>
      </c>
      <c r="J2714" s="1104" t="s">
        <v>5974</v>
      </c>
    </row>
    <row x14ac:dyDescent="0.25" r="2715" customHeight="1" ht="23.25">
      <c r="A2715" s="97">
        <v>74</v>
      </c>
      <c r="B2715" s="1105" t="s">
        <v>5894</v>
      </c>
      <c r="C2715" s="1101">
        <v>2714</v>
      </c>
      <c r="D2715" s="1101">
        <v>18</v>
      </c>
      <c r="E2715" s="1101">
        <v>23</v>
      </c>
      <c r="F2715" s="1101">
        <v>343</v>
      </c>
      <c r="G2715" s="1101">
        <v>41</v>
      </c>
      <c r="H2715" s="1102">
        <f>MID(I2715,1,50)</f>
      </c>
      <c r="I2715" s="1" t="s">
        <v>5975</v>
      </c>
      <c r="J2715" s="1104" t="s">
        <v>5976</v>
      </c>
    </row>
    <row x14ac:dyDescent="0.25" r="2716" customHeight="1" ht="23.25">
      <c r="A2716" s="97">
        <v>74</v>
      </c>
      <c r="B2716" s="1105" t="s">
        <v>5894</v>
      </c>
      <c r="C2716" s="1101">
        <v>2715</v>
      </c>
      <c r="D2716" s="1101">
        <v>18</v>
      </c>
      <c r="E2716" s="1101">
        <v>23</v>
      </c>
      <c r="F2716" s="1101">
        <v>343</v>
      </c>
      <c r="G2716" s="1101">
        <v>42</v>
      </c>
      <c r="H2716" s="1102">
        <f>MID(I2716,1,50)</f>
      </c>
      <c r="I2716" s="1" t="s">
        <v>5977</v>
      </c>
      <c r="J2716" s="1104" t="s">
        <v>5978</v>
      </c>
    </row>
    <row x14ac:dyDescent="0.25" r="2717" customHeight="1" ht="23.25">
      <c r="A2717" s="97">
        <v>74</v>
      </c>
      <c r="B2717" s="1105" t="s">
        <v>5894</v>
      </c>
      <c r="C2717" s="1101">
        <v>2716</v>
      </c>
      <c r="D2717" s="1101">
        <v>18</v>
      </c>
      <c r="E2717" s="1101">
        <v>23</v>
      </c>
      <c r="F2717" s="1101">
        <v>344</v>
      </c>
      <c r="G2717" s="1101">
        <v>43</v>
      </c>
      <c r="H2717" s="1102">
        <f>MID(I2717,1,50)</f>
      </c>
      <c r="I2717" s="1" t="s">
        <v>5979</v>
      </c>
      <c r="J2717" s="1104" t="s">
        <v>5980</v>
      </c>
    </row>
    <row x14ac:dyDescent="0.25" r="2718" customHeight="1" ht="23.25">
      <c r="A2718" s="97">
        <v>74</v>
      </c>
      <c r="B2718" s="1105" t="s">
        <v>5894</v>
      </c>
      <c r="C2718" s="1101">
        <v>2717</v>
      </c>
      <c r="D2718" s="1101">
        <v>18</v>
      </c>
      <c r="E2718" s="1101">
        <v>23</v>
      </c>
      <c r="F2718" s="1101">
        <v>344</v>
      </c>
      <c r="G2718" s="1101">
        <v>44</v>
      </c>
      <c r="H2718" s="1102">
        <f>MID(I2718,1,50)</f>
      </c>
      <c r="I2718" s="1" t="s">
        <v>5981</v>
      </c>
      <c r="J2718" s="1104" t="s">
        <v>5982</v>
      </c>
    </row>
    <row x14ac:dyDescent="0.25" r="2719" customHeight="1" ht="23.25">
      <c r="A2719" s="97">
        <v>74</v>
      </c>
      <c r="B2719" s="1105" t="s">
        <v>5894</v>
      </c>
      <c r="C2719" s="1101">
        <v>2718</v>
      </c>
      <c r="D2719" s="1101">
        <v>18</v>
      </c>
      <c r="E2719" s="1101">
        <v>23</v>
      </c>
      <c r="F2719" s="1101">
        <v>344</v>
      </c>
      <c r="G2719" s="1101">
        <v>45</v>
      </c>
      <c r="H2719" s="1102">
        <f>MID(I2719,1,50)</f>
      </c>
      <c r="I2719" s="1" t="s">
        <v>5983</v>
      </c>
      <c r="J2719" s="1104" t="s">
        <v>5984</v>
      </c>
    </row>
    <row x14ac:dyDescent="0.25" r="2720" customHeight="1" ht="23.25">
      <c r="A2720" s="97">
        <v>74</v>
      </c>
      <c r="B2720" s="1105" t="s">
        <v>5894</v>
      </c>
      <c r="C2720" s="1101">
        <v>2719</v>
      </c>
      <c r="D2720" s="1101">
        <v>18</v>
      </c>
      <c r="E2720" s="1101">
        <v>23</v>
      </c>
      <c r="F2720" s="1101">
        <v>344</v>
      </c>
      <c r="G2720" s="1101">
        <v>46</v>
      </c>
      <c r="H2720" s="1102">
        <f>MID(I2720,1,50)</f>
      </c>
      <c r="I2720" s="1" t="s">
        <v>5985</v>
      </c>
      <c r="J2720" s="1104" t="s">
        <v>5986</v>
      </c>
    </row>
    <row x14ac:dyDescent="0.25" r="2721" customHeight="1" ht="23.25">
      <c r="A2721" s="97">
        <v>74</v>
      </c>
      <c r="B2721" s="1105" t="s">
        <v>5894</v>
      </c>
      <c r="C2721" s="1101">
        <v>2720</v>
      </c>
      <c r="D2721" s="1101">
        <v>18</v>
      </c>
      <c r="E2721" s="1101">
        <v>23</v>
      </c>
      <c r="F2721" s="1101">
        <v>344</v>
      </c>
      <c r="G2721" s="1101">
        <v>47</v>
      </c>
      <c r="H2721" s="1102">
        <f>MID(I2721,1,50)</f>
      </c>
      <c r="I2721" s="1" t="s">
        <v>5987</v>
      </c>
      <c r="J2721" s="1104" t="s">
        <v>5988</v>
      </c>
    </row>
    <row x14ac:dyDescent="0.25" r="2722" customHeight="1" ht="23.25">
      <c r="A2722" s="97">
        <v>74</v>
      </c>
      <c r="B2722" s="1105" t="s">
        <v>5894</v>
      </c>
      <c r="C2722" s="1101">
        <v>2721</v>
      </c>
      <c r="D2722" s="1101">
        <v>18</v>
      </c>
      <c r="E2722" s="1101">
        <v>23</v>
      </c>
      <c r="F2722" s="1101">
        <v>344</v>
      </c>
      <c r="G2722" s="1101">
        <v>48</v>
      </c>
      <c r="H2722" s="1102">
        <f>MID(I2722,1,50)</f>
      </c>
      <c r="I2722" s="1" t="s">
        <v>5989</v>
      </c>
      <c r="J2722" s="1104" t="s">
        <v>5990</v>
      </c>
    </row>
    <row x14ac:dyDescent="0.25" r="2723" customHeight="1" ht="23.25">
      <c r="A2723" s="97">
        <v>74</v>
      </c>
      <c r="B2723" s="1105" t="s">
        <v>5894</v>
      </c>
      <c r="C2723" s="1101">
        <v>2722</v>
      </c>
      <c r="D2723" s="1101">
        <v>18</v>
      </c>
      <c r="E2723" s="1101">
        <v>23</v>
      </c>
      <c r="F2723" s="1101">
        <v>344</v>
      </c>
      <c r="G2723" s="1101">
        <v>49</v>
      </c>
      <c r="H2723" s="1102">
        <f>MID(I2723,1,50)</f>
      </c>
      <c r="I2723" s="1" t="s">
        <v>5991</v>
      </c>
      <c r="J2723" s="1104" t="s">
        <v>5992</v>
      </c>
    </row>
    <row x14ac:dyDescent="0.25" r="2724" customHeight="1" ht="23.25">
      <c r="A2724" s="97">
        <v>74</v>
      </c>
      <c r="B2724" s="1105" t="s">
        <v>5894</v>
      </c>
      <c r="C2724" s="1101">
        <v>2723</v>
      </c>
      <c r="D2724" s="1101">
        <v>18</v>
      </c>
      <c r="E2724" s="1101">
        <v>23</v>
      </c>
      <c r="F2724" s="1101">
        <v>344</v>
      </c>
      <c r="G2724" s="1101">
        <v>50</v>
      </c>
      <c r="H2724" s="1102">
        <f>MID(I2724,1,50)</f>
      </c>
      <c r="I2724" s="1" t="s">
        <v>5993</v>
      </c>
      <c r="J2724" s="1104" t="s">
        <v>5994</v>
      </c>
    </row>
    <row x14ac:dyDescent="0.25" r="2725" customHeight="1" ht="23.25">
      <c r="A2725" s="97">
        <v>74</v>
      </c>
      <c r="B2725" s="1105" t="s">
        <v>5894</v>
      </c>
      <c r="C2725" s="1101">
        <v>2724</v>
      </c>
      <c r="D2725" s="1101">
        <v>18</v>
      </c>
      <c r="E2725" s="1101">
        <v>23</v>
      </c>
      <c r="F2725" s="1101">
        <v>344</v>
      </c>
      <c r="G2725" s="1101">
        <v>51</v>
      </c>
      <c r="H2725" s="1102">
        <f>MID(I2725,1,50)</f>
      </c>
      <c r="I2725" s="1" t="s">
        <v>5995</v>
      </c>
      <c r="J2725" s="1104" t="s">
        <v>5996</v>
      </c>
    </row>
    <row x14ac:dyDescent="0.25" r="2726" customHeight="1" ht="23.25">
      <c r="A2726" s="97">
        <v>74</v>
      </c>
      <c r="B2726" s="1105" t="s">
        <v>5894</v>
      </c>
      <c r="C2726" s="1101">
        <v>2725</v>
      </c>
      <c r="D2726" s="1101">
        <v>18</v>
      </c>
      <c r="E2726" s="1101">
        <v>23</v>
      </c>
      <c r="F2726" s="1101">
        <v>344</v>
      </c>
      <c r="G2726" s="1101">
        <v>52</v>
      </c>
      <c r="H2726" s="1102">
        <f>MID(I2726,1,50)</f>
      </c>
      <c r="I2726" s="1" t="s">
        <v>5997</v>
      </c>
      <c r="J2726" s="1104" t="s">
        <v>5998</v>
      </c>
    </row>
    <row x14ac:dyDescent="0.25" r="2727" customHeight="1" ht="23.25">
      <c r="A2727" s="97">
        <v>74</v>
      </c>
      <c r="B2727" s="1105" t="s">
        <v>5894</v>
      </c>
      <c r="C2727" s="1101">
        <v>2726</v>
      </c>
      <c r="D2727" s="1101">
        <v>18</v>
      </c>
      <c r="E2727" s="1101">
        <v>23</v>
      </c>
      <c r="F2727" s="1101">
        <v>344</v>
      </c>
      <c r="G2727" s="1101">
        <v>53</v>
      </c>
      <c r="H2727" s="1102">
        <f>MID(I2727,1,50)</f>
      </c>
      <c r="I2727" s="1" t="s">
        <v>5999</v>
      </c>
      <c r="J2727" s="1104" t="s">
        <v>6000</v>
      </c>
    </row>
    <row x14ac:dyDescent="0.25" r="2728" customHeight="1" ht="23.25">
      <c r="A2728" s="97">
        <v>74</v>
      </c>
      <c r="B2728" s="1105" t="s">
        <v>5894</v>
      </c>
      <c r="C2728" s="1101">
        <v>2727</v>
      </c>
      <c r="D2728" s="1101">
        <v>18</v>
      </c>
      <c r="E2728" s="1101">
        <v>23</v>
      </c>
      <c r="F2728" s="1101">
        <v>344</v>
      </c>
      <c r="G2728" s="1101">
        <v>54</v>
      </c>
      <c r="H2728" s="1102">
        <f>MID(I2728,1,50)</f>
      </c>
      <c r="I2728" s="1" t="s">
        <v>6001</v>
      </c>
      <c r="J2728" s="1104" t="s">
        <v>6002</v>
      </c>
    </row>
    <row x14ac:dyDescent="0.25" r="2729" customHeight="1" ht="23.25">
      <c r="A2729" s="97">
        <v>74</v>
      </c>
      <c r="B2729" s="1105" t="s">
        <v>5894</v>
      </c>
      <c r="C2729" s="1101">
        <v>2728</v>
      </c>
      <c r="D2729" s="1101">
        <v>18</v>
      </c>
      <c r="E2729" s="1101">
        <v>23</v>
      </c>
      <c r="F2729" s="1101">
        <v>344</v>
      </c>
      <c r="G2729" s="1101">
        <v>55</v>
      </c>
      <c r="H2729" s="1102">
        <f>MID(I2729,1,50)</f>
      </c>
      <c r="I2729" s="1" t="s">
        <v>6003</v>
      </c>
      <c r="J2729" s="1104" t="s">
        <v>6004</v>
      </c>
    </row>
    <row x14ac:dyDescent="0.25" r="2730" customHeight="1" ht="23.25">
      <c r="A2730" s="97">
        <v>74</v>
      </c>
      <c r="B2730" s="1105" t="s">
        <v>5894</v>
      </c>
      <c r="C2730" s="1101">
        <v>2729</v>
      </c>
      <c r="D2730" s="1101">
        <v>18</v>
      </c>
      <c r="E2730" s="1101">
        <v>23</v>
      </c>
      <c r="F2730" s="1101">
        <v>344</v>
      </c>
      <c r="G2730" s="1101">
        <v>56</v>
      </c>
      <c r="H2730" s="1102">
        <f>MID(I2730,1,50)</f>
      </c>
      <c r="I2730" s="1" t="s">
        <v>6005</v>
      </c>
      <c r="J2730" s="1104" t="s">
        <v>6006</v>
      </c>
    </row>
    <row x14ac:dyDescent="0.25" r="2731" customHeight="1" ht="23.25">
      <c r="A2731" s="97">
        <v>74</v>
      </c>
      <c r="B2731" s="1105" t="s">
        <v>5894</v>
      </c>
      <c r="C2731" s="1101">
        <v>2730</v>
      </c>
      <c r="D2731" s="1101">
        <v>18</v>
      </c>
      <c r="E2731" s="1101">
        <v>23</v>
      </c>
      <c r="F2731" s="1101">
        <v>344</v>
      </c>
      <c r="G2731" s="1101">
        <v>57</v>
      </c>
      <c r="H2731" s="1102">
        <f>MID(I2731,1,50)</f>
      </c>
      <c r="I2731" s="1" t="s">
        <v>6007</v>
      </c>
      <c r="J2731" s="1104" t="s">
        <v>6008</v>
      </c>
    </row>
    <row x14ac:dyDescent="0.25" r="2732" customHeight="1" ht="23.25">
      <c r="A2732" s="97">
        <v>74</v>
      </c>
      <c r="B2732" s="1105" t="s">
        <v>5894</v>
      </c>
      <c r="C2732" s="1101">
        <v>2731</v>
      </c>
      <c r="D2732" s="1101">
        <v>18</v>
      </c>
      <c r="E2732" s="1101">
        <v>23</v>
      </c>
      <c r="F2732" s="1101">
        <v>344</v>
      </c>
      <c r="G2732" s="1101">
        <v>58</v>
      </c>
      <c r="H2732" s="1102">
        <f>MID(I2732,1,50)</f>
      </c>
      <c r="I2732" s="1" t="s">
        <v>6009</v>
      </c>
      <c r="J2732" s="1104" t="s">
        <v>6010</v>
      </c>
    </row>
    <row x14ac:dyDescent="0.25" r="2733" customHeight="1" ht="23.25">
      <c r="A2733" s="97">
        <v>74</v>
      </c>
      <c r="B2733" s="1105" t="s">
        <v>5894</v>
      </c>
      <c r="C2733" s="1101">
        <v>2732</v>
      </c>
      <c r="D2733" s="1101">
        <v>18</v>
      </c>
      <c r="E2733" s="1101">
        <v>23</v>
      </c>
      <c r="F2733" s="1101">
        <v>344</v>
      </c>
      <c r="G2733" s="1101">
        <v>59</v>
      </c>
      <c r="H2733" s="1102">
        <f>MID(I2733,1,50)</f>
      </c>
      <c r="I2733" s="1" t="s">
        <v>6011</v>
      </c>
      <c r="J2733" s="1104" t="s">
        <v>6012</v>
      </c>
    </row>
    <row x14ac:dyDescent="0.25" r="2734" customHeight="1" ht="23.25">
      <c r="A2734" s="97">
        <v>74</v>
      </c>
      <c r="B2734" s="1105" t="s">
        <v>5894</v>
      </c>
      <c r="C2734" s="1101">
        <v>2733</v>
      </c>
      <c r="D2734" s="1101">
        <v>18</v>
      </c>
      <c r="E2734" s="1101">
        <v>23</v>
      </c>
      <c r="F2734" s="1101">
        <v>345</v>
      </c>
      <c r="G2734" s="1101">
        <v>60</v>
      </c>
      <c r="H2734" s="1102">
        <f>MID(I2734,1,50)</f>
      </c>
      <c r="I2734" s="1" t="s">
        <v>6013</v>
      </c>
      <c r="J2734" s="1104" t="s">
        <v>6014</v>
      </c>
    </row>
    <row x14ac:dyDescent="0.25" r="2735" customHeight="1" ht="23.25">
      <c r="A2735" s="97">
        <v>74</v>
      </c>
      <c r="B2735" s="1105" t="s">
        <v>5894</v>
      </c>
      <c r="C2735" s="1101">
        <v>2734</v>
      </c>
      <c r="D2735" s="1101">
        <v>18</v>
      </c>
      <c r="E2735" s="1101">
        <v>23</v>
      </c>
      <c r="F2735" s="1101">
        <v>345</v>
      </c>
      <c r="G2735" s="1101">
        <v>61</v>
      </c>
      <c r="H2735" s="1102">
        <f>MID(I2735,1,50)</f>
      </c>
      <c r="I2735" s="1" t="s">
        <v>6015</v>
      </c>
      <c r="J2735" s="1104" t="s">
        <v>6016</v>
      </c>
    </row>
    <row x14ac:dyDescent="0.25" r="2736" customHeight="1" ht="23.25">
      <c r="A2736" s="97">
        <v>74</v>
      </c>
      <c r="B2736" s="1105" t="s">
        <v>5894</v>
      </c>
      <c r="C2736" s="1101">
        <v>2735</v>
      </c>
      <c r="D2736" s="1101">
        <v>18</v>
      </c>
      <c r="E2736" s="1101">
        <v>23</v>
      </c>
      <c r="F2736" s="1101">
        <v>345</v>
      </c>
      <c r="G2736" s="1101">
        <v>62</v>
      </c>
      <c r="H2736" s="1102">
        <f>MID(I2736,1,50)</f>
      </c>
      <c r="I2736" s="1" t="s">
        <v>6017</v>
      </c>
      <c r="J2736" s="1104" t="s">
        <v>6018</v>
      </c>
    </row>
    <row x14ac:dyDescent="0.25" r="2737" customHeight="1" ht="23.25">
      <c r="A2737" s="97">
        <v>74</v>
      </c>
      <c r="B2737" s="1105" t="s">
        <v>5894</v>
      </c>
      <c r="C2737" s="1101">
        <v>2736</v>
      </c>
      <c r="D2737" s="1101">
        <v>18</v>
      </c>
      <c r="E2737" s="1101">
        <v>23</v>
      </c>
      <c r="F2737" s="1101">
        <v>345</v>
      </c>
      <c r="G2737" s="1101">
        <v>63</v>
      </c>
      <c r="H2737" s="1102">
        <f>MID(I2737,1,50)</f>
      </c>
      <c r="I2737" s="1" t="s">
        <v>6019</v>
      </c>
      <c r="J2737" s="1104" t="s">
        <v>6020</v>
      </c>
    </row>
    <row x14ac:dyDescent="0.25" r="2738" customHeight="1" ht="23.25">
      <c r="A2738" s="97">
        <v>74</v>
      </c>
      <c r="B2738" s="1105" t="s">
        <v>5894</v>
      </c>
      <c r="C2738" s="1101">
        <v>2737</v>
      </c>
      <c r="D2738" s="1101">
        <v>18</v>
      </c>
      <c r="E2738" s="1101">
        <v>23</v>
      </c>
      <c r="F2738" s="1101">
        <v>345</v>
      </c>
      <c r="G2738" s="1101">
        <v>64</v>
      </c>
      <c r="H2738" s="1102">
        <f>MID(I2738,1,50)</f>
      </c>
      <c r="I2738" s="1" t="s">
        <v>6021</v>
      </c>
      <c r="J2738" s="1104" t="s">
        <v>6022</v>
      </c>
    </row>
    <row x14ac:dyDescent="0.25" r="2739" customHeight="1" ht="23.25">
      <c r="A2739" s="97">
        <v>74</v>
      </c>
      <c r="B2739" s="1105" t="s">
        <v>5894</v>
      </c>
      <c r="C2739" s="1101">
        <v>2738</v>
      </c>
      <c r="D2739" s="1101">
        <v>18</v>
      </c>
      <c r="E2739" s="1101">
        <v>23</v>
      </c>
      <c r="F2739" s="1101">
        <v>345</v>
      </c>
      <c r="G2739" s="1101">
        <v>65</v>
      </c>
      <c r="H2739" s="1102">
        <f>MID(I2739,1,50)</f>
      </c>
      <c r="I2739" s="1" t="s">
        <v>6023</v>
      </c>
      <c r="J2739" s="1104" t="s">
        <v>6024</v>
      </c>
    </row>
    <row x14ac:dyDescent="0.25" r="2740" customHeight="1" ht="23.25">
      <c r="A2740" s="97">
        <v>74</v>
      </c>
      <c r="B2740" s="1105" t="s">
        <v>5894</v>
      </c>
      <c r="C2740" s="1101">
        <v>2739</v>
      </c>
      <c r="D2740" s="1101">
        <v>18</v>
      </c>
      <c r="E2740" s="1101">
        <v>23</v>
      </c>
      <c r="F2740" s="1101">
        <v>345</v>
      </c>
      <c r="G2740" s="1101">
        <v>66</v>
      </c>
      <c r="H2740" s="1102">
        <f>MID(I2740,1,50)</f>
      </c>
      <c r="I2740" s="1" t="s">
        <v>6025</v>
      </c>
      <c r="J2740" s="1104" t="s">
        <v>6026</v>
      </c>
    </row>
    <row x14ac:dyDescent="0.25" r="2741" customHeight="1" ht="23.25">
      <c r="A2741" s="97">
        <v>74</v>
      </c>
      <c r="B2741" s="1105" t="s">
        <v>5894</v>
      </c>
      <c r="C2741" s="1101">
        <v>2740</v>
      </c>
      <c r="D2741" s="1101">
        <v>18</v>
      </c>
      <c r="E2741" s="1101">
        <v>23</v>
      </c>
      <c r="F2741" s="1101">
        <v>345</v>
      </c>
      <c r="G2741" s="1101">
        <v>67</v>
      </c>
      <c r="H2741" s="1102">
        <f>MID(I2741,1,50)</f>
      </c>
      <c r="I2741" s="1" t="s">
        <v>6027</v>
      </c>
      <c r="J2741" s="1104" t="s">
        <v>6028</v>
      </c>
    </row>
    <row x14ac:dyDescent="0.25" r="2742" customHeight="1" ht="23.25">
      <c r="A2742" s="97">
        <v>74</v>
      </c>
      <c r="B2742" s="1105" t="s">
        <v>5894</v>
      </c>
      <c r="C2742" s="1101">
        <v>2741</v>
      </c>
      <c r="D2742" s="1101">
        <v>18</v>
      </c>
      <c r="E2742" s="1101">
        <v>23</v>
      </c>
      <c r="F2742" s="1101">
        <v>345</v>
      </c>
      <c r="G2742" s="1101">
        <v>68</v>
      </c>
      <c r="H2742" s="1102">
        <f>MID(I2742,1,50)</f>
      </c>
      <c r="I2742" s="1" t="s">
        <v>6029</v>
      </c>
      <c r="J2742" s="1104" t="s">
        <v>6030</v>
      </c>
    </row>
    <row x14ac:dyDescent="0.25" r="2743" customHeight="1" ht="23.25">
      <c r="A2743" s="97">
        <v>74</v>
      </c>
      <c r="B2743" s="1105" t="s">
        <v>5894</v>
      </c>
      <c r="C2743" s="1101">
        <v>2742</v>
      </c>
      <c r="D2743" s="1101">
        <v>18</v>
      </c>
      <c r="E2743" s="1101">
        <v>23</v>
      </c>
      <c r="F2743" s="1101">
        <v>345</v>
      </c>
      <c r="G2743" s="1101">
        <v>69</v>
      </c>
      <c r="H2743" s="1102">
        <f>MID(I2743,1,50)</f>
      </c>
      <c r="I2743" s="1" t="s">
        <v>6031</v>
      </c>
      <c r="J2743" s="1104" t="s">
        <v>6032</v>
      </c>
    </row>
    <row x14ac:dyDescent="0.25" r="2744" customHeight="1" ht="23.25">
      <c r="A2744" s="97">
        <v>74</v>
      </c>
      <c r="B2744" s="1105" t="s">
        <v>5894</v>
      </c>
      <c r="C2744" s="1101">
        <v>2743</v>
      </c>
      <c r="D2744" s="1101">
        <v>18</v>
      </c>
      <c r="E2744" s="1101">
        <v>23</v>
      </c>
      <c r="F2744" s="1101">
        <v>345</v>
      </c>
      <c r="G2744" s="1101">
        <v>70</v>
      </c>
      <c r="H2744" s="1102">
        <f>MID(I2744,1,50)</f>
      </c>
      <c r="I2744" s="1" t="s">
        <v>6033</v>
      </c>
      <c r="J2744" s="1104" t="s">
        <v>6034</v>
      </c>
    </row>
    <row x14ac:dyDescent="0.25" r="2745" customHeight="1" ht="23.25">
      <c r="A2745" s="97">
        <v>74</v>
      </c>
      <c r="B2745" s="1105" t="s">
        <v>5894</v>
      </c>
      <c r="C2745" s="1101">
        <v>2744</v>
      </c>
      <c r="D2745" s="1101">
        <v>18</v>
      </c>
      <c r="E2745" s="1101">
        <v>23</v>
      </c>
      <c r="F2745" s="1101">
        <v>345</v>
      </c>
      <c r="G2745" s="1101">
        <v>71</v>
      </c>
      <c r="H2745" s="1102">
        <f>MID(I2745,1,50)</f>
      </c>
      <c r="I2745" s="1" t="s">
        <v>6035</v>
      </c>
      <c r="J2745" s="1104" t="s">
        <v>6036</v>
      </c>
    </row>
    <row x14ac:dyDescent="0.25" r="2746" customHeight="1" ht="23.25">
      <c r="A2746" s="97">
        <v>74</v>
      </c>
      <c r="B2746" s="1105" t="s">
        <v>5894</v>
      </c>
      <c r="C2746" s="1101">
        <v>2745</v>
      </c>
      <c r="D2746" s="1101">
        <v>18</v>
      </c>
      <c r="E2746" s="1101">
        <v>23</v>
      </c>
      <c r="F2746" s="1101">
        <v>345</v>
      </c>
      <c r="G2746" s="1101">
        <v>72</v>
      </c>
      <c r="H2746" s="1102">
        <f>MID(I2746,1,50)</f>
      </c>
      <c r="I2746" s="1" t="s">
        <v>6037</v>
      </c>
      <c r="J2746" s="1104" t="s">
        <v>6038</v>
      </c>
    </row>
    <row x14ac:dyDescent="0.25" r="2747" customHeight="1" ht="23.25">
      <c r="A2747" s="97">
        <v>74</v>
      </c>
      <c r="B2747" s="1105" t="s">
        <v>5894</v>
      </c>
      <c r="C2747" s="1101">
        <v>2746</v>
      </c>
      <c r="D2747" s="1101">
        <v>18</v>
      </c>
      <c r="E2747" s="1101">
        <v>23</v>
      </c>
      <c r="F2747" s="1101">
        <v>345</v>
      </c>
      <c r="G2747" s="1101">
        <v>73</v>
      </c>
      <c r="H2747" s="1102">
        <f>MID(I2747,1,50)</f>
      </c>
      <c r="I2747" s="1" t="s">
        <v>6039</v>
      </c>
      <c r="J2747" s="1104" t="s">
        <v>6040</v>
      </c>
    </row>
    <row x14ac:dyDescent="0.25" r="2748" customHeight="1" ht="23.25">
      <c r="A2748" s="97">
        <v>74</v>
      </c>
      <c r="B2748" s="1105" t="s">
        <v>5894</v>
      </c>
      <c r="C2748" s="1101">
        <v>2747</v>
      </c>
      <c r="D2748" s="1101">
        <v>18</v>
      </c>
      <c r="E2748" s="1101">
        <v>23</v>
      </c>
      <c r="F2748" s="1101">
        <v>345</v>
      </c>
      <c r="G2748" s="1101">
        <v>74</v>
      </c>
      <c r="H2748" s="1102">
        <f>MID(I2748,1,50)</f>
      </c>
      <c r="I2748" s="1" t="s">
        <v>6041</v>
      </c>
      <c r="J2748" s="1104" t="s">
        <v>6042</v>
      </c>
    </row>
    <row x14ac:dyDescent="0.25" r="2749" customHeight="1" ht="23.25">
      <c r="A2749" s="97">
        <v>74</v>
      </c>
      <c r="B2749" s="1105" t="s">
        <v>5894</v>
      </c>
      <c r="C2749" s="1101">
        <v>2748</v>
      </c>
      <c r="D2749" s="1101">
        <v>18</v>
      </c>
      <c r="E2749" s="1101">
        <v>23</v>
      </c>
      <c r="F2749" s="1101">
        <v>346</v>
      </c>
      <c r="G2749" s="1101">
        <v>75</v>
      </c>
      <c r="H2749" s="1102">
        <f>MID(I2749,1,50)</f>
      </c>
      <c r="I2749" s="1" t="s">
        <v>6043</v>
      </c>
      <c r="J2749" s="1104" t="s">
        <v>6044</v>
      </c>
    </row>
    <row x14ac:dyDescent="0.25" r="2750" customHeight="1" ht="23.25">
      <c r="A2750" s="97">
        <v>74</v>
      </c>
      <c r="B2750" s="1105" t="s">
        <v>5894</v>
      </c>
      <c r="C2750" s="1101">
        <v>2749</v>
      </c>
      <c r="D2750" s="1101">
        <v>18</v>
      </c>
      <c r="E2750" s="1101">
        <v>23</v>
      </c>
      <c r="F2750" s="1101">
        <v>346</v>
      </c>
      <c r="G2750" s="1101">
        <v>76</v>
      </c>
      <c r="H2750" s="1102">
        <f>MID(I2750,1,50)</f>
      </c>
      <c r="I2750" s="1" t="s">
        <v>6045</v>
      </c>
      <c r="J2750" s="1104" t="s">
        <v>6046</v>
      </c>
    </row>
    <row x14ac:dyDescent="0.25" r="2751" customHeight="1" ht="23.25">
      <c r="A2751" s="97">
        <v>74</v>
      </c>
      <c r="B2751" s="1105" t="s">
        <v>5894</v>
      </c>
      <c r="C2751" s="1101">
        <v>2750</v>
      </c>
      <c r="D2751" s="1101">
        <v>18</v>
      </c>
      <c r="E2751" s="1101">
        <v>23</v>
      </c>
      <c r="F2751" s="1101">
        <v>346</v>
      </c>
      <c r="G2751" s="1101">
        <v>77</v>
      </c>
      <c r="H2751" s="1102">
        <f>MID(I2751,1,50)</f>
      </c>
      <c r="I2751" s="1" t="s">
        <v>6047</v>
      </c>
      <c r="J2751" s="1104" t="s">
        <v>6048</v>
      </c>
    </row>
    <row x14ac:dyDescent="0.25" r="2752" customHeight="1" ht="23.25">
      <c r="A2752" s="97">
        <v>74</v>
      </c>
      <c r="B2752" s="1105" t="s">
        <v>5894</v>
      </c>
      <c r="C2752" s="1101">
        <v>2751</v>
      </c>
      <c r="D2752" s="1101">
        <v>18</v>
      </c>
      <c r="E2752" s="1101">
        <v>23</v>
      </c>
      <c r="F2752" s="1101">
        <v>346</v>
      </c>
      <c r="G2752" s="1101">
        <v>78</v>
      </c>
      <c r="H2752" s="1102">
        <f>MID(I2752,1,50)</f>
      </c>
      <c r="I2752" s="1" t="s">
        <v>6049</v>
      </c>
      <c r="J2752" s="1104" t="s">
        <v>6050</v>
      </c>
    </row>
    <row x14ac:dyDescent="0.25" r="2753" customHeight="1" ht="23.25">
      <c r="A2753" s="97">
        <v>74</v>
      </c>
      <c r="B2753" s="1105" t="s">
        <v>5894</v>
      </c>
      <c r="C2753" s="1101">
        <v>2752</v>
      </c>
      <c r="D2753" s="1101">
        <v>18</v>
      </c>
      <c r="E2753" s="1101">
        <v>23</v>
      </c>
      <c r="F2753" s="1101">
        <v>346</v>
      </c>
      <c r="G2753" s="1101">
        <v>79</v>
      </c>
      <c r="H2753" s="1102">
        <f>MID(I2753,1,50)</f>
      </c>
      <c r="I2753" s="1" t="s">
        <v>6051</v>
      </c>
      <c r="J2753" s="1104" t="s">
        <v>6052</v>
      </c>
    </row>
    <row x14ac:dyDescent="0.25" r="2754" customHeight="1" ht="23.25">
      <c r="A2754" s="97">
        <v>74</v>
      </c>
      <c r="B2754" s="1105" t="s">
        <v>5894</v>
      </c>
      <c r="C2754" s="1101">
        <v>2753</v>
      </c>
      <c r="D2754" s="1101">
        <v>18</v>
      </c>
      <c r="E2754" s="1101">
        <v>23</v>
      </c>
      <c r="F2754" s="1101">
        <v>346</v>
      </c>
      <c r="G2754" s="1101">
        <v>80</v>
      </c>
      <c r="H2754" s="1102">
        <f>MID(I2754,1,50)</f>
      </c>
      <c r="I2754" s="1" t="s">
        <v>6053</v>
      </c>
      <c r="J2754" s="1104" t="s">
        <v>6054</v>
      </c>
    </row>
    <row x14ac:dyDescent="0.25" r="2755" customHeight="1" ht="23.25">
      <c r="A2755" s="97">
        <v>74</v>
      </c>
      <c r="B2755" s="1105" t="s">
        <v>5894</v>
      </c>
      <c r="C2755" s="1101">
        <v>2754</v>
      </c>
      <c r="D2755" s="1101">
        <v>18</v>
      </c>
      <c r="E2755" s="1101">
        <v>23</v>
      </c>
      <c r="F2755" s="1101">
        <v>346</v>
      </c>
      <c r="G2755" s="1101">
        <v>81</v>
      </c>
      <c r="H2755" s="1102">
        <f>MID(I2755,1,50)</f>
      </c>
      <c r="I2755" s="1" t="s">
        <v>6055</v>
      </c>
      <c r="J2755" s="1104" t="s">
        <v>6056</v>
      </c>
    </row>
    <row x14ac:dyDescent="0.25" r="2756" customHeight="1" ht="23.25">
      <c r="A2756" s="97">
        <v>74</v>
      </c>
      <c r="B2756" s="1105" t="s">
        <v>5894</v>
      </c>
      <c r="C2756" s="1101">
        <v>2755</v>
      </c>
      <c r="D2756" s="1101">
        <v>18</v>
      </c>
      <c r="E2756" s="1101">
        <v>23</v>
      </c>
      <c r="F2756" s="1101">
        <v>346</v>
      </c>
      <c r="G2756" s="1101">
        <v>82</v>
      </c>
      <c r="H2756" s="1102">
        <f>MID(I2756,1,50)</f>
      </c>
      <c r="I2756" s="1" t="s">
        <v>6057</v>
      </c>
      <c r="J2756" s="1104" t="s">
        <v>6058</v>
      </c>
    </row>
    <row x14ac:dyDescent="0.25" r="2757" customHeight="1" ht="23.25">
      <c r="A2757" s="97">
        <v>74</v>
      </c>
      <c r="B2757" s="1105" t="s">
        <v>5894</v>
      </c>
      <c r="C2757" s="1101">
        <v>2756</v>
      </c>
      <c r="D2757" s="1101">
        <v>18</v>
      </c>
      <c r="E2757" s="1101">
        <v>23</v>
      </c>
      <c r="F2757" s="1101">
        <v>346</v>
      </c>
      <c r="G2757" s="1101">
        <v>83</v>
      </c>
      <c r="H2757" s="1102">
        <f>MID(I2757,1,50)</f>
      </c>
      <c r="I2757" s="1" t="s">
        <v>6059</v>
      </c>
      <c r="J2757" s="1104" t="s">
        <v>6060</v>
      </c>
    </row>
    <row x14ac:dyDescent="0.25" r="2758" customHeight="1" ht="23.25">
      <c r="A2758" s="97">
        <v>74</v>
      </c>
      <c r="B2758" s="1105" t="s">
        <v>5894</v>
      </c>
      <c r="C2758" s="1101">
        <v>2757</v>
      </c>
      <c r="D2758" s="1101">
        <v>18</v>
      </c>
      <c r="E2758" s="1101">
        <v>23</v>
      </c>
      <c r="F2758" s="1101">
        <v>346</v>
      </c>
      <c r="G2758" s="1101">
        <v>84</v>
      </c>
      <c r="H2758" s="1102">
        <f>MID(I2758,1,50)</f>
      </c>
      <c r="I2758" s="1" t="s">
        <v>6061</v>
      </c>
      <c r="J2758" s="1104" t="s">
        <v>6062</v>
      </c>
    </row>
    <row x14ac:dyDescent="0.25" r="2759" customHeight="1" ht="23.25">
      <c r="A2759" s="97">
        <v>74</v>
      </c>
      <c r="B2759" s="1105" t="s">
        <v>5894</v>
      </c>
      <c r="C2759" s="1101">
        <v>2758</v>
      </c>
      <c r="D2759" s="1101">
        <v>18</v>
      </c>
      <c r="E2759" s="1101">
        <v>23</v>
      </c>
      <c r="F2759" s="1101">
        <v>346</v>
      </c>
      <c r="G2759" s="1101">
        <v>85</v>
      </c>
      <c r="H2759" s="1102">
        <f>MID(I2759,1,50)</f>
      </c>
      <c r="I2759" s="1" t="s">
        <v>6063</v>
      </c>
      <c r="J2759" s="1104" t="s">
        <v>6064</v>
      </c>
    </row>
    <row x14ac:dyDescent="0.25" r="2760" customHeight="1" ht="23.25">
      <c r="A2760" s="97">
        <v>74</v>
      </c>
      <c r="B2760" s="1105" t="s">
        <v>5894</v>
      </c>
      <c r="C2760" s="1101">
        <v>2759</v>
      </c>
      <c r="D2760" s="1101">
        <v>18</v>
      </c>
      <c r="E2760" s="1101">
        <v>23</v>
      </c>
      <c r="F2760" s="1101">
        <v>346</v>
      </c>
      <c r="G2760" s="1101">
        <v>86</v>
      </c>
      <c r="H2760" s="1102">
        <f>MID(I2760,1,50)</f>
      </c>
      <c r="I2760" s="1" t="s">
        <v>6065</v>
      </c>
      <c r="J2760" s="1104" t="s">
        <v>6066</v>
      </c>
    </row>
    <row x14ac:dyDescent="0.25" r="2761" customHeight="1" ht="23.25">
      <c r="A2761" s="97">
        <v>74</v>
      </c>
      <c r="B2761" s="1105" t="s">
        <v>5894</v>
      </c>
      <c r="C2761" s="1101">
        <v>2760</v>
      </c>
      <c r="D2761" s="1101">
        <v>18</v>
      </c>
      <c r="E2761" s="1101">
        <v>23</v>
      </c>
      <c r="F2761" s="1101">
        <v>346</v>
      </c>
      <c r="G2761" s="1101">
        <v>87</v>
      </c>
      <c r="H2761" s="1102">
        <f>MID(I2761,1,50)</f>
      </c>
      <c r="I2761" s="1" t="s">
        <v>6067</v>
      </c>
      <c r="J2761" s="1104" t="s">
        <v>6068</v>
      </c>
    </row>
    <row x14ac:dyDescent="0.25" r="2762" customHeight="1" ht="23.25">
      <c r="A2762" s="97">
        <v>74</v>
      </c>
      <c r="B2762" s="1105" t="s">
        <v>5894</v>
      </c>
      <c r="C2762" s="1101">
        <v>2761</v>
      </c>
      <c r="D2762" s="1101">
        <v>18</v>
      </c>
      <c r="E2762" s="1101">
        <v>23</v>
      </c>
      <c r="F2762" s="1101">
        <v>346</v>
      </c>
      <c r="G2762" s="1101">
        <v>88</v>
      </c>
      <c r="H2762" s="1102">
        <f>MID(I2762,1,50)</f>
      </c>
      <c r="I2762" s="1" t="s">
        <v>6069</v>
      </c>
      <c r="J2762" s="1104" t="s">
        <v>6070</v>
      </c>
    </row>
    <row x14ac:dyDescent="0.25" r="2763" customHeight="1" ht="23.25">
      <c r="A2763" s="97">
        <v>74</v>
      </c>
      <c r="B2763" s="1105" t="s">
        <v>5894</v>
      </c>
      <c r="C2763" s="1101">
        <v>2762</v>
      </c>
      <c r="D2763" s="1101">
        <v>18</v>
      </c>
      <c r="E2763" s="1101">
        <v>23</v>
      </c>
      <c r="F2763" s="1101">
        <v>346</v>
      </c>
      <c r="G2763" s="1101">
        <v>89</v>
      </c>
      <c r="H2763" s="1102">
        <f>MID(I2763,1,50)</f>
      </c>
      <c r="I2763" s="1" t="s">
        <v>6071</v>
      </c>
      <c r="J2763" s="1104" t="s">
        <v>6072</v>
      </c>
    </row>
    <row x14ac:dyDescent="0.25" r="2764" customHeight="1" ht="23.25">
      <c r="A2764" s="97">
        <v>74</v>
      </c>
      <c r="B2764" s="1105" t="s">
        <v>5894</v>
      </c>
      <c r="C2764" s="1101">
        <v>2763</v>
      </c>
      <c r="D2764" s="1101">
        <v>18</v>
      </c>
      <c r="E2764" s="1101">
        <v>23</v>
      </c>
      <c r="F2764" s="1101">
        <v>347</v>
      </c>
      <c r="G2764" s="1101">
        <v>90</v>
      </c>
      <c r="H2764" s="1102">
        <f>MID(I2764,1,50)</f>
      </c>
      <c r="I2764" s="1" t="s">
        <v>6073</v>
      </c>
      <c r="J2764" s="1104" t="s">
        <v>6074</v>
      </c>
    </row>
    <row x14ac:dyDescent="0.25" r="2765" customHeight="1" ht="23.25">
      <c r="A2765" s="97">
        <v>74</v>
      </c>
      <c r="B2765" s="1105" t="s">
        <v>5894</v>
      </c>
      <c r="C2765" s="1101">
        <v>2764</v>
      </c>
      <c r="D2765" s="1101">
        <v>18</v>
      </c>
      <c r="E2765" s="1101">
        <v>23</v>
      </c>
      <c r="F2765" s="1101">
        <v>347</v>
      </c>
      <c r="G2765" s="1101">
        <v>91</v>
      </c>
      <c r="H2765" s="1102">
        <f>MID(I2765,1,50)</f>
      </c>
      <c r="I2765" s="1" t="s">
        <v>6075</v>
      </c>
      <c r="J2765" s="1104" t="s">
        <v>6076</v>
      </c>
    </row>
    <row x14ac:dyDescent="0.25" r="2766" customHeight="1" ht="23.25">
      <c r="A2766" s="97">
        <v>74</v>
      </c>
      <c r="B2766" s="1105" t="s">
        <v>5894</v>
      </c>
      <c r="C2766" s="1101">
        <v>2765</v>
      </c>
      <c r="D2766" s="1101">
        <v>18</v>
      </c>
      <c r="E2766" s="1101">
        <v>23</v>
      </c>
      <c r="F2766" s="1101">
        <v>347</v>
      </c>
      <c r="G2766" s="1101">
        <v>92</v>
      </c>
      <c r="H2766" s="1102">
        <f>MID(I2766,1,50)</f>
      </c>
      <c r="I2766" s="1" t="s">
        <v>6077</v>
      </c>
      <c r="J2766" s="1104" t="s">
        <v>6078</v>
      </c>
    </row>
    <row x14ac:dyDescent="0.25" r="2767" customHeight="1" ht="23.25">
      <c r="A2767" s="97">
        <v>74</v>
      </c>
      <c r="B2767" s="1105" t="s">
        <v>5894</v>
      </c>
      <c r="C2767" s="1101">
        <v>2766</v>
      </c>
      <c r="D2767" s="1101">
        <v>18</v>
      </c>
      <c r="E2767" s="1101">
        <v>23</v>
      </c>
      <c r="F2767" s="1101">
        <v>347</v>
      </c>
      <c r="G2767" s="1101">
        <v>93</v>
      </c>
      <c r="H2767" s="1102">
        <f>MID(I2767,1,50)</f>
      </c>
      <c r="I2767" s="1" t="s">
        <v>6079</v>
      </c>
      <c r="J2767" s="1104" t="s">
        <v>6080</v>
      </c>
    </row>
    <row x14ac:dyDescent="0.25" r="2768" customHeight="1" ht="23.25">
      <c r="A2768" s="97">
        <v>74</v>
      </c>
      <c r="B2768" s="1105" t="s">
        <v>5894</v>
      </c>
      <c r="C2768" s="1101">
        <v>2767</v>
      </c>
      <c r="D2768" s="1101">
        <v>18</v>
      </c>
      <c r="E2768" s="1101">
        <v>23</v>
      </c>
      <c r="F2768" s="1101">
        <v>347</v>
      </c>
      <c r="G2768" s="1101">
        <v>94</v>
      </c>
      <c r="H2768" s="1102">
        <f>MID(I2768,1,50)</f>
      </c>
      <c r="I2768" s="1" t="s">
        <v>6081</v>
      </c>
      <c r="J2768" s="1104" t="s">
        <v>6082</v>
      </c>
    </row>
    <row x14ac:dyDescent="0.25" r="2769" customHeight="1" ht="23.25">
      <c r="A2769" s="97">
        <v>74</v>
      </c>
      <c r="B2769" s="1105" t="s">
        <v>5894</v>
      </c>
      <c r="C2769" s="1101">
        <v>2768</v>
      </c>
      <c r="D2769" s="1101">
        <v>18</v>
      </c>
      <c r="E2769" s="1101">
        <v>23</v>
      </c>
      <c r="F2769" s="1101">
        <v>347</v>
      </c>
      <c r="G2769" s="1101">
        <v>95</v>
      </c>
      <c r="H2769" s="1102">
        <f>MID(I2769,1,50)</f>
      </c>
      <c r="I2769" s="1" t="s">
        <v>6083</v>
      </c>
      <c r="J2769" s="1104" t="s">
        <v>6084</v>
      </c>
    </row>
    <row x14ac:dyDescent="0.25" r="2770" customHeight="1" ht="23.25">
      <c r="A2770" s="97">
        <v>74</v>
      </c>
      <c r="B2770" s="1105" t="s">
        <v>5894</v>
      </c>
      <c r="C2770" s="1101">
        <v>2769</v>
      </c>
      <c r="D2770" s="1101">
        <v>18</v>
      </c>
      <c r="E2770" s="1101">
        <v>23</v>
      </c>
      <c r="F2770" s="1101">
        <v>347</v>
      </c>
      <c r="G2770" s="1101">
        <v>96</v>
      </c>
      <c r="H2770" s="1102">
        <f>MID(I2770,1,50)</f>
      </c>
      <c r="I2770" s="1" t="s">
        <v>6085</v>
      </c>
      <c r="J2770" s="1104" t="s">
        <v>6086</v>
      </c>
    </row>
    <row x14ac:dyDescent="0.25" r="2771" customHeight="1" ht="23.25">
      <c r="A2771" s="97">
        <v>74</v>
      </c>
      <c r="B2771" s="1105" t="s">
        <v>5894</v>
      </c>
      <c r="C2771" s="1101">
        <v>2770</v>
      </c>
      <c r="D2771" s="1101">
        <v>18</v>
      </c>
      <c r="E2771" s="1101">
        <v>23</v>
      </c>
      <c r="F2771" s="1101">
        <v>347</v>
      </c>
      <c r="G2771" s="1101">
        <v>97</v>
      </c>
      <c r="H2771" s="1102">
        <f>MID(I2771,1,50)</f>
      </c>
      <c r="I2771" s="1" t="s">
        <v>6087</v>
      </c>
      <c r="J2771" s="1104" t="s">
        <v>6088</v>
      </c>
    </row>
    <row x14ac:dyDescent="0.25" r="2772" customHeight="1" ht="23.25">
      <c r="A2772" s="97">
        <v>74</v>
      </c>
      <c r="B2772" s="1105" t="s">
        <v>5894</v>
      </c>
      <c r="C2772" s="1101">
        <v>2771</v>
      </c>
      <c r="D2772" s="1101">
        <v>18</v>
      </c>
      <c r="E2772" s="1101">
        <v>23</v>
      </c>
      <c r="F2772" s="1101">
        <v>347</v>
      </c>
      <c r="G2772" s="1101">
        <v>98</v>
      </c>
      <c r="H2772" s="1102">
        <f>MID(I2772,1,50)</f>
      </c>
      <c r="I2772" s="1" t="s">
        <v>6089</v>
      </c>
      <c r="J2772" s="1104" t="s">
        <v>6090</v>
      </c>
    </row>
    <row x14ac:dyDescent="0.25" r="2773" customHeight="1" ht="23.25">
      <c r="A2773" s="97">
        <v>74</v>
      </c>
      <c r="B2773" s="1105" t="s">
        <v>5894</v>
      </c>
      <c r="C2773" s="1101">
        <v>2772</v>
      </c>
      <c r="D2773" s="1101">
        <v>18</v>
      </c>
      <c r="E2773" s="1101">
        <v>23</v>
      </c>
      <c r="F2773" s="1101">
        <v>347</v>
      </c>
      <c r="G2773" s="1101">
        <v>99</v>
      </c>
      <c r="H2773" s="1102">
        <f>MID(I2773,1,50)</f>
      </c>
      <c r="I2773" s="1" t="s">
        <v>6091</v>
      </c>
      <c r="J2773" s="1104" t="s">
        <v>6092</v>
      </c>
    </row>
    <row x14ac:dyDescent="0.25" r="2774" customHeight="1" ht="23.25">
      <c r="A2774" s="97">
        <v>74</v>
      </c>
      <c r="B2774" s="1105" t="s">
        <v>5894</v>
      </c>
      <c r="C2774" s="1101">
        <v>2773</v>
      </c>
      <c r="D2774" s="1101">
        <v>18</v>
      </c>
      <c r="E2774" s="1101">
        <v>23</v>
      </c>
      <c r="F2774" s="1101">
        <v>347</v>
      </c>
      <c r="G2774" s="1101">
        <v>100</v>
      </c>
      <c r="H2774" s="1102">
        <f>MID(I2774,1,50)</f>
      </c>
      <c r="I2774" s="1" t="s">
        <v>6093</v>
      </c>
      <c r="J2774" s="1104" t="s">
        <v>6094</v>
      </c>
    </row>
    <row x14ac:dyDescent="0.25" r="2775" customHeight="1" ht="23.25">
      <c r="A2775" s="97">
        <v>74</v>
      </c>
      <c r="B2775" s="1105" t="s">
        <v>5894</v>
      </c>
      <c r="C2775" s="1101">
        <v>2774</v>
      </c>
      <c r="D2775" s="1101">
        <v>18</v>
      </c>
      <c r="E2775" s="1101">
        <v>23</v>
      </c>
      <c r="F2775" s="1101">
        <v>347</v>
      </c>
      <c r="G2775" s="1101">
        <v>101</v>
      </c>
      <c r="H2775" s="1102">
        <f>MID(I2775,1,50)</f>
      </c>
      <c r="I2775" s="1" t="s">
        <v>6095</v>
      </c>
      <c r="J2775" s="1104" t="s">
        <v>6096</v>
      </c>
    </row>
    <row x14ac:dyDescent="0.25" r="2776" customHeight="1" ht="23.25">
      <c r="A2776" s="97">
        <v>74</v>
      </c>
      <c r="B2776" s="1105" t="s">
        <v>5894</v>
      </c>
      <c r="C2776" s="1101">
        <v>2775</v>
      </c>
      <c r="D2776" s="1101">
        <v>18</v>
      </c>
      <c r="E2776" s="1101">
        <v>23</v>
      </c>
      <c r="F2776" s="1101">
        <v>347</v>
      </c>
      <c r="G2776" s="1101">
        <v>102</v>
      </c>
      <c r="H2776" s="1102">
        <f>MID(I2776,1,50)</f>
      </c>
      <c r="I2776" s="1" t="s">
        <v>6097</v>
      </c>
      <c r="J2776" s="1104" t="s">
        <v>6098</v>
      </c>
    </row>
    <row x14ac:dyDescent="0.25" r="2777" customHeight="1" ht="23.25">
      <c r="A2777" s="97">
        <v>74</v>
      </c>
      <c r="B2777" s="1105" t="s">
        <v>5894</v>
      </c>
      <c r="C2777" s="1101">
        <v>2776</v>
      </c>
      <c r="D2777" s="1101">
        <v>18</v>
      </c>
      <c r="E2777" s="1101">
        <v>23</v>
      </c>
      <c r="F2777" s="1101">
        <v>347</v>
      </c>
      <c r="G2777" s="1101">
        <v>103</v>
      </c>
      <c r="H2777" s="1102">
        <f>MID(I2777,1,50)</f>
      </c>
      <c r="I2777" s="1" t="s">
        <v>6099</v>
      </c>
      <c r="J2777" s="1104" t="s">
        <v>6100</v>
      </c>
    </row>
    <row x14ac:dyDescent="0.25" r="2778" customHeight="1" ht="23.25">
      <c r="A2778" s="97">
        <v>74</v>
      </c>
      <c r="B2778" s="1105" t="s">
        <v>5894</v>
      </c>
      <c r="C2778" s="1101">
        <v>2777</v>
      </c>
      <c r="D2778" s="1101">
        <v>18</v>
      </c>
      <c r="E2778" s="1101">
        <v>23</v>
      </c>
      <c r="F2778" s="1101">
        <v>347</v>
      </c>
      <c r="G2778" s="1101">
        <v>104</v>
      </c>
      <c r="H2778" s="1102">
        <f>MID(I2778,1,50)</f>
      </c>
      <c r="I2778" s="1" t="s">
        <v>6101</v>
      </c>
      <c r="J2778" s="1104" t="s">
        <v>6102</v>
      </c>
    </row>
    <row x14ac:dyDescent="0.25" r="2779" customHeight="1" ht="23.25">
      <c r="A2779" s="97">
        <v>74</v>
      </c>
      <c r="B2779" s="1105" t="s">
        <v>5894</v>
      </c>
      <c r="C2779" s="1101">
        <v>2778</v>
      </c>
      <c r="D2779" s="1101">
        <v>18</v>
      </c>
      <c r="E2779" s="1101">
        <v>23</v>
      </c>
      <c r="F2779" s="1101">
        <v>348</v>
      </c>
      <c r="G2779" s="1101">
        <v>105</v>
      </c>
      <c r="H2779" s="1102">
        <f>MID(I2779,1,50)</f>
      </c>
      <c r="I2779" s="1" t="s">
        <v>6103</v>
      </c>
      <c r="J2779" s="1104" t="s">
        <v>6104</v>
      </c>
    </row>
    <row x14ac:dyDescent="0.25" r="2780" customHeight="1" ht="23.25">
      <c r="A2780" s="97">
        <v>74</v>
      </c>
      <c r="B2780" s="1105" t="s">
        <v>5894</v>
      </c>
      <c r="C2780" s="1101">
        <v>2779</v>
      </c>
      <c r="D2780" s="1101">
        <v>18</v>
      </c>
      <c r="E2780" s="1101">
        <v>23</v>
      </c>
      <c r="F2780" s="1101">
        <v>348</v>
      </c>
      <c r="G2780" s="1101">
        <v>106</v>
      </c>
      <c r="H2780" s="1102">
        <f>MID(I2780,1,50)</f>
      </c>
      <c r="I2780" s="1" t="s">
        <v>6105</v>
      </c>
      <c r="J2780" s="1104" t="s">
        <v>6106</v>
      </c>
    </row>
    <row x14ac:dyDescent="0.25" r="2781" customHeight="1" ht="23.25">
      <c r="A2781" s="97">
        <v>74</v>
      </c>
      <c r="B2781" s="1105" t="s">
        <v>5894</v>
      </c>
      <c r="C2781" s="1101">
        <v>2780</v>
      </c>
      <c r="D2781" s="1101">
        <v>18</v>
      </c>
      <c r="E2781" s="1101">
        <v>23</v>
      </c>
      <c r="F2781" s="1101">
        <v>348</v>
      </c>
      <c r="G2781" s="1101">
        <v>107</v>
      </c>
      <c r="H2781" s="1102">
        <f>MID(I2781,1,50)</f>
      </c>
      <c r="I2781" s="1" t="s">
        <v>6107</v>
      </c>
      <c r="J2781" s="1104" t="s">
        <v>6108</v>
      </c>
    </row>
    <row x14ac:dyDescent="0.25" r="2782" customHeight="1" ht="23.25">
      <c r="A2782" s="97">
        <v>74</v>
      </c>
      <c r="B2782" s="1105" t="s">
        <v>5894</v>
      </c>
      <c r="C2782" s="1101">
        <v>2781</v>
      </c>
      <c r="D2782" s="1101">
        <v>18</v>
      </c>
      <c r="E2782" s="1101">
        <v>23</v>
      </c>
      <c r="F2782" s="1101">
        <v>348</v>
      </c>
      <c r="G2782" s="1101">
        <v>108</v>
      </c>
      <c r="H2782" s="1102">
        <f>MID(I2782,1,50)</f>
      </c>
      <c r="I2782" s="1" t="s">
        <v>6109</v>
      </c>
      <c r="J2782" s="1104" t="s">
        <v>6110</v>
      </c>
    </row>
    <row x14ac:dyDescent="0.25" r="2783" customHeight="1" ht="23.25">
      <c r="A2783" s="97">
        <v>74</v>
      </c>
      <c r="B2783" s="1105" t="s">
        <v>5894</v>
      </c>
      <c r="C2783" s="1101">
        <v>2782</v>
      </c>
      <c r="D2783" s="1101">
        <v>18</v>
      </c>
      <c r="E2783" s="1101">
        <v>23</v>
      </c>
      <c r="F2783" s="1101">
        <v>348</v>
      </c>
      <c r="G2783" s="1101">
        <v>109</v>
      </c>
      <c r="H2783" s="1102">
        <f>MID(I2783,1,50)</f>
      </c>
      <c r="I2783" s="1" t="s">
        <v>6111</v>
      </c>
      <c r="J2783" s="1104" t="s">
        <v>6112</v>
      </c>
    </row>
    <row x14ac:dyDescent="0.25" r="2784" customHeight="1" ht="23.25">
      <c r="A2784" s="97">
        <v>74</v>
      </c>
      <c r="B2784" s="1105" t="s">
        <v>5894</v>
      </c>
      <c r="C2784" s="1101">
        <v>2783</v>
      </c>
      <c r="D2784" s="1101">
        <v>18</v>
      </c>
      <c r="E2784" s="1101">
        <v>23</v>
      </c>
      <c r="F2784" s="1101">
        <v>348</v>
      </c>
      <c r="G2784" s="1101">
        <v>110</v>
      </c>
      <c r="H2784" s="1102">
        <f>MID(I2784,1,50)</f>
      </c>
      <c r="I2784" s="1" t="s">
        <v>6113</v>
      </c>
      <c r="J2784" s="1104" t="s">
        <v>6114</v>
      </c>
    </row>
    <row x14ac:dyDescent="0.25" r="2785" customHeight="1" ht="23.25">
      <c r="A2785" s="97">
        <v>74</v>
      </c>
      <c r="B2785" s="1105" t="s">
        <v>5894</v>
      </c>
      <c r="C2785" s="1101">
        <v>2784</v>
      </c>
      <c r="D2785" s="1101">
        <v>18</v>
      </c>
      <c r="E2785" s="1101">
        <v>23</v>
      </c>
      <c r="F2785" s="1101">
        <v>348</v>
      </c>
      <c r="G2785" s="1101">
        <v>111</v>
      </c>
      <c r="H2785" s="1102">
        <f>MID(I2785,1,50)</f>
      </c>
      <c r="I2785" s="1" t="s">
        <v>6115</v>
      </c>
      <c r="J2785" s="1104" t="s">
        <v>6116</v>
      </c>
    </row>
    <row x14ac:dyDescent="0.25" r="2786" customHeight="1" ht="23.25">
      <c r="A2786" s="97">
        <v>74</v>
      </c>
      <c r="B2786" s="1105" t="s">
        <v>5894</v>
      </c>
      <c r="C2786" s="1101">
        <v>2785</v>
      </c>
      <c r="D2786" s="1101">
        <v>18</v>
      </c>
      <c r="E2786" s="1101">
        <v>23</v>
      </c>
      <c r="F2786" s="1101">
        <v>348</v>
      </c>
      <c r="G2786" s="1101">
        <v>112</v>
      </c>
      <c r="H2786" s="1102">
        <f>MID(I2786,1,50)</f>
      </c>
      <c r="I2786" s="1" t="s">
        <v>6117</v>
      </c>
      <c r="J2786" s="1104" t="s">
        <v>6118</v>
      </c>
    </row>
    <row x14ac:dyDescent="0.25" r="2787" customHeight="1" ht="23.25">
      <c r="A2787" s="97">
        <v>74</v>
      </c>
      <c r="B2787" s="1105" t="s">
        <v>5894</v>
      </c>
      <c r="C2787" s="1101">
        <v>2786</v>
      </c>
      <c r="D2787" s="1101">
        <v>18</v>
      </c>
      <c r="E2787" s="1101">
        <v>23</v>
      </c>
      <c r="F2787" s="1101">
        <v>348</v>
      </c>
      <c r="G2787" s="1101">
        <v>113</v>
      </c>
      <c r="H2787" s="1102">
        <f>MID(I2787,1,50)</f>
      </c>
      <c r="I2787" s="1" t="s">
        <v>6119</v>
      </c>
      <c r="J2787" s="1104" t="s">
        <v>6120</v>
      </c>
    </row>
    <row x14ac:dyDescent="0.25" r="2788" customHeight="1" ht="23.25">
      <c r="A2788" s="97">
        <v>74</v>
      </c>
      <c r="B2788" s="1105" t="s">
        <v>5894</v>
      </c>
      <c r="C2788" s="1101">
        <v>2787</v>
      </c>
      <c r="D2788" s="1101">
        <v>18</v>
      </c>
      <c r="E2788" s="1101">
        <v>23</v>
      </c>
      <c r="F2788" s="1101">
        <v>348</v>
      </c>
      <c r="G2788" s="1101">
        <v>114</v>
      </c>
      <c r="H2788" s="1102">
        <f>MID(I2788,1,50)</f>
      </c>
      <c r="I2788" s="1" t="s">
        <v>6121</v>
      </c>
      <c r="J2788" s="1104" t="s">
        <v>6122</v>
      </c>
    </row>
    <row x14ac:dyDescent="0.25" r="2789" customHeight="1" ht="23.25">
      <c r="A2789" s="97">
        <v>74</v>
      </c>
      <c r="B2789" s="1105" t="s">
        <v>5894</v>
      </c>
      <c r="C2789" s="1101">
        <v>2788</v>
      </c>
      <c r="D2789" s="1101">
        <v>18</v>
      </c>
      <c r="E2789" s="1101">
        <v>23</v>
      </c>
      <c r="F2789" s="1101">
        <v>348</v>
      </c>
      <c r="G2789" s="1101">
        <v>115</v>
      </c>
      <c r="H2789" s="1102">
        <f>MID(I2789,1,50)</f>
      </c>
      <c r="I2789" s="1" t="s">
        <v>6123</v>
      </c>
      <c r="J2789" s="1104" t="s">
        <v>6124</v>
      </c>
    </row>
    <row x14ac:dyDescent="0.25" r="2790" customHeight="1" ht="23.25">
      <c r="A2790" s="97">
        <v>74</v>
      </c>
      <c r="B2790" s="1105" t="s">
        <v>5894</v>
      </c>
      <c r="C2790" s="1101">
        <v>2789</v>
      </c>
      <c r="D2790" s="1101">
        <v>18</v>
      </c>
      <c r="E2790" s="1101">
        <v>23</v>
      </c>
      <c r="F2790" s="1101">
        <v>348</v>
      </c>
      <c r="G2790" s="1101">
        <v>116</v>
      </c>
      <c r="H2790" s="1102">
        <f>MID(I2790,1,50)</f>
      </c>
      <c r="I2790" s="1" t="s">
        <v>6125</v>
      </c>
      <c r="J2790" s="1104" t="s">
        <v>6126</v>
      </c>
    </row>
    <row x14ac:dyDescent="0.25" r="2791" customHeight="1" ht="23.25">
      <c r="A2791" s="97">
        <v>74</v>
      </c>
      <c r="B2791" s="1105" t="s">
        <v>5894</v>
      </c>
      <c r="C2791" s="1101">
        <v>2790</v>
      </c>
      <c r="D2791" s="1101">
        <v>18</v>
      </c>
      <c r="E2791" s="1101">
        <v>23</v>
      </c>
      <c r="F2791" s="1101">
        <v>348</v>
      </c>
      <c r="G2791" s="1101">
        <v>117</v>
      </c>
      <c r="H2791" s="1102">
        <f>MID(I2791,1,50)</f>
      </c>
      <c r="I2791" s="1" t="s">
        <v>6127</v>
      </c>
      <c r="J2791" s="1104" t="s">
        <v>6128</v>
      </c>
    </row>
    <row x14ac:dyDescent="0.25" r="2792" customHeight="1" ht="23.25">
      <c r="A2792" s="97">
        <v>74</v>
      </c>
      <c r="B2792" s="1105" t="s">
        <v>5894</v>
      </c>
      <c r="C2792" s="1101">
        <v>2791</v>
      </c>
      <c r="D2792" s="1101">
        <v>18</v>
      </c>
      <c r="E2792" s="1101">
        <v>23</v>
      </c>
      <c r="F2792" s="1101">
        <v>348</v>
      </c>
      <c r="G2792" s="1101">
        <v>118</v>
      </c>
      <c r="H2792" s="1102">
        <f>MID(I2792,1,50)</f>
      </c>
      <c r="I2792" s="1" t="s">
        <v>6129</v>
      </c>
      <c r="J2792" s="1104" t="s">
        <v>6130</v>
      </c>
    </row>
    <row x14ac:dyDescent="0.25" r="2793" customHeight="1" ht="23.25">
      <c r="A2793" s="97">
        <v>102</v>
      </c>
      <c r="B2793" s="2" t="s">
        <v>6131</v>
      </c>
      <c r="C2793" s="1101">
        <v>2792</v>
      </c>
      <c r="D2793" s="1101">
        <v>18</v>
      </c>
      <c r="E2793" s="1101">
        <v>24</v>
      </c>
      <c r="F2793" s="1101">
        <v>349</v>
      </c>
      <c r="G2793" s="1101">
        <v>1</v>
      </c>
      <c r="H2793" s="1102">
        <f>MID(I2793,1,50)</f>
      </c>
      <c r="I2793" s="1" t="s">
        <v>6132</v>
      </c>
      <c r="J2793" s="1104" t="s">
        <v>6133</v>
      </c>
    </row>
    <row x14ac:dyDescent="0.25" r="2794" customHeight="1" ht="23.25">
      <c r="A2794" s="97">
        <v>102</v>
      </c>
      <c r="B2794" s="2" t="s">
        <v>6131</v>
      </c>
      <c r="C2794" s="1101">
        <v>2793</v>
      </c>
      <c r="D2794" s="1101">
        <v>18</v>
      </c>
      <c r="E2794" s="1101">
        <v>24</v>
      </c>
      <c r="F2794" s="1101">
        <v>349</v>
      </c>
      <c r="G2794" s="1101">
        <v>2</v>
      </c>
      <c r="H2794" s="1102">
        <f>MID(I2794,1,50)</f>
      </c>
      <c r="I2794" s="1" t="s">
        <v>6134</v>
      </c>
      <c r="J2794" s="1104" t="s">
        <v>6135</v>
      </c>
    </row>
    <row x14ac:dyDescent="0.25" r="2795" customHeight="1" ht="23.25">
      <c r="A2795" s="97">
        <v>102</v>
      </c>
      <c r="B2795" s="2" t="s">
        <v>6131</v>
      </c>
      <c r="C2795" s="1101">
        <v>2794</v>
      </c>
      <c r="D2795" s="1101">
        <v>18</v>
      </c>
      <c r="E2795" s="1101">
        <v>24</v>
      </c>
      <c r="F2795" s="1101">
        <v>349</v>
      </c>
      <c r="G2795" s="1101">
        <v>3</v>
      </c>
      <c r="H2795" s="1102">
        <f>MID(I2795,1,50)</f>
      </c>
      <c r="I2795" s="1" t="s">
        <v>6136</v>
      </c>
      <c r="J2795" s="1104" t="s">
        <v>6137</v>
      </c>
    </row>
    <row x14ac:dyDescent="0.25" r="2796" customHeight="1" ht="23.25">
      <c r="A2796" s="97">
        <v>102</v>
      </c>
      <c r="B2796" s="2" t="s">
        <v>6131</v>
      </c>
      <c r="C2796" s="1101">
        <v>2795</v>
      </c>
      <c r="D2796" s="1101">
        <v>18</v>
      </c>
      <c r="E2796" s="1101">
        <v>24</v>
      </c>
      <c r="F2796" s="1101">
        <v>349</v>
      </c>
      <c r="G2796" s="1101">
        <v>4</v>
      </c>
      <c r="H2796" s="1102">
        <f>MID(I2796,1,50)</f>
      </c>
      <c r="I2796" s="1" t="s">
        <v>6138</v>
      </c>
      <c r="J2796" s="1104" t="s">
        <v>6139</v>
      </c>
    </row>
    <row x14ac:dyDescent="0.25" r="2797" customHeight="1" ht="23.25">
      <c r="A2797" s="97">
        <v>102</v>
      </c>
      <c r="B2797" s="2" t="s">
        <v>6131</v>
      </c>
      <c r="C2797" s="1101">
        <v>2796</v>
      </c>
      <c r="D2797" s="1101">
        <v>18</v>
      </c>
      <c r="E2797" s="1101">
        <v>24</v>
      </c>
      <c r="F2797" s="1101">
        <v>349</v>
      </c>
      <c r="G2797" s="1101">
        <v>5</v>
      </c>
      <c r="H2797" s="1102">
        <f>MID(I2797,1,50)</f>
      </c>
      <c r="I2797" s="1" t="s">
        <v>6140</v>
      </c>
      <c r="J2797" s="1104" t="s">
        <v>6141</v>
      </c>
    </row>
    <row x14ac:dyDescent="0.25" r="2798" customHeight="1" ht="23.25">
      <c r="A2798" s="97">
        <v>102</v>
      </c>
      <c r="B2798" s="2" t="s">
        <v>6131</v>
      </c>
      <c r="C2798" s="1101">
        <v>2797</v>
      </c>
      <c r="D2798" s="1101">
        <v>18</v>
      </c>
      <c r="E2798" s="1101">
        <v>24</v>
      </c>
      <c r="F2798" s="1101">
        <v>349</v>
      </c>
      <c r="G2798" s="1101">
        <v>6</v>
      </c>
      <c r="H2798" s="1102">
        <f>MID(I2798,1,50)</f>
      </c>
      <c r="I2798" s="1" t="s">
        <v>6142</v>
      </c>
      <c r="J2798" s="1104" t="s">
        <v>6143</v>
      </c>
    </row>
    <row x14ac:dyDescent="0.25" r="2799" customHeight="1" ht="23.25">
      <c r="A2799" s="97">
        <v>102</v>
      </c>
      <c r="B2799" s="2" t="s">
        <v>6131</v>
      </c>
      <c r="C2799" s="1101">
        <v>2798</v>
      </c>
      <c r="D2799" s="1101">
        <v>18</v>
      </c>
      <c r="E2799" s="1101">
        <v>24</v>
      </c>
      <c r="F2799" s="1101">
        <v>349</v>
      </c>
      <c r="G2799" s="1101">
        <v>7</v>
      </c>
      <c r="H2799" s="1102">
        <f>MID(I2799,1,50)</f>
      </c>
      <c r="I2799" s="1" t="s">
        <v>6144</v>
      </c>
      <c r="J2799" s="1104" t="s">
        <v>6145</v>
      </c>
    </row>
    <row x14ac:dyDescent="0.25" r="2800" customHeight="1" ht="23.25">
      <c r="A2800" s="97">
        <v>102</v>
      </c>
      <c r="B2800" s="2" t="s">
        <v>6131</v>
      </c>
      <c r="C2800" s="1101">
        <v>2799</v>
      </c>
      <c r="D2800" s="1101">
        <v>18</v>
      </c>
      <c r="E2800" s="1101">
        <v>24</v>
      </c>
      <c r="F2800" s="1101">
        <v>349</v>
      </c>
      <c r="G2800" s="1101">
        <v>8</v>
      </c>
      <c r="H2800" s="1102">
        <f>MID(I2800,1,50)</f>
      </c>
      <c r="I2800" s="1" t="s">
        <v>6146</v>
      </c>
      <c r="J2800" s="1104" t="s">
        <v>6147</v>
      </c>
    </row>
    <row x14ac:dyDescent="0.25" r="2801" customHeight="1" ht="23.25">
      <c r="A2801" s="97">
        <v>102</v>
      </c>
      <c r="B2801" s="2" t="s">
        <v>6131</v>
      </c>
      <c r="C2801" s="1101">
        <v>2800</v>
      </c>
      <c r="D2801" s="1101">
        <v>18</v>
      </c>
      <c r="E2801" s="1101">
        <v>24</v>
      </c>
      <c r="F2801" s="1101">
        <v>349</v>
      </c>
      <c r="G2801" s="1101">
        <v>9</v>
      </c>
      <c r="H2801" s="1102">
        <f>MID(I2801,1,50)</f>
      </c>
      <c r="I2801" s="1" t="s">
        <v>6148</v>
      </c>
      <c r="J2801" s="1104" t="s">
        <v>6149</v>
      </c>
    </row>
    <row x14ac:dyDescent="0.25" r="2802" customHeight="1" ht="23.25">
      <c r="A2802" s="97">
        <v>102</v>
      </c>
      <c r="B2802" s="2" t="s">
        <v>6131</v>
      </c>
      <c r="C2802" s="1101">
        <v>2801</v>
      </c>
      <c r="D2802" s="1101">
        <v>18</v>
      </c>
      <c r="E2802" s="1101">
        <v>24</v>
      </c>
      <c r="F2802" s="1101">
        <v>349</v>
      </c>
      <c r="G2802" s="1101">
        <v>10</v>
      </c>
      <c r="H2802" s="1102">
        <f>MID(I2802,1,50)</f>
      </c>
      <c r="I2802" s="1" t="s">
        <v>6150</v>
      </c>
      <c r="J2802" s="1104" t="s">
        <v>6151</v>
      </c>
    </row>
    <row x14ac:dyDescent="0.25" r="2803" customHeight="1" ht="23.25">
      <c r="A2803" s="97">
        <v>102</v>
      </c>
      <c r="B2803" s="2" t="s">
        <v>6131</v>
      </c>
      <c r="C2803" s="1101">
        <v>2802</v>
      </c>
      <c r="D2803" s="1101">
        <v>18</v>
      </c>
      <c r="E2803" s="1101">
        <v>24</v>
      </c>
      <c r="F2803" s="1101">
        <v>350</v>
      </c>
      <c r="G2803" s="1101">
        <v>11</v>
      </c>
      <c r="H2803" s="1102">
        <f>MID(I2803,1,50)</f>
      </c>
      <c r="I2803" s="1" t="s">
        <v>6152</v>
      </c>
      <c r="J2803" s="1104" t="s">
        <v>6153</v>
      </c>
    </row>
    <row x14ac:dyDescent="0.25" r="2804" customHeight="1" ht="23.25">
      <c r="A2804" s="97">
        <v>102</v>
      </c>
      <c r="B2804" s="2" t="s">
        <v>6131</v>
      </c>
      <c r="C2804" s="1101">
        <v>2803</v>
      </c>
      <c r="D2804" s="1101">
        <v>18</v>
      </c>
      <c r="E2804" s="1101">
        <v>24</v>
      </c>
      <c r="F2804" s="1101">
        <v>350</v>
      </c>
      <c r="G2804" s="1101">
        <v>12</v>
      </c>
      <c r="H2804" s="1102">
        <f>MID(I2804,1,50)</f>
      </c>
      <c r="I2804" s="1" t="s">
        <v>6154</v>
      </c>
      <c r="J2804" s="1104" t="s">
        <v>6155</v>
      </c>
    </row>
    <row x14ac:dyDescent="0.25" r="2805" customHeight="1" ht="23.25">
      <c r="A2805" s="97">
        <v>102</v>
      </c>
      <c r="B2805" s="2" t="s">
        <v>6131</v>
      </c>
      <c r="C2805" s="1101">
        <v>2804</v>
      </c>
      <c r="D2805" s="1101">
        <v>18</v>
      </c>
      <c r="E2805" s="1101">
        <v>24</v>
      </c>
      <c r="F2805" s="1101">
        <v>350</v>
      </c>
      <c r="G2805" s="1101">
        <v>13</v>
      </c>
      <c r="H2805" s="1102">
        <f>MID(I2805,1,50)</f>
      </c>
      <c r="I2805" s="1" t="s">
        <v>6156</v>
      </c>
      <c r="J2805" s="1104" t="s">
        <v>6157</v>
      </c>
    </row>
    <row x14ac:dyDescent="0.25" r="2806" customHeight="1" ht="23.25">
      <c r="A2806" s="97">
        <v>102</v>
      </c>
      <c r="B2806" s="2" t="s">
        <v>6131</v>
      </c>
      <c r="C2806" s="1101">
        <v>2805</v>
      </c>
      <c r="D2806" s="1101">
        <v>18</v>
      </c>
      <c r="E2806" s="1101">
        <v>24</v>
      </c>
      <c r="F2806" s="1101">
        <v>350</v>
      </c>
      <c r="G2806" s="1101">
        <v>14</v>
      </c>
      <c r="H2806" s="1102">
        <f>MID(I2806,1,50)</f>
      </c>
      <c r="I2806" s="1" t="s">
        <v>6158</v>
      </c>
      <c r="J2806" s="1104" t="s">
        <v>6159</v>
      </c>
    </row>
    <row x14ac:dyDescent="0.25" r="2807" customHeight="1" ht="23.25">
      <c r="A2807" s="97">
        <v>102</v>
      </c>
      <c r="B2807" s="2" t="s">
        <v>6131</v>
      </c>
      <c r="C2807" s="1101">
        <v>2806</v>
      </c>
      <c r="D2807" s="1101">
        <v>18</v>
      </c>
      <c r="E2807" s="1101">
        <v>24</v>
      </c>
      <c r="F2807" s="1101">
        <v>350</v>
      </c>
      <c r="G2807" s="1101">
        <v>15</v>
      </c>
      <c r="H2807" s="1102">
        <f>MID(I2807,1,50)</f>
      </c>
      <c r="I2807" s="1" t="s">
        <v>6160</v>
      </c>
      <c r="J2807" s="1104" t="s">
        <v>6161</v>
      </c>
    </row>
    <row x14ac:dyDescent="0.25" r="2808" customHeight="1" ht="23.25">
      <c r="A2808" s="97">
        <v>102</v>
      </c>
      <c r="B2808" s="2" t="s">
        <v>6131</v>
      </c>
      <c r="C2808" s="1101">
        <v>2807</v>
      </c>
      <c r="D2808" s="1101">
        <v>18</v>
      </c>
      <c r="E2808" s="1101">
        <v>24</v>
      </c>
      <c r="F2808" s="1101">
        <v>350</v>
      </c>
      <c r="G2808" s="1101">
        <v>16</v>
      </c>
      <c r="H2808" s="1102">
        <f>MID(I2808,1,50)</f>
      </c>
      <c r="I2808" s="1" t="s">
        <v>6162</v>
      </c>
      <c r="J2808" s="1104" t="s">
        <v>6163</v>
      </c>
    </row>
    <row x14ac:dyDescent="0.25" r="2809" customHeight="1" ht="23.25">
      <c r="A2809" s="97">
        <v>102</v>
      </c>
      <c r="B2809" s="2" t="s">
        <v>6131</v>
      </c>
      <c r="C2809" s="1101">
        <v>2808</v>
      </c>
      <c r="D2809" s="1101">
        <v>18</v>
      </c>
      <c r="E2809" s="1101">
        <v>24</v>
      </c>
      <c r="F2809" s="1101">
        <v>350</v>
      </c>
      <c r="G2809" s="1101">
        <v>17</v>
      </c>
      <c r="H2809" s="1102">
        <f>MID(I2809,1,50)</f>
      </c>
      <c r="I2809" s="1" t="s">
        <v>6164</v>
      </c>
      <c r="J2809" s="1104" t="s">
        <v>6165</v>
      </c>
    </row>
    <row x14ac:dyDescent="0.25" r="2810" customHeight="1" ht="23.25">
      <c r="A2810" s="97">
        <v>102</v>
      </c>
      <c r="B2810" s="2" t="s">
        <v>6131</v>
      </c>
      <c r="C2810" s="1101">
        <v>2809</v>
      </c>
      <c r="D2810" s="1101">
        <v>18</v>
      </c>
      <c r="E2810" s="1101">
        <v>24</v>
      </c>
      <c r="F2810" s="1101">
        <v>350</v>
      </c>
      <c r="G2810" s="1101">
        <v>18</v>
      </c>
      <c r="H2810" s="1102">
        <f>MID(I2810,1,50)</f>
      </c>
      <c r="I2810" s="1" t="s">
        <v>6166</v>
      </c>
      <c r="J2810" s="1104" t="s">
        <v>6167</v>
      </c>
    </row>
    <row x14ac:dyDescent="0.25" r="2811" customHeight="1" ht="23.25">
      <c r="A2811" s="97">
        <v>102</v>
      </c>
      <c r="B2811" s="2" t="s">
        <v>6131</v>
      </c>
      <c r="C2811" s="1101">
        <v>2810</v>
      </c>
      <c r="D2811" s="1101">
        <v>18</v>
      </c>
      <c r="E2811" s="1101">
        <v>24</v>
      </c>
      <c r="F2811" s="1101">
        <v>350</v>
      </c>
      <c r="G2811" s="1101">
        <v>19</v>
      </c>
      <c r="H2811" s="1102">
        <f>MID(I2811,1,50)</f>
      </c>
      <c r="I2811" s="1" t="s">
        <v>6168</v>
      </c>
      <c r="J2811" s="1104" t="s">
        <v>6169</v>
      </c>
    </row>
    <row x14ac:dyDescent="0.25" r="2812" customHeight="1" ht="23.25">
      <c r="A2812" s="97">
        <v>102</v>
      </c>
      <c r="B2812" s="2" t="s">
        <v>6131</v>
      </c>
      <c r="C2812" s="1101">
        <v>2811</v>
      </c>
      <c r="D2812" s="1101">
        <v>18</v>
      </c>
      <c r="E2812" s="1101">
        <v>24</v>
      </c>
      <c r="F2812" s="1101">
        <v>350</v>
      </c>
      <c r="G2812" s="1101">
        <v>20</v>
      </c>
      <c r="H2812" s="1102">
        <f>MID(I2812,1,50)</f>
      </c>
      <c r="I2812" s="1" t="s">
        <v>6170</v>
      </c>
      <c r="J2812" s="1104" t="s">
        <v>6171</v>
      </c>
    </row>
    <row x14ac:dyDescent="0.25" r="2813" customHeight="1" ht="23.25">
      <c r="A2813" s="97">
        <v>102</v>
      </c>
      <c r="B2813" s="2" t="s">
        <v>6131</v>
      </c>
      <c r="C2813" s="1101">
        <v>2812</v>
      </c>
      <c r="D2813" s="1101">
        <v>18</v>
      </c>
      <c r="E2813" s="1101">
        <v>24</v>
      </c>
      <c r="F2813" s="1101">
        <v>351</v>
      </c>
      <c r="G2813" s="1101">
        <v>21</v>
      </c>
      <c r="H2813" s="1102">
        <f>MID(I2813,1,50)</f>
      </c>
      <c r="I2813" s="1" t="s">
        <v>6172</v>
      </c>
      <c r="J2813" s="1104" t="s">
        <v>6173</v>
      </c>
    </row>
    <row x14ac:dyDescent="0.25" r="2814" customHeight="1" ht="23.25">
      <c r="A2814" s="97">
        <v>102</v>
      </c>
      <c r="B2814" s="2" t="s">
        <v>6131</v>
      </c>
      <c r="C2814" s="1101">
        <v>2813</v>
      </c>
      <c r="D2814" s="1101">
        <v>18</v>
      </c>
      <c r="E2814" s="1101">
        <v>24</v>
      </c>
      <c r="F2814" s="1101">
        <v>351</v>
      </c>
      <c r="G2814" s="1101">
        <v>22</v>
      </c>
      <c r="H2814" s="1102">
        <f>MID(I2814,1,50)</f>
      </c>
      <c r="I2814" s="1" t="s">
        <v>6174</v>
      </c>
      <c r="J2814" s="1104" t="s">
        <v>6175</v>
      </c>
    </row>
    <row x14ac:dyDescent="0.25" r="2815" customHeight="1" ht="23.25">
      <c r="A2815" s="97">
        <v>102</v>
      </c>
      <c r="B2815" s="2" t="s">
        <v>6131</v>
      </c>
      <c r="C2815" s="1101">
        <v>2814</v>
      </c>
      <c r="D2815" s="1101">
        <v>18</v>
      </c>
      <c r="E2815" s="1101">
        <v>24</v>
      </c>
      <c r="F2815" s="1101">
        <v>351</v>
      </c>
      <c r="G2815" s="1101">
        <v>23</v>
      </c>
      <c r="H2815" s="1102">
        <f>MID(I2815,1,50)</f>
      </c>
      <c r="I2815" s="1" t="s">
        <v>6176</v>
      </c>
      <c r="J2815" s="1104" t="s">
        <v>6177</v>
      </c>
    </row>
    <row x14ac:dyDescent="0.25" r="2816" customHeight="1" ht="23.25">
      <c r="A2816" s="97">
        <v>102</v>
      </c>
      <c r="B2816" s="2" t="s">
        <v>6131</v>
      </c>
      <c r="C2816" s="1101">
        <v>2815</v>
      </c>
      <c r="D2816" s="1101">
        <v>18</v>
      </c>
      <c r="E2816" s="1101">
        <v>24</v>
      </c>
      <c r="F2816" s="1101">
        <v>351</v>
      </c>
      <c r="G2816" s="1101">
        <v>24</v>
      </c>
      <c r="H2816" s="1102">
        <f>MID(I2816,1,50)</f>
      </c>
      <c r="I2816" s="1" t="s">
        <v>6178</v>
      </c>
      <c r="J2816" s="1104" t="s">
        <v>6179</v>
      </c>
    </row>
    <row x14ac:dyDescent="0.25" r="2817" customHeight="1" ht="23.25">
      <c r="A2817" s="97">
        <v>102</v>
      </c>
      <c r="B2817" s="2" t="s">
        <v>6131</v>
      </c>
      <c r="C2817" s="1101">
        <v>2816</v>
      </c>
      <c r="D2817" s="1101">
        <v>18</v>
      </c>
      <c r="E2817" s="1101">
        <v>24</v>
      </c>
      <c r="F2817" s="1101">
        <v>351</v>
      </c>
      <c r="G2817" s="1101">
        <v>25</v>
      </c>
      <c r="H2817" s="1102">
        <f>MID(I2817,1,50)</f>
      </c>
      <c r="I2817" s="1" t="s">
        <v>6180</v>
      </c>
      <c r="J2817" s="1104" t="s">
        <v>6181</v>
      </c>
    </row>
    <row x14ac:dyDescent="0.25" r="2818" customHeight="1" ht="23.25">
      <c r="A2818" s="97">
        <v>102</v>
      </c>
      <c r="B2818" s="2" t="s">
        <v>6131</v>
      </c>
      <c r="C2818" s="1101">
        <v>2817</v>
      </c>
      <c r="D2818" s="1101">
        <v>18</v>
      </c>
      <c r="E2818" s="1101">
        <v>24</v>
      </c>
      <c r="F2818" s="1101">
        <v>351</v>
      </c>
      <c r="G2818" s="1101">
        <v>26</v>
      </c>
      <c r="H2818" s="1102">
        <f>MID(I2818,1,50)</f>
      </c>
      <c r="I2818" s="1" t="s">
        <v>6182</v>
      </c>
      <c r="J2818" s="1104" t="s">
        <v>6183</v>
      </c>
    </row>
    <row x14ac:dyDescent="0.25" r="2819" customHeight="1" ht="23.25">
      <c r="A2819" s="97">
        <v>102</v>
      </c>
      <c r="B2819" s="2" t="s">
        <v>6131</v>
      </c>
      <c r="C2819" s="1101">
        <v>2818</v>
      </c>
      <c r="D2819" s="1101">
        <v>18</v>
      </c>
      <c r="E2819" s="1101">
        <v>24</v>
      </c>
      <c r="F2819" s="1101">
        <v>351</v>
      </c>
      <c r="G2819" s="1101">
        <v>27</v>
      </c>
      <c r="H2819" s="1102">
        <f>MID(I2819,1,50)</f>
      </c>
      <c r="I2819" s="1" t="s">
        <v>6184</v>
      </c>
      <c r="J2819" s="1104" t="s">
        <v>6185</v>
      </c>
    </row>
    <row x14ac:dyDescent="0.25" r="2820" customHeight="1" ht="23.25">
      <c r="A2820" s="97">
        <v>102</v>
      </c>
      <c r="B2820" s="2" t="s">
        <v>6131</v>
      </c>
      <c r="C2820" s="1101">
        <v>2819</v>
      </c>
      <c r="D2820" s="1101">
        <v>18</v>
      </c>
      <c r="E2820" s="1101">
        <v>24</v>
      </c>
      <c r="F2820" s="1101">
        <v>352</v>
      </c>
      <c r="G2820" s="1101">
        <v>28</v>
      </c>
      <c r="H2820" s="1102">
        <f>MID(I2820,1,50)</f>
      </c>
      <c r="I2820" s="1" t="s">
        <v>6186</v>
      </c>
      <c r="J2820" s="1104" t="s">
        <v>6187</v>
      </c>
    </row>
    <row x14ac:dyDescent="0.25" r="2821" customHeight="1" ht="23.25">
      <c r="A2821" s="97">
        <v>102</v>
      </c>
      <c r="B2821" s="2" t="s">
        <v>6131</v>
      </c>
      <c r="C2821" s="1101">
        <v>2820</v>
      </c>
      <c r="D2821" s="1101">
        <v>18</v>
      </c>
      <c r="E2821" s="1101">
        <v>24</v>
      </c>
      <c r="F2821" s="1101">
        <v>352</v>
      </c>
      <c r="G2821" s="1101">
        <v>29</v>
      </c>
      <c r="H2821" s="1102">
        <f>MID(I2821,1,50)</f>
      </c>
      <c r="I2821" s="1" t="s">
        <v>6188</v>
      </c>
      <c r="J2821" s="1104" t="s">
        <v>6189</v>
      </c>
    </row>
    <row x14ac:dyDescent="0.25" r="2822" customHeight="1" ht="23.25">
      <c r="A2822" s="97">
        <v>102</v>
      </c>
      <c r="B2822" s="2" t="s">
        <v>6131</v>
      </c>
      <c r="C2822" s="1101">
        <v>2821</v>
      </c>
      <c r="D2822" s="1101">
        <v>18</v>
      </c>
      <c r="E2822" s="1101">
        <v>24</v>
      </c>
      <c r="F2822" s="1101">
        <v>352</v>
      </c>
      <c r="G2822" s="1101">
        <v>30</v>
      </c>
      <c r="H2822" s="1102">
        <f>MID(I2822,1,50)</f>
      </c>
      <c r="I2822" s="1" t="s">
        <v>6190</v>
      </c>
      <c r="J2822" s="1104" t="s">
        <v>6191</v>
      </c>
    </row>
    <row x14ac:dyDescent="0.25" r="2823" customHeight="1" ht="23.25">
      <c r="A2823" s="97">
        <v>102</v>
      </c>
      <c r="B2823" s="2" t="s">
        <v>6131</v>
      </c>
      <c r="C2823" s="1101">
        <v>2822</v>
      </c>
      <c r="D2823" s="1101">
        <v>18</v>
      </c>
      <c r="E2823" s="1101">
        <v>24</v>
      </c>
      <c r="F2823" s="1101">
        <v>352</v>
      </c>
      <c r="G2823" s="1101">
        <v>31</v>
      </c>
      <c r="H2823" s="1102">
        <f>MID(I2823,1,50)</f>
      </c>
      <c r="I2823" s="1" t="s">
        <v>6192</v>
      </c>
      <c r="J2823" s="1104" t="s">
        <v>6193</v>
      </c>
    </row>
    <row x14ac:dyDescent="0.25" r="2824" customHeight="1" ht="23.25">
      <c r="A2824" s="97">
        <v>102</v>
      </c>
      <c r="B2824" s="2" t="s">
        <v>6131</v>
      </c>
      <c r="C2824" s="1101">
        <v>2823</v>
      </c>
      <c r="D2824" s="1101">
        <v>18</v>
      </c>
      <c r="E2824" s="1101">
        <v>24</v>
      </c>
      <c r="F2824" s="1101">
        <v>353</v>
      </c>
      <c r="G2824" s="1101">
        <v>32</v>
      </c>
      <c r="H2824" s="1102">
        <f>MID(I2824,1,50)</f>
      </c>
      <c r="I2824" s="1" t="s">
        <v>6194</v>
      </c>
      <c r="J2824" s="1104" t="s">
        <v>6195</v>
      </c>
    </row>
    <row x14ac:dyDescent="0.25" r="2825" customHeight="1" ht="23.25">
      <c r="A2825" s="97">
        <v>102</v>
      </c>
      <c r="B2825" s="2" t="s">
        <v>6131</v>
      </c>
      <c r="C2825" s="1101">
        <v>2824</v>
      </c>
      <c r="D2825" s="1101">
        <v>18</v>
      </c>
      <c r="E2825" s="1101">
        <v>24</v>
      </c>
      <c r="F2825" s="1101">
        <v>353</v>
      </c>
      <c r="G2825" s="1101">
        <v>33</v>
      </c>
      <c r="H2825" s="1102">
        <f>MID(I2825,1,50)</f>
      </c>
      <c r="I2825" s="1" t="s">
        <v>6196</v>
      </c>
      <c r="J2825" s="1104" t="s">
        <v>6197</v>
      </c>
    </row>
    <row x14ac:dyDescent="0.25" r="2826" customHeight="1" ht="23.25">
      <c r="A2826" s="97">
        <v>102</v>
      </c>
      <c r="B2826" s="2" t="s">
        <v>6131</v>
      </c>
      <c r="C2826" s="1101">
        <v>2825</v>
      </c>
      <c r="D2826" s="1101">
        <v>18</v>
      </c>
      <c r="E2826" s="1101">
        <v>24</v>
      </c>
      <c r="F2826" s="1101">
        <v>353</v>
      </c>
      <c r="G2826" s="1101">
        <v>34</v>
      </c>
      <c r="H2826" s="1102">
        <f>MID(I2826,1,50)</f>
      </c>
      <c r="I2826" s="1" t="s">
        <v>6198</v>
      </c>
      <c r="J2826" s="1104" t="s">
        <v>6199</v>
      </c>
    </row>
    <row x14ac:dyDescent="0.25" r="2827" customHeight="1" ht="23.25">
      <c r="A2827" s="97">
        <v>102</v>
      </c>
      <c r="B2827" s="2" t="s">
        <v>6131</v>
      </c>
      <c r="C2827" s="1101">
        <v>2826</v>
      </c>
      <c r="D2827" s="1101">
        <v>18</v>
      </c>
      <c r="E2827" s="1101">
        <v>24</v>
      </c>
      <c r="F2827" s="1101">
        <v>353</v>
      </c>
      <c r="G2827" s="1101">
        <v>35</v>
      </c>
      <c r="H2827" s="1102">
        <f>MID(I2827,1,50)</f>
      </c>
      <c r="I2827" s="1" t="s">
        <v>6200</v>
      </c>
      <c r="J2827" s="1104" t="s">
        <v>6201</v>
      </c>
    </row>
    <row x14ac:dyDescent="0.25" r="2828" customHeight="1" ht="23.25">
      <c r="A2828" s="97">
        <v>102</v>
      </c>
      <c r="B2828" s="2" t="s">
        <v>6131</v>
      </c>
      <c r="C2828" s="1101">
        <v>2827</v>
      </c>
      <c r="D2828" s="1101">
        <v>18</v>
      </c>
      <c r="E2828" s="1101">
        <v>24</v>
      </c>
      <c r="F2828" s="1101">
        <v>353</v>
      </c>
      <c r="G2828" s="1101">
        <v>36</v>
      </c>
      <c r="H2828" s="1102">
        <f>MID(I2828,1,50)</f>
      </c>
      <c r="I2828" s="1" t="s">
        <v>6202</v>
      </c>
      <c r="J2828" s="1104" t="s">
        <v>6203</v>
      </c>
    </row>
    <row x14ac:dyDescent="0.25" r="2829" customHeight="1" ht="23.25">
      <c r="A2829" s="97">
        <v>102</v>
      </c>
      <c r="B2829" s="2" t="s">
        <v>6131</v>
      </c>
      <c r="C2829" s="1101">
        <v>2828</v>
      </c>
      <c r="D2829" s="1101">
        <v>18</v>
      </c>
      <c r="E2829" s="1101">
        <v>24</v>
      </c>
      <c r="F2829" s="1101">
        <v>354</v>
      </c>
      <c r="G2829" s="1101">
        <v>37</v>
      </c>
      <c r="H2829" s="1102">
        <f>MID(I2829,1,50)</f>
      </c>
      <c r="I2829" s="1" t="s">
        <v>6204</v>
      </c>
      <c r="J2829" s="1104" t="s">
        <v>6205</v>
      </c>
    </row>
    <row x14ac:dyDescent="0.25" r="2830" customHeight="1" ht="23.25">
      <c r="A2830" s="97">
        <v>102</v>
      </c>
      <c r="B2830" s="2" t="s">
        <v>6131</v>
      </c>
      <c r="C2830" s="1101">
        <v>2829</v>
      </c>
      <c r="D2830" s="1101">
        <v>18</v>
      </c>
      <c r="E2830" s="1101">
        <v>24</v>
      </c>
      <c r="F2830" s="1101">
        <v>354</v>
      </c>
      <c r="G2830" s="1101">
        <v>38</v>
      </c>
      <c r="H2830" s="1102">
        <f>MID(I2830,1,50)</f>
      </c>
      <c r="I2830" s="1" t="s">
        <v>6206</v>
      </c>
      <c r="J2830" s="1104" t="s">
        <v>6207</v>
      </c>
    </row>
    <row x14ac:dyDescent="0.25" r="2831" customHeight="1" ht="23.25">
      <c r="A2831" s="97">
        <v>102</v>
      </c>
      <c r="B2831" s="2" t="s">
        <v>6131</v>
      </c>
      <c r="C2831" s="1101">
        <v>2830</v>
      </c>
      <c r="D2831" s="1101">
        <v>18</v>
      </c>
      <c r="E2831" s="1101">
        <v>24</v>
      </c>
      <c r="F2831" s="1101">
        <v>354</v>
      </c>
      <c r="G2831" s="1101">
        <v>39</v>
      </c>
      <c r="H2831" s="1102">
        <f>MID(I2831,1,50)</f>
      </c>
      <c r="I2831" s="1" t="s">
        <v>6208</v>
      </c>
      <c r="J2831" s="1104" t="s">
        <v>6209</v>
      </c>
    </row>
    <row x14ac:dyDescent="0.25" r="2832" customHeight="1" ht="23.25">
      <c r="A2832" s="97">
        <v>102</v>
      </c>
      <c r="B2832" s="2" t="s">
        <v>6131</v>
      </c>
      <c r="C2832" s="1101">
        <v>2831</v>
      </c>
      <c r="D2832" s="1101">
        <v>18</v>
      </c>
      <c r="E2832" s="1101">
        <v>24</v>
      </c>
      <c r="F2832" s="1101">
        <v>354</v>
      </c>
      <c r="G2832" s="1101">
        <v>40</v>
      </c>
      <c r="H2832" s="1102">
        <f>MID(I2832,1,50)</f>
      </c>
      <c r="I2832" s="1" t="s">
        <v>6210</v>
      </c>
      <c r="J2832" s="1104" t="s">
        <v>6211</v>
      </c>
    </row>
    <row x14ac:dyDescent="0.25" r="2833" customHeight="1" ht="23.25">
      <c r="A2833" s="97">
        <v>102</v>
      </c>
      <c r="B2833" s="2" t="s">
        <v>6131</v>
      </c>
      <c r="C2833" s="1101">
        <v>2832</v>
      </c>
      <c r="D2833" s="1101">
        <v>18</v>
      </c>
      <c r="E2833" s="1101">
        <v>24</v>
      </c>
      <c r="F2833" s="1101">
        <v>354</v>
      </c>
      <c r="G2833" s="1101">
        <v>41</v>
      </c>
      <c r="H2833" s="1102">
        <f>MID(I2833,1,50)</f>
      </c>
      <c r="I2833" s="1" t="s">
        <v>6212</v>
      </c>
      <c r="J2833" s="1104" t="s">
        <v>6213</v>
      </c>
    </row>
    <row x14ac:dyDescent="0.25" r="2834" customHeight="1" ht="23.25">
      <c r="A2834" s="97">
        <v>102</v>
      </c>
      <c r="B2834" s="2" t="s">
        <v>6131</v>
      </c>
      <c r="C2834" s="1101">
        <v>2833</v>
      </c>
      <c r="D2834" s="1101">
        <v>18</v>
      </c>
      <c r="E2834" s="1101">
        <v>24</v>
      </c>
      <c r="F2834" s="1101">
        <v>354</v>
      </c>
      <c r="G2834" s="1101">
        <v>42</v>
      </c>
      <c r="H2834" s="1102">
        <f>MID(I2834,1,50)</f>
      </c>
      <c r="I2834" s="1" t="s">
        <v>6214</v>
      </c>
      <c r="J2834" s="1104" t="s">
        <v>6215</v>
      </c>
    </row>
    <row x14ac:dyDescent="0.25" r="2835" customHeight="1" ht="23.25">
      <c r="A2835" s="97">
        <v>102</v>
      </c>
      <c r="B2835" s="2" t="s">
        <v>6131</v>
      </c>
      <c r="C2835" s="1101">
        <v>2834</v>
      </c>
      <c r="D2835" s="1101">
        <v>18</v>
      </c>
      <c r="E2835" s="1101">
        <v>24</v>
      </c>
      <c r="F2835" s="1101">
        <v>354</v>
      </c>
      <c r="G2835" s="1101">
        <v>43</v>
      </c>
      <c r="H2835" s="1102">
        <f>MID(I2835,1,50)</f>
      </c>
      <c r="I2835" s="1" t="s">
        <v>6216</v>
      </c>
      <c r="J2835" s="1104" t="s">
        <v>6217</v>
      </c>
    </row>
    <row x14ac:dyDescent="0.25" r="2836" customHeight="1" ht="23.25">
      <c r="A2836" s="97">
        <v>102</v>
      </c>
      <c r="B2836" s="2" t="s">
        <v>6131</v>
      </c>
      <c r="C2836" s="1101">
        <v>2835</v>
      </c>
      <c r="D2836" s="1101">
        <v>18</v>
      </c>
      <c r="E2836" s="1101">
        <v>24</v>
      </c>
      <c r="F2836" s="1101">
        <v>355</v>
      </c>
      <c r="G2836" s="1101">
        <v>44</v>
      </c>
      <c r="H2836" s="1102">
        <f>MID(I2836,1,50)</f>
      </c>
      <c r="I2836" s="1" t="s">
        <v>6218</v>
      </c>
      <c r="J2836" s="1104" t="s">
        <v>6219</v>
      </c>
    </row>
    <row x14ac:dyDescent="0.25" r="2837" customHeight="1" ht="23.25">
      <c r="A2837" s="97">
        <v>102</v>
      </c>
      <c r="B2837" s="2" t="s">
        <v>6131</v>
      </c>
      <c r="C2837" s="1101">
        <v>2836</v>
      </c>
      <c r="D2837" s="1101">
        <v>18</v>
      </c>
      <c r="E2837" s="1101">
        <v>24</v>
      </c>
      <c r="F2837" s="1101">
        <v>355</v>
      </c>
      <c r="G2837" s="1101">
        <v>45</v>
      </c>
      <c r="H2837" s="1102">
        <f>MID(I2837,1,50)</f>
      </c>
      <c r="I2837" s="1" t="s">
        <v>6220</v>
      </c>
      <c r="J2837" s="1104" t="s">
        <v>6221</v>
      </c>
    </row>
    <row x14ac:dyDescent="0.25" r="2838" customHeight="1" ht="23.25">
      <c r="A2838" s="97">
        <v>102</v>
      </c>
      <c r="B2838" s="2" t="s">
        <v>6131</v>
      </c>
      <c r="C2838" s="1101">
        <v>2837</v>
      </c>
      <c r="D2838" s="1101">
        <v>18</v>
      </c>
      <c r="E2838" s="1101">
        <v>24</v>
      </c>
      <c r="F2838" s="1101">
        <v>355</v>
      </c>
      <c r="G2838" s="1101">
        <v>46</v>
      </c>
      <c r="H2838" s="1102">
        <f>MID(I2838,1,50)</f>
      </c>
      <c r="I2838" s="1" t="s">
        <v>6222</v>
      </c>
      <c r="J2838" s="1104" t="s">
        <v>6223</v>
      </c>
    </row>
    <row x14ac:dyDescent="0.25" r="2839" customHeight="1" ht="23.25">
      <c r="A2839" s="97">
        <v>102</v>
      </c>
      <c r="B2839" s="2" t="s">
        <v>6131</v>
      </c>
      <c r="C2839" s="1101">
        <v>2838</v>
      </c>
      <c r="D2839" s="1101">
        <v>18</v>
      </c>
      <c r="E2839" s="1101">
        <v>24</v>
      </c>
      <c r="F2839" s="1101">
        <v>355</v>
      </c>
      <c r="G2839" s="1101">
        <v>47</v>
      </c>
      <c r="H2839" s="1102">
        <f>MID(I2839,1,50)</f>
      </c>
      <c r="I2839" s="1" t="s">
        <v>6224</v>
      </c>
      <c r="J2839" s="1104" t="s">
        <v>6225</v>
      </c>
    </row>
    <row x14ac:dyDescent="0.25" r="2840" customHeight="1" ht="23.25">
      <c r="A2840" s="97">
        <v>102</v>
      </c>
      <c r="B2840" s="2" t="s">
        <v>6131</v>
      </c>
      <c r="C2840" s="1101">
        <v>2839</v>
      </c>
      <c r="D2840" s="1101">
        <v>18</v>
      </c>
      <c r="E2840" s="1101">
        <v>24</v>
      </c>
      <c r="F2840" s="1101">
        <v>355</v>
      </c>
      <c r="G2840" s="1101">
        <v>48</v>
      </c>
      <c r="H2840" s="1102">
        <f>MID(I2840,1,50)</f>
      </c>
      <c r="I2840" s="1" t="s">
        <v>6226</v>
      </c>
      <c r="J2840" s="1104" t="s">
        <v>6227</v>
      </c>
    </row>
    <row x14ac:dyDescent="0.25" r="2841" customHeight="1" ht="23.25">
      <c r="A2841" s="97">
        <v>102</v>
      </c>
      <c r="B2841" s="2" t="s">
        <v>6131</v>
      </c>
      <c r="C2841" s="1101">
        <v>2840</v>
      </c>
      <c r="D2841" s="1101">
        <v>18</v>
      </c>
      <c r="E2841" s="1101">
        <v>24</v>
      </c>
      <c r="F2841" s="1101">
        <v>355</v>
      </c>
      <c r="G2841" s="1101">
        <v>49</v>
      </c>
      <c r="H2841" s="1102">
        <f>MID(I2841,1,50)</f>
      </c>
      <c r="I2841" s="1" t="s">
        <v>6228</v>
      </c>
      <c r="J2841" s="1104" t="s">
        <v>6229</v>
      </c>
    </row>
    <row x14ac:dyDescent="0.25" r="2842" customHeight="1" ht="23.25">
      <c r="A2842" s="97">
        <v>102</v>
      </c>
      <c r="B2842" s="2" t="s">
        <v>6131</v>
      </c>
      <c r="C2842" s="1101">
        <v>2841</v>
      </c>
      <c r="D2842" s="1101">
        <v>18</v>
      </c>
      <c r="E2842" s="1101">
        <v>24</v>
      </c>
      <c r="F2842" s="1101">
        <v>355</v>
      </c>
      <c r="G2842" s="1101">
        <v>50</v>
      </c>
      <c r="H2842" s="1102">
        <f>MID(I2842,1,50)</f>
      </c>
      <c r="I2842" s="1" t="s">
        <v>6230</v>
      </c>
      <c r="J2842" s="1104" t="s">
        <v>6231</v>
      </c>
    </row>
    <row x14ac:dyDescent="0.25" r="2843" customHeight="1" ht="23.25">
      <c r="A2843" s="97">
        <v>102</v>
      </c>
      <c r="B2843" s="2" t="s">
        <v>6131</v>
      </c>
      <c r="C2843" s="1101">
        <v>2842</v>
      </c>
      <c r="D2843" s="1101">
        <v>18</v>
      </c>
      <c r="E2843" s="1101">
        <v>24</v>
      </c>
      <c r="F2843" s="1101">
        <v>355</v>
      </c>
      <c r="G2843" s="1101">
        <v>51</v>
      </c>
      <c r="H2843" s="1102">
        <f>MID(I2843,1,50)</f>
      </c>
      <c r="I2843" s="1" t="s">
        <v>6232</v>
      </c>
      <c r="J2843" s="1104" t="s">
        <v>6233</v>
      </c>
    </row>
    <row x14ac:dyDescent="0.25" r="2844" customHeight="1" ht="23.25">
      <c r="A2844" s="97">
        <v>102</v>
      </c>
      <c r="B2844" s="2" t="s">
        <v>6131</v>
      </c>
      <c r="C2844" s="1101">
        <v>2843</v>
      </c>
      <c r="D2844" s="1101">
        <v>18</v>
      </c>
      <c r="E2844" s="1101">
        <v>24</v>
      </c>
      <c r="F2844" s="1101">
        <v>355</v>
      </c>
      <c r="G2844" s="1101">
        <v>52</v>
      </c>
      <c r="H2844" s="1102">
        <f>MID(I2844,1,50)</f>
      </c>
      <c r="I2844" s="1" t="s">
        <v>6234</v>
      </c>
      <c r="J2844" s="1104" t="s">
        <v>6235</v>
      </c>
    </row>
    <row x14ac:dyDescent="0.25" r="2845" customHeight="1" ht="23.25">
      <c r="A2845" s="97">
        <v>102</v>
      </c>
      <c r="B2845" s="2" t="s">
        <v>6131</v>
      </c>
      <c r="C2845" s="1101">
        <v>2844</v>
      </c>
      <c r="D2845" s="1101">
        <v>18</v>
      </c>
      <c r="E2845" s="1101">
        <v>24</v>
      </c>
      <c r="F2845" s="1101">
        <v>355</v>
      </c>
      <c r="G2845" s="1101">
        <v>53</v>
      </c>
      <c r="H2845" s="1102">
        <f>MID(I2845,1,50)</f>
      </c>
      <c r="I2845" s="1" t="s">
        <v>6236</v>
      </c>
      <c r="J2845" s="1104" t="s">
        <v>6237</v>
      </c>
    </row>
    <row x14ac:dyDescent="0.25" r="2846" customHeight="1" ht="23.25">
      <c r="A2846" s="97">
        <v>102</v>
      </c>
      <c r="B2846" s="2" t="s">
        <v>6131</v>
      </c>
      <c r="C2846" s="1101">
        <v>2845</v>
      </c>
      <c r="D2846" s="1101">
        <v>18</v>
      </c>
      <c r="E2846" s="1101">
        <v>24</v>
      </c>
      <c r="F2846" s="1101">
        <v>356</v>
      </c>
      <c r="G2846" s="1101">
        <v>54</v>
      </c>
      <c r="H2846" s="1102">
        <f>MID(I2846,1,50)</f>
      </c>
      <c r="I2846" s="1" t="s">
        <v>6238</v>
      </c>
      <c r="J2846" s="1104" t="s">
        <v>6239</v>
      </c>
    </row>
    <row x14ac:dyDescent="0.25" r="2847" customHeight="1" ht="23.25">
      <c r="A2847" s="97">
        <v>102</v>
      </c>
      <c r="B2847" s="2" t="s">
        <v>6131</v>
      </c>
      <c r="C2847" s="1101">
        <v>2846</v>
      </c>
      <c r="D2847" s="1101">
        <v>18</v>
      </c>
      <c r="E2847" s="1101">
        <v>24</v>
      </c>
      <c r="F2847" s="1101">
        <v>356</v>
      </c>
      <c r="G2847" s="1101">
        <v>55</v>
      </c>
      <c r="H2847" s="1102">
        <f>MID(I2847,1,50)</f>
      </c>
      <c r="I2847" s="1" t="s">
        <v>6240</v>
      </c>
      <c r="J2847" s="1104" t="s">
        <v>6241</v>
      </c>
    </row>
    <row x14ac:dyDescent="0.25" r="2848" customHeight="1" ht="23.25">
      <c r="A2848" s="97">
        <v>102</v>
      </c>
      <c r="B2848" s="2" t="s">
        <v>6131</v>
      </c>
      <c r="C2848" s="1101">
        <v>2847</v>
      </c>
      <c r="D2848" s="1101">
        <v>18</v>
      </c>
      <c r="E2848" s="1101">
        <v>24</v>
      </c>
      <c r="F2848" s="1101">
        <v>356</v>
      </c>
      <c r="G2848" s="1101">
        <v>56</v>
      </c>
      <c r="H2848" s="1102">
        <f>MID(I2848,1,50)</f>
      </c>
      <c r="I2848" s="1" t="s">
        <v>6242</v>
      </c>
      <c r="J2848" s="1104" t="s">
        <v>6243</v>
      </c>
    </row>
    <row x14ac:dyDescent="0.25" r="2849" customHeight="1" ht="23.25">
      <c r="A2849" s="97">
        <v>102</v>
      </c>
      <c r="B2849" s="2" t="s">
        <v>6131</v>
      </c>
      <c r="C2849" s="1101">
        <v>2848</v>
      </c>
      <c r="D2849" s="1101">
        <v>18</v>
      </c>
      <c r="E2849" s="1101">
        <v>24</v>
      </c>
      <c r="F2849" s="1101">
        <v>356</v>
      </c>
      <c r="G2849" s="1101">
        <v>57</v>
      </c>
      <c r="H2849" s="1102">
        <f>MID(I2849,1,50)</f>
      </c>
      <c r="I2849" s="1" t="s">
        <v>6244</v>
      </c>
      <c r="J2849" s="1104" t="s">
        <v>6245</v>
      </c>
    </row>
    <row x14ac:dyDescent="0.25" r="2850" customHeight="1" ht="23.25">
      <c r="A2850" s="97">
        <v>102</v>
      </c>
      <c r="B2850" s="2" t="s">
        <v>6131</v>
      </c>
      <c r="C2850" s="1101">
        <v>2849</v>
      </c>
      <c r="D2850" s="1101">
        <v>18</v>
      </c>
      <c r="E2850" s="1101">
        <v>24</v>
      </c>
      <c r="F2850" s="1101">
        <v>356</v>
      </c>
      <c r="G2850" s="1101">
        <v>58</v>
      </c>
      <c r="H2850" s="1102">
        <f>MID(I2850,1,50)</f>
      </c>
      <c r="I2850" s="1" t="s">
        <v>6246</v>
      </c>
      <c r="J2850" s="1104" t="s">
        <v>6247</v>
      </c>
    </row>
    <row x14ac:dyDescent="0.25" r="2851" customHeight="1" ht="23.25">
      <c r="A2851" s="97">
        <v>102</v>
      </c>
      <c r="B2851" s="2" t="s">
        <v>6131</v>
      </c>
      <c r="C2851" s="1101">
        <v>2850</v>
      </c>
      <c r="D2851" s="1101">
        <v>18</v>
      </c>
      <c r="E2851" s="1101">
        <v>24</v>
      </c>
      <c r="F2851" s="1101">
        <v>357</v>
      </c>
      <c r="G2851" s="1101">
        <v>59</v>
      </c>
      <c r="H2851" s="1102">
        <f>MID(I2851,1,50)</f>
      </c>
      <c r="I2851" s="1" t="s">
        <v>6248</v>
      </c>
      <c r="J2851" s="1104" t="s">
        <v>6249</v>
      </c>
    </row>
    <row x14ac:dyDescent="0.25" r="2852" customHeight="1" ht="23.25">
      <c r="A2852" s="97">
        <v>102</v>
      </c>
      <c r="B2852" s="2" t="s">
        <v>6131</v>
      </c>
      <c r="C2852" s="1101">
        <v>2851</v>
      </c>
      <c r="D2852" s="1101">
        <v>18</v>
      </c>
      <c r="E2852" s="1101">
        <v>24</v>
      </c>
      <c r="F2852" s="1101">
        <v>357</v>
      </c>
      <c r="G2852" s="1101">
        <v>60</v>
      </c>
      <c r="H2852" s="1102">
        <f>MID(I2852,1,50)</f>
      </c>
      <c r="I2852" s="1" t="s">
        <v>6250</v>
      </c>
      <c r="J2852" s="1104" t="s">
        <v>6251</v>
      </c>
    </row>
    <row x14ac:dyDescent="0.25" r="2853" customHeight="1" ht="23.25">
      <c r="A2853" s="97">
        <v>102</v>
      </c>
      <c r="B2853" s="2" t="s">
        <v>6131</v>
      </c>
      <c r="C2853" s="1101">
        <v>2852</v>
      </c>
      <c r="D2853" s="1101">
        <v>18</v>
      </c>
      <c r="E2853" s="1101">
        <v>24</v>
      </c>
      <c r="F2853" s="1101">
        <v>357</v>
      </c>
      <c r="G2853" s="1101">
        <v>61</v>
      </c>
      <c r="H2853" s="1102">
        <f>MID(I2853,1,50)</f>
      </c>
      <c r="I2853" s="1" t="s">
        <v>6252</v>
      </c>
      <c r="J2853" s="1104" t="s">
        <v>6253</v>
      </c>
    </row>
    <row x14ac:dyDescent="0.25" r="2854" customHeight="1" ht="23.25">
      <c r="A2854" s="97">
        <v>102</v>
      </c>
      <c r="B2854" s="2" t="s">
        <v>6131</v>
      </c>
      <c r="C2854" s="1101">
        <v>2853</v>
      </c>
      <c r="D2854" s="1101">
        <v>18</v>
      </c>
      <c r="E2854" s="1101">
        <v>24</v>
      </c>
      <c r="F2854" s="1101">
        <v>358</v>
      </c>
      <c r="G2854" s="1101">
        <v>62</v>
      </c>
      <c r="H2854" s="1102">
        <f>MID(I2854,1,50)</f>
      </c>
      <c r="I2854" s="1" t="s">
        <v>6254</v>
      </c>
      <c r="J2854" s="1104" t="s">
        <v>6255</v>
      </c>
    </row>
    <row x14ac:dyDescent="0.25" r="2855" customHeight="1" ht="23.25">
      <c r="A2855" s="97">
        <v>102</v>
      </c>
      <c r="B2855" s="2" t="s">
        <v>6131</v>
      </c>
      <c r="C2855" s="1101">
        <v>2854</v>
      </c>
      <c r="D2855" s="1101">
        <v>18</v>
      </c>
      <c r="E2855" s="1101">
        <v>24</v>
      </c>
      <c r="F2855" s="1101">
        <v>358</v>
      </c>
      <c r="G2855" s="1101">
        <v>63</v>
      </c>
      <c r="H2855" s="1102">
        <f>MID(I2855,1,50)</f>
      </c>
      <c r="I2855" s="1" t="s">
        <v>6256</v>
      </c>
      <c r="J2855" s="1104" t="s">
        <v>6257</v>
      </c>
    </row>
    <row x14ac:dyDescent="0.25" r="2856" customHeight="1" ht="23.25">
      <c r="A2856" s="97">
        <v>102</v>
      </c>
      <c r="B2856" s="2" t="s">
        <v>6131</v>
      </c>
      <c r="C2856" s="1101">
        <v>2855</v>
      </c>
      <c r="D2856" s="1101">
        <v>18</v>
      </c>
      <c r="E2856" s="1101">
        <v>24</v>
      </c>
      <c r="F2856" s="1101">
        <v>358</v>
      </c>
      <c r="G2856" s="1101">
        <v>64</v>
      </c>
      <c r="H2856" s="1102">
        <f>MID(I2856,1,50)</f>
      </c>
      <c r="I2856" s="1" t="s">
        <v>6258</v>
      </c>
      <c r="J2856" s="1104" t="s">
        <v>6259</v>
      </c>
    </row>
    <row x14ac:dyDescent="0.25" r="2857" customHeight="1" ht="23.25">
      <c r="A2857" s="97">
        <v>42</v>
      </c>
      <c r="B2857" s="2" t="s">
        <v>6260</v>
      </c>
      <c r="C2857" s="1101">
        <v>2856</v>
      </c>
      <c r="D2857" s="1101">
        <v>18</v>
      </c>
      <c r="E2857" s="1101">
        <v>25</v>
      </c>
      <c r="F2857" s="1101">
        <v>358</v>
      </c>
      <c r="G2857" s="1101">
        <v>1</v>
      </c>
      <c r="H2857" s="1102">
        <f>MID(I2857,1,50)</f>
      </c>
      <c r="I2857" s="1" t="s">
        <v>6261</v>
      </c>
      <c r="J2857" s="1104" t="s">
        <v>6262</v>
      </c>
    </row>
    <row x14ac:dyDescent="0.25" r="2858" customHeight="1" ht="23.25">
      <c r="A2858" s="97">
        <v>42</v>
      </c>
      <c r="B2858" s="2" t="s">
        <v>6260</v>
      </c>
      <c r="C2858" s="1101">
        <v>2857</v>
      </c>
      <c r="D2858" s="1101">
        <v>18</v>
      </c>
      <c r="E2858" s="1101">
        <v>25</v>
      </c>
      <c r="F2858" s="1101">
        <v>358</v>
      </c>
      <c r="G2858" s="1101">
        <v>2</v>
      </c>
      <c r="H2858" s="1102">
        <f>MID(I2858,1,50)</f>
      </c>
      <c r="I2858" s="1" t="s">
        <v>6263</v>
      </c>
      <c r="J2858" s="1104" t="s">
        <v>6264</v>
      </c>
    </row>
    <row x14ac:dyDescent="0.25" r="2859" customHeight="1" ht="23.25">
      <c r="A2859" s="97">
        <v>42</v>
      </c>
      <c r="B2859" s="2" t="s">
        <v>6260</v>
      </c>
      <c r="C2859" s="1101">
        <v>2858</v>
      </c>
      <c r="D2859" s="1101">
        <v>18</v>
      </c>
      <c r="E2859" s="1101">
        <v>25</v>
      </c>
      <c r="F2859" s="1101">
        <v>359</v>
      </c>
      <c r="G2859" s="1101">
        <v>3</v>
      </c>
      <c r="H2859" s="1102">
        <f>MID(I2859,1,50)</f>
      </c>
      <c r="I2859" s="1" t="s">
        <v>6265</v>
      </c>
      <c r="J2859" s="1104" t="s">
        <v>6266</v>
      </c>
    </row>
    <row x14ac:dyDescent="0.25" r="2860" customHeight="1" ht="23.25">
      <c r="A2860" s="97">
        <v>42</v>
      </c>
      <c r="B2860" s="2" t="s">
        <v>6260</v>
      </c>
      <c r="C2860" s="1101">
        <v>2859</v>
      </c>
      <c r="D2860" s="1101">
        <v>18</v>
      </c>
      <c r="E2860" s="1101">
        <v>25</v>
      </c>
      <c r="F2860" s="1101">
        <v>359</v>
      </c>
      <c r="G2860" s="1101">
        <v>4</v>
      </c>
      <c r="H2860" s="1102">
        <f>MID(I2860,1,50)</f>
      </c>
      <c r="I2860" s="1" t="s">
        <v>6267</v>
      </c>
      <c r="J2860" s="1104" t="s">
        <v>6268</v>
      </c>
    </row>
    <row x14ac:dyDescent="0.25" r="2861" customHeight="1" ht="23.25">
      <c r="A2861" s="97">
        <v>42</v>
      </c>
      <c r="B2861" s="2" t="s">
        <v>6260</v>
      </c>
      <c r="C2861" s="1101">
        <v>2860</v>
      </c>
      <c r="D2861" s="1101">
        <v>18</v>
      </c>
      <c r="E2861" s="1101">
        <v>25</v>
      </c>
      <c r="F2861" s="1101">
        <v>359</v>
      </c>
      <c r="G2861" s="1101">
        <v>5</v>
      </c>
      <c r="H2861" s="1102">
        <f>MID(I2861,1,50)</f>
      </c>
      <c r="I2861" s="1" t="s">
        <v>6269</v>
      </c>
      <c r="J2861" s="1104" t="s">
        <v>6270</v>
      </c>
    </row>
    <row x14ac:dyDescent="0.25" r="2862" customHeight="1" ht="23.25">
      <c r="A2862" s="97">
        <v>42</v>
      </c>
      <c r="B2862" s="2" t="s">
        <v>6260</v>
      </c>
      <c r="C2862" s="1101">
        <v>2861</v>
      </c>
      <c r="D2862" s="1101">
        <v>18</v>
      </c>
      <c r="E2862" s="1101">
        <v>25</v>
      </c>
      <c r="F2862" s="1101">
        <v>359</v>
      </c>
      <c r="G2862" s="1101">
        <v>6</v>
      </c>
      <c r="H2862" s="1102">
        <f>MID(I2862,1,50)</f>
      </c>
      <c r="I2862" s="1" t="s">
        <v>6271</v>
      </c>
      <c r="J2862" s="1104" t="s">
        <v>6272</v>
      </c>
    </row>
    <row x14ac:dyDescent="0.25" r="2863" customHeight="1" ht="23.25">
      <c r="A2863" s="97">
        <v>42</v>
      </c>
      <c r="B2863" s="2" t="s">
        <v>6260</v>
      </c>
      <c r="C2863" s="1101">
        <v>2862</v>
      </c>
      <c r="D2863" s="1101">
        <v>18</v>
      </c>
      <c r="E2863" s="1101">
        <v>25</v>
      </c>
      <c r="F2863" s="1101">
        <v>359</v>
      </c>
      <c r="G2863" s="1101">
        <v>7</v>
      </c>
      <c r="H2863" s="1102">
        <f>MID(I2863,1,50)</f>
      </c>
      <c r="I2863" s="1" t="s">
        <v>6273</v>
      </c>
      <c r="J2863" s="1104" t="s">
        <v>6274</v>
      </c>
    </row>
    <row x14ac:dyDescent="0.25" r="2864" customHeight="1" ht="23.25">
      <c r="A2864" s="97">
        <v>42</v>
      </c>
      <c r="B2864" s="2" t="s">
        <v>6260</v>
      </c>
      <c r="C2864" s="1101">
        <v>2863</v>
      </c>
      <c r="D2864" s="1101">
        <v>18</v>
      </c>
      <c r="E2864" s="1101">
        <v>25</v>
      </c>
      <c r="F2864" s="1101">
        <v>359</v>
      </c>
      <c r="G2864" s="1101">
        <v>8</v>
      </c>
      <c r="H2864" s="1102">
        <f>MID(I2864,1,50)</f>
      </c>
      <c r="I2864" s="1" t="s">
        <v>6275</v>
      </c>
      <c r="J2864" s="1104" t="s">
        <v>6276</v>
      </c>
    </row>
    <row x14ac:dyDescent="0.25" r="2865" customHeight="1" ht="23.25">
      <c r="A2865" s="97">
        <v>42</v>
      </c>
      <c r="B2865" s="2" t="s">
        <v>6260</v>
      </c>
      <c r="C2865" s="1101">
        <v>2864</v>
      </c>
      <c r="D2865" s="1101">
        <v>18</v>
      </c>
      <c r="E2865" s="1101">
        <v>25</v>
      </c>
      <c r="F2865" s="1101">
        <v>359</v>
      </c>
      <c r="G2865" s="1101">
        <v>9</v>
      </c>
      <c r="H2865" s="1102">
        <f>MID(I2865,1,50)</f>
      </c>
      <c r="I2865" s="1" t="s">
        <v>6277</v>
      </c>
      <c r="J2865" s="1104" t="s">
        <v>6278</v>
      </c>
    </row>
    <row x14ac:dyDescent="0.25" r="2866" customHeight="1" ht="23.25">
      <c r="A2866" s="97">
        <v>42</v>
      </c>
      <c r="B2866" s="2" t="s">
        <v>6260</v>
      </c>
      <c r="C2866" s="1101">
        <v>2865</v>
      </c>
      <c r="D2866" s="1101">
        <v>18</v>
      </c>
      <c r="E2866" s="1101">
        <v>25</v>
      </c>
      <c r="F2866" s="1101">
        <v>359</v>
      </c>
      <c r="G2866" s="1101">
        <v>10</v>
      </c>
      <c r="H2866" s="1102">
        <f>MID(I2866,1,50)</f>
      </c>
      <c r="I2866" s="1" t="s">
        <v>6279</v>
      </c>
      <c r="J2866" s="1104" t="s">
        <v>6280</v>
      </c>
    </row>
    <row x14ac:dyDescent="0.25" r="2867" customHeight="1" ht="23.25">
      <c r="A2867" s="97">
        <v>42</v>
      </c>
      <c r="B2867" s="2" t="s">
        <v>6260</v>
      </c>
      <c r="C2867" s="1101">
        <v>2866</v>
      </c>
      <c r="D2867" s="1101">
        <v>18</v>
      </c>
      <c r="E2867" s="1101">
        <v>25</v>
      </c>
      <c r="F2867" s="1101">
        <v>359</v>
      </c>
      <c r="G2867" s="1101">
        <v>11</v>
      </c>
      <c r="H2867" s="1102">
        <f>MID(I2867,1,50)</f>
      </c>
      <c r="I2867" s="1" t="s">
        <v>6281</v>
      </c>
      <c r="J2867" s="1104" t="s">
        <v>6282</v>
      </c>
    </row>
    <row x14ac:dyDescent="0.25" r="2868" customHeight="1" ht="23.25">
      <c r="A2868" s="97">
        <v>42</v>
      </c>
      <c r="B2868" s="2" t="s">
        <v>6260</v>
      </c>
      <c r="C2868" s="1101">
        <v>2867</v>
      </c>
      <c r="D2868" s="1101">
        <v>18</v>
      </c>
      <c r="E2868" s="1101">
        <v>25</v>
      </c>
      <c r="F2868" s="1101">
        <v>360</v>
      </c>
      <c r="G2868" s="1101">
        <v>12</v>
      </c>
      <c r="H2868" s="1102">
        <f>MID(I2868,1,50)</f>
      </c>
      <c r="I2868" s="1" t="s">
        <v>6283</v>
      </c>
      <c r="J2868" s="1104" t="s">
        <v>6284</v>
      </c>
    </row>
    <row x14ac:dyDescent="0.25" r="2869" customHeight="1" ht="23.25">
      <c r="A2869" s="97">
        <v>42</v>
      </c>
      <c r="B2869" s="2" t="s">
        <v>6260</v>
      </c>
      <c r="C2869" s="1101">
        <v>2868</v>
      </c>
      <c r="D2869" s="1101">
        <v>18</v>
      </c>
      <c r="E2869" s="1101">
        <v>25</v>
      </c>
      <c r="F2869" s="1101">
        <v>360</v>
      </c>
      <c r="G2869" s="1101">
        <v>13</v>
      </c>
      <c r="H2869" s="1102">
        <f>MID(I2869,1,50)</f>
      </c>
      <c r="I2869" s="1" t="s">
        <v>6285</v>
      </c>
      <c r="J2869" s="1104" t="s">
        <v>6286</v>
      </c>
    </row>
    <row x14ac:dyDescent="0.25" r="2870" customHeight="1" ht="23.25">
      <c r="A2870" s="97">
        <v>42</v>
      </c>
      <c r="B2870" s="2" t="s">
        <v>6260</v>
      </c>
      <c r="C2870" s="1101">
        <v>2869</v>
      </c>
      <c r="D2870" s="1101">
        <v>18</v>
      </c>
      <c r="E2870" s="1101">
        <v>25</v>
      </c>
      <c r="F2870" s="1101">
        <v>360</v>
      </c>
      <c r="G2870" s="1101">
        <v>14</v>
      </c>
      <c r="H2870" s="1102">
        <f>MID(I2870,1,50)</f>
      </c>
      <c r="I2870" s="1" t="s">
        <v>6287</v>
      </c>
      <c r="J2870" s="1104" t="s">
        <v>6288</v>
      </c>
    </row>
    <row x14ac:dyDescent="0.25" r="2871" customHeight="1" ht="23.25">
      <c r="A2871" s="97">
        <v>42</v>
      </c>
      <c r="B2871" s="2" t="s">
        <v>6260</v>
      </c>
      <c r="C2871" s="1101">
        <v>2870</v>
      </c>
      <c r="D2871" s="1101">
        <v>18</v>
      </c>
      <c r="E2871" s="1101">
        <v>25</v>
      </c>
      <c r="F2871" s="1101">
        <v>360</v>
      </c>
      <c r="G2871" s="1101">
        <v>15</v>
      </c>
      <c r="H2871" s="1102">
        <f>MID(I2871,1,50)</f>
      </c>
      <c r="I2871" s="1" t="s">
        <v>6289</v>
      </c>
      <c r="J2871" s="1104" t="s">
        <v>6290</v>
      </c>
    </row>
    <row x14ac:dyDescent="0.25" r="2872" customHeight="1" ht="23.25">
      <c r="A2872" s="97">
        <v>42</v>
      </c>
      <c r="B2872" s="2" t="s">
        <v>6260</v>
      </c>
      <c r="C2872" s="1101">
        <v>2871</v>
      </c>
      <c r="D2872" s="1101">
        <v>18</v>
      </c>
      <c r="E2872" s="1101">
        <v>25</v>
      </c>
      <c r="F2872" s="1101">
        <v>360</v>
      </c>
      <c r="G2872" s="1101">
        <v>16</v>
      </c>
      <c r="H2872" s="1102">
        <f>MID(I2872,1,50)</f>
      </c>
      <c r="I2872" s="1" t="s">
        <v>6291</v>
      </c>
      <c r="J2872" s="1104" t="s">
        <v>6292</v>
      </c>
    </row>
    <row x14ac:dyDescent="0.25" r="2873" customHeight="1" ht="23.25">
      <c r="A2873" s="97">
        <v>42</v>
      </c>
      <c r="B2873" s="2" t="s">
        <v>6260</v>
      </c>
      <c r="C2873" s="1101">
        <v>2872</v>
      </c>
      <c r="D2873" s="1101">
        <v>18</v>
      </c>
      <c r="E2873" s="1101">
        <v>25</v>
      </c>
      <c r="F2873" s="1101">
        <v>360</v>
      </c>
      <c r="G2873" s="1101">
        <v>17</v>
      </c>
      <c r="H2873" s="1102">
        <f>MID(I2873,1,50)</f>
      </c>
      <c r="I2873" s="1" t="s">
        <v>6293</v>
      </c>
      <c r="J2873" s="1104" t="s">
        <v>6294</v>
      </c>
    </row>
    <row x14ac:dyDescent="0.25" r="2874" customHeight="1" ht="23.25">
      <c r="A2874" s="97">
        <v>42</v>
      </c>
      <c r="B2874" s="2" t="s">
        <v>6260</v>
      </c>
      <c r="C2874" s="1101">
        <v>2873</v>
      </c>
      <c r="D2874" s="1101">
        <v>18</v>
      </c>
      <c r="E2874" s="1101">
        <v>25</v>
      </c>
      <c r="F2874" s="1101">
        <v>360</v>
      </c>
      <c r="G2874" s="1101">
        <v>18</v>
      </c>
      <c r="H2874" s="1102">
        <f>MID(I2874,1,50)</f>
      </c>
      <c r="I2874" s="1" t="s">
        <v>6295</v>
      </c>
      <c r="J2874" s="1104" t="s">
        <v>6296</v>
      </c>
    </row>
    <row x14ac:dyDescent="0.25" r="2875" customHeight="1" ht="23.25">
      <c r="A2875" s="97">
        <v>42</v>
      </c>
      <c r="B2875" s="2" t="s">
        <v>6260</v>
      </c>
      <c r="C2875" s="1101">
        <v>2874</v>
      </c>
      <c r="D2875" s="1101">
        <v>18</v>
      </c>
      <c r="E2875" s="1101">
        <v>25</v>
      </c>
      <c r="F2875" s="1101">
        <v>360</v>
      </c>
      <c r="G2875" s="1101">
        <v>19</v>
      </c>
      <c r="H2875" s="1102">
        <f>MID(I2875,1,50)</f>
      </c>
      <c r="I2875" s="1" t="s">
        <v>6297</v>
      </c>
      <c r="J2875" s="1104" t="s">
        <v>6298</v>
      </c>
    </row>
    <row x14ac:dyDescent="0.25" r="2876" customHeight="1" ht="23.25">
      <c r="A2876" s="97">
        <v>42</v>
      </c>
      <c r="B2876" s="2" t="s">
        <v>6260</v>
      </c>
      <c r="C2876" s="1101">
        <v>2875</v>
      </c>
      <c r="D2876" s="1101">
        <v>18</v>
      </c>
      <c r="E2876" s="1101">
        <v>25</v>
      </c>
      <c r="F2876" s="1101">
        <v>360</v>
      </c>
      <c r="G2876" s="1101">
        <v>20</v>
      </c>
      <c r="H2876" s="1102">
        <f>MID(I2876,1,50)</f>
      </c>
      <c r="I2876" s="1" t="s">
        <v>6299</v>
      </c>
      <c r="J2876" s="1104" t="s">
        <v>6300</v>
      </c>
    </row>
    <row x14ac:dyDescent="0.25" r="2877" customHeight="1" ht="23.25">
      <c r="A2877" s="97">
        <v>42</v>
      </c>
      <c r="B2877" s="2" t="s">
        <v>6260</v>
      </c>
      <c r="C2877" s="1101">
        <v>2876</v>
      </c>
      <c r="D2877" s="1101">
        <v>19</v>
      </c>
      <c r="E2877" s="1101">
        <v>25</v>
      </c>
      <c r="F2877" s="1101">
        <v>361</v>
      </c>
      <c r="G2877" s="1101">
        <v>21</v>
      </c>
      <c r="H2877" s="1102">
        <f>MID(I2877,1,50)</f>
      </c>
      <c r="I2877" s="1" t="s">
        <v>6301</v>
      </c>
      <c r="J2877" s="1104" t="s">
        <v>6302</v>
      </c>
    </row>
    <row x14ac:dyDescent="0.25" r="2878" customHeight="1" ht="23.25">
      <c r="A2878" s="97">
        <v>42</v>
      </c>
      <c r="B2878" s="2" t="s">
        <v>6260</v>
      </c>
      <c r="C2878" s="1101">
        <v>2877</v>
      </c>
      <c r="D2878" s="1101">
        <v>19</v>
      </c>
      <c r="E2878" s="1101">
        <v>25</v>
      </c>
      <c r="F2878" s="1101">
        <v>361</v>
      </c>
      <c r="G2878" s="1101">
        <v>22</v>
      </c>
      <c r="H2878" s="1102">
        <f>MID(I2878,1,50)</f>
      </c>
      <c r="I2878" s="1" t="s">
        <v>6303</v>
      </c>
      <c r="J2878" s="1104" t="s">
        <v>6304</v>
      </c>
    </row>
    <row x14ac:dyDescent="0.25" r="2879" customHeight="1" ht="23.25">
      <c r="A2879" s="97">
        <v>42</v>
      </c>
      <c r="B2879" s="2" t="s">
        <v>6260</v>
      </c>
      <c r="C2879" s="1101">
        <v>2878</v>
      </c>
      <c r="D2879" s="1101">
        <v>19</v>
      </c>
      <c r="E2879" s="1101">
        <v>25</v>
      </c>
      <c r="F2879" s="1101">
        <v>361</v>
      </c>
      <c r="G2879" s="1101">
        <v>23</v>
      </c>
      <c r="H2879" s="1102">
        <f>MID(I2879,1,50)</f>
      </c>
      <c r="I2879" s="1" t="s">
        <v>6305</v>
      </c>
      <c r="J2879" s="1104" t="s">
        <v>6306</v>
      </c>
    </row>
    <row x14ac:dyDescent="0.25" r="2880" customHeight="1" ht="23.25">
      <c r="A2880" s="97">
        <v>42</v>
      </c>
      <c r="B2880" s="2" t="s">
        <v>6260</v>
      </c>
      <c r="C2880" s="1101">
        <v>2879</v>
      </c>
      <c r="D2880" s="1101">
        <v>19</v>
      </c>
      <c r="E2880" s="1101">
        <v>25</v>
      </c>
      <c r="F2880" s="1101">
        <v>361</v>
      </c>
      <c r="G2880" s="1101">
        <v>24</v>
      </c>
      <c r="H2880" s="1102">
        <f>MID(I2880,1,50)</f>
      </c>
      <c r="I2880" s="1" t="s">
        <v>6307</v>
      </c>
      <c r="J2880" s="1104" t="s">
        <v>6308</v>
      </c>
    </row>
    <row x14ac:dyDescent="0.25" r="2881" customHeight="1" ht="23.25">
      <c r="A2881" s="97">
        <v>42</v>
      </c>
      <c r="B2881" s="2" t="s">
        <v>6260</v>
      </c>
      <c r="C2881" s="1101">
        <v>2880</v>
      </c>
      <c r="D2881" s="1101">
        <v>19</v>
      </c>
      <c r="E2881" s="1101">
        <v>25</v>
      </c>
      <c r="F2881" s="1101">
        <v>361</v>
      </c>
      <c r="G2881" s="1101">
        <v>25</v>
      </c>
      <c r="H2881" s="1102">
        <f>MID(I2881,1,50)</f>
      </c>
      <c r="I2881" s="1" t="s">
        <v>6309</v>
      </c>
      <c r="J2881" s="1104" t="s">
        <v>6310</v>
      </c>
    </row>
    <row x14ac:dyDescent="0.25" r="2882" customHeight="1" ht="23.25">
      <c r="A2882" s="97">
        <v>42</v>
      </c>
      <c r="B2882" s="2" t="s">
        <v>6260</v>
      </c>
      <c r="C2882" s="1101">
        <v>2881</v>
      </c>
      <c r="D2882" s="1101">
        <v>19</v>
      </c>
      <c r="E2882" s="1101">
        <v>25</v>
      </c>
      <c r="F2882" s="1101">
        <v>361</v>
      </c>
      <c r="G2882" s="1101">
        <v>26</v>
      </c>
      <c r="H2882" s="1102">
        <f>MID(I2882,1,50)</f>
      </c>
      <c r="I2882" s="1" t="s">
        <v>6311</v>
      </c>
      <c r="J2882" s="1104" t="s">
        <v>6312</v>
      </c>
    </row>
    <row x14ac:dyDescent="0.25" r="2883" customHeight="1" ht="23.25">
      <c r="A2883" s="97">
        <v>42</v>
      </c>
      <c r="B2883" s="2" t="s">
        <v>6260</v>
      </c>
      <c r="C2883" s="1101">
        <v>2882</v>
      </c>
      <c r="D2883" s="1101">
        <v>19</v>
      </c>
      <c r="E2883" s="1101">
        <v>25</v>
      </c>
      <c r="F2883" s="1101">
        <v>361</v>
      </c>
      <c r="G2883" s="1101">
        <v>27</v>
      </c>
      <c r="H2883" s="1102">
        <f>MID(I2883,1,50)</f>
      </c>
      <c r="I2883" s="1" t="s">
        <v>6313</v>
      </c>
      <c r="J2883" s="1104" t="s">
        <v>6314</v>
      </c>
    </row>
    <row x14ac:dyDescent="0.25" r="2884" customHeight="1" ht="23.25">
      <c r="A2884" s="97">
        <v>42</v>
      </c>
      <c r="B2884" s="2" t="s">
        <v>6260</v>
      </c>
      <c r="C2884" s="1101">
        <v>2883</v>
      </c>
      <c r="D2884" s="1101">
        <v>19</v>
      </c>
      <c r="E2884" s="1101">
        <v>25</v>
      </c>
      <c r="F2884" s="1101">
        <v>361</v>
      </c>
      <c r="G2884" s="1101">
        <v>28</v>
      </c>
      <c r="H2884" s="1102">
        <f>MID(I2884,1,50)</f>
      </c>
      <c r="I2884" s="1" t="s">
        <v>6315</v>
      </c>
      <c r="J2884" s="1104" t="s">
        <v>6316</v>
      </c>
    </row>
    <row x14ac:dyDescent="0.25" r="2885" customHeight="1" ht="23.25">
      <c r="A2885" s="97">
        <v>42</v>
      </c>
      <c r="B2885" s="2" t="s">
        <v>6260</v>
      </c>
      <c r="C2885" s="1101">
        <v>2884</v>
      </c>
      <c r="D2885" s="1101">
        <v>19</v>
      </c>
      <c r="E2885" s="1101">
        <v>25</v>
      </c>
      <c r="F2885" s="1101">
        <v>361</v>
      </c>
      <c r="G2885" s="1101">
        <v>29</v>
      </c>
      <c r="H2885" s="1102">
        <f>MID(I2885,1,50)</f>
      </c>
      <c r="I2885" s="1" t="s">
        <v>6317</v>
      </c>
      <c r="J2885" s="1104" t="s">
        <v>6318</v>
      </c>
    </row>
    <row x14ac:dyDescent="0.25" r="2886" customHeight="1" ht="23.25">
      <c r="A2886" s="97">
        <v>42</v>
      </c>
      <c r="B2886" s="2" t="s">
        <v>6260</v>
      </c>
      <c r="C2886" s="1101">
        <v>2885</v>
      </c>
      <c r="D2886" s="1101">
        <v>19</v>
      </c>
      <c r="E2886" s="1101">
        <v>25</v>
      </c>
      <c r="F2886" s="1101">
        <v>361</v>
      </c>
      <c r="G2886" s="1101">
        <v>30</v>
      </c>
      <c r="H2886" s="1102">
        <f>MID(I2886,1,50)</f>
      </c>
      <c r="I2886" s="1" t="s">
        <v>6319</v>
      </c>
      <c r="J2886" s="1104" t="s">
        <v>6320</v>
      </c>
    </row>
    <row x14ac:dyDescent="0.25" r="2887" customHeight="1" ht="23.25">
      <c r="A2887" s="97">
        <v>42</v>
      </c>
      <c r="B2887" s="2" t="s">
        <v>6260</v>
      </c>
      <c r="C2887" s="1101">
        <v>2886</v>
      </c>
      <c r="D2887" s="1101">
        <v>19</v>
      </c>
      <c r="E2887" s="1101">
        <v>25</v>
      </c>
      <c r="F2887" s="1101">
        <v>361</v>
      </c>
      <c r="G2887" s="1101">
        <v>31</v>
      </c>
      <c r="H2887" s="1102">
        <f>MID(I2887,1,50)</f>
      </c>
      <c r="I2887" s="1" t="s">
        <v>6321</v>
      </c>
      <c r="J2887" s="1104" t="s">
        <v>6322</v>
      </c>
    </row>
    <row x14ac:dyDescent="0.25" r="2888" customHeight="1" ht="23.25">
      <c r="A2888" s="97">
        <v>42</v>
      </c>
      <c r="B2888" s="2" t="s">
        <v>6260</v>
      </c>
      <c r="C2888" s="1101">
        <v>2887</v>
      </c>
      <c r="D2888" s="1101">
        <v>19</v>
      </c>
      <c r="E2888" s="1101">
        <v>25</v>
      </c>
      <c r="F2888" s="1101">
        <v>361</v>
      </c>
      <c r="G2888" s="1101">
        <v>32</v>
      </c>
      <c r="H2888" s="1102">
        <f>MID(I2888,1,50)</f>
      </c>
      <c r="I2888" s="1" t="s">
        <v>6323</v>
      </c>
      <c r="J2888" s="1104" t="s">
        <v>6324</v>
      </c>
    </row>
    <row x14ac:dyDescent="0.25" r="2889" customHeight="1" ht="23.25">
      <c r="A2889" s="97">
        <v>42</v>
      </c>
      <c r="B2889" s="2" t="s">
        <v>6260</v>
      </c>
      <c r="C2889" s="1101">
        <v>2888</v>
      </c>
      <c r="D2889" s="1101">
        <v>19</v>
      </c>
      <c r="E2889" s="1101">
        <v>25</v>
      </c>
      <c r="F2889" s="1101">
        <v>362</v>
      </c>
      <c r="G2889" s="1101">
        <v>33</v>
      </c>
      <c r="H2889" s="1102">
        <f>MID(I2889,1,50)</f>
      </c>
      <c r="I2889" s="1" t="s">
        <v>6325</v>
      </c>
      <c r="J2889" s="1104" t="s">
        <v>6326</v>
      </c>
    </row>
    <row x14ac:dyDescent="0.25" r="2890" customHeight="1" ht="23.25">
      <c r="A2890" s="97">
        <v>42</v>
      </c>
      <c r="B2890" s="2" t="s">
        <v>6260</v>
      </c>
      <c r="C2890" s="1101">
        <v>2889</v>
      </c>
      <c r="D2890" s="1101">
        <v>19</v>
      </c>
      <c r="E2890" s="1101">
        <v>25</v>
      </c>
      <c r="F2890" s="1101">
        <v>362</v>
      </c>
      <c r="G2890" s="1101">
        <v>34</v>
      </c>
      <c r="H2890" s="1102">
        <f>MID(I2890,1,50)</f>
      </c>
      <c r="I2890" s="1" t="s">
        <v>6327</v>
      </c>
      <c r="J2890" s="1104" t="s">
        <v>6328</v>
      </c>
    </row>
    <row x14ac:dyDescent="0.25" r="2891" customHeight="1" ht="23.25">
      <c r="A2891" s="97">
        <v>42</v>
      </c>
      <c r="B2891" s="2" t="s">
        <v>6260</v>
      </c>
      <c r="C2891" s="1101">
        <v>2890</v>
      </c>
      <c r="D2891" s="1101">
        <v>19</v>
      </c>
      <c r="E2891" s="1101">
        <v>25</v>
      </c>
      <c r="F2891" s="1101">
        <v>362</v>
      </c>
      <c r="G2891" s="1101">
        <v>35</v>
      </c>
      <c r="H2891" s="1102">
        <f>MID(I2891,1,50)</f>
      </c>
      <c r="I2891" s="1" t="s">
        <v>6329</v>
      </c>
      <c r="J2891" s="1104" t="s">
        <v>6330</v>
      </c>
    </row>
    <row x14ac:dyDescent="0.25" r="2892" customHeight="1" ht="23.25">
      <c r="A2892" s="97">
        <v>42</v>
      </c>
      <c r="B2892" s="2" t="s">
        <v>6260</v>
      </c>
      <c r="C2892" s="1101">
        <v>2891</v>
      </c>
      <c r="D2892" s="1101">
        <v>19</v>
      </c>
      <c r="E2892" s="1101">
        <v>25</v>
      </c>
      <c r="F2892" s="1101">
        <v>362</v>
      </c>
      <c r="G2892" s="1101">
        <v>36</v>
      </c>
      <c r="H2892" s="1102">
        <f>MID(I2892,1,50)</f>
      </c>
      <c r="I2892" s="1" t="s">
        <v>6331</v>
      </c>
      <c r="J2892" s="1104" t="s">
        <v>6332</v>
      </c>
    </row>
    <row x14ac:dyDescent="0.25" r="2893" customHeight="1" ht="23.25">
      <c r="A2893" s="97">
        <v>42</v>
      </c>
      <c r="B2893" s="2" t="s">
        <v>6260</v>
      </c>
      <c r="C2893" s="1101">
        <v>2892</v>
      </c>
      <c r="D2893" s="1101">
        <v>19</v>
      </c>
      <c r="E2893" s="1101">
        <v>25</v>
      </c>
      <c r="F2893" s="1101">
        <v>362</v>
      </c>
      <c r="G2893" s="1101">
        <v>37</v>
      </c>
      <c r="H2893" s="1102">
        <f>MID(I2893,1,50)</f>
      </c>
      <c r="I2893" s="1" t="s">
        <v>6333</v>
      </c>
      <c r="J2893" s="1104" t="s">
        <v>6334</v>
      </c>
    </row>
    <row x14ac:dyDescent="0.25" r="2894" customHeight="1" ht="23.25">
      <c r="A2894" s="97">
        <v>42</v>
      </c>
      <c r="B2894" s="2" t="s">
        <v>6260</v>
      </c>
      <c r="C2894" s="1101">
        <v>2893</v>
      </c>
      <c r="D2894" s="1101">
        <v>19</v>
      </c>
      <c r="E2894" s="1101">
        <v>25</v>
      </c>
      <c r="F2894" s="1101">
        <v>362</v>
      </c>
      <c r="G2894" s="1101">
        <v>38</v>
      </c>
      <c r="H2894" s="1102">
        <f>MID(I2894,1,50)</f>
      </c>
      <c r="I2894" s="1" t="s">
        <v>6335</v>
      </c>
      <c r="J2894" s="1104" t="s">
        <v>6336</v>
      </c>
    </row>
    <row x14ac:dyDescent="0.25" r="2895" customHeight="1" ht="23.25">
      <c r="A2895" s="97">
        <v>42</v>
      </c>
      <c r="B2895" s="2" t="s">
        <v>6260</v>
      </c>
      <c r="C2895" s="1101">
        <v>2894</v>
      </c>
      <c r="D2895" s="1101">
        <v>19</v>
      </c>
      <c r="E2895" s="1101">
        <v>25</v>
      </c>
      <c r="F2895" s="1101">
        <v>362</v>
      </c>
      <c r="G2895" s="1101">
        <v>39</v>
      </c>
      <c r="H2895" s="1102">
        <f>MID(I2895,1,50)</f>
      </c>
      <c r="I2895" s="1" t="s">
        <v>6337</v>
      </c>
      <c r="J2895" s="1104" t="s">
        <v>6338</v>
      </c>
    </row>
    <row x14ac:dyDescent="0.25" r="2896" customHeight="1" ht="23.25">
      <c r="A2896" s="97">
        <v>42</v>
      </c>
      <c r="B2896" s="2" t="s">
        <v>6260</v>
      </c>
      <c r="C2896" s="1101">
        <v>2895</v>
      </c>
      <c r="D2896" s="1101">
        <v>19</v>
      </c>
      <c r="E2896" s="1101">
        <v>25</v>
      </c>
      <c r="F2896" s="1101">
        <v>362</v>
      </c>
      <c r="G2896" s="1101">
        <v>40</v>
      </c>
      <c r="H2896" s="1102">
        <f>MID(I2896,1,50)</f>
      </c>
      <c r="I2896" s="1" t="s">
        <v>6339</v>
      </c>
      <c r="J2896" s="1104" t="s">
        <v>6340</v>
      </c>
    </row>
    <row x14ac:dyDescent="0.25" r="2897" customHeight="1" ht="23.25">
      <c r="A2897" s="97">
        <v>42</v>
      </c>
      <c r="B2897" s="2" t="s">
        <v>6260</v>
      </c>
      <c r="C2897" s="1101">
        <v>2896</v>
      </c>
      <c r="D2897" s="1101">
        <v>19</v>
      </c>
      <c r="E2897" s="1101">
        <v>25</v>
      </c>
      <c r="F2897" s="1101">
        <v>362</v>
      </c>
      <c r="G2897" s="1101">
        <v>41</v>
      </c>
      <c r="H2897" s="1102">
        <f>MID(I2897,1,50)</f>
      </c>
      <c r="I2897" s="1" t="s">
        <v>6341</v>
      </c>
      <c r="J2897" s="1104" t="s">
        <v>6342</v>
      </c>
    </row>
    <row x14ac:dyDescent="0.25" r="2898" customHeight="1" ht="23.25">
      <c r="A2898" s="97">
        <v>42</v>
      </c>
      <c r="B2898" s="2" t="s">
        <v>6260</v>
      </c>
      <c r="C2898" s="1101">
        <v>2897</v>
      </c>
      <c r="D2898" s="1101">
        <v>19</v>
      </c>
      <c r="E2898" s="1101">
        <v>25</v>
      </c>
      <c r="F2898" s="1101">
        <v>362</v>
      </c>
      <c r="G2898" s="1101">
        <v>42</v>
      </c>
      <c r="H2898" s="1102">
        <f>MID(I2898,1,50)</f>
      </c>
      <c r="I2898" s="1" t="s">
        <v>6343</v>
      </c>
      <c r="J2898" s="1104" t="s">
        <v>6344</v>
      </c>
    </row>
    <row x14ac:dyDescent="0.25" r="2899" customHeight="1" ht="23.25">
      <c r="A2899" s="97">
        <v>42</v>
      </c>
      <c r="B2899" s="2" t="s">
        <v>6260</v>
      </c>
      <c r="C2899" s="1101">
        <v>2898</v>
      </c>
      <c r="D2899" s="1101">
        <v>19</v>
      </c>
      <c r="E2899" s="1101">
        <v>25</v>
      </c>
      <c r="F2899" s="1101">
        <v>362</v>
      </c>
      <c r="G2899" s="1101">
        <v>43</v>
      </c>
      <c r="H2899" s="1102">
        <f>MID(I2899,1,50)</f>
      </c>
      <c r="I2899" s="1" t="s">
        <v>6345</v>
      </c>
      <c r="J2899" s="1104" t="s">
        <v>6346</v>
      </c>
    </row>
    <row x14ac:dyDescent="0.25" r="2900" customHeight="1" ht="23.25">
      <c r="A2900" s="97">
        <v>42</v>
      </c>
      <c r="B2900" s="2" t="s">
        <v>6260</v>
      </c>
      <c r="C2900" s="1101">
        <v>2899</v>
      </c>
      <c r="D2900" s="1101">
        <v>19</v>
      </c>
      <c r="E2900" s="1101">
        <v>25</v>
      </c>
      <c r="F2900" s="1101">
        <v>363</v>
      </c>
      <c r="G2900" s="1101">
        <v>44</v>
      </c>
      <c r="H2900" s="1102">
        <f>MID(I2900,1,50)</f>
      </c>
      <c r="I2900" s="1" t="s">
        <v>6347</v>
      </c>
      <c r="J2900" s="1104" t="s">
        <v>6348</v>
      </c>
    </row>
    <row x14ac:dyDescent="0.25" r="2901" customHeight="1" ht="23.25">
      <c r="A2901" s="97">
        <v>42</v>
      </c>
      <c r="B2901" s="2" t="s">
        <v>6260</v>
      </c>
      <c r="C2901" s="1101">
        <v>2900</v>
      </c>
      <c r="D2901" s="1101">
        <v>19</v>
      </c>
      <c r="E2901" s="1101">
        <v>25</v>
      </c>
      <c r="F2901" s="1101">
        <v>363</v>
      </c>
      <c r="G2901" s="1101">
        <v>45</v>
      </c>
      <c r="H2901" s="1102">
        <f>MID(I2901,1,50)</f>
      </c>
      <c r="I2901" s="1" t="s">
        <v>6349</v>
      </c>
      <c r="J2901" s="1104" t="s">
        <v>6350</v>
      </c>
    </row>
    <row x14ac:dyDescent="0.25" r="2902" customHeight="1" ht="23.25">
      <c r="A2902" s="97">
        <v>42</v>
      </c>
      <c r="B2902" s="2" t="s">
        <v>6260</v>
      </c>
      <c r="C2902" s="1101">
        <v>2901</v>
      </c>
      <c r="D2902" s="1101">
        <v>19</v>
      </c>
      <c r="E2902" s="1101">
        <v>25</v>
      </c>
      <c r="F2902" s="1101">
        <v>363</v>
      </c>
      <c r="G2902" s="1101">
        <v>46</v>
      </c>
      <c r="H2902" s="1102">
        <f>MID(I2902,1,50)</f>
      </c>
      <c r="I2902" s="1" t="s">
        <v>6351</v>
      </c>
      <c r="J2902" s="1104" t="s">
        <v>6352</v>
      </c>
    </row>
    <row x14ac:dyDescent="0.25" r="2903" customHeight="1" ht="23.25">
      <c r="A2903" s="97">
        <v>42</v>
      </c>
      <c r="B2903" s="2" t="s">
        <v>6260</v>
      </c>
      <c r="C2903" s="1101">
        <v>2902</v>
      </c>
      <c r="D2903" s="1101">
        <v>19</v>
      </c>
      <c r="E2903" s="1101">
        <v>25</v>
      </c>
      <c r="F2903" s="1101">
        <v>363</v>
      </c>
      <c r="G2903" s="1101">
        <v>47</v>
      </c>
      <c r="H2903" s="1102">
        <f>MID(I2903,1,50)</f>
      </c>
      <c r="I2903" s="1" t="s">
        <v>6353</v>
      </c>
      <c r="J2903" s="1104" t="s">
        <v>6354</v>
      </c>
    </row>
    <row x14ac:dyDescent="0.25" r="2904" customHeight="1" ht="23.25">
      <c r="A2904" s="97">
        <v>42</v>
      </c>
      <c r="B2904" s="2" t="s">
        <v>6260</v>
      </c>
      <c r="C2904" s="1101">
        <v>2903</v>
      </c>
      <c r="D2904" s="1101">
        <v>19</v>
      </c>
      <c r="E2904" s="1101">
        <v>25</v>
      </c>
      <c r="F2904" s="1101">
        <v>363</v>
      </c>
      <c r="G2904" s="1101">
        <v>48</v>
      </c>
      <c r="H2904" s="1102">
        <f>MID(I2904,1,50)</f>
      </c>
      <c r="I2904" s="1" t="s">
        <v>6355</v>
      </c>
      <c r="J2904" s="1104" t="s">
        <v>6356</v>
      </c>
    </row>
    <row x14ac:dyDescent="0.25" r="2905" customHeight="1" ht="23.25">
      <c r="A2905" s="97">
        <v>42</v>
      </c>
      <c r="B2905" s="2" t="s">
        <v>6260</v>
      </c>
      <c r="C2905" s="1101">
        <v>2904</v>
      </c>
      <c r="D2905" s="1101">
        <v>19</v>
      </c>
      <c r="E2905" s="1101">
        <v>25</v>
      </c>
      <c r="F2905" s="1101">
        <v>363</v>
      </c>
      <c r="G2905" s="1101">
        <v>49</v>
      </c>
      <c r="H2905" s="1102">
        <f>MID(I2905,1,50)</f>
      </c>
      <c r="I2905" s="1" t="s">
        <v>6357</v>
      </c>
      <c r="J2905" s="1104" t="s">
        <v>6358</v>
      </c>
    </row>
    <row x14ac:dyDescent="0.25" r="2906" customHeight="1" ht="23.25">
      <c r="A2906" s="97">
        <v>42</v>
      </c>
      <c r="B2906" s="2" t="s">
        <v>6260</v>
      </c>
      <c r="C2906" s="1101">
        <v>2905</v>
      </c>
      <c r="D2906" s="1101">
        <v>19</v>
      </c>
      <c r="E2906" s="1101">
        <v>25</v>
      </c>
      <c r="F2906" s="1101">
        <v>363</v>
      </c>
      <c r="G2906" s="1101">
        <v>50</v>
      </c>
      <c r="H2906" s="1102">
        <f>MID(I2906,1,50)</f>
      </c>
      <c r="I2906" s="1" t="s">
        <v>6359</v>
      </c>
      <c r="J2906" s="1104" t="s">
        <v>6360</v>
      </c>
    </row>
    <row x14ac:dyDescent="0.25" r="2907" customHeight="1" ht="23.25">
      <c r="A2907" s="97">
        <v>42</v>
      </c>
      <c r="B2907" s="2" t="s">
        <v>6260</v>
      </c>
      <c r="C2907" s="1101">
        <v>2906</v>
      </c>
      <c r="D2907" s="1101">
        <v>19</v>
      </c>
      <c r="E2907" s="1101">
        <v>25</v>
      </c>
      <c r="F2907" s="1101">
        <v>363</v>
      </c>
      <c r="G2907" s="1101">
        <v>51</v>
      </c>
      <c r="H2907" s="1102">
        <f>MID(I2907,1,50)</f>
      </c>
      <c r="I2907" s="1" t="s">
        <v>6361</v>
      </c>
      <c r="J2907" s="1104" t="s">
        <v>6362</v>
      </c>
    </row>
    <row x14ac:dyDescent="0.25" r="2908" customHeight="1" ht="23.25">
      <c r="A2908" s="97">
        <v>42</v>
      </c>
      <c r="B2908" s="2" t="s">
        <v>6260</v>
      </c>
      <c r="C2908" s="1101">
        <v>2907</v>
      </c>
      <c r="D2908" s="1101">
        <v>19</v>
      </c>
      <c r="E2908" s="1101">
        <v>25</v>
      </c>
      <c r="F2908" s="1101">
        <v>363</v>
      </c>
      <c r="G2908" s="1101">
        <v>52</v>
      </c>
      <c r="H2908" s="1102">
        <f>MID(I2908,1,50)</f>
      </c>
      <c r="I2908" s="1" t="s">
        <v>6363</v>
      </c>
      <c r="J2908" s="1104" t="s">
        <v>6364</v>
      </c>
    </row>
    <row x14ac:dyDescent="0.25" r="2909" customHeight="1" ht="23.25">
      <c r="A2909" s="97">
        <v>42</v>
      </c>
      <c r="B2909" s="2" t="s">
        <v>6260</v>
      </c>
      <c r="C2909" s="1101">
        <v>2908</v>
      </c>
      <c r="D2909" s="1101">
        <v>19</v>
      </c>
      <c r="E2909" s="1101">
        <v>25</v>
      </c>
      <c r="F2909" s="1101">
        <v>363</v>
      </c>
      <c r="G2909" s="1101">
        <v>53</v>
      </c>
      <c r="H2909" s="1102">
        <f>MID(I2909,1,50)</f>
      </c>
      <c r="I2909" s="1" t="s">
        <v>6365</v>
      </c>
      <c r="J2909" s="1104" t="s">
        <v>6366</v>
      </c>
    </row>
    <row x14ac:dyDescent="0.25" r="2910" customHeight="1" ht="23.25">
      <c r="A2910" s="97">
        <v>42</v>
      </c>
      <c r="B2910" s="2" t="s">
        <v>6260</v>
      </c>
      <c r="C2910" s="1101">
        <v>2909</v>
      </c>
      <c r="D2910" s="1101">
        <v>19</v>
      </c>
      <c r="E2910" s="1101">
        <v>25</v>
      </c>
      <c r="F2910" s="1101">
        <v>363</v>
      </c>
      <c r="G2910" s="1101">
        <v>54</v>
      </c>
      <c r="H2910" s="1102">
        <f>MID(I2910,1,50)</f>
      </c>
      <c r="I2910" s="1" t="s">
        <v>6367</v>
      </c>
      <c r="J2910" s="1104" t="s">
        <v>6368</v>
      </c>
    </row>
    <row x14ac:dyDescent="0.25" r="2911" customHeight="1" ht="23.25">
      <c r="A2911" s="97">
        <v>42</v>
      </c>
      <c r="B2911" s="2" t="s">
        <v>6260</v>
      </c>
      <c r="C2911" s="1101">
        <v>2910</v>
      </c>
      <c r="D2911" s="1101">
        <v>19</v>
      </c>
      <c r="E2911" s="1101">
        <v>25</v>
      </c>
      <c r="F2911" s="1101">
        <v>363</v>
      </c>
      <c r="G2911" s="1101">
        <v>55</v>
      </c>
      <c r="H2911" s="1102">
        <f>MID(I2911,1,50)</f>
      </c>
      <c r="I2911" s="1" t="s">
        <v>6369</v>
      </c>
      <c r="J2911" s="1104" t="s">
        <v>6370</v>
      </c>
    </row>
    <row x14ac:dyDescent="0.25" r="2912" customHeight="1" ht="23.25">
      <c r="A2912" s="97">
        <v>42</v>
      </c>
      <c r="B2912" s="2" t="s">
        <v>6260</v>
      </c>
      <c r="C2912" s="1101">
        <v>2911</v>
      </c>
      <c r="D2912" s="1101">
        <v>19</v>
      </c>
      <c r="E2912" s="1101">
        <v>25</v>
      </c>
      <c r="F2912" s="1101">
        <v>364</v>
      </c>
      <c r="G2912" s="1101">
        <v>56</v>
      </c>
      <c r="H2912" s="1102">
        <f>MID(I2912,1,50)</f>
      </c>
      <c r="I2912" s="1" t="s">
        <v>6371</v>
      </c>
      <c r="J2912" s="1104" t="s">
        <v>6372</v>
      </c>
    </row>
    <row x14ac:dyDescent="0.25" r="2913" customHeight="1" ht="23.25">
      <c r="A2913" s="97">
        <v>42</v>
      </c>
      <c r="B2913" s="2" t="s">
        <v>6260</v>
      </c>
      <c r="C2913" s="1101">
        <v>2912</v>
      </c>
      <c r="D2913" s="1101">
        <v>19</v>
      </c>
      <c r="E2913" s="1101">
        <v>25</v>
      </c>
      <c r="F2913" s="1101">
        <v>364</v>
      </c>
      <c r="G2913" s="1101">
        <v>57</v>
      </c>
      <c r="H2913" s="1102">
        <f>MID(I2913,1,50)</f>
      </c>
      <c r="I2913" s="1" t="s">
        <v>6373</v>
      </c>
      <c r="J2913" s="1104" t="s">
        <v>6374</v>
      </c>
    </row>
    <row x14ac:dyDescent="0.25" r="2914" customHeight="1" ht="23.25">
      <c r="A2914" s="97">
        <v>42</v>
      </c>
      <c r="B2914" s="2" t="s">
        <v>6260</v>
      </c>
      <c r="C2914" s="1101">
        <v>2913</v>
      </c>
      <c r="D2914" s="1101">
        <v>19</v>
      </c>
      <c r="E2914" s="1101">
        <v>25</v>
      </c>
      <c r="F2914" s="1101">
        <v>364</v>
      </c>
      <c r="G2914" s="1101">
        <v>58</v>
      </c>
      <c r="H2914" s="1102">
        <f>MID(I2914,1,50)</f>
      </c>
      <c r="I2914" s="1" t="s">
        <v>6375</v>
      </c>
      <c r="J2914" s="1104" t="s">
        <v>6376</v>
      </c>
    </row>
    <row x14ac:dyDescent="0.25" r="2915" customHeight="1" ht="23.25">
      <c r="A2915" s="97">
        <v>42</v>
      </c>
      <c r="B2915" s="2" t="s">
        <v>6260</v>
      </c>
      <c r="C2915" s="1101">
        <v>2914</v>
      </c>
      <c r="D2915" s="1101">
        <v>19</v>
      </c>
      <c r="E2915" s="1101">
        <v>25</v>
      </c>
      <c r="F2915" s="1101">
        <v>364</v>
      </c>
      <c r="G2915" s="1101">
        <v>59</v>
      </c>
      <c r="H2915" s="1102">
        <f>MID(I2915,1,50)</f>
      </c>
      <c r="I2915" s="1" t="s">
        <v>6377</v>
      </c>
      <c r="J2915" s="1104" t="s">
        <v>6378</v>
      </c>
    </row>
    <row x14ac:dyDescent="0.25" r="2916" customHeight="1" ht="23.25">
      <c r="A2916" s="97">
        <v>42</v>
      </c>
      <c r="B2916" s="2" t="s">
        <v>6260</v>
      </c>
      <c r="C2916" s="1101">
        <v>2915</v>
      </c>
      <c r="D2916" s="1101">
        <v>19</v>
      </c>
      <c r="E2916" s="1101">
        <v>25</v>
      </c>
      <c r="F2916" s="1101">
        <v>364</v>
      </c>
      <c r="G2916" s="1101">
        <v>60</v>
      </c>
      <c r="H2916" s="1102">
        <f>MID(I2916,1,50)</f>
      </c>
      <c r="I2916" s="1" t="s">
        <v>6379</v>
      </c>
      <c r="J2916" s="1104" t="s">
        <v>6380</v>
      </c>
    </row>
    <row x14ac:dyDescent="0.25" r="2917" customHeight="1" ht="23.25">
      <c r="A2917" s="97">
        <v>42</v>
      </c>
      <c r="B2917" s="2" t="s">
        <v>6260</v>
      </c>
      <c r="C2917" s="1101">
        <v>2916</v>
      </c>
      <c r="D2917" s="1101">
        <v>19</v>
      </c>
      <c r="E2917" s="1101">
        <v>25</v>
      </c>
      <c r="F2917" s="1101">
        <v>364</v>
      </c>
      <c r="G2917" s="1101">
        <v>61</v>
      </c>
      <c r="H2917" s="1102">
        <f>MID(I2917,1,50)</f>
      </c>
      <c r="I2917" s="1" t="s">
        <v>6381</v>
      </c>
      <c r="J2917" s="1104" t="s">
        <v>6382</v>
      </c>
    </row>
    <row x14ac:dyDescent="0.25" r="2918" customHeight="1" ht="23.25">
      <c r="A2918" s="97">
        <v>42</v>
      </c>
      <c r="B2918" s="2" t="s">
        <v>6260</v>
      </c>
      <c r="C2918" s="1101">
        <v>2917</v>
      </c>
      <c r="D2918" s="1101">
        <v>19</v>
      </c>
      <c r="E2918" s="1101">
        <v>25</v>
      </c>
      <c r="F2918" s="1101">
        <v>364</v>
      </c>
      <c r="G2918" s="1101">
        <v>62</v>
      </c>
      <c r="H2918" s="1102">
        <f>MID(I2918,1,50)</f>
      </c>
      <c r="I2918" s="1" t="s">
        <v>6383</v>
      </c>
      <c r="J2918" s="1104" t="s">
        <v>6384</v>
      </c>
    </row>
    <row x14ac:dyDescent="0.25" r="2919" customHeight="1" ht="23.25">
      <c r="A2919" s="97">
        <v>42</v>
      </c>
      <c r="B2919" s="2" t="s">
        <v>6260</v>
      </c>
      <c r="C2919" s="1101">
        <v>2918</v>
      </c>
      <c r="D2919" s="1101">
        <v>19</v>
      </c>
      <c r="E2919" s="1101">
        <v>25</v>
      </c>
      <c r="F2919" s="1101">
        <v>364</v>
      </c>
      <c r="G2919" s="1101">
        <v>63</v>
      </c>
      <c r="H2919" s="1102">
        <f>MID(I2919,1,50)</f>
      </c>
      <c r="I2919" s="1" t="s">
        <v>6385</v>
      </c>
      <c r="J2919" s="1104" t="s">
        <v>6386</v>
      </c>
    </row>
    <row x14ac:dyDescent="0.25" r="2920" customHeight="1" ht="23.25">
      <c r="A2920" s="97">
        <v>42</v>
      </c>
      <c r="B2920" s="2" t="s">
        <v>6260</v>
      </c>
      <c r="C2920" s="1101">
        <v>2919</v>
      </c>
      <c r="D2920" s="1101">
        <v>19</v>
      </c>
      <c r="E2920" s="1101">
        <v>25</v>
      </c>
      <c r="F2920" s="1101">
        <v>364</v>
      </c>
      <c r="G2920" s="1101">
        <v>64</v>
      </c>
      <c r="H2920" s="1102">
        <f>MID(I2920,1,50)</f>
      </c>
      <c r="I2920" s="1" t="s">
        <v>6387</v>
      </c>
      <c r="J2920" s="1104" t="s">
        <v>6388</v>
      </c>
    </row>
    <row x14ac:dyDescent="0.25" r="2921" customHeight="1" ht="23.25">
      <c r="A2921" s="97">
        <v>42</v>
      </c>
      <c r="B2921" s="2" t="s">
        <v>6260</v>
      </c>
      <c r="C2921" s="1101">
        <v>2920</v>
      </c>
      <c r="D2921" s="1101">
        <v>19</v>
      </c>
      <c r="E2921" s="1101">
        <v>25</v>
      </c>
      <c r="F2921" s="1101">
        <v>364</v>
      </c>
      <c r="G2921" s="1101">
        <v>65</v>
      </c>
      <c r="H2921" s="1102">
        <f>MID(I2921,1,50)</f>
      </c>
      <c r="I2921" s="1" t="s">
        <v>6389</v>
      </c>
      <c r="J2921" s="1104" t="s">
        <v>6390</v>
      </c>
    </row>
    <row x14ac:dyDescent="0.25" r="2922" customHeight="1" ht="23.25">
      <c r="A2922" s="97">
        <v>42</v>
      </c>
      <c r="B2922" s="2" t="s">
        <v>6260</v>
      </c>
      <c r="C2922" s="1101">
        <v>2921</v>
      </c>
      <c r="D2922" s="1101">
        <v>19</v>
      </c>
      <c r="E2922" s="1101">
        <v>25</v>
      </c>
      <c r="F2922" s="1101">
        <v>364</v>
      </c>
      <c r="G2922" s="1101">
        <v>66</v>
      </c>
      <c r="H2922" s="1102">
        <f>MID(I2922,1,50)</f>
      </c>
      <c r="I2922" s="1" t="s">
        <v>6391</v>
      </c>
      <c r="J2922" s="1104" t="s">
        <v>6392</v>
      </c>
    </row>
    <row x14ac:dyDescent="0.25" r="2923" customHeight="1" ht="23.25">
      <c r="A2923" s="97">
        <v>42</v>
      </c>
      <c r="B2923" s="2" t="s">
        <v>6260</v>
      </c>
      <c r="C2923" s="1101">
        <v>2922</v>
      </c>
      <c r="D2923" s="1101">
        <v>19</v>
      </c>
      <c r="E2923" s="1101">
        <v>25</v>
      </c>
      <c r="F2923" s="1101">
        <v>364</v>
      </c>
      <c r="G2923" s="1101">
        <v>67</v>
      </c>
      <c r="H2923" s="1102">
        <f>MID(I2923,1,50)</f>
      </c>
      <c r="I2923" s="1" t="s">
        <v>6393</v>
      </c>
      <c r="J2923" s="1104" t="s">
        <v>6394</v>
      </c>
    </row>
    <row x14ac:dyDescent="0.25" r="2924" customHeight="1" ht="23.25">
      <c r="A2924" s="97">
        <v>42</v>
      </c>
      <c r="B2924" s="2" t="s">
        <v>6260</v>
      </c>
      <c r="C2924" s="1101">
        <v>2923</v>
      </c>
      <c r="D2924" s="1101">
        <v>19</v>
      </c>
      <c r="E2924" s="1101">
        <v>25</v>
      </c>
      <c r="F2924" s="1101">
        <v>365</v>
      </c>
      <c r="G2924" s="1101">
        <v>68</v>
      </c>
      <c r="H2924" s="1102">
        <f>MID(I2924,1,50)</f>
      </c>
      <c r="I2924" s="1" t="s">
        <v>6395</v>
      </c>
      <c r="J2924" s="1104" t="s">
        <v>6396</v>
      </c>
    </row>
    <row x14ac:dyDescent="0.25" r="2925" customHeight="1" ht="23.25">
      <c r="A2925" s="97">
        <v>42</v>
      </c>
      <c r="B2925" s="2" t="s">
        <v>6260</v>
      </c>
      <c r="C2925" s="1101">
        <v>2924</v>
      </c>
      <c r="D2925" s="1101">
        <v>19</v>
      </c>
      <c r="E2925" s="1101">
        <v>25</v>
      </c>
      <c r="F2925" s="1101">
        <v>365</v>
      </c>
      <c r="G2925" s="1101">
        <v>69</v>
      </c>
      <c r="H2925" s="1102">
        <f>MID(I2925,1,50)</f>
      </c>
      <c r="I2925" s="1" t="s">
        <v>6397</v>
      </c>
      <c r="J2925" s="1104" t="s">
        <v>6398</v>
      </c>
    </row>
    <row x14ac:dyDescent="0.25" r="2926" customHeight="1" ht="23.25">
      <c r="A2926" s="97">
        <v>42</v>
      </c>
      <c r="B2926" s="2" t="s">
        <v>6260</v>
      </c>
      <c r="C2926" s="1101">
        <v>2925</v>
      </c>
      <c r="D2926" s="1101">
        <v>19</v>
      </c>
      <c r="E2926" s="1101">
        <v>25</v>
      </c>
      <c r="F2926" s="1101">
        <v>365</v>
      </c>
      <c r="G2926" s="1101">
        <v>70</v>
      </c>
      <c r="H2926" s="1102">
        <f>MID(I2926,1,50)</f>
      </c>
      <c r="I2926" s="1" t="s">
        <v>6399</v>
      </c>
      <c r="J2926" s="1104" t="s">
        <v>6400</v>
      </c>
    </row>
    <row x14ac:dyDescent="0.25" r="2927" customHeight="1" ht="23.25">
      <c r="A2927" s="97">
        <v>42</v>
      </c>
      <c r="B2927" s="2" t="s">
        <v>6260</v>
      </c>
      <c r="C2927" s="1101">
        <v>2926</v>
      </c>
      <c r="D2927" s="1101">
        <v>19</v>
      </c>
      <c r="E2927" s="1101">
        <v>25</v>
      </c>
      <c r="F2927" s="1101">
        <v>365</v>
      </c>
      <c r="G2927" s="1101">
        <v>71</v>
      </c>
      <c r="H2927" s="1102">
        <f>MID(I2927,1,50)</f>
      </c>
      <c r="I2927" s="1" t="s">
        <v>6401</v>
      </c>
      <c r="J2927" s="1104" t="s">
        <v>6402</v>
      </c>
    </row>
    <row x14ac:dyDescent="0.25" r="2928" customHeight="1" ht="23.25">
      <c r="A2928" s="97">
        <v>42</v>
      </c>
      <c r="B2928" s="2" t="s">
        <v>6260</v>
      </c>
      <c r="C2928" s="1101">
        <v>2927</v>
      </c>
      <c r="D2928" s="1101">
        <v>19</v>
      </c>
      <c r="E2928" s="1101">
        <v>25</v>
      </c>
      <c r="F2928" s="1101">
        <v>365</v>
      </c>
      <c r="G2928" s="1101">
        <v>72</v>
      </c>
      <c r="H2928" s="1102">
        <f>MID(I2928,1,50)</f>
      </c>
      <c r="I2928" s="1" t="s">
        <v>6403</v>
      </c>
      <c r="J2928" s="1104" t="s">
        <v>6404</v>
      </c>
    </row>
    <row x14ac:dyDescent="0.25" r="2929" customHeight="1" ht="23.25">
      <c r="A2929" s="97">
        <v>42</v>
      </c>
      <c r="B2929" s="2" t="s">
        <v>6260</v>
      </c>
      <c r="C2929" s="1101">
        <v>2928</v>
      </c>
      <c r="D2929" s="1101">
        <v>19</v>
      </c>
      <c r="E2929" s="1101">
        <v>25</v>
      </c>
      <c r="F2929" s="1101">
        <v>365</v>
      </c>
      <c r="G2929" s="1101">
        <v>73</v>
      </c>
      <c r="H2929" s="1102">
        <f>MID(I2929,1,50)</f>
      </c>
      <c r="I2929" s="1" t="s">
        <v>6405</v>
      </c>
      <c r="J2929" s="1104" t="s">
        <v>6406</v>
      </c>
    </row>
    <row x14ac:dyDescent="0.25" r="2930" customHeight="1" ht="23.25">
      <c r="A2930" s="97">
        <v>42</v>
      </c>
      <c r="B2930" s="2" t="s">
        <v>6260</v>
      </c>
      <c r="C2930" s="1101">
        <v>2929</v>
      </c>
      <c r="D2930" s="1101">
        <v>19</v>
      </c>
      <c r="E2930" s="1101">
        <v>25</v>
      </c>
      <c r="F2930" s="1101">
        <v>365</v>
      </c>
      <c r="G2930" s="1101">
        <v>74</v>
      </c>
      <c r="H2930" s="1102">
        <f>MID(I2930,1,50)</f>
      </c>
      <c r="I2930" s="1" t="s">
        <v>6407</v>
      </c>
      <c r="J2930" s="1104" t="s">
        <v>6408</v>
      </c>
    </row>
    <row x14ac:dyDescent="0.25" r="2931" customHeight="1" ht="23.25">
      <c r="A2931" s="97">
        <v>42</v>
      </c>
      <c r="B2931" s="2" t="s">
        <v>6260</v>
      </c>
      <c r="C2931" s="1101">
        <v>2930</v>
      </c>
      <c r="D2931" s="1101">
        <v>19</v>
      </c>
      <c r="E2931" s="1101">
        <v>25</v>
      </c>
      <c r="F2931" s="1101">
        <v>365</v>
      </c>
      <c r="G2931" s="1101">
        <v>75</v>
      </c>
      <c r="H2931" s="1102">
        <f>MID(I2931,1,50)</f>
      </c>
      <c r="I2931" s="1" t="s">
        <v>6409</v>
      </c>
      <c r="J2931" s="1104" t="s">
        <v>6410</v>
      </c>
    </row>
    <row x14ac:dyDescent="0.25" r="2932" customHeight="1" ht="23.25">
      <c r="A2932" s="97">
        <v>42</v>
      </c>
      <c r="B2932" s="2" t="s">
        <v>6260</v>
      </c>
      <c r="C2932" s="1101">
        <v>2931</v>
      </c>
      <c r="D2932" s="1101">
        <v>19</v>
      </c>
      <c r="E2932" s="1101">
        <v>25</v>
      </c>
      <c r="F2932" s="1101">
        <v>365</v>
      </c>
      <c r="G2932" s="1101">
        <v>76</v>
      </c>
      <c r="H2932" s="1102">
        <f>MID(I2932,1,50)</f>
      </c>
      <c r="I2932" s="1" t="s">
        <v>6411</v>
      </c>
      <c r="J2932" s="1104" t="s">
        <v>6412</v>
      </c>
    </row>
    <row x14ac:dyDescent="0.25" r="2933" customHeight="1" ht="23.25">
      <c r="A2933" s="97">
        <v>42</v>
      </c>
      <c r="B2933" s="2" t="s">
        <v>6260</v>
      </c>
      <c r="C2933" s="1101">
        <v>2932</v>
      </c>
      <c r="D2933" s="1101">
        <v>19</v>
      </c>
      <c r="E2933" s="1101">
        <v>25</v>
      </c>
      <c r="F2933" s="1101">
        <v>365</v>
      </c>
      <c r="G2933" s="1101">
        <v>77</v>
      </c>
      <c r="H2933" s="1102">
        <f>MID(I2933,1,50)</f>
      </c>
      <c r="I2933" s="1" t="s">
        <v>6413</v>
      </c>
      <c r="J2933" s="1104" t="s">
        <v>6414</v>
      </c>
    </row>
    <row x14ac:dyDescent="0.25" r="2934" customHeight="1" ht="23.25">
      <c r="A2934" s="97">
        <v>47</v>
      </c>
      <c r="B2934" s="2" t="s">
        <v>6415</v>
      </c>
      <c r="C2934" s="1101">
        <v>2933</v>
      </c>
      <c r="D2934" s="1101">
        <v>19</v>
      </c>
      <c r="E2934" s="1101">
        <v>26</v>
      </c>
      <c r="F2934" s="1101">
        <v>366</v>
      </c>
      <c r="G2934" s="1101">
        <v>1</v>
      </c>
      <c r="H2934" s="1102">
        <f>MID(I2934,1,50)</f>
      </c>
      <c r="I2934" s="1" t="s">
        <v>6416</v>
      </c>
      <c r="J2934" s="1104" t="s">
        <v>6417</v>
      </c>
    </row>
    <row x14ac:dyDescent="0.25" r="2935" customHeight="1" ht="23.25">
      <c r="A2935" s="97">
        <v>47</v>
      </c>
      <c r="B2935" s="2" t="s">
        <v>6415</v>
      </c>
      <c r="C2935" s="1101">
        <v>2934</v>
      </c>
      <c r="D2935" s="1101">
        <v>19</v>
      </c>
      <c r="E2935" s="1101">
        <v>26</v>
      </c>
      <c r="F2935" s="1101">
        <v>366</v>
      </c>
      <c r="G2935" s="1101">
        <v>2</v>
      </c>
      <c r="H2935" s="1102">
        <f>MID(I2935,1,50)</f>
      </c>
      <c r="I2935" s="1" t="s">
        <v>6418</v>
      </c>
      <c r="J2935" s="1104" t="s">
        <v>6419</v>
      </c>
    </row>
    <row x14ac:dyDescent="0.25" r="2936" customHeight="1" ht="23.25">
      <c r="A2936" s="97">
        <v>47</v>
      </c>
      <c r="B2936" s="2" t="s">
        <v>6415</v>
      </c>
      <c r="C2936" s="1101">
        <v>2935</v>
      </c>
      <c r="D2936" s="1101">
        <v>19</v>
      </c>
      <c r="E2936" s="1101">
        <v>26</v>
      </c>
      <c r="F2936" s="1101">
        <v>366</v>
      </c>
      <c r="G2936" s="1101">
        <v>3</v>
      </c>
      <c r="H2936" s="1102">
        <f>MID(I2936,1,50)</f>
      </c>
      <c r="I2936" s="1" t="s">
        <v>6420</v>
      </c>
      <c r="J2936" s="1104" t="s">
        <v>6421</v>
      </c>
    </row>
    <row x14ac:dyDescent="0.25" r="2937" customHeight="1" ht="23.25">
      <c r="A2937" s="97">
        <v>47</v>
      </c>
      <c r="B2937" s="2" t="s">
        <v>6415</v>
      </c>
      <c r="C2937" s="1101">
        <v>2936</v>
      </c>
      <c r="D2937" s="1101">
        <v>19</v>
      </c>
      <c r="E2937" s="1101">
        <v>26</v>
      </c>
      <c r="F2937" s="1101">
        <v>366</v>
      </c>
      <c r="G2937" s="1101">
        <v>4</v>
      </c>
      <c r="H2937" s="1102">
        <f>MID(I2937,1,50)</f>
      </c>
      <c r="I2937" s="1" t="s">
        <v>6422</v>
      </c>
      <c r="J2937" s="1104" t="s">
        <v>6423</v>
      </c>
    </row>
    <row x14ac:dyDescent="0.25" r="2938" customHeight="1" ht="23.25">
      <c r="A2938" s="97">
        <v>47</v>
      </c>
      <c r="B2938" s="2" t="s">
        <v>6415</v>
      </c>
      <c r="C2938" s="1101">
        <v>2937</v>
      </c>
      <c r="D2938" s="1101">
        <v>19</v>
      </c>
      <c r="E2938" s="1101">
        <v>26</v>
      </c>
      <c r="F2938" s="1101">
        <v>366</v>
      </c>
      <c r="G2938" s="1101">
        <v>5</v>
      </c>
      <c r="H2938" s="1102">
        <f>MID(I2938,1,50)</f>
      </c>
      <c r="I2938" s="1" t="s">
        <v>6424</v>
      </c>
      <c r="J2938" s="1104" t="s">
        <v>6425</v>
      </c>
    </row>
    <row x14ac:dyDescent="0.25" r="2939" customHeight="1" ht="23.25">
      <c r="A2939" s="97">
        <v>47</v>
      </c>
      <c r="B2939" s="2" t="s">
        <v>6415</v>
      </c>
      <c r="C2939" s="1101">
        <v>2938</v>
      </c>
      <c r="D2939" s="1101">
        <v>19</v>
      </c>
      <c r="E2939" s="1101">
        <v>26</v>
      </c>
      <c r="F2939" s="1101">
        <v>366</v>
      </c>
      <c r="G2939" s="1101">
        <v>6</v>
      </c>
      <c r="H2939" s="1102">
        <f>MID(I2939,1,50)</f>
      </c>
      <c r="I2939" s="1" t="s">
        <v>6426</v>
      </c>
      <c r="J2939" s="1104" t="s">
        <v>6427</v>
      </c>
    </row>
    <row x14ac:dyDescent="0.25" r="2940" customHeight="1" ht="23.25">
      <c r="A2940" s="97">
        <v>47</v>
      </c>
      <c r="B2940" s="2" t="s">
        <v>6415</v>
      </c>
      <c r="C2940" s="1101">
        <v>2939</v>
      </c>
      <c r="D2940" s="1101">
        <v>19</v>
      </c>
      <c r="E2940" s="1101">
        <v>26</v>
      </c>
      <c r="F2940" s="1101">
        <v>366</v>
      </c>
      <c r="G2940" s="1101">
        <v>7</v>
      </c>
      <c r="H2940" s="1102">
        <f>MID(I2940,1,50)</f>
      </c>
      <c r="I2940" s="1" t="s">
        <v>6428</v>
      </c>
      <c r="J2940" s="1104" t="s">
        <v>6429</v>
      </c>
    </row>
    <row x14ac:dyDescent="0.25" r="2941" customHeight="1" ht="23.25">
      <c r="A2941" s="97">
        <v>47</v>
      </c>
      <c r="B2941" s="2" t="s">
        <v>6415</v>
      </c>
      <c r="C2941" s="1101">
        <v>2940</v>
      </c>
      <c r="D2941" s="1101">
        <v>19</v>
      </c>
      <c r="E2941" s="1101">
        <v>26</v>
      </c>
      <c r="F2941" s="1101">
        <v>366</v>
      </c>
      <c r="G2941" s="1101">
        <v>8</v>
      </c>
      <c r="H2941" s="1102">
        <f>MID(I2941,1,50)</f>
      </c>
      <c r="I2941" s="1" t="s">
        <v>6430</v>
      </c>
      <c r="J2941" s="1104" t="s">
        <v>6431</v>
      </c>
    </row>
    <row x14ac:dyDescent="0.25" r="2942" customHeight="1" ht="23.25">
      <c r="A2942" s="97">
        <v>47</v>
      </c>
      <c r="B2942" s="2" t="s">
        <v>6415</v>
      </c>
      <c r="C2942" s="1101">
        <v>2941</v>
      </c>
      <c r="D2942" s="1101">
        <v>19</v>
      </c>
      <c r="E2942" s="1101">
        <v>26</v>
      </c>
      <c r="F2942" s="1101">
        <v>366</v>
      </c>
      <c r="G2942" s="1101">
        <v>9</v>
      </c>
      <c r="H2942" s="1102">
        <f>MID(I2942,1,50)</f>
      </c>
      <c r="I2942" s="1" t="s">
        <v>6432</v>
      </c>
      <c r="J2942" s="1104" t="s">
        <v>6433</v>
      </c>
    </row>
    <row x14ac:dyDescent="0.25" r="2943" customHeight="1" ht="23.25">
      <c r="A2943" s="97">
        <v>47</v>
      </c>
      <c r="B2943" s="2" t="s">
        <v>6415</v>
      </c>
      <c r="C2943" s="1101">
        <v>2942</v>
      </c>
      <c r="D2943" s="1101">
        <v>19</v>
      </c>
      <c r="E2943" s="1101">
        <v>26</v>
      </c>
      <c r="F2943" s="1101">
        <v>366</v>
      </c>
      <c r="G2943" s="1101">
        <v>10</v>
      </c>
      <c r="H2943" s="1102">
        <f>MID(I2943,1,50)</f>
      </c>
      <c r="I2943" s="1" t="s">
        <v>6434</v>
      </c>
      <c r="J2943" s="1104" t="s">
        <v>6435</v>
      </c>
    </row>
    <row x14ac:dyDescent="0.25" r="2944" customHeight="1" ht="23.25">
      <c r="A2944" s="97">
        <v>47</v>
      </c>
      <c r="B2944" s="2" t="s">
        <v>6415</v>
      </c>
      <c r="C2944" s="1101">
        <v>2943</v>
      </c>
      <c r="D2944" s="1101">
        <v>19</v>
      </c>
      <c r="E2944" s="1101">
        <v>26</v>
      </c>
      <c r="F2944" s="1101">
        <v>366</v>
      </c>
      <c r="G2944" s="1101">
        <v>11</v>
      </c>
      <c r="H2944" s="1102">
        <f>MID(I2944,1,50)</f>
      </c>
      <c r="I2944" s="1" t="s">
        <v>6436</v>
      </c>
      <c r="J2944" s="1104" t="s">
        <v>6437</v>
      </c>
    </row>
    <row x14ac:dyDescent="0.25" r="2945" customHeight="1" ht="23.25">
      <c r="A2945" s="97">
        <v>47</v>
      </c>
      <c r="B2945" s="2" t="s">
        <v>6415</v>
      </c>
      <c r="C2945" s="1101">
        <v>2944</v>
      </c>
      <c r="D2945" s="1101">
        <v>19</v>
      </c>
      <c r="E2945" s="1101">
        <v>26</v>
      </c>
      <c r="F2945" s="1101">
        <v>366</v>
      </c>
      <c r="G2945" s="1101">
        <v>12</v>
      </c>
      <c r="H2945" s="1102">
        <f>MID(I2945,1,50)</f>
      </c>
      <c r="I2945" s="1" t="s">
        <v>6438</v>
      </c>
      <c r="J2945" s="1104" t="s">
        <v>6439</v>
      </c>
    </row>
    <row x14ac:dyDescent="0.25" r="2946" customHeight="1" ht="23.25">
      <c r="A2946" s="97">
        <v>47</v>
      </c>
      <c r="B2946" s="2" t="s">
        <v>6415</v>
      </c>
      <c r="C2946" s="1101">
        <v>2945</v>
      </c>
      <c r="D2946" s="1101">
        <v>19</v>
      </c>
      <c r="E2946" s="1101">
        <v>26</v>
      </c>
      <c r="F2946" s="1101">
        <v>366</v>
      </c>
      <c r="G2946" s="1101">
        <v>13</v>
      </c>
      <c r="H2946" s="1102">
        <f>MID(I2946,1,50)</f>
      </c>
      <c r="I2946" s="1" t="s">
        <v>6440</v>
      </c>
      <c r="J2946" s="1104" t="s">
        <v>6441</v>
      </c>
    </row>
    <row x14ac:dyDescent="0.25" r="2947" customHeight="1" ht="23.25">
      <c r="A2947" s="97">
        <v>47</v>
      </c>
      <c r="B2947" s="2" t="s">
        <v>6415</v>
      </c>
      <c r="C2947" s="1101">
        <v>2946</v>
      </c>
      <c r="D2947" s="1101">
        <v>19</v>
      </c>
      <c r="E2947" s="1101">
        <v>26</v>
      </c>
      <c r="F2947" s="1101">
        <v>366</v>
      </c>
      <c r="G2947" s="1101">
        <v>14</v>
      </c>
      <c r="H2947" s="1102">
        <f>MID(I2947,1,50)</f>
      </c>
      <c r="I2947" s="1" t="s">
        <v>6442</v>
      </c>
      <c r="J2947" s="1104" t="s">
        <v>6443</v>
      </c>
    </row>
    <row x14ac:dyDescent="0.25" r="2948" customHeight="1" ht="23.25">
      <c r="A2948" s="97">
        <v>47</v>
      </c>
      <c r="B2948" s="2" t="s">
        <v>6415</v>
      </c>
      <c r="C2948" s="1101">
        <v>2947</v>
      </c>
      <c r="D2948" s="1101">
        <v>19</v>
      </c>
      <c r="E2948" s="1101">
        <v>26</v>
      </c>
      <c r="F2948" s="1101">
        <v>366</v>
      </c>
      <c r="G2948" s="1101">
        <v>15</v>
      </c>
      <c r="H2948" s="1102">
        <f>MID(I2948,1,50)</f>
      </c>
      <c r="I2948" s="1" t="s">
        <v>6444</v>
      </c>
      <c r="J2948" s="1104" t="s">
        <v>6445</v>
      </c>
    </row>
    <row x14ac:dyDescent="0.25" r="2949" customHeight="1" ht="23.25">
      <c r="A2949" s="97">
        <v>47</v>
      </c>
      <c r="B2949" s="2" t="s">
        <v>6415</v>
      </c>
      <c r="C2949" s="1101">
        <v>2948</v>
      </c>
      <c r="D2949" s="1101">
        <v>19</v>
      </c>
      <c r="E2949" s="1101">
        <v>26</v>
      </c>
      <c r="F2949" s="1101">
        <v>366</v>
      </c>
      <c r="G2949" s="1101">
        <v>16</v>
      </c>
      <c r="H2949" s="1102">
        <f>MID(I2949,1,50)</f>
      </c>
      <c r="I2949" s="1" t="s">
        <v>6446</v>
      </c>
      <c r="J2949" s="1104" t="s">
        <v>6447</v>
      </c>
    </row>
    <row x14ac:dyDescent="0.25" r="2950" customHeight="1" ht="23.25">
      <c r="A2950" s="97">
        <v>47</v>
      </c>
      <c r="B2950" s="2" t="s">
        <v>6415</v>
      </c>
      <c r="C2950" s="1101">
        <v>2949</v>
      </c>
      <c r="D2950" s="1101">
        <v>19</v>
      </c>
      <c r="E2950" s="1101">
        <v>26</v>
      </c>
      <c r="F2950" s="1101">
        <v>366</v>
      </c>
      <c r="G2950" s="1101">
        <v>17</v>
      </c>
      <c r="H2950" s="1102">
        <f>MID(I2950,1,50)</f>
      </c>
      <c r="I2950" s="1" t="s">
        <v>6448</v>
      </c>
      <c r="J2950" s="1104" t="s">
        <v>6449</v>
      </c>
    </row>
    <row x14ac:dyDescent="0.25" r="2951" customHeight="1" ht="23.25">
      <c r="A2951" s="97">
        <v>47</v>
      </c>
      <c r="B2951" s="2" t="s">
        <v>6415</v>
      </c>
      <c r="C2951" s="1101">
        <v>2950</v>
      </c>
      <c r="D2951" s="1101">
        <v>19</v>
      </c>
      <c r="E2951" s="1101">
        <v>26</v>
      </c>
      <c r="F2951" s="1101">
        <v>366</v>
      </c>
      <c r="G2951" s="1101">
        <v>18</v>
      </c>
      <c r="H2951" s="1102">
        <f>MID(I2951,1,50)</f>
      </c>
      <c r="I2951" s="1" t="s">
        <v>6450</v>
      </c>
      <c r="J2951" s="1104" t="s">
        <v>6451</v>
      </c>
    </row>
    <row x14ac:dyDescent="0.25" r="2952" customHeight="1" ht="23.25">
      <c r="A2952" s="97">
        <v>47</v>
      </c>
      <c r="B2952" s="2" t="s">
        <v>6415</v>
      </c>
      <c r="C2952" s="1101">
        <v>2951</v>
      </c>
      <c r="D2952" s="1101">
        <v>19</v>
      </c>
      <c r="E2952" s="1101">
        <v>26</v>
      </c>
      <c r="F2952" s="1101">
        <v>366</v>
      </c>
      <c r="G2952" s="1101">
        <v>19</v>
      </c>
      <c r="H2952" s="1102">
        <f>MID(I2952,1,50)</f>
      </c>
      <c r="I2952" s="1" t="s">
        <v>6452</v>
      </c>
      <c r="J2952" s="1104" t="s">
        <v>6453</v>
      </c>
    </row>
    <row x14ac:dyDescent="0.25" r="2953" customHeight="1" ht="23.25">
      <c r="A2953" s="97">
        <v>47</v>
      </c>
      <c r="B2953" s="2" t="s">
        <v>6415</v>
      </c>
      <c r="C2953" s="1101">
        <v>2952</v>
      </c>
      <c r="D2953" s="1101">
        <v>19</v>
      </c>
      <c r="E2953" s="1101">
        <v>26</v>
      </c>
      <c r="F2953" s="1101">
        <v>367</v>
      </c>
      <c r="G2953" s="1101">
        <v>20</v>
      </c>
      <c r="H2953" s="1102">
        <f>MID(I2953,1,50)</f>
      </c>
      <c r="I2953" s="1" t="s">
        <v>6454</v>
      </c>
      <c r="J2953" s="1104" t="s">
        <v>6455</v>
      </c>
    </row>
    <row x14ac:dyDescent="0.25" r="2954" customHeight="1" ht="23.25">
      <c r="A2954" s="97">
        <v>47</v>
      </c>
      <c r="B2954" s="2" t="s">
        <v>6415</v>
      </c>
      <c r="C2954" s="1101">
        <v>2953</v>
      </c>
      <c r="D2954" s="1101">
        <v>19</v>
      </c>
      <c r="E2954" s="1101">
        <v>26</v>
      </c>
      <c r="F2954" s="1101">
        <v>367</v>
      </c>
      <c r="G2954" s="1101">
        <v>21</v>
      </c>
      <c r="H2954" s="1102">
        <f>MID(I2954,1,50)</f>
      </c>
      <c r="I2954" s="1" t="s">
        <v>6456</v>
      </c>
      <c r="J2954" s="1104" t="s">
        <v>6457</v>
      </c>
    </row>
    <row x14ac:dyDescent="0.25" r="2955" customHeight="1" ht="23.25">
      <c r="A2955" s="97">
        <v>47</v>
      </c>
      <c r="B2955" s="2" t="s">
        <v>6415</v>
      </c>
      <c r="C2955" s="1101">
        <v>2954</v>
      </c>
      <c r="D2955" s="1101">
        <v>19</v>
      </c>
      <c r="E2955" s="1101">
        <v>26</v>
      </c>
      <c r="F2955" s="1101">
        <v>367</v>
      </c>
      <c r="G2955" s="1101">
        <v>22</v>
      </c>
      <c r="H2955" s="1102">
        <f>MID(I2955,1,50)</f>
      </c>
      <c r="I2955" s="1" t="s">
        <v>6458</v>
      </c>
      <c r="J2955" s="1104" t="s">
        <v>6459</v>
      </c>
    </row>
    <row x14ac:dyDescent="0.25" r="2956" customHeight="1" ht="23.25">
      <c r="A2956" s="97">
        <v>47</v>
      </c>
      <c r="B2956" s="2" t="s">
        <v>6415</v>
      </c>
      <c r="C2956" s="1101">
        <v>2955</v>
      </c>
      <c r="D2956" s="1101">
        <v>19</v>
      </c>
      <c r="E2956" s="1101">
        <v>26</v>
      </c>
      <c r="F2956" s="1101">
        <v>367</v>
      </c>
      <c r="G2956" s="1101">
        <v>23</v>
      </c>
      <c r="H2956" s="1102">
        <f>MID(I2956,1,50)</f>
      </c>
      <c r="I2956" s="1" t="s">
        <v>6460</v>
      </c>
      <c r="J2956" s="1104" t="s">
        <v>6461</v>
      </c>
    </row>
    <row x14ac:dyDescent="0.25" r="2957" customHeight="1" ht="23.25">
      <c r="A2957" s="97">
        <v>47</v>
      </c>
      <c r="B2957" s="2" t="s">
        <v>6415</v>
      </c>
      <c r="C2957" s="1101">
        <v>2956</v>
      </c>
      <c r="D2957" s="1101">
        <v>19</v>
      </c>
      <c r="E2957" s="1101">
        <v>26</v>
      </c>
      <c r="F2957" s="1101">
        <v>367</v>
      </c>
      <c r="G2957" s="1101">
        <v>24</v>
      </c>
      <c r="H2957" s="1102">
        <f>MID(I2957,1,50)</f>
      </c>
      <c r="I2957" s="1" t="s">
        <v>6462</v>
      </c>
      <c r="J2957" s="1104" t="s">
        <v>6463</v>
      </c>
    </row>
    <row x14ac:dyDescent="0.25" r="2958" customHeight="1" ht="23.25">
      <c r="A2958" s="97">
        <v>47</v>
      </c>
      <c r="B2958" s="2" t="s">
        <v>6415</v>
      </c>
      <c r="C2958" s="1101">
        <v>2957</v>
      </c>
      <c r="D2958" s="1101">
        <v>19</v>
      </c>
      <c r="E2958" s="1101">
        <v>26</v>
      </c>
      <c r="F2958" s="1101">
        <v>367</v>
      </c>
      <c r="G2958" s="1101">
        <v>25</v>
      </c>
      <c r="H2958" s="1102">
        <f>MID(I2958,1,50)</f>
      </c>
      <c r="I2958" s="1" t="s">
        <v>6464</v>
      </c>
      <c r="J2958" s="1104" t="s">
        <v>6465</v>
      </c>
    </row>
    <row x14ac:dyDescent="0.25" r="2959" customHeight="1" ht="23.25">
      <c r="A2959" s="97">
        <v>47</v>
      </c>
      <c r="B2959" s="2" t="s">
        <v>6415</v>
      </c>
      <c r="C2959" s="1101">
        <v>2958</v>
      </c>
      <c r="D2959" s="1101">
        <v>19</v>
      </c>
      <c r="E2959" s="1101">
        <v>26</v>
      </c>
      <c r="F2959" s="1101">
        <v>367</v>
      </c>
      <c r="G2959" s="1101">
        <v>26</v>
      </c>
      <c r="H2959" s="1102">
        <f>MID(I2959,1,50)</f>
      </c>
      <c r="I2959" s="1" t="s">
        <v>6466</v>
      </c>
      <c r="J2959" s="1104" t="s">
        <v>6467</v>
      </c>
    </row>
    <row x14ac:dyDescent="0.25" r="2960" customHeight="1" ht="23.25">
      <c r="A2960" s="97">
        <v>47</v>
      </c>
      <c r="B2960" s="2" t="s">
        <v>6415</v>
      </c>
      <c r="C2960" s="1101">
        <v>2959</v>
      </c>
      <c r="D2960" s="1101">
        <v>19</v>
      </c>
      <c r="E2960" s="1101">
        <v>26</v>
      </c>
      <c r="F2960" s="1101">
        <v>367</v>
      </c>
      <c r="G2960" s="1101">
        <v>27</v>
      </c>
      <c r="H2960" s="1102">
        <f>MID(I2960,1,50)</f>
      </c>
      <c r="I2960" s="1" t="s">
        <v>6468</v>
      </c>
      <c r="J2960" s="1104" t="s">
        <v>6469</v>
      </c>
    </row>
    <row x14ac:dyDescent="0.25" r="2961" customHeight="1" ht="23.25">
      <c r="A2961" s="97">
        <v>47</v>
      </c>
      <c r="B2961" s="2" t="s">
        <v>6415</v>
      </c>
      <c r="C2961" s="1101">
        <v>2960</v>
      </c>
      <c r="D2961" s="1101">
        <v>19</v>
      </c>
      <c r="E2961" s="1101">
        <v>26</v>
      </c>
      <c r="F2961" s="1101">
        <v>367</v>
      </c>
      <c r="G2961" s="1101">
        <v>28</v>
      </c>
      <c r="H2961" s="1102">
        <f>MID(I2961,1,50)</f>
      </c>
      <c r="I2961" s="1" t="s">
        <v>6470</v>
      </c>
      <c r="J2961" s="1104" t="s">
        <v>6471</v>
      </c>
    </row>
    <row x14ac:dyDescent="0.25" r="2962" customHeight="1" ht="23.25">
      <c r="A2962" s="97">
        <v>47</v>
      </c>
      <c r="B2962" s="2" t="s">
        <v>6415</v>
      </c>
      <c r="C2962" s="1101">
        <v>2961</v>
      </c>
      <c r="D2962" s="1101">
        <v>19</v>
      </c>
      <c r="E2962" s="1101">
        <v>26</v>
      </c>
      <c r="F2962" s="1101">
        <v>367</v>
      </c>
      <c r="G2962" s="1101">
        <v>29</v>
      </c>
      <c r="H2962" s="1102">
        <f>MID(I2962,1,50)</f>
      </c>
      <c r="I2962" s="1" t="s">
        <v>6472</v>
      </c>
      <c r="J2962" s="1104" t="s">
        <v>6473</v>
      </c>
    </row>
    <row x14ac:dyDescent="0.25" r="2963" customHeight="1" ht="23.25">
      <c r="A2963" s="97">
        <v>47</v>
      </c>
      <c r="B2963" s="2" t="s">
        <v>6415</v>
      </c>
      <c r="C2963" s="1101">
        <v>2962</v>
      </c>
      <c r="D2963" s="1101">
        <v>19</v>
      </c>
      <c r="E2963" s="1101">
        <v>26</v>
      </c>
      <c r="F2963" s="1101">
        <v>367</v>
      </c>
      <c r="G2963" s="1101">
        <v>30</v>
      </c>
      <c r="H2963" s="1102">
        <f>MID(I2963,1,50)</f>
      </c>
      <c r="I2963" s="1" t="s">
        <v>6474</v>
      </c>
      <c r="J2963" s="1104" t="s">
        <v>6475</v>
      </c>
    </row>
    <row x14ac:dyDescent="0.25" r="2964" customHeight="1" ht="23.25">
      <c r="A2964" s="97">
        <v>47</v>
      </c>
      <c r="B2964" s="2" t="s">
        <v>6415</v>
      </c>
      <c r="C2964" s="1101">
        <v>2963</v>
      </c>
      <c r="D2964" s="1101">
        <v>19</v>
      </c>
      <c r="E2964" s="1101">
        <v>26</v>
      </c>
      <c r="F2964" s="1101">
        <v>367</v>
      </c>
      <c r="G2964" s="1101">
        <v>31</v>
      </c>
      <c r="H2964" s="1102">
        <f>MID(I2964,1,50)</f>
      </c>
      <c r="I2964" s="1" t="s">
        <v>6476</v>
      </c>
      <c r="J2964" s="1104" t="s">
        <v>6477</v>
      </c>
    </row>
    <row x14ac:dyDescent="0.25" r="2965" customHeight="1" ht="23.25">
      <c r="A2965" s="97">
        <v>47</v>
      </c>
      <c r="B2965" s="2" t="s">
        <v>6415</v>
      </c>
      <c r="C2965" s="1101">
        <v>2964</v>
      </c>
      <c r="D2965" s="1101">
        <v>19</v>
      </c>
      <c r="E2965" s="1101">
        <v>26</v>
      </c>
      <c r="F2965" s="1101">
        <v>367</v>
      </c>
      <c r="G2965" s="1101">
        <v>32</v>
      </c>
      <c r="H2965" s="1102">
        <f>MID(I2965,1,50)</f>
      </c>
      <c r="I2965" s="1" t="s">
        <v>2655</v>
      </c>
      <c r="J2965" s="1104" t="s">
        <v>6478</v>
      </c>
    </row>
    <row x14ac:dyDescent="0.25" r="2966" customHeight="1" ht="23.25">
      <c r="A2966" s="97">
        <v>47</v>
      </c>
      <c r="B2966" s="2" t="s">
        <v>6415</v>
      </c>
      <c r="C2966" s="1101">
        <v>2965</v>
      </c>
      <c r="D2966" s="1101">
        <v>19</v>
      </c>
      <c r="E2966" s="1101">
        <v>26</v>
      </c>
      <c r="F2966" s="1101">
        <v>367</v>
      </c>
      <c r="G2966" s="1101">
        <v>33</v>
      </c>
      <c r="H2966" s="1102">
        <f>MID(I2966,1,50)</f>
      </c>
      <c r="I2966" s="1" t="s">
        <v>2657</v>
      </c>
      <c r="J2966" s="1104" t="s">
        <v>6479</v>
      </c>
    </row>
    <row x14ac:dyDescent="0.25" r="2967" customHeight="1" ht="23.25">
      <c r="A2967" s="97">
        <v>47</v>
      </c>
      <c r="B2967" s="2" t="s">
        <v>6415</v>
      </c>
      <c r="C2967" s="1101">
        <v>2966</v>
      </c>
      <c r="D2967" s="1101">
        <v>19</v>
      </c>
      <c r="E2967" s="1101">
        <v>26</v>
      </c>
      <c r="F2967" s="1101">
        <v>367</v>
      </c>
      <c r="G2967" s="1101">
        <v>34</v>
      </c>
      <c r="H2967" s="1102">
        <f>MID(I2967,1,50)</f>
      </c>
      <c r="I2967" s="1" t="s">
        <v>6480</v>
      </c>
      <c r="J2967" s="1104" t="s">
        <v>6481</v>
      </c>
    </row>
    <row x14ac:dyDescent="0.25" r="2968" customHeight="1" ht="23.25">
      <c r="A2968" s="97">
        <v>47</v>
      </c>
      <c r="B2968" s="2" t="s">
        <v>6415</v>
      </c>
      <c r="C2968" s="1101">
        <v>2967</v>
      </c>
      <c r="D2968" s="1101">
        <v>19</v>
      </c>
      <c r="E2968" s="1101">
        <v>26</v>
      </c>
      <c r="F2968" s="1101">
        <v>367</v>
      </c>
      <c r="G2968" s="1101">
        <v>35</v>
      </c>
      <c r="H2968" s="1102">
        <f>MID(I2968,1,50)</f>
      </c>
      <c r="I2968" s="1" t="s">
        <v>6482</v>
      </c>
      <c r="J2968" s="1104" t="s">
        <v>6483</v>
      </c>
    </row>
    <row x14ac:dyDescent="0.25" r="2969" customHeight="1" ht="23.25">
      <c r="A2969" s="97">
        <v>47</v>
      </c>
      <c r="B2969" s="2" t="s">
        <v>6415</v>
      </c>
      <c r="C2969" s="1101">
        <v>2968</v>
      </c>
      <c r="D2969" s="1101">
        <v>19</v>
      </c>
      <c r="E2969" s="1101">
        <v>26</v>
      </c>
      <c r="F2969" s="1101">
        <v>367</v>
      </c>
      <c r="G2969" s="1101">
        <v>36</v>
      </c>
      <c r="H2969" s="1102">
        <f>MID(I2969,1,50)</f>
      </c>
      <c r="I2969" s="1" t="s">
        <v>6484</v>
      </c>
      <c r="J2969" s="1104" t="s">
        <v>6485</v>
      </c>
    </row>
    <row x14ac:dyDescent="0.25" r="2970" customHeight="1" ht="23.25">
      <c r="A2970" s="97">
        <v>47</v>
      </c>
      <c r="B2970" s="2" t="s">
        <v>6415</v>
      </c>
      <c r="C2970" s="1101">
        <v>2969</v>
      </c>
      <c r="D2970" s="1101">
        <v>19</v>
      </c>
      <c r="E2970" s="1101">
        <v>26</v>
      </c>
      <c r="F2970" s="1101">
        <v>367</v>
      </c>
      <c r="G2970" s="1101">
        <v>37</v>
      </c>
      <c r="H2970" s="1102">
        <f>MID(I2970,1,50)</f>
      </c>
      <c r="I2970" s="1" t="s">
        <v>6486</v>
      </c>
      <c r="J2970" s="1104" t="s">
        <v>6487</v>
      </c>
    </row>
    <row x14ac:dyDescent="0.25" r="2971" customHeight="1" ht="23.25">
      <c r="A2971" s="97">
        <v>47</v>
      </c>
      <c r="B2971" s="2" t="s">
        <v>6415</v>
      </c>
      <c r="C2971" s="1101">
        <v>2970</v>
      </c>
      <c r="D2971" s="1101">
        <v>19</v>
      </c>
      <c r="E2971" s="1101">
        <v>26</v>
      </c>
      <c r="F2971" s="1101">
        <v>367</v>
      </c>
      <c r="G2971" s="1101">
        <v>38</v>
      </c>
      <c r="H2971" s="1102">
        <f>MID(I2971,1,50)</f>
      </c>
      <c r="I2971" s="1" t="s">
        <v>6488</v>
      </c>
      <c r="J2971" s="1104" t="s">
        <v>6489</v>
      </c>
    </row>
    <row x14ac:dyDescent="0.25" r="2972" customHeight="1" ht="23.25">
      <c r="A2972" s="97">
        <v>47</v>
      </c>
      <c r="B2972" s="2" t="s">
        <v>6415</v>
      </c>
      <c r="C2972" s="1101">
        <v>2971</v>
      </c>
      <c r="D2972" s="1101">
        <v>19</v>
      </c>
      <c r="E2972" s="1101">
        <v>26</v>
      </c>
      <c r="F2972" s="1101">
        <v>367</v>
      </c>
      <c r="G2972" s="1101">
        <v>39</v>
      </c>
      <c r="H2972" s="1102">
        <f>MID(I2972,1,50)</f>
      </c>
      <c r="I2972" s="1" t="s">
        <v>6490</v>
      </c>
      <c r="J2972" s="1104" t="s">
        <v>6491</v>
      </c>
    </row>
    <row x14ac:dyDescent="0.25" r="2973" customHeight="1" ht="23.25">
      <c r="A2973" s="97">
        <v>47</v>
      </c>
      <c r="B2973" s="2" t="s">
        <v>6415</v>
      </c>
      <c r="C2973" s="1101">
        <v>2972</v>
      </c>
      <c r="D2973" s="1101">
        <v>19</v>
      </c>
      <c r="E2973" s="1101">
        <v>26</v>
      </c>
      <c r="F2973" s="1101">
        <v>368</v>
      </c>
      <c r="G2973" s="1101">
        <v>40</v>
      </c>
      <c r="H2973" s="1102">
        <f>MID(I2973,1,50)</f>
      </c>
      <c r="I2973" s="1" t="s">
        <v>6492</v>
      </c>
      <c r="J2973" s="1104" t="s">
        <v>6493</v>
      </c>
    </row>
    <row x14ac:dyDescent="0.25" r="2974" customHeight="1" ht="23.25">
      <c r="A2974" s="97">
        <v>47</v>
      </c>
      <c r="B2974" s="2" t="s">
        <v>6415</v>
      </c>
      <c r="C2974" s="1101">
        <v>2973</v>
      </c>
      <c r="D2974" s="1101">
        <v>19</v>
      </c>
      <c r="E2974" s="1101">
        <v>26</v>
      </c>
      <c r="F2974" s="1101">
        <v>368</v>
      </c>
      <c r="G2974" s="1101">
        <v>41</v>
      </c>
      <c r="H2974" s="1102">
        <f>MID(I2974,1,50)</f>
      </c>
      <c r="I2974" s="1" t="s">
        <v>6494</v>
      </c>
      <c r="J2974" s="1104" t="s">
        <v>6495</v>
      </c>
    </row>
    <row x14ac:dyDescent="0.25" r="2975" customHeight="1" ht="23.25">
      <c r="A2975" s="97">
        <v>47</v>
      </c>
      <c r="B2975" s="2" t="s">
        <v>6415</v>
      </c>
      <c r="C2975" s="1101">
        <v>2974</v>
      </c>
      <c r="D2975" s="1101">
        <v>19</v>
      </c>
      <c r="E2975" s="1101">
        <v>26</v>
      </c>
      <c r="F2975" s="1101">
        <v>368</v>
      </c>
      <c r="G2975" s="1101">
        <v>42</v>
      </c>
      <c r="H2975" s="1102">
        <f>MID(I2975,1,50)</f>
      </c>
      <c r="I2975" s="1" t="s">
        <v>6496</v>
      </c>
      <c r="J2975" s="1104" t="s">
        <v>6497</v>
      </c>
    </row>
    <row x14ac:dyDescent="0.25" r="2976" customHeight="1" ht="23.25">
      <c r="A2976" s="97">
        <v>47</v>
      </c>
      <c r="B2976" s="2" t="s">
        <v>6415</v>
      </c>
      <c r="C2976" s="1101">
        <v>2975</v>
      </c>
      <c r="D2976" s="1101">
        <v>19</v>
      </c>
      <c r="E2976" s="1101">
        <v>26</v>
      </c>
      <c r="F2976" s="1101">
        <v>368</v>
      </c>
      <c r="G2976" s="1101">
        <v>43</v>
      </c>
      <c r="H2976" s="1102">
        <f>MID(I2976,1,50)</f>
      </c>
      <c r="I2976" s="1" t="s">
        <v>6498</v>
      </c>
      <c r="J2976" s="1104" t="s">
        <v>6499</v>
      </c>
    </row>
    <row x14ac:dyDescent="0.25" r="2977" customHeight="1" ht="23.25">
      <c r="A2977" s="97">
        <v>47</v>
      </c>
      <c r="B2977" s="2" t="s">
        <v>6415</v>
      </c>
      <c r="C2977" s="1101">
        <v>2976</v>
      </c>
      <c r="D2977" s="1101">
        <v>19</v>
      </c>
      <c r="E2977" s="1101">
        <v>26</v>
      </c>
      <c r="F2977" s="1101">
        <v>368</v>
      </c>
      <c r="G2977" s="1101">
        <v>44</v>
      </c>
      <c r="H2977" s="1102">
        <f>MID(I2977,1,50)</f>
      </c>
      <c r="I2977" s="1" t="s">
        <v>6500</v>
      </c>
      <c r="J2977" s="1104" t="s">
        <v>6501</v>
      </c>
    </row>
    <row x14ac:dyDescent="0.25" r="2978" customHeight="1" ht="23.25">
      <c r="A2978" s="97">
        <v>47</v>
      </c>
      <c r="B2978" s="2" t="s">
        <v>6415</v>
      </c>
      <c r="C2978" s="1101">
        <v>2977</v>
      </c>
      <c r="D2978" s="1101">
        <v>19</v>
      </c>
      <c r="E2978" s="1101">
        <v>26</v>
      </c>
      <c r="F2978" s="1101">
        <v>368</v>
      </c>
      <c r="G2978" s="1101">
        <v>45</v>
      </c>
      <c r="H2978" s="1102">
        <f>MID(I2978,1,50)</f>
      </c>
      <c r="I2978" s="1" t="s">
        <v>6502</v>
      </c>
      <c r="J2978" s="1104" t="s">
        <v>6503</v>
      </c>
    </row>
    <row x14ac:dyDescent="0.25" r="2979" customHeight="1" ht="23.25">
      <c r="A2979" s="97">
        <v>47</v>
      </c>
      <c r="B2979" s="2" t="s">
        <v>6415</v>
      </c>
      <c r="C2979" s="1101">
        <v>2978</v>
      </c>
      <c r="D2979" s="1101">
        <v>19</v>
      </c>
      <c r="E2979" s="1101">
        <v>26</v>
      </c>
      <c r="F2979" s="1101">
        <v>368</v>
      </c>
      <c r="G2979" s="1101">
        <v>46</v>
      </c>
      <c r="H2979" s="1102">
        <f>MID(I2979,1,50)</f>
      </c>
      <c r="I2979" s="1" t="s">
        <v>6504</v>
      </c>
      <c r="J2979" s="1104" t="s">
        <v>6505</v>
      </c>
    </row>
    <row x14ac:dyDescent="0.25" r="2980" customHeight="1" ht="23.25">
      <c r="A2980" s="97">
        <v>47</v>
      </c>
      <c r="B2980" s="2" t="s">
        <v>6415</v>
      </c>
      <c r="C2980" s="1101">
        <v>2979</v>
      </c>
      <c r="D2980" s="1101">
        <v>19</v>
      </c>
      <c r="E2980" s="1101">
        <v>26</v>
      </c>
      <c r="F2980" s="1101">
        <v>368</v>
      </c>
      <c r="G2980" s="1101">
        <v>47</v>
      </c>
      <c r="H2980" s="1102">
        <f>MID(I2980,1,50)</f>
      </c>
      <c r="I2980" s="1" t="s">
        <v>2683</v>
      </c>
      <c r="J2980" s="1104" t="s">
        <v>6506</v>
      </c>
    </row>
    <row x14ac:dyDescent="0.25" r="2981" customHeight="1" ht="23.25">
      <c r="A2981" s="97">
        <v>47</v>
      </c>
      <c r="B2981" s="2" t="s">
        <v>6415</v>
      </c>
      <c r="C2981" s="1101">
        <v>2980</v>
      </c>
      <c r="D2981" s="1101">
        <v>19</v>
      </c>
      <c r="E2981" s="1101">
        <v>26</v>
      </c>
      <c r="F2981" s="1101">
        <v>368</v>
      </c>
      <c r="G2981" s="1101">
        <v>48</v>
      </c>
      <c r="H2981" s="1102">
        <f>MID(I2981,1,50)</f>
      </c>
      <c r="I2981" s="1" t="s">
        <v>2685</v>
      </c>
      <c r="J2981" s="1104" t="s">
        <v>6507</v>
      </c>
    </row>
    <row x14ac:dyDescent="0.25" r="2982" customHeight="1" ht="23.25">
      <c r="A2982" s="97">
        <v>47</v>
      </c>
      <c r="B2982" s="2" t="s">
        <v>6415</v>
      </c>
      <c r="C2982" s="1101">
        <v>2981</v>
      </c>
      <c r="D2982" s="1101">
        <v>19</v>
      </c>
      <c r="E2982" s="1101">
        <v>26</v>
      </c>
      <c r="F2982" s="1101">
        <v>368</v>
      </c>
      <c r="G2982" s="1101">
        <v>49</v>
      </c>
      <c r="H2982" s="1102">
        <f>MID(I2982,1,50)</f>
      </c>
      <c r="I2982" s="1" t="s">
        <v>6508</v>
      </c>
      <c r="J2982" s="1104" t="s">
        <v>6509</v>
      </c>
    </row>
    <row x14ac:dyDescent="0.25" r="2983" customHeight="1" ht="23.25">
      <c r="A2983" s="97">
        <v>47</v>
      </c>
      <c r="B2983" s="2" t="s">
        <v>6415</v>
      </c>
      <c r="C2983" s="1101">
        <v>2982</v>
      </c>
      <c r="D2983" s="1101">
        <v>19</v>
      </c>
      <c r="E2983" s="1101">
        <v>26</v>
      </c>
      <c r="F2983" s="1101">
        <v>368</v>
      </c>
      <c r="G2983" s="1101">
        <v>50</v>
      </c>
      <c r="H2983" s="1102">
        <f>MID(I2983,1,50)</f>
      </c>
      <c r="I2983" s="1" t="s">
        <v>6510</v>
      </c>
      <c r="J2983" s="1104" t="s">
        <v>6511</v>
      </c>
    </row>
    <row x14ac:dyDescent="0.25" r="2984" customHeight="1" ht="23.25">
      <c r="A2984" s="97">
        <v>47</v>
      </c>
      <c r="B2984" s="2" t="s">
        <v>6415</v>
      </c>
      <c r="C2984" s="1101">
        <v>2983</v>
      </c>
      <c r="D2984" s="1101">
        <v>19</v>
      </c>
      <c r="E2984" s="1101">
        <v>26</v>
      </c>
      <c r="F2984" s="1101">
        <v>368</v>
      </c>
      <c r="G2984" s="1101">
        <v>51</v>
      </c>
      <c r="H2984" s="1102">
        <f>MID(I2984,1,50)</f>
      </c>
      <c r="I2984" s="1" t="s">
        <v>6512</v>
      </c>
      <c r="J2984" s="1104" t="s">
        <v>6513</v>
      </c>
    </row>
    <row x14ac:dyDescent="0.25" r="2985" customHeight="1" ht="23.25">
      <c r="A2985" s="97">
        <v>47</v>
      </c>
      <c r="B2985" s="2" t="s">
        <v>6415</v>
      </c>
      <c r="C2985" s="1101">
        <v>2984</v>
      </c>
      <c r="D2985" s="1101">
        <v>19</v>
      </c>
      <c r="E2985" s="1101">
        <v>26</v>
      </c>
      <c r="F2985" s="1101">
        <v>368</v>
      </c>
      <c r="G2985" s="1101">
        <v>52</v>
      </c>
      <c r="H2985" s="1102">
        <f>MID(I2985,1,50)</f>
      </c>
      <c r="I2985" s="1" t="s">
        <v>6514</v>
      </c>
      <c r="J2985" s="1104" t="s">
        <v>6515</v>
      </c>
    </row>
    <row x14ac:dyDescent="0.25" r="2986" customHeight="1" ht="23.25">
      <c r="A2986" s="97">
        <v>47</v>
      </c>
      <c r="B2986" s="2" t="s">
        <v>6415</v>
      </c>
      <c r="C2986" s="1101">
        <v>2985</v>
      </c>
      <c r="D2986" s="1101">
        <v>19</v>
      </c>
      <c r="E2986" s="1101">
        <v>26</v>
      </c>
      <c r="F2986" s="1101">
        <v>368</v>
      </c>
      <c r="G2986" s="1101">
        <v>53</v>
      </c>
      <c r="H2986" s="1102">
        <f>MID(I2986,1,50)</f>
      </c>
      <c r="I2986" s="1" t="s">
        <v>6516</v>
      </c>
      <c r="J2986" s="1104" t="s">
        <v>6517</v>
      </c>
    </row>
    <row x14ac:dyDescent="0.25" r="2987" customHeight="1" ht="23.25">
      <c r="A2987" s="97">
        <v>47</v>
      </c>
      <c r="B2987" s="2" t="s">
        <v>6415</v>
      </c>
      <c r="C2987" s="1101">
        <v>2986</v>
      </c>
      <c r="D2987" s="1101">
        <v>19</v>
      </c>
      <c r="E2987" s="1101">
        <v>26</v>
      </c>
      <c r="F2987" s="1101">
        <v>368</v>
      </c>
      <c r="G2987" s="1101">
        <v>54</v>
      </c>
      <c r="H2987" s="1102">
        <f>MID(I2987,1,50)</f>
      </c>
      <c r="I2987" s="1" t="s">
        <v>6518</v>
      </c>
      <c r="J2987" s="1104" t="s">
        <v>6519</v>
      </c>
    </row>
    <row x14ac:dyDescent="0.25" r="2988" customHeight="1" ht="23.25">
      <c r="A2988" s="97">
        <v>47</v>
      </c>
      <c r="B2988" s="2" t="s">
        <v>6415</v>
      </c>
      <c r="C2988" s="1101">
        <v>2987</v>
      </c>
      <c r="D2988" s="1101">
        <v>19</v>
      </c>
      <c r="E2988" s="1101">
        <v>26</v>
      </c>
      <c r="F2988" s="1101">
        <v>368</v>
      </c>
      <c r="G2988" s="1101">
        <v>55</v>
      </c>
      <c r="H2988" s="1102">
        <f>MID(I2988,1,50)</f>
      </c>
      <c r="I2988" s="1" t="s">
        <v>6520</v>
      </c>
      <c r="J2988" s="1104" t="s">
        <v>6521</v>
      </c>
    </row>
    <row x14ac:dyDescent="0.25" r="2989" customHeight="1" ht="23.25">
      <c r="A2989" s="97">
        <v>47</v>
      </c>
      <c r="B2989" s="2" t="s">
        <v>6415</v>
      </c>
      <c r="C2989" s="1101">
        <v>2988</v>
      </c>
      <c r="D2989" s="1101">
        <v>19</v>
      </c>
      <c r="E2989" s="1101">
        <v>26</v>
      </c>
      <c r="F2989" s="1101">
        <v>368</v>
      </c>
      <c r="G2989" s="1101">
        <v>56</v>
      </c>
      <c r="H2989" s="1102">
        <f>MID(I2989,1,50)</f>
      </c>
      <c r="I2989" s="1" t="s">
        <v>6522</v>
      </c>
      <c r="J2989" s="1104" t="s">
        <v>6523</v>
      </c>
    </row>
    <row x14ac:dyDescent="0.25" r="2990" customHeight="1" ht="23.25">
      <c r="A2990" s="97">
        <v>47</v>
      </c>
      <c r="B2990" s="2" t="s">
        <v>6415</v>
      </c>
      <c r="C2990" s="1101">
        <v>2989</v>
      </c>
      <c r="D2990" s="1101">
        <v>19</v>
      </c>
      <c r="E2990" s="1101">
        <v>26</v>
      </c>
      <c r="F2990" s="1101">
        <v>368</v>
      </c>
      <c r="G2990" s="1101">
        <v>57</v>
      </c>
      <c r="H2990" s="1102">
        <f>MID(I2990,1,50)</f>
      </c>
      <c r="I2990" s="1" t="s">
        <v>6524</v>
      </c>
      <c r="J2990" s="1104" t="s">
        <v>6525</v>
      </c>
    </row>
    <row x14ac:dyDescent="0.25" r="2991" customHeight="1" ht="23.25">
      <c r="A2991" s="97">
        <v>47</v>
      </c>
      <c r="B2991" s="2" t="s">
        <v>6415</v>
      </c>
      <c r="C2991" s="1101">
        <v>2990</v>
      </c>
      <c r="D2991" s="1101">
        <v>19</v>
      </c>
      <c r="E2991" s="1101">
        <v>26</v>
      </c>
      <c r="F2991" s="1101">
        <v>368</v>
      </c>
      <c r="G2991" s="1101">
        <v>58</v>
      </c>
      <c r="H2991" s="1102">
        <f>MID(I2991,1,50)</f>
      </c>
      <c r="I2991" s="1" t="s">
        <v>6526</v>
      </c>
      <c r="J2991" s="1104" t="s">
        <v>6527</v>
      </c>
    </row>
    <row x14ac:dyDescent="0.25" r="2992" customHeight="1" ht="23.25">
      <c r="A2992" s="97">
        <v>47</v>
      </c>
      <c r="B2992" s="2" t="s">
        <v>6415</v>
      </c>
      <c r="C2992" s="1101">
        <v>2991</v>
      </c>
      <c r="D2992" s="1101">
        <v>19</v>
      </c>
      <c r="E2992" s="1101">
        <v>26</v>
      </c>
      <c r="F2992" s="1101">
        <v>368</v>
      </c>
      <c r="G2992" s="1101">
        <v>59</v>
      </c>
      <c r="H2992" s="1102">
        <f>MID(I2992,1,50)</f>
      </c>
      <c r="I2992" s="1" t="s">
        <v>6528</v>
      </c>
      <c r="J2992" s="1104" t="s">
        <v>6529</v>
      </c>
    </row>
    <row x14ac:dyDescent="0.25" r="2993" customHeight="1" ht="23.25">
      <c r="A2993" s="97">
        <v>47</v>
      </c>
      <c r="B2993" s="2" t="s">
        <v>6415</v>
      </c>
      <c r="C2993" s="1101">
        <v>2992</v>
      </c>
      <c r="D2993" s="1101">
        <v>19</v>
      </c>
      <c r="E2993" s="1101">
        <v>26</v>
      </c>
      <c r="F2993" s="1101">
        <v>368</v>
      </c>
      <c r="G2993" s="1101">
        <v>60</v>
      </c>
      <c r="H2993" s="1102">
        <f>MID(I2993,1,50)</f>
      </c>
      <c r="I2993" s="1" t="s">
        <v>6530</v>
      </c>
      <c r="J2993" s="1104" t="s">
        <v>6531</v>
      </c>
    </row>
    <row x14ac:dyDescent="0.25" r="2994" customHeight="1" ht="23.25">
      <c r="A2994" s="97">
        <v>47</v>
      </c>
      <c r="B2994" s="2" t="s">
        <v>6415</v>
      </c>
      <c r="C2994" s="1101">
        <v>2993</v>
      </c>
      <c r="D2994" s="1101">
        <v>19</v>
      </c>
      <c r="E2994" s="1101">
        <v>26</v>
      </c>
      <c r="F2994" s="1101">
        <v>369</v>
      </c>
      <c r="G2994" s="1101">
        <v>61</v>
      </c>
      <c r="H2994" s="1102">
        <f>MID(I2994,1,50)</f>
      </c>
      <c r="I2994" s="1" t="s">
        <v>6532</v>
      </c>
      <c r="J2994" s="1104" t="s">
        <v>6533</v>
      </c>
    </row>
    <row x14ac:dyDescent="0.25" r="2995" customHeight="1" ht="23.25">
      <c r="A2995" s="97">
        <v>47</v>
      </c>
      <c r="B2995" s="2" t="s">
        <v>6415</v>
      </c>
      <c r="C2995" s="1101">
        <v>2994</v>
      </c>
      <c r="D2995" s="1101">
        <v>19</v>
      </c>
      <c r="E2995" s="1101">
        <v>26</v>
      </c>
      <c r="F2995" s="1101">
        <v>369</v>
      </c>
      <c r="G2995" s="1101">
        <v>62</v>
      </c>
      <c r="H2995" s="1102">
        <f>MID(I2995,1,50)</f>
      </c>
      <c r="I2995" s="1" t="s">
        <v>6534</v>
      </c>
      <c r="J2995" s="1104" t="s">
        <v>6535</v>
      </c>
    </row>
    <row x14ac:dyDescent="0.25" r="2996" customHeight="1" ht="23.25">
      <c r="A2996" s="97">
        <v>47</v>
      </c>
      <c r="B2996" s="2" t="s">
        <v>6415</v>
      </c>
      <c r="C2996" s="1101">
        <v>2995</v>
      </c>
      <c r="D2996" s="1101">
        <v>19</v>
      </c>
      <c r="E2996" s="1101">
        <v>26</v>
      </c>
      <c r="F2996" s="1101">
        <v>369</v>
      </c>
      <c r="G2996" s="1101">
        <v>63</v>
      </c>
      <c r="H2996" s="1102">
        <f>MID(I2996,1,50)</f>
      </c>
      <c r="I2996" s="1" t="s">
        <v>6536</v>
      </c>
      <c r="J2996" s="1104" t="s">
        <v>6537</v>
      </c>
    </row>
    <row x14ac:dyDescent="0.25" r="2997" customHeight="1" ht="23.25">
      <c r="A2997" s="97">
        <v>47</v>
      </c>
      <c r="B2997" s="2" t="s">
        <v>6415</v>
      </c>
      <c r="C2997" s="1101">
        <v>2996</v>
      </c>
      <c r="D2997" s="1101">
        <v>19</v>
      </c>
      <c r="E2997" s="1101">
        <v>26</v>
      </c>
      <c r="F2997" s="1101">
        <v>369</v>
      </c>
      <c r="G2997" s="1101">
        <v>64</v>
      </c>
      <c r="H2997" s="1102">
        <f>MID(I2997,1,50)</f>
      </c>
      <c r="I2997" s="1" t="s">
        <v>6538</v>
      </c>
      <c r="J2997" s="1104" t="s">
        <v>6539</v>
      </c>
    </row>
    <row x14ac:dyDescent="0.25" r="2998" customHeight="1" ht="23.25">
      <c r="A2998" s="97">
        <v>47</v>
      </c>
      <c r="B2998" s="2" t="s">
        <v>6415</v>
      </c>
      <c r="C2998" s="1101">
        <v>2997</v>
      </c>
      <c r="D2998" s="1101">
        <v>19</v>
      </c>
      <c r="E2998" s="1101">
        <v>26</v>
      </c>
      <c r="F2998" s="1101">
        <v>369</v>
      </c>
      <c r="G2998" s="1101">
        <v>65</v>
      </c>
      <c r="H2998" s="1102">
        <f>MID(I2998,1,50)</f>
      </c>
      <c r="I2998" s="1" t="s">
        <v>6540</v>
      </c>
      <c r="J2998" s="1104" t="s">
        <v>6541</v>
      </c>
    </row>
    <row x14ac:dyDescent="0.25" r="2999" customHeight="1" ht="23.25">
      <c r="A2999" s="97">
        <v>47</v>
      </c>
      <c r="B2999" s="2" t="s">
        <v>6415</v>
      </c>
      <c r="C2999" s="1101">
        <v>2998</v>
      </c>
      <c r="D2999" s="1101">
        <v>19</v>
      </c>
      <c r="E2999" s="1101">
        <v>26</v>
      </c>
      <c r="F2999" s="1101">
        <v>369</v>
      </c>
      <c r="G2999" s="1101">
        <v>66</v>
      </c>
      <c r="H2999" s="1102">
        <f>MID(I2999,1,50)</f>
      </c>
      <c r="I2999" s="1" t="s">
        <v>6542</v>
      </c>
      <c r="J2999" s="1104" t="s">
        <v>6543</v>
      </c>
    </row>
    <row x14ac:dyDescent="0.25" r="3000" customHeight="1" ht="23.25">
      <c r="A3000" s="97">
        <v>47</v>
      </c>
      <c r="B3000" s="2" t="s">
        <v>6415</v>
      </c>
      <c r="C3000" s="1101">
        <v>2999</v>
      </c>
      <c r="D3000" s="1101">
        <v>19</v>
      </c>
      <c r="E3000" s="1101">
        <v>26</v>
      </c>
      <c r="F3000" s="1101">
        <v>369</v>
      </c>
      <c r="G3000" s="1101">
        <v>67</v>
      </c>
      <c r="H3000" s="1102">
        <f>MID(I3000,1,50)</f>
      </c>
      <c r="I3000" s="1" t="s">
        <v>6430</v>
      </c>
      <c r="J3000" s="1104" t="s">
        <v>6544</v>
      </c>
    </row>
    <row x14ac:dyDescent="0.25" r="3001" customHeight="1" ht="23.25">
      <c r="A3001" s="97">
        <v>47</v>
      </c>
      <c r="B3001" s="2" t="s">
        <v>6415</v>
      </c>
      <c r="C3001" s="1101">
        <v>3000</v>
      </c>
      <c r="D3001" s="1101">
        <v>19</v>
      </c>
      <c r="E3001" s="1101">
        <v>26</v>
      </c>
      <c r="F3001" s="1101">
        <v>369</v>
      </c>
      <c r="G3001" s="1101">
        <v>68</v>
      </c>
      <c r="H3001" s="1102">
        <f>MID(I3001,1,50)</f>
      </c>
      <c r="I3001" s="1" t="s">
        <v>6432</v>
      </c>
      <c r="J3001" s="1104" t="s">
        <v>6545</v>
      </c>
    </row>
    <row x14ac:dyDescent="0.25" r="3002" customHeight="1" ht="23.25">
      <c r="A3002" s="97">
        <v>47</v>
      </c>
      <c r="B3002" s="2" t="s">
        <v>6415</v>
      </c>
      <c r="C3002" s="1101">
        <v>3001</v>
      </c>
      <c r="D3002" s="1101">
        <v>19</v>
      </c>
      <c r="E3002" s="1101">
        <v>26</v>
      </c>
      <c r="F3002" s="1101">
        <v>369</v>
      </c>
      <c r="G3002" s="1101">
        <v>69</v>
      </c>
      <c r="H3002" s="1102">
        <f>MID(I3002,1,50)</f>
      </c>
      <c r="I3002" s="1" t="s">
        <v>6546</v>
      </c>
      <c r="J3002" s="1104" t="s">
        <v>6547</v>
      </c>
    </row>
    <row x14ac:dyDescent="0.25" r="3003" customHeight="1" ht="23.25">
      <c r="A3003" s="97">
        <v>47</v>
      </c>
      <c r="B3003" s="2" t="s">
        <v>6415</v>
      </c>
      <c r="C3003" s="1101">
        <v>3002</v>
      </c>
      <c r="D3003" s="1101">
        <v>19</v>
      </c>
      <c r="E3003" s="1101">
        <v>26</v>
      </c>
      <c r="F3003" s="1101">
        <v>369</v>
      </c>
      <c r="G3003" s="1101">
        <v>70</v>
      </c>
      <c r="H3003" s="1102">
        <f>MID(I3003,1,50)</f>
      </c>
      <c r="I3003" s="1" t="s">
        <v>6548</v>
      </c>
      <c r="J3003" s="1104" t="s">
        <v>6549</v>
      </c>
    </row>
    <row x14ac:dyDescent="0.25" r="3004" customHeight="1" ht="23.25">
      <c r="A3004" s="97">
        <v>47</v>
      </c>
      <c r="B3004" s="2" t="s">
        <v>6415</v>
      </c>
      <c r="C3004" s="1101">
        <v>3003</v>
      </c>
      <c r="D3004" s="1101">
        <v>19</v>
      </c>
      <c r="E3004" s="1101">
        <v>26</v>
      </c>
      <c r="F3004" s="1101">
        <v>369</v>
      </c>
      <c r="G3004" s="1101">
        <v>71</v>
      </c>
      <c r="H3004" s="1102">
        <f>MID(I3004,1,50)</f>
      </c>
      <c r="I3004" s="1" t="s">
        <v>6550</v>
      </c>
      <c r="J3004" s="1104" t="s">
        <v>6551</v>
      </c>
    </row>
    <row x14ac:dyDescent="0.25" r="3005" customHeight="1" ht="23.25">
      <c r="A3005" s="97">
        <v>47</v>
      </c>
      <c r="B3005" s="2" t="s">
        <v>6415</v>
      </c>
      <c r="C3005" s="1101">
        <v>3004</v>
      </c>
      <c r="D3005" s="1101">
        <v>19</v>
      </c>
      <c r="E3005" s="1101">
        <v>26</v>
      </c>
      <c r="F3005" s="1101">
        <v>369</v>
      </c>
      <c r="G3005" s="1101">
        <v>72</v>
      </c>
      <c r="H3005" s="1102">
        <f>MID(I3005,1,50)</f>
      </c>
      <c r="I3005" s="1" t="s">
        <v>6552</v>
      </c>
      <c r="J3005" s="1104" t="s">
        <v>6553</v>
      </c>
    </row>
    <row x14ac:dyDescent="0.25" r="3006" customHeight="1" ht="23.25">
      <c r="A3006" s="97">
        <v>47</v>
      </c>
      <c r="B3006" s="2" t="s">
        <v>6415</v>
      </c>
      <c r="C3006" s="1101">
        <v>3005</v>
      </c>
      <c r="D3006" s="1101">
        <v>19</v>
      </c>
      <c r="E3006" s="1101">
        <v>26</v>
      </c>
      <c r="F3006" s="1101">
        <v>369</v>
      </c>
      <c r="G3006" s="1101">
        <v>73</v>
      </c>
      <c r="H3006" s="1102">
        <f>MID(I3006,1,50)</f>
      </c>
      <c r="I3006" s="1" t="s">
        <v>6554</v>
      </c>
      <c r="J3006" s="1104" t="s">
        <v>6555</v>
      </c>
    </row>
    <row x14ac:dyDescent="0.25" r="3007" customHeight="1" ht="23.25">
      <c r="A3007" s="97">
        <v>47</v>
      </c>
      <c r="B3007" s="2" t="s">
        <v>6415</v>
      </c>
      <c r="C3007" s="1101">
        <v>3006</v>
      </c>
      <c r="D3007" s="1101">
        <v>19</v>
      </c>
      <c r="E3007" s="1101">
        <v>26</v>
      </c>
      <c r="F3007" s="1101">
        <v>369</v>
      </c>
      <c r="G3007" s="1101">
        <v>74</v>
      </c>
      <c r="H3007" s="1102">
        <f>MID(I3007,1,50)</f>
      </c>
      <c r="I3007" s="1" t="s">
        <v>6556</v>
      </c>
      <c r="J3007" s="1104" t="s">
        <v>6557</v>
      </c>
    </row>
    <row x14ac:dyDescent="0.25" r="3008" customHeight="1" ht="23.25">
      <c r="A3008" s="97">
        <v>47</v>
      </c>
      <c r="B3008" s="2" t="s">
        <v>6415</v>
      </c>
      <c r="C3008" s="1101">
        <v>3007</v>
      </c>
      <c r="D3008" s="1101">
        <v>19</v>
      </c>
      <c r="E3008" s="1101">
        <v>26</v>
      </c>
      <c r="F3008" s="1101">
        <v>369</v>
      </c>
      <c r="G3008" s="1101">
        <v>75</v>
      </c>
      <c r="H3008" s="1102">
        <f>MID(I3008,1,50)</f>
      </c>
      <c r="I3008" s="1" t="s">
        <v>6558</v>
      </c>
      <c r="J3008" s="1104" t="s">
        <v>6559</v>
      </c>
    </row>
    <row x14ac:dyDescent="0.25" r="3009" customHeight="1" ht="23.25">
      <c r="A3009" s="97">
        <v>47</v>
      </c>
      <c r="B3009" s="2" t="s">
        <v>6415</v>
      </c>
      <c r="C3009" s="1101">
        <v>3008</v>
      </c>
      <c r="D3009" s="1101">
        <v>19</v>
      </c>
      <c r="E3009" s="1101">
        <v>26</v>
      </c>
      <c r="F3009" s="1101">
        <v>369</v>
      </c>
      <c r="G3009" s="1101">
        <v>76</v>
      </c>
      <c r="H3009" s="1102">
        <f>MID(I3009,1,50)</f>
      </c>
      <c r="I3009" s="1" t="s">
        <v>6560</v>
      </c>
      <c r="J3009" s="1104" t="s">
        <v>6561</v>
      </c>
    </row>
    <row x14ac:dyDescent="0.25" r="3010" customHeight="1" ht="23.25">
      <c r="A3010" s="97">
        <v>47</v>
      </c>
      <c r="B3010" s="2" t="s">
        <v>6415</v>
      </c>
      <c r="C3010" s="1101">
        <v>3009</v>
      </c>
      <c r="D3010" s="1101">
        <v>19</v>
      </c>
      <c r="E3010" s="1101">
        <v>26</v>
      </c>
      <c r="F3010" s="1101">
        <v>369</v>
      </c>
      <c r="G3010" s="1101">
        <v>77</v>
      </c>
      <c r="H3010" s="1102">
        <f>MID(I3010,1,50)</f>
      </c>
      <c r="I3010" s="1" t="s">
        <v>6562</v>
      </c>
      <c r="J3010" s="1104" t="s">
        <v>6563</v>
      </c>
    </row>
    <row x14ac:dyDescent="0.25" r="3011" customHeight="1" ht="23.25">
      <c r="A3011" s="97">
        <v>47</v>
      </c>
      <c r="B3011" s="2" t="s">
        <v>6415</v>
      </c>
      <c r="C3011" s="1101">
        <v>3010</v>
      </c>
      <c r="D3011" s="1101">
        <v>19</v>
      </c>
      <c r="E3011" s="1101">
        <v>26</v>
      </c>
      <c r="F3011" s="1101">
        <v>369</v>
      </c>
      <c r="G3011" s="1101">
        <v>78</v>
      </c>
      <c r="H3011" s="1102">
        <f>MID(I3011,1,50)</f>
      </c>
      <c r="I3011" s="1" t="s">
        <v>6564</v>
      </c>
      <c r="J3011" s="1104" t="s">
        <v>6565</v>
      </c>
    </row>
    <row x14ac:dyDescent="0.25" r="3012" customHeight="1" ht="23.25">
      <c r="A3012" s="97">
        <v>47</v>
      </c>
      <c r="B3012" s="2" t="s">
        <v>6415</v>
      </c>
      <c r="C3012" s="1101">
        <v>3011</v>
      </c>
      <c r="D3012" s="1101">
        <v>19</v>
      </c>
      <c r="E3012" s="1101">
        <v>26</v>
      </c>
      <c r="F3012" s="1101">
        <v>369</v>
      </c>
      <c r="G3012" s="1101">
        <v>79</v>
      </c>
      <c r="H3012" s="1102">
        <f>MID(I3012,1,50)</f>
      </c>
      <c r="I3012" s="1" t="s">
        <v>6566</v>
      </c>
      <c r="J3012" s="1104" t="s">
        <v>6567</v>
      </c>
    </row>
    <row x14ac:dyDescent="0.25" r="3013" customHeight="1" ht="23.25">
      <c r="A3013" s="97">
        <v>47</v>
      </c>
      <c r="B3013" s="2" t="s">
        <v>6415</v>
      </c>
      <c r="C3013" s="1101">
        <v>3012</v>
      </c>
      <c r="D3013" s="1101">
        <v>19</v>
      </c>
      <c r="E3013" s="1101">
        <v>26</v>
      </c>
      <c r="F3013" s="1101">
        <v>369</v>
      </c>
      <c r="G3013" s="1101">
        <v>80</v>
      </c>
      <c r="H3013" s="1102">
        <f>MID(I3013,1,50)</f>
      </c>
      <c r="I3013" s="1" t="s">
        <v>6568</v>
      </c>
      <c r="J3013" s="1104" t="s">
        <v>6569</v>
      </c>
    </row>
    <row x14ac:dyDescent="0.25" r="3014" customHeight="1" ht="23.25">
      <c r="A3014" s="97">
        <v>47</v>
      </c>
      <c r="B3014" s="2" t="s">
        <v>6415</v>
      </c>
      <c r="C3014" s="1101">
        <v>3013</v>
      </c>
      <c r="D3014" s="1101">
        <v>19</v>
      </c>
      <c r="E3014" s="1101">
        <v>26</v>
      </c>
      <c r="F3014" s="1101">
        <v>369</v>
      </c>
      <c r="G3014" s="1101">
        <v>81</v>
      </c>
      <c r="H3014" s="1102">
        <f>MID(I3014,1,50)</f>
      </c>
      <c r="I3014" s="1" t="s">
        <v>6570</v>
      </c>
      <c r="J3014" s="1104" t="s">
        <v>6571</v>
      </c>
    </row>
    <row x14ac:dyDescent="0.25" r="3015" customHeight="1" ht="23.25">
      <c r="A3015" s="97">
        <v>47</v>
      </c>
      <c r="B3015" s="2" t="s">
        <v>6415</v>
      </c>
      <c r="C3015" s="1101">
        <v>3014</v>
      </c>
      <c r="D3015" s="1101">
        <v>19</v>
      </c>
      <c r="E3015" s="1101">
        <v>26</v>
      </c>
      <c r="F3015" s="1101">
        <v>369</v>
      </c>
      <c r="G3015" s="1101">
        <v>82</v>
      </c>
      <c r="H3015" s="1102">
        <f>MID(I3015,1,50)</f>
      </c>
      <c r="I3015" s="1" t="s">
        <v>6572</v>
      </c>
      <c r="J3015" s="1104" t="s">
        <v>6573</v>
      </c>
    </row>
    <row x14ac:dyDescent="0.25" r="3016" customHeight="1" ht="23.25">
      <c r="A3016" s="97">
        <v>47</v>
      </c>
      <c r="B3016" s="2" t="s">
        <v>6415</v>
      </c>
      <c r="C3016" s="1101">
        <v>3015</v>
      </c>
      <c r="D3016" s="1101">
        <v>19</v>
      </c>
      <c r="E3016" s="1101">
        <v>26</v>
      </c>
      <c r="F3016" s="1101">
        <v>369</v>
      </c>
      <c r="G3016" s="1101">
        <v>83</v>
      </c>
      <c r="H3016" s="1102">
        <f>MID(I3016,1,50)</f>
      </c>
      <c r="I3016" s="1" t="s">
        <v>6574</v>
      </c>
      <c r="J3016" s="1104" t="s">
        <v>6575</v>
      </c>
    </row>
    <row x14ac:dyDescent="0.25" r="3017" customHeight="1" ht="23.25">
      <c r="A3017" s="97">
        <v>47</v>
      </c>
      <c r="B3017" s="2" t="s">
        <v>6415</v>
      </c>
      <c r="C3017" s="1101">
        <v>3016</v>
      </c>
      <c r="D3017" s="1101">
        <v>19</v>
      </c>
      <c r="E3017" s="1101">
        <v>26</v>
      </c>
      <c r="F3017" s="1101">
        <v>370</v>
      </c>
      <c r="G3017" s="1101">
        <v>84</v>
      </c>
      <c r="H3017" s="1102">
        <f>MID(I3017,1,50)</f>
      </c>
      <c r="I3017" s="1" t="s">
        <v>6576</v>
      </c>
      <c r="J3017" s="1104" t="s">
        <v>6577</v>
      </c>
    </row>
    <row x14ac:dyDescent="0.25" r="3018" customHeight="1" ht="23.25">
      <c r="A3018" s="97">
        <v>47</v>
      </c>
      <c r="B3018" s="2" t="s">
        <v>6415</v>
      </c>
      <c r="C3018" s="1101">
        <v>3017</v>
      </c>
      <c r="D3018" s="1101">
        <v>19</v>
      </c>
      <c r="E3018" s="1101">
        <v>26</v>
      </c>
      <c r="F3018" s="1101">
        <v>370</v>
      </c>
      <c r="G3018" s="1101">
        <v>85</v>
      </c>
      <c r="H3018" s="1102">
        <f>MID(I3018,1,50)</f>
      </c>
      <c r="I3018" s="1" t="s">
        <v>6578</v>
      </c>
      <c r="J3018" s="1104" t="s">
        <v>6579</v>
      </c>
    </row>
    <row x14ac:dyDescent="0.25" r="3019" customHeight="1" ht="23.25">
      <c r="A3019" s="97">
        <v>47</v>
      </c>
      <c r="B3019" s="2" t="s">
        <v>6415</v>
      </c>
      <c r="C3019" s="1101">
        <v>3018</v>
      </c>
      <c r="D3019" s="1101">
        <v>19</v>
      </c>
      <c r="E3019" s="1101">
        <v>26</v>
      </c>
      <c r="F3019" s="1101">
        <v>370</v>
      </c>
      <c r="G3019" s="1101">
        <v>86</v>
      </c>
      <c r="H3019" s="1102">
        <f>MID(I3019,1,50)</f>
      </c>
      <c r="I3019" s="1" t="s">
        <v>6580</v>
      </c>
      <c r="J3019" s="1104" t="s">
        <v>6581</v>
      </c>
    </row>
    <row x14ac:dyDescent="0.25" r="3020" customHeight="1" ht="23.25">
      <c r="A3020" s="97">
        <v>47</v>
      </c>
      <c r="B3020" s="2" t="s">
        <v>6415</v>
      </c>
      <c r="C3020" s="1101">
        <v>3019</v>
      </c>
      <c r="D3020" s="1101">
        <v>19</v>
      </c>
      <c r="E3020" s="1101">
        <v>26</v>
      </c>
      <c r="F3020" s="1101">
        <v>370</v>
      </c>
      <c r="G3020" s="1101">
        <v>87</v>
      </c>
      <c r="H3020" s="1102">
        <f>MID(I3020,1,50)</f>
      </c>
      <c r="I3020" s="1" t="s">
        <v>6582</v>
      </c>
      <c r="J3020" s="1104" t="s">
        <v>6583</v>
      </c>
    </row>
    <row x14ac:dyDescent="0.25" r="3021" customHeight="1" ht="23.25">
      <c r="A3021" s="97">
        <v>47</v>
      </c>
      <c r="B3021" s="2" t="s">
        <v>6415</v>
      </c>
      <c r="C3021" s="1101">
        <v>3020</v>
      </c>
      <c r="D3021" s="1101">
        <v>19</v>
      </c>
      <c r="E3021" s="1101">
        <v>26</v>
      </c>
      <c r="F3021" s="1101">
        <v>370</v>
      </c>
      <c r="G3021" s="1101">
        <v>88</v>
      </c>
      <c r="H3021" s="1102">
        <f>MID(I3021,1,50)</f>
      </c>
      <c r="I3021" s="1" t="s">
        <v>6584</v>
      </c>
      <c r="J3021" s="1104" t="s">
        <v>6585</v>
      </c>
    </row>
    <row x14ac:dyDescent="0.25" r="3022" customHeight="1" ht="23.25">
      <c r="A3022" s="97">
        <v>47</v>
      </c>
      <c r="B3022" s="2" t="s">
        <v>6415</v>
      </c>
      <c r="C3022" s="1101">
        <v>3021</v>
      </c>
      <c r="D3022" s="1101">
        <v>19</v>
      </c>
      <c r="E3022" s="1101">
        <v>26</v>
      </c>
      <c r="F3022" s="1101">
        <v>370</v>
      </c>
      <c r="G3022" s="1101">
        <v>89</v>
      </c>
      <c r="H3022" s="1102">
        <f>MID(I3022,1,50)</f>
      </c>
      <c r="I3022" s="1" t="s">
        <v>6586</v>
      </c>
      <c r="J3022" s="1104" t="s">
        <v>6587</v>
      </c>
    </row>
    <row x14ac:dyDescent="0.25" r="3023" customHeight="1" ht="23.25">
      <c r="A3023" s="97">
        <v>47</v>
      </c>
      <c r="B3023" s="2" t="s">
        <v>6415</v>
      </c>
      <c r="C3023" s="1101">
        <v>3022</v>
      </c>
      <c r="D3023" s="1101">
        <v>19</v>
      </c>
      <c r="E3023" s="1101">
        <v>26</v>
      </c>
      <c r="F3023" s="1101">
        <v>370</v>
      </c>
      <c r="G3023" s="1101">
        <v>90</v>
      </c>
      <c r="H3023" s="1102">
        <f>MID(I3023,1,50)</f>
      </c>
      <c r="I3023" s="1" t="s">
        <v>6588</v>
      </c>
      <c r="J3023" s="1104" t="s">
        <v>6589</v>
      </c>
    </row>
    <row x14ac:dyDescent="0.25" r="3024" customHeight="1" ht="23.25">
      <c r="A3024" s="97">
        <v>47</v>
      </c>
      <c r="B3024" s="2" t="s">
        <v>6415</v>
      </c>
      <c r="C3024" s="1101">
        <v>3023</v>
      </c>
      <c r="D3024" s="1101">
        <v>19</v>
      </c>
      <c r="E3024" s="1101">
        <v>26</v>
      </c>
      <c r="F3024" s="1101">
        <v>370</v>
      </c>
      <c r="G3024" s="1101">
        <v>91</v>
      </c>
      <c r="H3024" s="1102">
        <f>MID(I3024,1,50)</f>
      </c>
      <c r="I3024" s="1" t="s">
        <v>6590</v>
      </c>
      <c r="J3024" s="1104" t="s">
        <v>6591</v>
      </c>
    </row>
    <row x14ac:dyDescent="0.25" r="3025" customHeight="1" ht="23.25">
      <c r="A3025" s="97">
        <v>47</v>
      </c>
      <c r="B3025" s="2" t="s">
        <v>6415</v>
      </c>
      <c r="C3025" s="1101">
        <v>3024</v>
      </c>
      <c r="D3025" s="1101">
        <v>19</v>
      </c>
      <c r="E3025" s="1101">
        <v>26</v>
      </c>
      <c r="F3025" s="1101">
        <v>370</v>
      </c>
      <c r="G3025" s="1101">
        <v>92</v>
      </c>
      <c r="H3025" s="1102">
        <f>MID(I3025,1,50)</f>
      </c>
      <c r="I3025" s="1" t="s">
        <v>6592</v>
      </c>
      <c r="J3025" s="1104" t="s">
        <v>6593</v>
      </c>
    </row>
    <row x14ac:dyDescent="0.25" r="3026" customHeight="1" ht="23.25">
      <c r="A3026" s="97">
        <v>47</v>
      </c>
      <c r="B3026" s="2" t="s">
        <v>6415</v>
      </c>
      <c r="C3026" s="1101">
        <v>3025</v>
      </c>
      <c r="D3026" s="1101">
        <v>19</v>
      </c>
      <c r="E3026" s="1101">
        <v>26</v>
      </c>
      <c r="F3026" s="1101">
        <v>370</v>
      </c>
      <c r="G3026" s="1101">
        <v>93</v>
      </c>
      <c r="H3026" s="1102">
        <f>MID(I3026,1,50)</f>
      </c>
      <c r="I3026" s="1" t="s">
        <v>6594</v>
      </c>
      <c r="J3026" s="1104" t="s">
        <v>6595</v>
      </c>
    </row>
    <row x14ac:dyDescent="0.25" r="3027" customHeight="1" ht="23.25">
      <c r="A3027" s="97">
        <v>47</v>
      </c>
      <c r="B3027" s="2" t="s">
        <v>6415</v>
      </c>
      <c r="C3027" s="1101">
        <v>3026</v>
      </c>
      <c r="D3027" s="1101">
        <v>19</v>
      </c>
      <c r="E3027" s="1101">
        <v>26</v>
      </c>
      <c r="F3027" s="1101">
        <v>370</v>
      </c>
      <c r="G3027" s="1101">
        <v>94</v>
      </c>
      <c r="H3027" s="1102">
        <f>MID(I3027,1,50)</f>
      </c>
      <c r="I3027" s="1" t="s">
        <v>6596</v>
      </c>
      <c r="J3027" s="1104" t="s">
        <v>6597</v>
      </c>
    </row>
    <row x14ac:dyDescent="0.25" r="3028" customHeight="1" ht="23.25">
      <c r="A3028" s="97">
        <v>47</v>
      </c>
      <c r="B3028" s="2" t="s">
        <v>6415</v>
      </c>
      <c r="C3028" s="1101">
        <v>3027</v>
      </c>
      <c r="D3028" s="1101">
        <v>19</v>
      </c>
      <c r="E3028" s="1101">
        <v>26</v>
      </c>
      <c r="F3028" s="1101">
        <v>370</v>
      </c>
      <c r="G3028" s="1101">
        <v>95</v>
      </c>
      <c r="H3028" s="1102">
        <f>MID(I3028,1,50)</f>
      </c>
      <c r="I3028" s="1" t="s">
        <v>6598</v>
      </c>
      <c r="J3028" s="1104" t="s">
        <v>6599</v>
      </c>
    </row>
    <row x14ac:dyDescent="0.25" r="3029" customHeight="1" ht="23.25">
      <c r="A3029" s="97">
        <v>47</v>
      </c>
      <c r="B3029" s="2" t="s">
        <v>6415</v>
      </c>
      <c r="C3029" s="1101">
        <v>3028</v>
      </c>
      <c r="D3029" s="1101">
        <v>19</v>
      </c>
      <c r="E3029" s="1101">
        <v>26</v>
      </c>
      <c r="F3029" s="1101">
        <v>370</v>
      </c>
      <c r="G3029" s="1101">
        <v>96</v>
      </c>
      <c r="H3029" s="1102">
        <f>MID(I3029,1,50)</f>
      </c>
      <c r="I3029" s="1" t="s">
        <v>6600</v>
      </c>
      <c r="J3029" s="1104" t="s">
        <v>6601</v>
      </c>
    </row>
    <row x14ac:dyDescent="0.25" r="3030" customHeight="1" ht="23.25">
      <c r="A3030" s="97">
        <v>47</v>
      </c>
      <c r="B3030" s="2" t="s">
        <v>6415</v>
      </c>
      <c r="C3030" s="1101">
        <v>3029</v>
      </c>
      <c r="D3030" s="1101">
        <v>19</v>
      </c>
      <c r="E3030" s="1101">
        <v>26</v>
      </c>
      <c r="F3030" s="1101">
        <v>370</v>
      </c>
      <c r="G3030" s="1101">
        <v>97</v>
      </c>
      <c r="H3030" s="1102">
        <f>MID(I3030,1,50)</f>
      </c>
      <c r="I3030" s="1" t="s">
        <v>6602</v>
      </c>
      <c r="J3030" s="1104" t="s">
        <v>6603</v>
      </c>
    </row>
    <row x14ac:dyDescent="0.25" r="3031" customHeight="1" ht="23.25">
      <c r="A3031" s="97">
        <v>47</v>
      </c>
      <c r="B3031" s="2" t="s">
        <v>6415</v>
      </c>
      <c r="C3031" s="1101">
        <v>3030</v>
      </c>
      <c r="D3031" s="1101">
        <v>19</v>
      </c>
      <c r="E3031" s="1101">
        <v>26</v>
      </c>
      <c r="F3031" s="1101">
        <v>370</v>
      </c>
      <c r="G3031" s="1101">
        <v>98</v>
      </c>
      <c r="H3031" s="1102">
        <f>MID(I3031,1,50)</f>
      </c>
      <c r="I3031" s="1" t="s">
        <v>6604</v>
      </c>
      <c r="J3031" s="1104" t="s">
        <v>6605</v>
      </c>
    </row>
    <row x14ac:dyDescent="0.25" r="3032" customHeight="1" ht="23.25">
      <c r="A3032" s="97">
        <v>47</v>
      </c>
      <c r="B3032" s="2" t="s">
        <v>6415</v>
      </c>
      <c r="C3032" s="1101">
        <v>3031</v>
      </c>
      <c r="D3032" s="1101">
        <v>19</v>
      </c>
      <c r="E3032" s="1101">
        <v>26</v>
      </c>
      <c r="F3032" s="1101">
        <v>370</v>
      </c>
      <c r="G3032" s="1101">
        <v>99</v>
      </c>
      <c r="H3032" s="1102">
        <f>MID(I3032,1,50)</f>
      </c>
      <c r="I3032" s="1" t="s">
        <v>6606</v>
      </c>
      <c r="J3032" s="1104" t="s">
        <v>6607</v>
      </c>
    </row>
    <row x14ac:dyDescent="0.25" r="3033" customHeight="1" ht="23.25">
      <c r="A3033" s="97">
        <v>47</v>
      </c>
      <c r="B3033" s="2" t="s">
        <v>6415</v>
      </c>
      <c r="C3033" s="1101">
        <v>3032</v>
      </c>
      <c r="D3033" s="1101">
        <v>19</v>
      </c>
      <c r="E3033" s="1101">
        <v>26</v>
      </c>
      <c r="F3033" s="1101">
        <v>370</v>
      </c>
      <c r="G3033" s="1101">
        <v>100</v>
      </c>
      <c r="H3033" s="1102">
        <f>MID(I3033,1,50)</f>
      </c>
      <c r="I3033" s="1" t="s">
        <v>6608</v>
      </c>
      <c r="J3033" s="1104" t="s">
        <v>6609</v>
      </c>
    </row>
    <row x14ac:dyDescent="0.25" r="3034" customHeight="1" ht="23.25">
      <c r="A3034" s="97">
        <v>47</v>
      </c>
      <c r="B3034" s="2" t="s">
        <v>6415</v>
      </c>
      <c r="C3034" s="1101">
        <v>3033</v>
      </c>
      <c r="D3034" s="1101">
        <v>19</v>
      </c>
      <c r="E3034" s="1101">
        <v>26</v>
      </c>
      <c r="F3034" s="1101">
        <v>370</v>
      </c>
      <c r="G3034" s="1101">
        <v>101</v>
      </c>
      <c r="H3034" s="1102">
        <f>MID(I3034,1,50)</f>
      </c>
      <c r="I3034" s="1" t="s">
        <v>6610</v>
      </c>
      <c r="J3034" s="1104" t="s">
        <v>6611</v>
      </c>
    </row>
    <row x14ac:dyDescent="0.25" r="3035" customHeight="1" ht="23.25">
      <c r="A3035" s="97">
        <v>47</v>
      </c>
      <c r="B3035" s="2" t="s">
        <v>6415</v>
      </c>
      <c r="C3035" s="1101">
        <v>3034</v>
      </c>
      <c r="D3035" s="1101">
        <v>19</v>
      </c>
      <c r="E3035" s="1101">
        <v>26</v>
      </c>
      <c r="F3035" s="1101">
        <v>370</v>
      </c>
      <c r="G3035" s="1101">
        <v>102</v>
      </c>
      <c r="H3035" s="1102">
        <f>MID(I3035,1,50)</f>
      </c>
      <c r="I3035" s="1" t="s">
        <v>6612</v>
      </c>
      <c r="J3035" s="1104" t="s">
        <v>6613</v>
      </c>
    </row>
    <row x14ac:dyDescent="0.25" r="3036" customHeight="1" ht="23.25">
      <c r="A3036" s="97">
        <v>47</v>
      </c>
      <c r="B3036" s="2" t="s">
        <v>6415</v>
      </c>
      <c r="C3036" s="1101">
        <v>3035</v>
      </c>
      <c r="D3036" s="1101">
        <v>19</v>
      </c>
      <c r="E3036" s="1101">
        <v>26</v>
      </c>
      <c r="F3036" s="1101">
        <v>370</v>
      </c>
      <c r="G3036" s="1101">
        <v>103</v>
      </c>
      <c r="H3036" s="1102">
        <f>MID(I3036,1,50)</f>
      </c>
      <c r="I3036" s="1" t="s">
        <v>6430</v>
      </c>
      <c r="J3036" s="1104" t="s">
        <v>6614</v>
      </c>
    </row>
    <row x14ac:dyDescent="0.25" r="3037" customHeight="1" ht="23.25">
      <c r="A3037" s="97">
        <v>47</v>
      </c>
      <c r="B3037" s="2" t="s">
        <v>6415</v>
      </c>
      <c r="C3037" s="1101">
        <v>3036</v>
      </c>
      <c r="D3037" s="1101">
        <v>19</v>
      </c>
      <c r="E3037" s="1101">
        <v>26</v>
      </c>
      <c r="F3037" s="1101">
        <v>370</v>
      </c>
      <c r="G3037" s="1101">
        <v>104</v>
      </c>
      <c r="H3037" s="1102">
        <f>MID(I3037,1,50)</f>
      </c>
      <c r="I3037" s="1" t="s">
        <v>6432</v>
      </c>
      <c r="J3037" s="1104" t="s">
        <v>6615</v>
      </c>
    </row>
    <row x14ac:dyDescent="0.25" r="3038" customHeight="1" ht="23.25">
      <c r="A3038" s="97">
        <v>47</v>
      </c>
      <c r="B3038" s="2" t="s">
        <v>6415</v>
      </c>
      <c r="C3038" s="1101">
        <v>3037</v>
      </c>
      <c r="D3038" s="1101">
        <v>19</v>
      </c>
      <c r="E3038" s="1101">
        <v>26</v>
      </c>
      <c r="F3038" s="1101">
        <v>370</v>
      </c>
      <c r="G3038" s="1101">
        <v>105</v>
      </c>
      <c r="H3038" s="1102">
        <f>MID(I3038,1,50)</f>
      </c>
      <c r="I3038" s="1" t="s">
        <v>6616</v>
      </c>
      <c r="J3038" s="1104" t="s">
        <v>6617</v>
      </c>
    </row>
    <row x14ac:dyDescent="0.25" r="3039" customHeight="1" ht="23.25">
      <c r="A3039" s="97">
        <v>47</v>
      </c>
      <c r="B3039" s="2" t="s">
        <v>6415</v>
      </c>
      <c r="C3039" s="1101">
        <v>3038</v>
      </c>
      <c r="D3039" s="1101">
        <v>19</v>
      </c>
      <c r="E3039" s="1101">
        <v>26</v>
      </c>
      <c r="F3039" s="1101">
        <v>370</v>
      </c>
      <c r="G3039" s="1101">
        <v>106</v>
      </c>
      <c r="H3039" s="1102">
        <f>MID(I3039,1,50)</f>
      </c>
      <c r="I3039" s="1" t="s">
        <v>6618</v>
      </c>
      <c r="J3039" s="1104" t="s">
        <v>6619</v>
      </c>
    </row>
    <row x14ac:dyDescent="0.25" r="3040" customHeight="1" ht="23.25">
      <c r="A3040" s="97">
        <v>47</v>
      </c>
      <c r="B3040" s="2" t="s">
        <v>6415</v>
      </c>
      <c r="C3040" s="1101">
        <v>3039</v>
      </c>
      <c r="D3040" s="1101">
        <v>19</v>
      </c>
      <c r="E3040" s="1101">
        <v>26</v>
      </c>
      <c r="F3040" s="1101">
        <v>370</v>
      </c>
      <c r="G3040" s="1101">
        <v>107</v>
      </c>
      <c r="H3040" s="1102">
        <f>MID(I3040,1,50)</f>
      </c>
      <c r="I3040" s="1" t="s">
        <v>6620</v>
      </c>
      <c r="J3040" s="1104" t="s">
        <v>6621</v>
      </c>
    </row>
    <row x14ac:dyDescent="0.25" r="3041" customHeight="1" ht="23.25">
      <c r="A3041" s="97">
        <v>47</v>
      </c>
      <c r="B3041" s="2" t="s">
        <v>6415</v>
      </c>
      <c r="C3041" s="1101">
        <v>3040</v>
      </c>
      <c r="D3041" s="1101">
        <v>19</v>
      </c>
      <c r="E3041" s="1101">
        <v>26</v>
      </c>
      <c r="F3041" s="1101">
        <v>370</v>
      </c>
      <c r="G3041" s="1101">
        <v>108</v>
      </c>
      <c r="H3041" s="1102">
        <f>MID(I3041,1,50)</f>
      </c>
      <c r="I3041" s="1" t="s">
        <v>6622</v>
      </c>
      <c r="J3041" s="1104" t="s">
        <v>6623</v>
      </c>
    </row>
    <row x14ac:dyDescent="0.25" r="3042" customHeight="1" ht="23.25">
      <c r="A3042" s="97">
        <v>47</v>
      </c>
      <c r="B3042" s="2" t="s">
        <v>6415</v>
      </c>
      <c r="C3042" s="1101">
        <v>3041</v>
      </c>
      <c r="D3042" s="1101">
        <v>19</v>
      </c>
      <c r="E3042" s="1101">
        <v>26</v>
      </c>
      <c r="F3042" s="1101">
        <v>370</v>
      </c>
      <c r="G3042" s="1101">
        <v>109</v>
      </c>
      <c r="H3042" s="1102">
        <f>MID(I3042,1,50)</f>
      </c>
      <c r="I3042" s="1" t="s">
        <v>6624</v>
      </c>
      <c r="J3042" s="1104" t="s">
        <v>6625</v>
      </c>
    </row>
    <row x14ac:dyDescent="0.25" r="3043" customHeight="1" ht="23.25">
      <c r="A3043" s="97">
        <v>47</v>
      </c>
      <c r="B3043" s="2" t="s">
        <v>6415</v>
      </c>
      <c r="C3043" s="1101">
        <v>3042</v>
      </c>
      <c r="D3043" s="1101">
        <v>19</v>
      </c>
      <c r="E3043" s="1101">
        <v>26</v>
      </c>
      <c r="F3043" s="1101">
        <v>370</v>
      </c>
      <c r="G3043" s="1101">
        <v>110</v>
      </c>
      <c r="H3043" s="1102">
        <f>MID(I3043,1,50)</f>
      </c>
      <c r="I3043" s="1" t="s">
        <v>6626</v>
      </c>
      <c r="J3043" s="1104" t="s">
        <v>6627</v>
      </c>
    </row>
    <row x14ac:dyDescent="0.25" r="3044" customHeight="1" ht="23.25">
      <c r="A3044" s="97">
        <v>47</v>
      </c>
      <c r="B3044" s="2" t="s">
        <v>6415</v>
      </c>
      <c r="C3044" s="1101">
        <v>3043</v>
      </c>
      <c r="D3044" s="1101">
        <v>19</v>
      </c>
      <c r="E3044" s="1101">
        <v>26</v>
      </c>
      <c r="F3044" s="1101">
        <v>370</v>
      </c>
      <c r="G3044" s="1101">
        <v>111</v>
      </c>
      <c r="H3044" s="1102">
        <f>MID(I3044,1,50)</f>
      </c>
      <c r="I3044" s="1" t="s">
        <v>6628</v>
      </c>
      <c r="J3044" s="1104" t="s">
        <v>6629</v>
      </c>
    </row>
    <row x14ac:dyDescent="0.25" r="3045" customHeight="1" ht="23.25">
      <c r="A3045" s="97">
        <v>47</v>
      </c>
      <c r="B3045" s="2" t="s">
        <v>6415</v>
      </c>
      <c r="C3045" s="1101">
        <v>3044</v>
      </c>
      <c r="D3045" s="1101">
        <v>19</v>
      </c>
      <c r="E3045" s="1101">
        <v>26</v>
      </c>
      <c r="F3045" s="1101">
        <v>371</v>
      </c>
      <c r="G3045" s="1101">
        <v>112</v>
      </c>
      <c r="H3045" s="1102">
        <f>MID(I3045,1,50)</f>
      </c>
      <c r="I3045" s="1" t="s">
        <v>6630</v>
      </c>
      <c r="J3045" s="1104" t="s">
        <v>6631</v>
      </c>
    </row>
    <row x14ac:dyDescent="0.25" r="3046" customHeight="1" ht="23.25">
      <c r="A3046" s="97">
        <v>47</v>
      </c>
      <c r="B3046" s="2" t="s">
        <v>6415</v>
      </c>
      <c r="C3046" s="1101">
        <v>3045</v>
      </c>
      <c r="D3046" s="1101">
        <v>19</v>
      </c>
      <c r="E3046" s="1101">
        <v>26</v>
      </c>
      <c r="F3046" s="1101">
        <v>371</v>
      </c>
      <c r="G3046" s="1101">
        <v>113</v>
      </c>
      <c r="H3046" s="1102">
        <f>MID(I3046,1,50)</f>
      </c>
      <c r="I3046" s="1" t="s">
        <v>6632</v>
      </c>
      <c r="J3046" s="1104" t="s">
        <v>6633</v>
      </c>
    </row>
    <row x14ac:dyDescent="0.25" r="3047" customHeight="1" ht="23.25">
      <c r="A3047" s="97">
        <v>47</v>
      </c>
      <c r="B3047" s="2" t="s">
        <v>6415</v>
      </c>
      <c r="C3047" s="1101">
        <v>3046</v>
      </c>
      <c r="D3047" s="1101">
        <v>19</v>
      </c>
      <c r="E3047" s="1101">
        <v>26</v>
      </c>
      <c r="F3047" s="1101">
        <v>371</v>
      </c>
      <c r="G3047" s="1101">
        <v>114</v>
      </c>
      <c r="H3047" s="1102">
        <f>MID(I3047,1,50)</f>
      </c>
      <c r="I3047" s="1" t="s">
        <v>6634</v>
      </c>
      <c r="J3047" s="1104" t="s">
        <v>6635</v>
      </c>
    </row>
    <row x14ac:dyDescent="0.25" r="3048" customHeight="1" ht="23.25">
      <c r="A3048" s="97">
        <v>47</v>
      </c>
      <c r="B3048" s="2" t="s">
        <v>6415</v>
      </c>
      <c r="C3048" s="1101">
        <v>3047</v>
      </c>
      <c r="D3048" s="1101">
        <v>19</v>
      </c>
      <c r="E3048" s="1101">
        <v>26</v>
      </c>
      <c r="F3048" s="1101">
        <v>371</v>
      </c>
      <c r="G3048" s="1101">
        <v>115</v>
      </c>
      <c r="H3048" s="1102">
        <f>MID(I3048,1,50)</f>
      </c>
      <c r="I3048" s="1" t="s">
        <v>6636</v>
      </c>
      <c r="J3048" s="1104" t="s">
        <v>6637</v>
      </c>
    </row>
    <row x14ac:dyDescent="0.25" r="3049" customHeight="1" ht="23.25">
      <c r="A3049" s="97">
        <v>47</v>
      </c>
      <c r="B3049" s="2" t="s">
        <v>6415</v>
      </c>
      <c r="C3049" s="1101">
        <v>3048</v>
      </c>
      <c r="D3049" s="1101">
        <v>19</v>
      </c>
      <c r="E3049" s="1101">
        <v>26</v>
      </c>
      <c r="F3049" s="1101">
        <v>371</v>
      </c>
      <c r="G3049" s="1101">
        <v>116</v>
      </c>
      <c r="H3049" s="1102">
        <f>MID(I3049,1,50)</f>
      </c>
      <c r="I3049" s="1" t="s">
        <v>6638</v>
      </c>
      <c r="J3049" s="1104" t="s">
        <v>6639</v>
      </c>
    </row>
    <row x14ac:dyDescent="0.25" r="3050" customHeight="1" ht="23.25">
      <c r="A3050" s="97">
        <v>47</v>
      </c>
      <c r="B3050" s="2" t="s">
        <v>6415</v>
      </c>
      <c r="C3050" s="1101">
        <v>3049</v>
      </c>
      <c r="D3050" s="1101">
        <v>19</v>
      </c>
      <c r="E3050" s="1101">
        <v>26</v>
      </c>
      <c r="F3050" s="1101">
        <v>371</v>
      </c>
      <c r="G3050" s="1101">
        <v>117</v>
      </c>
      <c r="H3050" s="1102">
        <f>MID(I3050,1,50)</f>
      </c>
      <c r="I3050" s="1" t="s">
        <v>6640</v>
      </c>
      <c r="J3050" s="1104" t="s">
        <v>6641</v>
      </c>
    </row>
    <row x14ac:dyDescent="0.25" r="3051" customHeight="1" ht="23.25">
      <c r="A3051" s="97">
        <v>47</v>
      </c>
      <c r="B3051" s="2" t="s">
        <v>6415</v>
      </c>
      <c r="C3051" s="1101">
        <v>3050</v>
      </c>
      <c r="D3051" s="1101">
        <v>19</v>
      </c>
      <c r="E3051" s="1101">
        <v>26</v>
      </c>
      <c r="F3051" s="1101">
        <v>371</v>
      </c>
      <c r="G3051" s="1101">
        <v>118</v>
      </c>
      <c r="H3051" s="1102">
        <f>MID(I3051,1,50)</f>
      </c>
      <c r="I3051" s="1" t="s">
        <v>6642</v>
      </c>
      <c r="J3051" s="1104" t="s">
        <v>6643</v>
      </c>
    </row>
    <row x14ac:dyDescent="0.25" r="3052" customHeight="1" ht="23.25">
      <c r="A3052" s="97">
        <v>47</v>
      </c>
      <c r="B3052" s="2" t="s">
        <v>6415</v>
      </c>
      <c r="C3052" s="1101">
        <v>3051</v>
      </c>
      <c r="D3052" s="1101">
        <v>19</v>
      </c>
      <c r="E3052" s="1101">
        <v>26</v>
      </c>
      <c r="F3052" s="1101">
        <v>371</v>
      </c>
      <c r="G3052" s="1101">
        <v>119</v>
      </c>
      <c r="H3052" s="1102">
        <f>MID(I3052,1,50)</f>
      </c>
      <c r="I3052" s="1" t="s">
        <v>6644</v>
      </c>
      <c r="J3052" s="1104" t="s">
        <v>6645</v>
      </c>
    </row>
    <row x14ac:dyDescent="0.25" r="3053" customHeight="1" ht="23.25">
      <c r="A3053" s="97">
        <v>47</v>
      </c>
      <c r="B3053" s="2" t="s">
        <v>6415</v>
      </c>
      <c r="C3053" s="1101">
        <v>3052</v>
      </c>
      <c r="D3053" s="1101">
        <v>19</v>
      </c>
      <c r="E3053" s="1101">
        <v>26</v>
      </c>
      <c r="F3053" s="1101">
        <v>371</v>
      </c>
      <c r="G3053" s="1101">
        <v>120</v>
      </c>
      <c r="H3053" s="1102">
        <f>MID(I3053,1,50)</f>
      </c>
      <c r="I3053" s="1" t="s">
        <v>6646</v>
      </c>
      <c r="J3053" s="1104" t="s">
        <v>6647</v>
      </c>
    </row>
    <row x14ac:dyDescent="0.25" r="3054" customHeight="1" ht="23.25">
      <c r="A3054" s="97">
        <v>47</v>
      </c>
      <c r="B3054" s="2" t="s">
        <v>6415</v>
      </c>
      <c r="C3054" s="1101">
        <v>3053</v>
      </c>
      <c r="D3054" s="1101">
        <v>19</v>
      </c>
      <c r="E3054" s="1101">
        <v>26</v>
      </c>
      <c r="F3054" s="1101">
        <v>371</v>
      </c>
      <c r="G3054" s="1101">
        <v>121</v>
      </c>
      <c r="H3054" s="1102">
        <f>MID(I3054,1,50)</f>
      </c>
      <c r="I3054" s="1" t="s">
        <v>6430</v>
      </c>
      <c r="J3054" s="1104" t="s">
        <v>6648</v>
      </c>
    </row>
    <row x14ac:dyDescent="0.25" r="3055" customHeight="1" ht="23.25">
      <c r="A3055" s="97">
        <v>47</v>
      </c>
      <c r="B3055" s="2" t="s">
        <v>6415</v>
      </c>
      <c r="C3055" s="1101">
        <v>3054</v>
      </c>
      <c r="D3055" s="1101">
        <v>19</v>
      </c>
      <c r="E3055" s="1101">
        <v>26</v>
      </c>
      <c r="F3055" s="1101">
        <v>371</v>
      </c>
      <c r="G3055" s="1101">
        <v>122</v>
      </c>
      <c r="H3055" s="1102">
        <f>MID(I3055,1,50)</f>
      </c>
      <c r="I3055" s="1" t="s">
        <v>6432</v>
      </c>
      <c r="J3055" s="1104" t="s">
        <v>6649</v>
      </c>
    </row>
    <row x14ac:dyDescent="0.25" r="3056" customHeight="1" ht="23.25">
      <c r="A3056" s="97">
        <v>47</v>
      </c>
      <c r="B3056" s="2" t="s">
        <v>6415</v>
      </c>
      <c r="C3056" s="1101">
        <v>3055</v>
      </c>
      <c r="D3056" s="1101">
        <v>19</v>
      </c>
      <c r="E3056" s="1101">
        <v>26</v>
      </c>
      <c r="F3056" s="1101">
        <v>371</v>
      </c>
      <c r="G3056" s="1101">
        <v>123</v>
      </c>
      <c r="H3056" s="1102">
        <f>MID(I3056,1,50)</f>
      </c>
      <c r="I3056" s="1" t="s">
        <v>6650</v>
      </c>
      <c r="J3056" s="1104" t="s">
        <v>6651</v>
      </c>
    </row>
    <row x14ac:dyDescent="0.25" r="3057" customHeight="1" ht="23.25">
      <c r="A3057" s="97">
        <v>47</v>
      </c>
      <c r="B3057" s="2" t="s">
        <v>6415</v>
      </c>
      <c r="C3057" s="1101">
        <v>3056</v>
      </c>
      <c r="D3057" s="1101">
        <v>19</v>
      </c>
      <c r="E3057" s="1101">
        <v>26</v>
      </c>
      <c r="F3057" s="1101">
        <v>371</v>
      </c>
      <c r="G3057" s="1101">
        <v>124</v>
      </c>
      <c r="H3057" s="1102">
        <f>MID(I3057,1,50)</f>
      </c>
      <c r="I3057" s="1" t="s">
        <v>6652</v>
      </c>
      <c r="J3057" s="1104" t="s">
        <v>6653</v>
      </c>
    </row>
    <row x14ac:dyDescent="0.25" r="3058" customHeight="1" ht="23.25">
      <c r="A3058" s="97">
        <v>47</v>
      </c>
      <c r="B3058" s="2" t="s">
        <v>6415</v>
      </c>
      <c r="C3058" s="1101">
        <v>3057</v>
      </c>
      <c r="D3058" s="1101">
        <v>19</v>
      </c>
      <c r="E3058" s="1101">
        <v>26</v>
      </c>
      <c r="F3058" s="1101">
        <v>371</v>
      </c>
      <c r="G3058" s="1101">
        <v>125</v>
      </c>
      <c r="H3058" s="1102">
        <f>MID(I3058,1,50)</f>
      </c>
      <c r="I3058" s="1" t="s">
        <v>6620</v>
      </c>
      <c r="J3058" s="1104" t="s">
        <v>6654</v>
      </c>
    </row>
    <row x14ac:dyDescent="0.25" r="3059" customHeight="1" ht="23.25">
      <c r="A3059" s="97">
        <v>47</v>
      </c>
      <c r="B3059" s="2" t="s">
        <v>6415</v>
      </c>
      <c r="C3059" s="1101">
        <v>3058</v>
      </c>
      <c r="D3059" s="1101">
        <v>19</v>
      </c>
      <c r="E3059" s="1101">
        <v>26</v>
      </c>
      <c r="F3059" s="1101">
        <v>371</v>
      </c>
      <c r="G3059" s="1101">
        <v>126</v>
      </c>
      <c r="H3059" s="1102">
        <f>MID(I3059,1,50)</f>
      </c>
      <c r="I3059" s="1" t="s">
        <v>6622</v>
      </c>
      <c r="J3059" s="1104" t="s">
        <v>6655</v>
      </c>
    </row>
    <row x14ac:dyDescent="0.25" r="3060" customHeight="1" ht="23.25">
      <c r="A3060" s="97">
        <v>47</v>
      </c>
      <c r="B3060" s="2" t="s">
        <v>6415</v>
      </c>
      <c r="C3060" s="1101">
        <v>3059</v>
      </c>
      <c r="D3060" s="1101">
        <v>19</v>
      </c>
      <c r="E3060" s="1101">
        <v>26</v>
      </c>
      <c r="F3060" s="1101">
        <v>371</v>
      </c>
      <c r="G3060" s="1101">
        <v>127</v>
      </c>
      <c r="H3060" s="1102">
        <f>MID(I3060,1,50)</f>
      </c>
      <c r="I3060" s="1" t="s">
        <v>6656</v>
      </c>
      <c r="J3060" s="1104" t="s">
        <v>6657</v>
      </c>
    </row>
    <row x14ac:dyDescent="0.25" r="3061" customHeight="1" ht="23.25">
      <c r="A3061" s="97">
        <v>47</v>
      </c>
      <c r="B3061" s="2" t="s">
        <v>6415</v>
      </c>
      <c r="C3061" s="1101">
        <v>3060</v>
      </c>
      <c r="D3061" s="1101">
        <v>19</v>
      </c>
      <c r="E3061" s="1101">
        <v>26</v>
      </c>
      <c r="F3061" s="1101">
        <v>371</v>
      </c>
      <c r="G3061" s="1101">
        <v>128</v>
      </c>
      <c r="H3061" s="1102">
        <f>MID(I3061,1,50)</f>
      </c>
      <c r="I3061" s="1" t="s">
        <v>6658</v>
      </c>
      <c r="J3061" s="1104" t="s">
        <v>6659</v>
      </c>
    </row>
    <row x14ac:dyDescent="0.25" r="3062" customHeight="1" ht="23.25">
      <c r="A3062" s="97">
        <v>47</v>
      </c>
      <c r="B3062" s="2" t="s">
        <v>6415</v>
      </c>
      <c r="C3062" s="1101">
        <v>3061</v>
      </c>
      <c r="D3062" s="1101">
        <v>19</v>
      </c>
      <c r="E3062" s="1101">
        <v>26</v>
      </c>
      <c r="F3062" s="1101">
        <v>371</v>
      </c>
      <c r="G3062" s="1101">
        <v>129</v>
      </c>
      <c r="H3062" s="1102">
        <f>MID(I3062,1,50)</f>
      </c>
      <c r="I3062" s="1" t="s">
        <v>6660</v>
      </c>
      <c r="J3062" s="1104" t="s">
        <v>6661</v>
      </c>
    </row>
    <row x14ac:dyDescent="0.25" r="3063" customHeight="1" ht="23.25">
      <c r="A3063" s="97">
        <v>47</v>
      </c>
      <c r="B3063" s="2" t="s">
        <v>6415</v>
      </c>
      <c r="C3063" s="1101">
        <v>3062</v>
      </c>
      <c r="D3063" s="1101">
        <v>19</v>
      </c>
      <c r="E3063" s="1101">
        <v>26</v>
      </c>
      <c r="F3063" s="1101">
        <v>371</v>
      </c>
      <c r="G3063" s="1101">
        <v>130</v>
      </c>
      <c r="H3063" s="1102">
        <f>MID(I3063,1,50)</f>
      </c>
      <c r="I3063" s="1" t="s">
        <v>6662</v>
      </c>
      <c r="J3063" s="1104" t="s">
        <v>6663</v>
      </c>
    </row>
    <row x14ac:dyDescent="0.25" r="3064" customHeight="1" ht="23.25">
      <c r="A3064" s="97">
        <v>47</v>
      </c>
      <c r="B3064" s="2" t="s">
        <v>6415</v>
      </c>
      <c r="C3064" s="1101">
        <v>3063</v>
      </c>
      <c r="D3064" s="1101">
        <v>19</v>
      </c>
      <c r="E3064" s="1101">
        <v>26</v>
      </c>
      <c r="F3064" s="1101">
        <v>371</v>
      </c>
      <c r="G3064" s="1101">
        <v>131</v>
      </c>
      <c r="H3064" s="1102">
        <f>MID(I3064,1,50)</f>
      </c>
      <c r="I3064" s="1" t="s">
        <v>6622</v>
      </c>
      <c r="J3064" s="1104" t="s">
        <v>6664</v>
      </c>
    </row>
    <row x14ac:dyDescent="0.25" r="3065" customHeight="1" ht="23.25">
      <c r="A3065" s="97">
        <v>47</v>
      </c>
      <c r="B3065" s="2" t="s">
        <v>6415</v>
      </c>
      <c r="C3065" s="1101">
        <v>3064</v>
      </c>
      <c r="D3065" s="1101">
        <v>19</v>
      </c>
      <c r="E3065" s="1101">
        <v>26</v>
      </c>
      <c r="F3065" s="1101">
        <v>371</v>
      </c>
      <c r="G3065" s="1101">
        <v>132</v>
      </c>
      <c r="H3065" s="1102">
        <f>MID(I3065,1,50)</f>
      </c>
      <c r="I3065" s="1" t="s">
        <v>6665</v>
      </c>
      <c r="J3065" s="1104" t="s">
        <v>6666</v>
      </c>
    </row>
    <row x14ac:dyDescent="0.25" r="3066" customHeight="1" ht="23.25">
      <c r="A3066" s="97">
        <v>47</v>
      </c>
      <c r="B3066" s="2" t="s">
        <v>6415</v>
      </c>
      <c r="C3066" s="1101">
        <v>3065</v>
      </c>
      <c r="D3066" s="1101">
        <v>19</v>
      </c>
      <c r="E3066" s="1101">
        <v>26</v>
      </c>
      <c r="F3066" s="1101">
        <v>371</v>
      </c>
      <c r="G3066" s="1101">
        <v>133</v>
      </c>
      <c r="H3066" s="1102">
        <f>MID(I3066,1,50)</f>
      </c>
      <c r="I3066" s="1" t="s">
        <v>6667</v>
      </c>
      <c r="J3066" s="1104" t="s">
        <v>6668</v>
      </c>
    </row>
    <row x14ac:dyDescent="0.25" r="3067" customHeight="1" ht="23.25">
      <c r="A3067" s="97">
        <v>47</v>
      </c>
      <c r="B3067" s="2" t="s">
        <v>6415</v>
      </c>
      <c r="C3067" s="1101">
        <v>3066</v>
      </c>
      <c r="D3067" s="1101">
        <v>19</v>
      </c>
      <c r="E3067" s="1101">
        <v>26</v>
      </c>
      <c r="F3067" s="1101">
        <v>371</v>
      </c>
      <c r="G3067" s="1101">
        <v>134</v>
      </c>
      <c r="H3067" s="1102">
        <f>MID(I3067,1,50)</f>
      </c>
      <c r="I3067" s="1" t="s">
        <v>6669</v>
      </c>
      <c r="J3067" s="1104" t="s">
        <v>6670</v>
      </c>
    </row>
    <row x14ac:dyDescent="0.25" r="3068" customHeight="1" ht="23.25">
      <c r="A3068" s="97">
        <v>47</v>
      </c>
      <c r="B3068" s="2" t="s">
        <v>6415</v>
      </c>
      <c r="C3068" s="1101">
        <v>3067</v>
      </c>
      <c r="D3068" s="1101">
        <v>19</v>
      </c>
      <c r="E3068" s="1101">
        <v>26</v>
      </c>
      <c r="F3068" s="1101">
        <v>371</v>
      </c>
      <c r="G3068" s="1101">
        <v>135</v>
      </c>
      <c r="H3068" s="1102">
        <f>MID(I3068,1,50)</f>
      </c>
      <c r="I3068" s="1" t="s">
        <v>6671</v>
      </c>
      <c r="J3068" s="1104" t="s">
        <v>6672</v>
      </c>
    </row>
    <row x14ac:dyDescent="0.25" r="3069" customHeight="1" ht="23.25">
      <c r="A3069" s="97">
        <v>47</v>
      </c>
      <c r="B3069" s="2" t="s">
        <v>6415</v>
      </c>
      <c r="C3069" s="1101">
        <v>3068</v>
      </c>
      <c r="D3069" s="1101">
        <v>19</v>
      </c>
      <c r="E3069" s="1101">
        <v>26</v>
      </c>
      <c r="F3069" s="1101">
        <v>371</v>
      </c>
      <c r="G3069" s="1101">
        <v>136</v>
      </c>
      <c r="H3069" s="1102">
        <f>MID(I3069,1,50)</f>
      </c>
      <c r="I3069" s="1" t="s">
        <v>6673</v>
      </c>
      <c r="J3069" s="1104" t="s">
        <v>6674</v>
      </c>
    </row>
    <row x14ac:dyDescent="0.25" r="3070" customHeight="1" ht="23.25">
      <c r="A3070" s="97">
        <v>47</v>
      </c>
      <c r="B3070" s="2" t="s">
        <v>6415</v>
      </c>
      <c r="C3070" s="1101">
        <v>3069</v>
      </c>
      <c r="D3070" s="1101">
        <v>19</v>
      </c>
      <c r="E3070" s="1101">
        <v>26</v>
      </c>
      <c r="F3070" s="1101">
        <v>372</v>
      </c>
      <c r="G3070" s="1101">
        <v>137</v>
      </c>
      <c r="H3070" s="1102">
        <f>MID(I3070,1,50)</f>
      </c>
      <c r="I3070" s="1" t="s">
        <v>6675</v>
      </c>
      <c r="J3070" s="1104" t="s">
        <v>6676</v>
      </c>
    </row>
    <row x14ac:dyDescent="0.25" r="3071" customHeight="1" ht="23.25">
      <c r="A3071" s="97">
        <v>47</v>
      </c>
      <c r="B3071" s="2" t="s">
        <v>6415</v>
      </c>
      <c r="C3071" s="1101">
        <v>3070</v>
      </c>
      <c r="D3071" s="1101">
        <v>19</v>
      </c>
      <c r="E3071" s="1101">
        <v>26</v>
      </c>
      <c r="F3071" s="1101">
        <v>372</v>
      </c>
      <c r="G3071" s="1101">
        <v>138</v>
      </c>
      <c r="H3071" s="1102">
        <f>MID(I3071,1,50)</f>
      </c>
      <c r="I3071" s="1" t="s">
        <v>6677</v>
      </c>
      <c r="J3071" s="1104" t="s">
        <v>6678</v>
      </c>
    </row>
    <row x14ac:dyDescent="0.25" r="3072" customHeight="1" ht="23.25">
      <c r="A3072" s="97">
        <v>47</v>
      </c>
      <c r="B3072" s="2" t="s">
        <v>6415</v>
      </c>
      <c r="C3072" s="1101">
        <v>3071</v>
      </c>
      <c r="D3072" s="1101">
        <v>19</v>
      </c>
      <c r="E3072" s="1101">
        <v>26</v>
      </c>
      <c r="F3072" s="1101">
        <v>372</v>
      </c>
      <c r="G3072" s="1101">
        <v>139</v>
      </c>
      <c r="H3072" s="1102">
        <f>MID(I3072,1,50)</f>
      </c>
      <c r="I3072" s="1" t="s">
        <v>6679</v>
      </c>
      <c r="J3072" s="1104" t="s">
        <v>6680</v>
      </c>
    </row>
    <row x14ac:dyDescent="0.25" r="3073" customHeight="1" ht="23.25">
      <c r="A3073" s="97">
        <v>47</v>
      </c>
      <c r="B3073" s="2" t="s">
        <v>6415</v>
      </c>
      <c r="C3073" s="1101">
        <v>3072</v>
      </c>
      <c r="D3073" s="1101">
        <v>19</v>
      </c>
      <c r="E3073" s="1101">
        <v>26</v>
      </c>
      <c r="F3073" s="1101">
        <v>372</v>
      </c>
      <c r="G3073" s="1101">
        <v>140</v>
      </c>
      <c r="H3073" s="1102">
        <f>MID(I3073,1,50)</f>
      </c>
      <c r="I3073" s="1" t="s">
        <v>6432</v>
      </c>
      <c r="J3073" s="1104" t="s">
        <v>6681</v>
      </c>
    </row>
    <row x14ac:dyDescent="0.25" r="3074" customHeight="1" ht="23.25">
      <c r="A3074" s="97">
        <v>47</v>
      </c>
      <c r="B3074" s="2" t="s">
        <v>6415</v>
      </c>
      <c r="C3074" s="1101">
        <v>3073</v>
      </c>
      <c r="D3074" s="1101">
        <v>19</v>
      </c>
      <c r="E3074" s="1101">
        <v>26</v>
      </c>
      <c r="F3074" s="1101">
        <v>372</v>
      </c>
      <c r="G3074" s="1101">
        <v>141</v>
      </c>
      <c r="H3074" s="1102">
        <f>MID(I3074,1,50)</f>
      </c>
      <c r="I3074" s="1" t="s">
        <v>6682</v>
      </c>
      <c r="J3074" s="1104" t="s">
        <v>6683</v>
      </c>
    </row>
    <row x14ac:dyDescent="0.25" r="3075" customHeight="1" ht="23.25">
      <c r="A3075" s="97">
        <v>47</v>
      </c>
      <c r="B3075" s="2" t="s">
        <v>6415</v>
      </c>
      <c r="C3075" s="1101">
        <v>3074</v>
      </c>
      <c r="D3075" s="1101">
        <v>19</v>
      </c>
      <c r="E3075" s="1101">
        <v>26</v>
      </c>
      <c r="F3075" s="1101">
        <v>372</v>
      </c>
      <c r="G3075" s="1101">
        <v>142</v>
      </c>
      <c r="H3075" s="1102">
        <f>MID(I3075,1,50)</f>
      </c>
      <c r="I3075" s="1" t="s">
        <v>6684</v>
      </c>
      <c r="J3075" s="1104" t="s">
        <v>6685</v>
      </c>
    </row>
    <row x14ac:dyDescent="0.25" r="3076" customHeight="1" ht="23.25">
      <c r="A3076" s="97">
        <v>47</v>
      </c>
      <c r="B3076" s="2" t="s">
        <v>6415</v>
      </c>
      <c r="C3076" s="1101">
        <v>3075</v>
      </c>
      <c r="D3076" s="1101">
        <v>19</v>
      </c>
      <c r="E3076" s="1101">
        <v>26</v>
      </c>
      <c r="F3076" s="1101">
        <v>372</v>
      </c>
      <c r="G3076" s="1101">
        <v>143</v>
      </c>
      <c r="H3076" s="1102">
        <f>MID(I3076,1,50)</f>
      </c>
      <c r="I3076" s="1" t="s">
        <v>6620</v>
      </c>
      <c r="J3076" s="1104" t="s">
        <v>6686</v>
      </c>
    </row>
    <row x14ac:dyDescent="0.25" r="3077" customHeight="1" ht="23.25">
      <c r="A3077" s="97">
        <v>47</v>
      </c>
      <c r="B3077" s="2" t="s">
        <v>6415</v>
      </c>
      <c r="C3077" s="1101">
        <v>3076</v>
      </c>
      <c r="D3077" s="1101">
        <v>19</v>
      </c>
      <c r="E3077" s="1101">
        <v>26</v>
      </c>
      <c r="F3077" s="1101">
        <v>372</v>
      </c>
      <c r="G3077" s="1101">
        <v>144</v>
      </c>
      <c r="H3077" s="1102">
        <f>MID(I3077,1,50)</f>
      </c>
      <c r="I3077" s="1" t="s">
        <v>6622</v>
      </c>
      <c r="J3077" s="1104" t="s">
        <v>6687</v>
      </c>
    </row>
    <row x14ac:dyDescent="0.25" r="3078" customHeight="1" ht="23.25">
      <c r="A3078" s="97">
        <v>47</v>
      </c>
      <c r="B3078" s="2" t="s">
        <v>6415</v>
      </c>
      <c r="C3078" s="1101">
        <v>3077</v>
      </c>
      <c r="D3078" s="1101">
        <v>19</v>
      </c>
      <c r="E3078" s="1101">
        <v>26</v>
      </c>
      <c r="F3078" s="1101">
        <v>372</v>
      </c>
      <c r="G3078" s="1101">
        <v>145</v>
      </c>
      <c r="H3078" s="1102">
        <f>MID(I3078,1,50)</f>
      </c>
      <c r="I3078" s="1" t="s">
        <v>6656</v>
      </c>
      <c r="J3078" s="1104" t="s">
        <v>6688</v>
      </c>
    </row>
    <row x14ac:dyDescent="0.25" r="3079" customHeight="1" ht="23.25">
      <c r="A3079" s="97">
        <v>47</v>
      </c>
      <c r="B3079" s="2" t="s">
        <v>6415</v>
      </c>
      <c r="C3079" s="1101">
        <v>3078</v>
      </c>
      <c r="D3079" s="1101">
        <v>19</v>
      </c>
      <c r="E3079" s="1101">
        <v>26</v>
      </c>
      <c r="F3079" s="1101">
        <v>372</v>
      </c>
      <c r="G3079" s="1101">
        <v>146</v>
      </c>
      <c r="H3079" s="1102">
        <f>MID(I3079,1,50)</f>
      </c>
      <c r="I3079" s="1" t="s">
        <v>6689</v>
      </c>
      <c r="J3079" s="1104" t="s">
        <v>6690</v>
      </c>
    </row>
    <row x14ac:dyDescent="0.25" r="3080" customHeight="1" ht="23.25">
      <c r="A3080" s="97">
        <v>47</v>
      </c>
      <c r="B3080" s="2" t="s">
        <v>6415</v>
      </c>
      <c r="C3080" s="1101">
        <v>3079</v>
      </c>
      <c r="D3080" s="1101">
        <v>19</v>
      </c>
      <c r="E3080" s="1101">
        <v>26</v>
      </c>
      <c r="F3080" s="1101">
        <v>372</v>
      </c>
      <c r="G3080" s="1101">
        <v>147</v>
      </c>
      <c r="H3080" s="1102">
        <f>MID(I3080,1,50)</f>
      </c>
      <c r="I3080" s="1" t="s">
        <v>6691</v>
      </c>
      <c r="J3080" s="1104" t="s">
        <v>6692</v>
      </c>
    </row>
    <row x14ac:dyDescent="0.25" r="3081" customHeight="1" ht="23.25">
      <c r="A3081" s="97">
        <v>47</v>
      </c>
      <c r="B3081" s="2" t="s">
        <v>6415</v>
      </c>
      <c r="C3081" s="1101">
        <v>3080</v>
      </c>
      <c r="D3081" s="1101">
        <v>19</v>
      </c>
      <c r="E3081" s="1101">
        <v>26</v>
      </c>
      <c r="F3081" s="1101">
        <v>372</v>
      </c>
      <c r="G3081" s="1101">
        <v>148</v>
      </c>
      <c r="H3081" s="1102">
        <f>MID(I3081,1,50)</f>
      </c>
      <c r="I3081" s="1" t="s">
        <v>6693</v>
      </c>
      <c r="J3081" s="1104" t="s">
        <v>6694</v>
      </c>
    </row>
    <row x14ac:dyDescent="0.25" r="3082" customHeight="1" ht="23.25">
      <c r="A3082" s="97">
        <v>47</v>
      </c>
      <c r="B3082" s="2" t="s">
        <v>6415</v>
      </c>
      <c r="C3082" s="1101">
        <v>3081</v>
      </c>
      <c r="D3082" s="1101">
        <v>19</v>
      </c>
      <c r="E3082" s="1101">
        <v>26</v>
      </c>
      <c r="F3082" s="1101">
        <v>372</v>
      </c>
      <c r="G3082" s="1101">
        <v>149</v>
      </c>
      <c r="H3082" s="1102">
        <f>MID(I3082,1,50)</f>
      </c>
      <c r="I3082" s="1" t="s">
        <v>6695</v>
      </c>
      <c r="J3082" s="1104" t="s">
        <v>6696</v>
      </c>
    </row>
    <row x14ac:dyDescent="0.25" r="3083" customHeight="1" ht="23.25">
      <c r="A3083" s="97">
        <v>47</v>
      </c>
      <c r="B3083" s="2" t="s">
        <v>6415</v>
      </c>
      <c r="C3083" s="1101">
        <v>3082</v>
      </c>
      <c r="D3083" s="1101">
        <v>19</v>
      </c>
      <c r="E3083" s="1101">
        <v>26</v>
      </c>
      <c r="F3083" s="1101">
        <v>372</v>
      </c>
      <c r="G3083" s="1101">
        <v>150</v>
      </c>
      <c r="H3083" s="1102">
        <f>MID(I3083,1,50)</f>
      </c>
      <c r="I3083" s="1" t="s">
        <v>6622</v>
      </c>
      <c r="J3083" s="1104" t="s">
        <v>6697</v>
      </c>
    </row>
    <row x14ac:dyDescent="0.25" r="3084" customHeight="1" ht="23.25">
      <c r="A3084" s="97">
        <v>47</v>
      </c>
      <c r="B3084" s="2" t="s">
        <v>6415</v>
      </c>
      <c r="C3084" s="1101">
        <v>3083</v>
      </c>
      <c r="D3084" s="1101">
        <v>19</v>
      </c>
      <c r="E3084" s="1101">
        <v>26</v>
      </c>
      <c r="F3084" s="1101">
        <v>372</v>
      </c>
      <c r="G3084" s="1101">
        <v>151</v>
      </c>
      <c r="H3084" s="1102">
        <f>MID(I3084,1,50)</f>
      </c>
      <c r="I3084" s="1" t="s">
        <v>6698</v>
      </c>
      <c r="J3084" s="1104" t="s">
        <v>6699</v>
      </c>
    </row>
    <row x14ac:dyDescent="0.25" r="3085" customHeight="1" ht="23.25">
      <c r="A3085" s="97">
        <v>47</v>
      </c>
      <c r="B3085" s="2" t="s">
        <v>6415</v>
      </c>
      <c r="C3085" s="1101">
        <v>3084</v>
      </c>
      <c r="D3085" s="1101">
        <v>19</v>
      </c>
      <c r="E3085" s="1101">
        <v>26</v>
      </c>
      <c r="F3085" s="1101">
        <v>372</v>
      </c>
      <c r="G3085" s="1101">
        <v>152</v>
      </c>
      <c r="H3085" s="1102">
        <f>MID(I3085,1,50)</f>
      </c>
      <c r="I3085" s="1" t="s">
        <v>6700</v>
      </c>
      <c r="J3085" s="1104" t="s">
        <v>6701</v>
      </c>
    </row>
    <row x14ac:dyDescent="0.25" r="3086" customHeight="1" ht="23.25">
      <c r="A3086" s="97">
        <v>47</v>
      </c>
      <c r="B3086" s="2" t="s">
        <v>6415</v>
      </c>
      <c r="C3086" s="1101">
        <v>3085</v>
      </c>
      <c r="D3086" s="1101">
        <v>19</v>
      </c>
      <c r="E3086" s="1101">
        <v>26</v>
      </c>
      <c r="F3086" s="1101">
        <v>372</v>
      </c>
      <c r="G3086" s="1101">
        <v>153</v>
      </c>
      <c r="H3086" s="1102">
        <f>MID(I3086,1,50)</f>
      </c>
      <c r="I3086" s="1" t="s">
        <v>6702</v>
      </c>
      <c r="J3086" s="1104" t="s">
        <v>6703</v>
      </c>
    </row>
    <row x14ac:dyDescent="0.25" r="3087" customHeight="1" ht="23.25">
      <c r="A3087" s="97">
        <v>47</v>
      </c>
      <c r="B3087" s="2" t="s">
        <v>6415</v>
      </c>
      <c r="C3087" s="1101">
        <v>3086</v>
      </c>
      <c r="D3087" s="1101">
        <v>19</v>
      </c>
      <c r="E3087" s="1101">
        <v>26</v>
      </c>
      <c r="F3087" s="1101">
        <v>372</v>
      </c>
      <c r="G3087" s="1101">
        <v>154</v>
      </c>
      <c r="H3087" s="1102">
        <f>MID(I3087,1,50)</f>
      </c>
      <c r="I3087" s="1" t="s">
        <v>6704</v>
      </c>
      <c r="J3087" s="1104" t="s">
        <v>6705</v>
      </c>
    </row>
    <row x14ac:dyDescent="0.25" r="3088" customHeight="1" ht="23.25">
      <c r="A3088" s="97">
        <v>47</v>
      </c>
      <c r="B3088" s="2" t="s">
        <v>6415</v>
      </c>
      <c r="C3088" s="1101">
        <v>3087</v>
      </c>
      <c r="D3088" s="1101">
        <v>19</v>
      </c>
      <c r="E3088" s="1101">
        <v>26</v>
      </c>
      <c r="F3088" s="1101">
        <v>372</v>
      </c>
      <c r="G3088" s="1101">
        <v>155</v>
      </c>
      <c r="H3088" s="1102">
        <f>MID(I3088,1,50)</f>
      </c>
      <c r="I3088" s="1" t="s">
        <v>6706</v>
      </c>
      <c r="J3088" s="1104" t="s">
        <v>6707</v>
      </c>
    </row>
    <row x14ac:dyDescent="0.25" r="3089" customHeight="1" ht="23.25">
      <c r="A3089" s="97">
        <v>47</v>
      </c>
      <c r="B3089" s="2" t="s">
        <v>6415</v>
      </c>
      <c r="C3089" s="1101">
        <v>3088</v>
      </c>
      <c r="D3089" s="1101">
        <v>19</v>
      </c>
      <c r="E3089" s="1101">
        <v>26</v>
      </c>
      <c r="F3089" s="1101">
        <v>372</v>
      </c>
      <c r="G3089" s="1101">
        <v>156</v>
      </c>
      <c r="H3089" s="1102">
        <f>MID(I3089,1,50)</f>
      </c>
      <c r="I3089" s="1" t="s">
        <v>6708</v>
      </c>
      <c r="J3089" s="1104" t="s">
        <v>6709</v>
      </c>
    </row>
    <row x14ac:dyDescent="0.25" r="3090" customHeight="1" ht="23.25">
      <c r="A3090" s="97">
        <v>47</v>
      </c>
      <c r="B3090" s="2" t="s">
        <v>6415</v>
      </c>
      <c r="C3090" s="1101">
        <v>3089</v>
      </c>
      <c r="D3090" s="1101">
        <v>19</v>
      </c>
      <c r="E3090" s="1101">
        <v>26</v>
      </c>
      <c r="F3090" s="1101">
        <v>372</v>
      </c>
      <c r="G3090" s="1101">
        <v>157</v>
      </c>
      <c r="H3090" s="1102">
        <f>MID(I3090,1,50)</f>
      </c>
      <c r="I3090" s="1" t="s">
        <v>6710</v>
      </c>
      <c r="J3090" s="1104" t="s">
        <v>6711</v>
      </c>
    </row>
    <row x14ac:dyDescent="0.25" r="3091" customHeight="1" ht="23.25">
      <c r="A3091" s="97">
        <v>47</v>
      </c>
      <c r="B3091" s="2" t="s">
        <v>6415</v>
      </c>
      <c r="C3091" s="1101">
        <v>3090</v>
      </c>
      <c r="D3091" s="1101">
        <v>19</v>
      </c>
      <c r="E3091" s="1101">
        <v>26</v>
      </c>
      <c r="F3091" s="1101">
        <v>372</v>
      </c>
      <c r="G3091" s="1101">
        <v>158</v>
      </c>
      <c r="H3091" s="1102">
        <f>MID(I3091,1,50)</f>
      </c>
      <c r="I3091" s="1" t="s">
        <v>6712</v>
      </c>
      <c r="J3091" s="1104" t="s">
        <v>6713</v>
      </c>
    </row>
    <row x14ac:dyDescent="0.25" r="3092" customHeight="1" ht="23.25">
      <c r="A3092" s="97">
        <v>47</v>
      </c>
      <c r="B3092" s="2" t="s">
        <v>6415</v>
      </c>
      <c r="C3092" s="1101">
        <v>3091</v>
      </c>
      <c r="D3092" s="1101">
        <v>19</v>
      </c>
      <c r="E3092" s="1101">
        <v>26</v>
      </c>
      <c r="F3092" s="1101">
        <v>372</v>
      </c>
      <c r="G3092" s="1101">
        <v>159</v>
      </c>
      <c r="H3092" s="1102">
        <f>MID(I3092,1,50)</f>
      </c>
      <c r="I3092" s="1" t="s">
        <v>6432</v>
      </c>
      <c r="J3092" s="1104" t="s">
        <v>6714</v>
      </c>
    </row>
    <row x14ac:dyDescent="0.25" r="3093" customHeight="1" ht="23.25">
      <c r="A3093" s="97">
        <v>47</v>
      </c>
      <c r="B3093" s="2" t="s">
        <v>6415</v>
      </c>
      <c r="C3093" s="1101">
        <v>3092</v>
      </c>
      <c r="D3093" s="1101">
        <v>19</v>
      </c>
      <c r="E3093" s="1101">
        <v>26</v>
      </c>
      <c r="F3093" s="1101">
        <v>373</v>
      </c>
      <c r="G3093" s="1101">
        <v>160</v>
      </c>
      <c r="H3093" s="1102">
        <f>MID(I3093,1,50)</f>
      </c>
      <c r="I3093" s="1" t="s">
        <v>6715</v>
      </c>
      <c r="J3093" s="1104" t="s">
        <v>6716</v>
      </c>
    </row>
    <row x14ac:dyDescent="0.25" r="3094" customHeight="1" ht="23.25">
      <c r="A3094" s="97">
        <v>47</v>
      </c>
      <c r="B3094" s="2" t="s">
        <v>6415</v>
      </c>
      <c r="C3094" s="1101">
        <v>3093</v>
      </c>
      <c r="D3094" s="1101">
        <v>19</v>
      </c>
      <c r="E3094" s="1101">
        <v>26</v>
      </c>
      <c r="F3094" s="1101">
        <v>373</v>
      </c>
      <c r="G3094" s="1101">
        <v>161</v>
      </c>
      <c r="H3094" s="1102">
        <f>MID(I3094,1,50)</f>
      </c>
      <c r="I3094" s="1" t="s">
        <v>6717</v>
      </c>
      <c r="J3094" s="1104" t="s">
        <v>6718</v>
      </c>
    </row>
    <row x14ac:dyDescent="0.25" r="3095" customHeight="1" ht="23.25">
      <c r="A3095" s="97">
        <v>47</v>
      </c>
      <c r="B3095" s="2" t="s">
        <v>6415</v>
      </c>
      <c r="C3095" s="1101">
        <v>3094</v>
      </c>
      <c r="D3095" s="1101">
        <v>19</v>
      </c>
      <c r="E3095" s="1101">
        <v>26</v>
      </c>
      <c r="F3095" s="1101">
        <v>373</v>
      </c>
      <c r="G3095" s="1101">
        <v>162</v>
      </c>
      <c r="H3095" s="1102">
        <f>MID(I3095,1,50)</f>
      </c>
      <c r="I3095" s="1" t="s">
        <v>6620</v>
      </c>
      <c r="J3095" s="1104" t="s">
        <v>6719</v>
      </c>
    </row>
    <row x14ac:dyDescent="0.25" r="3096" customHeight="1" ht="23.25">
      <c r="A3096" s="97">
        <v>47</v>
      </c>
      <c r="B3096" s="2" t="s">
        <v>6415</v>
      </c>
      <c r="C3096" s="1101">
        <v>3095</v>
      </c>
      <c r="D3096" s="1101">
        <v>19</v>
      </c>
      <c r="E3096" s="1101">
        <v>26</v>
      </c>
      <c r="F3096" s="1101">
        <v>373</v>
      </c>
      <c r="G3096" s="1101">
        <v>163</v>
      </c>
      <c r="H3096" s="1102">
        <f>MID(I3096,1,50)</f>
      </c>
      <c r="I3096" s="1" t="s">
        <v>6622</v>
      </c>
      <c r="J3096" s="1104" t="s">
        <v>6720</v>
      </c>
    </row>
    <row x14ac:dyDescent="0.25" r="3097" customHeight="1" ht="23.25">
      <c r="A3097" s="97">
        <v>47</v>
      </c>
      <c r="B3097" s="2" t="s">
        <v>6415</v>
      </c>
      <c r="C3097" s="1101">
        <v>3096</v>
      </c>
      <c r="D3097" s="1101">
        <v>19</v>
      </c>
      <c r="E3097" s="1101">
        <v>26</v>
      </c>
      <c r="F3097" s="1101">
        <v>373</v>
      </c>
      <c r="G3097" s="1101">
        <v>164</v>
      </c>
      <c r="H3097" s="1102">
        <f>MID(I3097,1,50)</f>
      </c>
      <c r="I3097" s="1" t="s">
        <v>6656</v>
      </c>
      <c r="J3097" s="1104" t="s">
        <v>6721</v>
      </c>
    </row>
    <row x14ac:dyDescent="0.25" r="3098" customHeight="1" ht="23.25">
      <c r="A3098" s="97">
        <v>47</v>
      </c>
      <c r="B3098" s="2" t="s">
        <v>6415</v>
      </c>
      <c r="C3098" s="1101">
        <v>3097</v>
      </c>
      <c r="D3098" s="1101">
        <v>19</v>
      </c>
      <c r="E3098" s="1101">
        <v>26</v>
      </c>
      <c r="F3098" s="1101">
        <v>373</v>
      </c>
      <c r="G3098" s="1101">
        <v>165</v>
      </c>
      <c r="H3098" s="1102">
        <f>MID(I3098,1,50)</f>
      </c>
      <c r="I3098" s="1" t="s">
        <v>6722</v>
      </c>
      <c r="J3098" s="1104" t="s">
        <v>6723</v>
      </c>
    </row>
    <row x14ac:dyDescent="0.25" r="3099" customHeight="1" ht="23.25">
      <c r="A3099" s="97">
        <v>47</v>
      </c>
      <c r="B3099" s="2" t="s">
        <v>6415</v>
      </c>
      <c r="C3099" s="1101">
        <v>3098</v>
      </c>
      <c r="D3099" s="1101">
        <v>19</v>
      </c>
      <c r="E3099" s="1101">
        <v>26</v>
      </c>
      <c r="F3099" s="1101">
        <v>373</v>
      </c>
      <c r="G3099" s="1101">
        <v>166</v>
      </c>
      <c r="H3099" s="1102">
        <f>MID(I3099,1,50)</f>
      </c>
      <c r="I3099" s="1" t="s">
        <v>6724</v>
      </c>
      <c r="J3099" s="1104" t="s">
        <v>6725</v>
      </c>
    </row>
    <row x14ac:dyDescent="0.25" r="3100" customHeight="1" ht="23.25">
      <c r="A3100" s="97">
        <v>47</v>
      </c>
      <c r="B3100" s="2" t="s">
        <v>6415</v>
      </c>
      <c r="C3100" s="1101">
        <v>3099</v>
      </c>
      <c r="D3100" s="1101">
        <v>19</v>
      </c>
      <c r="E3100" s="1101">
        <v>26</v>
      </c>
      <c r="F3100" s="1101">
        <v>373</v>
      </c>
      <c r="G3100" s="1101">
        <v>167</v>
      </c>
      <c r="H3100" s="1102">
        <f>MID(I3100,1,50)</f>
      </c>
      <c r="I3100" s="1" t="s">
        <v>6726</v>
      </c>
      <c r="J3100" s="1104" t="s">
        <v>6727</v>
      </c>
    </row>
    <row x14ac:dyDescent="0.25" r="3101" customHeight="1" ht="23.25">
      <c r="A3101" s="97">
        <v>47</v>
      </c>
      <c r="B3101" s="2" t="s">
        <v>6415</v>
      </c>
      <c r="C3101" s="1101">
        <v>3100</v>
      </c>
      <c r="D3101" s="1101">
        <v>19</v>
      </c>
      <c r="E3101" s="1101">
        <v>26</v>
      </c>
      <c r="F3101" s="1101">
        <v>373</v>
      </c>
      <c r="G3101" s="1101">
        <v>168</v>
      </c>
      <c r="H3101" s="1102">
        <f>MID(I3101,1,50)</f>
      </c>
      <c r="I3101" s="1" t="s">
        <v>6728</v>
      </c>
      <c r="J3101" s="1104" t="s">
        <v>6729</v>
      </c>
    </row>
    <row x14ac:dyDescent="0.25" r="3102" customHeight="1" ht="23.25">
      <c r="A3102" s="97">
        <v>47</v>
      </c>
      <c r="B3102" s="2" t="s">
        <v>6415</v>
      </c>
      <c r="C3102" s="1101">
        <v>3101</v>
      </c>
      <c r="D3102" s="1101">
        <v>19</v>
      </c>
      <c r="E3102" s="1101">
        <v>26</v>
      </c>
      <c r="F3102" s="1101">
        <v>373</v>
      </c>
      <c r="G3102" s="1101">
        <v>169</v>
      </c>
      <c r="H3102" s="1102">
        <f>MID(I3102,1,50)</f>
      </c>
      <c r="I3102" s="1" t="s">
        <v>6730</v>
      </c>
      <c r="J3102" s="1104" t="s">
        <v>6731</v>
      </c>
    </row>
    <row x14ac:dyDescent="0.25" r="3103" customHeight="1" ht="23.25">
      <c r="A3103" s="97">
        <v>47</v>
      </c>
      <c r="B3103" s="2" t="s">
        <v>6415</v>
      </c>
      <c r="C3103" s="1101">
        <v>3102</v>
      </c>
      <c r="D3103" s="1101">
        <v>19</v>
      </c>
      <c r="E3103" s="1101">
        <v>26</v>
      </c>
      <c r="F3103" s="1101">
        <v>373</v>
      </c>
      <c r="G3103" s="1101">
        <v>170</v>
      </c>
      <c r="H3103" s="1102">
        <f>MID(I3103,1,50)</f>
      </c>
      <c r="I3103" s="1" t="s">
        <v>6732</v>
      </c>
      <c r="J3103" s="1104" t="s">
        <v>6733</v>
      </c>
    </row>
    <row x14ac:dyDescent="0.25" r="3104" customHeight="1" ht="23.25">
      <c r="A3104" s="97">
        <v>47</v>
      </c>
      <c r="B3104" s="2" t="s">
        <v>6415</v>
      </c>
      <c r="C3104" s="1101">
        <v>3103</v>
      </c>
      <c r="D3104" s="1101">
        <v>19</v>
      </c>
      <c r="E3104" s="1101">
        <v>26</v>
      </c>
      <c r="F3104" s="1101">
        <v>373</v>
      </c>
      <c r="G3104" s="1101">
        <v>171</v>
      </c>
      <c r="H3104" s="1102">
        <f>MID(I3104,1,50)</f>
      </c>
      <c r="I3104" s="1" t="s">
        <v>6734</v>
      </c>
      <c r="J3104" s="1104" t="s">
        <v>6735</v>
      </c>
    </row>
    <row x14ac:dyDescent="0.25" r="3105" customHeight="1" ht="23.25">
      <c r="A3105" s="97">
        <v>47</v>
      </c>
      <c r="B3105" s="2" t="s">
        <v>6415</v>
      </c>
      <c r="C3105" s="1101">
        <v>3104</v>
      </c>
      <c r="D3105" s="1101">
        <v>19</v>
      </c>
      <c r="E3105" s="1101">
        <v>26</v>
      </c>
      <c r="F3105" s="1101">
        <v>373</v>
      </c>
      <c r="G3105" s="1101">
        <v>172</v>
      </c>
      <c r="H3105" s="1102">
        <f>MID(I3105,1,50)</f>
      </c>
      <c r="I3105" s="1" t="s">
        <v>6736</v>
      </c>
      <c r="J3105" s="1104" t="s">
        <v>6737</v>
      </c>
    </row>
    <row x14ac:dyDescent="0.25" r="3106" customHeight="1" ht="23.25">
      <c r="A3106" s="97">
        <v>47</v>
      </c>
      <c r="B3106" s="2" t="s">
        <v>6415</v>
      </c>
      <c r="C3106" s="1101">
        <v>3105</v>
      </c>
      <c r="D3106" s="1101">
        <v>19</v>
      </c>
      <c r="E3106" s="1101">
        <v>26</v>
      </c>
      <c r="F3106" s="1101">
        <v>373</v>
      </c>
      <c r="G3106" s="1101">
        <v>173</v>
      </c>
      <c r="H3106" s="1102">
        <f>MID(I3106,1,50)</f>
      </c>
      <c r="I3106" s="1" t="s">
        <v>6738</v>
      </c>
      <c r="J3106" s="1104" t="s">
        <v>6739</v>
      </c>
    </row>
    <row x14ac:dyDescent="0.25" r="3107" customHeight="1" ht="23.25">
      <c r="A3107" s="97">
        <v>47</v>
      </c>
      <c r="B3107" s="2" t="s">
        <v>6415</v>
      </c>
      <c r="C3107" s="1101">
        <v>3106</v>
      </c>
      <c r="D3107" s="1101">
        <v>19</v>
      </c>
      <c r="E3107" s="1101">
        <v>26</v>
      </c>
      <c r="F3107" s="1101">
        <v>373</v>
      </c>
      <c r="G3107" s="1101">
        <v>174</v>
      </c>
      <c r="H3107" s="1102">
        <f>MID(I3107,1,50)</f>
      </c>
      <c r="I3107" s="1" t="s">
        <v>6430</v>
      </c>
      <c r="J3107" s="1104" t="s">
        <v>6740</v>
      </c>
    </row>
    <row x14ac:dyDescent="0.25" r="3108" customHeight="1" ht="23.25">
      <c r="A3108" s="97">
        <v>47</v>
      </c>
      <c r="B3108" s="2" t="s">
        <v>6415</v>
      </c>
      <c r="C3108" s="1101">
        <v>3107</v>
      </c>
      <c r="D3108" s="1101">
        <v>19</v>
      </c>
      <c r="E3108" s="1101">
        <v>26</v>
      </c>
      <c r="F3108" s="1101">
        <v>373</v>
      </c>
      <c r="G3108" s="1101">
        <v>175</v>
      </c>
      <c r="H3108" s="1102">
        <f>MID(I3108,1,50)</f>
      </c>
      <c r="I3108" s="1" t="s">
        <v>6432</v>
      </c>
      <c r="J3108" s="1104" t="s">
        <v>6741</v>
      </c>
    </row>
    <row x14ac:dyDescent="0.25" r="3109" customHeight="1" ht="23.25">
      <c r="A3109" s="97">
        <v>47</v>
      </c>
      <c r="B3109" s="2" t="s">
        <v>6415</v>
      </c>
      <c r="C3109" s="1101">
        <v>3108</v>
      </c>
      <c r="D3109" s="1101">
        <v>19</v>
      </c>
      <c r="E3109" s="1101">
        <v>26</v>
      </c>
      <c r="F3109" s="1101">
        <v>373</v>
      </c>
      <c r="G3109" s="1101">
        <v>176</v>
      </c>
      <c r="H3109" s="1102">
        <f>MID(I3109,1,50)</f>
      </c>
      <c r="I3109" s="1" t="s">
        <v>6742</v>
      </c>
      <c r="J3109" s="1104" t="s">
        <v>6743</v>
      </c>
    </row>
    <row x14ac:dyDescent="0.25" r="3110" customHeight="1" ht="23.25">
      <c r="A3110" s="97">
        <v>47</v>
      </c>
      <c r="B3110" s="2" t="s">
        <v>6415</v>
      </c>
      <c r="C3110" s="1101">
        <v>3109</v>
      </c>
      <c r="D3110" s="1101">
        <v>19</v>
      </c>
      <c r="E3110" s="1101">
        <v>26</v>
      </c>
      <c r="F3110" s="1101">
        <v>373</v>
      </c>
      <c r="G3110" s="1101">
        <v>177</v>
      </c>
      <c r="H3110" s="1102">
        <f>MID(I3110,1,50)</f>
      </c>
      <c r="I3110" s="1" t="s">
        <v>6744</v>
      </c>
      <c r="J3110" s="1104" t="s">
        <v>6745</v>
      </c>
    </row>
    <row x14ac:dyDescent="0.25" r="3111" customHeight="1" ht="23.25">
      <c r="A3111" s="97">
        <v>47</v>
      </c>
      <c r="B3111" s="2" t="s">
        <v>6415</v>
      </c>
      <c r="C3111" s="1101">
        <v>3110</v>
      </c>
      <c r="D3111" s="1101">
        <v>19</v>
      </c>
      <c r="E3111" s="1101">
        <v>26</v>
      </c>
      <c r="F3111" s="1101">
        <v>373</v>
      </c>
      <c r="G3111" s="1101">
        <v>178</v>
      </c>
      <c r="H3111" s="1102">
        <f>MID(I3111,1,50)</f>
      </c>
      <c r="I3111" s="1" t="s">
        <v>6620</v>
      </c>
      <c r="J3111" s="1104" t="s">
        <v>6746</v>
      </c>
    </row>
    <row x14ac:dyDescent="0.25" r="3112" customHeight="1" ht="23.25">
      <c r="A3112" s="97">
        <v>47</v>
      </c>
      <c r="B3112" s="2" t="s">
        <v>6415</v>
      </c>
      <c r="C3112" s="1101">
        <v>3111</v>
      </c>
      <c r="D3112" s="1101">
        <v>19</v>
      </c>
      <c r="E3112" s="1101">
        <v>26</v>
      </c>
      <c r="F3112" s="1101">
        <v>373</v>
      </c>
      <c r="G3112" s="1101">
        <v>179</v>
      </c>
      <c r="H3112" s="1102">
        <f>MID(I3112,1,50)</f>
      </c>
      <c r="I3112" s="1" t="s">
        <v>6622</v>
      </c>
      <c r="J3112" s="1104" t="s">
        <v>6747</v>
      </c>
    </row>
    <row x14ac:dyDescent="0.25" r="3113" customHeight="1" ht="23.25">
      <c r="A3113" s="97">
        <v>47</v>
      </c>
      <c r="B3113" s="2" t="s">
        <v>6415</v>
      </c>
      <c r="C3113" s="1101">
        <v>3112</v>
      </c>
      <c r="D3113" s="1101">
        <v>19</v>
      </c>
      <c r="E3113" s="1101">
        <v>26</v>
      </c>
      <c r="F3113" s="1101">
        <v>373</v>
      </c>
      <c r="G3113" s="1101">
        <v>180</v>
      </c>
      <c r="H3113" s="1102">
        <f>MID(I3113,1,50)</f>
      </c>
      <c r="I3113" s="1" t="s">
        <v>6656</v>
      </c>
      <c r="J3113" s="1104" t="s">
        <v>6748</v>
      </c>
    </row>
    <row x14ac:dyDescent="0.25" r="3114" customHeight="1" ht="23.25">
      <c r="A3114" s="97">
        <v>47</v>
      </c>
      <c r="B3114" s="2" t="s">
        <v>6415</v>
      </c>
      <c r="C3114" s="1101">
        <v>3113</v>
      </c>
      <c r="D3114" s="1101">
        <v>19</v>
      </c>
      <c r="E3114" s="1101">
        <v>26</v>
      </c>
      <c r="F3114" s="1101">
        <v>373</v>
      </c>
      <c r="G3114" s="1101">
        <v>181</v>
      </c>
      <c r="H3114" s="1102">
        <f>MID(I3114,1,50)</f>
      </c>
      <c r="I3114" s="1" t="s">
        <v>6749</v>
      </c>
      <c r="J3114" s="1104" t="s">
        <v>6750</v>
      </c>
    </row>
    <row x14ac:dyDescent="0.25" r="3115" customHeight="1" ht="23.25">
      <c r="A3115" s="97">
        <v>47</v>
      </c>
      <c r="B3115" s="2" t="s">
        <v>6415</v>
      </c>
      <c r="C3115" s="1101">
        <v>3114</v>
      </c>
      <c r="D3115" s="1101">
        <v>19</v>
      </c>
      <c r="E3115" s="1101">
        <v>26</v>
      </c>
      <c r="F3115" s="1101">
        <v>373</v>
      </c>
      <c r="G3115" s="1101">
        <v>182</v>
      </c>
      <c r="H3115" s="1102">
        <f>MID(I3115,1,50)</f>
      </c>
      <c r="I3115" s="1" t="s">
        <v>6751</v>
      </c>
      <c r="J3115" s="1104" t="s">
        <v>6752</v>
      </c>
    </row>
    <row x14ac:dyDescent="0.25" r="3116" customHeight="1" ht="23.25">
      <c r="A3116" s="97">
        <v>47</v>
      </c>
      <c r="B3116" s="2" t="s">
        <v>6415</v>
      </c>
      <c r="C3116" s="1101">
        <v>3115</v>
      </c>
      <c r="D3116" s="1101">
        <v>19</v>
      </c>
      <c r="E3116" s="1101">
        <v>26</v>
      </c>
      <c r="F3116" s="1101">
        <v>373</v>
      </c>
      <c r="G3116" s="1101">
        <v>183</v>
      </c>
      <c r="H3116" s="1102">
        <f>MID(I3116,1,50)</f>
      </c>
      <c r="I3116" s="1" t="s">
        <v>6753</v>
      </c>
      <c r="J3116" s="1104" t="s">
        <v>6754</v>
      </c>
    </row>
    <row x14ac:dyDescent="0.25" r="3117" customHeight="1" ht="23.25">
      <c r="A3117" s="97">
        <v>47</v>
      </c>
      <c r="B3117" s="2" t="s">
        <v>6415</v>
      </c>
      <c r="C3117" s="1101">
        <v>3116</v>
      </c>
      <c r="D3117" s="1101">
        <v>19</v>
      </c>
      <c r="E3117" s="1101">
        <v>26</v>
      </c>
      <c r="F3117" s="1101">
        <v>374</v>
      </c>
      <c r="G3117" s="1101">
        <v>184</v>
      </c>
      <c r="H3117" s="1102">
        <f>MID(I3117,1,50)</f>
      </c>
      <c r="I3117" s="1" t="s">
        <v>6755</v>
      </c>
      <c r="J3117" s="1104" t="s">
        <v>6756</v>
      </c>
    </row>
    <row x14ac:dyDescent="0.25" r="3118" customHeight="1" ht="23.25">
      <c r="A3118" s="97">
        <v>47</v>
      </c>
      <c r="B3118" s="2" t="s">
        <v>6415</v>
      </c>
      <c r="C3118" s="1101">
        <v>3117</v>
      </c>
      <c r="D3118" s="1101">
        <v>19</v>
      </c>
      <c r="E3118" s="1101">
        <v>26</v>
      </c>
      <c r="F3118" s="1101">
        <v>374</v>
      </c>
      <c r="G3118" s="1101">
        <v>185</v>
      </c>
      <c r="H3118" s="1102">
        <f>MID(I3118,1,50)</f>
      </c>
      <c r="I3118" s="1" t="s">
        <v>6757</v>
      </c>
      <c r="J3118" s="1104" t="s">
        <v>6758</v>
      </c>
    </row>
    <row x14ac:dyDescent="0.25" r="3119" customHeight="1" ht="23.25">
      <c r="A3119" s="97">
        <v>47</v>
      </c>
      <c r="B3119" s="2" t="s">
        <v>6415</v>
      </c>
      <c r="C3119" s="1101">
        <v>3118</v>
      </c>
      <c r="D3119" s="1101">
        <v>19</v>
      </c>
      <c r="E3119" s="1101">
        <v>26</v>
      </c>
      <c r="F3119" s="1101">
        <v>374</v>
      </c>
      <c r="G3119" s="1101">
        <v>186</v>
      </c>
      <c r="H3119" s="1102">
        <f>MID(I3119,1,50)</f>
      </c>
      <c r="I3119" s="1" t="s">
        <v>6759</v>
      </c>
      <c r="J3119" s="1104" t="s">
        <v>6760</v>
      </c>
    </row>
    <row x14ac:dyDescent="0.25" r="3120" customHeight="1" ht="23.25">
      <c r="A3120" s="97">
        <v>47</v>
      </c>
      <c r="B3120" s="2" t="s">
        <v>6415</v>
      </c>
      <c r="C3120" s="1101">
        <v>3119</v>
      </c>
      <c r="D3120" s="1101">
        <v>19</v>
      </c>
      <c r="E3120" s="1101">
        <v>26</v>
      </c>
      <c r="F3120" s="1101">
        <v>374</v>
      </c>
      <c r="G3120" s="1101">
        <v>187</v>
      </c>
      <c r="H3120" s="1102">
        <f>MID(I3120,1,50)</f>
      </c>
      <c r="I3120" s="1" t="s">
        <v>6761</v>
      </c>
      <c r="J3120" s="1104" t="s">
        <v>6762</v>
      </c>
    </row>
    <row x14ac:dyDescent="0.25" r="3121" customHeight="1" ht="23.25">
      <c r="A3121" s="97">
        <v>47</v>
      </c>
      <c r="B3121" s="2" t="s">
        <v>6415</v>
      </c>
      <c r="C3121" s="1101">
        <v>3120</v>
      </c>
      <c r="D3121" s="1101">
        <v>19</v>
      </c>
      <c r="E3121" s="1101">
        <v>26</v>
      </c>
      <c r="F3121" s="1101">
        <v>374</v>
      </c>
      <c r="G3121" s="1101">
        <v>188</v>
      </c>
      <c r="H3121" s="1102">
        <f>MID(I3121,1,50)</f>
      </c>
      <c r="I3121" s="1" t="s">
        <v>6763</v>
      </c>
      <c r="J3121" s="1104" t="s">
        <v>6764</v>
      </c>
    </row>
    <row x14ac:dyDescent="0.25" r="3122" customHeight="1" ht="23.25">
      <c r="A3122" s="97">
        <v>47</v>
      </c>
      <c r="B3122" s="2" t="s">
        <v>6415</v>
      </c>
      <c r="C3122" s="1101">
        <v>3121</v>
      </c>
      <c r="D3122" s="1101">
        <v>19</v>
      </c>
      <c r="E3122" s="1101">
        <v>26</v>
      </c>
      <c r="F3122" s="1101">
        <v>374</v>
      </c>
      <c r="G3122" s="1101">
        <v>189</v>
      </c>
      <c r="H3122" s="1102">
        <f>MID(I3122,1,50)</f>
      </c>
      <c r="I3122" s="1" t="s">
        <v>6765</v>
      </c>
      <c r="J3122" s="1104" t="s">
        <v>6766</v>
      </c>
    </row>
    <row x14ac:dyDescent="0.25" r="3123" customHeight="1" ht="23.25">
      <c r="A3123" s="97">
        <v>47</v>
      </c>
      <c r="B3123" s="2" t="s">
        <v>6415</v>
      </c>
      <c r="C3123" s="1101">
        <v>3122</v>
      </c>
      <c r="D3123" s="1101">
        <v>19</v>
      </c>
      <c r="E3123" s="1101">
        <v>26</v>
      </c>
      <c r="F3123" s="1101">
        <v>374</v>
      </c>
      <c r="G3123" s="1101">
        <v>190</v>
      </c>
      <c r="H3123" s="1102">
        <f>MID(I3123,1,50)</f>
      </c>
      <c r="I3123" s="1" t="s">
        <v>6430</v>
      </c>
      <c r="J3123" s="1104" t="s">
        <v>6767</v>
      </c>
    </row>
    <row x14ac:dyDescent="0.25" r="3124" customHeight="1" ht="23.25">
      <c r="A3124" s="97">
        <v>47</v>
      </c>
      <c r="B3124" s="2" t="s">
        <v>6415</v>
      </c>
      <c r="C3124" s="1101">
        <v>3123</v>
      </c>
      <c r="D3124" s="1101">
        <v>19</v>
      </c>
      <c r="E3124" s="1101">
        <v>26</v>
      </c>
      <c r="F3124" s="1101">
        <v>374</v>
      </c>
      <c r="G3124" s="1101">
        <v>191</v>
      </c>
      <c r="H3124" s="1102">
        <f>MID(I3124,1,50)</f>
      </c>
      <c r="I3124" s="1" t="s">
        <v>6432</v>
      </c>
      <c r="J3124" s="1104" t="s">
        <v>6768</v>
      </c>
    </row>
    <row x14ac:dyDescent="0.25" r="3125" customHeight="1" ht="23.25">
      <c r="A3125" s="97">
        <v>47</v>
      </c>
      <c r="B3125" s="2" t="s">
        <v>6415</v>
      </c>
      <c r="C3125" s="1101">
        <v>3124</v>
      </c>
      <c r="D3125" s="1101">
        <v>19</v>
      </c>
      <c r="E3125" s="1101">
        <v>26</v>
      </c>
      <c r="F3125" s="1101">
        <v>374</v>
      </c>
      <c r="G3125" s="1101">
        <v>192</v>
      </c>
      <c r="H3125" s="1102">
        <f>MID(I3125,1,50)</f>
      </c>
      <c r="I3125" s="1" t="s">
        <v>6769</v>
      </c>
      <c r="J3125" s="1104" t="s">
        <v>6770</v>
      </c>
    </row>
    <row x14ac:dyDescent="0.25" r="3126" customHeight="1" ht="23.25">
      <c r="A3126" s="97">
        <v>47</v>
      </c>
      <c r="B3126" s="2" t="s">
        <v>6415</v>
      </c>
      <c r="C3126" s="1101">
        <v>3125</v>
      </c>
      <c r="D3126" s="1101">
        <v>19</v>
      </c>
      <c r="E3126" s="1101">
        <v>26</v>
      </c>
      <c r="F3126" s="1101">
        <v>374</v>
      </c>
      <c r="G3126" s="1101">
        <v>193</v>
      </c>
      <c r="H3126" s="1102">
        <f>MID(I3126,1,50)</f>
      </c>
      <c r="I3126" s="1" t="s">
        <v>6771</v>
      </c>
      <c r="J3126" s="1104" t="s">
        <v>6772</v>
      </c>
    </row>
    <row x14ac:dyDescent="0.25" r="3127" customHeight="1" ht="23.25">
      <c r="A3127" s="97">
        <v>47</v>
      </c>
      <c r="B3127" s="2" t="s">
        <v>6415</v>
      </c>
      <c r="C3127" s="1101">
        <v>3126</v>
      </c>
      <c r="D3127" s="1101">
        <v>19</v>
      </c>
      <c r="E3127" s="1101">
        <v>26</v>
      </c>
      <c r="F3127" s="1101">
        <v>374</v>
      </c>
      <c r="G3127" s="1101">
        <v>194</v>
      </c>
      <c r="H3127" s="1102">
        <f>MID(I3127,1,50)</f>
      </c>
      <c r="I3127" s="1" t="s">
        <v>6773</v>
      </c>
      <c r="J3127" s="1104" t="s">
        <v>6774</v>
      </c>
    </row>
    <row x14ac:dyDescent="0.25" r="3128" customHeight="1" ht="23.25">
      <c r="A3128" s="97">
        <v>47</v>
      </c>
      <c r="B3128" s="2" t="s">
        <v>6415</v>
      </c>
      <c r="C3128" s="1101">
        <v>3127</v>
      </c>
      <c r="D3128" s="1101">
        <v>19</v>
      </c>
      <c r="E3128" s="1101">
        <v>26</v>
      </c>
      <c r="F3128" s="1101">
        <v>374</v>
      </c>
      <c r="G3128" s="1101">
        <v>195</v>
      </c>
      <c r="H3128" s="1102">
        <f>MID(I3128,1,50)</f>
      </c>
      <c r="I3128" s="1" t="s">
        <v>6775</v>
      </c>
      <c r="J3128" s="1104" t="s">
        <v>6776</v>
      </c>
    </row>
    <row x14ac:dyDescent="0.25" r="3129" customHeight="1" ht="23.25">
      <c r="A3129" s="97">
        <v>47</v>
      </c>
      <c r="B3129" s="2" t="s">
        <v>6415</v>
      </c>
      <c r="C3129" s="1101">
        <v>3128</v>
      </c>
      <c r="D3129" s="1101">
        <v>19</v>
      </c>
      <c r="E3129" s="1101">
        <v>26</v>
      </c>
      <c r="F3129" s="1101">
        <v>374</v>
      </c>
      <c r="G3129" s="1101">
        <v>196</v>
      </c>
      <c r="H3129" s="1102">
        <f>MID(I3129,1,50)</f>
      </c>
      <c r="I3129" s="1" t="s">
        <v>6777</v>
      </c>
      <c r="J3129" s="1104" t="s">
        <v>6778</v>
      </c>
    </row>
    <row x14ac:dyDescent="0.25" r="3130" customHeight="1" ht="23.25">
      <c r="A3130" s="97">
        <v>47</v>
      </c>
      <c r="B3130" s="2" t="s">
        <v>6415</v>
      </c>
      <c r="C3130" s="1101">
        <v>3129</v>
      </c>
      <c r="D3130" s="1101">
        <v>19</v>
      </c>
      <c r="E3130" s="1101">
        <v>26</v>
      </c>
      <c r="F3130" s="1101">
        <v>374</v>
      </c>
      <c r="G3130" s="1101">
        <v>197</v>
      </c>
      <c r="H3130" s="1102">
        <f>MID(I3130,1,50)</f>
      </c>
      <c r="I3130" s="1" t="s">
        <v>6779</v>
      </c>
      <c r="J3130" s="1104" t="s">
        <v>6780</v>
      </c>
    </row>
    <row x14ac:dyDescent="0.25" r="3131" customHeight="1" ht="23.25">
      <c r="A3131" s="97">
        <v>47</v>
      </c>
      <c r="B3131" s="2" t="s">
        <v>6415</v>
      </c>
      <c r="C3131" s="1101">
        <v>3130</v>
      </c>
      <c r="D3131" s="1101">
        <v>19</v>
      </c>
      <c r="E3131" s="1101">
        <v>26</v>
      </c>
      <c r="F3131" s="1101">
        <v>374</v>
      </c>
      <c r="G3131" s="1101">
        <v>198</v>
      </c>
      <c r="H3131" s="1102">
        <f>MID(I3131,1,50)</f>
      </c>
      <c r="I3131" s="1" t="s">
        <v>6781</v>
      </c>
      <c r="J3131" s="1104" t="s">
        <v>6782</v>
      </c>
    </row>
    <row x14ac:dyDescent="0.25" r="3132" customHeight="1" ht="23.25">
      <c r="A3132" s="97">
        <v>47</v>
      </c>
      <c r="B3132" s="2" t="s">
        <v>6415</v>
      </c>
      <c r="C3132" s="1101">
        <v>3131</v>
      </c>
      <c r="D3132" s="1101">
        <v>19</v>
      </c>
      <c r="E3132" s="1101">
        <v>26</v>
      </c>
      <c r="F3132" s="1101">
        <v>374</v>
      </c>
      <c r="G3132" s="1101">
        <v>199</v>
      </c>
      <c r="H3132" s="1102">
        <f>MID(I3132,1,50)</f>
      </c>
      <c r="I3132" s="1" t="s">
        <v>6783</v>
      </c>
      <c r="J3132" s="1104" t="s">
        <v>6784</v>
      </c>
    </row>
    <row x14ac:dyDescent="0.25" r="3133" customHeight="1" ht="23.25">
      <c r="A3133" s="97">
        <v>47</v>
      </c>
      <c r="B3133" s="2" t="s">
        <v>6415</v>
      </c>
      <c r="C3133" s="1101">
        <v>3132</v>
      </c>
      <c r="D3133" s="1101">
        <v>19</v>
      </c>
      <c r="E3133" s="1101">
        <v>26</v>
      </c>
      <c r="F3133" s="1101">
        <v>374</v>
      </c>
      <c r="G3133" s="1101">
        <v>200</v>
      </c>
      <c r="H3133" s="1102">
        <f>MID(I3133,1,50)</f>
      </c>
      <c r="I3133" s="1" t="s">
        <v>6785</v>
      </c>
      <c r="J3133" s="1104" t="s">
        <v>6786</v>
      </c>
    </row>
    <row x14ac:dyDescent="0.25" r="3134" customHeight="1" ht="23.25">
      <c r="A3134" s="97">
        <v>47</v>
      </c>
      <c r="B3134" s="2" t="s">
        <v>6415</v>
      </c>
      <c r="C3134" s="1101">
        <v>3133</v>
      </c>
      <c r="D3134" s="1101">
        <v>19</v>
      </c>
      <c r="E3134" s="1101">
        <v>26</v>
      </c>
      <c r="F3134" s="1101">
        <v>374</v>
      </c>
      <c r="G3134" s="1101">
        <v>201</v>
      </c>
      <c r="H3134" s="1102">
        <f>MID(I3134,1,50)</f>
      </c>
      <c r="I3134" s="1" t="s">
        <v>6787</v>
      </c>
      <c r="J3134" s="1104" t="s">
        <v>6788</v>
      </c>
    </row>
    <row x14ac:dyDescent="0.25" r="3135" customHeight="1" ht="23.25">
      <c r="A3135" s="97">
        <v>47</v>
      </c>
      <c r="B3135" s="2" t="s">
        <v>6415</v>
      </c>
      <c r="C3135" s="1101">
        <v>3134</v>
      </c>
      <c r="D3135" s="1101">
        <v>19</v>
      </c>
      <c r="E3135" s="1101">
        <v>26</v>
      </c>
      <c r="F3135" s="1101">
        <v>374</v>
      </c>
      <c r="G3135" s="1101">
        <v>202</v>
      </c>
      <c r="H3135" s="1102">
        <f>MID(I3135,1,50)</f>
      </c>
      <c r="I3135" s="1" t="s">
        <v>6789</v>
      </c>
      <c r="J3135" s="1104" t="s">
        <v>6790</v>
      </c>
    </row>
    <row x14ac:dyDescent="0.25" r="3136" customHeight="1" ht="23.25">
      <c r="A3136" s="97">
        <v>47</v>
      </c>
      <c r="B3136" s="2" t="s">
        <v>6415</v>
      </c>
      <c r="C3136" s="1101">
        <v>3135</v>
      </c>
      <c r="D3136" s="1101">
        <v>19</v>
      </c>
      <c r="E3136" s="1101">
        <v>26</v>
      </c>
      <c r="F3136" s="1101">
        <v>374</v>
      </c>
      <c r="G3136" s="1101">
        <v>203</v>
      </c>
      <c r="H3136" s="1102">
        <f>MID(I3136,1,50)</f>
      </c>
      <c r="I3136" s="1" t="s">
        <v>6791</v>
      </c>
      <c r="J3136" s="1104" t="s">
        <v>6792</v>
      </c>
    </row>
    <row x14ac:dyDescent="0.25" r="3137" customHeight="1" ht="23.25">
      <c r="A3137" s="97">
        <v>47</v>
      </c>
      <c r="B3137" s="2" t="s">
        <v>6415</v>
      </c>
      <c r="C3137" s="1101">
        <v>3136</v>
      </c>
      <c r="D3137" s="1101">
        <v>19</v>
      </c>
      <c r="E3137" s="1101">
        <v>26</v>
      </c>
      <c r="F3137" s="1101">
        <v>374</v>
      </c>
      <c r="G3137" s="1101">
        <v>204</v>
      </c>
      <c r="H3137" s="1102">
        <f>MID(I3137,1,50)</f>
      </c>
      <c r="I3137" s="1" t="s">
        <v>6793</v>
      </c>
      <c r="J3137" s="1104" t="s">
        <v>6794</v>
      </c>
    </row>
    <row x14ac:dyDescent="0.25" r="3138" customHeight="1" ht="23.25">
      <c r="A3138" s="97">
        <v>47</v>
      </c>
      <c r="B3138" s="2" t="s">
        <v>6415</v>
      </c>
      <c r="C3138" s="1101">
        <v>3137</v>
      </c>
      <c r="D3138" s="1101">
        <v>19</v>
      </c>
      <c r="E3138" s="1101">
        <v>26</v>
      </c>
      <c r="F3138" s="1101">
        <v>374</v>
      </c>
      <c r="G3138" s="1101">
        <v>205</v>
      </c>
      <c r="H3138" s="1102">
        <f>MID(I3138,1,50)</f>
      </c>
      <c r="I3138" s="1" t="s">
        <v>6795</v>
      </c>
      <c r="J3138" s="1104" t="s">
        <v>6796</v>
      </c>
    </row>
    <row x14ac:dyDescent="0.25" r="3139" customHeight="1" ht="23.25">
      <c r="A3139" s="97">
        <v>47</v>
      </c>
      <c r="B3139" s="2" t="s">
        <v>6415</v>
      </c>
      <c r="C3139" s="1101">
        <v>3138</v>
      </c>
      <c r="D3139" s="1101">
        <v>19</v>
      </c>
      <c r="E3139" s="1101">
        <v>26</v>
      </c>
      <c r="F3139" s="1101">
        <v>374</v>
      </c>
      <c r="G3139" s="1101">
        <v>206</v>
      </c>
      <c r="H3139" s="1102">
        <f>MID(I3139,1,50)</f>
      </c>
      <c r="I3139" s="1" t="s">
        <v>6797</v>
      </c>
      <c r="J3139" s="1104" t="s">
        <v>6798</v>
      </c>
    </row>
    <row x14ac:dyDescent="0.25" r="3140" customHeight="1" ht="23.25">
      <c r="A3140" s="97">
        <v>47</v>
      </c>
      <c r="B3140" s="2" t="s">
        <v>6415</v>
      </c>
      <c r="C3140" s="1101">
        <v>3139</v>
      </c>
      <c r="D3140" s="1101">
        <v>19</v>
      </c>
      <c r="E3140" s="1101">
        <v>26</v>
      </c>
      <c r="F3140" s="1101">
        <v>375</v>
      </c>
      <c r="G3140" s="1101">
        <v>207</v>
      </c>
      <c r="H3140" s="1102">
        <f>MID(I3140,1,50)</f>
      </c>
      <c r="I3140" s="1" t="s">
        <v>6799</v>
      </c>
      <c r="J3140" s="1104" t="s">
        <v>6800</v>
      </c>
    </row>
    <row x14ac:dyDescent="0.25" r="3141" customHeight="1" ht="23.25">
      <c r="A3141" s="97">
        <v>47</v>
      </c>
      <c r="B3141" s="2" t="s">
        <v>6415</v>
      </c>
      <c r="C3141" s="1101">
        <v>3140</v>
      </c>
      <c r="D3141" s="1101">
        <v>19</v>
      </c>
      <c r="E3141" s="1101">
        <v>26</v>
      </c>
      <c r="F3141" s="1101">
        <v>375</v>
      </c>
      <c r="G3141" s="1101">
        <v>208</v>
      </c>
      <c r="H3141" s="1102">
        <f>MID(I3141,1,50)</f>
      </c>
      <c r="I3141" s="1" t="s">
        <v>6801</v>
      </c>
      <c r="J3141" s="1104" t="s">
        <v>6802</v>
      </c>
    </row>
    <row x14ac:dyDescent="0.25" r="3142" customHeight="1" ht="23.25">
      <c r="A3142" s="97">
        <v>47</v>
      </c>
      <c r="B3142" s="2" t="s">
        <v>6415</v>
      </c>
      <c r="C3142" s="1101">
        <v>3141</v>
      </c>
      <c r="D3142" s="1101">
        <v>19</v>
      </c>
      <c r="E3142" s="1101">
        <v>26</v>
      </c>
      <c r="F3142" s="1101">
        <v>375</v>
      </c>
      <c r="G3142" s="1101">
        <v>209</v>
      </c>
      <c r="H3142" s="1102">
        <f>MID(I3142,1,50)</f>
      </c>
      <c r="I3142" s="1" t="s">
        <v>6803</v>
      </c>
      <c r="J3142" s="1104" t="s">
        <v>6804</v>
      </c>
    </row>
    <row x14ac:dyDescent="0.25" r="3143" customHeight="1" ht="23.25">
      <c r="A3143" s="97">
        <v>47</v>
      </c>
      <c r="B3143" s="2" t="s">
        <v>6415</v>
      </c>
      <c r="C3143" s="1101">
        <v>3142</v>
      </c>
      <c r="D3143" s="1101">
        <v>19</v>
      </c>
      <c r="E3143" s="1101">
        <v>26</v>
      </c>
      <c r="F3143" s="1101">
        <v>375</v>
      </c>
      <c r="G3143" s="1101">
        <v>210</v>
      </c>
      <c r="H3143" s="1102">
        <f>MID(I3143,1,50)</f>
      </c>
      <c r="I3143" s="1" t="s">
        <v>6805</v>
      </c>
      <c r="J3143" s="1104" t="s">
        <v>6806</v>
      </c>
    </row>
    <row x14ac:dyDescent="0.25" r="3144" customHeight="1" ht="23.25">
      <c r="A3144" s="97">
        <v>47</v>
      </c>
      <c r="B3144" s="2" t="s">
        <v>6415</v>
      </c>
      <c r="C3144" s="1101">
        <v>3143</v>
      </c>
      <c r="D3144" s="1101">
        <v>19</v>
      </c>
      <c r="E3144" s="1101">
        <v>26</v>
      </c>
      <c r="F3144" s="1101">
        <v>375</v>
      </c>
      <c r="G3144" s="1101">
        <v>211</v>
      </c>
      <c r="H3144" s="1102">
        <f>MID(I3144,1,50)</f>
      </c>
      <c r="I3144" s="1" t="s">
        <v>6807</v>
      </c>
      <c r="J3144" s="1104" t="s">
        <v>6808</v>
      </c>
    </row>
    <row x14ac:dyDescent="0.25" r="3145" customHeight="1" ht="23.25">
      <c r="A3145" s="97">
        <v>47</v>
      </c>
      <c r="B3145" s="2" t="s">
        <v>6415</v>
      </c>
      <c r="C3145" s="1101">
        <v>3144</v>
      </c>
      <c r="D3145" s="1101">
        <v>19</v>
      </c>
      <c r="E3145" s="1101">
        <v>26</v>
      </c>
      <c r="F3145" s="1101">
        <v>375</v>
      </c>
      <c r="G3145" s="1101">
        <v>212</v>
      </c>
      <c r="H3145" s="1102">
        <f>MID(I3145,1,50)</f>
      </c>
      <c r="I3145" s="1" t="s">
        <v>6809</v>
      </c>
      <c r="J3145" s="1104" t="s">
        <v>6810</v>
      </c>
    </row>
    <row x14ac:dyDescent="0.25" r="3146" customHeight="1" ht="23.25">
      <c r="A3146" s="97">
        <v>47</v>
      </c>
      <c r="B3146" s="2" t="s">
        <v>6415</v>
      </c>
      <c r="C3146" s="1101">
        <v>3145</v>
      </c>
      <c r="D3146" s="1101">
        <v>19</v>
      </c>
      <c r="E3146" s="1101">
        <v>26</v>
      </c>
      <c r="F3146" s="1101">
        <v>375</v>
      </c>
      <c r="G3146" s="1101">
        <v>213</v>
      </c>
      <c r="H3146" s="1102">
        <f>MID(I3146,1,50)</f>
      </c>
      <c r="I3146" s="1" t="s">
        <v>6811</v>
      </c>
      <c r="J3146" s="1104" t="s">
        <v>6812</v>
      </c>
    </row>
    <row x14ac:dyDescent="0.25" r="3147" customHeight="1" ht="23.25">
      <c r="A3147" s="97">
        <v>47</v>
      </c>
      <c r="B3147" s="2" t="s">
        <v>6415</v>
      </c>
      <c r="C3147" s="1101">
        <v>3146</v>
      </c>
      <c r="D3147" s="1101">
        <v>19</v>
      </c>
      <c r="E3147" s="1101">
        <v>26</v>
      </c>
      <c r="F3147" s="1101">
        <v>375</v>
      </c>
      <c r="G3147" s="1101">
        <v>214</v>
      </c>
      <c r="H3147" s="1102">
        <f>MID(I3147,1,50)</f>
      </c>
      <c r="I3147" s="1" t="s">
        <v>6813</v>
      </c>
      <c r="J3147" s="1104" t="s">
        <v>6814</v>
      </c>
    </row>
    <row x14ac:dyDescent="0.25" r="3148" customHeight="1" ht="23.25">
      <c r="A3148" s="97">
        <v>47</v>
      </c>
      <c r="B3148" s="2" t="s">
        <v>6415</v>
      </c>
      <c r="C3148" s="1101">
        <v>3147</v>
      </c>
      <c r="D3148" s="1101">
        <v>19</v>
      </c>
      <c r="E3148" s="1101">
        <v>26</v>
      </c>
      <c r="F3148" s="1101">
        <v>375</v>
      </c>
      <c r="G3148" s="1101">
        <v>215</v>
      </c>
      <c r="H3148" s="1102">
        <f>MID(I3148,1,50)</f>
      </c>
      <c r="I3148" s="1" t="s">
        <v>6815</v>
      </c>
      <c r="J3148" s="1104" t="s">
        <v>6816</v>
      </c>
    </row>
    <row x14ac:dyDescent="0.25" r="3149" customHeight="1" ht="23.25">
      <c r="A3149" s="97">
        <v>47</v>
      </c>
      <c r="B3149" s="2" t="s">
        <v>6415</v>
      </c>
      <c r="C3149" s="1101">
        <v>3148</v>
      </c>
      <c r="D3149" s="1101">
        <v>19</v>
      </c>
      <c r="E3149" s="1101">
        <v>26</v>
      </c>
      <c r="F3149" s="1101">
        <v>375</v>
      </c>
      <c r="G3149" s="1101">
        <v>216</v>
      </c>
      <c r="H3149" s="1102">
        <f>MID(I3149,1,50)</f>
      </c>
      <c r="I3149" s="1" t="s">
        <v>6817</v>
      </c>
      <c r="J3149" s="1104" t="s">
        <v>6818</v>
      </c>
    </row>
    <row x14ac:dyDescent="0.25" r="3150" customHeight="1" ht="23.25">
      <c r="A3150" s="97">
        <v>47</v>
      </c>
      <c r="B3150" s="2" t="s">
        <v>6415</v>
      </c>
      <c r="C3150" s="1101">
        <v>3149</v>
      </c>
      <c r="D3150" s="1101">
        <v>19</v>
      </c>
      <c r="E3150" s="1101">
        <v>26</v>
      </c>
      <c r="F3150" s="1101">
        <v>375</v>
      </c>
      <c r="G3150" s="1101">
        <v>217</v>
      </c>
      <c r="H3150" s="1102">
        <f>MID(I3150,1,50)</f>
      </c>
      <c r="I3150" s="1" t="s">
        <v>6819</v>
      </c>
      <c r="J3150" s="1104" t="s">
        <v>6820</v>
      </c>
    </row>
    <row x14ac:dyDescent="0.25" r="3151" customHeight="1" ht="23.25">
      <c r="A3151" s="97">
        <v>47</v>
      </c>
      <c r="B3151" s="2" t="s">
        <v>6415</v>
      </c>
      <c r="C3151" s="1101">
        <v>3150</v>
      </c>
      <c r="D3151" s="1101">
        <v>19</v>
      </c>
      <c r="E3151" s="1101">
        <v>26</v>
      </c>
      <c r="F3151" s="1101">
        <v>375</v>
      </c>
      <c r="G3151" s="1101">
        <v>218</v>
      </c>
      <c r="H3151" s="1102">
        <f>MID(I3151,1,50)</f>
      </c>
      <c r="I3151" s="1" t="s">
        <v>6821</v>
      </c>
      <c r="J3151" s="1104" t="s">
        <v>6822</v>
      </c>
    </row>
    <row x14ac:dyDescent="0.25" r="3152" customHeight="1" ht="23.25">
      <c r="A3152" s="97">
        <v>47</v>
      </c>
      <c r="B3152" s="2" t="s">
        <v>6415</v>
      </c>
      <c r="C3152" s="1101">
        <v>3151</v>
      </c>
      <c r="D3152" s="1101">
        <v>19</v>
      </c>
      <c r="E3152" s="1101">
        <v>26</v>
      </c>
      <c r="F3152" s="1101">
        <v>375</v>
      </c>
      <c r="G3152" s="1101">
        <v>219</v>
      </c>
      <c r="H3152" s="1102">
        <f>MID(I3152,1,50)</f>
      </c>
      <c r="I3152" s="1" t="s">
        <v>6823</v>
      </c>
      <c r="J3152" s="1104" t="s">
        <v>6824</v>
      </c>
    </row>
    <row x14ac:dyDescent="0.25" r="3153" customHeight="1" ht="23.25">
      <c r="A3153" s="97">
        <v>47</v>
      </c>
      <c r="B3153" s="2" t="s">
        <v>6415</v>
      </c>
      <c r="C3153" s="1101">
        <v>3152</v>
      </c>
      <c r="D3153" s="1101">
        <v>19</v>
      </c>
      <c r="E3153" s="1101">
        <v>26</v>
      </c>
      <c r="F3153" s="1101">
        <v>375</v>
      </c>
      <c r="G3153" s="1101">
        <v>220</v>
      </c>
      <c r="H3153" s="1102">
        <f>MID(I3153,1,50)</f>
      </c>
      <c r="I3153" s="1" t="s">
        <v>6825</v>
      </c>
      <c r="J3153" s="1104" t="s">
        <v>6826</v>
      </c>
    </row>
    <row x14ac:dyDescent="0.25" r="3154" customHeight="1" ht="23.25">
      <c r="A3154" s="97">
        <v>47</v>
      </c>
      <c r="B3154" s="2" t="s">
        <v>6415</v>
      </c>
      <c r="C3154" s="1101">
        <v>3153</v>
      </c>
      <c r="D3154" s="1101">
        <v>19</v>
      </c>
      <c r="E3154" s="1101">
        <v>26</v>
      </c>
      <c r="F3154" s="1101">
        <v>375</v>
      </c>
      <c r="G3154" s="1101">
        <v>221</v>
      </c>
      <c r="H3154" s="1102">
        <f>MID(I3154,1,50)</f>
      </c>
      <c r="I3154" s="1" t="s">
        <v>6827</v>
      </c>
      <c r="J3154" s="1104" t="s">
        <v>6828</v>
      </c>
    </row>
    <row x14ac:dyDescent="0.25" r="3155" customHeight="1" ht="23.25">
      <c r="A3155" s="97">
        <v>47</v>
      </c>
      <c r="B3155" s="2" t="s">
        <v>6415</v>
      </c>
      <c r="C3155" s="1101">
        <v>3154</v>
      </c>
      <c r="D3155" s="1101">
        <v>19</v>
      </c>
      <c r="E3155" s="1101">
        <v>26</v>
      </c>
      <c r="F3155" s="1101">
        <v>375</v>
      </c>
      <c r="G3155" s="1101">
        <v>222</v>
      </c>
      <c r="H3155" s="1102">
        <f>MID(I3155,1,50)</f>
      </c>
      <c r="I3155" s="1" t="s">
        <v>6829</v>
      </c>
      <c r="J3155" s="1104" t="s">
        <v>6830</v>
      </c>
    </row>
    <row x14ac:dyDescent="0.25" r="3156" customHeight="1" ht="23.25">
      <c r="A3156" s="97">
        <v>47</v>
      </c>
      <c r="B3156" s="2" t="s">
        <v>6415</v>
      </c>
      <c r="C3156" s="1101">
        <v>3155</v>
      </c>
      <c r="D3156" s="1101">
        <v>19</v>
      </c>
      <c r="E3156" s="1101">
        <v>26</v>
      </c>
      <c r="F3156" s="1101">
        <v>375</v>
      </c>
      <c r="G3156" s="1101">
        <v>223</v>
      </c>
      <c r="H3156" s="1102">
        <f>MID(I3156,1,50)</f>
      </c>
      <c r="I3156" s="1" t="s">
        <v>6831</v>
      </c>
      <c r="J3156" s="1104" t="s">
        <v>6832</v>
      </c>
    </row>
    <row x14ac:dyDescent="0.25" r="3157" customHeight="1" ht="23.25">
      <c r="A3157" s="97">
        <v>47</v>
      </c>
      <c r="B3157" s="2" t="s">
        <v>6415</v>
      </c>
      <c r="C3157" s="1101">
        <v>3156</v>
      </c>
      <c r="D3157" s="1101">
        <v>19</v>
      </c>
      <c r="E3157" s="1101">
        <v>26</v>
      </c>
      <c r="F3157" s="1101">
        <v>375</v>
      </c>
      <c r="G3157" s="1101">
        <v>224</v>
      </c>
      <c r="H3157" s="1102">
        <f>MID(I3157,1,50)</f>
      </c>
      <c r="I3157" s="1" t="s">
        <v>6833</v>
      </c>
      <c r="J3157" s="1104" t="s">
        <v>6834</v>
      </c>
    </row>
    <row x14ac:dyDescent="0.25" r="3158" customHeight="1" ht="23.25">
      <c r="A3158" s="97">
        <v>47</v>
      </c>
      <c r="B3158" s="2" t="s">
        <v>6415</v>
      </c>
      <c r="C3158" s="1101">
        <v>3157</v>
      </c>
      <c r="D3158" s="1101">
        <v>19</v>
      </c>
      <c r="E3158" s="1101">
        <v>26</v>
      </c>
      <c r="F3158" s="1101">
        <v>375</v>
      </c>
      <c r="G3158" s="1101">
        <v>225</v>
      </c>
      <c r="H3158" s="1102">
        <f>MID(I3158,1,50)</f>
      </c>
      <c r="I3158" s="1" t="s">
        <v>6835</v>
      </c>
      <c r="J3158" s="1104" t="s">
        <v>6836</v>
      </c>
    </row>
    <row x14ac:dyDescent="0.25" r="3159" customHeight="1" ht="23.25">
      <c r="A3159" s="97">
        <v>47</v>
      </c>
      <c r="B3159" s="2" t="s">
        <v>6415</v>
      </c>
      <c r="C3159" s="1101">
        <v>3158</v>
      </c>
      <c r="D3159" s="1101">
        <v>19</v>
      </c>
      <c r="E3159" s="1101">
        <v>26</v>
      </c>
      <c r="F3159" s="1101">
        <v>375</v>
      </c>
      <c r="G3159" s="1101">
        <v>226</v>
      </c>
      <c r="H3159" s="1102">
        <f>MID(I3159,1,50)</f>
      </c>
      <c r="I3159" s="1" t="s">
        <v>6837</v>
      </c>
      <c r="J3159" s="1104" t="s">
        <v>6838</v>
      </c>
    </row>
    <row x14ac:dyDescent="0.25" r="3160" customHeight="1" ht="23.25">
      <c r="A3160" s="97">
        <v>47</v>
      </c>
      <c r="B3160" s="2" t="s">
        <v>6415</v>
      </c>
      <c r="C3160" s="1101">
        <v>3159</v>
      </c>
      <c r="D3160" s="1101">
        <v>19</v>
      </c>
      <c r="E3160" s="1101">
        <v>26</v>
      </c>
      <c r="F3160" s="1101">
        <v>375</v>
      </c>
      <c r="G3160" s="1101">
        <v>227</v>
      </c>
      <c r="H3160" s="1102">
        <f>MID(I3160,1,50)</f>
      </c>
      <c r="I3160" s="1" t="s">
        <v>6839</v>
      </c>
      <c r="J3160" s="1104" t="s">
        <v>6840</v>
      </c>
    </row>
    <row x14ac:dyDescent="0.25" r="3161" customHeight="1" ht="23.25">
      <c r="A3161" s="97">
        <v>48</v>
      </c>
      <c r="B3161" s="2" t="s">
        <v>6841</v>
      </c>
      <c r="C3161" s="1101">
        <v>3160</v>
      </c>
      <c r="D3161" s="1101">
        <v>19</v>
      </c>
      <c r="E3161" s="1101">
        <v>27</v>
      </c>
      <c r="F3161" s="1101">
        <v>376</v>
      </c>
      <c r="G3161" s="1101">
        <v>1</v>
      </c>
      <c r="H3161" s="1102">
        <f>MID(I3161,1,50)</f>
      </c>
      <c r="I3161" s="1" t="s">
        <v>6842</v>
      </c>
      <c r="J3161" s="1104" t="s">
        <v>6843</v>
      </c>
    </row>
    <row x14ac:dyDescent="0.25" r="3162" customHeight="1" ht="23.25">
      <c r="A3162" s="97">
        <v>48</v>
      </c>
      <c r="B3162" s="2" t="s">
        <v>6841</v>
      </c>
      <c r="C3162" s="1101">
        <v>3161</v>
      </c>
      <c r="D3162" s="1101">
        <v>19</v>
      </c>
      <c r="E3162" s="1101">
        <v>27</v>
      </c>
      <c r="F3162" s="1101">
        <v>376</v>
      </c>
      <c r="G3162" s="1101">
        <v>2</v>
      </c>
      <c r="H3162" s="1102">
        <f>MID(I3162,1,50)</f>
      </c>
      <c r="I3162" s="1" t="s">
        <v>6844</v>
      </c>
      <c r="J3162" s="1104" t="s">
        <v>6845</v>
      </c>
    </row>
    <row x14ac:dyDescent="0.25" r="3163" customHeight="1" ht="23.25">
      <c r="A3163" s="97">
        <v>48</v>
      </c>
      <c r="B3163" s="2" t="s">
        <v>6841</v>
      </c>
      <c r="C3163" s="1101">
        <v>3162</v>
      </c>
      <c r="D3163" s="1101">
        <v>19</v>
      </c>
      <c r="E3163" s="1101">
        <v>27</v>
      </c>
      <c r="F3163" s="1101">
        <v>376</v>
      </c>
      <c r="G3163" s="1101">
        <v>3</v>
      </c>
      <c r="H3163" s="1102">
        <f>MID(I3163,1,50)</f>
      </c>
      <c r="I3163" s="1" t="s">
        <v>6846</v>
      </c>
      <c r="J3163" s="1104" t="s">
        <v>6847</v>
      </c>
    </row>
    <row x14ac:dyDescent="0.25" r="3164" customHeight="1" ht="23.25">
      <c r="A3164" s="97">
        <v>48</v>
      </c>
      <c r="B3164" s="2" t="s">
        <v>6841</v>
      </c>
      <c r="C3164" s="1101">
        <v>3163</v>
      </c>
      <c r="D3164" s="1101">
        <v>19</v>
      </c>
      <c r="E3164" s="1101">
        <v>27</v>
      </c>
      <c r="F3164" s="1101">
        <v>376</v>
      </c>
      <c r="G3164" s="1101">
        <v>4</v>
      </c>
      <c r="H3164" s="1102">
        <f>MID(I3164,1,50)</f>
      </c>
      <c r="I3164" s="1" t="s">
        <v>6848</v>
      </c>
      <c r="J3164" s="1104" t="s">
        <v>6849</v>
      </c>
    </row>
    <row x14ac:dyDescent="0.25" r="3165" customHeight="1" ht="23.25">
      <c r="A3165" s="97">
        <v>48</v>
      </c>
      <c r="B3165" s="2" t="s">
        <v>6841</v>
      </c>
      <c r="C3165" s="1101">
        <v>3164</v>
      </c>
      <c r="D3165" s="1101">
        <v>19</v>
      </c>
      <c r="E3165" s="1101">
        <v>27</v>
      </c>
      <c r="F3165" s="1101">
        <v>376</v>
      </c>
      <c r="G3165" s="1101">
        <v>5</v>
      </c>
      <c r="H3165" s="1102">
        <f>MID(I3165,1,50)</f>
      </c>
      <c r="I3165" s="1" t="s">
        <v>6850</v>
      </c>
      <c r="J3165" s="1104" t="s">
        <v>6851</v>
      </c>
    </row>
    <row x14ac:dyDescent="0.25" r="3166" customHeight="1" ht="23.25">
      <c r="A3166" s="97">
        <v>48</v>
      </c>
      <c r="B3166" s="2" t="s">
        <v>6841</v>
      </c>
      <c r="C3166" s="1101">
        <v>3165</v>
      </c>
      <c r="D3166" s="1101">
        <v>19</v>
      </c>
      <c r="E3166" s="1101">
        <v>27</v>
      </c>
      <c r="F3166" s="1101">
        <v>376</v>
      </c>
      <c r="G3166" s="1101">
        <v>6</v>
      </c>
      <c r="H3166" s="1102">
        <f>MID(I3166,1,50)</f>
      </c>
      <c r="I3166" s="1" t="s">
        <v>6852</v>
      </c>
      <c r="J3166" s="1104" t="s">
        <v>6853</v>
      </c>
    </row>
    <row x14ac:dyDescent="0.25" r="3167" customHeight="1" ht="23.25">
      <c r="A3167" s="97">
        <v>48</v>
      </c>
      <c r="B3167" s="2" t="s">
        <v>6841</v>
      </c>
      <c r="C3167" s="1101">
        <v>3166</v>
      </c>
      <c r="D3167" s="1101">
        <v>19</v>
      </c>
      <c r="E3167" s="1101">
        <v>27</v>
      </c>
      <c r="F3167" s="1101">
        <v>376</v>
      </c>
      <c r="G3167" s="1101">
        <v>7</v>
      </c>
      <c r="H3167" s="1102">
        <f>MID(I3167,1,50)</f>
      </c>
      <c r="I3167" s="1" t="s">
        <v>6854</v>
      </c>
      <c r="J3167" s="1104" t="s">
        <v>6855</v>
      </c>
    </row>
    <row x14ac:dyDescent="0.25" r="3168" customHeight="1" ht="23.25">
      <c r="A3168" s="97">
        <v>48</v>
      </c>
      <c r="B3168" s="2" t="s">
        <v>6841</v>
      </c>
      <c r="C3168" s="1101">
        <v>3167</v>
      </c>
      <c r="D3168" s="1101">
        <v>19</v>
      </c>
      <c r="E3168" s="1101">
        <v>27</v>
      </c>
      <c r="F3168" s="1101">
        <v>376</v>
      </c>
      <c r="G3168" s="1101">
        <v>8</v>
      </c>
      <c r="H3168" s="1102">
        <f>MID(I3168,1,50)</f>
      </c>
      <c r="I3168" s="1" t="s">
        <v>6856</v>
      </c>
      <c r="J3168" s="1104" t="s">
        <v>6857</v>
      </c>
    </row>
    <row x14ac:dyDescent="0.25" r="3169" customHeight="1" ht="23.25">
      <c r="A3169" s="97">
        <v>48</v>
      </c>
      <c r="B3169" s="2" t="s">
        <v>6841</v>
      </c>
      <c r="C3169" s="1101">
        <v>3168</v>
      </c>
      <c r="D3169" s="1101">
        <v>19</v>
      </c>
      <c r="E3169" s="1101">
        <v>27</v>
      </c>
      <c r="F3169" s="1101">
        <v>376</v>
      </c>
      <c r="G3169" s="1101">
        <v>9</v>
      </c>
      <c r="H3169" s="1102">
        <f>MID(I3169,1,50)</f>
      </c>
      <c r="I3169" s="1" t="s">
        <v>6858</v>
      </c>
      <c r="J3169" s="1104" t="s">
        <v>6859</v>
      </c>
    </row>
    <row x14ac:dyDescent="0.25" r="3170" customHeight="1" ht="23.25">
      <c r="A3170" s="97">
        <v>48</v>
      </c>
      <c r="B3170" s="2" t="s">
        <v>6841</v>
      </c>
      <c r="C3170" s="1101">
        <v>3169</v>
      </c>
      <c r="D3170" s="1101">
        <v>19</v>
      </c>
      <c r="E3170" s="1101">
        <v>27</v>
      </c>
      <c r="F3170" s="1101">
        <v>376</v>
      </c>
      <c r="G3170" s="1101">
        <v>10</v>
      </c>
      <c r="H3170" s="1102">
        <f>MID(I3170,1,50)</f>
      </c>
      <c r="I3170" s="1" t="s">
        <v>6860</v>
      </c>
      <c r="J3170" s="1104" t="s">
        <v>6861</v>
      </c>
    </row>
    <row x14ac:dyDescent="0.25" r="3171" customHeight="1" ht="23.25">
      <c r="A3171" s="97">
        <v>48</v>
      </c>
      <c r="B3171" s="2" t="s">
        <v>6841</v>
      </c>
      <c r="C3171" s="1101">
        <v>3170</v>
      </c>
      <c r="D3171" s="1101">
        <v>19</v>
      </c>
      <c r="E3171" s="1101">
        <v>27</v>
      </c>
      <c r="F3171" s="1101">
        <v>376</v>
      </c>
      <c r="G3171" s="1101">
        <v>11</v>
      </c>
      <c r="H3171" s="1102">
        <f>MID(I3171,1,50)</f>
      </c>
      <c r="I3171" s="1" t="s">
        <v>6862</v>
      </c>
      <c r="J3171" s="1104" t="s">
        <v>6863</v>
      </c>
    </row>
    <row x14ac:dyDescent="0.25" r="3172" customHeight="1" ht="23.25">
      <c r="A3172" s="97">
        <v>48</v>
      </c>
      <c r="B3172" s="2" t="s">
        <v>6841</v>
      </c>
      <c r="C3172" s="1101">
        <v>3171</v>
      </c>
      <c r="D3172" s="1101">
        <v>19</v>
      </c>
      <c r="E3172" s="1101">
        <v>27</v>
      </c>
      <c r="F3172" s="1101">
        <v>376</v>
      </c>
      <c r="G3172" s="1101">
        <v>12</v>
      </c>
      <c r="H3172" s="1102">
        <f>MID(I3172,1,50)</f>
      </c>
      <c r="I3172" s="1" t="s">
        <v>6864</v>
      </c>
      <c r="J3172" s="1104" t="s">
        <v>6865</v>
      </c>
    </row>
    <row x14ac:dyDescent="0.25" r="3173" customHeight="1" ht="23.25">
      <c r="A3173" s="97">
        <v>48</v>
      </c>
      <c r="B3173" s="2" t="s">
        <v>6841</v>
      </c>
      <c r="C3173" s="1101">
        <v>3172</v>
      </c>
      <c r="D3173" s="1101">
        <v>19</v>
      </c>
      <c r="E3173" s="1101">
        <v>27</v>
      </c>
      <c r="F3173" s="1101">
        <v>376</v>
      </c>
      <c r="G3173" s="1101">
        <v>13</v>
      </c>
      <c r="H3173" s="1102">
        <f>MID(I3173,1,50)</f>
      </c>
      <c r="I3173" s="1" t="s">
        <v>6866</v>
      </c>
      <c r="J3173" s="1104" t="s">
        <v>6867</v>
      </c>
    </row>
    <row x14ac:dyDescent="0.25" r="3174" customHeight="1" ht="23.25">
      <c r="A3174" s="97">
        <v>48</v>
      </c>
      <c r="B3174" s="2" t="s">
        <v>6841</v>
      </c>
      <c r="C3174" s="1101">
        <v>3173</v>
      </c>
      <c r="D3174" s="1101">
        <v>19</v>
      </c>
      <c r="E3174" s="1101">
        <v>27</v>
      </c>
      <c r="F3174" s="1101">
        <v>377</v>
      </c>
      <c r="G3174" s="1101">
        <v>14</v>
      </c>
      <c r="H3174" s="1102">
        <f>MID(I3174,1,50)</f>
      </c>
      <c r="I3174" s="1" t="s">
        <v>6868</v>
      </c>
      <c r="J3174" s="1104" t="s">
        <v>6869</v>
      </c>
    </row>
    <row x14ac:dyDescent="0.25" r="3175" customHeight="1" ht="23.25">
      <c r="A3175" s="97">
        <v>48</v>
      </c>
      <c r="B3175" s="2" t="s">
        <v>6841</v>
      </c>
      <c r="C3175" s="1101">
        <v>3174</v>
      </c>
      <c r="D3175" s="1101">
        <v>19</v>
      </c>
      <c r="E3175" s="1101">
        <v>27</v>
      </c>
      <c r="F3175" s="1101">
        <v>377</v>
      </c>
      <c r="G3175" s="1101">
        <v>15</v>
      </c>
      <c r="H3175" s="1102">
        <f>MID(I3175,1,50)</f>
      </c>
      <c r="I3175" s="1" t="s">
        <v>6870</v>
      </c>
      <c r="J3175" s="1104" t="s">
        <v>6871</v>
      </c>
    </row>
    <row x14ac:dyDescent="0.25" r="3176" customHeight="1" ht="23.25">
      <c r="A3176" s="97">
        <v>48</v>
      </c>
      <c r="B3176" s="2" t="s">
        <v>6841</v>
      </c>
      <c r="C3176" s="1101">
        <v>3175</v>
      </c>
      <c r="D3176" s="1101">
        <v>19</v>
      </c>
      <c r="E3176" s="1101">
        <v>27</v>
      </c>
      <c r="F3176" s="1101">
        <v>377</v>
      </c>
      <c r="G3176" s="1101">
        <v>16</v>
      </c>
      <c r="H3176" s="1102">
        <f>MID(I3176,1,50)</f>
      </c>
      <c r="I3176" s="1" t="s">
        <v>6872</v>
      </c>
      <c r="J3176" s="1104" t="s">
        <v>6873</v>
      </c>
    </row>
    <row x14ac:dyDescent="0.25" r="3177" customHeight="1" ht="23.25">
      <c r="A3177" s="97">
        <v>48</v>
      </c>
      <c r="B3177" s="2" t="s">
        <v>6841</v>
      </c>
      <c r="C3177" s="1101">
        <v>3176</v>
      </c>
      <c r="D3177" s="1101">
        <v>19</v>
      </c>
      <c r="E3177" s="1101">
        <v>27</v>
      </c>
      <c r="F3177" s="1101">
        <v>377</v>
      </c>
      <c r="G3177" s="1101">
        <v>17</v>
      </c>
      <c r="H3177" s="1102">
        <f>MID(I3177,1,50)</f>
      </c>
      <c r="I3177" s="1" t="s">
        <v>6874</v>
      </c>
      <c r="J3177" s="1104" t="s">
        <v>6875</v>
      </c>
    </row>
    <row x14ac:dyDescent="0.25" r="3178" customHeight="1" ht="23.25">
      <c r="A3178" s="97">
        <v>48</v>
      </c>
      <c r="B3178" s="2" t="s">
        <v>6841</v>
      </c>
      <c r="C3178" s="1101">
        <v>3177</v>
      </c>
      <c r="D3178" s="1101">
        <v>19</v>
      </c>
      <c r="E3178" s="1101">
        <v>27</v>
      </c>
      <c r="F3178" s="1101">
        <v>377</v>
      </c>
      <c r="G3178" s="1101">
        <v>18</v>
      </c>
      <c r="H3178" s="1102">
        <f>MID(I3178,1,50)</f>
      </c>
      <c r="I3178" s="1" t="s">
        <v>6876</v>
      </c>
      <c r="J3178" s="1104" t="s">
        <v>6877</v>
      </c>
    </row>
    <row x14ac:dyDescent="0.25" r="3179" customHeight="1" ht="23.25">
      <c r="A3179" s="97">
        <v>48</v>
      </c>
      <c r="B3179" s="2" t="s">
        <v>6841</v>
      </c>
      <c r="C3179" s="1101">
        <v>3178</v>
      </c>
      <c r="D3179" s="1101">
        <v>19</v>
      </c>
      <c r="E3179" s="1101">
        <v>27</v>
      </c>
      <c r="F3179" s="1101">
        <v>377</v>
      </c>
      <c r="G3179" s="1101">
        <v>19</v>
      </c>
      <c r="H3179" s="1102">
        <f>MID(I3179,1,50)</f>
      </c>
      <c r="I3179" s="1" t="s">
        <v>6878</v>
      </c>
      <c r="J3179" s="1104" t="s">
        <v>6879</v>
      </c>
    </row>
    <row x14ac:dyDescent="0.25" r="3180" customHeight="1" ht="23.25">
      <c r="A3180" s="97">
        <v>48</v>
      </c>
      <c r="B3180" s="2" t="s">
        <v>6841</v>
      </c>
      <c r="C3180" s="1101">
        <v>3179</v>
      </c>
      <c r="D3180" s="1101">
        <v>19</v>
      </c>
      <c r="E3180" s="1101">
        <v>27</v>
      </c>
      <c r="F3180" s="1101">
        <v>377</v>
      </c>
      <c r="G3180" s="1101">
        <v>20</v>
      </c>
      <c r="H3180" s="1102">
        <f>MID(I3180,1,50)</f>
      </c>
      <c r="I3180" s="1" t="s">
        <v>6880</v>
      </c>
      <c r="J3180" s="1104" t="s">
        <v>6881</v>
      </c>
    </row>
    <row x14ac:dyDescent="0.25" r="3181" customHeight="1" ht="23.25">
      <c r="A3181" s="97">
        <v>48</v>
      </c>
      <c r="B3181" s="2" t="s">
        <v>6841</v>
      </c>
      <c r="C3181" s="1101">
        <v>3180</v>
      </c>
      <c r="D3181" s="1101">
        <v>19</v>
      </c>
      <c r="E3181" s="1101">
        <v>27</v>
      </c>
      <c r="F3181" s="1101">
        <v>377</v>
      </c>
      <c r="G3181" s="1101">
        <v>21</v>
      </c>
      <c r="H3181" s="1102">
        <f>MID(I3181,1,50)</f>
      </c>
      <c r="I3181" s="1" t="s">
        <v>6882</v>
      </c>
      <c r="J3181" s="1104" t="s">
        <v>6883</v>
      </c>
    </row>
    <row x14ac:dyDescent="0.25" r="3182" customHeight="1" ht="23.25">
      <c r="A3182" s="97">
        <v>48</v>
      </c>
      <c r="B3182" s="2" t="s">
        <v>6841</v>
      </c>
      <c r="C3182" s="1101">
        <v>3181</v>
      </c>
      <c r="D3182" s="1101">
        <v>19</v>
      </c>
      <c r="E3182" s="1101">
        <v>27</v>
      </c>
      <c r="F3182" s="1101">
        <v>377</v>
      </c>
      <c r="G3182" s="1101">
        <v>22</v>
      </c>
      <c r="H3182" s="1102">
        <f>MID(I3182,1,50)</f>
      </c>
      <c r="I3182" s="1" t="s">
        <v>6884</v>
      </c>
      <c r="J3182" s="1104" t="s">
        <v>6885</v>
      </c>
    </row>
    <row x14ac:dyDescent="0.25" r="3183" customHeight="1" ht="23.25">
      <c r="A3183" s="97">
        <v>48</v>
      </c>
      <c r="B3183" s="2" t="s">
        <v>6841</v>
      </c>
      <c r="C3183" s="1101">
        <v>3182</v>
      </c>
      <c r="D3183" s="1101">
        <v>19</v>
      </c>
      <c r="E3183" s="1101">
        <v>27</v>
      </c>
      <c r="F3183" s="1101">
        <v>378</v>
      </c>
      <c r="G3183" s="1101">
        <v>23</v>
      </c>
      <c r="H3183" s="1102">
        <f>MID(I3183,1,50)</f>
      </c>
      <c r="I3183" s="1" t="s">
        <v>6886</v>
      </c>
      <c r="J3183" s="1104" t="s">
        <v>6887</v>
      </c>
    </row>
    <row x14ac:dyDescent="0.25" r="3184" customHeight="1" ht="23.25">
      <c r="A3184" s="97">
        <v>48</v>
      </c>
      <c r="B3184" s="2" t="s">
        <v>6841</v>
      </c>
      <c r="C3184" s="1101">
        <v>3183</v>
      </c>
      <c r="D3184" s="1101">
        <v>19</v>
      </c>
      <c r="E3184" s="1101">
        <v>27</v>
      </c>
      <c r="F3184" s="1101">
        <v>378</v>
      </c>
      <c r="G3184" s="1101">
        <v>24</v>
      </c>
      <c r="H3184" s="1102">
        <f>MID(I3184,1,50)</f>
      </c>
      <c r="I3184" s="1" t="s">
        <v>6888</v>
      </c>
      <c r="J3184" s="1104" t="s">
        <v>6889</v>
      </c>
    </row>
    <row x14ac:dyDescent="0.25" r="3185" customHeight="1" ht="23.25">
      <c r="A3185" s="97">
        <v>48</v>
      </c>
      <c r="B3185" s="2" t="s">
        <v>6841</v>
      </c>
      <c r="C3185" s="1101">
        <v>3184</v>
      </c>
      <c r="D3185" s="1101">
        <v>19</v>
      </c>
      <c r="E3185" s="1101">
        <v>27</v>
      </c>
      <c r="F3185" s="1101">
        <v>378</v>
      </c>
      <c r="G3185" s="1101">
        <v>25</v>
      </c>
      <c r="H3185" s="1102">
        <f>MID(I3185,1,50)</f>
      </c>
      <c r="I3185" s="1" t="s">
        <v>6890</v>
      </c>
      <c r="J3185" s="1104" t="s">
        <v>6891</v>
      </c>
    </row>
    <row x14ac:dyDescent="0.25" r="3186" customHeight="1" ht="23.25">
      <c r="A3186" s="97">
        <v>48</v>
      </c>
      <c r="B3186" s="2" t="s">
        <v>6841</v>
      </c>
      <c r="C3186" s="1101">
        <v>3185</v>
      </c>
      <c r="D3186" s="1101">
        <v>19</v>
      </c>
      <c r="E3186" s="1101">
        <v>27</v>
      </c>
      <c r="F3186" s="1101">
        <v>378</v>
      </c>
      <c r="G3186" s="1101">
        <v>26</v>
      </c>
      <c r="H3186" s="1102">
        <f>MID(I3186,1,50)</f>
      </c>
      <c r="I3186" s="1" t="s">
        <v>6892</v>
      </c>
      <c r="J3186" s="1104" t="s">
        <v>6893</v>
      </c>
    </row>
    <row x14ac:dyDescent="0.25" r="3187" customHeight="1" ht="23.25">
      <c r="A3187" s="97">
        <v>48</v>
      </c>
      <c r="B3187" s="2" t="s">
        <v>6841</v>
      </c>
      <c r="C3187" s="1101">
        <v>3186</v>
      </c>
      <c r="D3187" s="1101">
        <v>19</v>
      </c>
      <c r="E3187" s="1101">
        <v>27</v>
      </c>
      <c r="F3187" s="1101">
        <v>378</v>
      </c>
      <c r="G3187" s="1101">
        <v>27</v>
      </c>
      <c r="H3187" s="1102">
        <f>MID(I3187,1,50)</f>
      </c>
      <c r="I3187" s="1" t="s">
        <v>6894</v>
      </c>
      <c r="J3187" s="1104" t="s">
        <v>6895</v>
      </c>
    </row>
    <row x14ac:dyDescent="0.25" r="3188" customHeight="1" ht="23.25">
      <c r="A3188" s="97">
        <v>48</v>
      </c>
      <c r="B3188" s="2" t="s">
        <v>6841</v>
      </c>
      <c r="C3188" s="1101">
        <v>3187</v>
      </c>
      <c r="D3188" s="1101">
        <v>19</v>
      </c>
      <c r="E3188" s="1101">
        <v>27</v>
      </c>
      <c r="F3188" s="1101">
        <v>378</v>
      </c>
      <c r="G3188" s="1101">
        <v>28</v>
      </c>
      <c r="H3188" s="1102">
        <f>MID(I3188,1,50)</f>
      </c>
      <c r="I3188" s="1" t="s">
        <v>6896</v>
      </c>
      <c r="J3188" s="1104" t="s">
        <v>6897</v>
      </c>
    </row>
    <row x14ac:dyDescent="0.25" r="3189" customHeight="1" ht="23.25">
      <c r="A3189" s="97">
        <v>48</v>
      </c>
      <c r="B3189" s="2" t="s">
        <v>6841</v>
      </c>
      <c r="C3189" s="1101">
        <v>3188</v>
      </c>
      <c r="D3189" s="1101">
        <v>19</v>
      </c>
      <c r="E3189" s="1101">
        <v>27</v>
      </c>
      <c r="F3189" s="1101">
        <v>378</v>
      </c>
      <c r="G3189" s="1101">
        <v>29</v>
      </c>
      <c r="H3189" s="1102">
        <f>MID(I3189,1,50)</f>
      </c>
      <c r="I3189" s="1" t="s">
        <v>6898</v>
      </c>
      <c r="J3189" s="1104" t="s">
        <v>6899</v>
      </c>
    </row>
    <row x14ac:dyDescent="0.25" r="3190" customHeight="1" ht="23.25">
      <c r="A3190" s="97">
        <v>48</v>
      </c>
      <c r="B3190" s="2" t="s">
        <v>6841</v>
      </c>
      <c r="C3190" s="1101">
        <v>3189</v>
      </c>
      <c r="D3190" s="1101">
        <v>19</v>
      </c>
      <c r="E3190" s="1101">
        <v>27</v>
      </c>
      <c r="F3190" s="1101">
        <v>378</v>
      </c>
      <c r="G3190" s="1101">
        <v>30</v>
      </c>
      <c r="H3190" s="1102">
        <f>MID(I3190,1,50)</f>
      </c>
      <c r="I3190" s="1" t="s">
        <v>6900</v>
      </c>
      <c r="J3190" s="1104" t="s">
        <v>6901</v>
      </c>
    </row>
    <row x14ac:dyDescent="0.25" r="3191" customHeight="1" ht="23.25">
      <c r="A3191" s="97">
        <v>48</v>
      </c>
      <c r="B3191" s="2" t="s">
        <v>6841</v>
      </c>
      <c r="C3191" s="1101">
        <v>3190</v>
      </c>
      <c r="D3191" s="1101">
        <v>19</v>
      </c>
      <c r="E3191" s="1101">
        <v>27</v>
      </c>
      <c r="F3191" s="1101">
        <v>378</v>
      </c>
      <c r="G3191" s="1101">
        <v>31</v>
      </c>
      <c r="H3191" s="1102">
        <f>MID(I3191,1,50)</f>
      </c>
      <c r="I3191" s="1" t="s">
        <v>6902</v>
      </c>
      <c r="J3191" s="1104" t="s">
        <v>6903</v>
      </c>
    </row>
    <row x14ac:dyDescent="0.25" r="3192" customHeight="1" ht="23.25">
      <c r="A3192" s="97">
        <v>48</v>
      </c>
      <c r="B3192" s="2" t="s">
        <v>6841</v>
      </c>
      <c r="C3192" s="1101">
        <v>3191</v>
      </c>
      <c r="D3192" s="1101">
        <v>19</v>
      </c>
      <c r="E3192" s="1101">
        <v>27</v>
      </c>
      <c r="F3192" s="1101">
        <v>378</v>
      </c>
      <c r="G3192" s="1101">
        <v>32</v>
      </c>
      <c r="H3192" s="1102">
        <f>MID(I3192,1,50)</f>
      </c>
      <c r="I3192" s="1" t="s">
        <v>6904</v>
      </c>
      <c r="J3192" s="1104" t="s">
        <v>6905</v>
      </c>
    </row>
    <row x14ac:dyDescent="0.25" r="3193" customHeight="1" ht="23.25">
      <c r="A3193" s="97">
        <v>48</v>
      </c>
      <c r="B3193" s="2" t="s">
        <v>6841</v>
      </c>
      <c r="C3193" s="1101">
        <v>3192</v>
      </c>
      <c r="D3193" s="1101">
        <v>19</v>
      </c>
      <c r="E3193" s="1101">
        <v>27</v>
      </c>
      <c r="F3193" s="1101">
        <v>378</v>
      </c>
      <c r="G3193" s="1101">
        <v>33</v>
      </c>
      <c r="H3193" s="1102">
        <f>MID(I3193,1,50)</f>
      </c>
      <c r="I3193" s="1" t="s">
        <v>6906</v>
      </c>
      <c r="J3193" s="1104" t="s">
        <v>6907</v>
      </c>
    </row>
    <row x14ac:dyDescent="0.25" r="3194" customHeight="1" ht="23.25">
      <c r="A3194" s="97">
        <v>48</v>
      </c>
      <c r="B3194" s="2" t="s">
        <v>6841</v>
      </c>
      <c r="C3194" s="1101">
        <v>3193</v>
      </c>
      <c r="D3194" s="1101">
        <v>19</v>
      </c>
      <c r="E3194" s="1101">
        <v>27</v>
      </c>
      <c r="F3194" s="1101">
        <v>378</v>
      </c>
      <c r="G3194" s="1101">
        <v>34</v>
      </c>
      <c r="H3194" s="1102">
        <f>MID(I3194,1,50)</f>
      </c>
      <c r="I3194" s="1" t="s">
        <v>6908</v>
      </c>
      <c r="J3194" s="1104" t="s">
        <v>6909</v>
      </c>
    </row>
    <row x14ac:dyDescent="0.25" r="3195" customHeight="1" ht="23.25">
      <c r="A3195" s="97">
        <v>48</v>
      </c>
      <c r="B3195" s="2" t="s">
        <v>6841</v>
      </c>
      <c r="C3195" s="1101">
        <v>3194</v>
      </c>
      <c r="D3195" s="1101">
        <v>19</v>
      </c>
      <c r="E3195" s="1101">
        <v>27</v>
      </c>
      <c r="F3195" s="1101">
        <v>378</v>
      </c>
      <c r="G3195" s="1101">
        <v>35</v>
      </c>
      <c r="H3195" s="1102">
        <f>MID(I3195,1,50)</f>
      </c>
      <c r="I3195" s="1" t="s">
        <v>6910</v>
      </c>
      <c r="J3195" s="1104" t="s">
        <v>6911</v>
      </c>
    </row>
    <row x14ac:dyDescent="0.25" r="3196" customHeight="1" ht="23.25">
      <c r="A3196" s="97">
        <v>48</v>
      </c>
      <c r="B3196" s="2" t="s">
        <v>6841</v>
      </c>
      <c r="C3196" s="1101">
        <v>3195</v>
      </c>
      <c r="D3196" s="1101">
        <v>19</v>
      </c>
      <c r="E3196" s="1101">
        <v>27</v>
      </c>
      <c r="F3196" s="1101">
        <v>379</v>
      </c>
      <c r="G3196" s="1101">
        <v>36</v>
      </c>
      <c r="H3196" s="1102">
        <f>MID(I3196,1,50)</f>
      </c>
      <c r="I3196" s="1" t="s">
        <v>6912</v>
      </c>
      <c r="J3196" s="1104" t="s">
        <v>6913</v>
      </c>
    </row>
    <row x14ac:dyDescent="0.25" r="3197" customHeight="1" ht="23.25">
      <c r="A3197" s="97">
        <v>48</v>
      </c>
      <c r="B3197" s="2" t="s">
        <v>6841</v>
      </c>
      <c r="C3197" s="1101">
        <v>3196</v>
      </c>
      <c r="D3197" s="1101">
        <v>19</v>
      </c>
      <c r="E3197" s="1101">
        <v>27</v>
      </c>
      <c r="F3197" s="1101">
        <v>379</v>
      </c>
      <c r="G3197" s="1101">
        <v>37</v>
      </c>
      <c r="H3197" s="1102">
        <f>MID(I3197,1,50)</f>
      </c>
      <c r="I3197" s="1" t="s">
        <v>6914</v>
      </c>
      <c r="J3197" s="1104" t="s">
        <v>6915</v>
      </c>
    </row>
    <row x14ac:dyDescent="0.25" r="3198" customHeight="1" ht="23.25">
      <c r="A3198" s="97">
        <v>48</v>
      </c>
      <c r="B3198" s="2" t="s">
        <v>6841</v>
      </c>
      <c r="C3198" s="1101">
        <v>3197</v>
      </c>
      <c r="D3198" s="1101">
        <v>19</v>
      </c>
      <c r="E3198" s="1101">
        <v>27</v>
      </c>
      <c r="F3198" s="1101">
        <v>379</v>
      </c>
      <c r="G3198" s="1101">
        <v>38</v>
      </c>
      <c r="H3198" s="1102">
        <f>MID(I3198,1,50)</f>
      </c>
      <c r="I3198" s="1" t="s">
        <v>6916</v>
      </c>
      <c r="J3198" s="1104" t="s">
        <v>6917</v>
      </c>
    </row>
    <row x14ac:dyDescent="0.25" r="3199" customHeight="1" ht="23.25">
      <c r="A3199" s="97">
        <v>48</v>
      </c>
      <c r="B3199" s="2" t="s">
        <v>6841</v>
      </c>
      <c r="C3199" s="1101">
        <v>3198</v>
      </c>
      <c r="D3199" s="1101">
        <v>19</v>
      </c>
      <c r="E3199" s="1101">
        <v>27</v>
      </c>
      <c r="F3199" s="1101">
        <v>379</v>
      </c>
      <c r="G3199" s="1101">
        <v>39</v>
      </c>
      <c r="H3199" s="1102">
        <f>MID(I3199,1,50)</f>
      </c>
      <c r="I3199" s="1" t="s">
        <v>6918</v>
      </c>
      <c r="J3199" s="1104" t="s">
        <v>6919</v>
      </c>
    </row>
    <row x14ac:dyDescent="0.25" r="3200" customHeight="1" ht="23.25">
      <c r="A3200" s="97">
        <v>48</v>
      </c>
      <c r="B3200" s="2" t="s">
        <v>6841</v>
      </c>
      <c r="C3200" s="1101">
        <v>3199</v>
      </c>
      <c r="D3200" s="1101">
        <v>19</v>
      </c>
      <c r="E3200" s="1101">
        <v>27</v>
      </c>
      <c r="F3200" s="1101">
        <v>379</v>
      </c>
      <c r="G3200" s="1101">
        <v>40</v>
      </c>
      <c r="H3200" s="1102">
        <f>MID(I3200,1,50)</f>
      </c>
      <c r="I3200" s="1" t="s">
        <v>6920</v>
      </c>
      <c r="J3200" s="1104" t="s">
        <v>6921</v>
      </c>
    </row>
    <row x14ac:dyDescent="0.25" r="3201" customHeight="1" ht="23.25">
      <c r="A3201" s="97">
        <v>48</v>
      </c>
      <c r="B3201" s="2" t="s">
        <v>6841</v>
      </c>
      <c r="C3201" s="1101">
        <v>3200</v>
      </c>
      <c r="D3201" s="1101">
        <v>19</v>
      </c>
      <c r="E3201" s="1101">
        <v>27</v>
      </c>
      <c r="F3201" s="1101">
        <v>379</v>
      </c>
      <c r="G3201" s="1101">
        <v>41</v>
      </c>
      <c r="H3201" s="1102">
        <f>MID(I3201,1,50)</f>
      </c>
      <c r="I3201" s="1" t="s">
        <v>6922</v>
      </c>
      <c r="J3201" s="1104" t="s">
        <v>6923</v>
      </c>
    </row>
    <row x14ac:dyDescent="0.25" r="3202" customHeight="1" ht="23.25">
      <c r="A3202" s="97">
        <v>48</v>
      </c>
      <c r="B3202" s="2" t="s">
        <v>6841</v>
      </c>
      <c r="C3202" s="1101">
        <v>3201</v>
      </c>
      <c r="D3202" s="1101">
        <v>19</v>
      </c>
      <c r="E3202" s="1101">
        <v>27</v>
      </c>
      <c r="F3202" s="1101">
        <v>379</v>
      </c>
      <c r="G3202" s="1101">
        <v>42</v>
      </c>
      <c r="H3202" s="1102">
        <f>MID(I3202,1,50)</f>
      </c>
      <c r="I3202" s="1" t="s">
        <v>6924</v>
      </c>
      <c r="J3202" s="1104" t="s">
        <v>6925</v>
      </c>
    </row>
    <row x14ac:dyDescent="0.25" r="3203" customHeight="1" ht="23.25">
      <c r="A3203" s="97">
        <v>48</v>
      </c>
      <c r="B3203" s="2" t="s">
        <v>6841</v>
      </c>
      <c r="C3203" s="1101">
        <v>3202</v>
      </c>
      <c r="D3203" s="1101">
        <v>19</v>
      </c>
      <c r="E3203" s="1101">
        <v>27</v>
      </c>
      <c r="F3203" s="1101">
        <v>379</v>
      </c>
      <c r="G3203" s="1101">
        <v>43</v>
      </c>
      <c r="H3203" s="1102">
        <f>MID(I3203,1,50)</f>
      </c>
      <c r="I3203" s="1" t="s">
        <v>6926</v>
      </c>
      <c r="J3203" s="1104" t="s">
        <v>6927</v>
      </c>
    </row>
    <row x14ac:dyDescent="0.25" r="3204" customHeight="1" ht="23.25">
      <c r="A3204" s="97">
        <v>48</v>
      </c>
      <c r="B3204" s="2" t="s">
        <v>6841</v>
      </c>
      <c r="C3204" s="1101">
        <v>3203</v>
      </c>
      <c r="D3204" s="1101">
        <v>19</v>
      </c>
      <c r="E3204" s="1101">
        <v>27</v>
      </c>
      <c r="F3204" s="1101">
        <v>379</v>
      </c>
      <c r="G3204" s="1101">
        <v>44</v>
      </c>
      <c r="H3204" s="1102">
        <f>MID(I3204,1,50)</f>
      </c>
      <c r="I3204" s="1" t="s">
        <v>6928</v>
      </c>
      <c r="J3204" s="1104" t="s">
        <v>6929</v>
      </c>
    </row>
    <row x14ac:dyDescent="0.25" r="3205" customHeight="1" ht="23.25">
      <c r="A3205" s="97">
        <v>48</v>
      </c>
      <c r="B3205" s="2" t="s">
        <v>6841</v>
      </c>
      <c r="C3205" s="1101">
        <v>3204</v>
      </c>
      <c r="D3205" s="1101">
        <v>19</v>
      </c>
      <c r="E3205" s="1101">
        <v>27</v>
      </c>
      <c r="F3205" s="1101">
        <v>380</v>
      </c>
      <c r="G3205" s="1101">
        <v>45</v>
      </c>
      <c r="H3205" s="1102">
        <f>MID(I3205,1,50)</f>
      </c>
      <c r="I3205" s="1" t="s">
        <v>6930</v>
      </c>
      <c r="J3205" s="1104" t="s">
        <v>6931</v>
      </c>
    </row>
    <row x14ac:dyDescent="0.25" r="3206" customHeight="1" ht="23.25">
      <c r="A3206" s="97">
        <v>48</v>
      </c>
      <c r="B3206" s="2" t="s">
        <v>6841</v>
      </c>
      <c r="C3206" s="1101">
        <v>3205</v>
      </c>
      <c r="D3206" s="1101">
        <v>19</v>
      </c>
      <c r="E3206" s="1101">
        <v>27</v>
      </c>
      <c r="F3206" s="1101">
        <v>380</v>
      </c>
      <c r="G3206" s="1101">
        <v>46</v>
      </c>
      <c r="H3206" s="1102">
        <f>MID(I3206,1,50)</f>
      </c>
      <c r="I3206" s="1" t="s">
        <v>6932</v>
      </c>
      <c r="J3206" s="1104" t="s">
        <v>6933</v>
      </c>
    </row>
    <row x14ac:dyDescent="0.25" r="3207" customHeight="1" ht="23.25">
      <c r="A3207" s="97">
        <v>48</v>
      </c>
      <c r="B3207" s="2" t="s">
        <v>6841</v>
      </c>
      <c r="C3207" s="1101">
        <v>3206</v>
      </c>
      <c r="D3207" s="1101">
        <v>19</v>
      </c>
      <c r="E3207" s="1101">
        <v>27</v>
      </c>
      <c r="F3207" s="1101">
        <v>380</v>
      </c>
      <c r="G3207" s="1101">
        <v>47</v>
      </c>
      <c r="H3207" s="1102">
        <f>MID(I3207,1,50)</f>
      </c>
      <c r="I3207" s="1" t="s">
        <v>6934</v>
      </c>
      <c r="J3207" s="1104" t="s">
        <v>6935</v>
      </c>
    </row>
    <row x14ac:dyDescent="0.25" r="3208" customHeight="1" ht="23.25">
      <c r="A3208" s="97">
        <v>48</v>
      </c>
      <c r="B3208" s="2" t="s">
        <v>6841</v>
      </c>
      <c r="C3208" s="1101">
        <v>3207</v>
      </c>
      <c r="D3208" s="1101">
        <v>19</v>
      </c>
      <c r="E3208" s="1101">
        <v>27</v>
      </c>
      <c r="F3208" s="1101">
        <v>380</v>
      </c>
      <c r="G3208" s="1101">
        <v>48</v>
      </c>
      <c r="H3208" s="1102">
        <f>MID(I3208,1,50)</f>
      </c>
      <c r="I3208" s="1" t="s">
        <v>6936</v>
      </c>
      <c r="J3208" s="1104" t="s">
        <v>6937</v>
      </c>
    </row>
    <row x14ac:dyDescent="0.25" r="3209" customHeight="1" ht="23.25">
      <c r="A3209" s="97">
        <v>48</v>
      </c>
      <c r="B3209" s="2" t="s">
        <v>6841</v>
      </c>
      <c r="C3209" s="1101">
        <v>3208</v>
      </c>
      <c r="D3209" s="1101">
        <v>19</v>
      </c>
      <c r="E3209" s="1101">
        <v>27</v>
      </c>
      <c r="F3209" s="1101">
        <v>380</v>
      </c>
      <c r="G3209" s="1101">
        <v>49</v>
      </c>
      <c r="H3209" s="1102">
        <f>MID(I3209,1,50)</f>
      </c>
      <c r="I3209" s="1" t="s">
        <v>6938</v>
      </c>
      <c r="J3209" s="1104" t="s">
        <v>6939</v>
      </c>
    </row>
    <row x14ac:dyDescent="0.25" r="3210" customHeight="1" ht="23.25">
      <c r="A3210" s="97">
        <v>48</v>
      </c>
      <c r="B3210" s="2" t="s">
        <v>6841</v>
      </c>
      <c r="C3210" s="1101">
        <v>3209</v>
      </c>
      <c r="D3210" s="1101">
        <v>19</v>
      </c>
      <c r="E3210" s="1101">
        <v>27</v>
      </c>
      <c r="F3210" s="1101">
        <v>380</v>
      </c>
      <c r="G3210" s="1101">
        <v>50</v>
      </c>
      <c r="H3210" s="1102">
        <f>MID(I3210,1,50)</f>
      </c>
      <c r="I3210" s="1" t="s">
        <v>6940</v>
      </c>
      <c r="J3210" s="1104" t="s">
        <v>6941</v>
      </c>
    </row>
    <row x14ac:dyDescent="0.25" r="3211" customHeight="1" ht="23.25">
      <c r="A3211" s="97">
        <v>48</v>
      </c>
      <c r="B3211" s="2" t="s">
        <v>6841</v>
      </c>
      <c r="C3211" s="1101">
        <v>3210</v>
      </c>
      <c r="D3211" s="1101">
        <v>19</v>
      </c>
      <c r="E3211" s="1101">
        <v>27</v>
      </c>
      <c r="F3211" s="1101">
        <v>380</v>
      </c>
      <c r="G3211" s="1101">
        <v>51</v>
      </c>
      <c r="H3211" s="1102">
        <f>MID(I3211,1,50)</f>
      </c>
      <c r="I3211" s="1" t="s">
        <v>6942</v>
      </c>
      <c r="J3211" s="1104" t="s">
        <v>6943</v>
      </c>
    </row>
    <row x14ac:dyDescent="0.25" r="3212" customHeight="1" ht="23.25">
      <c r="A3212" s="97">
        <v>48</v>
      </c>
      <c r="B3212" s="2" t="s">
        <v>6841</v>
      </c>
      <c r="C3212" s="1101">
        <v>3211</v>
      </c>
      <c r="D3212" s="1101">
        <v>19</v>
      </c>
      <c r="E3212" s="1101">
        <v>27</v>
      </c>
      <c r="F3212" s="1101">
        <v>380</v>
      </c>
      <c r="G3212" s="1101">
        <v>52</v>
      </c>
      <c r="H3212" s="1102">
        <f>MID(I3212,1,50)</f>
      </c>
      <c r="I3212" s="1" t="s">
        <v>6944</v>
      </c>
      <c r="J3212" s="1104" t="s">
        <v>6945</v>
      </c>
    </row>
    <row x14ac:dyDescent="0.25" r="3213" customHeight="1" ht="23.25">
      <c r="A3213" s="97">
        <v>48</v>
      </c>
      <c r="B3213" s="2" t="s">
        <v>6841</v>
      </c>
      <c r="C3213" s="1101">
        <v>3212</v>
      </c>
      <c r="D3213" s="1101">
        <v>19</v>
      </c>
      <c r="E3213" s="1101">
        <v>27</v>
      </c>
      <c r="F3213" s="1101">
        <v>380</v>
      </c>
      <c r="G3213" s="1101">
        <v>53</v>
      </c>
      <c r="H3213" s="1102">
        <f>MID(I3213,1,50)</f>
      </c>
      <c r="I3213" s="1" t="s">
        <v>6946</v>
      </c>
      <c r="J3213" s="1104" t="s">
        <v>6947</v>
      </c>
    </row>
    <row x14ac:dyDescent="0.25" r="3214" customHeight="1" ht="23.25">
      <c r="A3214" s="97">
        <v>48</v>
      </c>
      <c r="B3214" s="2" t="s">
        <v>6841</v>
      </c>
      <c r="C3214" s="1101">
        <v>3213</v>
      </c>
      <c r="D3214" s="1101">
        <v>19</v>
      </c>
      <c r="E3214" s="1101">
        <v>27</v>
      </c>
      <c r="F3214" s="1101">
        <v>380</v>
      </c>
      <c r="G3214" s="1101">
        <v>54</v>
      </c>
      <c r="H3214" s="1102">
        <f>MID(I3214,1,50)</f>
      </c>
      <c r="I3214" s="1" t="s">
        <v>6948</v>
      </c>
      <c r="J3214" s="1104" t="s">
        <v>6949</v>
      </c>
    </row>
    <row x14ac:dyDescent="0.25" r="3215" customHeight="1" ht="23.25">
      <c r="A3215" s="97">
        <v>48</v>
      </c>
      <c r="B3215" s="2" t="s">
        <v>6841</v>
      </c>
      <c r="C3215" s="1101">
        <v>3214</v>
      </c>
      <c r="D3215" s="1101">
        <v>19</v>
      </c>
      <c r="E3215" s="1101">
        <v>27</v>
      </c>
      <c r="F3215" s="1101">
        <v>380</v>
      </c>
      <c r="G3215" s="1101">
        <v>55</v>
      </c>
      <c r="H3215" s="1102">
        <f>MID(I3215,1,50)</f>
      </c>
      <c r="I3215" s="1" t="s">
        <v>6950</v>
      </c>
      <c r="J3215" s="1104" t="s">
        <v>6951</v>
      </c>
    </row>
    <row x14ac:dyDescent="0.25" r="3216" customHeight="1" ht="23.25">
      <c r="A3216" s="97">
        <v>48</v>
      </c>
      <c r="B3216" s="2" t="s">
        <v>6841</v>
      </c>
      <c r="C3216" s="1101">
        <v>3215</v>
      </c>
      <c r="D3216" s="1101">
        <v>20</v>
      </c>
      <c r="E3216" s="1101">
        <v>27</v>
      </c>
      <c r="F3216" s="1101">
        <v>381</v>
      </c>
      <c r="G3216" s="1101">
        <v>56</v>
      </c>
      <c r="H3216" s="1102">
        <f>MID(I3216,1,50)</f>
      </c>
      <c r="I3216" s="1" t="s">
        <v>6952</v>
      </c>
      <c r="J3216" s="1104" t="s">
        <v>6953</v>
      </c>
    </row>
    <row x14ac:dyDescent="0.25" r="3217" customHeight="1" ht="23.25">
      <c r="A3217" s="97">
        <v>48</v>
      </c>
      <c r="B3217" s="2" t="s">
        <v>6841</v>
      </c>
      <c r="C3217" s="1101">
        <v>3216</v>
      </c>
      <c r="D3217" s="1101">
        <v>20</v>
      </c>
      <c r="E3217" s="1101">
        <v>27</v>
      </c>
      <c r="F3217" s="1101">
        <v>381</v>
      </c>
      <c r="G3217" s="1101">
        <v>57</v>
      </c>
      <c r="H3217" s="1102">
        <f>MID(I3217,1,50)</f>
      </c>
      <c r="I3217" s="1" t="s">
        <v>6954</v>
      </c>
      <c r="J3217" s="1104" t="s">
        <v>6955</v>
      </c>
    </row>
    <row x14ac:dyDescent="0.25" r="3218" customHeight="1" ht="23.25">
      <c r="A3218" s="97">
        <v>48</v>
      </c>
      <c r="B3218" s="2" t="s">
        <v>6841</v>
      </c>
      <c r="C3218" s="1101">
        <v>3217</v>
      </c>
      <c r="D3218" s="1101">
        <v>20</v>
      </c>
      <c r="E3218" s="1101">
        <v>27</v>
      </c>
      <c r="F3218" s="1101">
        <v>381</v>
      </c>
      <c r="G3218" s="1101">
        <v>58</v>
      </c>
      <c r="H3218" s="1102">
        <f>MID(I3218,1,50)</f>
      </c>
      <c r="I3218" s="1" t="s">
        <v>6956</v>
      </c>
      <c r="J3218" s="1104" t="s">
        <v>6957</v>
      </c>
    </row>
    <row x14ac:dyDescent="0.25" r="3219" customHeight="1" ht="23.25">
      <c r="A3219" s="97">
        <v>48</v>
      </c>
      <c r="B3219" s="2" t="s">
        <v>6841</v>
      </c>
      <c r="C3219" s="1101">
        <v>3218</v>
      </c>
      <c r="D3219" s="1101">
        <v>20</v>
      </c>
      <c r="E3219" s="1101">
        <v>27</v>
      </c>
      <c r="F3219" s="1101">
        <v>381</v>
      </c>
      <c r="G3219" s="1101">
        <v>59</v>
      </c>
      <c r="H3219" s="1102">
        <f>MID(I3219,1,50)</f>
      </c>
      <c r="I3219" s="1" t="s">
        <v>6958</v>
      </c>
      <c r="J3219" s="1104" t="s">
        <v>6959</v>
      </c>
    </row>
    <row x14ac:dyDescent="0.25" r="3220" customHeight="1" ht="23.25">
      <c r="A3220" s="97">
        <v>48</v>
      </c>
      <c r="B3220" s="2" t="s">
        <v>6841</v>
      </c>
      <c r="C3220" s="1101">
        <v>3219</v>
      </c>
      <c r="D3220" s="1101">
        <v>20</v>
      </c>
      <c r="E3220" s="1101">
        <v>27</v>
      </c>
      <c r="F3220" s="1101">
        <v>381</v>
      </c>
      <c r="G3220" s="1101">
        <v>60</v>
      </c>
      <c r="H3220" s="1102">
        <f>MID(I3220,1,50)</f>
      </c>
      <c r="I3220" s="1" t="s">
        <v>6960</v>
      </c>
      <c r="J3220" s="1104" t="s">
        <v>6961</v>
      </c>
    </row>
    <row x14ac:dyDescent="0.25" r="3221" customHeight="1" ht="23.25">
      <c r="A3221" s="97">
        <v>48</v>
      </c>
      <c r="B3221" s="2" t="s">
        <v>6841</v>
      </c>
      <c r="C3221" s="1101">
        <v>3220</v>
      </c>
      <c r="D3221" s="1101">
        <v>20</v>
      </c>
      <c r="E3221" s="1101">
        <v>27</v>
      </c>
      <c r="F3221" s="1101">
        <v>381</v>
      </c>
      <c r="G3221" s="1101">
        <v>61</v>
      </c>
      <c r="H3221" s="1102">
        <f>MID(I3221,1,50)</f>
      </c>
      <c r="I3221" s="1" t="s">
        <v>6962</v>
      </c>
      <c r="J3221" s="1104" t="s">
        <v>6963</v>
      </c>
    </row>
    <row x14ac:dyDescent="0.25" r="3222" customHeight="1" ht="23.25">
      <c r="A3222" s="97">
        <v>48</v>
      </c>
      <c r="B3222" s="2" t="s">
        <v>6841</v>
      </c>
      <c r="C3222" s="1101">
        <v>3221</v>
      </c>
      <c r="D3222" s="1101">
        <v>20</v>
      </c>
      <c r="E3222" s="1101">
        <v>27</v>
      </c>
      <c r="F3222" s="1101">
        <v>381</v>
      </c>
      <c r="G3222" s="1101">
        <v>62</v>
      </c>
      <c r="H3222" s="1102">
        <f>MID(I3222,1,50)</f>
      </c>
      <c r="I3222" s="1" t="s">
        <v>6964</v>
      </c>
      <c r="J3222" s="1104" t="s">
        <v>6965</v>
      </c>
    </row>
    <row x14ac:dyDescent="0.25" r="3223" customHeight="1" ht="23.25">
      <c r="A3223" s="97">
        <v>48</v>
      </c>
      <c r="B3223" s="2" t="s">
        <v>6841</v>
      </c>
      <c r="C3223" s="1101">
        <v>3222</v>
      </c>
      <c r="D3223" s="1101">
        <v>20</v>
      </c>
      <c r="E3223" s="1101">
        <v>27</v>
      </c>
      <c r="F3223" s="1101">
        <v>381</v>
      </c>
      <c r="G3223" s="1101">
        <v>63</v>
      </c>
      <c r="H3223" s="1102">
        <f>MID(I3223,1,50)</f>
      </c>
      <c r="I3223" s="1" t="s">
        <v>6966</v>
      </c>
      <c r="J3223" s="1104" t="s">
        <v>6967</v>
      </c>
    </row>
    <row x14ac:dyDescent="0.25" r="3224" customHeight="1" ht="23.25">
      <c r="A3224" s="97">
        <v>48</v>
      </c>
      <c r="B3224" s="2" t="s">
        <v>6841</v>
      </c>
      <c r="C3224" s="1101">
        <v>3223</v>
      </c>
      <c r="D3224" s="1101">
        <v>20</v>
      </c>
      <c r="E3224" s="1101">
        <v>27</v>
      </c>
      <c r="F3224" s="1101">
        <v>382</v>
      </c>
      <c r="G3224" s="1101">
        <v>64</v>
      </c>
      <c r="H3224" s="1102">
        <f>MID(I3224,1,50)</f>
      </c>
      <c r="I3224" s="1" t="s">
        <v>6968</v>
      </c>
      <c r="J3224" s="1104" t="s">
        <v>6969</v>
      </c>
    </row>
    <row x14ac:dyDescent="0.25" r="3225" customHeight="1" ht="23.25">
      <c r="A3225" s="97">
        <v>48</v>
      </c>
      <c r="B3225" s="2" t="s">
        <v>6841</v>
      </c>
      <c r="C3225" s="1101">
        <v>3224</v>
      </c>
      <c r="D3225" s="1101">
        <v>20</v>
      </c>
      <c r="E3225" s="1101">
        <v>27</v>
      </c>
      <c r="F3225" s="1101">
        <v>382</v>
      </c>
      <c r="G3225" s="1101">
        <v>65</v>
      </c>
      <c r="H3225" s="1102">
        <f>MID(I3225,1,50)</f>
      </c>
      <c r="I3225" s="1" t="s">
        <v>6970</v>
      </c>
      <c r="J3225" s="1104" t="s">
        <v>6971</v>
      </c>
    </row>
    <row x14ac:dyDescent="0.25" r="3226" customHeight="1" ht="23.25">
      <c r="A3226" s="97">
        <v>48</v>
      </c>
      <c r="B3226" s="2" t="s">
        <v>6841</v>
      </c>
      <c r="C3226" s="1101">
        <v>3225</v>
      </c>
      <c r="D3226" s="1101">
        <v>20</v>
      </c>
      <c r="E3226" s="1101">
        <v>27</v>
      </c>
      <c r="F3226" s="1101">
        <v>382</v>
      </c>
      <c r="G3226" s="1101">
        <v>66</v>
      </c>
      <c r="H3226" s="1102">
        <f>MID(I3226,1,50)</f>
      </c>
      <c r="I3226" s="1" t="s">
        <v>6972</v>
      </c>
      <c r="J3226" s="1104" t="s">
        <v>6973</v>
      </c>
    </row>
    <row x14ac:dyDescent="0.25" r="3227" customHeight="1" ht="23.25">
      <c r="A3227" s="97">
        <v>48</v>
      </c>
      <c r="B3227" s="2" t="s">
        <v>6841</v>
      </c>
      <c r="C3227" s="1101">
        <v>3226</v>
      </c>
      <c r="D3227" s="1101">
        <v>20</v>
      </c>
      <c r="E3227" s="1101">
        <v>27</v>
      </c>
      <c r="F3227" s="1101">
        <v>382</v>
      </c>
      <c r="G3227" s="1101">
        <v>67</v>
      </c>
      <c r="H3227" s="1102">
        <f>MID(I3227,1,50)</f>
      </c>
      <c r="I3227" s="1" t="s">
        <v>6974</v>
      </c>
      <c r="J3227" s="1104" t="s">
        <v>6975</v>
      </c>
    </row>
    <row x14ac:dyDescent="0.25" r="3228" customHeight="1" ht="23.25">
      <c r="A3228" s="97">
        <v>48</v>
      </c>
      <c r="B3228" s="2" t="s">
        <v>6841</v>
      </c>
      <c r="C3228" s="1101">
        <v>3227</v>
      </c>
      <c r="D3228" s="1101">
        <v>20</v>
      </c>
      <c r="E3228" s="1101">
        <v>27</v>
      </c>
      <c r="F3228" s="1101">
        <v>382</v>
      </c>
      <c r="G3228" s="1101">
        <v>68</v>
      </c>
      <c r="H3228" s="1102">
        <f>MID(I3228,1,50)</f>
      </c>
      <c r="I3228" s="1" t="s">
        <v>6976</v>
      </c>
      <c r="J3228" s="1104" t="s">
        <v>6977</v>
      </c>
    </row>
    <row x14ac:dyDescent="0.25" r="3229" customHeight="1" ht="23.25">
      <c r="A3229" s="97">
        <v>48</v>
      </c>
      <c r="B3229" s="2" t="s">
        <v>6841</v>
      </c>
      <c r="C3229" s="1101">
        <v>3228</v>
      </c>
      <c r="D3229" s="1101">
        <v>20</v>
      </c>
      <c r="E3229" s="1101">
        <v>27</v>
      </c>
      <c r="F3229" s="1101">
        <v>382</v>
      </c>
      <c r="G3229" s="1101">
        <v>69</v>
      </c>
      <c r="H3229" s="1102">
        <f>MID(I3229,1,50)</f>
      </c>
      <c r="I3229" s="1" t="s">
        <v>6978</v>
      </c>
      <c r="J3229" s="1104" t="s">
        <v>6979</v>
      </c>
    </row>
    <row x14ac:dyDescent="0.25" r="3230" customHeight="1" ht="23.25">
      <c r="A3230" s="97">
        <v>48</v>
      </c>
      <c r="B3230" s="2" t="s">
        <v>6841</v>
      </c>
      <c r="C3230" s="1101">
        <v>3229</v>
      </c>
      <c r="D3230" s="1101">
        <v>20</v>
      </c>
      <c r="E3230" s="1101">
        <v>27</v>
      </c>
      <c r="F3230" s="1101">
        <v>382</v>
      </c>
      <c r="G3230" s="1101">
        <v>70</v>
      </c>
      <c r="H3230" s="1102">
        <f>MID(I3230,1,50)</f>
      </c>
      <c r="I3230" s="1" t="s">
        <v>6980</v>
      </c>
      <c r="J3230" s="1104" t="s">
        <v>6981</v>
      </c>
    </row>
    <row x14ac:dyDescent="0.25" r="3231" customHeight="1" ht="23.25">
      <c r="A3231" s="97">
        <v>48</v>
      </c>
      <c r="B3231" s="2" t="s">
        <v>6841</v>
      </c>
      <c r="C3231" s="1101">
        <v>3230</v>
      </c>
      <c r="D3231" s="1101">
        <v>20</v>
      </c>
      <c r="E3231" s="1101">
        <v>27</v>
      </c>
      <c r="F3231" s="1101">
        <v>382</v>
      </c>
      <c r="G3231" s="1101">
        <v>71</v>
      </c>
      <c r="H3231" s="1102">
        <f>MID(I3231,1,50)</f>
      </c>
      <c r="I3231" s="1" t="s">
        <v>3360</v>
      </c>
      <c r="J3231" s="1104" t="s">
        <v>6982</v>
      </c>
    </row>
    <row x14ac:dyDescent="0.25" r="3232" customHeight="1" ht="23.25">
      <c r="A3232" s="97">
        <v>48</v>
      </c>
      <c r="B3232" s="2" t="s">
        <v>6841</v>
      </c>
      <c r="C3232" s="1101">
        <v>3231</v>
      </c>
      <c r="D3232" s="1101">
        <v>20</v>
      </c>
      <c r="E3232" s="1101">
        <v>27</v>
      </c>
      <c r="F3232" s="1101">
        <v>382</v>
      </c>
      <c r="G3232" s="1101">
        <v>72</v>
      </c>
      <c r="H3232" s="1102">
        <f>MID(I3232,1,50)</f>
      </c>
      <c r="I3232" s="1" t="s">
        <v>6983</v>
      </c>
      <c r="J3232" s="1104" t="s">
        <v>6984</v>
      </c>
    </row>
    <row x14ac:dyDescent="0.25" r="3233" customHeight="1" ht="23.25">
      <c r="A3233" s="97">
        <v>48</v>
      </c>
      <c r="B3233" s="2" t="s">
        <v>6841</v>
      </c>
      <c r="C3233" s="1101">
        <v>3232</v>
      </c>
      <c r="D3233" s="1101">
        <v>20</v>
      </c>
      <c r="E3233" s="1101">
        <v>27</v>
      </c>
      <c r="F3233" s="1101">
        <v>382</v>
      </c>
      <c r="G3233" s="1101">
        <v>73</v>
      </c>
      <c r="H3233" s="1102">
        <f>MID(I3233,1,50)</f>
      </c>
      <c r="I3233" s="1" t="s">
        <v>6985</v>
      </c>
      <c r="J3233" s="1104" t="s">
        <v>6986</v>
      </c>
    </row>
    <row x14ac:dyDescent="0.25" r="3234" customHeight="1" ht="23.25">
      <c r="A3234" s="97">
        <v>48</v>
      </c>
      <c r="B3234" s="2" t="s">
        <v>6841</v>
      </c>
      <c r="C3234" s="1101">
        <v>3233</v>
      </c>
      <c r="D3234" s="1101">
        <v>20</v>
      </c>
      <c r="E3234" s="1101">
        <v>27</v>
      </c>
      <c r="F3234" s="1101">
        <v>382</v>
      </c>
      <c r="G3234" s="1101">
        <v>74</v>
      </c>
      <c r="H3234" s="1102">
        <f>MID(I3234,1,50)</f>
      </c>
      <c r="I3234" s="1" t="s">
        <v>6987</v>
      </c>
      <c r="J3234" s="1104" t="s">
        <v>6988</v>
      </c>
    </row>
    <row x14ac:dyDescent="0.25" r="3235" customHeight="1" ht="23.25">
      <c r="A3235" s="97">
        <v>48</v>
      </c>
      <c r="B3235" s="2" t="s">
        <v>6841</v>
      </c>
      <c r="C3235" s="1101">
        <v>3234</v>
      </c>
      <c r="D3235" s="1101">
        <v>20</v>
      </c>
      <c r="E3235" s="1101">
        <v>27</v>
      </c>
      <c r="F3235" s="1101">
        <v>382</v>
      </c>
      <c r="G3235" s="1101">
        <v>75</v>
      </c>
      <c r="H3235" s="1102">
        <f>MID(I3235,1,50)</f>
      </c>
      <c r="I3235" s="1" t="s">
        <v>6989</v>
      </c>
      <c r="J3235" s="1104" t="s">
        <v>6990</v>
      </c>
    </row>
    <row x14ac:dyDescent="0.25" r="3236" customHeight="1" ht="23.25">
      <c r="A3236" s="97">
        <v>48</v>
      </c>
      <c r="B3236" s="2" t="s">
        <v>6841</v>
      </c>
      <c r="C3236" s="1101">
        <v>3235</v>
      </c>
      <c r="D3236" s="1101">
        <v>20</v>
      </c>
      <c r="E3236" s="1101">
        <v>27</v>
      </c>
      <c r="F3236" s="1101">
        <v>382</v>
      </c>
      <c r="G3236" s="1101">
        <v>76</v>
      </c>
      <c r="H3236" s="1102">
        <f>MID(I3236,1,50)</f>
      </c>
      <c r="I3236" s="1" t="s">
        <v>6991</v>
      </c>
      <c r="J3236" s="1104" t="s">
        <v>6992</v>
      </c>
    </row>
    <row x14ac:dyDescent="0.25" r="3237" customHeight="1" ht="23.25">
      <c r="A3237" s="97">
        <v>48</v>
      </c>
      <c r="B3237" s="2" t="s">
        <v>6841</v>
      </c>
      <c r="C3237" s="1101">
        <v>3236</v>
      </c>
      <c r="D3237" s="1101">
        <v>20</v>
      </c>
      <c r="E3237" s="1101">
        <v>27</v>
      </c>
      <c r="F3237" s="1101">
        <v>383</v>
      </c>
      <c r="G3237" s="1101">
        <v>77</v>
      </c>
      <c r="H3237" s="1102">
        <f>MID(I3237,1,50)</f>
      </c>
      <c r="I3237" s="1" t="s">
        <v>6993</v>
      </c>
      <c r="J3237" s="1104" t="s">
        <v>6994</v>
      </c>
    </row>
    <row x14ac:dyDescent="0.25" r="3238" customHeight="1" ht="23.25">
      <c r="A3238" s="97">
        <v>48</v>
      </c>
      <c r="B3238" s="2" t="s">
        <v>6841</v>
      </c>
      <c r="C3238" s="1101">
        <v>3237</v>
      </c>
      <c r="D3238" s="1101">
        <v>20</v>
      </c>
      <c r="E3238" s="1101">
        <v>27</v>
      </c>
      <c r="F3238" s="1101">
        <v>383</v>
      </c>
      <c r="G3238" s="1101">
        <v>78</v>
      </c>
      <c r="H3238" s="1102">
        <f>MID(I3238,1,50)</f>
      </c>
      <c r="I3238" s="1" t="s">
        <v>6995</v>
      </c>
      <c r="J3238" s="1104" t="s">
        <v>6996</v>
      </c>
    </row>
    <row x14ac:dyDescent="0.25" r="3239" customHeight="1" ht="23.25">
      <c r="A3239" s="97">
        <v>48</v>
      </c>
      <c r="B3239" s="2" t="s">
        <v>6841</v>
      </c>
      <c r="C3239" s="1101">
        <v>3238</v>
      </c>
      <c r="D3239" s="1101">
        <v>20</v>
      </c>
      <c r="E3239" s="1101">
        <v>27</v>
      </c>
      <c r="F3239" s="1101">
        <v>383</v>
      </c>
      <c r="G3239" s="1101">
        <v>79</v>
      </c>
      <c r="H3239" s="1102">
        <f>MID(I3239,1,50)</f>
      </c>
      <c r="I3239" s="1" t="s">
        <v>6997</v>
      </c>
      <c r="J3239" s="1104" t="s">
        <v>6998</v>
      </c>
    </row>
    <row x14ac:dyDescent="0.25" r="3240" customHeight="1" ht="23.25">
      <c r="A3240" s="97">
        <v>48</v>
      </c>
      <c r="B3240" s="2" t="s">
        <v>6841</v>
      </c>
      <c r="C3240" s="1101">
        <v>3239</v>
      </c>
      <c r="D3240" s="1101">
        <v>20</v>
      </c>
      <c r="E3240" s="1101">
        <v>27</v>
      </c>
      <c r="F3240" s="1101">
        <v>383</v>
      </c>
      <c r="G3240" s="1101">
        <v>80</v>
      </c>
      <c r="H3240" s="1102">
        <f>MID(I3240,1,50)</f>
      </c>
      <c r="I3240" s="1" t="s">
        <v>6999</v>
      </c>
      <c r="J3240" s="1104" t="s">
        <v>7000</v>
      </c>
    </row>
    <row x14ac:dyDescent="0.25" r="3241" customHeight="1" ht="23.25">
      <c r="A3241" s="97">
        <v>48</v>
      </c>
      <c r="B3241" s="2" t="s">
        <v>6841</v>
      </c>
      <c r="C3241" s="1101">
        <v>3240</v>
      </c>
      <c r="D3241" s="1101">
        <v>20</v>
      </c>
      <c r="E3241" s="1101">
        <v>27</v>
      </c>
      <c r="F3241" s="1101">
        <v>383</v>
      </c>
      <c r="G3241" s="1101">
        <v>81</v>
      </c>
      <c r="H3241" s="1102">
        <f>MID(I3241,1,50)</f>
      </c>
      <c r="I3241" s="1" t="s">
        <v>7001</v>
      </c>
      <c r="J3241" s="1104" t="s">
        <v>7002</v>
      </c>
    </row>
    <row x14ac:dyDescent="0.25" r="3242" customHeight="1" ht="23.25">
      <c r="A3242" s="97">
        <v>48</v>
      </c>
      <c r="B3242" s="2" t="s">
        <v>6841</v>
      </c>
      <c r="C3242" s="1101">
        <v>3241</v>
      </c>
      <c r="D3242" s="1101">
        <v>20</v>
      </c>
      <c r="E3242" s="1101">
        <v>27</v>
      </c>
      <c r="F3242" s="1101">
        <v>383</v>
      </c>
      <c r="G3242" s="1101">
        <v>82</v>
      </c>
      <c r="H3242" s="1102">
        <f>MID(I3242,1,50)</f>
      </c>
      <c r="I3242" s="1" t="s">
        <v>7003</v>
      </c>
      <c r="J3242" s="1104" t="s">
        <v>7004</v>
      </c>
    </row>
    <row x14ac:dyDescent="0.25" r="3243" customHeight="1" ht="23.25">
      <c r="A3243" s="97">
        <v>48</v>
      </c>
      <c r="B3243" s="2" t="s">
        <v>6841</v>
      </c>
      <c r="C3243" s="1101">
        <v>3242</v>
      </c>
      <c r="D3243" s="1101">
        <v>20</v>
      </c>
      <c r="E3243" s="1101">
        <v>27</v>
      </c>
      <c r="F3243" s="1101">
        <v>383</v>
      </c>
      <c r="G3243" s="1101">
        <v>83</v>
      </c>
      <c r="H3243" s="1102">
        <f>MID(I3243,1,50)</f>
      </c>
      <c r="I3243" s="1" t="s">
        <v>7005</v>
      </c>
      <c r="J3243" s="1104" t="s">
        <v>7006</v>
      </c>
    </row>
    <row x14ac:dyDescent="0.25" r="3244" customHeight="1" ht="23.25">
      <c r="A3244" s="97">
        <v>48</v>
      </c>
      <c r="B3244" s="2" t="s">
        <v>6841</v>
      </c>
      <c r="C3244" s="1101">
        <v>3243</v>
      </c>
      <c r="D3244" s="1101">
        <v>20</v>
      </c>
      <c r="E3244" s="1101">
        <v>27</v>
      </c>
      <c r="F3244" s="1101">
        <v>383</v>
      </c>
      <c r="G3244" s="1101">
        <v>84</v>
      </c>
      <c r="H3244" s="1102">
        <f>MID(I3244,1,50)</f>
      </c>
      <c r="I3244" s="1" t="s">
        <v>7007</v>
      </c>
      <c r="J3244" s="1104" t="s">
        <v>7008</v>
      </c>
    </row>
    <row x14ac:dyDescent="0.25" r="3245" customHeight="1" ht="23.25">
      <c r="A3245" s="97">
        <v>48</v>
      </c>
      <c r="B3245" s="2" t="s">
        <v>6841</v>
      </c>
      <c r="C3245" s="1101">
        <v>3244</v>
      </c>
      <c r="D3245" s="1101">
        <v>20</v>
      </c>
      <c r="E3245" s="1101">
        <v>27</v>
      </c>
      <c r="F3245" s="1101">
        <v>383</v>
      </c>
      <c r="G3245" s="1101">
        <v>85</v>
      </c>
      <c r="H3245" s="1102">
        <f>MID(I3245,1,50)</f>
      </c>
      <c r="I3245" s="1" t="s">
        <v>7009</v>
      </c>
      <c r="J3245" s="1104" t="s">
        <v>7010</v>
      </c>
    </row>
    <row x14ac:dyDescent="0.25" r="3246" customHeight="1" ht="23.25">
      <c r="A3246" s="97">
        <v>48</v>
      </c>
      <c r="B3246" s="2" t="s">
        <v>6841</v>
      </c>
      <c r="C3246" s="1101">
        <v>3245</v>
      </c>
      <c r="D3246" s="1101">
        <v>20</v>
      </c>
      <c r="E3246" s="1101">
        <v>27</v>
      </c>
      <c r="F3246" s="1101">
        <v>383</v>
      </c>
      <c r="G3246" s="1101">
        <v>86</v>
      </c>
      <c r="H3246" s="1102">
        <f>MID(I3246,1,50)</f>
      </c>
      <c r="I3246" s="1" t="s">
        <v>7011</v>
      </c>
      <c r="J3246" s="1104" t="s">
        <v>7012</v>
      </c>
    </row>
    <row x14ac:dyDescent="0.25" r="3247" customHeight="1" ht="23.25">
      <c r="A3247" s="97">
        <v>48</v>
      </c>
      <c r="B3247" s="2" t="s">
        <v>6841</v>
      </c>
      <c r="C3247" s="1101">
        <v>3246</v>
      </c>
      <c r="D3247" s="1101">
        <v>20</v>
      </c>
      <c r="E3247" s="1101">
        <v>27</v>
      </c>
      <c r="F3247" s="1101">
        <v>383</v>
      </c>
      <c r="G3247" s="1101">
        <v>87</v>
      </c>
      <c r="H3247" s="1102">
        <f>MID(I3247,1,50)</f>
      </c>
      <c r="I3247" s="1" t="s">
        <v>7013</v>
      </c>
      <c r="J3247" s="1104" t="s">
        <v>7014</v>
      </c>
    </row>
    <row x14ac:dyDescent="0.25" r="3248" customHeight="1" ht="23.25">
      <c r="A3248" s="97">
        <v>48</v>
      </c>
      <c r="B3248" s="2" t="s">
        <v>6841</v>
      </c>
      <c r="C3248" s="1101">
        <v>3247</v>
      </c>
      <c r="D3248" s="1101">
        <v>20</v>
      </c>
      <c r="E3248" s="1101">
        <v>27</v>
      </c>
      <c r="F3248" s="1101">
        <v>383</v>
      </c>
      <c r="G3248" s="1101">
        <v>88</v>
      </c>
      <c r="H3248" s="1102">
        <f>MID(I3248,1,50)</f>
      </c>
      <c r="I3248" s="1" t="s">
        <v>7015</v>
      </c>
      <c r="J3248" s="1104" t="s">
        <v>7016</v>
      </c>
    </row>
    <row x14ac:dyDescent="0.25" r="3249" customHeight="1" ht="23.25">
      <c r="A3249" s="97">
        <v>48</v>
      </c>
      <c r="B3249" s="2" t="s">
        <v>6841</v>
      </c>
      <c r="C3249" s="1101">
        <v>3248</v>
      </c>
      <c r="D3249" s="1101">
        <v>20</v>
      </c>
      <c r="E3249" s="1101">
        <v>27</v>
      </c>
      <c r="F3249" s="1101">
        <v>384</v>
      </c>
      <c r="G3249" s="1101">
        <v>89</v>
      </c>
      <c r="H3249" s="1102">
        <f>MID(I3249,1,50)</f>
      </c>
      <c r="I3249" s="1" t="s">
        <v>7017</v>
      </c>
      <c r="J3249" s="1104" t="s">
        <v>7018</v>
      </c>
    </row>
    <row x14ac:dyDescent="0.25" r="3250" customHeight="1" ht="23.25">
      <c r="A3250" s="97">
        <v>48</v>
      </c>
      <c r="B3250" s="2" t="s">
        <v>6841</v>
      </c>
      <c r="C3250" s="1101">
        <v>3249</v>
      </c>
      <c r="D3250" s="1101">
        <v>20</v>
      </c>
      <c r="E3250" s="1101">
        <v>27</v>
      </c>
      <c r="F3250" s="1101">
        <v>384</v>
      </c>
      <c r="G3250" s="1101">
        <v>90</v>
      </c>
      <c r="H3250" s="1102">
        <f>MID(I3250,1,50)</f>
      </c>
      <c r="I3250" s="1" t="s">
        <v>7019</v>
      </c>
      <c r="J3250" s="1104" t="s">
        <v>7020</v>
      </c>
    </row>
    <row x14ac:dyDescent="0.25" r="3251" customHeight="1" ht="23.25">
      <c r="A3251" s="97">
        <v>48</v>
      </c>
      <c r="B3251" s="2" t="s">
        <v>6841</v>
      </c>
      <c r="C3251" s="1101">
        <v>3250</v>
      </c>
      <c r="D3251" s="1101">
        <v>20</v>
      </c>
      <c r="E3251" s="1101">
        <v>27</v>
      </c>
      <c r="F3251" s="1101">
        <v>384</v>
      </c>
      <c r="G3251" s="1101">
        <v>91</v>
      </c>
      <c r="H3251" s="1102">
        <f>MID(I3251,1,50)</f>
      </c>
      <c r="I3251" s="1" t="s">
        <v>7021</v>
      </c>
      <c r="J3251" s="1104" t="s">
        <v>7022</v>
      </c>
    </row>
    <row x14ac:dyDescent="0.25" r="3252" customHeight="1" ht="23.25">
      <c r="A3252" s="97">
        <v>48</v>
      </c>
      <c r="B3252" s="2" t="s">
        <v>6841</v>
      </c>
      <c r="C3252" s="1101">
        <v>3251</v>
      </c>
      <c r="D3252" s="1101">
        <v>20</v>
      </c>
      <c r="E3252" s="1101">
        <v>27</v>
      </c>
      <c r="F3252" s="1101">
        <v>384</v>
      </c>
      <c r="G3252" s="1101">
        <v>92</v>
      </c>
      <c r="H3252" s="1102">
        <f>MID(I3252,1,50)</f>
      </c>
      <c r="I3252" s="1" t="s">
        <v>7023</v>
      </c>
      <c r="J3252" s="1104" t="s">
        <v>7024</v>
      </c>
    </row>
    <row x14ac:dyDescent="0.25" r="3253" customHeight="1" ht="23.25">
      <c r="A3253" s="97">
        <v>48</v>
      </c>
      <c r="B3253" s="2" t="s">
        <v>6841</v>
      </c>
      <c r="C3253" s="1101">
        <v>3252</v>
      </c>
      <c r="D3253" s="1101">
        <v>20</v>
      </c>
      <c r="E3253" s="1101">
        <v>27</v>
      </c>
      <c r="F3253" s="1101">
        <v>384</v>
      </c>
      <c r="G3253" s="1101">
        <v>93</v>
      </c>
      <c r="H3253" s="1102">
        <f>MID(I3253,1,50)</f>
      </c>
      <c r="I3253" s="1" t="s">
        <v>7025</v>
      </c>
      <c r="J3253" s="1104" t="s">
        <v>7026</v>
      </c>
    </row>
    <row x14ac:dyDescent="0.25" r="3254" customHeight="1" ht="23.25">
      <c r="A3254" s="97">
        <v>49</v>
      </c>
      <c r="B3254" s="2" t="s">
        <v>7027</v>
      </c>
      <c r="C3254" s="1101">
        <v>3253</v>
      </c>
      <c r="D3254" s="1101">
        <v>20</v>
      </c>
      <c r="E3254" s="1101">
        <v>28</v>
      </c>
      <c r="F3254" s="1101">
        <v>384</v>
      </c>
      <c r="G3254" s="1101">
        <v>1</v>
      </c>
      <c r="H3254" s="1102">
        <f>MID(I3254,1,50)</f>
      </c>
      <c r="I3254" s="1" t="s">
        <v>6416</v>
      </c>
      <c r="J3254" s="1104" t="s">
        <v>7028</v>
      </c>
    </row>
    <row x14ac:dyDescent="0.25" r="3255" customHeight="1" ht="23.25">
      <c r="A3255" s="97">
        <v>49</v>
      </c>
      <c r="B3255" s="2" t="s">
        <v>7027</v>
      </c>
      <c r="C3255" s="1101">
        <v>3254</v>
      </c>
      <c r="D3255" s="1101">
        <v>20</v>
      </c>
      <c r="E3255" s="1101">
        <v>28</v>
      </c>
      <c r="F3255" s="1101">
        <v>384</v>
      </c>
      <c r="G3255" s="1101">
        <v>2</v>
      </c>
      <c r="H3255" s="1102">
        <f>MID(I3255,1,50)</f>
      </c>
      <c r="I3255" s="1" t="s">
        <v>6418</v>
      </c>
      <c r="J3255" s="1104" t="s">
        <v>7029</v>
      </c>
    </row>
    <row x14ac:dyDescent="0.25" r="3256" customHeight="1" ht="23.25">
      <c r="A3256" s="97">
        <v>49</v>
      </c>
      <c r="B3256" s="2" t="s">
        <v>7027</v>
      </c>
      <c r="C3256" s="1101">
        <v>3255</v>
      </c>
      <c r="D3256" s="1101">
        <v>20</v>
      </c>
      <c r="E3256" s="1101">
        <v>28</v>
      </c>
      <c r="F3256" s="1101">
        <v>384</v>
      </c>
      <c r="G3256" s="1101">
        <v>3</v>
      </c>
      <c r="H3256" s="1102">
        <f>MID(I3256,1,50)</f>
      </c>
      <c r="I3256" s="1" t="s">
        <v>7030</v>
      </c>
      <c r="J3256" s="1104" t="s">
        <v>7031</v>
      </c>
    </row>
    <row x14ac:dyDescent="0.25" r="3257" customHeight="1" ht="23.25">
      <c r="A3257" s="97">
        <v>49</v>
      </c>
      <c r="B3257" s="2" t="s">
        <v>7027</v>
      </c>
      <c r="C3257" s="1101">
        <v>3256</v>
      </c>
      <c r="D3257" s="1101">
        <v>20</v>
      </c>
      <c r="E3257" s="1101">
        <v>28</v>
      </c>
      <c r="F3257" s="1101">
        <v>384</v>
      </c>
      <c r="G3257" s="1101">
        <v>4</v>
      </c>
      <c r="H3257" s="1102">
        <f>MID(I3257,1,50)</f>
      </c>
      <c r="I3257" s="1" t="s">
        <v>7032</v>
      </c>
      <c r="J3257" s="1104" t="s">
        <v>7033</v>
      </c>
    </row>
    <row x14ac:dyDescent="0.25" r="3258" customHeight="1" ht="23.25">
      <c r="A3258" s="97">
        <v>49</v>
      </c>
      <c r="B3258" s="2" t="s">
        <v>7027</v>
      </c>
      <c r="C3258" s="1101">
        <v>3257</v>
      </c>
      <c r="D3258" s="1101">
        <v>20</v>
      </c>
      <c r="E3258" s="1101">
        <v>28</v>
      </c>
      <c r="F3258" s="1101">
        <v>384</v>
      </c>
      <c r="G3258" s="1101">
        <v>5</v>
      </c>
      <c r="H3258" s="1102">
        <f>MID(I3258,1,50)</f>
      </c>
      <c r="I3258" s="1" t="s">
        <v>7034</v>
      </c>
      <c r="J3258" s="1104" t="s">
        <v>7035</v>
      </c>
    </row>
    <row x14ac:dyDescent="0.25" r="3259" customHeight="1" ht="23.25">
      <c r="A3259" s="97">
        <v>49</v>
      </c>
      <c r="B3259" s="2" t="s">
        <v>7027</v>
      </c>
      <c r="C3259" s="1101">
        <v>3258</v>
      </c>
      <c r="D3259" s="1101">
        <v>20</v>
      </c>
      <c r="E3259" s="1101">
        <v>28</v>
      </c>
      <c r="F3259" s="1101">
        <v>385</v>
      </c>
      <c r="G3259" s="1101">
        <v>6</v>
      </c>
      <c r="H3259" s="1102">
        <f>MID(I3259,1,50)</f>
      </c>
      <c r="I3259" s="1" t="s">
        <v>7036</v>
      </c>
      <c r="J3259" s="1104" t="s">
        <v>7037</v>
      </c>
    </row>
    <row x14ac:dyDescent="0.25" r="3260" customHeight="1" ht="23.25">
      <c r="A3260" s="97">
        <v>49</v>
      </c>
      <c r="B3260" s="2" t="s">
        <v>7027</v>
      </c>
      <c r="C3260" s="1101">
        <v>3259</v>
      </c>
      <c r="D3260" s="1101">
        <v>20</v>
      </c>
      <c r="E3260" s="1101">
        <v>28</v>
      </c>
      <c r="F3260" s="1101">
        <v>385</v>
      </c>
      <c r="G3260" s="1101">
        <v>7</v>
      </c>
      <c r="H3260" s="1102">
        <f>MID(I3260,1,50)</f>
      </c>
      <c r="I3260" s="1" t="s">
        <v>7038</v>
      </c>
      <c r="J3260" s="1104" t="s">
        <v>7039</v>
      </c>
    </row>
    <row x14ac:dyDescent="0.25" r="3261" customHeight="1" ht="23.25">
      <c r="A3261" s="97">
        <v>49</v>
      </c>
      <c r="B3261" s="2" t="s">
        <v>7027</v>
      </c>
      <c r="C3261" s="1101">
        <v>3260</v>
      </c>
      <c r="D3261" s="1101">
        <v>20</v>
      </c>
      <c r="E3261" s="1101">
        <v>28</v>
      </c>
      <c r="F3261" s="1101">
        <v>385</v>
      </c>
      <c r="G3261" s="1101">
        <v>8</v>
      </c>
      <c r="H3261" s="1102">
        <f>MID(I3261,1,50)</f>
      </c>
      <c r="I3261" s="1" t="s">
        <v>7040</v>
      </c>
      <c r="J3261" s="1104" t="s">
        <v>7041</v>
      </c>
    </row>
    <row x14ac:dyDescent="0.25" r="3262" customHeight="1" ht="23.25">
      <c r="A3262" s="97">
        <v>49</v>
      </c>
      <c r="B3262" s="2" t="s">
        <v>7027</v>
      </c>
      <c r="C3262" s="1101">
        <v>3261</v>
      </c>
      <c r="D3262" s="1101">
        <v>20</v>
      </c>
      <c r="E3262" s="1101">
        <v>28</v>
      </c>
      <c r="F3262" s="1101">
        <v>385</v>
      </c>
      <c r="G3262" s="1101">
        <v>9</v>
      </c>
      <c r="H3262" s="1102">
        <f>MID(I3262,1,50)</f>
      </c>
      <c r="I3262" s="1" t="s">
        <v>7042</v>
      </c>
      <c r="J3262" s="1104" t="s">
        <v>7043</v>
      </c>
    </row>
    <row x14ac:dyDescent="0.25" r="3263" customHeight="1" ht="23.25">
      <c r="A3263" s="97">
        <v>49</v>
      </c>
      <c r="B3263" s="2" t="s">
        <v>7027</v>
      </c>
      <c r="C3263" s="1101">
        <v>3262</v>
      </c>
      <c r="D3263" s="1101">
        <v>20</v>
      </c>
      <c r="E3263" s="1101">
        <v>28</v>
      </c>
      <c r="F3263" s="1101">
        <v>385</v>
      </c>
      <c r="G3263" s="1101">
        <v>10</v>
      </c>
      <c r="H3263" s="1102">
        <f>MID(I3263,1,50)</f>
      </c>
      <c r="I3263" s="1" t="s">
        <v>7044</v>
      </c>
      <c r="J3263" s="1104" t="s">
        <v>7045</v>
      </c>
    </row>
    <row x14ac:dyDescent="0.25" r="3264" customHeight="1" ht="23.25">
      <c r="A3264" s="97">
        <v>49</v>
      </c>
      <c r="B3264" s="2" t="s">
        <v>7027</v>
      </c>
      <c r="C3264" s="1101">
        <v>3263</v>
      </c>
      <c r="D3264" s="1101">
        <v>20</v>
      </c>
      <c r="E3264" s="1101">
        <v>28</v>
      </c>
      <c r="F3264" s="1101">
        <v>385</v>
      </c>
      <c r="G3264" s="1101">
        <v>11</v>
      </c>
      <c r="H3264" s="1102">
        <f>MID(I3264,1,50)</f>
      </c>
      <c r="I3264" s="1" t="s">
        <v>7046</v>
      </c>
      <c r="J3264" s="1104" t="s">
        <v>7047</v>
      </c>
    </row>
    <row x14ac:dyDescent="0.25" r="3265" customHeight="1" ht="23.25">
      <c r="A3265" s="97">
        <v>49</v>
      </c>
      <c r="B3265" s="2" t="s">
        <v>7027</v>
      </c>
      <c r="C3265" s="1101">
        <v>3264</v>
      </c>
      <c r="D3265" s="1101">
        <v>20</v>
      </c>
      <c r="E3265" s="1101">
        <v>28</v>
      </c>
      <c r="F3265" s="1101">
        <v>385</v>
      </c>
      <c r="G3265" s="1101">
        <v>12</v>
      </c>
      <c r="H3265" s="1102">
        <f>MID(I3265,1,50)</f>
      </c>
      <c r="I3265" s="1" t="s">
        <v>7048</v>
      </c>
      <c r="J3265" s="1104" t="s">
        <v>7049</v>
      </c>
    </row>
    <row x14ac:dyDescent="0.25" r="3266" customHeight="1" ht="23.25">
      <c r="A3266" s="97">
        <v>49</v>
      </c>
      <c r="B3266" s="2" t="s">
        <v>7027</v>
      </c>
      <c r="C3266" s="1101">
        <v>3265</v>
      </c>
      <c r="D3266" s="1101">
        <v>20</v>
      </c>
      <c r="E3266" s="1101">
        <v>28</v>
      </c>
      <c r="F3266" s="1101">
        <v>385</v>
      </c>
      <c r="G3266" s="1101">
        <v>13</v>
      </c>
      <c r="H3266" s="1102">
        <f>MID(I3266,1,50)</f>
      </c>
      <c r="I3266" s="1" t="s">
        <v>7050</v>
      </c>
      <c r="J3266" s="1104" t="s">
        <v>7051</v>
      </c>
    </row>
    <row x14ac:dyDescent="0.25" r="3267" customHeight="1" ht="23.25">
      <c r="A3267" s="97">
        <v>49</v>
      </c>
      <c r="B3267" s="2" t="s">
        <v>7027</v>
      </c>
      <c r="C3267" s="1101">
        <v>3266</v>
      </c>
      <c r="D3267" s="1101">
        <v>20</v>
      </c>
      <c r="E3267" s="1101">
        <v>28</v>
      </c>
      <c r="F3267" s="1101">
        <v>386</v>
      </c>
      <c r="G3267" s="1101">
        <v>14</v>
      </c>
      <c r="H3267" s="1102">
        <f>MID(I3267,1,50)</f>
      </c>
      <c r="I3267" s="1" t="s">
        <v>7052</v>
      </c>
      <c r="J3267" s="1104" t="s">
        <v>7053</v>
      </c>
    </row>
    <row x14ac:dyDescent="0.25" r="3268" customHeight="1" ht="23.25">
      <c r="A3268" s="97">
        <v>49</v>
      </c>
      <c r="B3268" s="2" t="s">
        <v>7027</v>
      </c>
      <c r="C3268" s="1101">
        <v>3267</v>
      </c>
      <c r="D3268" s="1101">
        <v>20</v>
      </c>
      <c r="E3268" s="1101">
        <v>28</v>
      </c>
      <c r="F3268" s="1101">
        <v>386</v>
      </c>
      <c r="G3268" s="1101">
        <v>15</v>
      </c>
      <c r="H3268" s="1102">
        <f>MID(I3268,1,50)</f>
      </c>
      <c r="I3268" s="1" t="s">
        <v>7054</v>
      </c>
      <c r="J3268" s="1104" t="s">
        <v>7055</v>
      </c>
    </row>
    <row x14ac:dyDescent="0.25" r="3269" customHeight="1" ht="23.25">
      <c r="A3269" s="97">
        <v>49</v>
      </c>
      <c r="B3269" s="2" t="s">
        <v>7027</v>
      </c>
      <c r="C3269" s="1101">
        <v>3268</v>
      </c>
      <c r="D3269" s="1101">
        <v>20</v>
      </c>
      <c r="E3269" s="1101">
        <v>28</v>
      </c>
      <c r="F3269" s="1101">
        <v>386</v>
      </c>
      <c r="G3269" s="1101">
        <v>16</v>
      </c>
      <c r="H3269" s="1102">
        <f>MID(I3269,1,50)</f>
      </c>
      <c r="I3269" s="1" t="s">
        <v>7056</v>
      </c>
      <c r="J3269" s="1104" t="s">
        <v>7057</v>
      </c>
    </row>
    <row x14ac:dyDescent="0.25" r="3270" customHeight="1" ht="23.25">
      <c r="A3270" s="97">
        <v>49</v>
      </c>
      <c r="B3270" s="2" t="s">
        <v>7027</v>
      </c>
      <c r="C3270" s="1101">
        <v>3269</v>
      </c>
      <c r="D3270" s="1101">
        <v>20</v>
      </c>
      <c r="E3270" s="1101">
        <v>28</v>
      </c>
      <c r="F3270" s="1101">
        <v>386</v>
      </c>
      <c r="G3270" s="1101">
        <v>17</v>
      </c>
      <c r="H3270" s="1102">
        <f>MID(I3270,1,50)</f>
      </c>
      <c r="I3270" s="1" t="s">
        <v>7058</v>
      </c>
      <c r="J3270" s="1104" t="s">
        <v>7059</v>
      </c>
    </row>
    <row x14ac:dyDescent="0.25" r="3271" customHeight="1" ht="23.25">
      <c r="A3271" s="97">
        <v>49</v>
      </c>
      <c r="B3271" s="2" t="s">
        <v>7027</v>
      </c>
      <c r="C3271" s="1101">
        <v>3270</v>
      </c>
      <c r="D3271" s="1101">
        <v>20</v>
      </c>
      <c r="E3271" s="1101">
        <v>28</v>
      </c>
      <c r="F3271" s="1101">
        <v>386</v>
      </c>
      <c r="G3271" s="1101">
        <v>18</v>
      </c>
      <c r="H3271" s="1102">
        <f>MID(I3271,1,50)</f>
      </c>
      <c r="I3271" s="1" t="s">
        <v>7060</v>
      </c>
      <c r="J3271" s="1104" t="s">
        <v>7061</v>
      </c>
    </row>
    <row x14ac:dyDescent="0.25" r="3272" customHeight="1" ht="23.25">
      <c r="A3272" s="97">
        <v>49</v>
      </c>
      <c r="B3272" s="2" t="s">
        <v>7027</v>
      </c>
      <c r="C3272" s="1101">
        <v>3271</v>
      </c>
      <c r="D3272" s="1101">
        <v>20</v>
      </c>
      <c r="E3272" s="1101">
        <v>28</v>
      </c>
      <c r="F3272" s="1101">
        <v>386</v>
      </c>
      <c r="G3272" s="1101">
        <v>19</v>
      </c>
      <c r="H3272" s="1102">
        <f>MID(I3272,1,50)</f>
      </c>
      <c r="I3272" s="1" t="s">
        <v>7062</v>
      </c>
      <c r="J3272" s="1104" t="s">
        <v>7063</v>
      </c>
    </row>
    <row x14ac:dyDescent="0.25" r="3273" customHeight="1" ht="23.25">
      <c r="A3273" s="97">
        <v>49</v>
      </c>
      <c r="B3273" s="2" t="s">
        <v>7027</v>
      </c>
      <c r="C3273" s="1101">
        <v>3272</v>
      </c>
      <c r="D3273" s="1101">
        <v>20</v>
      </c>
      <c r="E3273" s="1101">
        <v>28</v>
      </c>
      <c r="F3273" s="1101">
        <v>386</v>
      </c>
      <c r="G3273" s="1101">
        <v>20</v>
      </c>
      <c r="H3273" s="1102">
        <f>MID(I3273,1,50)</f>
      </c>
      <c r="I3273" s="1" t="s">
        <v>7064</v>
      </c>
      <c r="J3273" s="1104" t="s">
        <v>7065</v>
      </c>
    </row>
    <row x14ac:dyDescent="0.25" r="3274" customHeight="1" ht="23.25">
      <c r="A3274" s="97">
        <v>49</v>
      </c>
      <c r="B3274" s="2" t="s">
        <v>7027</v>
      </c>
      <c r="C3274" s="1101">
        <v>3273</v>
      </c>
      <c r="D3274" s="1101">
        <v>20</v>
      </c>
      <c r="E3274" s="1101">
        <v>28</v>
      </c>
      <c r="F3274" s="1101">
        <v>386</v>
      </c>
      <c r="G3274" s="1101">
        <v>21</v>
      </c>
      <c r="H3274" s="1102">
        <f>MID(I3274,1,50)</f>
      </c>
      <c r="I3274" s="1" t="s">
        <v>7066</v>
      </c>
      <c r="J3274" s="1104" t="s">
        <v>7067</v>
      </c>
    </row>
    <row x14ac:dyDescent="0.25" r="3275" customHeight="1" ht="23.25">
      <c r="A3275" s="97">
        <v>49</v>
      </c>
      <c r="B3275" s="2" t="s">
        <v>7027</v>
      </c>
      <c r="C3275" s="1101">
        <v>3274</v>
      </c>
      <c r="D3275" s="1101">
        <v>20</v>
      </c>
      <c r="E3275" s="1101">
        <v>28</v>
      </c>
      <c r="F3275" s="1101">
        <v>387</v>
      </c>
      <c r="G3275" s="1101">
        <v>22</v>
      </c>
      <c r="H3275" s="1102">
        <f>MID(I3275,1,50)</f>
      </c>
      <c r="I3275" s="1" t="s">
        <v>7068</v>
      </c>
      <c r="J3275" s="1104" t="s">
        <v>7069</v>
      </c>
    </row>
    <row x14ac:dyDescent="0.25" r="3276" customHeight="1" ht="23.25">
      <c r="A3276" s="97">
        <v>49</v>
      </c>
      <c r="B3276" s="2" t="s">
        <v>7027</v>
      </c>
      <c r="C3276" s="1101">
        <v>3275</v>
      </c>
      <c r="D3276" s="1101">
        <v>20</v>
      </c>
      <c r="E3276" s="1101">
        <v>28</v>
      </c>
      <c r="F3276" s="1101">
        <v>387</v>
      </c>
      <c r="G3276" s="1101">
        <v>23</v>
      </c>
      <c r="H3276" s="1102">
        <f>MID(I3276,1,50)</f>
      </c>
      <c r="I3276" s="1" t="s">
        <v>7070</v>
      </c>
      <c r="J3276" s="1104" t="s">
        <v>7071</v>
      </c>
    </row>
    <row x14ac:dyDescent="0.25" r="3277" customHeight="1" ht="23.25">
      <c r="A3277" s="97">
        <v>49</v>
      </c>
      <c r="B3277" s="2" t="s">
        <v>7027</v>
      </c>
      <c r="C3277" s="1101">
        <v>3276</v>
      </c>
      <c r="D3277" s="1101">
        <v>20</v>
      </c>
      <c r="E3277" s="1101">
        <v>28</v>
      </c>
      <c r="F3277" s="1101">
        <v>387</v>
      </c>
      <c r="G3277" s="1101">
        <v>24</v>
      </c>
      <c r="H3277" s="1102">
        <f>MID(I3277,1,50)</f>
      </c>
      <c r="I3277" s="1" t="s">
        <v>7072</v>
      </c>
      <c r="J3277" s="1104" t="s">
        <v>7073</v>
      </c>
    </row>
    <row x14ac:dyDescent="0.25" r="3278" customHeight="1" ht="23.25">
      <c r="A3278" s="97">
        <v>49</v>
      </c>
      <c r="B3278" s="2" t="s">
        <v>7027</v>
      </c>
      <c r="C3278" s="1101">
        <v>3277</v>
      </c>
      <c r="D3278" s="1101">
        <v>20</v>
      </c>
      <c r="E3278" s="1101">
        <v>28</v>
      </c>
      <c r="F3278" s="1101">
        <v>387</v>
      </c>
      <c r="G3278" s="1101">
        <v>25</v>
      </c>
      <c r="H3278" s="1102">
        <f>MID(I3278,1,50)</f>
      </c>
      <c r="I3278" s="1" t="s">
        <v>7074</v>
      </c>
      <c r="J3278" s="1104" t="s">
        <v>7075</v>
      </c>
    </row>
    <row x14ac:dyDescent="0.25" r="3279" customHeight="1" ht="23.25">
      <c r="A3279" s="97">
        <v>49</v>
      </c>
      <c r="B3279" s="2" t="s">
        <v>7027</v>
      </c>
      <c r="C3279" s="1101">
        <v>3278</v>
      </c>
      <c r="D3279" s="1101">
        <v>20</v>
      </c>
      <c r="E3279" s="1101">
        <v>28</v>
      </c>
      <c r="F3279" s="1101">
        <v>387</v>
      </c>
      <c r="G3279" s="1101">
        <v>26</v>
      </c>
      <c r="H3279" s="1102">
        <f>MID(I3279,1,50)</f>
      </c>
      <c r="I3279" s="1" t="s">
        <v>7076</v>
      </c>
      <c r="J3279" s="1104" t="s">
        <v>7077</v>
      </c>
    </row>
    <row x14ac:dyDescent="0.25" r="3280" customHeight="1" ht="23.25">
      <c r="A3280" s="97">
        <v>49</v>
      </c>
      <c r="B3280" s="2" t="s">
        <v>7027</v>
      </c>
      <c r="C3280" s="1101">
        <v>3279</v>
      </c>
      <c r="D3280" s="1101">
        <v>20</v>
      </c>
      <c r="E3280" s="1101">
        <v>28</v>
      </c>
      <c r="F3280" s="1101">
        <v>387</v>
      </c>
      <c r="G3280" s="1101">
        <v>27</v>
      </c>
      <c r="H3280" s="1102">
        <f>MID(I3280,1,50)</f>
      </c>
      <c r="I3280" s="1" t="s">
        <v>7078</v>
      </c>
      <c r="J3280" s="1104" t="s">
        <v>7079</v>
      </c>
    </row>
    <row x14ac:dyDescent="0.25" r="3281" customHeight="1" ht="23.25">
      <c r="A3281" s="97">
        <v>49</v>
      </c>
      <c r="B3281" s="2" t="s">
        <v>7027</v>
      </c>
      <c r="C3281" s="1101">
        <v>3280</v>
      </c>
      <c r="D3281" s="1101">
        <v>20</v>
      </c>
      <c r="E3281" s="1101">
        <v>28</v>
      </c>
      <c r="F3281" s="1101">
        <v>387</v>
      </c>
      <c r="G3281" s="1101">
        <v>28</v>
      </c>
      <c r="H3281" s="1102">
        <f>MID(I3281,1,50)</f>
      </c>
      <c r="I3281" s="1" t="s">
        <v>7080</v>
      </c>
      <c r="J3281" s="1104" t="s">
        <v>7081</v>
      </c>
    </row>
    <row x14ac:dyDescent="0.25" r="3282" customHeight="1" ht="23.25">
      <c r="A3282" s="97">
        <v>49</v>
      </c>
      <c r="B3282" s="2" t="s">
        <v>7027</v>
      </c>
      <c r="C3282" s="1101">
        <v>3281</v>
      </c>
      <c r="D3282" s="1101">
        <v>20</v>
      </c>
      <c r="E3282" s="1101">
        <v>28</v>
      </c>
      <c r="F3282" s="1101">
        <v>388</v>
      </c>
      <c r="G3282" s="1101">
        <v>29</v>
      </c>
      <c r="H3282" s="1102">
        <f>MID(I3282,1,50)</f>
      </c>
      <c r="I3282" s="1" t="s">
        <v>7082</v>
      </c>
      <c r="J3282" s="1104" t="s">
        <v>7083</v>
      </c>
    </row>
    <row x14ac:dyDescent="0.25" r="3283" customHeight="1" ht="23.25">
      <c r="A3283" s="97">
        <v>49</v>
      </c>
      <c r="B3283" s="2" t="s">
        <v>7027</v>
      </c>
      <c r="C3283" s="1101">
        <v>3282</v>
      </c>
      <c r="D3283" s="1101">
        <v>20</v>
      </c>
      <c r="E3283" s="1101">
        <v>28</v>
      </c>
      <c r="F3283" s="1101">
        <v>388</v>
      </c>
      <c r="G3283" s="1101">
        <v>30</v>
      </c>
      <c r="H3283" s="1102">
        <f>MID(I3283,1,50)</f>
      </c>
      <c r="I3283" s="1" t="s">
        <v>7084</v>
      </c>
      <c r="J3283" s="1104" t="s">
        <v>7085</v>
      </c>
    </row>
    <row x14ac:dyDescent="0.25" r="3284" customHeight="1" ht="23.25">
      <c r="A3284" s="97">
        <v>49</v>
      </c>
      <c r="B3284" s="2" t="s">
        <v>7027</v>
      </c>
      <c r="C3284" s="1101">
        <v>3283</v>
      </c>
      <c r="D3284" s="1101">
        <v>20</v>
      </c>
      <c r="E3284" s="1101">
        <v>28</v>
      </c>
      <c r="F3284" s="1101">
        <v>388</v>
      </c>
      <c r="G3284" s="1101">
        <v>31</v>
      </c>
      <c r="H3284" s="1102">
        <f>MID(I3284,1,50)</f>
      </c>
      <c r="I3284" s="1" t="s">
        <v>7086</v>
      </c>
      <c r="J3284" s="1104" t="s">
        <v>7087</v>
      </c>
    </row>
    <row x14ac:dyDescent="0.25" r="3285" customHeight="1" ht="23.25">
      <c r="A3285" s="97">
        <v>49</v>
      </c>
      <c r="B3285" s="2" t="s">
        <v>7027</v>
      </c>
      <c r="C3285" s="1101">
        <v>3284</v>
      </c>
      <c r="D3285" s="1101">
        <v>20</v>
      </c>
      <c r="E3285" s="1101">
        <v>28</v>
      </c>
      <c r="F3285" s="1101">
        <v>388</v>
      </c>
      <c r="G3285" s="1101">
        <v>32</v>
      </c>
      <c r="H3285" s="1102">
        <f>MID(I3285,1,50)</f>
      </c>
      <c r="I3285" s="1" t="s">
        <v>7088</v>
      </c>
      <c r="J3285" s="1104" t="s">
        <v>7089</v>
      </c>
    </row>
    <row x14ac:dyDescent="0.25" r="3286" customHeight="1" ht="23.25">
      <c r="A3286" s="97">
        <v>49</v>
      </c>
      <c r="B3286" s="2" t="s">
        <v>7027</v>
      </c>
      <c r="C3286" s="1101">
        <v>3285</v>
      </c>
      <c r="D3286" s="1101">
        <v>20</v>
      </c>
      <c r="E3286" s="1101">
        <v>28</v>
      </c>
      <c r="F3286" s="1101">
        <v>388</v>
      </c>
      <c r="G3286" s="1101">
        <v>33</v>
      </c>
      <c r="H3286" s="1102">
        <f>MID(I3286,1,50)</f>
      </c>
      <c r="I3286" s="1" t="s">
        <v>7090</v>
      </c>
      <c r="J3286" s="1104" t="s">
        <v>7091</v>
      </c>
    </row>
    <row x14ac:dyDescent="0.25" r="3287" customHeight="1" ht="23.25">
      <c r="A3287" s="97">
        <v>49</v>
      </c>
      <c r="B3287" s="2" t="s">
        <v>7027</v>
      </c>
      <c r="C3287" s="1101">
        <v>3286</v>
      </c>
      <c r="D3287" s="1101">
        <v>20</v>
      </c>
      <c r="E3287" s="1101">
        <v>28</v>
      </c>
      <c r="F3287" s="1101">
        <v>388</v>
      </c>
      <c r="G3287" s="1101">
        <v>34</v>
      </c>
      <c r="H3287" s="1102">
        <f>MID(I3287,1,50)</f>
      </c>
      <c r="I3287" s="1" t="s">
        <v>7092</v>
      </c>
      <c r="J3287" s="1104" t="s">
        <v>7093</v>
      </c>
    </row>
    <row x14ac:dyDescent="0.25" r="3288" customHeight="1" ht="23.25">
      <c r="A3288" s="97">
        <v>49</v>
      </c>
      <c r="B3288" s="2" t="s">
        <v>7027</v>
      </c>
      <c r="C3288" s="1101">
        <v>3287</v>
      </c>
      <c r="D3288" s="1101">
        <v>20</v>
      </c>
      <c r="E3288" s="1101">
        <v>28</v>
      </c>
      <c r="F3288" s="1101">
        <v>388</v>
      </c>
      <c r="G3288" s="1101">
        <v>35</v>
      </c>
      <c r="H3288" s="1102">
        <f>MID(I3288,1,50)</f>
      </c>
      <c r="I3288" s="1" t="s">
        <v>7094</v>
      </c>
      <c r="J3288" s="1104" t="s">
        <v>7095</v>
      </c>
    </row>
    <row x14ac:dyDescent="0.25" r="3289" customHeight="1" ht="23.25">
      <c r="A3289" s="97">
        <v>49</v>
      </c>
      <c r="B3289" s="2" t="s">
        <v>7027</v>
      </c>
      <c r="C3289" s="1101">
        <v>3288</v>
      </c>
      <c r="D3289" s="1101">
        <v>20</v>
      </c>
      <c r="E3289" s="1101">
        <v>28</v>
      </c>
      <c r="F3289" s="1101">
        <v>389</v>
      </c>
      <c r="G3289" s="1101">
        <v>36</v>
      </c>
      <c r="H3289" s="1102">
        <f>MID(I3289,1,50)</f>
      </c>
      <c r="I3289" s="1" t="s">
        <v>7096</v>
      </c>
      <c r="J3289" s="1104" t="s">
        <v>7097</v>
      </c>
    </row>
    <row x14ac:dyDescent="0.25" r="3290" customHeight="1" ht="23.25">
      <c r="A3290" s="97">
        <v>49</v>
      </c>
      <c r="B3290" s="2" t="s">
        <v>7027</v>
      </c>
      <c r="C3290" s="1101">
        <v>3289</v>
      </c>
      <c r="D3290" s="1101">
        <v>20</v>
      </c>
      <c r="E3290" s="1101">
        <v>28</v>
      </c>
      <c r="F3290" s="1101">
        <v>389</v>
      </c>
      <c r="G3290" s="1101">
        <v>37</v>
      </c>
      <c r="H3290" s="1102">
        <f>MID(I3290,1,50)</f>
      </c>
      <c r="I3290" s="1" t="s">
        <v>7098</v>
      </c>
      <c r="J3290" s="1104" t="s">
        <v>7099</v>
      </c>
    </row>
    <row x14ac:dyDescent="0.25" r="3291" customHeight="1" ht="23.25">
      <c r="A3291" s="97">
        <v>49</v>
      </c>
      <c r="B3291" s="2" t="s">
        <v>7027</v>
      </c>
      <c r="C3291" s="1101">
        <v>3290</v>
      </c>
      <c r="D3291" s="1101">
        <v>20</v>
      </c>
      <c r="E3291" s="1101">
        <v>28</v>
      </c>
      <c r="F3291" s="1101">
        <v>389</v>
      </c>
      <c r="G3291" s="1101">
        <v>38</v>
      </c>
      <c r="H3291" s="1102">
        <f>MID(I3291,1,50)</f>
      </c>
      <c r="I3291" s="1" t="s">
        <v>7100</v>
      </c>
      <c r="J3291" s="1104" t="s">
        <v>7101</v>
      </c>
    </row>
    <row x14ac:dyDescent="0.25" r="3292" customHeight="1" ht="23.25">
      <c r="A3292" s="97">
        <v>49</v>
      </c>
      <c r="B3292" s="2" t="s">
        <v>7027</v>
      </c>
      <c r="C3292" s="1101">
        <v>3291</v>
      </c>
      <c r="D3292" s="1101">
        <v>20</v>
      </c>
      <c r="E3292" s="1101">
        <v>28</v>
      </c>
      <c r="F3292" s="1101">
        <v>389</v>
      </c>
      <c r="G3292" s="1101">
        <v>39</v>
      </c>
      <c r="H3292" s="1102">
        <f>MID(I3292,1,50)</f>
      </c>
      <c r="I3292" s="1" t="s">
        <v>7102</v>
      </c>
      <c r="J3292" s="1104" t="s">
        <v>7103</v>
      </c>
    </row>
    <row x14ac:dyDescent="0.25" r="3293" customHeight="1" ht="23.25">
      <c r="A3293" s="97">
        <v>49</v>
      </c>
      <c r="B3293" s="2" t="s">
        <v>7027</v>
      </c>
      <c r="C3293" s="1101">
        <v>3292</v>
      </c>
      <c r="D3293" s="1101">
        <v>20</v>
      </c>
      <c r="E3293" s="1101">
        <v>28</v>
      </c>
      <c r="F3293" s="1101">
        <v>389</v>
      </c>
      <c r="G3293" s="1101">
        <v>40</v>
      </c>
      <c r="H3293" s="1102">
        <f>MID(I3293,1,50)</f>
      </c>
      <c r="I3293" s="1" t="s">
        <v>7104</v>
      </c>
      <c r="J3293" s="1104" t="s">
        <v>7105</v>
      </c>
    </row>
    <row x14ac:dyDescent="0.25" r="3294" customHeight="1" ht="23.25">
      <c r="A3294" s="97">
        <v>49</v>
      </c>
      <c r="B3294" s="2" t="s">
        <v>7027</v>
      </c>
      <c r="C3294" s="1101">
        <v>3293</v>
      </c>
      <c r="D3294" s="1101">
        <v>20</v>
      </c>
      <c r="E3294" s="1101">
        <v>28</v>
      </c>
      <c r="F3294" s="1101">
        <v>389</v>
      </c>
      <c r="G3294" s="1101">
        <v>41</v>
      </c>
      <c r="H3294" s="1102">
        <f>MID(I3294,1,50)</f>
      </c>
      <c r="I3294" s="1" t="s">
        <v>7106</v>
      </c>
      <c r="J3294" s="1104" t="s">
        <v>7107</v>
      </c>
    </row>
    <row x14ac:dyDescent="0.25" r="3295" customHeight="1" ht="23.25">
      <c r="A3295" s="97">
        <v>49</v>
      </c>
      <c r="B3295" s="2" t="s">
        <v>7027</v>
      </c>
      <c r="C3295" s="1101">
        <v>3294</v>
      </c>
      <c r="D3295" s="1101">
        <v>20</v>
      </c>
      <c r="E3295" s="1101">
        <v>28</v>
      </c>
      <c r="F3295" s="1101">
        <v>389</v>
      </c>
      <c r="G3295" s="1101">
        <v>42</v>
      </c>
      <c r="H3295" s="1102">
        <f>MID(I3295,1,50)</f>
      </c>
      <c r="I3295" s="1" t="s">
        <v>7108</v>
      </c>
      <c r="J3295" s="1104" t="s">
        <v>7109</v>
      </c>
    </row>
    <row x14ac:dyDescent="0.25" r="3296" customHeight="1" ht="23.25">
      <c r="A3296" s="97">
        <v>49</v>
      </c>
      <c r="B3296" s="2" t="s">
        <v>7027</v>
      </c>
      <c r="C3296" s="1101">
        <v>3295</v>
      </c>
      <c r="D3296" s="1101">
        <v>20</v>
      </c>
      <c r="E3296" s="1101">
        <v>28</v>
      </c>
      <c r="F3296" s="1101">
        <v>389</v>
      </c>
      <c r="G3296" s="1101">
        <v>43</v>
      </c>
      <c r="H3296" s="1102">
        <f>MID(I3296,1,50)</f>
      </c>
      <c r="I3296" s="1" t="s">
        <v>7110</v>
      </c>
      <c r="J3296" s="1104" t="s">
        <v>7111</v>
      </c>
    </row>
    <row x14ac:dyDescent="0.25" r="3297" customHeight="1" ht="23.25">
      <c r="A3297" s="97">
        <v>49</v>
      </c>
      <c r="B3297" s="2" t="s">
        <v>7027</v>
      </c>
      <c r="C3297" s="1101">
        <v>3296</v>
      </c>
      <c r="D3297" s="1101">
        <v>20</v>
      </c>
      <c r="E3297" s="1101">
        <v>28</v>
      </c>
      <c r="F3297" s="1101">
        <v>390</v>
      </c>
      <c r="G3297" s="1101">
        <v>44</v>
      </c>
      <c r="H3297" s="1102">
        <f>MID(I3297,1,50)</f>
      </c>
      <c r="I3297" s="1" t="s">
        <v>7112</v>
      </c>
      <c r="J3297" s="1104" t="s">
        <v>7113</v>
      </c>
    </row>
    <row x14ac:dyDescent="0.25" r="3298" customHeight="1" ht="23.25">
      <c r="A3298" s="97">
        <v>49</v>
      </c>
      <c r="B3298" s="2" t="s">
        <v>7027</v>
      </c>
      <c r="C3298" s="1101">
        <v>3297</v>
      </c>
      <c r="D3298" s="1101">
        <v>20</v>
      </c>
      <c r="E3298" s="1101">
        <v>28</v>
      </c>
      <c r="F3298" s="1101">
        <v>390</v>
      </c>
      <c r="G3298" s="1101">
        <v>45</v>
      </c>
      <c r="H3298" s="1102">
        <f>MID(I3298,1,50)</f>
      </c>
      <c r="I3298" s="1" t="s">
        <v>7114</v>
      </c>
      <c r="J3298" s="1104" t="s">
        <v>7115</v>
      </c>
    </row>
    <row x14ac:dyDescent="0.25" r="3299" customHeight="1" ht="23.25">
      <c r="A3299" s="97">
        <v>49</v>
      </c>
      <c r="B3299" s="2" t="s">
        <v>7027</v>
      </c>
      <c r="C3299" s="1101">
        <v>3298</v>
      </c>
      <c r="D3299" s="1101">
        <v>20</v>
      </c>
      <c r="E3299" s="1101">
        <v>28</v>
      </c>
      <c r="F3299" s="1101">
        <v>390</v>
      </c>
      <c r="G3299" s="1101">
        <v>46</v>
      </c>
      <c r="H3299" s="1102">
        <f>MID(I3299,1,50)</f>
      </c>
      <c r="I3299" s="1" t="s">
        <v>7116</v>
      </c>
      <c r="J3299" s="1104" t="s">
        <v>7117</v>
      </c>
    </row>
    <row x14ac:dyDescent="0.25" r="3300" customHeight="1" ht="23.25">
      <c r="A3300" s="97">
        <v>49</v>
      </c>
      <c r="B3300" s="2" t="s">
        <v>7027</v>
      </c>
      <c r="C3300" s="1101">
        <v>3299</v>
      </c>
      <c r="D3300" s="1101">
        <v>20</v>
      </c>
      <c r="E3300" s="1101">
        <v>28</v>
      </c>
      <c r="F3300" s="1101">
        <v>390</v>
      </c>
      <c r="G3300" s="1101">
        <v>47</v>
      </c>
      <c r="H3300" s="1102">
        <f>MID(I3300,1,50)</f>
      </c>
      <c r="I3300" s="1" t="s">
        <v>7118</v>
      </c>
      <c r="J3300" s="1104" t="s">
        <v>7119</v>
      </c>
    </row>
    <row x14ac:dyDescent="0.25" r="3301" customHeight="1" ht="23.25">
      <c r="A3301" s="97">
        <v>49</v>
      </c>
      <c r="B3301" s="2" t="s">
        <v>7027</v>
      </c>
      <c r="C3301" s="1101">
        <v>3300</v>
      </c>
      <c r="D3301" s="1101">
        <v>20</v>
      </c>
      <c r="E3301" s="1101">
        <v>28</v>
      </c>
      <c r="F3301" s="1101">
        <v>390</v>
      </c>
      <c r="G3301" s="1101">
        <v>48</v>
      </c>
      <c r="H3301" s="1102">
        <f>MID(I3301,1,50)</f>
      </c>
      <c r="I3301" s="1" t="s">
        <v>7120</v>
      </c>
      <c r="J3301" s="1104" t="s">
        <v>7121</v>
      </c>
    </row>
    <row x14ac:dyDescent="0.25" r="3302" customHeight="1" ht="23.25">
      <c r="A3302" s="97">
        <v>49</v>
      </c>
      <c r="B3302" s="2" t="s">
        <v>7027</v>
      </c>
      <c r="C3302" s="1101">
        <v>3301</v>
      </c>
      <c r="D3302" s="1101">
        <v>20</v>
      </c>
      <c r="E3302" s="1101">
        <v>28</v>
      </c>
      <c r="F3302" s="1101">
        <v>390</v>
      </c>
      <c r="G3302" s="1101">
        <v>49</v>
      </c>
      <c r="H3302" s="1102">
        <f>MID(I3302,1,50)</f>
      </c>
      <c r="I3302" s="1" t="s">
        <v>7122</v>
      </c>
      <c r="J3302" s="1104" t="s">
        <v>7123</v>
      </c>
    </row>
    <row x14ac:dyDescent="0.25" r="3303" customHeight="1" ht="23.25">
      <c r="A3303" s="97">
        <v>49</v>
      </c>
      <c r="B3303" s="2" t="s">
        <v>7027</v>
      </c>
      <c r="C3303" s="1101">
        <v>3302</v>
      </c>
      <c r="D3303" s="1101">
        <v>20</v>
      </c>
      <c r="E3303" s="1101">
        <v>28</v>
      </c>
      <c r="F3303" s="1101">
        <v>390</v>
      </c>
      <c r="G3303" s="1101">
        <v>50</v>
      </c>
      <c r="H3303" s="1102">
        <f>MID(I3303,1,50)</f>
      </c>
      <c r="I3303" s="1" t="s">
        <v>7124</v>
      </c>
      <c r="J3303" s="1104" t="s">
        <v>7125</v>
      </c>
    </row>
    <row x14ac:dyDescent="0.25" r="3304" customHeight="1" ht="23.25">
      <c r="A3304" s="97">
        <v>49</v>
      </c>
      <c r="B3304" s="2" t="s">
        <v>7027</v>
      </c>
      <c r="C3304" s="1101">
        <v>3303</v>
      </c>
      <c r="D3304" s="1101">
        <v>20</v>
      </c>
      <c r="E3304" s="1101">
        <v>28</v>
      </c>
      <c r="F3304" s="1101">
        <v>391</v>
      </c>
      <c r="G3304" s="1101">
        <v>51</v>
      </c>
      <c r="H3304" s="1102">
        <f>MID(I3304,1,50)</f>
      </c>
      <c r="I3304" s="1" t="s">
        <v>7126</v>
      </c>
      <c r="J3304" s="1104" t="s">
        <v>7127</v>
      </c>
    </row>
    <row x14ac:dyDescent="0.25" r="3305" customHeight="1" ht="23.25">
      <c r="A3305" s="97">
        <v>49</v>
      </c>
      <c r="B3305" s="2" t="s">
        <v>7027</v>
      </c>
      <c r="C3305" s="1101">
        <v>3304</v>
      </c>
      <c r="D3305" s="1101">
        <v>20</v>
      </c>
      <c r="E3305" s="1101">
        <v>28</v>
      </c>
      <c r="F3305" s="1101">
        <v>391</v>
      </c>
      <c r="G3305" s="1101">
        <v>52</v>
      </c>
      <c r="H3305" s="1102">
        <f>MID(I3305,1,50)</f>
      </c>
      <c r="I3305" s="1" t="s">
        <v>7128</v>
      </c>
      <c r="J3305" s="1104" t="s">
        <v>7129</v>
      </c>
    </row>
    <row x14ac:dyDescent="0.25" r="3306" customHeight="1" ht="23.25">
      <c r="A3306" s="97">
        <v>49</v>
      </c>
      <c r="B3306" s="2" t="s">
        <v>7027</v>
      </c>
      <c r="C3306" s="1101">
        <v>3305</v>
      </c>
      <c r="D3306" s="1101">
        <v>20</v>
      </c>
      <c r="E3306" s="1101">
        <v>28</v>
      </c>
      <c r="F3306" s="1101">
        <v>391</v>
      </c>
      <c r="G3306" s="1101">
        <v>53</v>
      </c>
      <c r="H3306" s="1102">
        <f>MID(I3306,1,50)</f>
      </c>
      <c r="I3306" s="1" t="s">
        <v>7130</v>
      </c>
      <c r="J3306" s="1104" t="s">
        <v>7131</v>
      </c>
    </row>
    <row x14ac:dyDescent="0.25" r="3307" customHeight="1" ht="23.25">
      <c r="A3307" s="97">
        <v>49</v>
      </c>
      <c r="B3307" s="2" t="s">
        <v>7027</v>
      </c>
      <c r="C3307" s="1101">
        <v>3306</v>
      </c>
      <c r="D3307" s="1101">
        <v>20</v>
      </c>
      <c r="E3307" s="1101">
        <v>28</v>
      </c>
      <c r="F3307" s="1101">
        <v>391</v>
      </c>
      <c r="G3307" s="1101">
        <v>54</v>
      </c>
      <c r="H3307" s="1102">
        <f>MID(I3307,1,50)</f>
      </c>
      <c r="I3307" s="1" t="s">
        <v>7132</v>
      </c>
      <c r="J3307" s="1104" t="s">
        <v>7133</v>
      </c>
    </row>
    <row x14ac:dyDescent="0.25" r="3308" customHeight="1" ht="23.25">
      <c r="A3308" s="97">
        <v>49</v>
      </c>
      <c r="B3308" s="2" t="s">
        <v>7027</v>
      </c>
      <c r="C3308" s="1101">
        <v>3307</v>
      </c>
      <c r="D3308" s="1101">
        <v>20</v>
      </c>
      <c r="E3308" s="1101">
        <v>28</v>
      </c>
      <c r="F3308" s="1101">
        <v>391</v>
      </c>
      <c r="G3308" s="1101">
        <v>55</v>
      </c>
      <c r="H3308" s="1102">
        <f>MID(I3308,1,50)</f>
      </c>
      <c r="I3308" s="1" t="s">
        <v>7134</v>
      </c>
      <c r="J3308" s="1104" t="s">
        <v>7135</v>
      </c>
    </row>
    <row x14ac:dyDescent="0.25" r="3309" customHeight="1" ht="23.25">
      <c r="A3309" s="97">
        <v>49</v>
      </c>
      <c r="B3309" s="2" t="s">
        <v>7027</v>
      </c>
      <c r="C3309" s="1101">
        <v>3308</v>
      </c>
      <c r="D3309" s="1101">
        <v>20</v>
      </c>
      <c r="E3309" s="1101">
        <v>28</v>
      </c>
      <c r="F3309" s="1101">
        <v>391</v>
      </c>
      <c r="G3309" s="1101">
        <v>56</v>
      </c>
      <c r="H3309" s="1102">
        <f>MID(I3309,1,50)</f>
      </c>
      <c r="I3309" s="1" t="s">
        <v>7136</v>
      </c>
      <c r="J3309" s="1104" t="s">
        <v>7137</v>
      </c>
    </row>
    <row x14ac:dyDescent="0.25" r="3310" customHeight="1" ht="23.25">
      <c r="A3310" s="97">
        <v>49</v>
      </c>
      <c r="B3310" s="2" t="s">
        <v>7027</v>
      </c>
      <c r="C3310" s="1101">
        <v>3309</v>
      </c>
      <c r="D3310" s="1101">
        <v>20</v>
      </c>
      <c r="E3310" s="1101">
        <v>28</v>
      </c>
      <c r="F3310" s="1101">
        <v>391</v>
      </c>
      <c r="G3310" s="1101">
        <v>57</v>
      </c>
      <c r="H3310" s="1102">
        <f>MID(I3310,1,50)</f>
      </c>
      <c r="I3310" s="1" t="s">
        <v>7138</v>
      </c>
      <c r="J3310" s="1104" t="s">
        <v>7139</v>
      </c>
    </row>
    <row x14ac:dyDescent="0.25" r="3311" customHeight="1" ht="23.25">
      <c r="A3311" s="97">
        <v>49</v>
      </c>
      <c r="B3311" s="2" t="s">
        <v>7027</v>
      </c>
      <c r="C3311" s="1101">
        <v>3310</v>
      </c>
      <c r="D3311" s="1101">
        <v>20</v>
      </c>
      <c r="E3311" s="1101">
        <v>28</v>
      </c>
      <c r="F3311" s="1101">
        <v>391</v>
      </c>
      <c r="G3311" s="1101">
        <v>58</v>
      </c>
      <c r="H3311" s="1102">
        <f>MID(I3311,1,50)</f>
      </c>
      <c r="I3311" s="1" t="s">
        <v>7140</v>
      </c>
      <c r="J3311" s="1104" t="s">
        <v>7141</v>
      </c>
    </row>
    <row x14ac:dyDescent="0.25" r="3312" customHeight="1" ht="23.25">
      <c r="A3312" s="97">
        <v>49</v>
      </c>
      <c r="B3312" s="2" t="s">
        <v>7027</v>
      </c>
      <c r="C3312" s="1101">
        <v>3311</v>
      </c>
      <c r="D3312" s="1101">
        <v>20</v>
      </c>
      <c r="E3312" s="1101">
        <v>28</v>
      </c>
      <c r="F3312" s="1101">
        <v>391</v>
      </c>
      <c r="G3312" s="1101">
        <v>59</v>
      </c>
      <c r="H3312" s="1102">
        <f>MID(I3312,1,50)</f>
      </c>
      <c r="I3312" s="1" t="s">
        <v>7142</v>
      </c>
      <c r="J3312" s="1104" t="s">
        <v>7143</v>
      </c>
    </row>
    <row x14ac:dyDescent="0.25" r="3313" customHeight="1" ht="23.25">
      <c r="A3313" s="97">
        <v>49</v>
      </c>
      <c r="B3313" s="2" t="s">
        <v>7027</v>
      </c>
      <c r="C3313" s="1101">
        <v>3312</v>
      </c>
      <c r="D3313" s="1101">
        <v>20</v>
      </c>
      <c r="E3313" s="1101">
        <v>28</v>
      </c>
      <c r="F3313" s="1101">
        <v>392</v>
      </c>
      <c r="G3313" s="1101">
        <v>60</v>
      </c>
      <c r="H3313" s="1102">
        <f>MID(I3313,1,50)</f>
      </c>
      <c r="I3313" s="1" t="s">
        <v>7144</v>
      </c>
      <c r="J3313" s="1104" t="s">
        <v>7145</v>
      </c>
    </row>
    <row x14ac:dyDescent="0.25" r="3314" customHeight="1" ht="23.25">
      <c r="A3314" s="97">
        <v>49</v>
      </c>
      <c r="B3314" s="2" t="s">
        <v>7027</v>
      </c>
      <c r="C3314" s="1101">
        <v>3313</v>
      </c>
      <c r="D3314" s="1101">
        <v>20</v>
      </c>
      <c r="E3314" s="1101">
        <v>28</v>
      </c>
      <c r="F3314" s="1101">
        <v>392</v>
      </c>
      <c r="G3314" s="1101">
        <v>61</v>
      </c>
      <c r="H3314" s="1102">
        <f>MID(I3314,1,50)</f>
      </c>
      <c r="I3314" s="1" t="s">
        <v>7146</v>
      </c>
      <c r="J3314" s="1104" t="s">
        <v>7147</v>
      </c>
    </row>
    <row x14ac:dyDescent="0.25" r="3315" customHeight="1" ht="23.25">
      <c r="A3315" s="97">
        <v>49</v>
      </c>
      <c r="B3315" s="2" t="s">
        <v>7027</v>
      </c>
      <c r="C3315" s="1101">
        <v>3314</v>
      </c>
      <c r="D3315" s="1101">
        <v>20</v>
      </c>
      <c r="E3315" s="1101">
        <v>28</v>
      </c>
      <c r="F3315" s="1101">
        <v>392</v>
      </c>
      <c r="G3315" s="1101">
        <v>62</v>
      </c>
      <c r="H3315" s="1102">
        <f>MID(I3315,1,50)</f>
      </c>
      <c r="I3315" s="1" t="s">
        <v>7148</v>
      </c>
      <c r="J3315" s="1104" t="s">
        <v>7149</v>
      </c>
    </row>
    <row x14ac:dyDescent="0.25" r="3316" customHeight="1" ht="23.25">
      <c r="A3316" s="97">
        <v>49</v>
      </c>
      <c r="B3316" s="2" t="s">
        <v>7027</v>
      </c>
      <c r="C3316" s="1101">
        <v>3315</v>
      </c>
      <c r="D3316" s="1101">
        <v>20</v>
      </c>
      <c r="E3316" s="1101">
        <v>28</v>
      </c>
      <c r="F3316" s="1101">
        <v>392</v>
      </c>
      <c r="G3316" s="1101">
        <v>63</v>
      </c>
      <c r="H3316" s="1102">
        <f>MID(I3316,1,50)</f>
      </c>
      <c r="I3316" s="1" t="s">
        <v>7150</v>
      </c>
      <c r="J3316" s="1104" t="s">
        <v>7151</v>
      </c>
    </row>
    <row x14ac:dyDescent="0.25" r="3317" customHeight="1" ht="23.25">
      <c r="A3317" s="97">
        <v>49</v>
      </c>
      <c r="B3317" s="2" t="s">
        <v>7027</v>
      </c>
      <c r="C3317" s="1101">
        <v>3316</v>
      </c>
      <c r="D3317" s="1101">
        <v>20</v>
      </c>
      <c r="E3317" s="1101">
        <v>28</v>
      </c>
      <c r="F3317" s="1101">
        <v>392</v>
      </c>
      <c r="G3317" s="1101">
        <v>64</v>
      </c>
      <c r="H3317" s="1102">
        <f>MID(I3317,1,50)</f>
      </c>
      <c r="I3317" s="1" t="s">
        <v>7152</v>
      </c>
      <c r="J3317" s="1104" t="s">
        <v>7153</v>
      </c>
    </row>
    <row x14ac:dyDescent="0.25" r="3318" customHeight="1" ht="23.25">
      <c r="A3318" s="97">
        <v>49</v>
      </c>
      <c r="B3318" s="2" t="s">
        <v>7027</v>
      </c>
      <c r="C3318" s="1101">
        <v>3317</v>
      </c>
      <c r="D3318" s="1101">
        <v>20</v>
      </c>
      <c r="E3318" s="1101">
        <v>28</v>
      </c>
      <c r="F3318" s="1101">
        <v>392</v>
      </c>
      <c r="G3318" s="1101">
        <v>65</v>
      </c>
      <c r="H3318" s="1102">
        <f>MID(I3318,1,50)</f>
      </c>
      <c r="I3318" s="1" t="s">
        <v>7154</v>
      </c>
      <c r="J3318" s="1104" t="s">
        <v>7155</v>
      </c>
    </row>
    <row x14ac:dyDescent="0.25" r="3319" customHeight="1" ht="23.25">
      <c r="A3319" s="97">
        <v>49</v>
      </c>
      <c r="B3319" s="2" t="s">
        <v>7027</v>
      </c>
      <c r="C3319" s="1101">
        <v>3318</v>
      </c>
      <c r="D3319" s="1101">
        <v>20</v>
      </c>
      <c r="E3319" s="1101">
        <v>28</v>
      </c>
      <c r="F3319" s="1101">
        <v>392</v>
      </c>
      <c r="G3319" s="1101">
        <v>66</v>
      </c>
      <c r="H3319" s="1102">
        <f>MID(I3319,1,50)</f>
      </c>
      <c r="I3319" s="1" t="s">
        <v>7156</v>
      </c>
      <c r="J3319" s="1104" t="s">
        <v>7157</v>
      </c>
    </row>
    <row x14ac:dyDescent="0.25" r="3320" customHeight="1" ht="23.25">
      <c r="A3320" s="97">
        <v>49</v>
      </c>
      <c r="B3320" s="2" t="s">
        <v>7027</v>
      </c>
      <c r="C3320" s="1101">
        <v>3319</v>
      </c>
      <c r="D3320" s="1101">
        <v>20</v>
      </c>
      <c r="E3320" s="1101">
        <v>28</v>
      </c>
      <c r="F3320" s="1101">
        <v>392</v>
      </c>
      <c r="G3320" s="1101">
        <v>67</v>
      </c>
      <c r="H3320" s="1102">
        <f>MID(I3320,1,50)</f>
      </c>
      <c r="I3320" s="1" t="s">
        <v>7158</v>
      </c>
      <c r="J3320" s="1104" t="s">
        <v>7159</v>
      </c>
    </row>
    <row x14ac:dyDescent="0.25" r="3321" customHeight="1" ht="23.25">
      <c r="A3321" s="97">
        <v>49</v>
      </c>
      <c r="B3321" s="2" t="s">
        <v>7027</v>
      </c>
      <c r="C3321" s="1101">
        <v>3320</v>
      </c>
      <c r="D3321" s="1101">
        <v>20</v>
      </c>
      <c r="E3321" s="1101">
        <v>28</v>
      </c>
      <c r="F3321" s="1101">
        <v>392</v>
      </c>
      <c r="G3321" s="1101">
        <v>68</v>
      </c>
      <c r="H3321" s="1102">
        <f>MID(I3321,1,50)</f>
      </c>
      <c r="I3321" s="1" t="s">
        <v>7160</v>
      </c>
      <c r="J3321" s="1104" t="s">
        <v>7161</v>
      </c>
    </row>
    <row x14ac:dyDescent="0.25" r="3322" customHeight="1" ht="23.25">
      <c r="A3322" s="97">
        <v>49</v>
      </c>
      <c r="B3322" s="2" t="s">
        <v>7027</v>
      </c>
      <c r="C3322" s="1101">
        <v>3321</v>
      </c>
      <c r="D3322" s="1101">
        <v>20</v>
      </c>
      <c r="E3322" s="1101">
        <v>28</v>
      </c>
      <c r="F3322" s="1101">
        <v>392</v>
      </c>
      <c r="G3322" s="1101">
        <v>69</v>
      </c>
      <c r="H3322" s="1102">
        <f>MID(I3322,1,50)</f>
      </c>
      <c r="I3322" s="1" t="s">
        <v>7162</v>
      </c>
      <c r="J3322" s="1104" t="s">
        <v>7163</v>
      </c>
    </row>
    <row x14ac:dyDescent="0.25" r="3323" customHeight="1" ht="23.25">
      <c r="A3323" s="97">
        <v>49</v>
      </c>
      <c r="B3323" s="2" t="s">
        <v>7027</v>
      </c>
      <c r="C3323" s="1101">
        <v>3322</v>
      </c>
      <c r="D3323" s="1101">
        <v>20</v>
      </c>
      <c r="E3323" s="1101">
        <v>28</v>
      </c>
      <c r="F3323" s="1101">
        <v>392</v>
      </c>
      <c r="G3323" s="1101">
        <v>70</v>
      </c>
      <c r="H3323" s="1102">
        <f>MID(I3323,1,50)</f>
      </c>
      <c r="I3323" s="1" t="s">
        <v>7164</v>
      </c>
      <c r="J3323" s="1104" t="s">
        <v>7165</v>
      </c>
    </row>
    <row x14ac:dyDescent="0.25" r="3324" customHeight="1" ht="23.25">
      <c r="A3324" s="97">
        <v>49</v>
      </c>
      <c r="B3324" s="2" t="s">
        <v>7027</v>
      </c>
      <c r="C3324" s="1101">
        <v>3323</v>
      </c>
      <c r="D3324" s="1101">
        <v>20</v>
      </c>
      <c r="E3324" s="1101">
        <v>28</v>
      </c>
      <c r="F3324" s="1101">
        <v>393</v>
      </c>
      <c r="G3324" s="1101">
        <v>71</v>
      </c>
      <c r="H3324" s="1102">
        <f>MID(I3324,1,50)</f>
      </c>
      <c r="I3324" s="1" t="s">
        <v>7166</v>
      </c>
      <c r="J3324" s="1104" t="s">
        <v>7167</v>
      </c>
    </row>
    <row x14ac:dyDescent="0.25" r="3325" customHeight="1" ht="23.25">
      <c r="A3325" s="97">
        <v>49</v>
      </c>
      <c r="B3325" s="2" t="s">
        <v>7027</v>
      </c>
      <c r="C3325" s="1101">
        <v>3324</v>
      </c>
      <c r="D3325" s="1101">
        <v>20</v>
      </c>
      <c r="E3325" s="1101">
        <v>28</v>
      </c>
      <c r="F3325" s="1101">
        <v>393</v>
      </c>
      <c r="G3325" s="1101">
        <v>72</v>
      </c>
      <c r="H3325" s="1102">
        <f>MID(I3325,1,50)</f>
      </c>
      <c r="I3325" s="1" t="s">
        <v>7168</v>
      </c>
      <c r="J3325" s="1104" t="s">
        <v>7169</v>
      </c>
    </row>
    <row x14ac:dyDescent="0.25" r="3326" customHeight="1" ht="23.25">
      <c r="A3326" s="97">
        <v>49</v>
      </c>
      <c r="B3326" s="2" t="s">
        <v>7027</v>
      </c>
      <c r="C3326" s="1101">
        <v>3325</v>
      </c>
      <c r="D3326" s="1101">
        <v>20</v>
      </c>
      <c r="E3326" s="1101">
        <v>28</v>
      </c>
      <c r="F3326" s="1101">
        <v>393</v>
      </c>
      <c r="G3326" s="1101">
        <v>73</v>
      </c>
      <c r="H3326" s="1102">
        <f>MID(I3326,1,50)</f>
      </c>
      <c r="I3326" s="1" t="s">
        <v>7170</v>
      </c>
      <c r="J3326" s="1104" t="s">
        <v>7171</v>
      </c>
    </row>
    <row x14ac:dyDescent="0.25" r="3327" customHeight="1" ht="23.25">
      <c r="A3327" s="97">
        <v>49</v>
      </c>
      <c r="B3327" s="2" t="s">
        <v>7027</v>
      </c>
      <c r="C3327" s="1101">
        <v>3326</v>
      </c>
      <c r="D3327" s="1101">
        <v>20</v>
      </c>
      <c r="E3327" s="1101">
        <v>28</v>
      </c>
      <c r="F3327" s="1101">
        <v>393</v>
      </c>
      <c r="G3327" s="1101">
        <v>74</v>
      </c>
      <c r="H3327" s="1102">
        <f>MID(I3327,1,50)</f>
      </c>
      <c r="I3327" s="1" t="s">
        <v>7148</v>
      </c>
      <c r="J3327" s="1104" t="s">
        <v>7172</v>
      </c>
    </row>
    <row x14ac:dyDescent="0.25" r="3328" customHeight="1" ht="23.25">
      <c r="A3328" s="97">
        <v>49</v>
      </c>
      <c r="B3328" s="2" t="s">
        <v>7027</v>
      </c>
      <c r="C3328" s="1101">
        <v>3327</v>
      </c>
      <c r="D3328" s="1101">
        <v>20</v>
      </c>
      <c r="E3328" s="1101">
        <v>28</v>
      </c>
      <c r="F3328" s="1101">
        <v>393</v>
      </c>
      <c r="G3328" s="1101">
        <v>75</v>
      </c>
      <c r="H3328" s="1102">
        <f>MID(I3328,1,50)</f>
      </c>
      <c r="I3328" s="1" t="s">
        <v>7173</v>
      </c>
      <c r="J3328" s="1104" t="s">
        <v>7174</v>
      </c>
    </row>
    <row x14ac:dyDescent="0.25" r="3329" customHeight="1" ht="23.25">
      <c r="A3329" s="97">
        <v>49</v>
      </c>
      <c r="B3329" s="2" t="s">
        <v>7027</v>
      </c>
      <c r="C3329" s="1101">
        <v>3328</v>
      </c>
      <c r="D3329" s="1101">
        <v>20</v>
      </c>
      <c r="E3329" s="1101">
        <v>28</v>
      </c>
      <c r="F3329" s="1101">
        <v>393</v>
      </c>
      <c r="G3329" s="1101">
        <v>76</v>
      </c>
      <c r="H3329" s="1102">
        <f>MID(I3329,1,50)</f>
      </c>
      <c r="I3329" s="1" t="s">
        <v>7175</v>
      </c>
      <c r="J3329" s="1104" t="s">
        <v>7176</v>
      </c>
    </row>
    <row x14ac:dyDescent="0.25" r="3330" customHeight="1" ht="23.25">
      <c r="A3330" s="97">
        <v>49</v>
      </c>
      <c r="B3330" s="2" t="s">
        <v>7027</v>
      </c>
      <c r="C3330" s="1101">
        <v>3329</v>
      </c>
      <c r="D3330" s="1101">
        <v>20</v>
      </c>
      <c r="E3330" s="1101">
        <v>28</v>
      </c>
      <c r="F3330" s="1101">
        <v>393</v>
      </c>
      <c r="G3330" s="1101">
        <v>77</v>
      </c>
      <c r="H3330" s="1102">
        <f>MID(I3330,1,50)</f>
      </c>
      <c r="I3330" s="1" t="s">
        <v>7177</v>
      </c>
      <c r="J3330" s="1104" t="s">
        <v>7178</v>
      </c>
    </row>
    <row x14ac:dyDescent="0.25" r="3331" customHeight="1" ht="23.25">
      <c r="A3331" s="97">
        <v>49</v>
      </c>
      <c r="B3331" s="2" t="s">
        <v>7027</v>
      </c>
      <c r="C3331" s="1101">
        <v>3330</v>
      </c>
      <c r="D3331" s="1101">
        <v>20</v>
      </c>
      <c r="E3331" s="1101">
        <v>28</v>
      </c>
      <c r="F3331" s="1101">
        <v>394</v>
      </c>
      <c r="G3331" s="1101">
        <v>78</v>
      </c>
      <c r="H3331" s="1102">
        <f>MID(I3331,1,50)</f>
      </c>
      <c r="I3331" s="1" t="s">
        <v>7179</v>
      </c>
      <c r="J3331" s="1104" t="s">
        <v>7180</v>
      </c>
    </row>
    <row x14ac:dyDescent="0.25" r="3332" customHeight="1" ht="23.25">
      <c r="A3332" s="97">
        <v>49</v>
      </c>
      <c r="B3332" s="2" t="s">
        <v>7027</v>
      </c>
      <c r="C3332" s="1101">
        <v>3331</v>
      </c>
      <c r="D3332" s="1101">
        <v>20</v>
      </c>
      <c r="E3332" s="1101">
        <v>28</v>
      </c>
      <c r="F3332" s="1101">
        <v>394</v>
      </c>
      <c r="G3332" s="1101">
        <v>79</v>
      </c>
      <c r="H3332" s="1102">
        <f>MID(I3332,1,50)</f>
      </c>
      <c r="I3332" s="1" t="s">
        <v>7181</v>
      </c>
      <c r="J3332" s="1104" t="s">
        <v>7182</v>
      </c>
    </row>
    <row x14ac:dyDescent="0.25" r="3333" customHeight="1" ht="23.25">
      <c r="A3333" s="97">
        <v>49</v>
      </c>
      <c r="B3333" s="2" t="s">
        <v>7027</v>
      </c>
      <c r="C3333" s="1101">
        <v>3332</v>
      </c>
      <c r="D3333" s="1101">
        <v>20</v>
      </c>
      <c r="E3333" s="1101">
        <v>28</v>
      </c>
      <c r="F3333" s="1101">
        <v>394</v>
      </c>
      <c r="G3333" s="1101">
        <v>80</v>
      </c>
      <c r="H3333" s="1102">
        <f>MID(I3333,1,50)</f>
      </c>
      <c r="I3333" s="1" t="s">
        <v>7183</v>
      </c>
      <c r="J3333" s="1104" t="s">
        <v>7184</v>
      </c>
    </row>
    <row x14ac:dyDescent="0.25" r="3334" customHeight="1" ht="23.25">
      <c r="A3334" s="97">
        <v>49</v>
      </c>
      <c r="B3334" s="2" t="s">
        <v>7027</v>
      </c>
      <c r="C3334" s="1101">
        <v>3333</v>
      </c>
      <c r="D3334" s="1101">
        <v>20</v>
      </c>
      <c r="E3334" s="1101">
        <v>28</v>
      </c>
      <c r="F3334" s="1101">
        <v>394</v>
      </c>
      <c r="G3334" s="1101">
        <v>81</v>
      </c>
      <c r="H3334" s="1102">
        <f>MID(I3334,1,50)</f>
      </c>
      <c r="I3334" s="1" t="s">
        <v>7185</v>
      </c>
      <c r="J3334" s="1104" t="s">
        <v>7186</v>
      </c>
    </row>
    <row x14ac:dyDescent="0.25" r="3335" customHeight="1" ht="23.25">
      <c r="A3335" s="97">
        <v>49</v>
      </c>
      <c r="B3335" s="2" t="s">
        <v>7027</v>
      </c>
      <c r="C3335" s="1101">
        <v>3334</v>
      </c>
      <c r="D3335" s="1101">
        <v>20</v>
      </c>
      <c r="E3335" s="1101">
        <v>28</v>
      </c>
      <c r="F3335" s="1101">
        <v>394</v>
      </c>
      <c r="G3335" s="1101">
        <v>82</v>
      </c>
      <c r="H3335" s="1102">
        <f>MID(I3335,1,50)</f>
      </c>
      <c r="I3335" s="1" t="s">
        <v>7187</v>
      </c>
      <c r="J3335" s="1104" t="s">
        <v>7188</v>
      </c>
    </row>
    <row x14ac:dyDescent="0.25" r="3336" customHeight="1" ht="23.25">
      <c r="A3336" s="97">
        <v>49</v>
      </c>
      <c r="B3336" s="2" t="s">
        <v>7027</v>
      </c>
      <c r="C3336" s="1101">
        <v>3335</v>
      </c>
      <c r="D3336" s="1101">
        <v>20</v>
      </c>
      <c r="E3336" s="1101">
        <v>28</v>
      </c>
      <c r="F3336" s="1101">
        <v>394</v>
      </c>
      <c r="G3336" s="1101">
        <v>83</v>
      </c>
      <c r="H3336" s="1102">
        <f>MID(I3336,1,50)</f>
      </c>
      <c r="I3336" s="1" t="s">
        <v>7189</v>
      </c>
      <c r="J3336" s="1104" t="s">
        <v>7190</v>
      </c>
    </row>
    <row x14ac:dyDescent="0.25" r="3337" customHeight="1" ht="23.25">
      <c r="A3337" s="97">
        <v>49</v>
      </c>
      <c r="B3337" s="2" t="s">
        <v>7027</v>
      </c>
      <c r="C3337" s="1101">
        <v>3336</v>
      </c>
      <c r="D3337" s="1101">
        <v>20</v>
      </c>
      <c r="E3337" s="1101">
        <v>28</v>
      </c>
      <c r="F3337" s="1101">
        <v>394</v>
      </c>
      <c r="G3337" s="1101">
        <v>84</v>
      </c>
      <c r="H3337" s="1102">
        <f>MID(I3337,1,50)</f>
      </c>
      <c r="I3337" s="1" t="s">
        <v>7191</v>
      </c>
      <c r="J3337" s="1104" t="s">
        <v>7192</v>
      </c>
    </row>
    <row x14ac:dyDescent="0.25" r="3338" customHeight="1" ht="23.25">
      <c r="A3338" s="97">
        <v>49</v>
      </c>
      <c r="B3338" s="2" t="s">
        <v>7027</v>
      </c>
      <c r="C3338" s="1101">
        <v>3337</v>
      </c>
      <c r="D3338" s="1101">
        <v>20</v>
      </c>
      <c r="E3338" s="1101">
        <v>28</v>
      </c>
      <c r="F3338" s="1101">
        <v>395</v>
      </c>
      <c r="G3338" s="1101">
        <v>85</v>
      </c>
      <c r="H3338" s="1102">
        <f>MID(I3338,1,50)</f>
      </c>
      <c r="I3338" s="1" t="s">
        <v>7193</v>
      </c>
      <c r="J3338" s="1104" t="s">
        <v>7194</v>
      </c>
    </row>
    <row x14ac:dyDescent="0.25" r="3339" customHeight="1" ht="23.25">
      <c r="A3339" s="97">
        <v>49</v>
      </c>
      <c r="B3339" s="2" t="s">
        <v>7027</v>
      </c>
      <c r="C3339" s="1101">
        <v>3338</v>
      </c>
      <c r="D3339" s="1101">
        <v>20</v>
      </c>
      <c r="E3339" s="1101">
        <v>28</v>
      </c>
      <c r="F3339" s="1101">
        <v>395</v>
      </c>
      <c r="G3339" s="1101">
        <v>86</v>
      </c>
      <c r="H3339" s="1102">
        <f>MID(I3339,1,50)</f>
      </c>
      <c r="I3339" s="1" t="s">
        <v>7195</v>
      </c>
      <c r="J3339" s="1104" t="s">
        <v>7196</v>
      </c>
    </row>
    <row x14ac:dyDescent="0.25" r="3340" customHeight="1" ht="23.25">
      <c r="A3340" s="97">
        <v>49</v>
      </c>
      <c r="B3340" s="2" t="s">
        <v>7027</v>
      </c>
      <c r="C3340" s="1101">
        <v>3339</v>
      </c>
      <c r="D3340" s="1101">
        <v>20</v>
      </c>
      <c r="E3340" s="1101">
        <v>28</v>
      </c>
      <c r="F3340" s="1101">
        <v>395</v>
      </c>
      <c r="G3340" s="1101">
        <v>87</v>
      </c>
      <c r="H3340" s="1102">
        <f>MID(I3340,1,50)</f>
      </c>
      <c r="I3340" s="1" t="s">
        <v>7197</v>
      </c>
      <c r="J3340" s="1104" t="s">
        <v>7198</v>
      </c>
    </row>
    <row x14ac:dyDescent="0.25" r="3341" customHeight="1" ht="23.25">
      <c r="A3341" s="97">
        <v>49</v>
      </c>
      <c r="B3341" s="2" t="s">
        <v>7027</v>
      </c>
      <c r="C3341" s="1101">
        <v>3340</v>
      </c>
      <c r="D3341" s="1101">
        <v>20</v>
      </c>
      <c r="E3341" s="1101">
        <v>28</v>
      </c>
      <c r="F3341" s="1101">
        <v>395</v>
      </c>
      <c r="G3341" s="1101">
        <v>88</v>
      </c>
      <c r="H3341" s="1102">
        <f>MID(I3341,1,50)</f>
      </c>
      <c r="I3341" s="1" t="s">
        <v>7199</v>
      </c>
      <c r="J3341" s="1104" t="s">
        <v>7200</v>
      </c>
    </row>
    <row x14ac:dyDescent="0.25" r="3342" customHeight="1" ht="23.25">
      <c r="A3342" s="97">
        <v>85</v>
      </c>
      <c r="B3342" s="2" t="s">
        <v>7201</v>
      </c>
      <c r="C3342" s="1101">
        <v>3341</v>
      </c>
      <c r="D3342" s="1101">
        <v>20</v>
      </c>
      <c r="E3342" s="1101">
        <v>29</v>
      </c>
      <c r="F3342" s="1101">
        <v>395</v>
      </c>
      <c r="G3342" s="1101">
        <v>1</v>
      </c>
      <c r="H3342" s="1102">
        <f>MID(I3342,1,50)</f>
      </c>
      <c r="I3342" s="1" t="s">
        <v>7202</v>
      </c>
      <c r="J3342" s="1104" t="s">
        <v>7203</v>
      </c>
    </row>
    <row x14ac:dyDescent="0.25" r="3343" customHeight="1" ht="23.25">
      <c r="A3343" s="97">
        <v>85</v>
      </c>
      <c r="B3343" s="2" t="s">
        <v>7201</v>
      </c>
      <c r="C3343" s="1101">
        <v>3342</v>
      </c>
      <c r="D3343" s="1101">
        <v>20</v>
      </c>
      <c r="E3343" s="1101">
        <v>29</v>
      </c>
      <c r="F3343" s="1101">
        <v>395</v>
      </c>
      <c r="G3343" s="1101">
        <v>2</v>
      </c>
      <c r="H3343" s="1102">
        <f>MID(I3343,1,50)</f>
      </c>
      <c r="I3343" s="1" t="s">
        <v>7204</v>
      </c>
      <c r="J3343" s="1104" t="s">
        <v>7205</v>
      </c>
    </row>
    <row x14ac:dyDescent="0.25" r="3344" customHeight="1" ht="23.25">
      <c r="A3344" s="97">
        <v>85</v>
      </c>
      <c r="B3344" s="2" t="s">
        <v>7201</v>
      </c>
      <c r="C3344" s="1101">
        <v>3343</v>
      </c>
      <c r="D3344" s="1101">
        <v>20</v>
      </c>
      <c r="E3344" s="1101">
        <v>29</v>
      </c>
      <c r="F3344" s="1101">
        <v>395</v>
      </c>
      <c r="G3344" s="1101">
        <v>3</v>
      </c>
      <c r="H3344" s="1102">
        <f>MID(I3344,1,50)</f>
      </c>
      <c r="I3344" s="1" t="s">
        <v>7206</v>
      </c>
      <c r="J3344" s="1104" t="s">
        <v>7207</v>
      </c>
    </row>
    <row x14ac:dyDescent="0.25" r="3345" customHeight="1" ht="23.25">
      <c r="A3345" s="97">
        <v>85</v>
      </c>
      <c r="B3345" s="2" t="s">
        <v>7201</v>
      </c>
      <c r="C3345" s="1101">
        <v>3344</v>
      </c>
      <c r="D3345" s="1101">
        <v>20</v>
      </c>
      <c r="E3345" s="1101">
        <v>29</v>
      </c>
      <c r="F3345" s="1101">
        <v>395</v>
      </c>
      <c r="G3345" s="1101">
        <v>4</v>
      </c>
      <c r="H3345" s="1102">
        <f>MID(I3345,1,50)</f>
      </c>
      <c r="I3345" s="1" t="s">
        <v>7208</v>
      </c>
      <c r="J3345" s="1104" t="s">
        <v>7209</v>
      </c>
    </row>
    <row x14ac:dyDescent="0.25" r="3346" customHeight="1" ht="23.25">
      <c r="A3346" s="97">
        <v>85</v>
      </c>
      <c r="B3346" s="2" t="s">
        <v>7201</v>
      </c>
      <c r="C3346" s="1101">
        <v>3345</v>
      </c>
      <c r="D3346" s="1101">
        <v>20</v>
      </c>
      <c r="E3346" s="1101">
        <v>29</v>
      </c>
      <c r="F3346" s="1101">
        <v>395</v>
      </c>
      <c r="G3346" s="1101">
        <v>5</v>
      </c>
      <c r="H3346" s="1102">
        <f>MID(I3346,1,50)</f>
      </c>
      <c r="I3346" s="1" t="s">
        <v>7210</v>
      </c>
      <c r="J3346" s="1104" t="s">
        <v>7211</v>
      </c>
    </row>
    <row x14ac:dyDescent="0.25" r="3347" customHeight="1" ht="23.25">
      <c r="A3347" s="97">
        <v>85</v>
      </c>
      <c r="B3347" s="2" t="s">
        <v>7201</v>
      </c>
      <c r="C3347" s="1101">
        <v>3346</v>
      </c>
      <c r="D3347" s="1101">
        <v>20</v>
      </c>
      <c r="E3347" s="1101">
        <v>29</v>
      </c>
      <c r="F3347" s="1101">
        <v>395</v>
      </c>
      <c r="G3347" s="1101">
        <v>6</v>
      </c>
      <c r="H3347" s="1102">
        <f>MID(I3347,1,50)</f>
      </c>
      <c r="I3347" s="1" t="s">
        <v>7212</v>
      </c>
      <c r="J3347" s="1104" t="s">
        <v>7213</v>
      </c>
    </row>
    <row x14ac:dyDescent="0.25" r="3348" customHeight="1" ht="23.25">
      <c r="A3348" s="97">
        <v>85</v>
      </c>
      <c r="B3348" s="2" t="s">
        <v>7201</v>
      </c>
      <c r="C3348" s="1101">
        <v>3347</v>
      </c>
      <c r="D3348" s="1101">
        <v>20</v>
      </c>
      <c r="E3348" s="1101">
        <v>29</v>
      </c>
      <c r="F3348" s="1101">
        <v>396</v>
      </c>
      <c r="G3348" s="1101">
        <v>7</v>
      </c>
      <c r="H3348" s="1102">
        <f>MID(I3348,1,50)</f>
      </c>
      <c r="I3348" s="1" t="s">
        <v>7214</v>
      </c>
      <c r="J3348" s="1104" t="s">
        <v>7215</v>
      </c>
    </row>
    <row x14ac:dyDescent="0.25" r="3349" customHeight="1" ht="23.25">
      <c r="A3349" s="97">
        <v>85</v>
      </c>
      <c r="B3349" s="2" t="s">
        <v>7201</v>
      </c>
      <c r="C3349" s="1101">
        <v>3348</v>
      </c>
      <c r="D3349" s="1101">
        <v>20</v>
      </c>
      <c r="E3349" s="1101">
        <v>29</v>
      </c>
      <c r="F3349" s="1101">
        <v>396</v>
      </c>
      <c r="G3349" s="1101">
        <v>8</v>
      </c>
      <c r="H3349" s="1102">
        <f>MID(I3349,1,50)</f>
      </c>
      <c r="I3349" s="1" t="s">
        <v>7216</v>
      </c>
      <c r="J3349" s="1104" t="s">
        <v>7217</v>
      </c>
    </row>
    <row x14ac:dyDescent="0.25" r="3350" customHeight="1" ht="23.25">
      <c r="A3350" s="97">
        <v>85</v>
      </c>
      <c r="B3350" s="2" t="s">
        <v>7201</v>
      </c>
      <c r="C3350" s="1101">
        <v>3349</v>
      </c>
      <c r="D3350" s="1101">
        <v>20</v>
      </c>
      <c r="E3350" s="1101">
        <v>29</v>
      </c>
      <c r="F3350" s="1101">
        <v>396</v>
      </c>
      <c r="G3350" s="1101">
        <v>9</v>
      </c>
      <c r="H3350" s="1102">
        <f>MID(I3350,1,50)</f>
      </c>
      <c r="I3350" s="1" t="s">
        <v>7218</v>
      </c>
      <c r="J3350" s="1104" t="s">
        <v>7219</v>
      </c>
    </row>
    <row x14ac:dyDescent="0.25" r="3351" customHeight="1" ht="23.25">
      <c r="A3351" s="97">
        <v>85</v>
      </c>
      <c r="B3351" s="2" t="s">
        <v>7201</v>
      </c>
      <c r="C3351" s="1101">
        <v>3350</v>
      </c>
      <c r="D3351" s="1101">
        <v>20</v>
      </c>
      <c r="E3351" s="1101">
        <v>29</v>
      </c>
      <c r="F3351" s="1101">
        <v>396</v>
      </c>
      <c r="G3351" s="1101">
        <v>10</v>
      </c>
      <c r="H3351" s="1102">
        <f>MID(I3351,1,50)</f>
      </c>
      <c r="I3351" s="1" t="s">
        <v>7220</v>
      </c>
      <c r="J3351" s="1104" t="s">
        <v>7221</v>
      </c>
    </row>
    <row x14ac:dyDescent="0.25" r="3352" customHeight="1" ht="23.25">
      <c r="A3352" s="97">
        <v>85</v>
      </c>
      <c r="B3352" s="2" t="s">
        <v>7201</v>
      </c>
      <c r="C3352" s="1101">
        <v>3351</v>
      </c>
      <c r="D3352" s="1101">
        <v>20</v>
      </c>
      <c r="E3352" s="1101">
        <v>29</v>
      </c>
      <c r="F3352" s="1101">
        <v>396</v>
      </c>
      <c r="G3352" s="1101">
        <v>11</v>
      </c>
      <c r="H3352" s="1102">
        <f>MID(I3352,1,50)</f>
      </c>
      <c r="I3352" s="1" t="s">
        <v>7222</v>
      </c>
      <c r="J3352" s="1104" t="s">
        <v>7223</v>
      </c>
    </row>
    <row x14ac:dyDescent="0.25" r="3353" customHeight="1" ht="23.25">
      <c r="A3353" s="97">
        <v>85</v>
      </c>
      <c r="B3353" s="2" t="s">
        <v>7201</v>
      </c>
      <c r="C3353" s="1101">
        <v>3352</v>
      </c>
      <c r="D3353" s="1101">
        <v>20</v>
      </c>
      <c r="E3353" s="1101">
        <v>29</v>
      </c>
      <c r="F3353" s="1101">
        <v>396</v>
      </c>
      <c r="G3353" s="1101">
        <v>12</v>
      </c>
      <c r="H3353" s="1102">
        <f>MID(I3353,1,50)</f>
      </c>
      <c r="I3353" s="1" t="s">
        <v>7224</v>
      </c>
      <c r="J3353" s="1104" t="s">
        <v>7225</v>
      </c>
    </row>
    <row x14ac:dyDescent="0.25" r="3354" customHeight="1" ht="23.25">
      <c r="A3354" s="97">
        <v>85</v>
      </c>
      <c r="B3354" s="2" t="s">
        <v>7201</v>
      </c>
      <c r="C3354" s="1101">
        <v>3353</v>
      </c>
      <c r="D3354" s="1101">
        <v>20</v>
      </c>
      <c r="E3354" s="1101">
        <v>29</v>
      </c>
      <c r="F3354" s="1101">
        <v>396</v>
      </c>
      <c r="G3354" s="1101">
        <v>13</v>
      </c>
      <c r="H3354" s="1102">
        <f>MID(I3354,1,50)</f>
      </c>
      <c r="I3354" s="1" t="s">
        <v>7226</v>
      </c>
      <c r="J3354" s="1104" t="s">
        <v>7227</v>
      </c>
    </row>
    <row x14ac:dyDescent="0.25" r="3355" customHeight="1" ht="23.25">
      <c r="A3355" s="97">
        <v>85</v>
      </c>
      <c r="B3355" s="2" t="s">
        <v>7201</v>
      </c>
      <c r="C3355" s="1101">
        <v>3354</v>
      </c>
      <c r="D3355" s="1101">
        <v>20</v>
      </c>
      <c r="E3355" s="1101">
        <v>29</v>
      </c>
      <c r="F3355" s="1101">
        <v>396</v>
      </c>
      <c r="G3355" s="1101">
        <v>14</v>
      </c>
      <c r="H3355" s="1102">
        <f>MID(I3355,1,50)</f>
      </c>
      <c r="I3355" s="1" t="s">
        <v>7228</v>
      </c>
      <c r="J3355" s="1104" t="s">
        <v>7229</v>
      </c>
    </row>
    <row x14ac:dyDescent="0.25" r="3356" customHeight="1" ht="23.25">
      <c r="A3356" s="97">
        <v>85</v>
      </c>
      <c r="B3356" s="2" t="s">
        <v>7201</v>
      </c>
      <c r="C3356" s="1101">
        <v>3355</v>
      </c>
      <c r="D3356" s="1101">
        <v>20</v>
      </c>
      <c r="E3356" s="1101">
        <v>29</v>
      </c>
      <c r="F3356" s="1101">
        <v>397</v>
      </c>
      <c r="G3356" s="1101">
        <v>15</v>
      </c>
      <c r="H3356" s="1102">
        <f>MID(I3356,1,50)</f>
      </c>
      <c r="I3356" s="1" t="s">
        <v>7230</v>
      </c>
      <c r="J3356" s="1104" t="s">
        <v>7231</v>
      </c>
    </row>
    <row x14ac:dyDescent="0.25" r="3357" customHeight="1" ht="23.25">
      <c r="A3357" s="97">
        <v>85</v>
      </c>
      <c r="B3357" s="2" t="s">
        <v>7201</v>
      </c>
      <c r="C3357" s="1101">
        <v>3356</v>
      </c>
      <c r="D3357" s="1101">
        <v>20</v>
      </c>
      <c r="E3357" s="1101">
        <v>29</v>
      </c>
      <c r="F3357" s="1101">
        <v>397</v>
      </c>
      <c r="G3357" s="1101">
        <v>16</v>
      </c>
      <c r="H3357" s="1102">
        <f>MID(I3357,1,50)</f>
      </c>
      <c r="I3357" s="1" t="s">
        <v>7232</v>
      </c>
      <c r="J3357" s="1104" t="s">
        <v>7233</v>
      </c>
    </row>
    <row x14ac:dyDescent="0.25" r="3358" customHeight="1" ht="23.25">
      <c r="A3358" s="97">
        <v>85</v>
      </c>
      <c r="B3358" s="2" t="s">
        <v>7201</v>
      </c>
      <c r="C3358" s="1101">
        <v>3357</v>
      </c>
      <c r="D3358" s="1101">
        <v>20</v>
      </c>
      <c r="E3358" s="1101">
        <v>29</v>
      </c>
      <c r="F3358" s="1101">
        <v>397</v>
      </c>
      <c r="G3358" s="1101">
        <v>17</v>
      </c>
      <c r="H3358" s="1102">
        <f>MID(I3358,1,50)</f>
      </c>
      <c r="I3358" s="1" t="s">
        <v>7234</v>
      </c>
      <c r="J3358" s="1104" t="s">
        <v>7235</v>
      </c>
    </row>
    <row x14ac:dyDescent="0.25" r="3359" customHeight="1" ht="23.25">
      <c r="A3359" s="97">
        <v>85</v>
      </c>
      <c r="B3359" s="2" t="s">
        <v>7201</v>
      </c>
      <c r="C3359" s="1101">
        <v>3358</v>
      </c>
      <c r="D3359" s="1101">
        <v>20</v>
      </c>
      <c r="E3359" s="1101">
        <v>29</v>
      </c>
      <c r="F3359" s="1101">
        <v>397</v>
      </c>
      <c r="G3359" s="1101">
        <v>18</v>
      </c>
      <c r="H3359" s="1102">
        <f>MID(I3359,1,50)</f>
      </c>
      <c r="I3359" s="1" t="s">
        <v>7236</v>
      </c>
      <c r="J3359" s="1104" t="s">
        <v>7237</v>
      </c>
    </row>
    <row x14ac:dyDescent="0.25" r="3360" customHeight="1" ht="23.25">
      <c r="A3360" s="97">
        <v>85</v>
      </c>
      <c r="B3360" s="2" t="s">
        <v>7201</v>
      </c>
      <c r="C3360" s="1101">
        <v>3359</v>
      </c>
      <c r="D3360" s="1101">
        <v>20</v>
      </c>
      <c r="E3360" s="1101">
        <v>29</v>
      </c>
      <c r="F3360" s="1101">
        <v>397</v>
      </c>
      <c r="G3360" s="1101">
        <v>19</v>
      </c>
      <c r="H3360" s="1102">
        <f>MID(I3360,1,50)</f>
      </c>
      <c r="I3360" s="1" t="s">
        <v>7238</v>
      </c>
      <c r="J3360" s="1104" t="s">
        <v>7239</v>
      </c>
    </row>
    <row x14ac:dyDescent="0.25" r="3361" customHeight="1" ht="23.25">
      <c r="A3361" s="97">
        <v>85</v>
      </c>
      <c r="B3361" s="2" t="s">
        <v>7201</v>
      </c>
      <c r="C3361" s="1101">
        <v>3360</v>
      </c>
      <c r="D3361" s="1101">
        <v>20</v>
      </c>
      <c r="E3361" s="1101">
        <v>29</v>
      </c>
      <c r="F3361" s="1101">
        <v>397</v>
      </c>
      <c r="G3361" s="1101">
        <v>20</v>
      </c>
      <c r="H3361" s="1102">
        <f>MID(I3361,1,50)</f>
      </c>
      <c r="I3361" s="1" t="s">
        <v>7240</v>
      </c>
      <c r="J3361" s="1104" t="s">
        <v>7241</v>
      </c>
    </row>
    <row x14ac:dyDescent="0.25" r="3362" customHeight="1" ht="23.25">
      <c r="A3362" s="97">
        <v>85</v>
      </c>
      <c r="B3362" s="2" t="s">
        <v>7201</v>
      </c>
      <c r="C3362" s="1101">
        <v>3361</v>
      </c>
      <c r="D3362" s="1101">
        <v>20</v>
      </c>
      <c r="E3362" s="1101">
        <v>29</v>
      </c>
      <c r="F3362" s="1101">
        <v>397</v>
      </c>
      <c r="G3362" s="1101">
        <v>21</v>
      </c>
      <c r="H3362" s="1102">
        <f>MID(I3362,1,50)</f>
      </c>
      <c r="I3362" s="1" t="s">
        <v>7242</v>
      </c>
      <c r="J3362" s="1104" t="s">
        <v>7243</v>
      </c>
    </row>
    <row x14ac:dyDescent="0.25" r="3363" customHeight="1" ht="23.25">
      <c r="A3363" s="97">
        <v>85</v>
      </c>
      <c r="B3363" s="2" t="s">
        <v>7201</v>
      </c>
      <c r="C3363" s="1101">
        <v>3362</v>
      </c>
      <c r="D3363" s="1101">
        <v>20</v>
      </c>
      <c r="E3363" s="1101">
        <v>29</v>
      </c>
      <c r="F3363" s="1101">
        <v>397</v>
      </c>
      <c r="G3363" s="1101">
        <v>22</v>
      </c>
      <c r="H3363" s="1102">
        <f>MID(I3363,1,50)</f>
      </c>
      <c r="I3363" s="1" t="s">
        <v>7244</v>
      </c>
      <c r="J3363" s="1104" t="s">
        <v>7245</v>
      </c>
    </row>
    <row x14ac:dyDescent="0.25" r="3364" customHeight="1" ht="23.25">
      <c r="A3364" s="97">
        <v>85</v>
      </c>
      <c r="B3364" s="2" t="s">
        <v>7201</v>
      </c>
      <c r="C3364" s="1101">
        <v>3363</v>
      </c>
      <c r="D3364" s="1101">
        <v>20</v>
      </c>
      <c r="E3364" s="1101">
        <v>29</v>
      </c>
      <c r="F3364" s="1101">
        <v>397</v>
      </c>
      <c r="G3364" s="1101">
        <v>23</v>
      </c>
      <c r="H3364" s="1102">
        <f>MID(I3364,1,50)</f>
      </c>
      <c r="I3364" s="1" t="s">
        <v>7246</v>
      </c>
      <c r="J3364" s="1104" t="s">
        <v>7247</v>
      </c>
    </row>
    <row x14ac:dyDescent="0.25" r="3365" customHeight="1" ht="23.25">
      <c r="A3365" s="97">
        <v>85</v>
      </c>
      <c r="B3365" s="2" t="s">
        <v>7201</v>
      </c>
      <c r="C3365" s="1101">
        <v>3364</v>
      </c>
      <c r="D3365" s="1101">
        <v>20</v>
      </c>
      <c r="E3365" s="1101">
        <v>29</v>
      </c>
      <c r="F3365" s="1101">
        <v>398</v>
      </c>
      <c r="G3365" s="1101">
        <v>24</v>
      </c>
      <c r="H3365" s="1102">
        <f>MID(I3365,1,50)</f>
      </c>
      <c r="I3365" s="1" t="s">
        <v>7248</v>
      </c>
      <c r="J3365" s="1104" t="s">
        <v>7249</v>
      </c>
    </row>
    <row x14ac:dyDescent="0.25" r="3366" customHeight="1" ht="23.25">
      <c r="A3366" s="97">
        <v>85</v>
      </c>
      <c r="B3366" s="2" t="s">
        <v>7201</v>
      </c>
      <c r="C3366" s="1101">
        <v>3365</v>
      </c>
      <c r="D3366" s="1101">
        <v>20</v>
      </c>
      <c r="E3366" s="1101">
        <v>29</v>
      </c>
      <c r="F3366" s="1101">
        <v>398</v>
      </c>
      <c r="G3366" s="1101">
        <v>25</v>
      </c>
      <c r="H3366" s="1102">
        <f>MID(I3366,1,50)</f>
      </c>
      <c r="I3366" s="1" t="s">
        <v>7250</v>
      </c>
      <c r="J3366" s="1104" t="s">
        <v>7251</v>
      </c>
    </row>
    <row x14ac:dyDescent="0.25" r="3367" customHeight="1" ht="23.25">
      <c r="A3367" s="97">
        <v>85</v>
      </c>
      <c r="B3367" s="2" t="s">
        <v>7201</v>
      </c>
      <c r="C3367" s="1101">
        <v>3366</v>
      </c>
      <c r="D3367" s="1101">
        <v>20</v>
      </c>
      <c r="E3367" s="1101">
        <v>29</v>
      </c>
      <c r="F3367" s="1101">
        <v>398</v>
      </c>
      <c r="G3367" s="1101">
        <v>26</v>
      </c>
      <c r="H3367" s="1102">
        <f>MID(I3367,1,50)</f>
      </c>
      <c r="I3367" s="1" t="s">
        <v>7252</v>
      </c>
      <c r="J3367" s="1104" t="s">
        <v>7253</v>
      </c>
    </row>
    <row x14ac:dyDescent="0.25" r="3368" customHeight="1" ht="23.25">
      <c r="A3368" s="97">
        <v>85</v>
      </c>
      <c r="B3368" s="2" t="s">
        <v>7201</v>
      </c>
      <c r="C3368" s="1101">
        <v>3367</v>
      </c>
      <c r="D3368" s="1101">
        <v>20</v>
      </c>
      <c r="E3368" s="1101">
        <v>29</v>
      </c>
      <c r="F3368" s="1101">
        <v>398</v>
      </c>
      <c r="G3368" s="1101">
        <v>27</v>
      </c>
      <c r="H3368" s="1102">
        <f>MID(I3368,1,50)</f>
      </c>
      <c r="I3368" s="1" t="s">
        <v>7254</v>
      </c>
      <c r="J3368" s="1104" t="s">
        <v>7255</v>
      </c>
    </row>
    <row x14ac:dyDescent="0.25" r="3369" customHeight="1" ht="23.25">
      <c r="A3369" s="97">
        <v>85</v>
      </c>
      <c r="B3369" s="2" t="s">
        <v>7201</v>
      </c>
      <c r="C3369" s="1101">
        <v>3368</v>
      </c>
      <c r="D3369" s="1101">
        <v>20</v>
      </c>
      <c r="E3369" s="1101">
        <v>29</v>
      </c>
      <c r="F3369" s="1101">
        <v>398</v>
      </c>
      <c r="G3369" s="1101">
        <v>28</v>
      </c>
      <c r="H3369" s="1102">
        <f>MID(I3369,1,50)</f>
      </c>
      <c r="I3369" s="1" t="s">
        <v>7256</v>
      </c>
      <c r="J3369" s="1104" t="s">
        <v>7257</v>
      </c>
    </row>
    <row x14ac:dyDescent="0.25" r="3370" customHeight="1" ht="23.25">
      <c r="A3370" s="97">
        <v>85</v>
      </c>
      <c r="B3370" s="2" t="s">
        <v>7201</v>
      </c>
      <c r="C3370" s="1101">
        <v>3369</v>
      </c>
      <c r="D3370" s="1101">
        <v>20</v>
      </c>
      <c r="E3370" s="1101">
        <v>29</v>
      </c>
      <c r="F3370" s="1101">
        <v>398</v>
      </c>
      <c r="G3370" s="1101">
        <v>29</v>
      </c>
      <c r="H3370" s="1102">
        <f>MID(I3370,1,50)</f>
      </c>
      <c r="I3370" s="1" t="s">
        <v>7258</v>
      </c>
      <c r="J3370" s="1104" t="s">
        <v>7259</v>
      </c>
    </row>
    <row x14ac:dyDescent="0.25" r="3371" customHeight="1" ht="23.25">
      <c r="A3371" s="97">
        <v>85</v>
      </c>
      <c r="B3371" s="2" t="s">
        <v>7201</v>
      </c>
      <c r="C3371" s="1101">
        <v>3370</v>
      </c>
      <c r="D3371" s="1101">
        <v>20</v>
      </c>
      <c r="E3371" s="1101">
        <v>29</v>
      </c>
      <c r="F3371" s="1101">
        <v>398</v>
      </c>
      <c r="G3371" s="1101">
        <v>30</v>
      </c>
      <c r="H3371" s="1102">
        <f>MID(I3371,1,50)</f>
      </c>
      <c r="I3371" s="1" t="s">
        <v>7260</v>
      </c>
      <c r="J3371" s="1104" t="s">
        <v>7261</v>
      </c>
    </row>
    <row x14ac:dyDescent="0.25" r="3372" customHeight="1" ht="23.25">
      <c r="A3372" s="97">
        <v>85</v>
      </c>
      <c r="B3372" s="2" t="s">
        <v>7201</v>
      </c>
      <c r="C3372" s="1101">
        <v>3371</v>
      </c>
      <c r="D3372" s="1101">
        <v>20</v>
      </c>
      <c r="E3372" s="1101">
        <v>29</v>
      </c>
      <c r="F3372" s="1101">
        <v>399</v>
      </c>
      <c r="G3372" s="1101">
        <v>31</v>
      </c>
      <c r="H3372" s="1102">
        <f>MID(I3372,1,50)</f>
      </c>
      <c r="I3372" s="1" t="s">
        <v>7262</v>
      </c>
      <c r="J3372" s="1104" t="s">
        <v>7263</v>
      </c>
    </row>
    <row x14ac:dyDescent="0.25" r="3373" customHeight="1" ht="23.25">
      <c r="A3373" s="97">
        <v>85</v>
      </c>
      <c r="B3373" s="2" t="s">
        <v>7201</v>
      </c>
      <c r="C3373" s="1101">
        <v>3372</v>
      </c>
      <c r="D3373" s="1101">
        <v>20</v>
      </c>
      <c r="E3373" s="1101">
        <v>29</v>
      </c>
      <c r="F3373" s="1101">
        <v>399</v>
      </c>
      <c r="G3373" s="1101">
        <v>32</v>
      </c>
      <c r="H3373" s="1102">
        <f>MID(I3373,1,50)</f>
      </c>
      <c r="I3373" s="1" t="s">
        <v>7264</v>
      </c>
      <c r="J3373" s="1104" t="s">
        <v>7265</v>
      </c>
    </row>
    <row x14ac:dyDescent="0.25" r="3374" customHeight="1" ht="23.25">
      <c r="A3374" s="97">
        <v>85</v>
      </c>
      <c r="B3374" s="2" t="s">
        <v>7201</v>
      </c>
      <c r="C3374" s="1101">
        <v>3373</v>
      </c>
      <c r="D3374" s="1101">
        <v>20</v>
      </c>
      <c r="E3374" s="1101">
        <v>29</v>
      </c>
      <c r="F3374" s="1101">
        <v>399</v>
      </c>
      <c r="G3374" s="1101">
        <v>33</v>
      </c>
      <c r="H3374" s="1102">
        <f>MID(I3374,1,50)</f>
      </c>
      <c r="I3374" s="1" t="s">
        <v>7266</v>
      </c>
      <c r="J3374" s="1104" t="s">
        <v>7267</v>
      </c>
    </row>
    <row x14ac:dyDescent="0.25" r="3375" customHeight="1" ht="23.25">
      <c r="A3375" s="97">
        <v>85</v>
      </c>
      <c r="B3375" s="2" t="s">
        <v>7201</v>
      </c>
      <c r="C3375" s="1101">
        <v>3374</v>
      </c>
      <c r="D3375" s="1101">
        <v>20</v>
      </c>
      <c r="E3375" s="1101">
        <v>29</v>
      </c>
      <c r="F3375" s="1101">
        <v>399</v>
      </c>
      <c r="G3375" s="1101">
        <v>34</v>
      </c>
      <c r="H3375" s="1102">
        <f>MID(I3375,1,50)</f>
      </c>
      <c r="I3375" s="1" t="s">
        <v>7268</v>
      </c>
      <c r="J3375" s="1104" t="s">
        <v>7269</v>
      </c>
    </row>
    <row x14ac:dyDescent="0.25" r="3376" customHeight="1" ht="23.25">
      <c r="A3376" s="97">
        <v>85</v>
      </c>
      <c r="B3376" s="2" t="s">
        <v>7201</v>
      </c>
      <c r="C3376" s="1101">
        <v>3375</v>
      </c>
      <c r="D3376" s="1101">
        <v>20</v>
      </c>
      <c r="E3376" s="1101">
        <v>29</v>
      </c>
      <c r="F3376" s="1101">
        <v>399</v>
      </c>
      <c r="G3376" s="1101">
        <v>35</v>
      </c>
      <c r="H3376" s="1102">
        <f>MID(I3376,1,50)</f>
      </c>
      <c r="I3376" s="1" t="s">
        <v>7270</v>
      </c>
      <c r="J3376" s="1104" t="s">
        <v>7271</v>
      </c>
    </row>
    <row x14ac:dyDescent="0.25" r="3377" customHeight="1" ht="23.25">
      <c r="A3377" s="97">
        <v>85</v>
      </c>
      <c r="B3377" s="2" t="s">
        <v>7201</v>
      </c>
      <c r="C3377" s="1101">
        <v>3376</v>
      </c>
      <c r="D3377" s="1101">
        <v>20</v>
      </c>
      <c r="E3377" s="1101">
        <v>29</v>
      </c>
      <c r="F3377" s="1101">
        <v>399</v>
      </c>
      <c r="G3377" s="1101">
        <v>36</v>
      </c>
      <c r="H3377" s="1102">
        <f>MID(I3377,1,50)</f>
      </c>
      <c r="I3377" s="1" t="s">
        <v>7272</v>
      </c>
      <c r="J3377" s="1104" t="s">
        <v>7273</v>
      </c>
    </row>
    <row x14ac:dyDescent="0.25" r="3378" customHeight="1" ht="23.25">
      <c r="A3378" s="97">
        <v>85</v>
      </c>
      <c r="B3378" s="2" t="s">
        <v>7201</v>
      </c>
      <c r="C3378" s="1101">
        <v>3377</v>
      </c>
      <c r="D3378" s="1101">
        <v>20</v>
      </c>
      <c r="E3378" s="1101">
        <v>29</v>
      </c>
      <c r="F3378" s="1101">
        <v>399</v>
      </c>
      <c r="G3378" s="1101">
        <v>37</v>
      </c>
      <c r="H3378" s="1102">
        <f>MID(I3378,1,50)</f>
      </c>
      <c r="I3378" s="1" t="s">
        <v>7274</v>
      </c>
      <c r="J3378" s="1104" t="s">
        <v>7275</v>
      </c>
    </row>
    <row x14ac:dyDescent="0.25" r="3379" customHeight="1" ht="23.25">
      <c r="A3379" s="97">
        <v>85</v>
      </c>
      <c r="B3379" s="2" t="s">
        <v>7201</v>
      </c>
      <c r="C3379" s="1101">
        <v>3378</v>
      </c>
      <c r="D3379" s="1101">
        <v>20</v>
      </c>
      <c r="E3379" s="1101">
        <v>29</v>
      </c>
      <c r="F3379" s="1101">
        <v>399</v>
      </c>
      <c r="G3379" s="1101">
        <v>38</v>
      </c>
      <c r="H3379" s="1102">
        <f>MID(I3379,1,50)</f>
      </c>
      <c r="I3379" s="1" t="s">
        <v>7276</v>
      </c>
      <c r="J3379" s="1104" t="s">
        <v>7277</v>
      </c>
    </row>
    <row x14ac:dyDescent="0.25" r="3380" customHeight="1" ht="23.25">
      <c r="A3380" s="97">
        <v>85</v>
      </c>
      <c r="B3380" s="2" t="s">
        <v>7201</v>
      </c>
      <c r="C3380" s="1101">
        <v>3379</v>
      </c>
      <c r="D3380" s="1101">
        <v>20</v>
      </c>
      <c r="E3380" s="1101">
        <v>29</v>
      </c>
      <c r="F3380" s="1101">
        <v>400</v>
      </c>
      <c r="G3380" s="1101">
        <v>39</v>
      </c>
      <c r="H3380" s="1102">
        <f>MID(I3380,1,50)</f>
      </c>
      <c r="I3380" s="1" t="s">
        <v>7278</v>
      </c>
      <c r="J3380" s="1104" t="s">
        <v>7279</v>
      </c>
    </row>
    <row x14ac:dyDescent="0.25" r="3381" customHeight="1" ht="23.25">
      <c r="A3381" s="97">
        <v>85</v>
      </c>
      <c r="B3381" s="2" t="s">
        <v>7201</v>
      </c>
      <c r="C3381" s="1101">
        <v>3380</v>
      </c>
      <c r="D3381" s="1101">
        <v>20</v>
      </c>
      <c r="E3381" s="1101">
        <v>29</v>
      </c>
      <c r="F3381" s="1101">
        <v>400</v>
      </c>
      <c r="G3381" s="1101">
        <v>40</v>
      </c>
      <c r="H3381" s="1102">
        <f>MID(I3381,1,50)</f>
      </c>
      <c r="I3381" s="1" t="s">
        <v>7280</v>
      </c>
      <c r="J3381" s="1104" t="s">
        <v>7281</v>
      </c>
    </row>
    <row x14ac:dyDescent="0.25" r="3382" customHeight="1" ht="23.25">
      <c r="A3382" s="97">
        <v>85</v>
      </c>
      <c r="B3382" s="2" t="s">
        <v>7201</v>
      </c>
      <c r="C3382" s="1101">
        <v>3381</v>
      </c>
      <c r="D3382" s="1101">
        <v>20</v>
      </c>
      <c r="E3382" s="1101">
        <v>29</v>
      </c>
      <c r="F3382" s="1101">
        <v>400</v>
      </c>
      <c r="G3382" s="1101">
        <v>41</v>
      </c>
      <c r="H3382" s="1102">
        <f>MID(I3382,1,50)</f>
      </c>
      <c r="I3382" s="1" t="s">
        <v>7282</v>
      </c>
      <c r="J3382" s="1104" t="s">
        <v>7283</v>
      </c>
    </row>
    <row x14ac:dyDescent="0.25" r="3383" customHeight="1" ht="23.25">
      <c r="A3383" s="97">
        <v>85</v>
      </c>
      <c r="B3383" s="2" t="s">
        <v>7201</v>
      </c>
      <c r="C3383" s="1101">
        <v>3382</v>
      </c>
      <c r="D3383" s="1101">
        <v>20</v>
      </c>
      <c r="E3383" s="1101">
        <v>29</v>
      </c>
      <c r="F3383" s="1101">
        <v>400</v>
      </c>
      <c r="G3383" s="1101">
        <v>42</v>
      </c>
      <c r="H3383" s="1102">
        <f>MID(I3383,1,50)</f>
      </c>
      <c r="I3383" s="1" t="s">
        <v>7284</v>
      </c>
      <c r="J3383" s="1104" t="s">
        <v>7285</v>
      </c>
    </row>
    <row x14ac:dyDescent="0.25" r="3384" customHeight="1" ht="23.25">
      <c r="A3384" s="97">
        <v>85</v>
      </c>
      <c r="B3384" s="2" t="s">
        <v>7201</v>
      </c>
      <c r="C3384" s="1101">
        <v>3383</v>
      </c>
      <c r="D3384" s="1101">
        <v>20</v>
      </c>
      <c r="E3384" s="1101">
        <v>29</v>
      </c>
      <c r="F3384" s="1101">
        <v>400</v>
      </c>
      <c r="G3384" s="1101">
        <v>43</v>
      </c>
      <c r="H3384" s="1102">
        <f>MID(I3384,1,50)</f>
      </c>
      <c r="I3384" s="1" t="s">
        <v>7286</v>
      </c>
      <c r="J3384" s="1104" t="s">
        <v>7287</v>
      </c>
    </row>
    <row x14ac:dyDescent="0.25" r="3385" customHeight="1" ht="23.25">
      <c r="A3385" s="97">
        <v>85</v>
      </c>
      <c r="B3385" s="2" t="s">
        <v>7201</v>
      </c>
      <c r="C3385" s="1101">
        <v>3384</v>
      </c>
      <c r="D3385" s="1101">
        <v>20</v>
      </c>
      <c r="E3385" s="1101">
        <v>29</v>
      </c>
      <c r="F3385" s="1101">
        <v>400</v>
      </c>
      <c r="G3385" s="1101">
        <v>44</v>
      </c>
      <c r="H3385" s="1102">
        <f>MID(I3385,1,50)</f>
      </c>
      <c r="I3385" s="1" t="s">
        <v>7288</v>
      </c>
      <c r="J3385" s="1104" t="s">
        <v>7289</v>
      </c>
    </row>
    <row x14ac:dyDescent="0.25" r="3386" customHeight="1" ht="23.25">
      <c r="A3386" s="97">
        <v>85</v>
      </c>
      <c r="B3386" s="2" t="s">
        <v>7201</v>
      </c>
      <c r="C3386" s="1101">
        <v>3385</v>
      </c>
      <c r="D3386" s="1101">
        <v>20</v>
      </c>
      <c r="E3386" s="1101">
        <v>29</v>
      </c>
      <c r="F3386" s="1101">
        <v>400</v>
      </c>
      <c r="G3386" s="1101">
        <v>45</v>
      </c>
      <c r="H3386" s="1102">
        <f>MID(I3386,1,50)</f>
      </c>
      <c r="I3386" s="1" t="s">
        <v>7290</v>
      </c>
      <c r="J3386" s="1104" t="s">
        <v>7291</v>
      </c>
    </row>
    <row x14ac:dyDescent="0.25" r="3387" customHeight="1" ht="23.25">
      <c r="A3387" s="97">
        <v>85</v>
      </c>
      <c r="B3387" s="2" t="s">
        <v>7201</v>
      </c>
      <c r="C3387" s="1101">
        <v>3386</v>
      </c>
      <c r="D3387" s="1101">
        <v>21</v>
      </c>
      <c r="E3387" s="1101">
        <v>29</v>
      </c>
      <c r="F3387" s="1101">
        <v>401</v>
      </c>
      <c r="G3387" s="1101">
        <v>46</v>
      </c>
      <c r="H3387" s="1102">
        <f>MID(I3387,1,50)</f>
      </c>
      <c r="I3387" s="1" t="s">
        <v>7292</v>
      </c>
      <c r="J3387" s="1104" t="s">
        <v>7293</v>
      </c>
    </row>
    <row x14ac:dyDescent="0.25" r="3388" customHeight="1" ht="23.25">
      <c r="A3388" s="97">
        <v>85</v>
      </c>
      <c r="B3388" s="2" t="s">
        <v>7201</v>
      </c>
      <c r="C3388" s="1101">
        <v>3387</v>
      </c>
      <c r="D3388" s="1101">
        <v>21</v>
      </c>
      <c r="E3388" s="1101">
        <v>29</v>
      </c>
      <c r="F3388" s="1101">
        <v>401</v>
      </c>
      <c r="G3388" s="1101">
        <v>47</v>
      </c>
      <c r="H3388" s="1102">
        <f>MID(I3388,1,50)</f>
      </c>
      <c r="I3388" s="1" t="s">
        <v>7294</v>
      </c>
      <c r="J3388" s="1104" t="s">
        <v>7295</v>
      </c>
    </row>
    <row x14ac:dyDescent="0.25" r="3389" customHeight="1" ht="23.25">
      <c r="A3389" s="97">
        <v>85</v>
      </c>
      <c r="B3389" s="2" t="s">
        <v>7201</v>
      </c>
      <c r="C3389" s="1101">
        <v>3388</v>
      </c>
      <c r="D3389" s="1101">
        <v>21</v>
      </c>
      <c r="E3389" s="1101">
        <v>29</v>
      </c>
      <c r="F3389" s="1101">
        <v>401</v>
      </c>
      <c r="G3389" s="1101">
        <v>48</v>
      </c>
      <c r="H3389" s="1102">
        <f>MID(I3389,1,50)</f>
      </c>
      <c r="I3389" s="1" t="s">
        <v>7296</v>
      </c>
      <c r="J3389" s="1104" t="s">
        <v>7297</v>
      </c>
    </row>
    <row x14ac:dyDescent="0.25" r="3390" customHeight="1" ht="23.25">
      <c r="A3390" s="97">
        <v>85</v>
      </c>
      <c r="B3390" s="2" t="s">
        <v>7201</v>
      </c>
      <c r="C3390" s="1101">
        <v>3389</v>
      </c>
      <c r="D3390" s="1101">
        <v>21</v>
      </c>
      <c r="E3390" s="1101">
        <v>29</v>
      </c>
      <c r="F3390" s="1101">
        <v>401</v>
      </c>
      <c r="G3390" s="1101">
        <v>49</v>
      </c>
      <c r="H3390" s="1102">
        <f>MID(I3390,1,50)</f>
      </c>
      <c r="I3390" s="1" t="s">
        <v>7298</v>
      </c>
      <c r="J3390" s="1104" t="s">
        <v>7299</v>
      </c>
    </row>
    <row x14ac:dyDescent="0.25" r="3391" customHeight="1" ht="23.25">
      <c r="A3391" s="97">
        <v>85</v>
      </c>
      <c r="B3391" s="2" t="s">
        <v>7201</v>
      </c>
      <c r="C3391" s="1101">
        <v>3390</v>
      </c>
      <c r="D3391" s="1101">
        <v>21</v>
      </c>
      <c r="E3391" s="1101">
        <v>29</v>
      </c>
      <c r="F3391" s="1101">
        <v>401</v>
      </c>
      <c r="G3391" s="1101">
        <v>50</v>
      </c>
      <c r="H3391" s="1102">
        <f>MID(I3391,1,50)</f>
      </c>
      <c r="I3391" s="1" t="s">
        <v>7300</v>
      </c>
      <c r="J3391" s="1104" t="s">
        <v>7301</v>
      </c>
    </row>
    <row x14ac:dyDescent="0.25" r="3392" customHeight="1" ht="23.25">
      <c r="A3392" s="97">
        <v>85</v>
      </c>
      <c r="B3392" s="2" t="s">
        <v>7201</v>
      </c>
      <c r="C3392" s="1101">
        <v>3391</v>
      </c>
      <c r="D3392" s="1101">
        <v>21</v>
      </c>
      <c r="E3392" s="1101">
        <v>29</v>
      </c>
      <c r="F3392" s="1101">
        <v>401</v>
      </c>
      <c r="G3392" s="1101">
        <v>51</v>
      </c>
      <c r="H3392" s="1102">
        <f>MID(I3392,1,50)</f>
      </c>
      <c r="I3392" s="1" t="s">
        <v>7302</v>
      </c>
      <c r="J3392" s="1104" t="s">
        <v>7303</v>
      </c>
    </row>
    <row x14ac:dyDescent="0.25" r="3393" customHeight="1" ht="23.25">
      <c r="A3393" s="97">
        <v>85</v>
      </c>
      <c r="B3393" s="2" t="s">
        <v>7201</v>
      </c>
      <c r="C3393" s="1101">
        <v>3392</v>
      </c>
      <c r="D3393" s="1101">
        <v>21</v>
      </c>
      <c r="E3393" s="1101">
        <v>29</v>
      </c>
      <c r="F3393" s="1101">
        <v>401</v>
      </c>
      <c r="G3393" s="1101">
        <v>52</v>
      </c>
      <c r="H3393" s="1102">
        <f>MID(I3393,1,50)</f>
      </c>
      <c r="I3393" s="1" t="s">
        <v>7304</v>
      </c>
      <c r="J3393" s="1104" t="s">
        <v>7305</v>
      </c>
    </row>
    <row x14ac:dyDescent="0.25" r="3394" customHeight="1" ht="23.25">
      <c r="A3394" s="97">
        <v>85</v>
      </c>
      <c r="B3394" s="2" t="s">
        <v>7201</v>
      </c>
      <c r="C3394" s="1101">
        <v>3393</v>
      </c>
      <c r="D3394" s="1101">
        <v>21</v>
      </c>
      <c r="E3394" s="1101">
        <v>29</v>
      </c>
      <c r="F3394" s="1101">
        <v>402</v>
      </c>
      <c r="G3394" s="1101">
        <v>53</v>
      </c>
      <c r="H3394" s="1102">
        <f>MID(I3394,1,50)</f>
      </c>
      <c r="I3394" s="1" t="s">
        <v>7306</v>
      </c>
      <c r="J3394" s="1104" t="s">
        <v>7307</v>
      </c>
    </row>
    <row x14ac:dyDescent="0.25" r="3395" customHeight="1" ht="23.25">
      <c r="A3395" s="97">
        <v>85</v>
      </c>
      <c r="B3395" s="2" t="s">
        <v>7201</v>
      </c>
      <c r="C3395" s="1101">
        <v>3394</v>
      </c>
      <c r="D3395" s="1101">
        <v>21</v>
      </c>
      <c r="E3395" s="1101">
        <v>29</v>
      </c>
      <c r="F3395" s="1101">
        <v>402</v>
      </c>
      <c r="G3395" s="1101">
        <v>54</v>
      </c>
      <c r="H3395" s="1102">
        <f>MID(I3395,1,50)</f>
      </c>
      <c r="I3395" s="1" t="s">
        <v>7308</v>
      </c>
      <c r="J3395" s="1104" t="s">
        <v>7309</v>
      </c>
    </row>
    <row x14ac:dyDescent="0.25" r="3396" customHeight="1" ht="23.25">
      <c r="A3396" s="97">
        <v>85</v>
      </c>
      <c r="B3396" s="2" t="s">
        <v>7201</v>
      </c>
      <c r="C3396" s="1101">
        <v>3395</v>
      </c>
      <c r="D3396" s="1101">
        <v>21</v>
      </c>
      <c r="E3396" s="1101">
        <v>29</v>
      </c>
      <c r="F3396" s="1101">
        <v>402</v>
      </c>
      <c r="G3396" s="1101">
        <v>55</v>
      </c>
      <c r="H3396" s="1102">
        <f>MID(I3396,1,50)</f>
      </c>
      <c r="I3396" s="1" t="s">
        <v>7310</v>
      </c>
      <c r="J3396" s="1104" t="s">
        <v>7311</v>
      </c>
    </row>
    <row x14ac:dyDescent="0.25" r="3397" customHeight="1" ht="23.25">
      <c r="A3397" s="97">
        <v>85</v>
      </c>
      <c r="B3397" s="2" t="s">
        <v>7201</v>
      </c>
      <c r="C3397" s="1101">
        <v>3396</v>
      </c>
      <c r="D3397" s="1101">
        <v>21</v>
      </c>
      <c r="E3397" s="1101">
        <v>29</v>
      </c>
      <c r="F3397" s="1101">
        <v>402</v>
      </c>
      <c r="G3397" s="1101">
        <v>56</v>
      </c>
      <c r="H3397" s="1102">
        <f>MID(I3397,1,50)</f>
      </c>
      <c r="I3397" s="1" t="s">
        <v>7312</v>
      </c>
      <c r="J3397" s="1104" t="s">
        <v>7313</v>
      </c>
    </row>
    <row x14ac:dyDescent="0.25" r="3398" customHeight="1" ht="23.25">
      <c r="A3398" s="97">
        <v>85</v>
      </c>
      <c r="B3398" s="2" t="s">
        <v>7201</v>
      </c>
      <c r="C3398" s="1101">
        <v>3397</v>
      </c>
      <c r="D3398" s="1101">
        <v>21</v>
      </c>
      <c r="E3398" s="1101">
        <v>29</v>
      </c>
      <c r="F3398" s="1101">
        <v>402</v>
      </c>
      <c r="G3398" s="1101">
        <v>57</v>
      </c>
      <c r="H3398" s="1102">
        <f>MID(I3398,1,50)</f>
      </c>
      <c r="I3398" s="1" t="s">
        <v>7314</v>
      </c>
      <c r="J3398" s="1104" t="s">
        <v>7315</v>
      </c>
    </row>
    <row x14ac:dyDescent="0.25" r="3399" customHeight="1" ht="23.25">
      <c r="A3399" s="97">
        <v>85</v>
      </c>
      <c r="B3399" s="2" t="s">
        <v>7201</v>
      </c>
      <c r="C3399" s="1101">
        <v>3398</v>
      </c>
      <c r="D3399" s="1101">
        <v>21</v>
      </c>
      <c r="E3399" s="1101">
        <v>29</v>
      </c>
      <c r="F3399" s="1101">
        <v>402</v>
      </c>
      <c r="G3399" s="1101">
        <v>58</v>
      </c>
      <c r="H3399" s="1102">
        <f>MID(I3399,1,50)</f>
      </c>
      <c r="I3399" s="1" t="s">
        <v>7316</v>
      </c>
      <c r="J3399" s="1104" t="s">
        <v>7317</v>
      </c>
    </row>
    <row x14ac:dyDescent="0.25" r="3400" customHeight="1" ht="23.25">
      <c r="A3400" s="97">
        <v>85</v>
      </c>
      <c r="B3400" s="2" t="s">
        <v>7201</v>
      </c>
      <c r="C3400" s="1101">
        <v>3399</v>
      </c>
      <c r="D3400" s="1101">
        <v>21</v>
      </c>
      <c r="E3400" s="1101">
        <v>29</v>
      </c>
      <c r="F3400" s="1101">
        <v>402</v>
      </c>
      <c r="G3400" s="1101">
        <v>59</v>
      </c>
      <c r="H3400" s="1102">
        <f>MID(I3400,1,50)</f>
      </c>
      <c r="I3400" s="1" t="s">
        <v>4428</v>
      </c>
      <c r="J3400" s="1104" t="s">
        <v>7318</v>
      </c>
    </row>
    <row x14ac:dyDescent="0.25" r="3401" customHeight="1" ht="23.25">
      <c r="A3401" s="97">
        <v>85</v>
      </c>
      <c r="B3401" s="2" t="s">
        <v>7201</v>
      </c>
      <c r="C3401" s="1101">
        <v>3400</v>
      </c>
      <c r="D3401" s="1101">
        <v>21</v>
      </c>
      <c r="E3401" s="1101">
        <v>29</v>
      </c>
      <c r="F3401" s="1101">
        <v>402</v>
      </c>
      <c r="G3401" s="1101">
        <v>60</v>
      </c>
      <c r="H3401" s="1102">
        <f>MID(I3401,1,50)</f>
      </c>
      <c r="I3401" s="1" t="s">
        <v>7319</v>
      </c>
      <c r="J3401" s="1104" t="s">
        <v>7320</v>
      </c>
    </row>
    <row x14ac:dyDescent="0.25" r="3402" customHeight="1" ht="23.25">
      <c r="A3402" s="97">
        <v>85</v>
      </c>
      <c r="B3402" s="2" t="s">
        <v>7201</v>
      </c>
      <c r="C3402" s="1101">
        <v>3401</v>
      </c>
      <c r="D3402" s="1101">
        <v>21</v>
      </c>
      <c r="E3402" s="1101">
        <v>29</v>
      </c>
      <c r="F3402" s="1101">
        <v>402</v>
      </c>
      <c r="G3402" s="1101">
        <v>61</v>
      </c>
      <c r="H3402" s="1102">
        <f>MID(I3402,1,50)</f>
      </c>
      <c r="I3402" s="1" t="s">
        <v>7321</v>
      </c>
      <c r="J3402" s="1104" t="s">
        <v>7322</v>
      </c>
    </row>
    <row x14ac:dyDescent="0.25" r="3403" customHeight="1" ht="23.25">
      <c r="A3403" s="97">
        <v>85</v>
      </c>
      <c r="B3403" s="2" t="s">
        <v>7201</v>
      </c>
      <c r="C3403" s="1101">
        <v>3402</v>
      </c>
      <c r="D3403" s="1101">
        <v>21</v>
      </c>
      <c r="E3403" s="1101">
        <v>29</v>
      </c>
      <c r="F3403" s="1101">
        <v>402</v>
      </c>
      <c r="G3403" s="1101">
        <v>62</v>
      </c>
      <c r="H3403" s="1102">
        <f>MID(I3403,1,50)</f>
      </c>
      <c r="I3403" s="1" t="s">
        <v>7323</v>
      </c>
      <c r="J3403" s="1104" t="s">
        <v>7324</v>
      </c>
    </row>
    <row x14ac:dyDescent="0.25" r="3404" customHeight="1" ht="23.25">
      <c r="A3404" s="97">
        <v>85</v>
      </c>
      <c r="B3404" s="2" t="s">
        <v>7201</v>
      </c>
      <c r="C3404" s="1101">
        <v>3403</v>
      </c>
      <c r="D3404" s="1101">
        <v>21</v>
      </c>
      <c r="E3404" s="1101">
        <v>29</v>
      </c>
      <c r="F3404" s="1101">
        <v>402</v>
      </c>
      <c r="G3404" s="1101">
        <v>63</v>
      </c>
      <c r="H3404" s="1102">
        <f>MID(I3404,1,50)</f>
      </c>
      <c r="I3404" s="1" t="s">
        <v>7325</v>
      </c>
      <c r="J3404" s="1104" t="s">
        <v>7326</v>
      </c>
    </row>
    <row x14ac:dyDescent="0.25" r="3405" customHeight="1" ht="23.25">
      <c r="A3405" s="97">
        <v>85</v>
      </c>
      <c r="B3405" s="2" t="s">
        <v>7201</v>
      </c>
      <c r="C3405" s="1101">
        <v>3404</v>
      </c>
      <c r="D3405" s="1101">
        <v>21</v>
      </c>
      <c r="E3405" s="1101">
        <v>29</v>
      </c>
      <c r="F3405" s="1101">
        <v>403</v>
      </c>
      <c r="G3405" s="1101">
        <v>64</v>
      </c>
      <c r="H3405" s="1102">
        <f>MID(I3405,1,50)</f>
      </c>
      <c r="I3405" s="1" t="s">
        <v>7327</v>
      </c>
      <c r="J3405" s="1104" t="s">
        <v>7328</v>
      </c>
    </row>
    <row x14ac:dyDescent="0.25" r="3406" customHeight="1" ht="23.25">
      <c r="A3406" s="97">
        <v>85</v>
      </c>
      <c r="B3406" s="2" t="s">
        <v>7201</v>
      </c>
      <c r="C3406" s="1101">
        <v>3405</v>
      </c>
      <c r="D3406" s="1101">
        <v>21</v>
      </c>
      <c r="E3406" s="1101">
        <v>29</v>
      </c>
      <c r="F3406" s="1101">
        <v>403</v>
      </c>
      <c r="G3406" s="1101">
        <v>65</v>
      </c>
      <c r="H3406" s="1102">
        <f>MID(I3406,1,50)</f>
      </c>
      <c r="I3406" s="1" t="s">
        <v>7329</v>
      </c>
      <c r="J3406" s="1104" t="s">
        <v>7330</v>
      </c>
    </row>
    <row x14ac:dyDescent="0.25" r="3407" customHeight="1" ht="23.25">
      <c r="A3407" s="97">
        <v>85</v>
      </c>
      <c r="B3407" s="2" t="s">
        <v>7201</v>
      </c>
      <c r="C3407" s="1101">
        <v>3406</v>
      </c>
      <c r="D3407" s="1101">
        <v>21</v>
      </c>
      <c r="E3407" s="1101">
        <v>29</v>
      </c>
      <c r="F3407" s="1101">
        <v>403</v>
      </c>
      <c r="G3407" s="1101">
        <v>66</v>
      </c>
      <c r="H3407" s="1102">
        <f>MID(I3407,1,50)</f>
      </c>
      <c r="I3407" s="1" t="s">
        <v>7331</v>
      </c>
      <c r="J3407" s="1104" t="s">
        <v>7332</v>
      </c>
    </row>
    <row x14ac:dyDescent="0.25" r="3408" customHeight="1" ht="23.25">
      <c r="A3408" s="97">
        <v>85</v>
      </c>
      <c r="B3408" s="2" t="s">
        <v>7201</v>
      </c>
      <c r="C3408" s="1101">
        <v>3407</v>
      </c>
      <c r="D3408" s="1101">
        <v>21</v>
      </c>
      <c r="E3408" s="1101">
        <v>29</v>
      </c>
      <c r="F3408" s="1101">
        <v>403</v>
      </c>
      <c r="G3408" s="1101">
        <v>67</v>
      </c>
      <c r="H3408" s="1102">
        <f>MID(I3408,1,50)</f>
      </c>
      <c r="I3408" s="1" t="s">
        <v>7333</v>
      </c>
      <c r="J3408" s="1104" t="s">
        <v>7334</v>
      </c>
    </row>
    <row x14ac:dyDescent="0.25" r="3409" customHeight="1" ht="23.25">
      <c r="A3409" s="97">
        <v>85</v>
      </c>
      <c r="B3409" s="2" t="s">
        <v>7201</v>
      </c>
      <c r="C3409" s="1101">
        <v>3408</v>
      </c>
      <c r="D3409" s="1101">
        <v>21</v>
      </c>
      <c r="E3409" s="1101">
        <v>29</v>
      </c>
      <c r="F3409" s="1101">
        <v>403</v>
      </c>
      <c r="G3409" s="1101">
        <v>68</v>
      </c>
      <c r="H3409" s="1102">
        <f>MID(I3409,1,50)</f>
      </c>
      <c r="I3409" s="1" t="s">
        <v>7335</v>
      </c>
      <c r="J3409" s="1104" t="s">
        <v>7336</v>
      </c>
    </row>
    <row x14ac:dyDescent="0.25" r="3410" customHeight="1" ht="23.25">
      <c r="A3410" s="97">
        <v>85</v>
      </c>
      <c r="B3410" s="2" t="s">
        <v>7201</v>
      </c>
      <c r="C3410" s="1101">
        <v>3409</v>
      </c>
      <c r="D3410" s="1101">
        <v>21</v>
      </c>
      <c r="E3410" s="1101">
        <v>29</v>
      </c>
      <c r="F3410" s="1101">
        <v>403</v>
      </c>
      <c r="G3410" s="1101">
        <v>69</v>
      </c>
      <c r="H3410" s="1102">
        <f>MID(I3410,1,50)</f>
      </c>
      <c r="I3410" s="1" t="s">
        <v>7337</v>
      </c>
      <c r="J3410" s="1104" t="s">
        <v>7338</v>
      </c>
    </row>
    <row x14ac:dyDescent="0.25" r="3411" customHeight="1" ht="23.25">
      <c r="A3411" s="97">
        <v>84</v>
      </c>
      <c r="B3411" s="2" t="s">
        <v>7339</v>
      </c>
      <c r="C3411" s="1101">
        <v>3410</v>
      </c>
      <c r="D3411" s="1101">
        <v>21</v>
      </c>
      <c r="E3411" s="1101">
        <v>30</v>
      </c>
      <c r="F3411" s="1101">
        <v>403</v>
      </c>
      <c r="G3411" s="1101">
        <v>1</v>
      </c>
      <c r="H3411" s="1102">
        <f>MID(I3411,1,50)</f>
      </c>
      <c r="I3411" s="1" t="s">
        <v>7340</v>
      </c>
      <c r="J3411" s="1104" t="s">
        <v>7341</v>
      </c>
    </row>
    <row x14ac:dyDescent="0.25" r="3412" customHeight="1" ht="23.25">
      <c r="A3412" s="97">
        <v>84</v>
      </c>
      <c r="B3412" s="2" t="s">
        <v>7339</v>
      </c>
      <c r="C3412" s="1101">
        <v>3411</v>
      </c>
      <c r="D3412" s="1101">
        <v>21</v>
      </c>
      <c r="E3412" s="1101">
        <v>30</v>
      </c>
      <c r="F3412" s="1101">
        <v>403</v>
      </c>
      <c r="G3412" s="1101">
        <v>2</v>
      </c>
      <c r="H3412" s="1102">
        <f>MID(I3412,1,50)</f>
      </c>
      <c r="I3412" s="1" t="s">
        <v>7342</v>
      </c>
      <c r="J3412" s="1104" t="s">
        <v>7343</v>
      </c>
    </row>
    <row x14ac:dyDescent="0.25" r="3413" customHeight="1" ht="23.25">
      <c r="A3413" s="97">
        <v>84</v>
      </c>
      <c r="B3413" s="2" t="s">
        <v>7339</v>
      </c>
      <c r="C3413" s="1101">
        <v>3412</v>
      </c>
      <c r="D3413" s="1101">
        <v>21</v>
      </c>
      <c r="E3413" s="1101">
        <v>30</v>
      </c>
      <c r="F3413" s="1101">
        <v>403</v>
      </c>
      <c r="G3413" s="1101">
        <v>3</v>
      </c>
      <c r="H3413" s="1102">
        <f>MID(I3413,1,50)</f>
      </c>
      <c r="I3413" s="1" t="s">
        <v>7344</v>
      </c>
      <c r="J3413" s="1104" t="s">
        <v>7345</v>
      </c>
    </row>
    <row x14ac:dyDescent="0.25" r="3414" customHeight="1" ht="23.25">
      <c r="A3414" s="97">
        <v>84</v>
      </c>
      <c r="B3414" s="2" t="s">
        <v>7339</v>
      </c>
      <c r="C3414" s="1101">
        <v>3413</v>
      </c>
      <c r="D3414" s="1101">
        <v>21</v>
      </c>
      <c r="E3414" s="1101">
        <v>30</v>
      </c>
      <c r="F3414" s="1101">
        <v>403</v>
      </c>
      <c r="G3414" s="1101">
        <v>4</v>
      </c>
      <c r="H3414" s="1102">
        <f>MID(I3414,1,50)</f>
      </c>
      <c r="I3414" s="1" t="s">
        <v>7346</v>
      </c>
      <c r="J3414" s="1104" t="s">
        <v>7347</v>
      </c>
    </row>
    <row x14ac:dyDescent="0.25" r="3415" customHeight="1" ht="23.25">
      <c r="A3415" s="97">
        <v>84</v>
      </c>
      <c r="B3415" s="2" t="s">
        <v>7339</v>
      </c>
      <c r="C3415" s="1101">
        <v>3414</v>
      </c>
      <c r="D3415" s="1101">
        <v>21</v>
      </c>
      <c r="E3415" s="1101">
        <v>30</v>
      </c>
      <c r="F3415" s="1101">
        <v>403</v>
      </c>
      <c r="G3415" s="1101">
        <v>5</v>
      </c>
      <c r="H3415" s="1102">
        <f>MID(I3415,1,50)</f>
      </c>
      <c r="I3415" s="1" t="s">
        <v>7348</v>
      </c>
      <c r="J3415" s="1104" t="s">
        <v>7349</v>
      </c>
    </row>
    <row x14ac:dyDescent="0.25" r="3416" customHeight="1" ht="23.25">
      <c r="A3416" s="97">
        <v>84</v>
      </c>
      <c r="B3416" s="2" t="s">
        <v>7339</v>
      </c>
      <c r="C3416" s="1101">
        <v>3415</v>
      </c>
      <c r="D3416" s="1101">
        <v>21</v>
      </c>
      <c r="E3416" s="1101">
        <v>30</v>
      </c>
      <c r="F3416" s="1101">
        <v>404</v>
      </c>
      <c r="G3416" s="1101">
        <v>6</v>
      </c>
      <c r="H3416" s="1102">
        <f>MID(I3416,1,50)</f>
      </c>
      <c r="I3416" s="1" t="s">
        <v>7350</v>
      </c>
      <c r="J3416" s="1104" t="s">
        <v>7351</v>
      </c>
    </row>
    <row x14ac:dyDescent="0.25" r="3417" customHeight="1" ht="23.25">
      <c r="A3417" s="97">
        <v>84</v>
      </c>
      <c r="B3417" s="2" t="s">
        <v>7339</v>
      </c>
      <c r="C3417" s="1101">
        <v>3416</v>
      </c>
      <c r="D3417" s="1101">
        <v>21</v>
      </c>
      <c r="E3417" s="1101">
        <v>30</v>
      </c>
      <c r="F3417" s="1101">
        <v>404</v>
      </c>
      <c r="G3417" s="1101">
        <v>7</v>
      </c>
      <c r="H3417" s="1102">
        <f>MID(I3417,1,50)</f>
      </c>
      <c r="I3417" s="1" t="s">
        <v>7352</v>
      </c>
      <c r="J3417" s="1104" t="s">
        <v>7353</v>
      </c>
    </row>
    <row x14ac:dyDescent="0.25" r="3418" customHeight="1" ht="23.25">
      <c r="A3418" s="97">
        <v>84</v>
      </c>
      <c r="B3418" s="2" t="s">
        <v>7339</v>
      </c>
      <c r="C3418" s="1101">
        <v>3417</v>
      </c>
      <c r="D3418" s="1101">
        <v>21</v>
      </c>
      <c r="E3418" s="1101">
        <v>30</v>
      </c>
      <c r="F3418" s="1101">
        <v>404</v>
      </c>
      <c r="G3418" s="1101">
        <v>8</v>
      </c>
      <c r="H3418" s="1102">
        <f>MID(I3418,1,50)</f>
      </c>
      <c r="I3418" s="1" t="s">
        <v>7354</v>
      </c>
      <c r="J3418" s="1104" t="s">
        <v>7355</v>
      </c>
    </row>
    <row x14ac:dyDescent="0.25" r="3419" customHeight="1" ht="23.25">
      <c r="A3419" s="97">
        <v>84</v>
      </c>
      <c r="B3419" s="2" t="s">
        <v>7339</v>
      </c>
      <c r="C3419" s="1101">
        <v>3418</v>
      </c>
      <c r="D3419" s="1101">
        <v>21</v>
      </c>
      <c r="E3419" s="1101">
        <v>30</v>
      </c>
      <c r="F3419" s="1101">
        <v>404</v>
      </c>
      <c r="G3419" s="1101">
        <v>9</v>
      </c>
      <c r="H3419" s="1102">
        <f>MID(I3419,1,50)</f>
      </c>
      <c r="I3419" s="1" t="s">
        <v>7356</v>
      </c>
      <c r="J3419" s="1104" t="s">
        <v>7357</v>
      </c>
    </row>
    <row x14ac:dyDescent="0.25" r="3420" customHeight="1" ht="23.25">
      <c r="A3420" s="97">
        <v>84</v>
      </c>
      <c r="B3420" s="2" t="s">
        <v>7339</v>
      </c>
      <c r="C3420" s="1101">
        <v>3419</v>
      </c>
      <c r="D3420" s="1101">
        <v>21</v>
      </c>
      <c r="E3420" s="1101">
        <v>30</v>
      </c>
      <c r="F3420" s="1101">
        <v>404</v>
      </c>
      <c r="G3420" s="1101">
        <v>10</v>
      </c>
      <c r="H3420" s="1102">
        <f>MID(I3420,1,50)</f>
      </c>
      <c r="I3420" s="1" t="s">
        <v>7358</v>
      </c>
      <c r="J3420" s="1104" t="s">
        <v>7359</v>
      </c>
    </row>
    <row x14ac:dyDescent="0.25" r="3421" customHeight="1" ht="23.25">
      <c r="A3421" s="97">
        <v>84</v>
      </c>
      <c r="B3421" s="2" t="s">
        <v>7339</v>
      </c>
      <c r="C3421" s="1101">
        <v>3420</v>
      </c>
      <c r="D3421" s="1101">
        <v>21</v>
      </c>
      <c r="E3421" s="1101">
        <v>30</v>
      </c>
      <c r="F3421" s="1101">
        <v>404</v>
      </c>
      <c r="G3421" s="1101">
        <v>11</v>
      </c>
      <c r="H3421" s="1102">
        <f>MID(I3421,1,50)</f>
      </c>
      <c r="I3421" s="1" t="s">
        <v>7360</v>
      </c>
      <c r="J3421" s="1104" t="s">
        <v>7361</v>
      </c>
    </row>
    <row x14ac:dyDescent="0.25" r="3422" customHeight="1" ht="23.25">
      <c r="A3422" s="97">
        <v>84</v>
      </c>
      <c r="B3422" s="2" t="s">
        <v>7339</v>
      </c>
      <c r="C3422" s="1101">
        <v>3421</v>
      </c>
      <c r="D3422" s="1101">
        <v>21</v>
      </c>
      <c r="E3422" s="1101">
        <v>30</v>
      </c>
      <c r="F3422" s="1101">
        <v>404</v>
      </c>
      <c r="G3422" s="1101">
        <v>12</v>
      </c>
      <c r="H3422" s="1102">
        <f>MID(I3422,1,50)</f>
      </c>
      <c r="I3422" s="1" t="s">
        <v>7362</v>
      </c>
      <c r="J3422" s="1104" t="s">
        <v>7363</v>
      </c>
    </row>
    <row x14ac:dyDescent="0.25" r="3423" customHeight="1" ht="23.25">
      <c r="A3423" s="97">
        <v>84</v>
      </c>
      <c r="B3423" s="2" t="s">
        <v>7339</v>
      </c>
      <c r="C3423" s="1101">
        <v>3422</v>
      </c>
      <c r="D3423" s="1101">
        <v>21</v>
      </c>
      <c r="E3423" s="1101">
        <v>30</v>
      </c>
      <c r="F3423" s="1101">
        <v>404</v>
      </c>
      <c r="G3423" s="1101">
        <v>13</v>
      </c>
      <c r="H3423" s="1102">
        <f>MID(I3423,1,50)</f>
      </c>
      <c r="I3423" s="1" t="s">
        <v>7364</v>
      </c>
      <c r="J3423" s="1104" t="s">
        <v>7365</v>
      </c>
    </row>
    <row x14ac:dyDescent="0.25" r="3424" customHeight="1" ht="23.25">
      <c r="A3424" s="97">
        <v>84</v>
      </c>
      <c r="B3424" s="2" t="s">
        <v>7339</v>
      </c>
      <c r="C3424" s="1101">
        <v>3423</v>
      </c>
      <c r="D3424" s="1101">
        <v>21</v>
      </c>
      <c r="E3424" s="1101">
        <v>30</v>
      </c>
      <c r="F3424" s="1101">
        <v>404</v>
      </c>
      <c r="G3424" s="1101">
        <v>14</v>
      </c>
      <c r="H3424" s="1102">
        <f>MID(I3424,1,50)</f>
      </c>
      <c r="I3424" s="1" t="s">
        <v>7366</v>
      </c>
      <c r="J3424" s="1104" t="s">
        <v>7367</v>
      </c>
    </row>
    <row x14ac:dyDescent="0.25" r="3425" customHeight="1" ht="23.25">
      <c r="A3425" s="97">
        <v>84</v>
      </c>
      <c r="B3425" s="2" t="s">
        <v>7339</v>
      </c>
      <c r="C3425" s="1101">
        <v>3424</v>
      </c>
      <c r="D3425" s="1101">
        <v>21</v>
      </c>
      <c r="E3425" s="1101">
        <v>30</v>
      </c>
      <c r="F3425" s="1101">
        <v>404</v>
      </c>
      <c r="G3425" s="1101">
        <v>15</v>
      </c>
      <c r="H3425" s="1102">
        <f>MID(I3425,1,50)</f>
      </c>
      <c r="I3425" s="1" t="s">
        <v>7368</v>
      </c>
      <c r="J3425" s="1104" t="s">
        <v>7369</v>
      </c>
    </row>
    <row x14ac:dyDescent="0.25" r="3426" customHeight="1" ht="23.25">
      <c r="A3426" s="97">
        <v>84</v>
      </c>
      <c r="B3426" s="2" t="s">
        <v>7339</v>
      </c>
      <c r="C3426" s="1101">
        <v>3425</v>
      </c>
      <c r="D3426" s="1101">
        <v>21</v>
      </c>
      <c r="E3426" s="1101">
        <v>30</v>
      </c>
      <c r="F3426" s="1101">
        <v>405</v>
      </c>
      <c r="G3426" s="1101">
        <v>16</v>
      </c>
      <c r="H3426" s="1102">
        <f>MID(I3426,1,50)</f>
      </c>
      <c r="I3426" s="1" t="s">
        <v>7370</v>
      </c>
      <c r="J3426" s="1104" t="s">
        <v>7371</v>
      </c>
    </row>
    <row x14ac:dyDescent="0.25" r="3427" customHeight="1" ht="23.25">
      <c r="A3427" s="97">
        <v>84</v>
      </c>
      <c r="B3427" s="2" t="s">
        <v>7339</v>
      </c>
      <c r="C3427" s="1101">
        <v>3426</v>
      </c>
      <c r="D3427" s="1101">
        <v>21</v>
      </c>
      <c r="E3427" s="1101">
        <v>30</v>
      </c>
      <c r="F3427" s="1101">
        <v>405</v>
      </c>
      <c r="G3427" s="1101">
        <v>17</v>
      </c>
      <c r="H3427" s="1102">
        <f>MID(I3427,1,50)</f>
      </c>
      <c r="I3427" s="1" t="s">
        <v>7372</v>
      </c>
      <c r="J3427" s="1104" t="s">
        <v>7373</v>
      </c>
    </row>
    <row x14ac:dyDescent="0.25" r="3428" customHeight="1" ht="23.25">
      <c r="A3428" s="97">
        <v>84</v>
      </c>
      <c r="B3428" s="2" t="s">
        <v>7339</v>
      </c>
      <c r="C3428" s="1101">
        <v>3427</v>
      </c>
      <c r="D3428" s="1101">
        <v>21</v>
      </c>
      <c r="E3428" s="1101">
        <v>30</v>
      </c>
      <c r="F3428" s="1101">
        <v>405</v>
      </c>
      <c r="G3428" s="1101">
        <v>18</v>
      </c>
      <c r="H3428" s="1102">
        <f>MID(I3428,1,50)</f>
      </c>
      <c r="I3428" s="1" t="s">
        <v>7374</v>
      </c>
      <c r="J3428" s="1104" t="s">
        <v>7375</v>
      </c>
    </row>
    <row x14ac:dyDescent="0.25" r="3429" customHeight="1" ht="23.25">
      <c r="A3429" s="97">
        <v>84</v>
      </c>
      <c r="B3429" s="2" t="s">
        <v>7339</v>
      </c>
      <c r="C3429" s="1101">
        <v>3428</v>
      </c>
      <c r="D3429" s="1101">
        <v>21</v>
      </c>
      <c r="E3429" s="1101">
        <v>30</v>
      </c>
      <c r="F3429" s="1101">
        <v>405</v>
      </c>
      <c r="G3429" s="1101">
        <v>19</v>
      </c>
      <c r="H3429" s="1102">
        <f>MID(I3429,1,50)</f>
      </c>
      <c r="I3429" s="1" t="s">
        <v>7376</v>
      </c>
      <c r="J3429" s="1104" t="s">
        <v>7377</v>
      </c>
    </row>
    <row x14ac:dyDescent="0.25" r="3430" customHeight="1" ht="23.25">
      <c r="A3430" s="97">
        <v>84</v>
      </c>
      <c r="B3430" s="2" t="s">
        <v>7339</v>
      </c>
      <c r="C3430" s="1101">
        <v>3429</v>
      </c>
      <c r="D3430" s="1101">
        <v>21</v>
      </c>
      <c r="E3430" s="1101">
        <v>30</v>
      </c>
      <c r="F3430" s="1101">
        <v>405</v>
      </c>
      <c r="G3430" s="1101">
        <v>20</v>
      </c>
      <c r="H3430" s="1102">
        <f>MID(I3430,1,50)</f>
      </c>
      <c r="I3430" s="1" t="s">
        <v>7378</v>
      </c>
      <c r="J3430" s="1104" t="s">
        <v>7379</v>
      </c>
    </row>
    <row x14ac:dyDescent="0.25" r="3431" customHeight="1" ht="23.25">
      <c r="A3431" s="97">
        <v>84</v>
      </c>
      <c r="B3431" s="2" t="s">
        <v>7339</v>
      </c>
      <c r="C3431" s="1101">
        <v>3430</v>
      </c>
      <c r="D3431" s="1101">
        <v>21</v>
      </c>
      <c r="E3431" s="1101">
        <v>30</v>
      </c>
      <c r="F3431" s="1101">
        <v>405</v>
      </c>
      <c r="G3431" s="1101">
        <v>21</v>
      </c>
      <c r="H3431" s="1102">
        <f>MID(I3431,1,50)</f>
      </c>
      <c r="I3431" s="1" t="s">
        <v>7380</v>
      </c>
      <c r="J3431" s="1104" t="s">
        <v>7381</v>
      </c>
    </row>
    <row x14ac:dyDescent="0.25" r="3432" customHeight="1" ht="23.25">
      <c r="A3432" s="97">
        <v>84</v>
      </c>
      <c r="B3432" s="2" t="s">
        <v>7339</v>
      </c>
      <c r="C3432" s="1101">
        <v>3431</v>
      </c>
      <c r="D3432" s="1101">
        <v>21</v>
      </c>
      <c r="E3432" s="1101">
        <v>30</v>
      </c>
      <c r="F3432" s="1101">
        <v>405</v>
      </c>
      <c r="G3432" s="1101">
        <v>22</v>
      </c>
      <c r="H3432" s="1102">
        <f>MID(I3432,1,50)</f>
      </c>
      <c r="I3432" s="1" t="s">
        <v>7382</v>
      </c>
      <c r="J3432" s="1104" t="s">
        <v>7383</v>
      </c>
    </row>
    <row x14ac:dyDescent="0.25" r="3433" customHeight="1" ht="23.25">
      <c r="A3433" s="97">
        <v>84</v>
      </c>
      <c r="B3433" s="2" t="s">
        <v>7339</v>
      </c>
      <c r="C3433" s="1101">
        <v>3432</v>
      </c>
      <c r="D3433" s="1101">
        <v>21</v>
      </c>
      <c r="E3433" s="1101">
        <v>30</v>
      </c>
      <c r="F3433" s="1101">
        <v>405</v>
      </c>
      <c r="G3433" s="1101">
        <v>23</v>
      </c>
      <c r="H3433" s="1102">
        <f>MID(I3433,1,50)</f>
      </c>
      <c r="I3433" s="1" t="s">
        <v>7384</v>
      </c>
      <c r="J3433" s="1104" t="s">
        <v>7385</v>
      </c>
    </row>
    <row x14ac:dyDescent="0.25" r="3434" customHeight="1" ht="23.25">
      <c r="A3434" s="97">
        <v>84</v>
      </c>
      <c r="B3434" s="2" t="s">
        <v>7339</v>
      </c>
      <c r="C3434" s="1101">
        <v>3433</v>
      </c>
      <c r="D3434" s="1101">
        <v>21</v>
      </c>
      <c r="E3434" s="1101">
        <v>30</v>
      </c>
      <c r="F3434" s="1101">
        <v>405</v>
      </c>
      <c r="G3434" s="1101">
        <v>24</v>
      </c>
      <c r="H3434" s="1102">
        <f>MID(I3434,1,50)</f>
      </c>
      <c r="I3434" s="1" t="s">
        <v>7386</v>
      </c>
      <c r="J3434" s="1104" t="s">
        <v>7387</v>
      </c>
    </row>
    <row x14ac:dyDescent="0.25" r="3435" customHeight="1" ht="23.25">
      <c r="A3435" s="97">
        <v>84</v>
      </c>
      <c r="B3435" s="2" t="s">
        <v>7339</v>
      </c>
      <c r="C3435" s="1101">
        <v>3434</v>
      </c>
      <c r="D3435" s="1101">
        <v>21</v>
      </c>
      <c r="E3435" s="1101">
        <v>30</v>
      </c>
      <c r="F3435" s="1101">
        <v>406</v>
      </c>
      <c r="G3435" s="1101">
        <v>25</v>
      </c>
      <c r="H3435" s="1102">
        <f>MID(I3435,1,50)</f>
      </c>
      <c r="I3435" s="1" t="s">
        <v>7388</v>
      </c>
      <c r="J3435" s="1104" t="s">
        <v>7389</v>
      </c>
    </row>
    <row x14ac:dyDescent="0.25" r="3436" customHeight="1" ht="23.25">
      <c r="A3436" s="97">
        <v>84</v>
      </c>
      <c r="B3436" s="2" t="s">
        <v>7339</v>
      </c>
      <c r="C3436" s="1101">
        <v>3435</v>
      </c>
      <c r="D3436" s="1101">
        <v>21</v>
      </c>
      <c r="E3436" s="1101">
        <v>30</v>
      </c>
      <c r="F3436" s="1101">
        <v>406</v>
      </c>
      <c r="G3436" s="1101">
        <v>26</v>
      </c>
      <c r="H3436" s="1102">
        <f>MID(I3436,1,50)</f>
      </c>
      <c r="I3436" s="1" t="s">
        <v>7390</v>
      </c>
      <c r="J3436" s="1104" t="s">
        <v>7391</v>
      </c>
    </row>
    <row x14ac:dyDescent="0.25" r="3437" customHeight="1" ht="23.25">
      <c r="A3437" s="97">
        <v>84</v>
      </c>
      <c r="B3437" s="2" t="s">
        <v>7339</v>
      </c>
      <c r="C3437" s="1101">
        <v>3436</v>
      </c>
      <c r="D3437" s="1101">
        <v>21</v>
      </c>
      <c r="E3437" s="1101">
        <v>30</v>
      </c>
      <c r="F3437" s="1101">
        <v>406</v>
      </c>
      <c r="G3437" s="1101">
        <v>27</v>
      </c>
      <c r="H3437" s="1102">
        <f>MID(I3437,1,50)</f>
      </c>
      <c r="I3437" s="1" t="s">
        <v>7392</v>
      </c>
      <c r="J3437" s="1104" t="s">
        <v>7393</v>
      </c>
    </row>
    <row x14ac:dyDescent="0.25" r="3438" customHeight="1" ht="23.25">
      <c r="A3438" s="97">
        <v>84</v>
      </c>
      <c r="B3438" s="2" t="s">
        <v>7339</v>
      </c>
      <c r="C3438" s="1101">
        <v>3437</v>
      </c>
      <c r="D3438" s="1101">
        <v>21</v>
      </c>
      <c r="E3438" s="1101">
        <v>30</v>
      </c>
      <c r="F3438" s="1101">
        <v>406</v>
      </c>
      <c r="G3438" s="1101">
        <v>28</v>
      </c>
      <c r="H3438" s="1102">
        <f>MID(I3438,1,50)</f>
      </c>
      <c r="I3438" s="1" t="s">
        <v>7394</v>
      </c>
      <c r="J3438" s="1104" t="s">
        <v>7395</v>
      </c>
    </row>
    <row x14ac:dyDescent="0.25" r="3439" customHeight="1" ht="23.25">
      <c r="A3439" s="97">
        <v>84</v>
      </c>
      <c r="B3439" s="2" t="s">
        <v>7339</v>
      </c>
      <c r="C3439" s="1101">
        <v>3438</v>
      </c>
      <c r="D3439" s="1101">
        <v>21</v>
      </c>
      <c r="E3439" s="1101">
        <v>30</v>
      </c>
      <c r="F3439" s="1101">
        <v>406</v>
      </c>
      <c r="G3439" s="1101">
        <v>29</v>
      </c>
      <c r="H3439" s="1102">
        <f>MID(I3439,1,50)</f>
      </c>
      <c r="I3439" s="1" t="s">
        <v>7396</v>
      </c>
      <c r="J3439" s="1104" t="s">
        <v>7397</v>
      </c>
    </row>
    <row x14ac:dyDescent="0.25" r="3440" customHeight="1" ht="23.25">
      <c r="A3440" s="97">
        <v>84</v>
      </c>
      <c r="B3440" s="2" t="s">
        <v>7339</v>
      </c>
      <c r="C3440" s="1101">
        <v>3439</v>
      </c>
      <c r="D3440" s="1101">
        <v>21</v>
      </c>
      <c r="E3440" s="1101">
        <v>30</v>
      </c>
      <c r="F3440" s="1101">
        <v>406</v>
      </c>
      <c r="G3440" s="1101">
        <v>30</v>
      </c>
      <c r="H3440" s="1102">
        <f>MID(I3440,1,50)</f>
      </c>
      <c r="I3440" s="1" t="s">
        <v>7398</v>
      </c>
      <c r="J3440" s="1104" t="s">
        <v>7399</v>
      </c>
    </row>
    <row x14ac:dyDescent="0.25" r="3441" customHeight="1" ht="23.25">
      <c r="A3441" s="97">
        <v>84</v>
      </c>
      <c r="B3441" s="2" t="s">
        <v>7339</v>
      </c>
      <c r="C3441" s="1101">
        <v>3440</v>
      </c>
      <c r="D3441" s="1101">
        <v>21</v>
      </c>
      <c r="E3441" s="1101">
        <v>30</v>
      </c>
      <c r="F3441" s="1101">
        <v>406</v>
      </c>
      <c r="G3441" s="1101">
        <v>31</v>
      </c>
      <c r="H3441" s="1102">
        <f>MID(I3441,1,50)</f>
      </c>
      <c r="I3441" s="1" t="s">
        <v>7400</v>
      </c>
      <c r="J3441" s="1104" t="s">
        <v>7401</v>
      </c>
    </row>
    <row x14ac:dyDescent="0.25" r="3442" customHeight="1" ht="23.25">
      <c r="A3442" s="97">
        <v>84</v>
      </c>
      <c r="B3442" s="2" t="s">
        <v>7339</v>
      </c>
      <c r="C3442" s="1101">
        <v>3441</v>
      </c>
      <c r="D3442" s="1101">
        <v>21</v>
      </c>
      <c r="E3442" s="1101">
        <v>30</v>
      </c>
      <c r="F3442" s="1101">
        <v>406</v>
      </c>
      <c r="G3442" s="1101">
        <v>32</v>
      </c>
      <c r="H3442" s="1102">
        <f>MID(I3442,1,50)</f>
      </c>
      <c r="I3442" s="1" t="s">
        <v>7402</v>
      </c>
      <c r="J3442" s="1104" t="s">
        <v>7403</v>
      </c>
    </row>
    <row x14ac:dyDescent="0.25" r="3443" customHeight="1" ht="23.25">
      <c r="A3443" s="97">
        <v>84</v>
      </c>
      <c r="B3443" s="2" t="s">
        <v>7339</v>
      </c>
      <c r="C3443" s="1101">
        <v>3442</v>
      </c>
      <c r="D3443" s="1101">
        <v>21</v>
      </c>
      <c r="E3443" s="1101">
        <v>30</v>
      </c>
      <c r="F3443" s="1101">
        <v>407</v>
      </c>
      <c r="G3443" s="1101">
        <v>33</v>
      </c>
      <c r="H3443" s="1102">
        <f>MID(I3443,1,50)</f>
      </c>
      <c r="I3443" s="1" t="s">
        <v>7404</v>
      </c>
      <c r="J3443" s="1104" t="s">
        <v>7405</v>
      </c>
    </row>
    <row x14ac:dyDescent="0.25" r="3444" customHeight="1" ht="23.25">
      <c r="A3444" s="97">
        <v>84</v>
      </c>
      <c r="B3444" s="2" t="s">
        <v>7339</v>
      </c>
      <c r="C3444" s="1101">
        <v>3443</v>
      </c>
      <c r="D3444" s="1101">
        <v>21</v>
      </c>
      <c r="E3444" s="1101">
        <v>30</v>
      </c>
      <c r="F3444" s="1101">
        <v>407</v>
      </c>
      <c r="G3444" s="1101">
        <v>34</v>
      </c>
      <c r="H3444" s="1102">
        <f>MID(I3444,1,50)</f>
      </c>
      <c r="I3444" s="1" t="s">
        <v>4454</v>
      </c>
      <c r="J3444" s="1104" t="s">
        <v>7406</v>
      </c>
    </row>
    <row x14ac:dyDescent="0.25" r="3445" customHeight="1" ht="23.25">
      <c r="A3445" s="97">
        <v>84</v>
      </c>
      <c r="B3445" s="2" t="s">
        <v>7339</v>
      </c>
      <c r="C3445" s="1101">
        <v>3444</v>
      </c>
      <c r="D3445" s="1101">
        <v>21</v>
      </c>
      <c r="E3445" s="1101">
        <v>30</v>
      </c>
      <c r="F3445" s="1101">
        <v>407</v>
      </c>
      <c r="G3445" s="1101">
        <v>35</v>
      </c>
      <c r="H3445" s="1102">
        <f>MID(I3445,1,50)</f>
      </c>
      <c r="I3445" s="1" t="s">
        <v>7407</v>
      </c>
      <c r="J3445" s="1104" t="s">
        <v>7408</v>
      </c>
    </row>
    <row x14ac:dyDescent="0.25" r="3446" customHeight="1" ht="23.25">
      <c r="A3446" s="97">
        <v>84</v>
      </c>
      <c r="B3446" s="2" t="s">
        <v>7339</v>
      </c>
      <c r="C3446" s="1101">
        <v>3445</v>
      </c>
      <c r="D3446" s="1101">
        <v>21</v>
      </c>
      <c r="E3446" s="1101">
        <v>30</v>
      </c>
      <c r="F3446" s="1101">
        <v>407</v>
      </c>
      <c r="G3446" s="1101">
        <v>36</v>
      </c>
      <c r="H3446" s="1102">
        <f>MID(I3446,1,50)</f>
      </c>
      <c r="I3446" s="1" t="s">
        <v>7409</v>
      </c>
      <c r="J3446" s="1104" t="s">
        <v>7410</v>
      </c>
    </row>
    <row x14ac:dyDescent="0.25" r="3447" customHeight="1" ht="23.25">
      <c r="A3447" s="97">
        <v>84</v>
      </c>
      <c r="B3447" s="2" t="s">
        <v>7339</v>
      </c>
      <c r="C3447" s="1101">
        <v>3446</v>
      </c>
      <c r="D3447" s="1101">
        <v>21</v>
      </c>
      <c r="E3447" s="1101">
        <v>30</v>
      </c>
      <c r="F3447" s="1101">
        <v>407</v>
      </c>
      <c r="G3447" s="1101">
        <v>37</v>
      </c>
      <c r="H3447" s="1102">
        <f>MID(I3447,1,50)</f>
      </c>
      <c r="I3447" s="1" t="s">
        <v>7411</v>
      </c>
      <c r="J3447" s="1104" t="s">
        <v>7412</v>
      </c>
    </row>
    <row x14ac:dyDescent="0.25" r="3448" customHeight="1" ht="23.25">
      <c r="A3448" s="97">
        <v>84</v>
      </c>
      <c r="B3448" s="2" t="s">
        <v>7339</v>
      </c>
      <c r="C3448" s="1101">
        <v>3447</v>
      </c>
      <c r="D3448" s="1101">
        <v>21</v>
      </c>
      <c r="E3448" s="1101">
        <v>30</v>
      </c>
      <c r="F3448" s="1101">
        <v>407</v>
      </c>
      <c r="G3448" s="1101">
        <v>38</v>
      </c>
      <c r="H3448" s="1102">
        <f>MID(I3448,1,50)</f>
      </c>
      <c r="I3448" s="1" t="s">
        <v>7413</v>
      </c>
      <c r="J3448" s="1104" t="s">
        <v>7414</v>
      </c>
    </row>
    <row x14ac:dyDescent="0.25" r="3449" customHeight="1" ht="23.25">
      <c r="A3449" s="97">
        <v>84</v>
      </c>
      <c r="B3449" s="2" t="s">
        <v>7339</v>
      </c>
      <c r="C3449" s="1101">
        <v>3448</v>
      </c>
      <c r="D3449" s="1101">
        <v>21</v>
      </c>
      <c r="E3449" s="1101">
        <v>30</v>
      </c>
      <c r="F3449" s="1101">
        <v>407</v>
      </c>
      <c r="G3449" s="1101">
        <v>39</v>
      </c>
      <c r="H3449" s="1102">
        <f>MID(I3449,1,50)</f>
      </c>
      <c r="I3449" s="1" t="s">
        <v>7415</v>
      </c>
      <c r="J3449" s="1104" t="s">
        <v>7416</v>
      </c>
    </row>
    <row x14ac:dyDescent="0.25" r="3450" customHeight="1" ht="23.25">
      <c r="A3450" s="97">
        <v>84</v>
      </c>
      <c r="B3450" s="2" t="s">
        <v>7339</v>
      </c>
      <c r="C3450" s="1101">
        <v>3449</v>
      </c>
      <c r="D3450" s="1101">
        <v>21</v>
      </c>
      <c r="E3450" s="1101">
        <v>30</v>
      </c>
      <c r="F3450" s="1101">
        <v>407</v>
      </c>
      <c r="G3450" s="1101">
        <v>40</v>
      </c>
      <c r="H3450" s="1102">
        <f>MID(I3450,1,50)</f>
      </c>
      <c r="I3450" s="1" t="s">
        <v>7417</v>
      </c>
      <c r="J3450" s="1104" t="s">
        <v>7418</v>
      </c>
    </row>
    <row x14ac:dyDescent="0.25" r="3451" customHeight="1" ht="23.25">
      <c r="A3451" s="97">
        <v>84</v>
      </c>
      <c r="B3451" s="2" t="s">
        <v>7339</v>
      </c>
      <c r="C3451" s="1101">
        <v>3450</v>
      </c>
      <c r="D3451" s="1101">
        <v>21</v>
      </c>
      <c r="E3451" s="1101">
        <v>30</v>
      </c>
      <c r="F3451" s="1101">
        <v>407</v>
      </c>
      <c r="G3451" s="1101">
        <v>41</v>
      </c>
      <c r="H3451" s="1102">
        <f>MID(I3451,1,50)</f>
      </c>
      <c r="I3451" s="1" t="s">
        <v>7419</v>
      </c>
      <c r="J3451" s="1104" t="s">
        <v>7420</v>
      </c>
    </row>
    <row x14ac:dyDescent="0.25" r="3452" customHeight="1" ht="23.25">
      <c r="A3452" s="97">
        <v>84</v>
      </c>
      <c r="B3452" s="2" t="s">
        <v>7339</v>
      </c>
      <c r="C3452" s="1101">
        <v>3451</v>
      </c>
      <c r="D3452" s="1101">
        <v>21</v>
      </c>
      <c r="E3452" s="1101">
        <v>30</v>
      </c>
      <c r="F3452" s="1101">
        <v>408</v>
      </c>
      <c r="G3452" s="1101">
        <v>42</v>
      </c>
      <c r="H3452" s="1102">
        <f>MID(I3452,1,50)</f>
      </c>
      <c r="I3452" s="1" t="s">
        <v>7421</v>
      </c>
      <c r="J3452" s="1104" t="s">
        <v>7422</v>
      </c>
    </row>
    <row x14ac:dyDescent="0.25" r="3453" customHeight="1" ht="23.25">
      <c r="A3453" s="97">
        <v>84</v>
      </c>
      <c r="B3453" s="2" t="s">
        <v>7339</v>
      </c>
      <c r="C3453" s="1101">
        <v>3452</v>
      </c>
      <c r="D3453" s="1101">
        <v>21</v>
      </c>
      <c r="E3453" s="1101">
        <v>30</v>
      </c>
      <c r="F3453" s="1101">
        <v>408</v>
      </c>
      <c r="G3453" s="1101">
        <v>43</v>
      </c>
      <c r="H3453" s="1102">
        <f>MID(I3453,1,50)</f>
      </c>
      <c r="I3453" s="1" t="s">
        <v>7423</v>
      </c>
      <c r="J3453" s="1104" t="s">
        <v>7424</v>
      </c>
    </row>
    <row x14ac:dyDescent="0.25" r="3454" customHeight="1" ht="23.25">
      <c r="A3454" s="97">
        <v>84</v>
      </c>
      <c r="B3454" s="2" t="s">
        <v>7339</v>
      </c>
      <c r="C3454" s="1101">
        <v>3453</v>
      </c>
      <c r="D3454" s="1101">
        <v>21</v>
      </c>
      <c r="E3454" s="1101">
        <v>30</v>
      </c>
      <c r="F3454" s="1101">
        <v>408</v>
      </c>
      <c r="G3454" s="1101">
        <v>44</v>
      </c>
      <c r="H3454" s="1102">
        <f>MID(I3454,1,50)</f>
      </c>
      <c r="I3454" s="1" t="s">
        <v>7425</v>
      </c>
      <c r="J3454" s="1104" t="s">
        <v>7426</v>
      </c>
    </row>
    <row x14ac:dyDescent="0.25" r="3455" customHeight="1" ht="23.25">
      <c r="A3455" s="97">
        <v>84</v>
      </c>
      <c r="B3455" s="2" t="s">
        <v>7339</v>
      </c>
      <c r="C3455" s="1101">
        <v>3454</v>
      </c>
      <c r="D3455" s="1101">
        <v>21</v>
      </c>
      <c r="E3455" s="1101">
        <v>30</v>
      </c>
      <c r="F3455" s="1101">
        <v>408</v>
      </c>
      <c r="G3455" s="1101">
        <v>45</v>
      </c>
      <c r="H3455" s="1102">
        <f>MID(I3455,1,50)</f>
      </c>
      <c r="I3455" s="1" t="s">
        <v>7427</v>
      </c>
      <c r="J3455" s="1104" t="s">
        <v>7428</v>
      </c>
    </row>
    <row x14ac:dyDescent="0.25" r="3456" customHeight="1" ht="23.25">
      <c r="A3456" s="97">
        <v>84</v>
      </c>
      <c r="B3456" s="2" t="s">
        <v>7339</v>
      </c>
      <c r="C3456" s="1101">
        <v>3455</v>
      </c>
      <c r="D3456" s="1101">
        <v>21</v>
      </c>
      <c r="E3456" s="1101">
        <v>30</v>
      </c>
      <c r="F3456" s="1101">
        <v>408</v>
      </c>
      <c r="G3456" s="1101">
        <v>46</v>
      </c>
      <c r="H3456" s="1102">
        <f>MID(I3456,1,50)</f>
      </c>
      <c r="I3456" s="1" t="s">
        <v>7429</v>
      </c>
      <c r="J3456" s="1104" t="s">
        <v>7430</v>
      </c>
    </row>
    <row x14ac:dyDescent="0.25" r="3457" customHeight="1" ht="23.25">
      <c r="A3457" s="97">
        <v>84</v>
      </c>
      <c r="B3457" s="2" t="s">
        <v>7339</v>
      </c>
      <c r="C3457" s="1101">
        <v>3456</v>
      </c>
      <c r="D3457" s="1101">
        <v>21</v>
      </c>
      <c r="E3457" s="1101">
        <v>30</v>
      </c>
      <c r="F3457" s="1101">
        <v>408</v>
      </c>
      <c r="G3457" s="1101">
        <v>47</v>
      </c>
      <c r="H3457" s="1102">
        <f>MID(I3457,1,50)</f>
      </c>
      <c r="I3457" s="1" t="s">
        <v>7431</v>
      </c>
      <c r="J3457" s="1104" t="s">
        <v>7432</v>
      </c>
    </row>
    <row x14ac:dyDescent="0.25" r="3458" customHeight="1" ht="23.25">
      <c r="A3458" s="97">
        <v>84</v>
      </c>
      <c r="B3458" s="2" t="s">
        <v>7339</v>
      </c>
      <c r="C3458" s="1101">
        <v>3457</v>
      </c>
      <c r="D3458" s="1101">
        <v>21</v>
      </c>
      <c r="E3458" s="1101">
        <v>30</v>
      </c>
      <c r="F3458" s="1101">
        <v>408</v>
      </c>
      <c r="G3458" s="1101">
        <v>48</v>
      </c>
      <c r="H3458" s="1102">
        <f>MID(I3458,1,50)</f>
      </c>
      <c r="I3458" s="1" t="s">
        <v>7433</v>
      </c>
      <c r="J3458" s="1104" t="s">
        <v>7434</v>
      </c>
    </row>
    <row x14ac:dyDescent="0.25" r="3459" customHeight="1" ht="23.25">
      <c r="A3459" s="97">
        <v>84</v>
      </c>
      <c r="B3459" s="2" t="s">
        <v>7339</v>
      </c>
      <c r="C3459" s="1101">
        <v>3458</v>
      </c>
      <c r="D3459" s="1101">
        <v>21</v>
      </c>
      <c r="E3459" s="1101">
        <v>30</v>
      </c>
      <c r="F3459" s="1101">
        <v>408</v>
      </c>
      <c r="G3459" s="1101">
        <v>49</v>
      </c>
      <c r="H3459" s="1102">
        <f>MID(I3459,1,50)</f>
      </c>
      <c r="I3459" s="1" t="s">
        <v>7435</v>
      </c>
      <c r="J3459" s="1104" t="s">
        <v>7436</v>
      </c>
    </row>
    <row x14ac:dyDescent="0.25" r="3460" customHeight="1" ht="23.25">
      <c r="A3460" s="97">
        <v>84</v>
      </c>
      <c r="B3460" s="2" t="s">
        <v>7339</v>
      </c>
      <c r="C3460" s="1101">
        <v>3459</v>
      </c>
      <c r="D3460" s="1101">
        <v>21</v>
      </c>
      <c r="E3460" s="1101">
        <v>30</v>
      </c>
      <c r="F3460" s="1101">
        <v>408</v>
      </c>
      <c r="G3460" s="1101">
        <v>50</v>
      </c>
      <c r="H3460" s="1102">
        <f>MID(I3460,1,50)</f>
      </c>
      <c r="I3460" s="1" t="s">
        <v>7437</v>
      </c>
      <c r="J3460" s="1104" t="s">
        <v>7438</v>
      </c>
    </row>
    <row x14ac:dyDescent="0.25" r="3461" customHeight="1" ht="23.25">
      <c r="A3461" s="97">
        <v>84</v>
      </c>
      <c r="B3461" s="2" t="s">
        <v>7339</v>
      </c>
      <c r="C3461" s="1101">
        <v>3460</v>
      </c>
      <c r="D3461" s="1101">
        <v>21</v>
      </c>
      <c r="E3461" s="1101">
        <v>30</v>
      </c>
      <c r="F3461" s="1101">
        <v>409</v>
      </c>
      <c r="G3461" s="1101">
        <v>51</v>
      </c>
      <c r="H3461" s="1102">
        <f>MID(I3461,1,50)</f>
      </c>
      <c r="I3461" s="1" t="s">
        <v>7439</v>
      </c>
      <c r="J3461" s="1104" t="s">
        <v>7440</v>
      </c>
    </row>
    <row x14ac:dyDescent="0.25" r="3462" customHeight="1" ht="23.25">
      <c r="A3462" s="97">
        <v>84</v>
      </c>
      <c r="B3462" s="2" t="s">
        <v>7339</v>
      </c>
      <c r="C3462" s="1101">
        <v>3461</v>
      </c>
      <c r="D3462" s="1101">
        <v>21</v>
      </c>
      <c r="E3462" s="1101">
        <v>30</v>
      </c>
      <c r="F3462" s="1101">
        <v>409</v>
      </c>
      <c r="G3462" s="1101">
        <v>52</v>
      </c>
      <c r="H3462" s="1102">
        <f>MID(I3462,1,50)</f>
      </c>
      <c r="I3462" s="1" t="s">
        <v>7441</v>
      </c>
      <c r="J3462" s="1104" t="s">
        <v>7442</v>
      </c>
    </row>
    <row x14ac:dyDescent="0.25" r="3463" customHeight="1" ht="23.25">
      <c r="A3463" s="97">
        <v>84</v>
      </c>
      <c r="B3463" s="2" t="s">
        <v>7339</v>
      </c>
      <c r="C3463" s="1101">
        <v>3462</v>
      </c>
      <c r="D3463" s="1101">
        <v>21</v>
      </c>
      <c r="E3463" s="1101">
        <v>30</v>
      </c>
      <c r="F3463" s="1101">
        <v>409</v>
      </c>
      <c r="G3463" s="1101">
        <v>53</v>
      </c>
      <c r="H3463" s="1102">
        <f>MID(I3463,1,50)</f>
      </c>
      <c r="I3463" s="1" t="s">
        <v>7443</v>
      </c>
      <c r="J3463" s="1104" t="s">
        <v>7444</v>
      </c>
    </row>
    <row x14ac:dyDescent="0.25" r="3464" customHeight="1" ht="23.25">
      <c r="A3464" s="97">
        <v>84</v>
      </c>
      <c r="B3464" s="2" t="s">
        <v>7339</v>
      </c>
      <c r="C3464" s="1101">
        <v>3463</v>
      </c>
      <c r="D3464" s="1101">
        <v>21</v>
      </c>
      <c r="E3464" s="1101">
        <v>30</v>
      </c>
      <c r="F3464" s="1101">
        <v>409</v>
      </c>
      <c r="G3464" s="1101">
        <v>54</v>
      </c>
      <c r="H3464" s="1102">
        <f>MID(I3464,1,50)</f>
      </c>
      <c r="I3464" s="1" t="s">
        <v>7445</v>
      </c>
      <c r="J3464" s="1104" t="s">
        <v>7446</v>
      </c>
    </row>
    <row x14ac:dyDescent="0.25" r="3465" customHeight="1" ht="23.25">
      <c r="A3465" s="97">
        <v>84</v>
      </c>
      <c r="B3465" s="2" t="s">
        <v>7339</v>
      </c>
      <c r="C3465" s="1101">
        <v>3464</v>
      </c>
      <c r="D3465" s="1101">
        <v>21</v>
      </c>
      <c r="E3465" s="1101">
        <v>30</v>
      </c>
      <c r="F3465" s="1101">
        <v>409</v>
      </c>
      <c r="G3465" s="1101">
        <v>55</v>
      </c>
      <c r="H3465" s="1102">
        <f>MID(I3465,1,50)</f>
      </c>
      <c r="I3465" s="1" t="s">
        <v>7447</v>
      </c>
      <c r="J3465" s="1104" t="s">
        <v>7448</v>
      </c>
    </row>
    <row x14ac:dyDescent="0.25" r="3466" customHeight="1" ht="23.25">
      <c r="A3466" s="97">
        <v>84</v>
      </c>
      <c r="B3466" s="2" t="s">
        <v>7339</v>
      </c>
      <c r="C3466" s="1101">
        <v>3465</v>
      </c>
      <c r="D3466" s="1101">
        <v>21</v>
      </c>
      <c r="E3466" s="1101">
        <v>30</v>
      </c>
      <c r="F3466" s="1101">
        <v>409</v>
      </c>
      <c r="G3466" s="1101">
        <v>56</v>
      </c>
      <c r="H3466" s="1102">
        <f>MID(I3466,1,50)</f>
      </c>
      <c r="I3466" s="1" t="s">
        <v>7449</v>
      </c>
      <c r="J3466" s="1104" t="s">
        <v>7450</v>
      </c>
    </row>
    <row x14ac:dyDescent="0.25" r="3467" customHeight="1" ht="23.25">
      <c r="A3467" s="97">
        <v>84</v>
      </c>
      <c r="B3467" s="2" t="s">
        <v>7339</v>
      </c>
      <c r="C3467" s="1101">
        <v>3466</v>
      </c>
      <c r="D3467" s="1101">
        <v>21</v>
      </c>
      <c r="E3467" s="1101">
        <v>30</v>
      </c>
      <c r="F3467" s="1101">
        <v>409</v>
      </c>
      <c r="G3467" s="1101">
        <v>57</v>
      </c>
      <c r="H3467" s="1102">
        <f>MID(I3467,1,50)</f>
      </c>
      <c r="I3467" s="1" t="s">
        <v>7451</v>
      </c>
      <c r="J3467" s="1104" t="s">
        <v>7452</v>
      </c>
    </row>
    <row x14ac:dyDescent="0.25" r="3468" customHeight="1" ht="23.25">
      <c r="A3468" s="97">
        <v>84</v>
      </c>
      <c r="B3468" s="2" t="s">
        <v>7339</v>
      </c>
      <c r="C3468" s="1101">
        <v>3467</v>
      </c>
      <c r="D3468" s="1101">
        <v>21</v>
      </c>
      <c r="E3468" s="1101">
        <v>30</v>
      </c>
      <c r="F3468" s="1101">
        <v>409</v>
      </c>
      <c r="G3468" s="1101">
        <v>58</v>
      </c>
      <c r="H3468" s="1102">
        <f>MID(I3468,1,50)</f>
      </c>
      <c r="I3468" s="1" t="s">
        <v>7453</v>
      </c>
      <c r="J3468" s="1104" t="s">
        <v>7454</v>
      </c>
    </row>
    <row x14ac:dyDescent="0.25" r="3469" customHeight="1" ht="23.25">
      <c r="A3469" s="97">
        <v>84</v>
      </c>
      <c r="B3469" s="2" t="s">
        <v>7339</v>
      </c>
      <c r="C3469" s="1101">
        <v>3468</v>
      </c>
      <c r="D3469" s="1101">
        <v>21</v>
      </c>
      <c r="E3469" s="1101">
        <v>30</v>
      </c>
      <c r="F3469" s="1101">
        <v>409</v>
      </c>
      <c r="G3469" s="1101">
        <v>59</v>
      </c>
      <c r="H3469" s="1102">
        <f>MID(I3469,1,50)</f>
      </c>
      <c r="I3469" s="1" t="s">
        <v>7455</v>
      </c>
      <c r="J3469" s="1104" t="s">
        <v>7456</v>
      </c>
    </row>
    <row x14ac:dyDescent="0.25" r="3470" customHeight="1" ht="23.25">
      <c r="A3470" s="97">
        <v>84</v>
      </c>
      <c r="B3470" s="2" t="s">
        <v>7339</v>
      </c>
      <c r="C3470" s="1101">
        <v>3469</v>
      </c>
      <c r="D3470" s="1101">
        <v>21</v>
      </c>
      <c r="E3470" s="1101">
        <v>30</v>
      </c>
      <c r="F3470" s="1101">
        <v>409</v>
      </c>
      <c r="G3470" s="1101">
        <v>60</v>
      </c>
      <c r="H3470" s="1102">
        <f>MID(I3470,1,50)</f>
      </c>
      <c r="I3470" s="1" t="s">
        <v>7457</v>
      </c>
      <c r="J3470" s="1104" t="s">
        <v>7458</v>
      </c>
    </row>
    <row x14ac:dyDescent="0.25" r="3471" customHeight="1" ht="23.25">
      <c r="A3471" s="97">
        <v>57</v>
      </c>
      <c r="B3471" s="2" t="s">
        <v>7459</v>
      </c>
      <c r="C3471" s="1101">
        <v>3470</v>
      </c>
      <c r="D3471" s="1101">
        <v>21</v>
      </c>
      <c r="E3471" s="1101">
        <v>31</v>
      </c>
      <c r="F3471" s="1101">
        <v>410</v>
      </c>
      <c r="G3471" s="1101">
        <v>1</v>
      </c>
      <c r="H3471" s="1102">
        <f>MID(I3471,1,50)</f>
      </c>
      <c r="I3471" s="1" t="s">
        <v>7340</v>
      </c>
      <c r="J3471" s="1104" t="s">
        <v>7460</v>
      </c>
    </row>
    <row x14ac:dyDescent="0.25" r="3472" customHeight="1" ht="23.25">
      <c r="A3472" s="97">
        <v>57</v>
      </c>
      <c r="B3472" s="2" t="s">
        <v>7459</v>
      </c>
      <c r="C3472" s="1101">
        <v>3471</v>
      </c>
      <c r="D3472" s="1101">
        <v>21</v>
      </c>
      <c r="E3472" s="1101">
        <v>31</v>
      </c>
      <c r="F3472" s="1101">
        <v>410</v>
      </c>
      <c r="G3472" s="1101">
        <v>2</v>
      </c>
      <c r="H3472" s="1102">
        <f>MID(I3472,1,50)</f>
      </c>
      <c r="I3472" s="1" t="s">
        <v>7461</v>
      </c>
      <c r="J3472" s="1104" t="s">
        <v>7462</v>
      </c>
    </row>
    <row x14ac:dyDescent="0.25" r="3473" customHeight="1" ht="23.25">
      <c r="A3473" s="97">
        <v>57</v>
      </c>
      <c r="B3473" s="2" t="s">
        <v>7459</v>
      </c>
      <c r="C3473" s="1101">
        <v>3472</v>
      </c>
      <c r="D3473" s="1101">
        <v>21</v>
      </c>
      <c r="E3473" s="1101">
        <v>31</v>
      </c>
      <c r="F3473" s="1101">
        <v>410</v>
      </c>
      <c r="G3473" s="1101">
        <v>3</v>
      </c>
      <c r="H3473" s="1102">
        <f>MID(I3473,1,50)</f>
      </c>
      <c r="I3473" s="1" t="s">
        <v>7463</v>
      </c>
      <c r="J3473" s="1104" t="s">
        <v>7464</v>
      </c>
    </row>
    <row x14ac:dyDescent="0.25" r="3474" customHeight="1" ht="23.25">
      <c r="A3474" s="97">
        <v>57</v>
      </c>
      <c r="B3474" s="2" t="s">
        <v>7459</v>
      </c>
      <c r="C3474" s="1101">
        <v>3473</v>
      </c>
      <c r="D3474" s="1101">
        <v>21</v>
      </c>
      <c r="E3474" s="1101">
        <v>31</v>
      </c>
      <c r="F3474" s="1101">
        <v>410</v>
      </c>
      <c r="G3474" s="1101">
        <v>4</v>
      </c>
      <c r="H3474" s="1102">
        <f>MID(I3474,1,50)</f>
      </c>
      <c r="I3474" s="1" t="s">
        <v>7465</v>
      </c>
      <c r="J3474" s="1104" t="s">
        <v>7466</v>
      </c>
    </row>
    <row x14ac:dyDescent="0.25" r="3475" customHeight="1" ht="23.25">
      <c r="A3475" s="97">
        <v>57</v>
      </c>
      <c r="B3475" s="2" t="s">
        <v>7459</v>
      </c>
      <c r="C3475" s="1101">
        <v>3474</v>
      </c>
      <c r="D3475" s="1101">
        <v>21</v>
      </c>
      <c r="E3475" s="1101">
        <v>31</v>
      </c>
      <c r="F3475" s="1101">
        <v>410</v>
      </c>
      <c r="G3475" s="1101">
        <v>5</v>
      </c>
      <c r="H3475" s="1102">
        <f>MID(I3475,1,50)</f>
      </c>
      <c r="I3475" s="1" t="s">
        <v>552</v>
      </c>
      <c r="J3475" s="1104" t="s">
        <v>7467</v>
      </c>
    </row>
    <row x14ac:dyDescent="0.25" r="3476" customHeight="1" ht="23.25">
      <c r="A3476" s="97">
        <v>57</v>
      </c>
      <c r="B3476" s="2" t="s">
        <v>7459</v>
      </c>
      <c r="C3476" s="1101">
        <v>3475</v>
      </c>
      <c r="D3476" s="1101">
        <v>21</v>
      </c>
      <c r="E3476" s="1101">
        <v>31</v>
      </c>
      <c r="F3476" s="1101">
        <v>410</v>
      </c>
      <c r="G3476" s="1101">
        <v>6</v>
      </c>
      <c r="H3476" s="1102">
        <f>MID(I3476,1,50)</f>
      </c>
      <c r="I3476" s="1" t="s">
        <v>7468</v>
      </c>
      <c r="J3476" s="1104" t="s">
        <v>7469</v>
      </c>
    </row>
    <row x14ac:dyDescent="0.25" r="3477" customHeight="1" ht="23.25">
      <c r="A3477" s="97">
        <v>57</v>
      </c>
      <c r="B3477" s="2" t="s">
        <v>7459</v>
      </c>
      <c r="C3477" s="1101">
        <v>3476</v>
      </c>
      <c r="D3477" s="1101">
        <v>21</v>
      </c>
      <c r="E3477" s="1101">
        <v>31</v>
      </c>
      <c r="F3477" s="1101">
        <v>410</v>
      </c>
      <c r="G3477" s="1101">
        <v>7</v>
      </c>
      <c r="H3477" s="1102">
        <f>MID(I3477,1,50)</f>
      </c>
      <c r="I3477" s="1" t="s">
        <v>7470</v>
      </c>
      <c r="J3477" s="1104" t="s">
        <v>7471</v>
      </c>
    </row>
    <row x14ac:dyDescent="0.25" r="3478" customHeight="1" ht="23.25">
      <c r="A3478" s="97">
        <v>57</v>
      </c>
      <c r="B3478" s="2" t="s">
        <v>7459</v>
      </c>
      <c r="C3478" s="1101">
        <v>3477</v>
      </c>
      <c r="D3478" s="1101">
        <v>21</v>
      </c>
      <c r="E3478" s="1101">
        <v>31</v>
      </c>
      <c r="F3478" s="1101">
        <v>410</v>
      </c>
      <c r="G3478" s="1101">
        <v>8</v>
      </c>
      <c r="H3478" s="1102">
        <f>MID(I3478,1,50)</f>
      </c>
      <c r="I3478" s="1" t="s">
        <v>7472</v>
      </c>
      <c r="J3478" s="1104" t="s">
        <v>7473</v>
      </c>
    </row>
    <row x14ac:dyDescent="0.25" r="3479" customHeight="1" ht="23.25">
      <c r="A3479" s="97">
        <v>57</v>
      </c>
      <c r="B3479" s="2" t="s">
        <v>7459</v>
      </c>
      <c r="C3479" s="1101">
        <v>3478</v>
      </c>
      <c r="D3479" s="1101">
        <v>21</v>
      </c>
      <c r="E3479" s="1101">
        <v>31</v>
      </c>
      <c r="F3479" s="1101">
        <v>410</v>
      </c>
      <c r="G3479" s="1101">
        <v>9</v>
      </c>
      <c r="H3479" s="1102">
        <f>MID(I3479,1,50)</f>
      </c>
      <c r="I3479" s="1" t="s">
        <v>7474</v>
      </c>
      <c r="J3479" s="1104" t="s">
        <v>7475</v>
      </c>
    </row>
    <row x14ac:dyDescent="0.25" r="3480" customHeight="1" ht="23.25">
      <c r="A3480" s="97">
        <v>57</v>
      </c>
      <c r="B3480" s="2" t="s">
        <v>7459</v>
      </c>
      <c r="C3480" s="1101">
        <v>3479</v>
      </c>
      <c r="D3480" s="1101">
        <v>21</v>
      </c>
      <c r="E3480" s="1101">
        <v>31</v>
      </c>
      <c r="F3480" s="1101">
        <v>410</v>
      </c>
      <c r="G3480" s="1101">
        <v>10</v>
      </c>
      <c r="H3480" s="1102">
        <f>MID(I3480,1,50)</f>
      </c>
      <c r="I3480" s="1" t="s">
        <v>7476</v>
      </c>
      <c r="J3480" s="1104" t="s">
        <v>7477</v>
      </c>
    </row>
    <row x14ac:dyDescent="0.25" r="3481" customHeight="1" ht="23.25">
      <c r="A3481" s="97">
        <v>57</v>
      </c>
      <c r="B3481" s="2" t="s">
        <v>7459</v>
      </c>
      <c r="C3481" s="1101">
        <v>3480</v>
      </c>
      <c r="D3481" s="1101">
        <v>21</v>
      </c>
      <c r="E3481" s="1101">
        <v>31</v>
      </c>
      <c r="F3481" s="1101">
        <v>410</v>
      </c>
      <c r="G3481" s="1101">
        <v>11</v>
      </c>
      <c r="H3481" s="1102">
        <f>MID(I3481,1,50)</f>
      </c>
      <c r="I3481" s="1" t="s">
        <v>7478</v>
      </c>
      <c r="J3481" s="1104" t="s">
        <v>7479</v>
      </c>
    </row>
    <row x14ac:dyDescent="0.25" r="3482" customHeight="1" ht="23.25">
      <c r="A3482" s="97">
        <v>57</v>
      </c>
      <c r="B3482" s="2" t="s">
        <v>7459</v>
      </c>
      <c r="C3482" s="1101">
        <v>3481</v>
      </c>
      <c r="D3482" s="1101">
        <v>21</v>
      </c>
      <c r="E3482" s="1101">
        <v>31</v>
      </c>
      <c r="F3482" s="1101">
        <v>411</v>
      </c>
      <c r="G3482" s="1101">
        <v>12</v>
      </c>
      <c r="H3482" s="1102">
        <f>MID(I3482,1,50)</f>
      </c>
      <c r="I3482" s="1" t="s">
        <v>7480</v>
      </c>
      <c r="J3482" s="1104" t="s">
        <v>7481</v>
      </c>
    </row>
    <row x14ac:dyDescent="0.25" r="3483" customHeight="1" ht="23.25">
      <c r="A3483" s="97">
        <v>57</v>
      </c>
      <c r="B3483" s="2" t="s">
        <v>7459</v>
      </c>
      <c r="C3483" s="1101">
        <v>3482</v>
      </c>
      <c r="D3483" s="1101">
        <v>21</v>
      </c>
      <c r="E3483" s="1101">
        <v>31</v>
      </c>
      <c r="F3483" s="1101">
        <v>411</v>
      </c>
      <c r="G3483" s="1101">
        <v>13</v>
      </c>
      <c r="H3483" s="1102">
        <f>MID(I3483,1,50)</f>
      </c>
      <c r="I3483" s="1" t="s">
        <v>7482</v>
      </c>
      <c r="J3483" s="1104" t="s">
        <v>7483</v>
      </c>
    </row>
    <row x14ac:dyDescent="0.25" r="3484" customHeight="1" ht="23.25">
      <c r="A3484" s="97">
        <v>57</v>
      </c>
      <c r="B3484" s="2" t="s">
        <v>7459</v>
      </c>
      <c r="C3484" s="1101">
        <v>3483</v>
      </c>
      <c r="D3484" s="1101">
        <v>21</v>
      </c>
      <c r="E3484" s="1101">
        <v>31</v>
      </c>
      <c r="F3484" s="1101">
        <v>411</v>
      </c>
      <c r="G3484" s="1101">
        <v>14</v>
      </c>
      <c r="H3484" s="1102">
        <f>MID(I3484,1,50)</f>
      </c>
      <c r="I3484" s="1" t="s">
        <v>7484</v>
      </c>
      <c r="J3484" s="1104" t="s">
        <v>7485</v>
      </c>
    </row>
    <row x14ac:dyDescent="0.25" r="3485" customHeight="1" ht="23.25">
      <c r="A3485" s="97">
        <v>57</v>
      </c>
      <c r="B3485" s="2" t="s">
        <v>7459</v>
      </c>
      <c r="C3485" s="1101">
        <v>3484</v>
      </c>
      <c r="D3485" s="1101">
        <v>21</v>
      </c>
      <c r="E3485" s="1101">
        <v>31</v>
      </c>
      <c r="F3485" s="1101">
        <v>411</v>
      </c>
      <c r="G3485" s="1101">
        <v>15</v>
      </c>
      <c r="H3485" s="1102">
        <f>MID(I3485,1,50)</f>
      </c>
      <c r="I3485" s="1" t="s">
        <v>7486</v>
      </c>
      <c r="J3485" s="1104" t="s">
        <v>7487</v>
      </c>
    </row>
    <row x14ac:dyDescent="0.25" r="3486" customHeight="1" ht="23.25">
      <c r="A3486" s="97">
        <v>57</v>
      </c>
      <c r="B3486" s="2" t="s">
        <v>7459</v>
      </c>
      <c r="C3486" s="1101">
        <v>3485</v>
      </c>
      <c r="D3486" s="1101">
        <v>21</v>
      </c>
      <c r="E3486" s="1101">
        <v>31</v>
      </c>
      <c r="F3486" s="1101">
        <v>411</v>
      </c>
      <c r="G3486" s="1101">
        <v>16</v>
      </c>
      <c r="H3486" s="1102">
        <f>MID(I3486,1,50)</f>
      </c>
      <c r="I3486" s="1" t="s">
        <v>7488</v>
      </c>
      <c r="J3486" s="1104" t="s">
        <v>7489</v>
      </c>
    </row>
    <row x14ac:dyDescent="0.25" r="3487" customHeight="1" ht="23.25">
      <c r="A3487" s="97">
        <v>57</v>
      </c>
      <c r="B3487" s="2" t="s">
        <v>7459</v>
      </c>
      <c r="C3487" s="1101">
        <v>3486</v>
      </c>
      <c r="D3487" s="1101">
        <v>21</v>
      </c>
      <c r="E3487" s="1101">
        <v>31</v>
      </c>
      <c r="F3487" s="1101">
        <v>411</v>
      </c>
      <c r="G3487" s="1101">
        <v>17</v>
      </c>
      <c r="H3487" s="1102">
        <f>MID(I3487,1,50)</f>
      </c>
      <c r="I3487" s="1" t="s">
        <v>7490</v>
      </c>
      <c r="J3487" s="1104" t="s">
        <v>7491</v>
      </c>
    </row>
    <row x14ac:dyDescent="0.25" r="3488" customHeight="1" ht="23.25">
      <c r="A3488" s="97">
        <v>57</v>
      </c>
      <c r="B3488" s="2" t="s">
        <v>7459</v>
      </c>
      <c r="C3488" s="1101">
        <v>3487</v>
      </c>
      <c r="D3488" s="1101">
        <v>21</v>
      </c>
      <c r="E3488" s="1101">
        <v>31</v>
      </c>
      <c r="F3488" s="1101">
        <v>411</v>
      </c>
      <c r="G3488" s="1101">
        <v>18</v>
      </c>
      <c r="H3488" s="1102">
        <f>MID(I3488,1,50)</f>
      </c>
      <c r="I3488" s="1" t="s">
        <v>7492</v>
      </c>
      <c r="J3488" s="1104" t="s">
        <v>7493</v>
      </c>
    </row>
    <row x14ac:dyDescent="0.25" r="3489" customHeight="1" ht="23.25">
      <c r="A3489" s="97">
        <v>57</v>
      </c>
      <c r="B3489" s="2" t="s">
        <v>7459</v>
      </c>
      <c r="C3489" s="1101">
        <v>3488</v>
      </c>
      <c r="D3489" s="1101">
        <v>21</v>
      </c>
      <c r="E3489" s="1101">
        <v>31</v>
      </c>
      <c r="F3489" s="1101">
        <v>411</v>
      </c>
      <c r="G3489" s="1101">
        <v>19</v>
      </c>
      <c r="H3489" s="1102">
        <f>MID(I3489,1,50)</f>
      </c>
      <c r="I3489" s="1" t="s">
        <v>7494</v>
      </c>
      <c r="J3489" s="1104" t="s">
        <v>7495</v>
      </c>
    </row>
    <row x14ac:dyDescent="0.25" r="3490" customHeight="1" ht="23.25">
      <c r="A3490" s="97">
        <v>57</v>
      </c>
      <c r="B3490" s="2" t="s">
        <v>7459</v>
      </c>
      <c r="C3490" s="1101">
        <v>3489</v>
      </c>
      <c r="D3490" s="1101">
        <v>21</v>
      </c>
      <c r="E3490" s="1101">
        <v>31</v>
      </c>
      <c r="F3490" s="1101">
        <v>412</v>
      </c>
      <c r="G3490" s="1101">
        <v>20</v>
      </c>
      <c r="H3490" s="1102">
        <f>MID(I3490,1,50)</f>
      </c>
      <c r="I3490" s="1" t="s">
        <v>7496</v>
      </c>
      <c r="J3490" s="1104" t="s">
        <v>7497</v>
      </c>
    </row>
    <row x14ac:dyDescent="0.25" r="3491" customHeight="1" ht="23.25">
      <c r="A3491" s="97">
        <v>57</v>
      </c>
      <c r="B3491" s="2" t="s">
        <v>7459</v>
      </c>
      <c r="C3491" s="1101">
        <v>3490</v>
      </c>
      <c r="D3491" s="1101">
        <v>21</v>
      </c>
      <c r="E3491" s="1101">
        <v>31</v>
      </c>
      <c r="F3491" s="1101">
        <v>412</v>
      </c>
      <c r="G3491" s="1101">
        <v>21</v>
      </c>
      <c r="H3491" s="1102">
        <f>MID(I3491,1,50)</f>
      </c>
      <c r="I3491" s="1" t="s">
        <v>7498</v>
      </c>
      <c r="J3491" s="1104" t="s">
        <v>7499</v>
      </c>
    </row>
    <row x14ac:dyDescent="0.25" r="3492" customHeight="1" ht="23.25">
      <c r="A3492" s="97">
        <v>57</v>
      </c>
      <c r="B3492" s="2" t="s">
        <v>7459</v>
      </c>
      <c r="C3492" s="1101">
        <v>3491</v>
      </c>
      <c r="D3492" s="1101">
        <v>21</v>
      </c>
      <c r="E3492" s="1101">
        <v>31</v>
      </c>
      <c r="F3492" s="1101">
        <v>412</v>
      </c>
      <c r="G3492" s="1101">
        <v>22</v>
      </c>
      <c r="H3492" s="1102">
        <f>MID(I3492,1,50)</f>
      </c>
      <c r="I3492" s="1" t="s">
        <v>7500</v>
      </c>
      <c r="J3492" s="1104" t="s">
        <v>7501</v>
      </c>
    </row>
    <row x14ac:dyDescent="0.25" r="3493" customHeight="1" ht="23.25">
      <c r="A3493" s="97">
        <v>57</v>
      </c>
      <c r="B3493" s="2" t="s">
        <v>7459</v>
      </c>
      <c r="C3493" s="1101">
        <v>3492</v>
      </c>
      <c r="D3493" s="1101">
        <v>21</v>
      </c>
      <c r="E3493" s="1101">
        <v>31</v>
      </c>
      <c r="F3493" s="1101">
        <v>412</v>
      </c>
      <c r="G3493" s="1101">
        <v>23</v>
      </c>
      <c r="H3493" s="1102">
        <f>MID(I3493,1,50)</f>
      </c>
      <c r="I3493" s="1" t="s">
        <v>7502</v>
      </c>
      <c r="J3493" s="1104" t="s">
        <v>7503</v>
      </c>
    </row>
    <row x14ac:dyDescent="0.25" r="3494" customHeight="1" ht="23.25">
      <c r="A3494" s="97">
        <v>57</v>
      </c>
      <c r="B3494" s="2" t="s">
        <v>7459</v>
      </c>
      <c r="C3494" s="1101">
        <v>3493</v>
      </c>
      <c r="D3494" s="1101">
        <v>21</v>
      </c>
      <c r="E3494" s="1101">
        <v>31</v>
      </c>
      <c r="F3494" s="1101">
        <v>412</v>
      </c>
      <c r="G3494" s="1101">
        <v>24</v>
      </c>
      <c r="H3494" s="1102">
        <f>MID(I3494,1,50)</f>
      </c>
      <c r="I3494" s="1" t="s">
        <v>7504</v>
      </c>
      <c r="J3494" s="1104" t="s">
        <v>7505</v>
      </c>
    </row>
    <row x14ac:dyDescent="0.25" r="3495" customHeight="1" ht="23.25">
      <c r="A3495" s="97">
        <v>57</v>
      </c>
      <c r="B3495" s="2" t="s">
        <v>7459</v>
      </c>
      <c r="C3495" s="1101">
        <v>3494</v>
      </c>
      <c r="D3495" s="1101">
        <v>21</v>
      </c>
      <c r="E3495" s="1101">
        <v>31</v>
      </c>
      <c r="F3495" s="1101">
        <v>412</v>
      </c>
      <c r="G3495" s="1101">
        <v>25</v>
      </c>
      <c r="H3495" s="1102">
        <f>MID(I3495,1,50)</f>
      </c>
      <c r="I3495" s="1" t="s">
        <v>7506</v>
      </c>
      <c r="J3495" s="1104" t="s">
        <v>7507</v>
      </c>
    </row>
    <row x14ac:dyDescent="0.25" r="3496" customHeight="1" ht="23.25">
      <c r="A3496" s="97">
        <v>57</v>
      </c>
      <c r="B3496" s="2" t="s">
        <v>7459</v>
      </c>
      <c r="C3496" s="1101">
        <v>3495</v>
      </c>
      <c r="D3496" s="1101">
        <v>21</v>
      </c>
      <c r="E3496" s="1101">
        <v>31</v>
      </c>
      <c r="F3496" s="1101">
        <v>412</v>
      </c>
      <c r="G3496" s="1101">
        <v>26</v>
      </c>
      <c r="H3496" s="1102">
        <f>MID(I3496,1,50)</f>
      </c>
      <c r="I3496" s="1" t="s">
        <v>7508</v>
      </c>
      <c r="J3496" s="1104" t="s">
        <v>7509</v>
      </c>
    </row>
    <row x14ac:dyDescent="0.25" r="3497" customHeight="1" ht="23.25">
      <c r="A3497" s="97">
        <v>57</v>
      </c>
      <c r="B3497" s="2" t="s">
        <v>7459</v>
      </c>
      <c r="C3497" s="1101">
        <v>3496</v>
      </c>
      <c r="D3497" s="1101">
        <v>21</v>
      </c>
      <c r="E3497" s="1101">
        <v>31</v>
      </c>
      <c r="F3497" s="1101">
        <v>412</v>
      </c>
      <c r="G3497" s="1101">
        <v>27</v>
      </c>
      <c r="H3497" s="1102">
        <f>MID(I3497,1,50)</f>
      </c>
      <c r="I3497" s="1" t="s">
        <v>7510</v>
      </c>
      <c r="J3497" s="1104" t="s">
        <v>7511</v>
      </c>
    </row>
    <row x14ac:dyDescent="0.25" r="3498" customHeight="1" ht="23.25">
      <c r="A3498" s="97">
        <v>57</v>
      </c>
      <c r="B3498" s="2" t="s">
        <v>7459</v>
      </c>
      <c r="C3498" s="1101">
        <v>3497</v>
      </c>
      <c r="D3498" s="1101">
        <v>21</v>
      </c>
      <c r="E3498" s="1101">
        <v>31</v>
      </c>
      <c r="F3498" s="1101">
        <v>412</v>
      </c>
      <c r="G3498" s="1101">
        <v>28</v>
      </c>
      <c r="H3498" s="1102">
        <f>MID(I3498,1,50)</f>
      </c>
      <c r="I3498" s="1" t="s">
        <v>7512</v>
      </c>
      <c r="J3498" s="1104" t="s">
        <v>7513</v>
      </c>
    </row>
    <row x14ac:dyDescent="0.25" r="3499" customHeight="1" ht="23.25">
      <c r="A3499" s="97">
        <v>57</v>
      </c>
      <c r="B3499" s="2" t="s">
        <v>7459</v>
      </c>
      <c r="C3499" s="1101">
        <v>3498</v>
      </c>
      <c r="D3499" s="1101">
        <v>21</v>
      </c>
      <c r="E3499" s="1101">
        <v>31</v>
      </c>
      <c r="F3499" s="1101">
        <v>413</v>
      </c>
      <c r="G3499" s="1101">
        <v>29</v>
      </c>
      <c r="H3499" s="1102">
        <f>MID(I3499,1,50)</f>
      </c>
      <c r="I3499" s="1" t="s">
        <v>7514</v>
      </c>
      <c r="J3499" s="1104" t="s">
        <v>7515</v>
      </c>
    </row>
    <row x14ac:dyDescent="0.25" r="3500" customHeight="1" ht="23.25">
      <c r="A3500" s="97">
        <v>57</v>
      </c>
      <c r="B3500" s="2" t="s">
        <v>7459</v>
      </c>
      <c r="C3500" s="1101">
        <v>3499</v>
      </c>
      <c r="D3500" s="1101">
        <v>21</v>
      </c>
      <c r="E3500" s="1101">
        <v>31</v>
      </c>
      <c r="F3500" s="1101">
        <v>413</v>
      </c>
      <c r="G3500" s="1101">
        <v>30</v>
      </c>
      <c r="H3500" s="1102">
        <f>MID(I3500,1,50)</f>
      </c>
      <c r="I3500" s="1" t="s">
        <v>7516</v>
      </c>
      <c r="J3500" s="1104" t="s">
        <v>7517</v>
      </c>
    </row>
    <row x14ac:dyDescent="0.25" r="3501" customHeight="1" ht="23.25">
      <c r="A3501" s="97">
        <v>57</v>
      </c>
      <c r="B3501" s="2" t="s">
        <v>7459</v>
      </c>
      <c r="C3501" s="1101">
        <v>3500</v>
      </c>
      <c r="D3501" s="1101">
        <v>21</v>
      </c>
      <c r="E3501" s="1101">
        <v>31</v>
      </c>
      <c r="F3501" s="1101">
        <v>413</v>
      </c>
      <c r="G3501" s="1101">
        <v>31</v>
      </c>
      <c r="H3501" s="1102">
        <f>MID(I3501,1,50)</f>
      </c>
      <c r="I3501" s="1" t="s">
        <v>7518</v>
      </c>
      <c r="J3501" s="1104" t="s">
        <v>7519</v>
      </c>
    </row>
    <row x14ac:dyDescent="0.25" r="3502" customHeight="1" ht="23.25">
      <c r="A3502" s="97">
        <v>57</v>
      </c>
      <c r="B3502" s="2" t="s">
        <v>7459</v>
      </c>
      <c r="C3502" s="1101">
        <v>3501</v>
      </c>
      <c r="D3502" s="1101">
        <v>21</v>
      </c>
      <c r="E3502" s="1101">
        <v>31</v>
      </c>
      <c r="F3502" s="1101">
        <v>413</v>
      </c>
      <c r="G3502" s="1101">
        <v>32</v>
      </c>
      <c r="H3502" s="1102">
        <f>MID(I3502,1,50)</f>
      </c>
      <c r="I3502" s="1" t="s">
        <v>7520</v>
      </c>
      <c r="J3502" s="1104" t="s">
        <v>7521</v>
      </c>
    </row>
    <row x14ac:dyDescent="0.25" r="3503" customHeight="1" ht="23.25">
      <c r="A3503" s="97">
        <v>57</v>
      </c>
      <c r="B3503" s="2" t="s">
        <v>7459</v>
      </c>
      <c r="C3503" s="1101">
        <v>3502</v>
      </c>
      <c r="D3503" s="1101">
        <v>21</v>
      </c>
      <c r="E3503" s="1101">
        <v>31</v>
      </c>
      <c r="F3503" s="1101">
        <v>413</v>
      </c>
      <c r="G3503" s="1101">
        <v>33</v>
      </c>
      <c r="H3503" s="1102">
        <f>MID(I3503,1,50)</f>
      </c>
      <c r="I3503" s="1" t="s">
        <v>7522</v>
      </c>
      <c r="J3503" s="1104" t="s">
        <v>7523</v>
      </c>
    </row>
    <row x14ac:dyDescent="0.25" r="3504" customHeight="1" ht="23.25">
      <c r="A3504" s="97">
        <v>57</v>
      </c>
      <c r="B3504" s="2" t="s">
        <v>7459</v>
      </c>
      <c r="C3504" s="1101">
        <v>3503</v>
      </c>
      <c r="D3504" s="1101">
        <v>21</v>
      </c>
      <c r="E3504" s="1101">
        <v>31</v>
      </c>
      <c r="F3504" s="1101">
        <v>413</v>
      </c>
      <c r="G3504" s="1101">
        <v>34</v>
      </c>
      <c r="H3504" s="1102">
        <f>MID(I3504,1,50)</f>
      </c>
      <c r="I3504" s="1" t="s">
        <v>7524</v>
      </c>
      <c r="J3504" s="1104" t="s">
        <v>7525</v>
      </c>
    </row>
    <row x14ac:dyDescent="0.25" r="3505" customHeight="1" ht="23.25">
      <c r="A3505" s="97">
        <v>75</v>
      </c>
      <c r="B3505" s="2" t="s">
        <v>7526</v>
      </c>
      <c r="C3505" s="1101">
        <v>3504</v>
      </c>
      <c r="D3505" s="1101">
        <v>21</v>
      </c>
      <c r="E3505" s="1101">
        <v>32</v>
      </c>
      <c r="F3505" s="1101">
        <v>414</v>
      </c>
      <c r="G3505" s="1101">
        <v>1</v>
      </c>
      <c r="H3505" s="1102">
        <f>MID(I3505,1,50)</f>
      </c>
      <c r="I3505" s="1" t="s">
        <v>7527</v>
      </c>
      <c r="J3505" s="1104" t="s">
        <v>7528</v>
      </c>
    </row>
    <row x14ac:dyDescent="0.25" r="3506" customHeight="1" ht="23.25">
      <c r="A3506" s="97">
        <v>75</v>
      </c>
      <c r="B3506" s="2" t="s">
        <v>7526</v>
      </c>
      <c r="C3506" s="1101">
        <v>3505</v>
      </c>
      <c r="D3506" s="1101">
        <v>21</v>
      </c>
      <c r="E3506" s="1101">
        <v>32</v>
      </c>
      <c r="F3506" s="1101">
        <v>414</v>
      </c>
      <c r="G3506" s="1101">
        <v>2</v>
      </c>
      <c r="H3506" s="1102">
        <f>MID(I3506,1,50)</f>
      </c>
      <c r="I3506" s="1" t="s">
        <v>7529</v>
      </c>
      <c r="J3506" s="1104" t="s">
        <v>7530</v>
      </c>
    </row>
    <row x14ac:dyDescent="0.25" r="3507" customHeight="1" ht="23.25">
      <c r="A3507" s="97">
        <v>75</v>
      </c>
      <c r="B3507" s="2" t="s">
        <v>7526</v>
      </c>
      <c r="C3507" s="1101">
        <v>3506</v>
      </c>
      <c r="D3507" s="1101">
        <v>21</v>
      </c>
      <c r="E3507" s="1101">
        <v>32</v>
      </c>
      <c r="F3507" s="1101">
        <v>414</v>
      </c>
      <c r="G3507" s="1101">
        <v>3</v>
      </c>
      <c r="H3507" s="1102">
        <f>MID(I3507,1,50)</f>
      </c>
      <c r="I3507" s="1" t="s">
        <v>7531</v>
      </c>
      <c r="J3507" s="1104" t="s">
        <v>7532</v>
      </c>
    </row>
    <row x14ac:dyDescent="0.25" r="3508" customHeight="1" ht="23.25">
      <c r="A3508" s="97">
        <v>75</v>
      </c>
      <c r="B3508" s="2" t="s">
        <v>7526</v>
      </c>
      <c r="C3508" s="1101">
        <v>3507</v>
      </c>
      <c r="D3508" s="1101">
        <v>21</v>
      </c>
      <c r="E3508" s="1101">
        <v>32</v>
      </c>
      <c r="F3508" s="1101">
        <v>414</v>
      </c>
      <c r="G3508" s="1101">
        <v>4</v>
      </c>
      <c r="H3508" s="1102">
        <f>MID(I3508,1,50)</f>
      </c>
      <c r="I3508" s="1" t="s">
        <v>7533</v>
      </c>
      <c r="J3508" s="1104" t="s">
        <v>7534</v>
      </c>
    </row>
    <row x14ac:dyDescent="0.25" r="3509" customHeight="1" ht="23.25">
      <c r="A3509" s="97">
        <v>75</v>
      </c>
      <c r="B3509" s="2" t="s">
        <v>7526</v>
      </c>
      <c r="C3509" s="1101">
        <v>3508</v>
      </c>
      <c r="D3509" s="1101">
        <v>21</v>
      </c>
      <c r="E3509" s="1101">
        <v>32</v>
      </c>
      <c r="F3509" s="1101">
        <v>414</v>
      </c>
      <c r="G3509" s="1101">
        <v>5</v>
      </c>
      <c r="H3509" s="1102">
        <f>MID(I3509,1,50)</f>
      </c>
      <c r="I3509" s="1" t="s">
        <v>7535</v>
      </c>
      <c r="J3509" s="1104" t="s">
        <v>7536</v>
      </c>
    </row>
    <row x14ac:dyDescent="0.25" r="3510" customHeight="1" ht="23.25">
      <c r="A3510" s="97">
        <v>75</v>
      </c>
      <c r="B3510" s="2" t="s">
        <v>7526</v>
      </c>
      <c r="C3510" s="1101">
        <v>3509</v>
      </c>
      <c r="D3510" s="1101">
        <v>21</v>
      </c>
      <c r="E3510" s="1101">
        <v>32</v>
      </c>
      <c r="F3510" s="1101">
        <v>414</v>
      </c>
      <c r="G3510" s="1101">
        <v>6</v>
      </c>
      <c r="H3510" s="1102">
        <f>MID(I3510,1,50)</f>
      </c>
      <c r="I3510" s="1" t="s">
        <v>7537</v>
      </c>
      <c r="J3510" s="1104" t="s">
        <v>7538</v>
      </c>
    </row>
    <row x14ac:dyDescent="0.25" r="3511" customHeight="1" ht="23.25">
      <c r="A3511" s="97">
        <v>75</v>
      </c>
      <c r="B3511" s="2" t="s">
        <v>7526</v>
      </c>
      <c r="C3511" s="1101">
        <v>3510</v>
      </c>
      <c r="D3511" s="1101">
        <v>21</v>
      </c>
      <c r="E3511" s="1101">
        <v>32</v>
      </c>
      <c r="F3511" s="1101">
        <v>414</v>
      </c>
      <c r="G3511" s="1101">
        <v>7</v>
      </c>
      <c r="H3511" s="1102">
        <f>MID(I3511,1,50)</f>
      </c>
      <c r="I3511" s="1" t="s">
        <v>7539</v>
      </c>
      <c r="J3511" s="1104" t="s">
        <v>7540</v>
      </c>
    </row>
    <row x14ac:dyDescent="0.25" r="3512" customHeight="1" ht="23.25">
      <c r="A3512" s="97">
        <v>75</v>
      </c>
      <c r="B3512" s="2" t="s">
        <v>7526</v>
      </c>
      <c r="C3512" s="1101">
        <v>3511</v>
      </c>
      <c r="D3512" s="1101">
        <v>21</v>
      </c>
      <c r="E3512" s="1101">
        <v>32</v>
      </c>
      <c r="F3512" s="1101">
        <v>414</v>
      </c>
      <c r="G3512" s="1101">
        <v>8</v>
      </c>
      <c r="H3512" s="1102">
        <f>MID(I3512,1,50)</f>
      </c>
      <c r="I3512" s="1" t="s">
        <v>7541</v>
      </c>
      <c r="J3512" s="1104" t="s">
        <v>7542</v>
      </c>
    </row>
    <row x14ac:dyDescent="0.25" r="3513" customHeight="1" ht="23.25">
      <c r="A3513" s="97">
        <v>75</v>
      </c>
      <c r="B3513" s="2" t="s">
        <v>7526</v>
      </c>
      <c r="C3513" s="1101">
        <v>3512</v>
      </c>
      <c r="D3513" s="1101">
        <v>21</v>
      </c>
      <c r="E3513" s="1101">
        <v>32</v>
      </c>
      <c r="F3513" s="1101">
        <v>414</v>
      </c>
      <c r="G3513" s="1101">
        <v>9</v>
      </c>
      <c r="H3513" s="1102">
        <f>MID(I3513,1,50)</f>
      </c>
      <c r="I3513" s="1" t="s">
        <v>7543</v>
      </c>
      <c r="J3513" s="1104" t="s">
        <v>7544</v>
      </c>
    </row>
    <row x14ac:dyDescent="0.25" r="3514" customHeight="1" ht="23.25">
      <c r="A3514" s="97">
        <v>75</v>
      </c>
      <c r="B3514" s="2" t="s">
        <v>7526</v>
      </c>
      <c r="C3514" s="1101">
        <v>3513</v>
      </c>
      <c r="D3514" s="1101">
        <v>21</v>
      </c>
      <c r="E3514" s="1101">
        <v>32</v>
      </c>
      <c r="F3514" s="1101">
        <v>414</v>
      </c>
      <c r="G3514" s="1101">
        <v>10</v>
      </c>
      <c r="H3514" s="1102">
        <f>MID(I3514,1,50)</f>
      </c>
      <c r="I3514" s="1" t="s">
        <v>7545</v>
      </c>
      <c r="J3514" s="1104" t="s">
        <v>7546</v>
      </c>
    </row>
    <row x14ac:dyDescent="0.25" r="3515" customHeight="1" ht="23.25">
      <c r="A3515" s="97">
        <v>75</v>
      </c>
      <c r="B3515" s="2" t="s">
        <v>7526</v>
      </c>
      <c r="C3515" s="1101">
        <v>3514</v>
      </c>
      <c r="D3515" s="1101">
        <v>21</v>
      </c>
      <c r="E3515" s="1101">
        <v>32</v>
      </c>
      <c r="F3515" s="1101">
        <v>414</v>
      </c>
      <c r="G3515" s="1101">
        <v>11</v>
      </c>
      <c r="H3515" s="1102">
        <f>MID(I3515,1,50)</f>
      </c>
      <c r="I3515" s="1" t="s">
        <v>7547</v>
      </c>
      <c r="J3515" s="1104" t="s">
        <v>7548</v>
      </c>
    </row>
    <row x14ac:dyDescent="0.25" r="3516" customHeight="1" ht="23.25">
      <c r="A3516" s="97">
        <v>75</v>
      </c>
      <c r="B3516" s="2" t="s">
        <v>7526</v>
      </c>
      <c r="C3516" s="1101">
        <v>3515</v>
      </c>
      <c r="D3516" s="1101">
        <v>21</v>
      </c>
      <c r="E3516" s="1101">
        <v>32</v>
      </c>
      <c r="F3516" s="1101">
        <v>415</v>
      </c>
      <c r="G3516" s="1101">
        <v>12</v>
      </c>
      <c r="H3516" s="1102">
        <f>MID(I3516,1,50)</f>
      </c>
      <c r="I3516" s="1" t="s">
        <v>7549</v>
      </c>
      <c r="J3516" s="1104" t="s">
        <v>7550</v>
      </c>
    </row>
    <row x14ac:dyDescent="0.25" r="3517" customHeight="1" ht="23.25">
      <c r="A3517" s="97">
        <v>75</v>
      </c>
      <c r="B3517" s="2" t="s">
        <v>7526</v>
      </c>
      <c r="C3517" s="1101">
        <v>3516</v>
      </c>
      <c r="D3517" s="1101">
        <v>21</v>
      </c>
      <c r="E3517" s="1101">
        <v>32</v>
      </c>
      <c r="F3517" s="1101">
        <v>415</v>
      </c>
      <c r="G3517" s="1101">
        <v>13</v>
      </c>
      <c r="H3517" s="1102">
        <f>MID(I3517,1,50)</f>
      </c>
      <c r="I3517" s="1" t="s">
        <v>7551</v>
      </c>
      <c r="J3517" s="1104" t="s">
        <v>7552</v>
      </c>
    </row>
    <row x14ac:dyDescent="0.25" r="3518" customHeight="1" ht="23.25">
      <c r="A3518" s="97">
        <v>75</v>
      </c>
      <c r="B3518" s="2" t="s">
        <v>7526</v>
      </c>
      <c r="C3518" s="1101">
        <v>3517</v>
      </c>
      <c r="D3518" s="1101">
        <v>21</v>
      </c>
      <c r="E3518" s="1101">
        <v>32</v>
      </c>
      <c r="F3518" s="1101">
        <v>415</v>
      </c>
      <c r="G3518" s="1101">
        <v>14</v>
      </c>
      <c r="H3518" s="1102">
        <f>MID(I3518,1,50)</f>
      </c>
      <c r="I3518" s="1" t="s">
        <v>7553</v>
      </c>
      <c r="J3518" s="1104" t="s">
        <v>7554</v>
      </c>
    </row>
    <row x14ac:dyDescent="0.25" r="3519" customHeight="1" ht="23.25">
      <c r="A3519" s="97">
        <v>75</v>
      </c>
      <c r="B3519" s="2" t="s">
        <v>7526</v>
      </c>
      <c r="C3519" s="1101">
        <v>3518</v>
      </c>
      <c r="D3519" s="1101">
        <v>21</v>
      </c>
      <c r="E3519" s="1101">
        <v>32</v>
      </c>
      <c r="F3519" s="1101">
        <v>415</v>
      </c>
      <c r="G3519" s="1101">
        <v>15</v>
      </c>
      <c r="H3519" s="1102">
        <f>MID(I3519,1,50)</f>
      </c>
      <c r="I3519" s="1" t="s">
        <v>7555</v>
      </c>
      <c r="J3519" s="1104" t="s">
        <v>7556</v>
      </c>
    </row>
    <row x14ac:dyDescent="0.25" r="3520" customHeight="1" ht="23.25">
      <c r="A3520" s="97">
        <v>75</v>
      </c>
      <c r="B3520" s="2" t="s">
        <v>7526</v>
      </c>
      <c r="C3520" s="1101">
        <v>3519</v>
      </c>
      <c r="D3520" s="1101">
        <v>21</v>
      </c>
      <c r="E3520" s="1101">
        <v>32</v>
      </c>
      <c r="F3520" s="1101">
        <v>415</v>
      </c>
      <c r="G3520" s="1101">
        <v>16</v>
      </c>
      <c r="H3520" s="1102">
        <f>MID(I3520,1,50)</f>
      </c>
      <c r="I3520" s="1" t="s">
        <v>7557</v>
      </c>
      <c r="J3520" s="1104" t="s">
        <v>7558</v>
      </c>
    </row>
    <row x14ac:dyDescent="0.25" r="3521" customHeight="1" ht="23.25">
      <c r="A3521" s="97">
        <v>75</v>
      </c>
      <c r="B3521" s="2" t="s">
        <v>7526</v>
      </c>
      <c r="C3521" s="1101">
        <v>3520</v>
      </c>
      <c r="D3521" s="1101">
        <v>21</v>
      </c>
      <c r="E3521" s="1101">
        <v>32</v>
      </c>
      <c r="F3521" s="1101">
        <v>415</v>
      </c>
      <c r="G3521" s="1101">
        <v>17</v>
      </c>
      <c r="H3521" s="1102">
        <f>MID(I3521,1,50)</f>
      </c>
      <c r="I3521" s="1" t="s">
        <v>7559</v>
      </c>
      <c r="J3521" s="1104" t="s">
        <v>7560</v>
      </c>
    </row>
    <row x14ac:dyDescent="0.25" r="3522" customHeight="1" ht="23.25">
      <c r="A3522" s="97">
        <v>75</v>
      </c>
      <c r="B3522" s="2" t="s">
        <v>7526</v>
      </c>
      <c r="C3522" s="1101">
        <v>3521</v>
      </c>
      <c r="D3522" s="1101">
        <v>21</v>
      </c>
      <c r="E3522" s="1101">
        <v>32</v>
      </c>
      <c r="F3522" s="1101">
        <v>415</v>
      </c>
      <c r="G3522" s="1101">
        <v>18</v>
      </c>
      <c r="H3522" s="1102">
        <f>MID(I3522,1,50)</f>
      </c>
      <c r="I3522" s="1" t="s">
        <v>7561</v>
      </c>
      <c r="J3522" s="1104" t="s">
        <v>7562</v>
      </c>
    </row>
    <row x14ac:dyDescent="0.25" r="3523" customHeight="1" ht="23.25">
      <c r="A3523" s="97">
        <v>75</v>
      </c>
      <c r="B3523" s="2" t="s">
        <v>7526</v>
      </c>
      <c r="C3523" s="1101">
        <v>3522</v>
      </c>
      <c r="D3523" s="1101">
        <v>21</v>
      </c>
      <c r="E3523" s="1101">
        <v>32</v>
      </c>
      <c r="F3523" s="1101">
        <v>415</v>
      </c>
      <c r="G3523" s="1101">
        <v>19</v>
      </c>
      <c r="H3523" s="1102">
        <f>MID(I3523,1,50)</f>
      </c>
      <c r="I3523" s="1" t="s">
        <v>7563</v>
      </c>
      <c r="J3523" s="1104" t="s">
        <v>7564</v>
      </c>
    </row>
    <row x14ac:dyDescent="0.25" r="3524" customHeight="1" ht="23.25">
      <c r="A3524" s="97">
        <v>75</v>
      </c>
      <c r="B3524" s="2" t="s">
        <v>7526</v>
      </c>
      <c r="C3524" s="1101">
        <v>3523</v>
      </c>
      <c r="D3524" s="1101">
        <v>21</v>
      </c>
      <c r="E3524" s="1101">
        <v>32</v>
      </c>
      <c r="F3524" s="1101">
        <v>415</v>
      </c>
      <c r="G3524" s="1101">
        <v>20</v>
      </c>
      <c r="H3524" s="1102">
        <f>MID(I3524,1,50)</f>
      </c>
      <c r="I3524" s="1" t="s">
        <v>7565</v>
      </c>
      <c r="J3524" s="1104" t="s">
        <v>7566</v>
      </c>
    </row>
    <row x14ac:dyDescent="0.25" r="3525" customHeight="1" ht="23.25">
      <c r="A3525" s="97">
        <v>75</v>
      </c>
      <c r="B3525" s="2" t="s">
        <v>7526</v>
      </c>
      <c r="C3525" s="1101">
        <v>3524</v>
      </c>
      <c r="D3525" s="1101">
        <v>21</v>
      </c>
      <c r="E3525" s="1101">
        <v>32</v>
      </c>
      <c r="F3525" s="1101">
        <v>416</v>
      </c>
      <c r="G3525" s="1101">
        <v>21</v>
      </c>
      <c r="H3525" s="1102">
        <f>MID(I3525,1,50)</f>
      </c>
      <c r="I3525" s="1" t="s">
        <v>7567</v>
      </c>
      <c r="J3525" s="1104" t="s">
        <v>7568</v>
      </c>
    </row>
    <row x14ac:dyDescent="0.25" r="3526" customHeight="1" ht="23.25">
      <c r="A3526" s="97">
        <v>75</v>
      </c>
      <c r="B3526" s="2" t="s">
        <v>7526</v>
      </c>
      <c r="C3526" s="1101">
        <v>3525</v>
      </c>
      <c r="D3526" s="1101">
        <v>21</v>
      </c>
      <c r="E3526" s="1101">
        <v>32</v>
      </c>
      <c r="F3526" s="1101">
        <v>416</v>
      </c>
      <c r="G3526" s="1101">
        <v>22</v>
      </c>
      <c r="H3526" s="1102">
        <f>MID(I3526,1,50)</f>
      </c>
      <c r="I3526" s="1" t="s">
        <v>7569</v>
      </c>
      <c r="J3526" s="1104" t="s">
        <v>7570</v>
      </c>
    </row>
    <row x14ac:dyDescent="0.25" r="3527" customHeight="1" ht="23.25">
      <c r="A3527" s="97">
        <v>75</v>
      </c>
      <c r="B3527" s="2" t="s">
        <v>7526</v>
      </c>
      <c r="C3527" s="1101">
        <v>3526</v>
      </c>
      <c r="D3527" s="1101">
        <v>21</v>
      </c>
      <c r="E3527" s="1101">
        <v>32</v>
      </c>
      <c r="F3527" s="1101">
        <v>416</v>
      </c>
      <c r="G3527" s="1101">
        <v>23</v>
      </c>
      <c r="H3527" s="1102">
        <f>MID(I3527,1,50)</f>
      </c>
      <c r="I3527" s="1" t="s">
        <v>7571</v>
      </c>
      <c r="J3527" s="1104" t="s">
        <v>7572</v>
      </c>
    </row>
    <row x14ac:dyDescent="0.25" r="3528" customHeight="1" ht="23.25">
      <c r="A3528" s="97">
        <v>75</v>
      </c>
      <c r="B3528" s="2" t="s">
        <v>7526</v>
      </c>
      <c r="C3528" s="1101">
        <v>3527</v>
      </c>
      <c r="D3528" s="1101">
        <v>21</v>
      </c>
      <c r="E3528" s="1101">
        <v>32</v>
      </c>
      <c r="F3528" s="1101">
        <v>416</v>
      </c>
      <c r="G3528" s="1101">
        <v>24</v>
      </c>
      <c r="H3528" s="1102">
        <f>MID(I3528,1,50)</f>
      </c>
      <c r="I3528" s="1" t="s">
        <v>7573</v>
      </c>
      <c r="J3528" s="1104" t="s">
        <v>7574</v>
      </c>
    </row>
    <row x14ac:dyDescent="0.25" r="3529" customHeight="1" ht="23.25">
      <c r="A3529" s="97">
        <v>75</v>
      </c>
      <c r="B3529" s="2" t="s">
        <v>7526</v>
      </c>
      <c r="C3529" s="1101">
        <v>3528</v>
      </c>
      <c r="D3529" s="1101">
        <v>21</v>
      </c>
      <c r="E3529" s="1101">
        <v>32</v>
      </c>
      <c r="F3529" s="1101">
        <v>416</v>
      </c>
      <c r="G3529" s="1101">
        <v>25</v>
      </c>
      <c r="H3529" s="1102">
        <f>MID(I3529,1,50)</f>
      </c>
      <c r="I3529" s="1" t="s">
        <v>7575</v>
      </c>
      <c r="J3529" s="1104" t="s">
        <v>7576</v>
      </c>
    </row>
    <row x14ac:dyDescent="0.25" r="3530" customHeight="1" ht="23.25">
      <c r="A3530" s="97">
        <v>75</v>
      </c>
      <c r="B3530" s="2" t="s">
        <v>7526</v>
      </c>
      <c r="C3530" s="1101">
        <v>3529</v>
      </c>
      <c r="D3530" s="1101">
        <v>21</v>
      </c>
      <c r="E3530" s="1101">
        <v>32</v>
      </c>
      <c r="F3530" s="1101">
        <v>416</v>
      </c>
      <c r="G3530" s="1101">
        <v>26</v>
      </c>
      <c r="H3530" s="1102">
        <f>MID(I3530,1,50)</f>
      </c>
      <c r="I3530" s="1" t="s">
        <v>7577</v>
      </c>
      <c r="J3530" s="1104" t="s">
        <v>7578</v>
      </c>
    </row>
    <row x14ac:dyDescent="0.25" r="3531" customHeight="1" ht="23.25">
      <c r="A3531" s="97">
        <v>75</v>
      </c>
      <c r="B3531" s="2" t="s">
        <v>7526</v>
      </c>
      <c r="C3531" s="1101">
        <v>3530</v>
      </c>
      <c r="D3531" s="1101">
        <v>21</v>
      </c>
      <c r="E3531" s="1101">
        <v>32</v>
      </c>
      <c r="F3531" s="1101">
        <v>416</v>
      </c>
      <c r="G3531" s="1101">
        <v>27</v>
      </c>
      <c r="H3531" s="1102">
        <f>MID(I3531,1,50)</f>
      </c>
      <c r="I3531" s="1" t="s">
        <v>7579</v>
      </c>
      <c r="J3531" s="1104" t="s">
        <v>7580</v>
      </c>
    </row>
    <row x14ac:dyDescent="0.25" r="3532" customHeight="1" ht="23.25">
      <c r="A3532" s="97">
        <v>75</v>
      </c>
      <c r="B3532" s="2" t="s">
        <v>7526</v>
      </c>
      <c r="C3532" s="1101">
        <v>3531</v>
      </c>
      <c r="D3532" s="1101">
        <v>21</v>
      </c>
      <c r="E3532" s="1101">
        <v>32</v>
      </c>
      <c r="F3532" s="1101">
        <v>416</v>
      </c>
      <c r="G3532" s="1101">
        <v>28</v>
      </c>
      <c r="H3532" s="1102">
        <f>MID(I3532,1,50)</f>
      </c>
      <c r="I3532" s="1" t="s">
        <v>7581</v>
      </c>
      <c r="J3532" s="1104" t="s">
        <v>7582</v>
      </c>
    </row>
    <row x14ac:dyDescent="0.25" r="3533" customHeight="1" ht="23.25">
      <c r="A3533" s="97">
        <v>75</v>
      </c>
      <c r="B3533" s="2" t="s">
        <v>7526</v>
      </c>
      <c r="C3533" s="1101">
        <v>3532</v>
      </c>
      <c r="D3533" s="1101">
        <v>21</v>
      </c>
      <c r="E3533" s="1101">
        <v>32</v>
      </c>
      <c r="F3533" s="1101">
        <v>416</v>
      </c>
      <c r="G3533" s="1101">
        <v>29</v>
      </c>
      <c r="H3533" s="1102">
        <f>MID(I3533,1,50)</f>
      </c>
      <c r="I3533" s="1" t="s">
        <v>7583</v>
      </c>
      <c r="J3533" s="1104" t="s">
        <v>7584</v>
      </c>
    </row>
    <row x14ac:dyDescent="0.25" r="3534" customHeight="1" ht="23.25">
      <c r="A3534" s="97">
        <v>75</v>
      </c>
      <c r="B3534" s="2" t="s">
        <v>7526</v>
      </c>
      <c r="C3534" s="1101">
        <v>3533</v>
      </c>
      <c r="D3534" s="1101">
        <v>21</v>
      </c>
      <c r="E3534" s="1101">
        <v>32</v>
      </c>
      <c r="F3534" s="1101">
        <v>416</v>
      </c>
      <c r="G3534" s="1101">
        <v>30</v>
      </c>
      <c r="H3534" s="1102">
        <f>MID(I3534,1,50)</f>
      </c>
      <c r="I3534" s="1" t="s">
        <v>7585</v>
      </c>
      <c r="J3534" s="1104" t="s">
        <v>7586</v>
      </c>
    </row>
    <row x14ac:dyDescent="0.25" r="3535" customHeight="1" ht="23.25">
      <c r="A3535" s="97">
        <v>90</v>
      </c>
      <c r="B3535" s="2" t="s">
        <v>7587</v>
      </c>
      <c r="C3535" s="1101">
        <v>3534</v>
      </c>
      <c r="D3535" s="1101">
        <v>21</v>
      </c>
      <c r="E3535" s="1101">
        <v>33</v>
      </c>
      <c r="F3535" s="1101">
        <v>417</v>
      </c>
      <c r="G3535" s="1101">
        <v>1</v>
      </c>
      <c r="H3535" s="1102">
        <f>MID(I3535,1,50)</f>
      </c>
      <c r="I3535" s="1" t="s">
        <v>7588</v>
      </c>
      <c r="J3535" s="1104" t="s">
        <v>7589</v>
      </c>
    </row>
    <row x14ac:dyDescent="0.25" r="3536" customHeight="1" ht="23.25">
      <c r="A3536" s="97">
        <v>90</v>
      </c>
      <c r="B3536" s="2" t="s">
        <v>7587</v>
      </c>
      <c r="C3536" s="1101">
        <v>3535</v>
      </c>
      <c r="D3536" s="1101">
        <v>21</v>
      </c>
      <c r="E3536" s="1101">
        <v>33</v>
      </c>
      <c r="F3536" s="1101">
        <v>417</v>
      </c>
      <c r="G3536" s="1101">
        <v>2</v>
      </c>
      <c r="H3536" s="1102">
        <f>MID(I3536,1,50)</f>
      </c>
      <c r="I3536" s="1" t="s">
        <v>7590</v>
      </c>
      <c r="J3536" s="1104" t="s">
        <v>7591</v>
      </c>
    </row>
    <row x14ac:dyDescent="0.25" r="3537" customHeight="1" ht="23.25">
      <c r="A3537" s="97">
        <v>90</v>
      </c>
      <c r="B3537" s="2" t="s">
        <v>7587</v>
      </c>
      <c r="C3537" s="1101">
        <v>3536</v>
      </c>
      <c r="D3537" s="1101">
        <v>21</v>
      </c>
      <c r="E3537" s="1101">
        <v>33</v>
      </c>
      <c r="F3537" s="1101">
        <v>417</v>
      </c>
      <c r="G3537" s="1101">
        <v>3</v>
      </c>
      <c r="H3537" s="1102">
        <f>MID(I3537,1,50)</f>
      </c>
      <c r="I3537" s="1" t="s">
        <v>7592</v>
      </c>
      <c r="J3537" s="1104" t="s">
        <v>7593</v>
      </c>
    </row>
    <row x14ac:dyDescent="0.25" r="3538" customHeight="1" ht="23.25">
      <c r="A3538" s="97">
        <v>90</v>
      </c>
      <c r="B3538" s="2" t="s">
        <v>7587</v>
      </c>
      <c r="C3538" s="1101">
        <v>3537</v>
      </c>
      <c r="D3538" s="1101">
        <v>21</v>
      </c>
      <c r="E3538" s="1101">
        <v>33</v>
      </c>
      <c r="F3538" s="1101">
        <v>417</v>
      </c>
      <c r="G3538" s="1101">
        <v>4</v>
      </c>
      <c r="H3538" s="1102">
        <f>MID(I3538,1,50)</f>
      </c>
      <c r="I3538" s="1" t="s">
        <v>7594</v>
      </c>
      <c r="J3538" s="1104" t="s">
        <v>7595</v>
      </c>
    </row>
    <row x14ac:dyDescent="0.25" r="3539" customHeight="1" ht="23.25">
      <c r="A3539" s="97">
        <v>90</v>
      </c>
      <c r="B3539" s="2" t="s">
        <v>7587</v>
      </c>
      <c r="C3539" s="1101">
        <v>3538</v>
      </c>
      <c r="D3539" s="1101">
        <v>21</v>
      </c>
      <c r="E3539" s="1101">
        <v>33</v>
      </c>
      <c r="F3539" s="1101">
        <v>417</v>
      </c>
      <c r="G3539" s="1101">
        <v>5</v>
      </c>
      <c r="H3539" s="1102">
        <f>MID(I3539,1,50)</f>
      </c>
      <c r="I3539" s="1" t="s">
        <v>7596</v>
      </c>
      <c r="J3539" s="1104" t="s">
        <v>7597</v>
      </c>
    </row>
    <row x14ac:dyDescent="0.25" r="3540" customHeight="1" ht="23.25">
      <c r="A3540" s="97">
        <v>90</v>
      </c>
      <c r="B3540" s="2" t="s">
        <v>7587</v>
      </c>
      <c r="C3540" s="1101">
        <v>3539</v>
      </c>
      <c r="D3540" s="1101">
        <v>21</v>
      </c>
      <c r="E3540" s="1101">
        <v>33</v>
      </c>
      <c r="F3540" s="1101">
        <v>417</v>
      </c>
      <c r="G3540" s="1101">
        <v>6</v>
      </c>
      <c r="H3540" s="1102">
        <f>MID(I3540,1,50)</f>
      </c>
      <c r="I3540" s="1" t="s">
        <v>7598</v>
      </c>
      <c r="J3540" s="1104" t="s">
        <v>7599</v>
      </c>
    </row>
    <row x14ac:dyDescent="0.25" r="3541" customHeight="1" ht="23.25">
      <c r="A3541" s="97">
        <v>90</v>
      </c>
      <c r="B3541" s="2" t="s">
        <v>7587</v>
      </c>
      <c r="C3541" s="1101">
        <v>3540</v>
      </c>
      <c r="D3541" s="1101">
        <v>21</v>
      </c>
      <c r="E3541" s="1101">
        <v>33</v>
      </c>
      <c r="F3541" s="1101">
        <v>418</v>
      </c>
      <c r="G3541" s="1101">
        <v>7</v>
      </c>
      <c r="H3541" s="1102">
        <f>MID(I3541,1,50)</f>
      </c>
      <c r="I3541" s="1" t="s">
        <v>7600</v>
      </c>
      <c r="J3541" s="1104" t="s">
        <v>7601</v>
      </c>
    </row>
    <row x14ac:dyDescent="0.25" r="3542" customHeight="1" ht="23.25">
      <c r="A3542" s="97">
        <v>90</v>
      </c>
      <c r="B3542" s="2" t="s">
        <v>7587</v>
      </c>
      <c r="C3542" s="1101">
        <v>3541</v>
      </c>
      <c r="D3542" s="1101">
        <v>21</v>
      </c>
      <c r="E3542" s="1101">
        <v>33</v>
      </c>
      <c r="F3542" s="1101">
        <v>418</v>
      </c>
      <c r="G3542" s="1101">
        <v>8</v>
      </c>
      <c r="H3542" s="1102">
        <f>MID(I3542,1,50)</f>
      </c>
      <c r="I3542" s="1" t="s">
        <v>7602</v>
      </c>
      <c r="J3542" s="1104" t="s">
        <v>7603</v>
      </c>
    </row>
    <row x14ac:dyDescent="0.25" r="3543" customHeight="1" ht="23.25">
      <c r="A3543" s="97">
        <v>90</v>
      </c>
      <c r="B3543" s="2" t="s">
        <v>7587</v>
      </c>
      <c r="C3543" s="1101">
        <v>3542</v>
      </c>
      <c r="D3543" s="1101">
        <v>21</v>
      </c>
      <c r="E3543" s="1101">
        <v>33</v>
      </c>
      <c r="F3543" s="1101">
        <v>418</v>
      </c>
      <c r="G3543" s="1101">
        <v>9</v>
      </c>
      <c r="H3543" s="1102">
        <f>MID(I3543,1,50)</f>
      </c>
      <c r="I3543" s="1" t="s">
        <v>7604</v>
      </c>
      <c r="J3543" s="1104" t="s">
        <v>7605</v>
      </c>
    </row>
    <row x14ac:dyDescent="0.25" r="3544" customHeight="1" ht="23.25">
      <c r="A3544" s="97">
        <v>90</v>
      </c>
      <c r="B3544" s="2" t="s">
        <v>7587</v>
      </c>
      <c r="C3544" s="1101">
        <v>3543</v>
      </c>
      <c r="D3544" s="1101">
        <v>21</v>
      </c>
      <c r="E3544" s="1101">
        <v>33</v>
      </c>
      <c r="F3544" s="1101">
        <v>418</v>
      </c>
      <c r="G3544" s="1101">
        <v>10</v>
      </c>
      <c r="H3544" s="1102">
        <f>MID(I3544,1,50)</f>
      </c>
      <c r="I3544" s="1" t="s">
        <v>7606</v>
      </c>
      <c r="J3544" s="1104" t="s">
        <v>7607</v>
      </c>
    </row>
    <row x14ac:dyDescent="0.25" r="3545" customHeight="1" ht="23.25">
      <c r="A3545" s="97">
        <v>90</v>
      </c>
      <c r="B3545" s="2" t="s">
        <v>7587</v>
      </c>
      <c r="C3545" s="1101">
        <v>3544</v>
      </c>
      <c r="D3545" s="1101">
        <v>21</v>
      </c>
      <c r="E3545" s="1101">
        <v>33</v>
      </c>
      <c r="F3545" s="1101">
        <v>418</v>
      </c>
      <c r="G3545" s="1101">
        <v>11</v>
      </c>
      <c r="H3545" s="1102">
        <f>MID(I3545,1,50)</f>
      </c>
      <c r="I3545" s="1" t="s">
        <v>7608</v>
      </c>
      <c r="J3545" s="1104" t="s">
        <v>7609</v>
      </c>
    </row>
    <row x14ac:dyDescent="0.25" r="3546" customHeight="1" ht="23.25">
      <c r="A3546" s="97">
        <v>90</v>
      </c>
      <c r="B3546" s="2" t="s">
        <v>7587</v>
      </c>
      <c r="C3546" s="1101">
        <v>3545</v>
      </c>
      <c r="D3546" s="1101">
        <v>21</v>
      </c>
      <c r="E3546" s="1101">
        <v>33</v>
      </c>
      <c r="F3546" s="1101">
        <v>418</v>
      </c>
      <c r="G3546" s="1101">
        <v>12</v>
      </c>
      <c r="H3546" s="1102">
        <f>MID(I3546,1,50)</f>
      </c>
      <c r="I3546" s="1" t="s">
        <v>7610</v>
      </c>
      <c r="J3546" s="1104" t="s">
        <v>7611</v>
      </c>
    </row>
    <row x14ac:dyDescent="0.25" r="3547" customHeight="1" ht="23.25">
      <c r="A3547" s="97">
        <v>90</v>
      </c>
      <c r="B3547" s="2" t="s">
        <v>7587</v>
      </c>
      <c r="C3547" s="1101">
        <v>3546</v>
      </c>
      <c r="D3547" s="1101">
        <v>21</v>
      </c>
      <c r="E3547" s="1101">
        <v>33</v>
      </c>
      <c r="F3547" s="1101">
        <v>418</v>
      </c>
      <c r="G3547" s="1101">
        <v>13</v>
      </c>
      <c r="H3547" s="1102">
        <f>MID(I3547,1,50)</f>
      </c>
      <c r="I3547" s="1" t="s">
        <v>7612</v>
      </c>
      <c r="J3547" s="1104" t="s">
        <v>7613</v>
      </c>
    </row>
    <row x14ac:dyDescent="0.25" r="3548" customHeight="1" ht="23.25">
      <c r="A3548" s="97">
        <v>90</v>
      </c>
      <c r="B3548" s="2" t="s">
        <v>7587</v>
      </c>
      <c r="C3548" s="1101">
        <v>3547</v>
      </c>
      <c r="D3548" s="1101">
        <v>21</v>
      </c>
      <c r="E3548" s="1101">
        <v>33</v>
      </c>
      <c r="F3548" s="1101">
        <v>418</v>
      </c>
      <c r="G3548" s="1101">
        <v>14</v>
      </c>
      <c r="H3548" s="1102">
        <f>MID(I3548,1,50)</f>
      </c>
      <c r="I3548" s="1" t="s">
        <v>7614</v>
      </c>
      <c r="J3548" s="1104" t="s">
        <v>7615</v>
      </c>
    </row>
    <row x14ac:dyDescent="0.25" r="3549" customHeight="1" ht="23.25">
      <c r="A3549" s="97">
        <v>90</v>
      </c>
      <c r="B3549" s="2" t="s">
        <v>7587</v>
      </c>
      <c r="C3549" s="1101">
        <v>3548</v>
      </c>
      <c r="D3549" s="1101">
        <v>21</v>
      </c>
      <c r="E3549" s="1101">
        <v>33</v>
      </c>
      <c r="F3549" s="1101">
        <v>418</v>
      </c>
      <c r="G3549" s="1101">
        <v>15</v>
      </c>
      <c r="H3549" s="1102">
        <f>MID(I3549,1,50)</f>
      </c>
      <c r="I3549" s="1" t="s">
        <v>7616</v>
      </c>
      <c r="J3549" s="1104" t="s">
        <v>7617</v>
      </c>
    </row>
    <row x14ac:dyDescent="0.25" r="3550" customHeight="1" ht="23.25">
      <c r="A3550" s="97">
        <v>90</v>
      </c>
      <c r="B3550" s="2" t="s">
        <v>7587</v>
      </c>
      <c r="C3550" s="1101">
        <v>3549</v>
      </c>
      <c r="D3550" s="1101">
        <v>21</v>
      </c>
      <c r="E3550" s="1101">
        <v>33</v>
      </c>
      <c r="F3550" s="1101">
        <v>419</v>
      </c>
      <c r="G3550" s="1101">
        <v>16</v>
      </c>
      <c r="H3550" s="1102">
        <f>MID(I3550,1,50)</f>
      </c>
      <c r="I3550" s="1" t="s">
        <v>7618</v>
      </c>
      <c r="J3550" s="1104" t="s">
        <v>7619</v>
      </c>
    </row>
    <row x14ac:dyDescent="0.25" r="3551" customHeight="1" ht="23.25">
      <c r="A3551" s="97">
        <v>90</v>
      </c>
      <c r="B3551" s="2" t="s">
        <v>7587</v>
      </c>
      <c r="C3551" s="1101">
        <v>3550</v>
      </c>
      <c r="D3551" s="1101">
        <v>21</v>
      </c>
      <c r="E3551" s="1101">
        <v>33</v>
      </c>
      <c r="F3551" s="1101">
        <v>419</v>
      </c>
      <c r="G3551" s="1101">
        <v>17</v>
      </c>
      <c r="H3551" s="1102">
        <f>MID(I3551,1,50)</f>
      </c>
      <c r="I3551" s="1" t="s">
        <v>7620</v>
      </c>
      <c r="J3551" s="1104" t="s">
        <v>7621</v>
      </c>
    </row>
    <row x14ac:dyDescent="0.25" r="3552" customHeight="1" ht="23.25">
      <c r="A3552" s="97">
        <v>90</v>
      </c>
      <c r="B3552" s="2" t="s">
        <v>7587</v>
      </c>
      <c r="C3552" s="1101">
        <v>3551</v>
      </c>
      <c r="D3552" s="1101">
        <v>21</v>
      </c>
      <c r="E3552" s="1101">
        <v>33</v>
      </c>
      <c r="F3552" s="1101">
        <v>419</v>
      </c>
      <c r="G3552" s="1101">
        <v>18</v>
      </c>
      <c r="H3552" s="1102">
        <f>MID(I3552,1,50)</f>
      </c>
      <c r="I3552" s="1" t="s">
        <v>7622</v>
      </c>
      <c r="J3552" s="1104" t="s">
        <v>7623</v>
      </c>
    </row>
    <row x14ac:dyDescent="0.25" r="3553" customHeight="1" ht="23.25">
      <c r="A3553" s="97">
        <v>90</v>
      </c>
      <c r="B3553" s="2" t="s">
        <v>7587</v>
      </c>
      <c r="C3553" s="1101">
        <v>3552</v>
      </c>
      <c r="D3553" s="1101">
        <v>21</v>
      </c>
      <c r="E3553" s="1101">
        <v>33</v>
      </c>
      <c r="F3553" s="1101">
        <v>419</v>
      </c>
      <c r="G3553" s="1101">
        <v>19</v>
      </c>
      <c r="H3553" s="1102">
        <f>MID(I3553,1,50)</f>
      </c>
      <c r="I3553" s="1" t="s">
        <v>7624</v>
      </c>
      <c r="J3553" s="1104" t="s">
        <v>7625</v>
      </c>
    </row>
    <row x14ac:dyDescent="0.25" r="3554" customHeight="1" ht="23.25">
      <c r="A3554" s="97">
        <v>90</v>
      </c>
      <c r="B3554" s="2" t="s">
        <v>7587</v>
      </c>
      <c r="C3554" s="1101">
        <v>3553</v>
      </c>
      <c r="D3554" s="1101">
        <v>21</v>
      </c>
      <c r="E3554" s="1101">
        <v>33</v>
      </c>
      <c r="F3554" s="1101">
        <v>419</v>
      </c>
      <c r="G3554" s="1101">
        <v>20</v>
      </c>
      <c r="H3554" s="1102">
        <f>MID(I3554,1,50)</f>
      </c>
      <c r="I3554" s="1" t="s">
        <v>7626</v>
      </c>
      <c r="J3554" s="1104" t="s">
        <v>7627</v>
      </c>
    </row>
    <row x14ac:dyDescent="0.25" r="3555" customHeight="1" ht="23.25">
      <c r="A3555" s="97">
        <v>90</v>
      </c>
      <c r="B3555" s="2" t="s">
        <v>7587</v>
      </c>
      <c r="C3555" s="1101">
        <v>3554</v>
      </c>
      <c r="D3555" s="1101">
        <v>21</v>
      </c>
      <c r="E3555" s="1101">
        <v>33</v>
      </c>
      <c r="F3555" s="1101">
        <v>419</v>
      </c>
      <c r="G3555" s="1101">
        <v>21</v>
      </c>
      <c r="H3555" s="1102">
        <f>MID(I3555,1,50)</f>
      </c>
      <c r="I3555" s="1" t="s">
        <v>7628</v>
      </c>
      <c r="J3555" s="1104" t="s">
        <v>7629</v>
      </c>
    </row>
    <row x14ac:dyDescent="0.25" r="3556" customHeight="1" ht="23.25">
      <c r="A3556" s="97">
        <v>90</v>
      </c>
      <c r="B3556" s="2" t="s">
        <v>7587</v>
      </c>
      <c r="C3556" s="1101">
        <v>3555</v>
      </c>
      <c r="D3556" s="1101">
        <v>21</v>
      </c>
      <c r="E3556" s="1101">
        <v>33</v>
      </c>
      <c r="F3556" s="1101">
        <v>419</v>
      </c>
      <c r="G3556" s="1101">
        <v>22</v>
      </c>
      <c r="H3556" s="1102">
        <f>MID(I3556,1,50)</f>
      </c>
      <c r="I3556" s="1" t="s">
        <v>7630</v>
      </c>
      <c r="J3556" s="1104" t="s">
        <v>7631</v>
      </c>
    </row>
    <row x14ac:dyDescent="0.25" r="3557" customHeight="1" ht="23.25">
      <c r="A3557" s="97">
        <v>90</v>
      </c>
      <c r="B3557" s="2" t="s">
        <v>7587</v>
      </c>
      <c r="C3557" s="1101">
        <v>3556</v>
      </c>
      <c r="D3557" s="1101">
        <v>21</v>
      </c>
      <c r="E3557" s="1101">
        <v>33</v>
      </c>
      <c r="F3557" s="1101">
        <v>420</v>
      </c>
      <c r="G3557" s="1101">
        <v>23</v>
      </c>
      <c r="H3557" s="1102">
        <f>MID(I3557,1,50)</f>
      </c>
      <c r="I3557" s="1" t="s">
        <v>7632</v>
      </c>
      <c r="J3557" s="1104" t="s">
        <v>7633</v>
      </c>
    </row>
    <row x14ac:dyDescent="0.25" r="3558" customHeight="1" ht="23.25">
      <c r="A3558" s="97">
        <v>90</v>
      </c>
      <c r="B3558" s="2" t="s">
        <v>7587</v>
      </c>
      <c r="C3558" s="1101">
        <v>3557</v>
      </c>
      <c r="D3558" s="1101">
        <v>21</v>
      </c>
      <c r="E3558" s="1101">
        <v>33</v>
      </c>
      <c r="F3558" s="1101">
        <v>420</v>
      </c>
      <c r="G3558" s="1101">
        <v>24</v>
      </c>
      <c r="H3558" s="1102">
        <f>MID(I3558,1,50)</f>
      </c>
      <c r="I3558" s="1" t="s">
        <v>7634</v>
      </c>
      <c r="J3558" s="1104" t="s">
        <v>7635</v>
      </c>
    </row>
    <row x14ac:dyDescent="0.25" r="3559" customHeight="1" ht="23.25">
      <c r="A3559" s="97">
        <v>90</v>
      </c>
      <c r="B3559" s="2" t="s">
        <v>7587</v>
      </c>
      <c r="C3559" s="1101">
        <v>3558</v>
      </c>
      <c r="D3559" s="1101">
        <v>21</v>
      </c>
      <c r="E3559" s="1101">
        <v>33</v>
      </c>
      <c r="F3559" s="1101">
        <v>420</v>
      </c>
      <c r="G3559" s="1101">
        <v>25</v>
      </c>
      <c r="H3559" s="1102">
        <f>MID(I3559,1,50)</f>
      </c>
      <c r="I3559" s="1" t="s">
        <v>7636</v>
      </c>
      <c r="J3559" s="1104" t="s">
        <v>7637</v>
      </c>
    </row>
    <row x14ac:dyDescent="0.25" r="3560" customHeight="1" ht="23.25">
      <c r="A3560" s="97">
        <v>90</v>
      </c>
      <c r="B3560" s="2" t="s">
        <v>7587</v>
      </c>
      <c r="C3560" s="1101">
        <v>3559</v>
      </c>
      <c r="D3560" s="1101">
        <v>21</v>
      </c>
      <c r="E3560" s="1101">
        <v>33</v>
      </c>
      <c r="F3560" s="1101">
        <v>420</v>
      </c>
      <c r="G3560" s="1101">
        <v>26</v>
      </c>
      <c r="H3560" s="1102">
        <f>MID(I3560,1,50)</f>
      </c>
      <c r="I3560" s="1" t="s">
        <v>7638</v>
      </c>
      <c r="J3560" s="1104" t="s">
        <v>7639</v>
      </c>
    </row>
    <row x14ac:dyDescent="0.25" r="3561" customHeight="1" ht="23.25">
      <c r="A3561" s="97">
        <v>90</v>
      </c>
      <c r="B3561" s="2" t="s">
        <v>7587</v>
      </c>
      <c r="C3561" s="1101">
        <v>3560</v>
      </c>
      <c r="D3561" s="1101">
        <v>21</v>
      </c>
      <c r="E3561" s="1101">
        <v>33</v>
      </c>
      <c r="F3561" s="1101">
        <v>420</v>
      </c>
      <c r="G3561" s="1101">
        <v>27</v>
      </c>
      <c r="H3561" s="1102">
        <f>MID(I3561,1,50)</f>
      </c>
      <c r="I3561" s="1" t="s">
        <v>7640</v>
      </c>
      <c r="J3561" s="1104" t="s">
        <v>7641</v>
      </c>
    </row>
    <row x14ac:dyDescent="0.25" r="3562" customHeight="1" ht="23.25">
      <c r="A3562" s="97">
        <v>90</v>
      </c>
      <c r="B3562" s="2" t="s">
        <v>7587</v>
      </c>
      <c r="C3562" s="1101">
        <v>3561</v>
      </c>
      <c r="D3562" s="1101">
        <v>21</v>
      </c>
      <c r="E3562" s="1101">
        <v>33</v>
      </c>
      <c r="F3562" s="1101">
        <v>420</v>
      </c>
      <c r="G3562" s="1101">
        <v>28</v>
      </c>
      <c r="H3562" s="1102">
        <f>MID(I3562,1,50)</f>
      </c>
      <c r="I3562" s="1" t="s">
        <v>7642</v>
      </c>
      <c r="J3562" s="1104" t="s">
        <v>7643</v>
      </c>
    </row>
    <row x14ac:dyDescent="0.25" r="3563" customHeight="1" ht="23.25">
      <c r="A3563" s="97">
        <v>90</v>
      </c>
      <c r="B3563" s="2" t="s">
        <v>7587</v>
      </c>
      <c r="C3563" s="1101">
        <v>3562</v>
      </c>
      <c r="D3563" s="1101">
        <v>21</v>
      </c>
      <c r="E3563" s="1101">
        <v>33</v>
      </c>
      <c r="F3563" s="1101">
        <v>420</v>
      </c>
      <c r="G3563" s="1101">
        <v>29</v>
      </c>
      <c r="H3563" s="1102">
        <f>MID(I3563,1,50)</f>
      </c>
      <c r="I3563" s="1" t="s">
        <v>7644</v>
      </c>
      <c r="J3563" s="1104" t="s">
        <v>7645</v>
      </c>
    </row>
    <row x14ac:dyDescent="0.25" r="3564" customHeight="1" ht="23.25">
      <c r="A3564" s="97">
        <v>90</v>
      </c>
      <c r="B3564" s="2" t="s">
        <v>7587</v>
      </c>
      <c r="C3564" s="1101">
        <v>3563</v>
      </c>
      <c r="D3564" s="1101">
        <v>21</v>
      </c>
      <c r="E3564" s="1101">
        <v>33</v>
      </c>
      <c r="F3564" s="1101">
        <v>420</v>
      </c>
      <c r="G3564" s="1101">
        <v>30</v>
      </c>
      <c r="H3564" s="1102">
        <f>MID(I3564,1,50)</f>
      </c>
      <c r="I3564" s="1" t="s">
        <v>7646</v>
      </c>
      <c r="J3564" s="1104" t="s">
        <v>7647</v>
      </c>
    </row>
    <row x14ac:dyDescent="0.25" r="3565" customHeight="1" ht="23.25">
      <c r="A3565" s="97">
        <v>90</v>
      </c>
      <c r="B3565" s="2" t="s">
        <v>7587</v>
      </c>
      <c r="C3565" s="1101">
        <v>3564</v>
      </c>
      <c r="D3565" s="1101">
        <v>22</v>
      </c>
      <c r="E3565" s="1101">
        <v>33</v>
      </c>
      <c r="F3565" s="1101">
        <v>421</v>
      </c>
      <c r="G3565" s="1101">
        <v>31</v>
      </c>
      <c r="H3565" s="1102">
        <f>MID(I3565,1,50)</f>
      </c>
      <c r="I3565" s="1" t="s">
        <v>7648</v>
      </c>
      <c r="J3565" s="1104" t="s">
        <v>7649</v>
      </c>
    </row>
    <row x14ac:dyDescent="0.25" r="3566" customHeight="1" ht="23.25">
      <c r="A3566" s="97">
        <v>90</v>
      </c>
      <c r="B3566" s="2" t="s">
        <v>7587</v>
      </c>
      <c r="C3566" s="1101">
        <v>3565</v>
      </c>
      <c r="D3566" s="1101">
        <v>22</v>
      </c>
      <c r="E3566" s="1101">
        <v>33</v>
      </c>
      <c r="F3566" s="1101">
        <v>421</v>
      </c>
      <c r="G3566" s="1101">
        <v>32</v>
      </c>
      <c r="H3566" s="1102">
        <f>MID(I3566,1,50)</f>
      </c>
      <c r="I3566" s="1" t="s">
        <v>7650</v>
      </c>
      <c r="J3566" s="1104" t="s">
        <v>7651</v>
      </c>
    </row>
    <row x14ac:dyDescent="0.25" r="3567" customHeight="1" ht="23.25">
      <c r="A3567" s="97">
        <v>90</v>
      </c>
      <c r="B3567" s="2" t="s">
        <v>7587</v>
      </c>
      <c r="C3567" s="1101">
        <v>3566</v>
      </c>
      <c r="D3567" s="1101">
        <v>22</v>
      </c>
      <c r="E3567" s="1101">
        <v>33</v>
      </c>
      <c r="F3567" s="1101">
        <v>421</v>
      </c>
      <c r="G3567" s="1101">
        <v>33</v>
      </c>
      <c r="H3567" s="1102">
        <f>MID(I3567,1,50)</f>
      </c>
      <c r="I3567" s="1" t="s">
        <v>7652</v>
      </c>
      <c r="J3567" s="1104" t="s">
        <v>7653</v>
      </c>
    </row>
    <row x14ac:dyDescent="0.25" r="3568" customHeight="1" ht="23.25">
      <c r="A3568" s="97">
        <v>90</v>
      </c>
      <c r="B3568" s="2" t="s">
        <v>7587</v>
      </c>
      <c r="C3568" s="1101">
        <v>3567</v>
      </c>
      <c r="D3568" s="1101">
        <v>22</v>
      </c>
      <c r="E3568" s="1101">
        <v>33</v>
      </c>
      <c r="F3568" s="1101">
        <v>421</v>
      </c>
      <c r="G3568" s="1101">
        <v>34</v>
      </c>
      <c r="H3568" s="1102">
        <f>MID(I3568,1,50)</f>
      </c>
      <c r="I3568" s="1" t="s">
        <v>7654</v>
      </c>
      <c r="J3568" s="1104" t="s">
        <v>7655</v>
      </c>
    </row>
    <row x14ac:dyDescent="0.25" r="3569" customHeight="1" ht="23.25">
      <c r="A3569" s="97">
        <v>90</v>
      </c>
      <c r="B3569" s="2" t="s">
        <v>7587</v>
      </c>
      <c r="C3569" s="1101">
        <v>3568</v>
      </c>
      <c r="D3569" s="1101">
        <v>22</v>
      </c>
      <c r="E3569" s="1101">
        <v>33</v>
      </c>
      <c r="F3569" s="1101">
        <v>421</v>
      </c>
      <c r="G3569" s="1101">
        <v>35</v>
      </c>
      <c r="H3569" s="1102">
        <f>MID(I3569,1,50)</f>
      </c>
      <c r="I3569" s="1" t="s">
        <v>7656</v>
      </c>
      <c r="J3569" s="1104" t="s">
        <v>7657</v>
      </c>
    </row>
    <row x14ac:dyDescent="0.25" r="3570" customHeight="1" ht="23.25">
      <c r="A3570" s="97">
        <v>90</v>
      </c>
      <c r="B3570" s="2" t="s">
        <v>7587</v>
      </c>
      <c r="C3570" s="1101">
        <v>3569</v>
      </c>
      <c r="D3570" s="1101">
        <v>22</v>
      </c>
      <c r="E3570" s="1101">
        <v>33</v>
      </c>
      <c r="F3570" s="1101">
        <v>422</v>
      </c>
      <c r="G3570" s="1101">
        <v>36</v>
      </c>
      <c r="H3570" s="1102">
        <f>MID(I3570,1,50)</f>
      </c>
      <c r="I3570" s="1" t="s">
        <v>7658</v>
      </c>
      <c r="J3570" s="1104" t="s">
        <v>7659</v>
      </c>
    </row>
    <row x14ac:dyDescent="0.25" r="3571" customHeight="1" ht="23.25">
      <c r="A3571" s="97">
        <v>90</v>
      </c>
      <c r="B3571" s="2" t="s">
        <v>7587</v>
      </c>
      <c r="C3571" s="1101">
        <v>3570</v>
      </c>
      <c r="D3571" s="1101">
        <v>22</v>
      </c>
      <c r="E3571" s="1101">
        <v>33</v>
      </c>
      <c r="F3571" s="1101">
        <v>422</v>
      </c>
      <c r="G3571" s="1101">
        <v>37</v>
      </c>
      <c r="H3571" s="1102">
        <f>MID(I3571,1,50)</f>
      </c>
      <c r="I3571" s="1" t="s">
        <v>7660</v>
      </c>
      <c r="J3571" s="1104" t="s">
        <v>7661</v>
      </c>
    </row>
    <row x14ac:dyDescent="0.25" r="3572" customHeight="1" ht="23.25">
      <c r="A3572" s="97">
        <v>90</v>
      </c>
      <c r="B3572" s="2" t="s">
        <v>7587</v>
      </c>
      <c r="C3572" s="1101">
        <v>3571</v>
      </c>
      <c r="D3572" s="1101">
        <v>22</v>
      </c>
      <c r="E3572" s="1101">
        <v>33</v>
      </c>
      <c r="F3572" s="1101">
        <v>422</v>
      </c>
      <c r="G3572" s="1101">
        <v>38</v>
      </c>
      <c r="H3572" s="1102">
        <f>MID(I3572,1,50)</f>
      </c>
      <c r="I3572" s="1" t="s">
        <v>7662</v>
      </c>
      <c r="J3572" s="1104" t="s">
        <v>7663</v>
      </c>
    </row>
    <row x14ac:dyDescent="0.25" r="3573" customHeight="1" ht="23.25">
      <c r="A3573" s="97">
        <v>90</v>
      </c>
      <c r="B3573" s="2" t="s">
        <v>7587</v>
      </c>
      <c r="C3573" s="1101">
        <v>3572</v>
      </c>
      <c r="D3573" s="1101">
        <v>22</v>
      </c>
      <c r="E3573" s="1101">
        <v>33</v>
      </c>
      <c r="F3573" s="1101">
        <v>422</v>
      </c>
      <c r="G3573" s="1101">
        <v>39</v>
      </c>
      <c r="H3573" s="1102">
        <f>MID(I3573,1,50)</f>
      </c>
      <c r="I3573" s="1" t="s">
        <v>7664</v>
      </c>
      <c r="J3573" s="1104" t="s">
        <v>7665</v>
      </c>
    </row>
    <row x14ac:dyDescent="0.25" r="3574" customHeight="1" ht="23.25">
      <c r="A3574" s="97">
        <v>90</v>
      </c>
      <c r="B3574" s="2" t="s">
        <v>7587</v>
      </c>
      <c r="C3574" s="1101">
        <v>3573</v>
      </c>
      <c r="D3574" s="1101">
        <v>22</v>
      </c>
      <c r="E3574" s="1101">
        <v>33</v>
      </c>
      <c r="F3574" s="1101">
        <v>422</v>
      </c>
      <c r="G3574" s="1101">
        <v>40</v>
      </c>
      <c r="H3574" s="1102">
        <f>MID(I3574,1,50)</f>
      </c>
      <c r="I3574" s="1" t="s">
        <v>7666</v>
      </c>
      <c r="J3574" s="1104" t="s">
        <v>7667</v>
      </c>
    </row>
    <row x14ac:dyDescent="0.25" r="3575" customHeight="1" ht="23.25">
      <c r="A3575" s="97">
        <v>90</v>
      </c>
      <c r="B3575" s="2" t="s">
        <v>7587</v>
      </c>
      <c r="C3575" s="1101">
        <v>3574</v>
      </c>
      <c r="D3575" s="1101">
        <v>22</v>
      </c>
      <c r="E3575" s="1101">
        <v>33</v>
      </c>
      <c r="F3575" s="1101">
        <v>422</v>
      </c>
      <c r="G3575" s="1101">
        <v>41</v>
      </c>
      <c r="H3575" s="1102">
        <f>MID(I3575,1,50)</f>
      </c>
      <c r="I3575" s="1" t="s">
        <v>7668</v>
      </c>
      <c r="J3575" s="1104" t="s">
        <v>7669</v>
      </c>
    </row>
    <row x14ac:dyDescent="0.25" r="3576" customHeight="1" ht="23.25">
      <c r="A3576" s="97">
        <v>90</v>
      </c>
      <c r="B3576" s="2" t="s">
        <v>7587</v>
      </c>
      <c r="C3576" s="1101">
        <v>3575</v>
      </c>
      <c r="D3576" s="1101">
        <v>22</v>
      </c>
      <c r="E3576" s="1101">
        <v>33</v>
      </c>
      <c r="F3576" s="1101">
        <v>422</v>
      </c>
      <c r="G3576" s="1101">
        <v>42</v>
      </c>
      <c r="H3576" s="1102">
        <f>MID(I3576,1,50)</f>
      </c>
      <c r="I3576" s="1" t="s">
        <v>7670</v>
      </c>
      <c r="J3576" s="1104" t="s">
        <v>7671</v>
      </c>
    </row>
    <row x14ac:dyDescent="0.25" r="3577" customHeight="1" ht="23.25">
      <c r="A3577" s="97">
        <v>90</v>
      </c>
      <c r="B3577" s="2" t="s">
        <v>7587</v>
      </c>
      <c r="C3577" s="1101">
        <v>3576</v>
      </c>
      <c r="D3577" s="1101">
        <v>22</v>
      </c>
      <c r="E3577" s="1101">
        <v>33</v>
      </c>
      <c r="F3577" s="1101">
        <v>422</v>
      </c>
      <c r="G3577" s="1101">
        <v>43</v>
      </c>
      <c r="H3577" s="1102">
        <f>MID(I3577,1,50)</f>
      </c>
      <c r="I3577" s="1" t="s">
        <v>7672</v>
      </c>
      <c r="J3577" s="1104" t="s">
        <v>7673</v>
      </c>
    </row>
    <row x14ac:dyDescent="0.25" r="3578" customHeight="1" ht="23.25">
      <c r="A3578" s="97">
        <v>90</v>
      </c>
      <c r="B3578" s="2" t="s">
        <v>7587</v>
      </c>
      <c r="C3578" s="1101">
        <v>3577</v>
      </c>
      <c r="D3578" s="1101">
        <v>22</v>
      </c>
      <c r="E3578" s="1101">
        <v>33</v>
      </c>
      <c r="F3578" s="1101">
        <v>423</v>
      </c>
      <c r="G3578" s="1101">
        <v>44</v>
      </c>
      <c r="H3578" s="1102">
        <f>MID(I3578,1,50)</f>
      </c>
      <c r="I3578" s="1" t="s">
        <v>7674</v>
      </c>
      <c r="J3578" s="1104" t="s">
        <v>7675</v>
      </c>
    </row>
    <row x14ac:dyDescent="0.25" r="3579" customHeight="1" ht="23.25">
      <c r="A3579" s="97">
        <v>90</v>
      </c>
      <c r="B3579" s="2" t="s">
        <v>7587</v>
      </c>
      <c r="C3579" s="1101">
        <v>3578</v>
      </c>
      <c r="D3579" s="1101">
        <v>22</v>
      </c>
      <c r="E3579" s="1101">
        <v>33</v>
      </c>
      <c r="F3579" s="1101">
        <v>423</v>
      </c>
      <c r="G3579" s="1101">
        <v>45</v>
      </c>
      <c r="H3579" s="1102">
        <f>MID(I3579,1,50)</f>
      </c>
      <c r="I3579" s="1" t="s">
        <v>7676</v>
      </c>
      <c r="J3579" s="1104" t="s">
        <v>7677</v>
      </c>
    </row>
    <row x14ac:dyDescent="0.25" r="3580" customHeight="1" ht="23.25">
      <c r="A3580" s="97">
        <v>90</v>
      </c>
      <c r="B3580" s="2" t="s">
        <v>7587</v>
      </c>
      <c r="C3580" s="1101">
        <v>3579</v>
      </c>
      <c r="D3580" s="1101">
        <v>22</v>
      </c>
      <c r="E3580" s="1101">
        <v>33</v>
      </c>
      <c r="F3580" s="1101">
        <v>423</v>
      </c>
      <c r="G3580" s="1101">
        <v>46</v>
      </c>
      <c r="H3580" s="1102">
        <f>MID(I3580,1,50)</f>
      </c>
      <c r="I3580" s="1" t="s">
        <v>7678</v>
      </c>
      <c r="J3580" s="1104" t="s">
        <v>7679</v>
      </c>
    </row>
    <row x14ac:dyDescent="0.25" r="3581" customHeight="1" ht="23.25">
      <c r="A3581" s="97">
        <v>90</v>
      </c>
      <c r="B3581" s="2" t="s">
        <v>7587</v>
      </c>
      <c r="C3581" s="1101">
        <v>3580</v>
      </c>
      <c r="D3581" s="1101">
        <v>22</v>
      </c>
      <c r="E3581" s="1101">
        <v>33</v>
      </c>
      <c r="F3581" s="1101">
        <v>423</v>
      </c>
      <c r="G3581" s="1101">
        <v>47</v>
      </c>
      <c r="H3581" s="1102">
        <f>MID(I3581,1,50)</f>
      </c>
      <c r="I3581" s="1" t="s">
        <v>7680</v>
      </c>
      <c r="J3581" s="1104" t="s">
        <v>7681</v>
      </c>
    </row>
    <row x14ac:dyDescent="0.25" r="3582" customHeight="1" ht="23.25">
      <c r="A3582" s="97">
        <v>90</v>
      </c>
      <c r="B3582" s="2" t="s">
        <v>7587</v>
      </c>
      <c r="C3582" s="1101">
        <v>3581</v>
      </c>
      <c r="D3582" s="1101">
        <v>22</v>
      </c>
      <c r="E3582" s="1101">
        <v>33</v>
      </c>
      <c r="F3582" s="1101">
        <v>423</v>
      </c>
      <c r="G3582" s="1101">
        <v>48</v>
      </c>
      <c r="H3582" s="1102">
        <f>MID(I3582,1,50)</f>
      </c>
      <c r="I3582" s="1" t="s">
        <v>7682</v>
      </c>
      <c r="J3582" s="1104" t="s">
        <v>7683</v>
      </c>
    </row>
    <row x14ac:dyDescent="0.25" r="3583" customHeight="1" ht="23.25">
      <c r="A3583" s="97">
        <v>90</v>
      </c>
      <c r="B3583" s="2" t="s">
        <v>7587</v>
      </c>
      <c r="C3583" s="1101">
        <v>3582</v>
      </c>
      <c r="D3583" s="1101">
        <v>22</v>
      </c>
      <c r="E3583" s="1101">
        <v>33</v>
      </c>
      <c r="F3583" s="1101">
        <v>423</v>
      </c>
      <c r="G3583" s="1101">
        <v>49</v>
      </c>
      <c r="H3583" s="1102">
        <f>MID(I3583,1,50)</f>
      </c>
      <c r="I3583" s="1" t="s">
        <v>7684</v>
      </c>
      <c r="J3583" s="1104" t="s">
        <v>7685</v>
      </c>
    </row>
    <row x14ac:dyDescent="0.25" r="3584" customHeight="1" ht="23.25">
      <c r="A3584" s="97">
        <v>90</v>
      </c>
      <c r="B3584" s="2" t="s">
        <v>7587</v>
      </c>
      <c r="C3584" s="1101">
        <v>3583</v>
      </c>
      <c r="D3584" s="1101">
        <v>22</v>
      </c>
      <c r="E3584" s="1101">
        <v>33</v>
      </c>
      <c r="F3584" s="1101">
        <v>423</v>
      </c>
      <c r="G3584" s="1101">
        <v>50</v>
      </c>
      <c r="H3584" s="1102">
        <f>MID(I3584,1,50)</f>
      </c>
      <c r="I3584" s="1" t="s">
        <v>7686</v>
      </c>
      <c r="J3584" s="1104" t="s">
        <v>7687</v>
      </c>
    </row>
    <row x14ac:dyDescent="0.25" r="3585" customHeight="1" ht="23.25">
      <c r="A3585" s="97">
        <v>90</v>
      </c>
      <c r="B3585" s="2" t="s">
        <v>7587</v>
      </c>
      <c r="C3585" s="1101">
        <v>3584</v>
      </c>
      <c r="D3585" s="1101">
        <v>22</v>
      </c>
      <c r="E3585" s="1101">
        <v>33</v>
      </c>
      <c r="F3585" s="1101">
        <v>424</v>
      </c>
      <c r="G3585" s="1101">
        <v>51</v>
      </c>
      <c r="H3585" s="1102">
        <f>MID(I3585,1,50)</f>
      </c>
      <c r="I3585" s="1" t="s">
        <v>7688</v>
      </c>
      <c r="J3585" s="1104" t="s">
        <v>7689</v>
      </c>
    </row>
    <row x14ac:dyDescent="0.25" r="3586" customHeight="1" ht="23.25">
      <c r="A3586" s="97">
        <v>90</v>
      </c>
      <c r="B3586" s="2" t="s">
        <v>7587</v>
      </c>
      <c r="C3586" s="1101">
        <v>3585</v>
      </c>
      <c r="D3586" s="1101">
        <v>22</v>
      </c>
      <c r="E3586" s="1101">
        <v>33</v>
      </c>
      <c r="F3586" s="1101">
        <v>424</v>
      </c>
      <c r="G3586" s="1101">
        <v>52</v>
      </c>
      <c r="H3586" s="1102">
        <f>MID(I3586,1,50)</f>
      </c>
      <c r="I3586" s="1" t="s">
        <v>7690</v>
      </c>
      <c r="J3586" s="1104" t="s">
        <v>7691</v>
      </c>
    </row>
    <row x14ac:dyDescent="0.25" r="3587" customHeight="1" ht="23.25">
      <c r="A3587" s="97">
        <v>90</v>
      </c>
      <c r="B3587" s="2" t="s">
        <v>7587</v>
      </c>
      <c r="C3587" s="1101">
        <v>3586</v>
      </c>
      <c r="D3587" s="1101">
        <v>22</v>
      </c>
      <c r="E3587" s="1101">
        <v>33</v>
      </c>
      <c r="F3587" s="1101">
        <v>424</v>
      </c>
      <c r="G3587" s="1101">
        <v>53</v>
      </c>
      <c r="H3587" s="1102">
        <f>MID(I3587,1,50)</f>
      </c>
      <c r="I3587" s="1" t="s">
        <v>7692</v>
      </c>
      <c r="J3587" s="1104" t="s">
        <v>7693</v>
      </c>
    </row>
    <row x14ac:dyDescent="0.25" r="3588" customHeight="1" ht="23.25">
      <c r="A3588" s="97">
        <v>90</v>
      </c>
      <c r="B3588" s="2" t="s">
        <v>7587</v>
      </c>
      <c r="C3588" s="1101">
        <v>3587</v>
      </c>
      <c r="D3588" s="1101">
        <v>22</v>
      </c>
      <c r="E3588" s="1101">
        <v>33</v>
      </c>
      <c r="F3588" s="1101">
        <v>424</v>
      </c>
      <c r="G3588" s="1101">
        <v>54</v>
      </c>
      <c r="H3588" s="1102">
        <f>MID(I3588,1,50)</f>
      </c>
      <c r="I3588" s="1" t="s">
        <v>7694</v>
      </c>
      <c r="J3588" s="1104" t="s">
        <v>7695</v>
      </c>
    </row>
    <row x14ac:dyDescent="0.25" r="3589" customHeight="1" ht="23.25">
      <c r="A3589" s="97">
        <v>90</v>
      </c>
      <c r="B3589" s="2" t="s">
        <v>7587</v>
      </c>
      <c r="C3589" s="1101">
        <v>3588</v>
      </c>
      <c r="D3589" s="1101">
        <v>22</v>
      </c>
      <c r="E3589" s="1101">
        <v>33</v>
      </c>
      <c r="F3589" s="1101">
        <v>425</v>
      </c>
      <c r="G3589" s="1101">
        <v>55</v>
      </c>
      <c r="H3589" s="1102">
        <f>MID(I3589,1,50)</f>
      </c>
      <c r="I3589" s="1" t="s">
        <v>7696</v>
      </c>
      <c r="J3589" s="1104" t="s">
        <v>7697</v>
      </c>
    </row>
    <row x14ac:dyDescent="0.25" r="3590" customHeight="1" ht="23.25">
      <c r="A3590" s="97">
        <v>90</v>
      </c>
      <c r="B3590" s="2" t="s">
        <v>7587</v>
      </c>
      <c r="C3590" s="1101">
        <v>3589</v>
      </c>
      <c r="D3590" s="1101">
        <v>22</v>
      </c>
      <c r="E3590" s="1101">
        <v>33</v>
      </c>
      <c r="F3590" s="1101">
        <v>425</v>
      </c>
      <c r="G3590" s="1101">
        <v>56</v>
      </c>
      <c r="H3590" s="1102">
        <f>MID(I3590,1,50)</f>
      </c>
      <c r="I3590" s="1" t="s">
        <v>7698</v>
      </c>
      <c r="J3590" s="1104" t="s">
        <v>7699</v>
      </c>
    </row>
    <row x14ac:dyDescent="0.25" r="3591" customHeight="1" ht="23.25">
      <c r="A3591" s="97">
        <v>90</v>
      </c>
      <c r="B3591" s="2" t="s">
        <v>7587</v>
      </c>
      <c r="C3591" s="1101">
        <v>3590</v>
      </c>
      <c r="D3591" s="1101">
        <v>22</v>
      </c>
      <c r="E3591" s="1101">
        <v>33</v>
      </c>
      <c r="F3591" s="1101">
        <v>425</v>
      </c>
      <c r="G3591" s="1101">
        <v>57</v>
      </c>
      <c r="H3591" s="1102">
        <f>MID(I3591,1,50)</f>
      </c>
      <c r="I3591" s="1" t="s">
        <v>7700</v>
      </c>
      <c r="J3591" s="1104" t="s">
        <v>7701</v>
      </c>
    </row>
    <row x14ac:dyDescent="0.25" r="3592" customHeight="1" ht="23.25">
      <c r="A3592" s="97">
        <v>90</v>
      </c>
      <c r="B3592" s="2" t="s">
        <v>7587</v>
      </c>
      <c r="C3592" s="1101">
        <v>3591</v>
      </c>
      <c r="D3592" s="1101">
        <v>22</v>
      </c>
      <c r="E3592" s="1101">
        <v>33</v>
      </c>
      <c r="F3592" s="1101">
        <v>425</v>
      </c>
      <c r="G3592" s="1101">
        <v>58</v>
      </c>
      <c r="H3592" s="1102">
        <f>MID(I3592,1,50)</f>
      </c>
      <c r="I3592" s="1" t="s">
        <v>7702</v>
      </c>
      <c r="J3592" s="1104" t="s">
        <v>7703</v>
      </c>
    </row>
    <row x14ac:dyDescent="0.25" r="3593" customHeight="1" ht="23.25">
      <c r="A3593" s="97">
        <v>90</v>
      </c>
      <c r="B3593" s="2" t="s">
        <v>7587</v>
      </c>
      <c r="C3593" s="1101">
        <v>3592</v>
      </c>
      <c r="D3593" s="1101">
        <v>22</v>
      </c>
      <c r="E3593" s="1101">
        <v>33</v>
      </c>
      <c r="F3593" s="1101">
        <v>425</v>
      </c>
      <c r="G3593" s="1101">
        <v>59</v>
      </c>
      <c r="H3593" s="1102">
        <f>MID(I3593,1,50)</f>
      </c>
      <c r="I3593" s="1" t="s">
        <v>7704</v>
      </c>
      <c r="J3593" s="1104" t="s">
        <v>7705</v>
      </c>
    </row>
    <row x14ac:dyDescent="0.25" r="3594" customHeight="1" ht="23.25">
      <c r="A3594" s="97">
        <v>90</v>
      </c>
      <c r="B3594" s="2" t="s">
        <v>7587</v>
      </c>
      <c r="C3594" s="1101">
        <v>3593</v>
      </c>
      <c r="D3594" s="1101">
        <v>22</v>
      </c>
      <c r="E3594" s="1101">
        <v>33</v>
      </c>
      <c r="F3594" s="1101">
        <v>425</v>
      </c>
      <c r="G3594" s="1101">
        <v>60</v>
      </c>
      <c r="H3594" s="1102">
        <f>MID(I3594,1,50)</f>
      </c>
      <c r="I3594" s="1" t="s">
        <v>7706</v>
      </c>
      <c r="J3594" s="1104" t="s">
        <v>7707</v>
      </c>
    </row>
    <row x14ac:dyDescent="0.25" r="3595" customHeight="1" ht="23.25">
      <c r="A3595" s="97">
        <v>90</v>
      </c>
      <c r="B3595" s="2" t="s">
        <v>7587</v>
      </c>
      <c r="C3595" s="1101">
        <v>3594</v>
      </c>
      <c r="D3595" s="1101">
        <v>22</v>
      </c>
      <c r="E3595" s="1101">
        <v>33</v>
      </c>
      <c r="F3595" s="1101">
        <v>425</v>
      </c>
      <c r="G3595" s="1101">
        <v>61</v>
      </c>
      <c r="H3595" s="1102">
        <f>MID(I3595,1,50)</f>
      </c>
      <c r="I3595" s="1" t="s">
        <v>7708</v>
      </c>
      <c r="J3595" s="1104" t="s">
        <v>7709</v>
      </c>
    </row>
    <row x14ac:dyDescent="0.25" r="3596" customHeight="1" ht="23.25">
      <c r="A3596" s="97">
        <v>90</v>
      </c>
      <c r="B3596" s="2" t="s">
        <v>7587</v>
      </c>
      <c r="C3596" s="1101">
        <v>3595</v>
      </c>
      <c r="D3596" s="1101">
        <v>22</v>
      </c>
      <c r="E3596" s="1101">
        <v>33</v>
      </c>
      <c r="F3596" s="1101">
        <v>425</v>
      </c>
      <c r="G3596" s="1101">
        <v>62</v>
      </c>
      <c r="H3596" s="1102">
        <f>MID(I3596,1,50)</f>
      </c>
      <c r="I3596" s="1" t="s">
        <v>7710</v>
      </c>
      <c r="J3596" s="1104" t="s">
        <v>7711</v>
      </c>
    </row>
    <row x14ac:dyDescent="0.25" r="3597" customHeight="1" ht="23.25">
      <c r="A3597" s="97">
        <v>90</v>
      </c>
      <c r="B3597" s="2" t="s">
        <v>7587</v>
      </c>
      <c r="C3597" s="1101">
        <v>3596</v>
      </c>
      <c r="D3597" s="1101">
        <v>22</v>
      </c>
      <c r="E3597" s="1101">
        <v>33</v>
      </c>
      <c r="F3597" s="1101">
        <v>426</v>
      </c>
      <c r="G3597" s="1101">
        <v>63</v>
      </c>
      <c r="H3597" s="1102">
        <f>MID(I3597,1,50)</f>
      </c>
      <c r="I3597" s="1" t="s">
        <v>7712</v>
      </c>
      <c r="J3597" s="1104" t="s">
        <v>7713</v>
      </c>
    </row>
    <row x14ac:dyDescent="0.25" r="3598" customHeight="1" ht="23.25">
      <c r="A3598" s="97">
        <v>90</v>
      </c>
      <c r="B3598" s="2" t="s">
        <v>7587</v>
      </c>
      <c r="C3598" s="1101">
        <v>3597</v>
      </c>
      <c r="D3598" s="1101">
        <v>22</v>
      </c>
      <c r="E3598" s="1101">
        <v>33</v>
      </c>
      <c r="F3598" s="1101">
        <v>426</v>
      </c>
      <c r="G3598" s="1101">
        <v>64</v>
      </c>
      <c r="H3598" s="1102">
        <f>MID(I3598,1,50)</f>
      </c>
      <c r="I3598" s="1" t="s">
        <v>7714</v>
      </c>
      <c r="J3598" s="1104" t="s">
        <v>7715</v>
      </c>
    </row>
    <row x14ac:dyDescent="0.25" r="3599" customHeight="1" ht="23.25">
      <c r="A3599" s="97">
        <v>90</v>
      </c>
      <c r="B3599" s="2" t="s">
        <v>7587</v>
      </c>
      <c r="C3599" s="1101">
        <v>3598</v>
      </c>
      <c r="D3599" s="1101">
        <v>22</v>
      </c>
      <c r="E3599" s="1101">
        <v>33</v>
      </c>
      <c r="F3599" s="1101">
        <v>426</v>
      </c>
      <c r="G3599" s="1101">
        <v>65</v>
      </c>
      <c r="H3599" s="1102">
        <f>MID(I3599,1,50)</f>
      </c>
      <c r="I3599" s="1" t="s">
        <v>7716</v>
      </c>
      <c r="J3599" s="1104" t="s">
        <v>7717</v>
      </c>
    </row>
    <row x14ac:dyDescent="0.25" r="3600" customHeight="1" ht="23.25">
      <c r="A3600" s="97">
        <v>90</v>
      </c>
      <c r="B3600" s="2" t="s">
        <v>7587</v>
      </c>
      <c r="C3600" s="1101">
        <v>3599</v>
      </c>
      <c r="D3600" s="1101">
        <v>22</v>
      </c>
      <c r="E3600" s="1101">
        <v>33</v>
      </c>
      <c r="F3600" s="1101">
        <v>426</v>
      </c>
      <c r="G3600" s="1101">
        <v>66</v>
      </c>
      <c r="H3600" s="1102">
        <f>MID(I3600,1,50)</f>
      </c>
      <c r="I3600" s="1" t="s">
        <v>7718</v>
      </c>
      <c r="J3600" s="1104" t="s">
        <v>7719</v>
      </c>
    </row>
    <row x14ac:dyDescent="0.25" r="3601" customHeight="1" ht="23.25">
      <c r="A3601" s="97">
        <v>90</v>
      </c>
      <c r="B3601" s="2" t="s">
        <v>7587</v>
      </c>
      <c r="C3601" s="1101">
        <v>3600</v>
      </c>
      <c r="D3601" s="1101">
        <v>22</v>
      </c>
      <c r="E3601" s="1101">
        <v>33</v>
      </c>
      <c r="F3601" s="1101">
        <v>426</v>
      </c>
      <c r="G3601" s="1101">
        <v>67</v>
      </c>
      <c r="H3601" s="1102">
        <f>MID(I3601,1,50)</f>
      </c>
      <c r="I3601" s="1" t="s">
        <v>7720</v>
      </c>
      <c r="J3601" s="1104" t="s">
        <v>7721</v>
      </c>
    </row>
    <row x14ac:dyDescent="0.25" r="3602" customHeight="1" ht="23.25">
      <c r="A3602" s="97">
        <v>90</v>
      </c>
      <c r="B3602" s="2" t="s">
        <v>7587</v>
      </c>
      <c r="C3602" s="1101">
        <v>3601</v>
      </c>
      <c r="D3602" s="1101">
        <v>22</v>
      </c>
      <c r="E3602" s="1101">
        <v>33</v>
      </c>
      <c r="F3602" s="1101">
        <v>426</v>
      </c>
      <c r="G3602" s="1101">
        <v>68</v>
      </c>
      <c r="H3602" s="1102">
        <f>MID(I3602,1,50)</f>
      </c>
      <c r="I3602" s="1" t="s">
        <v>7722</v>
      </c>
      <c r="J3602" s="1104" t="s">
        <v>7723</v>
      </c>
    </row>
    <row x14ac:dyDescent="0.25" r="3603" customHeight="1" ht="23.25">
      <c r="A3603" s="97">
        <v>90</v>
      </c>
      <c r="B3603" s="2" t="s">
        <v>7587</v>
      </c>
      <c r="C3603" s="1101">
        <v>3602</v>
      </c>
      <c r="D3603" s="1101">
        <v>22</v>
      </c>
      <c r="E3603" s="1101">
        <v>33</v>
      </c>
      <c r="F3603" s="1101">
        <v>426</v>
      </c>
      <c r="G3603" s="1101">
        <v>69</v>
      </c>
      <c r="H3603" s="1102">
        <f>MID(I3603,1,50)</f>
      </c>
      <c r="I3603" s="1" t="s">
        <v>7724</v>
      </c>
      <c r="J3603" s="1104" t="s">
        <v>7725</v>
      </c>
    </row>
    <row x14ac:dyDescent="0.25" r="3604" customHeight="1" ht="23.25">
      <c r="A3604" s="97">
        <v>90</v>
      </c>
      <c r="B3604" s="2" t="s">
        <v>7587</v>
      </c>
      <c r="C3604" s="1101">
        <v>3603</v>
      </c>
      <c r="D3604" s="1101">
        <v>22</v>
      </c>
      <c r="E3604" s="1101">
        <v>33</v>
      </c>
      <c r="F3604" s="1101">
        <v>426</v>
      </c>
      <c r="G3604" s="1101">
        <v>70</v>
      </c>
      <c r="H3604" s="1102">
        <f>MID(I3604,1,50)</f>
      </c>
      <c r="I3604" s="1" t="s">
        <v>7726</v>
      </c>
      <c r="J3604" s="1104" t="s">
        <v>7727</v>
      </c>
    </row>
    <row x14ac:dyDescent="0.25" r="3605" customHeight="1" ht="23.25">
      <c r="A3605" s="97">
        <v>90</v>
      </c>
      <c r="B3605" s="2" t="s">
        <v>7587</v>
      </c>
      <c r="C3605" s="1101">
        <v>3604</v>
      </c>
      <c r="D3605" s="1101">
        <v>22</v>
      </c>
      <c r="E3605" s="1101">
        <v>33</v>
      </c>
      <c r="F3605" s="1101">
        <v>426</v>
      </c>
      <c r="G3605" s="1101">
        <v>71</v>
      </c>
      <c r="H3605" s="1102">
        <f>MID(I3605,1,50)</f>
      </c>
      <c r="I3605" s="1" t="s">
        <v>7728</v>
      </c>
      <c r="J3605" s="1104" t="s">
        <v>7729</v>
      </c>
    </row>
    <row x14ac:dyDescent="0.25" r="3606" customHeight="1" ht="23.25">
      <c r="A3606" s="97">
        <v>90</v>
      </c>
      <c r="B3606" s="2" t="s">
        <v>7587</v>
      </c>
      <c r="C3606" s="1101">
        <v>3605</v>
      </c>
      <c r="D3606" s="1101">
        <v>22</v>
      </c>
      <c r="E3606" s="1101">
        <v>33</v>
      </c>
      <c r="F3606" s="1101">
        <v>426</v>
      </c>
      <c r="G3606" s="1101">
        <v>72</v>
      </c>
      <c r="H3606" s="1102">
        <f>MID(I3606,1,50)</f>
      </c>
      <c r="I3606" s="1" t="s">
        <v>7730</v>
      </c>
      <c r="J3606" s="1104" t="s">
        <v>7731</v>
      </c>
    </row>
    <row x14ac:dyDescent="0.25" r="3607" customHeight="1" ht="23.25">
      <c r="A3607" s="97">
        <v>90</v>
      </c>
      <c r="B3607" s="2" t="s">
        <v>7587</v>
      </c>
      <c r="C3607" s="1101">
        <v>3606</v>
      </c>
      <c r="D3607" s="1101">
        <v>22</v>
      </c>
      <c r="E3607" s="1101">
        <v>33</v>
      </c>
      <c r="F3607" s="1101">
        <v>426</v>
      </c>
      <c r="G3607" s="1101">
        <v>73</v>
      </c>
      <c r="H3607" s="1102">
        <f>MID(I3607,1,50)</f>
      </c>
      <c r="I3607" s="1" t="s">
        <v>7732</v>
      </c>
      <c r="J3607" s="1104" t="s">
        <v>7733</v>
      </c>
    </row>
    <row x14ac:dyDescent="0.25" r="3608" customHeight="1" ht="23.25">
      <c r="A3608" s="97">
        <v>58</v>
      </c>
      <c r="B3608" s="2" t="s">
        <v>7734</v>
      </c>
      <c r="C3608" s="1101">
        <v>3607</v>
      </c>
      <c r="D3608" s="1101">
        <v>22</v>
      </c>
      <c r="E3608" s="1101">
        <v>34</v>
      </c>
      <c r="F3608" s="1101">
        <v>427</v>
      </c>
      <c r="G3608" s="1101">
        <v>1</v>
      </c>
      <c r="H3608" s="1102">
        <f>MID(I3608,1,50)</f>
      </c>
      <c r="I3608" s="1" t="s">
        <v>7735</v>
      </c>
      <c r="J3608" s="1104" t="s">
        <v>7736</v>
      </c>
    </row>
    <row x14ac:dyDescent="0.25" r="3609" customHeight="1" ht="23.25">
      <c r="A3609" s="97">
        <v>58</v>
      </c>
      <c r="B3609" s="2" t="s">
        <v>7734</v>
      </c>
      <c r="C3609" s="1101">
        <v>3608</v>
      </c>
      <c r="D3609" s="1101">
        <v>22</v>
      </c>
      <c r="E3609" s="1101">
        <v>34</v>
      </c>
      <c r="F3609" s="1101">
        <v>427</v>
      </c>
      <c r="G3609" s="1101">
        <v>2</v>
      </c>
      <c r="H3609" s="1102">
        <f>MID(I3609,1,50)</f>
      </c>
      <c r="I3609" s="1" t="s">
        <v>7737</v>
      </c>
      <c r="J3609" s="1104" t="s">
        <v>7738</v>
      </c>
    </row>
    <row x14ac:dyDescent="0.25" r="3610" customHeight="1" ht="23.25">
      <c r="A3610" s="97">
        <v>58</v>
      </c>
      <c r="B3610" s="2" t="s">
        <v>7734</v>
      </c>
      <c r="C3610" s="1101">
        <v>3609</v>
      </c>
      <c r="D3610" s="1101">
        <v>22</v>
      </c>
      <c r="E3610" s="1101">
        <v>34</v>
      </c>
      <c r="F3610" s="1101">
        <v>427</v>
      </c>
      <c r="G3610" s="1101">
        <v>3</v>
      </c>
      <c r="H3610" s="1102">
        <f>MID(I3610,1,50)</f>
      </c>
      <c r="I3610" s="1" t="s">
        <v>7739</v>
      </c>
      <c r="J3610" s="1104" t="s">
        <v>7740</v>
      </c>
    </row>
    <row x14ac:dyDescent="0.25" r="3611" customHeight="1" ht="23.25">
      <c r="A3611" s="97">
        <v>58</v>
      </c>
      <c r="B3611" s="2" t="s">
        <v>7734</v>
      </c>
      <c r="C3611" s="1101">
        <v>3610</v>
      </c>
      <c r="D3611" s="1101">
        <v>22</v>
      </c>
      <c r="E3611" s="1101">
        <v>34</v>
      </c>
      <c r="F3611" s="1101">
        <v>427</v>
      </c>
      <c r="G3611" s="1101">
        <v>4</v>
      </c>
      <c r="H3611" s="1102">
        <f>MID(I3611,1,50)</f>
      </c>
      <c r="I3611" s="1" t="s">
        <v>7741</v>
      </c>
      <c r="J3611" s="1104" t="s">
        <v>7742</v>
      </c>
    </row>
    <row x14ac:dyDescent="0.25" r="3612" customHeight="1" ht="23.25">
      <c r="A3612" s="97">
        <v>58</v>
      </c>
      <c r="B3612" s="2" t="s">
        <v>7734</v>
      </c>
      <c r="C3612" s="1101">
        <v>3611</v>
      </c>
      <c r="D3612" s="1101">
        <v>22</v>
      </c>
      <c r="E3612" s="1101">
        <v>34</v>
      </c>
      <c r="F3612" s="1101">
        <v>427</v>
      </c>
      <c r="G3612" s="1101">
        <v>5</v>
      </c>
      <c r="H3612" s="1102">
        <f>MID(I3612,1,50)</f>
      </c>
      <c r="I3612" s="1" t="s">
        <v>7743</v>
      </c>
      <c r="J3612" s="1104" t="s">
        <v>7744</v>
      </c>
    </row>
    <row x14ac:dyDescent="0.25" r="3613" customHeight="1" ht="23.25">
      <c r="A3613" s="97">
        <v>58</v>
      </c>
      <c r="B3613" s="2" t="s">
        <v>7734</v>
      </c>
      <c r="C3613" s="1101">
        <v>3612</v>
      </c>
      <c r="D3613" s="1101">
        <v>22</v>
      </c>
      <c r="E3613" s="1101">
        <v>34</v>
      </c>
      <c r="F3613" s="1101">
        <v>427</v>
      </c>
      <c r="G3613" s="1101">
        <v>6</v>
      </c>
      <c r="H3613" s="1102">
        <f>MID(I3613,1,50)</f>
      </c>
      <c r="I3613" s="1" t="s">
        <v>7745</v>
      </c>
      <c r="J3613" s="1104" t="s">
        <v>7746</v>
      </c>
    </row>
    <row x14ac:dyDescent="0.25" r="3614" customHeight="1" ht="23.25">
      <c r="A3614" s="97">
        <v>58</v>
      </c>
      <c r="B3614" s="2" t="s">
        <v>7734</v>
      </c>
      <c r="C3614" s="1101">
        <v>3613</v>
      </c>
      <c r="D3614" s="1101">
        <v>22</v>
      </c>
      <c r="E3614" s="1101">
        <v>34</v>
      </c>
      <c r="F3614" s="1101">
        <v>427</v>
      </c>
      <c r="G3614" s="1101">
        <v>7</v>
      </c>
      <c r="H3614" s="1102">
        <f>MID(I3614,1,50)</f>
      </c>
      <c r="I3614" s="1" t="s">
        <v>7747</v>
      </c>
      <c r="J3614" s="1104" t="s">
        <v>7748</v>
      </c>
    </row>
    <row x14ac:dyDescent="0.25" r="3615" customHeight="1" ht="23.25">
      <c r="A3615" s="97">
        <v>58</v>
      </c>
      <c r="B3615" s="2" t="s">
        <v>7734</v>
      </c>
      <c r="C3615" s="1101">
        <v>3614</v>
      </c>
      <c r="D3615" s="1101">
        <v>22</v>
      </c>
      <c r="E3615" s="1101">
        <v>34</v>
      </c>
      <c r="F3615" s="1101">
        <v>428</v>
      </c>
      <c r="G3615" s="1101">
        <v>8</v>
      </c>
      <c r="H3615" s="1102">
        <f>MID(I3615,1,50)</f>
      </c>
      <c r="I3615" s="1" t="s">
        <v>7749</v>
      </c>
      <c r="J3615" s="1104" t="s">
        <v>7750</v>
      </c>
    </row>
    <row x14ac:dyDescent="0.25" r="3616" customHeight="1" ht="23.25">
      <c r="A3616" s="97">
        <v>58</v>
      </c>
      <c r="B3616" s="2" t="s">
        <v>7734</v>
      </c>
      <c r="C3616" s="1101">
        <v>3615</v>
      </c>
      <c r="D3616" s="1101">
        <v>22</v>
      </c>
      <c r="E3616" s="1101">
        <v>34</v>
      </c>
      <c r="F3616" s="1101">
        <v>428</v>
      </c>
      <c r="G3616" s="1101">
        <v>9</v>
      </c>
      <c r="H3616" s="1102">
        <f>MID(I3616,1,50)</f>
      </c>
      <c r="I3616" s="1" t="s">
        <v>7751</v>
      </c>
      <c r="J3616" s="1104" t="s">
        <v>7752</v>
      </c>
    </row>
    <row x14ac:dyDescent="0.25" r="3617" customHeight="1" ht="23.25">
      <c r="A3617" s="97">
        <v>58</v>
      </c>
      <c r="B3617" s="2" t="s">
        <v>7734</v>
      </c>
      <c r="C3617" s="1101">
        <v>3616</v>
      </c>
      <c r="D3617" s="1101">
        <v>22</v>
      </c>
      <c r="E3617" s="1101">
        <v>34</v>
      </c>
      <c r="F3617" s="1101">
        <v>428</v>
      </c>
      <c r="G3617" s="1101">
        <v>10</v>
      </c>
      <c r="H3617" s="1102">
        <f>MID(I3617,1,50)</f>
      </c>
      <c r="I3617" s="1" t="s">
        <v>7753</v>
      </c>
      <c r="J3617" s="1104" t="s">
        <v>7754</v>
      </c>
    </row>
    <row x14ac:dyDescent="0.25" r="3618" customHeight="1" ht="23.25">
      <c r="A3618" s="97">
        <v>58</v>
      </c>
      <c r="B3618" s="2" t="s">
        <v>7734</v>
      </c>
      <c r="C3618" s="1101">
        <v>3617</v>
      </c>
      <c r="D3618" s="1101">
        <v>22</v>
      </c>
      <c r="E3618" s="1101">
        <v>34</v>
      </c>
      <c r="F3618" s="1101">
        <v>428</v>
      </c>
      <c r="G3618" s="1101">
        <v>11</v>
      </c>
      <c r="H3618" s="1102">
        <f>MID(I3618,1,50)</f>
      </c>
      <c r="I3618" s="1" t="s">
        <v>7755</v>
      </c>
      <c r="J3618" s="1104" t="s">
        <v>7756</v>
      </c>
    </row>
    <row x14ac:dyDescent="0.25" r="3619" customHeight="1" ht="23.25">
      <c r="A3619" s="97">
        <v>58</v>
      </c>
      <c r="B3619" s="2" t="s">
        <v>7734</v>
      </c>
      <c r="C3619" s="1101">
        <v>3618</v>
      </c>
      <c r="D3619" s="1101">
        <v>22</v>
      </c>
      <c r="E3619" s="1101">
        <v>34</v>
      </c>
      <c r="F3619" s="1101">
        <v>428</v>
      </c>
      <c r="G3619" s="1101">
        <v>12</v>
      </c>
      <c r="H3619" s="1102">
        <f>MID(I3619,1,50)</f>
      </c>
      <c r="I3619" s="1" t="s">
        <v>7757</v>
      </c>
      <c r="J3619" s="1104" t="s">
        <v>7758</v>
      </c>
    </row>
    <row x14ac:dyDescent="0.25" r="3620" customHeight="1" ht="23.25">
      <c r="A3620" s="97">
        <v>58</v>
      </c>
      <c r="B3620" s="2" t="s">
        <v>7734</v>
      </c>
      <c r="C3620" s="1101">
        <v>3619</v>
      </c>
      <c r="D3620" s="1101">
        <v>22</v>
      </c>
      <c r="E3620" s="1101">
        <v>34</v>
      </c>
      <c r="F3620" s="1101">
        <v>428</v>
      </c>
      <c r="G3620" s="1101">
        <v>13</v>
      </c>
      <c r="H3620" s="1102">
        <f>MID(I3620,1,50)</f>
      </c>
      <c r="I3620" s="1" t="s">
        <v>7759</v>
      </c>
      <c r="J3620" s="1104" t="s">
        <v>7760</v>
      </c>
    </row>
    <row x14ac:dyDescent="0.25" r="3621" customHeight="1" ht="23.25">
      <c r="A3621" s="97">
        <v>58</v>
      </c>
      <c r="B3621" s="2" t="s">
        <v>7734</v>
      </c>
      <c r="C3621" s="1101">
        <v>3620</v>
      </c>
      <c r="D3621" s="1101">
        <v>22</v>
      </c>
      <c r="E3621" s="1101">
        <v>34</v>
      </c>
      <c r="F3621" s="1101">
        <v>428</v>
      </c>
      <c r="G3621" s="1101">
        <v>14</v>
      </c>
      <c r="H3621" s="1102">
        <f>MID(I3621,1,50)</f>
      </c>
      <c r="I3621" s="1" t="s">
        <v>7761</v>
      </c>
      <c r="J3621" s="1104" t="s">
        <v>7762</v>
      </c>
    </row>
    <row x14ac:dyDescent="0.25" r="3622" customHeight="1" ht="23.25">
      <c r="A3622" s="97">
        <v>58</v>
      </c>
      <c r="B3622" s="2" t="s">
        <v>7734</v>
      </c>
      <c r="C3622" s="1101">
        <v>3621</v>
      </c>
      <c r="D3622" s="1101">
        <v>22</v>
      </c>
      <c r="E3622" s="1101">
        <v>34</v>
      </c>
      <c r="F3622" s="1101">
        <v>429</v>
      </c>
      <c r="G3622" s="1101">
        <v>15</v>
      </c>
      <c r="H3622" s="1102">
        <f>MID(I3622,1,50)</f>
      </c>
      <c r="I3622" s="1" t="s">
        <v>7763</v>
      </c>
      <c r="J3622" s="1104" t="s">
        <v>7764</v>
      </c>
    </row>
    <row x14ac:dyDescent="0.25" r="3623" customHeight="1" ht="23.25">
      <c r="A3623" s="97">
        <v>58</v>
      </c>
      <c r="B3623" s="2" t="s">
        <v>7734</v>
      </c>
      <c r="C3623" s="1101">
        <v>3622</v>
      </c>
      <c r="D3623" s="1101">
        <v>22</v>
      </c>
      <c r="E3623" s="1101">
        <v>34</v>
      </c>
      <c r="F3623" s="1101">
        <v>429</v>
      </c>
      <c r="G3623" s="1101">
        <v>16</v>
      </c>
      <c r="H3623" s="1102">
        <f>MID(I3623,1,50)</f>
      </c>
      <c r="I3623" s="1" t="s">
        <v>7765</v>
      </c>
      <c r="J3623" s="1104" t="s">
        <v>7766</v>
      </c>
    </row>
    <row x14ac:dyDescent="0.25" r="3624" customHeight="1" ht="23.25">
      <c r="A3624" s="97">
        <v>58</v>
      </c>
      <c r="B3624" s="2" t="s">
        <v>7734</v>
      </c>
      <c r="C3624" s="1101">
        <v>3623</v>
      </c>
      <c r="D3624" s="1101">
        <v>22</v>
      </c>
      <c r="E3624" s="1101">
        <v>34</v>
      </c>
      <c r="F3624" s="1101">
        <v>429</v>
      </c>
      <c r="G3624" s="1101">
        <v>17</v>
      </c>
      <c r="H3624" s="1102">
        <f>MID(I3624,1,50)</f>
      </c>
      <c r="I3624" s="1" t="s">
        <v>7767</v>
      </c>
      <c r="J3624" s="1104" t="s">
        <v>7768</v>
      </c>
    </row>
    <row x14ac:dyDescent="0.25" r="3625" customHeight="1" ht="23.25">
      <c r="A3625" s="97">
        <v>58</v>
      </c>
      <c r="B3625" s="2" t="s">
        <v>7734</v>
      </c>
      <c r="C3625" s="1101">
        <v>3624</v>
      </c>
      <c r="D3625" s="1101">
        <v>22</v>
      </c>
      <c r="E3625" s="1101">
        <v>34</v>
      </c>
      <c r="F3625" s="1101">
        <v>429</v>
      </c>
      <c r="G3625" s="1101">
        <v>18</v>
      </c>
      <c r="H3625" s="1102">
        <f>MID(I3625,1,50)</f>
      </c>
      <c r="I3625" s="1" t="s">
        <v>7769</v>
      </c>
      <c r="J3625" s="1104" t="s">
        <v>7770</v>
      </c>
    </row>
    <row x14ac:dyDescent="0.25" r="3626" customHeight="1" ht="23.25">
      <c r="A3626" s="97">
        <v>58</v>
      </c>
      <c r="B3626" s="2" t="s">
        <v>7734</v>
      </c>
      <c r="C3626" s="1101">
        <v>3625</v>
      </c>
      <c r="D3626" s="1101">
        <v>22</v>
      </c>
      <c r="E3626" s="1101">
        <v>34</v>
      </c>
      <c r="F3626" s="1101">
        <v>429</v>
      </c>
      <c r="G3626" s="1101">
        <v>19</v>
      </c>
      <c r="H3626" s="1102">
        <f>MID(I3626,1,50)</f>
      </c>
      <c r="I3626" s="1" t="s">
        <v>7771</v>
      </c>
      <c r="J3626" s="1104" t="s">
        <v>7772</v>
      </c>
    </row>
    <row x14ac:dyDescent="0.25" r="3627" customHeight="1" ht="23.25">
      <c r="A3627" s="97">
        <v>58</v>
      </c>
      <c r="B3627" s="2" t="s">
        <v>7734</v>
      </c>
      <c r="C3627" s="1101">
        <v>3626</v>
      </c>
      <c r="D3627" s="1101">
        <v>22</v>
      </c>
      <c r="E3627" s="1101">
        <v>34</v>
      </c>
      <c r="F3627" s="1101">
        <v>429</v>
      </c>
      <c r="G3627" s="1101">
        <v>20</v>
      </c>
      <c r="H3627" s="1102">
        <f>MID(I3627,1,50)</f>
      </c>
      <c r="I3627" s="1" t="s">
        <v>7773</v>
      </c>
      <c r="J3627" s="1104" t="s">
        <v>7774</v>
      </c>
    </row>
    <row x14ac:dyDescent="0.25" r="3628" customHeight="1" ht="23.25">
      <c r="A3628" s="97">
        <v>58</v>
      </c>
      <c r="B3628" s="2" t="s">
        <v>7734</v>
      </c>
      <c r="C3628" s="1101">
        <v>3627</v>
      </c>
      <c r="D3628" s="1101">
        <v>22</v>
      </c>
      <c r="E3628" s="1101">
        <v>34</v>
      </c>
      <c r="F3628" s="1101">
        <v>429</v>
      </c>
      <c r="G3628" s="1101">
        <v>21</v>
      </c>
      <c r="H3628" s="1102">
        <f>MID(I3628,1,50)</f>
      </c>
      <c r="I3628" s="1" t="s">
        <v>7775</v>
      </c>
      <c r="J3628" s="1104" t="s">
        <v>7776</v>
      </c>
    </row>
    <row x14ac:dyDescent="0.25" r="3629" customHeight="1" ht="23.25">
      <c r="A3629" s="97">
        <v>58</v>
      </c>
      <c r="B3629" s="2" t="s">
        <v>7734</v>
      </c>
      <c r="C3629" s="1101">
        <v>3628</v>
      </c>
      <c r="D3629" s="1101">
        <v>22</v>
      </c>
      <c r="E3629" s="1101">
        <v>34</v>
      </c>
      <c r="F3629" s="1101">
        <v>429</v>
      </c>
      <c r="G3629" s="1101">
        <v>22</v>
      </c>
      <c r="H3629" s="1102">
        <f>MID(I3629,1,50)</f>
      </c>
      <c r="I3629" s="1" t="s">
        <v>7777</v>
      </c>
      <c r="J3629" s="1104" t="s">
        <v>7778</v>
      </c>
    </row>
    <row x14ac:dyDescent="0.25" r="3630" customHeight="1" ht="23.25">
      <c r="A3630" s="97">
        <v>58</v>
      </c>
      <c r="B3630" s="2" t="s">
        <v>7734</v>
      </c>
      <c r="C3630" s="1101">
        <v>3629</v>
      </c>
      <c r="D3630" s="1101">
        <v>22</v>
      </c>
      <c r="E3630" s="1101">
        <v>34</v>
      </c>
      <c r="F3630" s="1101">
        <v>430</v>
      </c>
      <c r="G3630" s="1101">
        <v>23</v>
      </c>
      <c r="H3630" s="1102">
        <f>MID(I3630,1,50)</f>
      </c>
      <c r="I3630" s="1" t="s">
        <v>7779</v>
      </c>
      <c r="J3630" s="1104" t="s">
        <v>7780</v>
      </c>
    </row>
    <row x14ac:dyDescent="0.25" r="3631" customHeight="1" ht="23.25">
      <c r="A3631" s="97">
        <v>58</v>
      </c>
      <c r="B3631" s="2" t="s">
        <v>7734</v>
      </c>
      <c r="C3631" s="1101">
        <v>3630</v>
      </c>
      <c r="D3631" s="1101">
        <v>22</v>
      </c>
      <c r="E3631" s="1101">
        <v>34</v>
      </c>
      <c r="F3631" s="1101">
        <v>430</v>
      </c>
      <c r="G3631" s="1101">
        <v>24</v>
      </c>
      <c r="H3631" s="1102">
        <f>MID(I3631,1,50)</f>
      </c>
      <c r="I3631" s="1" t="s">
        <v>7781</v>
      </c>
      <c r="J3631" s="1104" t="s">
        <v>7782</v>
      </c>
    </row>
    <row x14ac:dyDescent="0.25" r="3632" customHeight="1" ht="23.25">
      <c r="A3632" s="97">
        <v>58</v>
      </c>
      <c r="B3632" s="2" t="s">
        <v>7734</v>
      </c>
      <c r="C3632" s="1101">
        <v>3631</v>
      </c>
      <c r="D3632" s="1101">
        <v>22</v>
      </c>
      <c r="E3632" s="1101">
        <v>34</v>
      </c>
      <c r="F3632" s="1101">
        <v>430</v>
      </c>
      <c r="G3632" s="1101">
        <v>25</v>
      </c>
      <c r="H3632" s="1102">
        <f>MID(I3632,1,50)</f>
      </c>
      <c r="I3632" s="1" t="s">
        <v>7783</v>
      </c>
      <c r="J3632" s="1104" t="s">
        <v>7784</v>
      </c>
    </row>
    <row x14ac:dyDescent="0.25" r="3633" customHeight="1" ht="23.25">
      <c r="A3633" s="97">
        <v>58</v>
      </c>
      <c r="B3633" s="2" t="s">
        <v>7734</v>
      </c>
      <c r="C3633" s="1101">
        <v>3632</v>
      </c>
      <c r="D3633" s="1101">
        <v>22</v>
      </c>
      <c r="E3633" s="1101">
        <v>34</v>
      </c>
      <c r="F3633" s="1101">
        <v>430</v>
      </c>
      <c r="G3633" s="1101">
        <v>26</v>
      </c>
      <c r="H3633" s="1102">
        <f>MID(I3633,1,50)</f>
      </c>
      <c r="I3633" s="1" t="s">
        <v>7785</v>
      </c>
      <c r="J3633" s="1104" t="s">
        <v>7786</v>
      </c>
    </row>
    <row x14ac:dyDescent="0.25" r="3634" customHeight="1" ht="23.25">
      <c r="A3634" s="97">
        <v>58</v>
      </c>
      <c r="B3634" s="2" t="s">
        <v>7734</v>
      </c>
      <c r="C3634" s="1101">
        <v>3633</v>
      </c>
      <c r="D3634" s="1101">
        <v>22</v>
      </c>
      <c r="E3634" s="1101">
        <v>34</v>
      </c>
      <c r="F3634" s="1101">
        <v>430</v>
      </c>
      <c r="G3634" s="1101">
        <v>27</v>
      </c>
      <c r="H3634" s="1102">
        <f>MID(I3634,1,50)</f>
      </c>
      <c r="I3634" s="1" t="s">
        <v>7787</v>
      </c>
      <c r="J3634" s="1104" t="s">
        <v>7788</v>
      </c>
    </row>
    <row x14ac:dyDescent="0.25" r="3635" customHeight="1" ht="23.25">
      <c r="A3635" s="97">
        <v>58</v>
      </c>
      <c r="B3635" s="2" t="s">
        <v>7734</v>
      </c>
      <c r="C3635" s="1101">
        <v>3634</v>
      </c>
      <c r="D3635" s="1101">
        <v>22</v>
      </c>
      <c r="E3635" s="1101">
        <v>34</v>
      </c>
      <c r="F3635" s="1101">
        <v>430</v>
      </c>
      <c r="G3635" s="1101">
        <v>28</v>
      </c>
      <c r="H3635" s="1102">
        <f>MID(I3635,1,50)</f>
      </c>
      <c r="I3635" s="1" t="s">
        <v>7789</v>
      </c>
      <c r="J3635" s="1104" t="s">
        <v>7790</v>
      </c>
    </row>
    <row x14ac:dyDescent="0.25" r="3636" customHeight="1" ht="23.25">
      <c r="A3636" s="97">
        <v>58</v>
      </c>
      <c r="B3636" s="2" t="s">
        <v>7734</v>
      </c>
      <c r="C3636" s="1101">
        <v>3635</v>
      </c>
      <c r="D3636" s="1101">
        <v>22</v>
      </c>
      <c r="E3636" s="1101">
        <v>34</v>
      </c>
      <c r="F3636" s="1101">
        <v>430</v>
      </c>
      <c r="G3636" s="1101">
        <v>29</v>
      </c>
      <c r="H3636" s="1102">
        <f>MID(I3636,1,50)</f>
      </c>
      <c r="I3636" s="1" t="s">
        <v>3360</v>
      </c>
      <c r="J3636" s="1104" t="s">
        <v>7791</v>
      </c>
    </row>
    <row x14ac:dyDescent="0.25" r="3637" customHeight="1" ht="23.25">
      <c r="A3637" s="97">
        <v>58</v>
      </c>
      <c r="B3637" s="2" t="s">
        <v>7734</v>
      </c>
      <c r="C3637" s="1101">
        <v>3636</v>
      </c>
      <c r="D3637" s="1101">
        <v>22</v>
      </c>
      <c r="E3637" s="1101">
        <v>34</v>
      </c>
      <c r="F3637" s="1101">
        <v>430</v>
      </c>
      <c r="G3637" s="1101">
        <v>30</v>
      </c>
      <c r="H3637" s="1102">
        <f>MID(I3637,1,50)</f>
      </c>
      <c r="I3637" s="1" t="s">
        <v>7792</v>
      </c>
      <c r="J3637" s="1104" t="s">
        <v>7793</v>
      </c>
    </row>
    <row x14ac:dyDescent="0.25" r="3638" customHeight="1" ht="23.25">
      <c r="A3638" s="97">
        <v>58</v>
      </c>
      <c r="B3638" s="2" t="s">
        <v>7734</v>
      </c>
      <c r="C3638" s="1101">
        <v>3637</v>
      </c>
      <c r="D3638" s="1101">
        <v>22</v>
      </c>
      <c r="E3638" s="1101">
        <v>34</v>
      </c>
      <c r="F3638" s="1101">
        <v>430</v>
      </c>
      <c r="G3638" s="1101">
        <v>31</v>
      </c>
      <c r="H3638" s="1102">
        <f>MID(I3638,1,50)</f>
      </c>
      <c r="I3638" s="1" t="s">
        <v>7794</v>
      </c>
      <c r="J3638" s="1104" t="s">
        <v>7795</v>
      </c>
    </row>
    <row x14ac:dyDescent="0.25" r="3639" customHeight="1" ht="23.25">
      <c r="A3639" s="97">
        <v>58</v>
      </c>
      <c r="B3639" s="2" t="s">
        <v>7734</v>
      </c>
      <c r="C3639" s="1101">
        <v>3638</v>
      </c>
      <c r="D3639" s="1101">
        <v>22</v>
      </c>
      <c r="E3639" s="1101">
        <v>34</v>
      </c>
      <c r="F3639" s="1101">
        <v>431</v>
      </c>
      <c r="G3639" s="1101">
        <v>32</v>
      </c>
      <c r="H3639" s="1102">
        <f>MID(I3639,1,50)</f>
      </c>
      <c r="I3639" s="1" t="s">
        <v>7796</v>
      </c>
      <c r="J3639" s="1104" t="s">
        <v>7797</v>
      </c>
    </row>
    <row x14ac:dyDescent="0.25" r="3640" customHeight="1" ht="23.25">
      <c r="A3640" s="97">
        <v>58</v>
      </c>
      <c r="B3640" s="2" t="s">
        <v>7734</v>
      </c>
      <c r="C3640" s="1101">
        <v>3639</v>
      </c>
      <c r="D3640" s="1101">
        <v>22</v>
      </c>
      <c r="E3640" s="1101">
        <v>34</v>
      </c>
      <c r="F3640" s="1101">
        <v>431</v>
      </c>
      <c r="G3640" s="1101">
        <v>33</v>
      </c>
      <c r="H3640" s="1102">
        <f>MID(I3640,1,50)</f>
      </c>
      <c r="I3640" s="1" t="s">
        <v>7798</v>
      </c>
      <c r="J3640" s="1104" t="s">
        <v>7799</v>
      </c>
    </row>
    <row x14ac:dyDescent="0.25" r="3641" customHeight="1" ht="23.25">
      <c r="A3641" s="97">
        <v>58</v>
      </c>
      <c r="B3641" s="2" t="s">
        <v>7734</v>
      </c>
      <c r="C3641" s="1101">
        <v>3640</v>
      </c>
      <c r="D3641" s="1101">
        <v>22</v>
      </c>
      <c r="E3641" s="1101">
        <v>34</v>
      </c>
      <c r="F3641" s="1101">
        <v>431</v>
      </c>
      <c r="G3641" s="1101">
        <v>34</v>
      </c>
      <c r="H3641" s="1102">
        <f>MID(I3641,1,50)</f>
      </c>
      <c r="I3641" s="1" t="s">
        <v>7800</v>
      </c>
      <c r="J3641" s="1104" t="s">
        <v>7801</v>
      </c>
    </row>
    <row x14ac:dyDescent="0.25" r="3642" customHeight="1" ht="23.25">
      <c r="A3642" s="97">
        <v>58</v>
      </c>
      <c r="B3642" s="2" t="s">
        <v>7734</v>
      </c>
      <c r="C3642" s="1101">
        <v>3641</v>
      </c>
      <c r="D3642" s="1101">
        <v>22</v>
      </c>
      <c r="E3642" s="1101">
        <v>34</v>
      </c>
      <c r="F3642" s="1101">
        <v>431</v>
      </c>
      <c r="G3642" s="1101">
        <v>35</v>
      </c>
      <c r="H3642" s="1102">
        <f>MID(I3642,1,50)</f>
      </c>
      <c r="I3642" s="1" t="s">
        <v>7802</v>
      </c>
      <c r="J3642" s="1104" t="s">
        <v>7803</v>
      </c>
    </row>
    <row x14ac:dyDescent="0.25" r="3643" customHeight="1" ht="23.25">
      <c r="A3643" s="97">
        <v>58</v>
      </c>
      <c r="B3643" s="2" t="s">
        <v>7734</v>
      </c>
      <c r="C3643" s="1101">
        <v>3642</v>
      </c>
      <c r="D3643" s="1101">
        <v>22</v>
      </c>
      <c r="E3643" s="1101">
        <v>34</v>
      </c>
      <c r="F3643" s="1101">
        <v>431</v>
      </c>
      <c r="G3643" s="1101">
        <v>36</v>
      </c>
      <c r="H3643" s="1102">
        <f>MID(I3643,1,50)</f>
      </c>
      <c r="I3643" s="1" t="s">
        <v>7804</v>
      </c>
      <c r="J3643" s="1104" t="s">
        <v>7805</v>
      </c>
    </row>
    <row x14ac:dyDescent="0.25" r="3644" customHeight="1" ht="23.25">
      <c r="A3644" s="97">
        <v>58</v>
      </c>
      <c r="B3644" s="2" t="s">
        <v>7734</v>
      </c>
      <c r="C3644" s="1101">
        <v>3643</v>
      </c>
      <c r="D3644" s="1101">
        <v>22</v>
      </c>
      <c r="E3644" s="1101">
        <v>34</v>
      </c>
      <c r="F3644" s="1101">
        <v>431</v>
      </c>
      <c r="G3644" s="1101">
        <v>37</v>
      </c>
      <c r="H3644" s="1102">
        <f>MID(I3644,1,50)</f>
      </c>
      <c r="I3644" s="1" t="s">
        <v>7806</v>
      </c>
      <c r="J3644" s="1104" t="s">
        <v>7807</v>
      </c>
    </row>
    <row x14ac:dyDescent="0.25" r="3645" customHeight="1" ht="23.25">
      <c r="A3645" s="97">
        <v>58</v>
      </c>
      <c r="B3645" s="2" t="s">
        <v>7734</v>
      </c>
      <c r="C3645" s="1101">
        <v>3644</v>
      </c>
      <c r="D3645" s="1101">
        <v>22</v>
      </c>
      <c r="E3645" s="1101">
        <v>34</v>
      </c>
      <c r="F3645" s="1101">
        <v>431</v>
      </c>
      <c r="G3645" s="1101">
        <v>38</v>
      </c>
      <c r="H3645" s="1102">
        <f>MID(I3645,1,50)</f>
      </c>
      <c r="I3645" s="1" t="s">
        <v>7808</v>
      </c>
      <c r="J3645" s="1104" t="s">
        <v>7809</v>
      </c>
    </row>
    <row x14ac:dyDescent="0.25" r="3646" customHeight="1" ht="23.25">
      <c r="A3646" s="97">
        <v>58</v>
      </c>
      <c r="B3646" s="2" t="s">
        <v>7734</v>
      </c>
      <c r="C3646" s="1101">
        <v>3645</v>
      </c>
      <c r="D3646" s="1101">
        <v>22</v>
      </c>
      <c r="E3646" s="1101">
        <v>34</v>
      </c>
      <c r="F3646" s="1101">
        <v>431</v>
      </c>
      <c r="G3646" s="1101">
        <v>39</v>
      </c>
      <c r="H3646" s="1102">
        <f>MID(I3646,1,50)</f>
      </c>
      <c r="I3646" s="1" t="s">
        <v>7810</v>
      </c>
      <c r="J3646" s="1104" t="s">
        <v>7811</v>
      </c>
    </row>
    <row x14ac:dyDescent="0.25" r="3647" customHeight="1" ht="23.25">
      <c r="A3647" s="97">
        <v>58</v>
      </c>
      <c r="B3647" s="2" t="s">
        <v>7734</v>
      </c>
      <c r="C3647" s="1101">
        <v>3646</v>
      </c>
      <c r="D3647" s="1101">
        <v>22</v>
      </c>
      <c r="E3647" s="1101">
        <v>34</v>
      </c>
      <c r="F3647" s="1101">
        <v>432</v>
      </c>
      <c r="G3647" s="1101">
        <v>40</v>
      </c>
      <c r="H3647" s="1102">
        <f>MID(I3647,1,50)</f>
      </c>
      <c r="I3647" s="1" t="s">
        <v>7812</v>
      </c>
      <c r="J3647" s="1104" t="s">
        <v>7813</v>
      </c>
    </row>
    <row x14ac:dyDescent="0.25" r="3648" customHeight="1" ht="23.25">
      <c r="A3648" s="97">
        <v>58</v>
      </c>
      <c r="B3648" s="2" t="s">
        <v>7734</v>
      </c>
      <c r="C3648" s="1101">
        <v>3647</v>
      </c>
      <c r="D3648" s="1101">
        <v>22</v>
      </c>
      <c r="E3648" s="1101">
        <v>34</v>
      </c>
      <c r="F3648" s="1101">
        <v>432</v>
      </c>
      <c r="G3648" s="1101">
        <v>41</v>
      </c>
      <c r="H3648" s="1102">
        <f>MID(I3648,1,50)</f>
      </c>
      <c r="I3648" s="1" t="s">
        <v>7814</v>
      </c>
      <c r="J3648" s="1104" t="s">
        <v>7815</v>
      </c>
    </row>
    <row x14ac:dyDescent="0.25" r="3649" customHeight="1" ht="23.25">
      <c r="A3649" s="97">
        <v>58</v>
      </c>
      <c r="B3649" s="2" t="s">
        <v>7734</v>
      </c>
      <c r="C3649" s="1101">
        <v>3648</v>
      </c>
      <c r="D3649" s="1101">
        <v>22</v>
      </c>
      <c r="E3649" s="1101">
        <v>34</v>
      </c>
      <c r="F3649" s="1101">
        <v>432</v>
      </c>
      <c r="G3649" s="1101">
        <v>42</v>
      </c>
      <c r="H3649" s="1102">
        <f>MID(I3649,1,50)</f>
      </c>
      <c r="I3649" s="1" t="s">
        <v>7816</v>
      </c>
      <c r="J3649" s="1104" t="s">
        <v>7817</v>
      </c>
    </row>
    <row x14ac:dyDescent="0.25" r="3650" customHeight="1" ht="23.25">
      <c r="A3650" s="97">
        <v>58</v>
      </c>
      <c r="B3650" s="2" t="s">
        <v>7734</v>
      </c>
      <c r="C3650" s="1101">
        <v>3649</v>
      </c>
      <c r="D3650" s="1101">
        <v>22</v>
      </c>
      <c r="E3650" s="1101">
        <v>34</v>
      </c>
      <c r="F3650" s="1101">
        <v>432</v>
      </c>
      <c r="G3650" s="1101">
        <v>43</v>
      </c>
      <c r="H3650" s="1102">
        <f>MID(I3650,1,50)</f>
      </c>
      <c r="I3650" s="1" t="s">
        <v>7818</v>
      </c>
      <c r="J3650" s="1104" t="s">
        <v>7819</v>
      </c>
    </row>
    <row x14ac:dyDescent="0.25" r="3651" customHeight="1" ht="23.25">
      <c r="A3651" s="97">
        <v>58</v>
      </c>
      <c r="B3651" s="2" t="s">
        <v>7734</v>
      </c>
      <c r="C3651" s="1101">
        <v>3650</v>
      </c>
      <c r="D3651" s="1101">
        <v>22</v>
      </c>
      <c r="E3651" s="1101">
        <v>34</v>
      </c>
      <c r="F3651" s="1101">
        <v>432</v>
      </c>
      <c r="G3651" s="1101">
        <v>44</v>
      </c>
      <c r="H3651" s="1102">
        <f>MID(I3651,1,50)</f>
      </c>
      <c r="I3651" s="1" t="s">
        <v>7820</v>
      </c>
      <c r="J3651" s="1104" t="s">
        <v>7821</v>
      </c>
    </row>
    <row x14ac:dyDescent="0.25" r="3652" customHeight="1" ht="23.25">
      <c r="A3652" s="97">
        <v>58</v>
      </c>
      <c r="B3652" s="2" t="s">
        <v>7734</v>
      </c>
      <c r="C3652" s="1101">
        <v>3651</v>
      </c>
      <c r="D3652" s="1101">
        <v>22</v>
      </c>
      <c r="E3652" s="1101">
        <v>34</v>
      </c>
      <c r="F3652" s="1101">
        <v>432</v>
      </c>
      <c r="G3652" s="1101">
        <v>45</v>
      </c>
      <c r="H3652" s="1102">
        <f>MID(I3652,1,50)</f>
      </c>
      <c r="I3652" s="1" t="s">
        <v>7822</v>
      </c>
      <c r="J3652" s="1104" t="s">
        <v>7823</v>
      </c>
    </row>
    <row x14ac:dyDescent="0.25" r="3653" customHeight="1" ht="23.25">
      <c r="A3653" s="97">
        <v>58</v>
      </c>
      <c r="B3653" s="2" t="s">
        <v>7734</v>
      </c>
      <c r="C3653" s="1101">
        <v>3652</v>
      </c>
      <c r="D3653" s="1101">
        <v>22</v>
      </c>
      <c r="E3653" s="1101">
        <v>34</v>
      </c>
      <c r="F3653" s="1101">
        <v>432</v>
      </c>
      <c r="G3653" s="1101">
        <v>46</v>
      </c>
      <c r="H3653" s="1102">
        <f>MID(I3653,1,50)</f>
      </c>
      <c r="I3653" s="1" t="s">
        <v>7824</v>
      </c>
      <c r="J3653" s="1104" t="s">
        <v>7825</v>
      </c>
    </row>
    <row x14ac:dyDescent="0.25" r="3654" customHeight="1" ht="23.25">
      <c r="A3654" s="97">
        <v>58</v>
      </c>
      <c r="B3654" s="2" t="s">
        <v>7734</v>
      </c>
      <c r="C3654" s="1101">
        <v>3653</v>
      </c>
      <c r="D3654" s="1101">
        <v>22</v>
      </c>
      <c r="E3654" s="1101">
        <v>34</v>
      </c>
      <c r="F3654" s="1101">
        <v>432</v>
      </c>
      <c r="G3654" s="1101">
        <v>47</v>
      </c>
      <c r="H3654" s="1102">
        <f>MID(I3654,1,50)</f>
      </c>
      <c r="I3654" s="1" t="s">
        <v>7826</v>
      </c>
      <c r="J3654" s="1104" t="s">
        <v>7827</v>
      </c>
    </row>
    <row x14ac:dyDescent="0.25" r="3655" customHeight="1" ht="23.25">
      <c r="A3655" s="97">
        <v>58</v>
      </c>
      <c r="B3655" s="2" t="s">
        <v>7734</v>
      </c>
      <c r="C3655" s="1101">
        <v>3654</v>
      </c>
      <c r="D3655" s="1101">
        <v>22</v>
      </c>
      <c r="E3655" s="1101">
        <v>34</v>
      </c>
      <c r="F3655" s="1101">
        <v>432</v>
      </c>
      <c r="G3655" s="1101">
        <v>48</v>
      </c>
      <c r="H3655" s="1102">
        <f>MID(I3655,1,50)</f>
      </c>
      <c r="I3655" s="1" t="s">
        <v>7828</v>
      </c>
      <c r="J3655" s="1104" t="s">
        <v>7829</v>
      </c>
    </row>
    <row x14ac:dyDescent="0.25" r="3656" customHeight="1" ht="23.25">
      <c r="A3656" s="97">
        <v>58</v>
      </c>
      <c r="B3656" s="2" t="s">
        <v>7734</v>
      </c>
      <c r="C3656" s="1101">
        <v>3655</v>
      </c>
      <c r="D3656" s="1101">
        <v>22</v>
      </c>
      <c r="E3656" s="1101">
        <v>34</v>
      </c>
      <c r="F3656" s="1101">
        <v>433</v>
      </c>
      <c r="G3656" s="1101">
        <v>49</v>
      </c>
      <c r="H3656" s="1102">
        <f>MID(I3656,1,50)</f>
      </c>
      <c r="I3656" s="1" t="s">
        <v>7830</v>
      </c>
      <c r="J3656" s="1104" t="s">
        <v>7831</v>
      </c>
    </row>
    <row x14ac:dyDescent="0.25" r="3657" customHeight="1" ht="23.25">
      <c r="A3657" s="97">
        <v>58</v>
      </c>
      <c r="B3657" s="2" t="s">
        <v>7734</v>
      </c>
      <c r="C3657" s="1101">
        <v>3656</v>
      </c>
      <c r="D3657" s="1101">
        <v>22</v>
      </c>
      <c r="E3657" s="1101">
        <v>34</v>
      </c>
      <c r="F3657" s="1101">
        <v>433</v>
      </c>
      <c r="G3657" s="1101">
        <v>50</v>
      </c>
      <c r="H3657" s="1102">
        <f>MID(I3657,1,50)</f>
      </c>
      <c r="I3657" s="1" t="s">
        <v>7832</v>
      </c>
      <c r="J3657" s="1104" t="s">
        <v>7833</v>
      </c>
    </row>
    <row x14ac:dyDescent="0.25" r="3658" customHeight="1" ht="23.25">
      <c r="A3658" s="97">
        <v>58</v>
      </c>
      <c r="B3658" s="2" t="s">
        <v>7734</v>
      </c>
      <c r="C3658" s="1101">
        <v>3657</v>
      </c>
      <c r="D3658" s="1101">
        <v>22</v>
      </c>
      <c r="E3658" s="1101">
        <v>34</v>
      </c>
      <c r="F3658" s="1101">
        <v>433</v>
      </c>
      <c r="G3658" s="1101">
        <v>51</v>
      </c>
      <c r="H3658" s="1102">
        <f>MID(I3658,1,50)</f>
      </c>
      <c r="I3658" s="1" t="s">
        <v>7834</v>
      </c>
      <c r="J3658" s="1104" t="s">
        <v>7835</v>
      </c>
    </row>
    <row x14ac:dyDescent="0.25" r="3659" customHeight="1" ht="23.25">
      <c r="A3659" s="97">
        <v>58</v>
      </c>
      <c r="B3659" s="2" t="s">
        <v>7734</v>
      </c>
      <c r="C3659" s="1101">
        <v>3658</v>
      </c>
      <c r="D3659" s="1101">
        <v>22</v>
      </c>
      <c r="E3659" s="1101">
        <v>34</v>
      </c>
      <c r="F3659" s="1101">
        <v>433</v>
      </c>
      <c r="G3659" s="1101">
        <v>52</v>
      </c>
      <c r="H3659" s="1102">
        <f>MID(I3659,1,50)</f>
      </c>
      <c r="I3659" s="1" t="s">
        <v>7836</v>
      </c>
      <c r="J3659" s="1104" t="s">
        <v>7837</v>
      </c>
    </row>
    <row x14ac:dyDescent="0.25" r="3660" customHeight="1" ht="23.25">
      <c r="A3660" s="97">
        <v>58</v>
      </c>
      <c r="B3660" s="2" t="s">
        <v>7734</v>
      </c>
      <c r="C3660" s="1101">
        <v>3659</v>
      </c>
      <c r="D3660" s="1101">
        <v>22</v>
      </c>
      <c r="E3660" s="1101">
        <v>34</v>
      </c>
      <c r="F3660" s="1101">
        <v>433</v>
      </c>
      <c r="G3660" s="1101">
        <v>53</v>
      </c>
      <c r="H3660" s="1102">
        <f>MID(I3660,1,50)</f>
      </c>
      <c r="I3660" s="1" t="s">
        <v>7838</v>
      </c>
      <c r="J3660" s="1104" t="s">
        <v>7839</v>
      </c>
    </row>
    <row x14ac:dyDescent="0.25" r="3661" customHeight="1" ht="23.25">
      <c r="A3661" s="97">
        <v>58</v>
      </c>
      <c r="B3661" s="2" t="s">
        <v>7734</v>
      </c>
      <c r="C3661" s="1101">
        <v>3660</v>
      </c>
      <c r="D3661" s="1101">
        <v>22</v>
      </c>
      <c r="E3661" s="1101">
        <v>34</v>
      </c>
      <c r="F3661" s="1101">
        <v>433</v>
      </c>
      <c r="G3661" s="1101">
        <v>54</v>
      </c>
      <c r="H3661" s="1102">
        <f>MID(I3661,1,50)</f>
      </c>
      <c r="I3661" s="1" t="s">
        <v>7840</v>
      </c>
      <c r="J3661" s="1104" t="s">
        <v>7841</v>
      </c>
    </row>
    <row x14ac:dyDescent="0.25" r="3662" customHeight="1" ht="23.25">
      <c r="A3662" s="97">
        <v>43</v>
      </c>
      <c r="B3662" s="2" t="s">
        <v>7842</v>
      </c>
      <c r="C3662" s="1101">
        <v>3661</v>
      </c>
      <c r="D3662" s="1101">
        <v>22</v>
      </c>
      <c r="E3662" s="1101">
        <v>35</v>
      </c>
      <c r="F3662" s="1101">
        <v>433</v>
      </c>
      <c r="G3662" s="1101">
        <v>1</v>
      </c>
      <c r="H3662" s="1102">
        <f>MID(I3662,1,50)</f>
      </c>
      <c r="I3662" s="1" t="s">
        <v>7843</v>
      </c>
      <c r="J3662" s="1104" t="s">
        <v>7844</v>
      </c>
    </row>
    <row x14ac:dyDescent="0.25" r="3663" customHeight="1" ht="23.25">
      <c r="A3663" s="97">
        <v>43</v>
      </c>
      <c r="B3663" s="2" t="s">
        <v>7842</v>
      </c>
      <c r="C3663" s="1101">
        <v>3662</v>
      </c>
      <c r="D3663" s="1101">
        <v>22</v>
      </c>
      <c r="E3663" s="1101">
        <v>35</v>
      </c>
      <c r="F3663" s="1101">
        <v>433</v>
      </c>
      <c r="G3663" s="1101">
        <v>2</v>
      </c>
      <c r="H3663" s="1102">
        <f>MID(I3663,1,50)</f>
      </c>
      <c r="I3663" s="1" t="s">
        <v>7845</v>
      </c>
      <c r="J3663" s="1104" t="s">
        <v>7846</v>
      </c>
    </row>
    <row x14ac:dyDescent="0.25" r="3664" customHeight="1" ht="23.25">
      <c r="A3664" s="97">
        <v>43</v>
      </c>
      <c r="B3664" s="2" t="s">
        <v>7842</v>
      </c>
      <c r="C3664" s="1101">
        <v>3663</v>
      </c>
      <c r="D3664" s="1101">
        <v>22</v>
      </c>
      <c r="E3664" s="1101">
        <v>35</v>
      </c>
      <c r="F3664" s="1101">
        <v>433</v>
      </c>
      <c r="G3664" s="1101">
        <v>3</v>
      </c>
      <c r="H3664" s="1102">
        <f>MID(I3664,1,50)</f>
      </c>
      <c r="I3664" s="1" t="s">
        <v>7847</v>
      </c>
      <c r="J3664" s="1104" t="s">
        <v>7848</v>
      </c>
    </row>
    <row x14ac:dyDescent="0.25" r="3665" customHeight="1" ht="23.25">
      <c r="A3665" s="97">
        <v>43</v>
      </c>
      <c r="B3665" s="2" t="s">
        <v>7842</v>
      </c>
      <c r="C3665" s="1101">
        <v>3664</v>
      </c>
      <c r="D3665" s="1101">
        <v>22</v>
      </c>
      <c r="E3665" s="1101">
        <v>35</v>
      </c>
      <c r="F3665" s="1101">
        <v>434</v>
      </c>
      <c r="G3665" s="1101">
        <v>4</v>
      </c>
      <c r="H3665" s="1102">
        <f>MID(I3665,1,50)</f>
      </c>
      <c r="I3665" s="1" t="s">
        <v>7849</v>
      </c>
      <c r="J3665" s="1104" t="s">
        <v>7850</v>
      </c>
    </row>
    <row x14ac:dyDescent="0.25" r="3666" customHeight="1" ht="23.25">
      <c r="A3666" s="97">
        <v>43</v>
      </c>
      <c r="B3666" s="2" t="s">
        <v>7842</v>
      </c>
      <c r="C3666" s="1101">
        <v>3665</v>
      </c>
      <c r="D3666" s="1101">
        <v>22</v>
      </c>
      <c r="E3666" s="1101">
        <v>35</v>
      </c>
      <c r="F3666" s="1101">
        <v>434</v>
      </c>
      <c r="G3666" s="1101">
        <v>5</v>
      </c>
      <c r="H3666" s="1102">
        <f>MID(I3666,1,50)</f>
      </c>
      <c r="I3666" s="1" t="s">
        <v>7851</v>
      </c>
      <c r="J3666" s="1104" t="s">
        <v>7852</v>
      </c>
    </row>
    <row x14ac:dyDescent="0.25" r="3667" customHeight="1" ht="23.25">
      <c r="A3667" s="97">
        <v>43</v>
      </c>
      <c r="B3667" s="2" t="s">
        <v>7842</v>
      </c>
      <c r="C3667" s="1101">
        <v>3666</v>
      </c>
      <c r="D3667" s="1101">
        <v>22</v>
      </c>
      <c r="E3667" s="1101">
        <v>35</v>
      </c>
      <c r="F3667" s="1101">
        <v>434</v>
      </c>
      <c r="G3667" s="1101">
        <v>6</v>
      </c>
      <c r="H3667" s="1102">
        <f>MID(I3667,1,50)</f>
      </c>
      <c r="I3667" s="1" t="s">
        <v>7853</v>
      </c>
      <c r="J3667" s="1104" t="s">
        <v>7854</v>
      </c>
    </row>
    <row x14ac:dyDescent="0.25" r="3668" customHeight="1" ht="23.25">
      <c r="A3668" s="97">
        <v>43</v>
      </c>
      <c r="B3668" s="2" t="s">
        <v>7842</v>
      </c>
      <c r="C3668" s="1101">
        <v>3667</v>
      </c>
      <c r="D3668" s="1101">
        <v>22</v>
      </c>
      <c r="E3668" s="1101">
        <v>35</v>
      </c>
      <c r="F3668" s="1101">
        <v>434</v>
      </c>
      <c r="G3668" s="1101">
        <v>7</v>
      </c>
      <c r="H3668" s="1102">
        <f>MID(I3668,1,50)</f>
      </c>
      <c r="I3668" s="1" t="s">
        <v>7855</v>
      </c>
      <c r="J3668" s="1104" t="s">
        <v>7856</v>
      </c>
    </row>
    <row x14ac:dyDescent="0.25" r="3669" customHeight="1" ht="23.25">
      <c r="A3669" s="97">
        <v>43</v>
      </c>
      <c r="B3669" s="2" t="s">
        <v>7842</v>
      </c>
      <c r="C3669" s="1101">
        <v>3668</v>
      </c>
      <c r="D3669" s="1101">
        <v>22</v>
      </c>
      <c r="E3669" s="1101">
        <v>35</v>
      </c>
      <c r="F3669" s="1101">
        <v>434</v>
      </c>
      <c r="G3669" s="1101">
        <v>8</v>
      </c>
      <c r="H3669" s="1102">
        <f>MID(I3669,1,50)</f>
      </c>
      <c r="I3669" s="1" t="s">
        <v>7857</v>
      </c>
      <c r="J3669" s="1104" t="s">
        <v>7858</v>
      </c>
    </row>
    <row x14ac:dyDescent="0.25" r="3670" customHeight="1" ht="23.25">
      <c r="A3670" s="97">
        <v>43</v>
      </c>
      <c r="B3670" s="2" t="s">
        <v>7842</v>
      </c>
      <c r="C3670" s="1101">
        <v>3669</v>
      </c>
      <c r="D3670" s="1101">
        <v>22</v>
      </c>
      <c r="E3670" s="1101">
        <v>35</v>
      </c>
      <c r="F3670" s="1101">
        <v>434</v>
      </c>
      <c r="G3670" s="1101">
        <v>9</v>
      </c>
      <c r="H3670" s="1102">
        <f>MID(I3670,1,50)</f>
      </c>
      <c r="I3670" s="1" t="s">
        <v>7859</v>
      </c>
      <c r="J3670" s="1104" t="s">
        <v>7860</v>
      </c>
    </row>
    <row x14ac:dyDescent="0.25" r="3671" customHeight="1" ht="23.25">
      <c r="A3671" s="97">
        <v>43</v>
      </c>
      <c r="B3671" s="2" t="s">
        <v>7842</v>
      </c>
      <c r="C3671" s="1101">
        <v>3670</v>
      </c>
      <c r="D3671" s="1101">
        <v>22</v>
      </c>
      <c r="E3671" s="1101">
        <v>35</v>
      </c>
      <c r="F3671" s="1101">
        <v>434</v>
      </c>
      <c r="G3671" s="1101">
        <v>10</v>
      </c>
      <c r="H3671" s="1102">
        <f>MID(I3671,1,50)</f>
      </c>
      <c r="I3671" s="1" t="s">
        <v>7861</v>
      </c>
      <c r="J3671" s="1104" t="s">
        <v>7862</v>
      </c>
    </row>
    <row x14ac:dyDescent="0.25" r="3672" customHeight="1" ht="23.25">
      <c r="A3672" s="97">
        <v>43</v>
      </c>
      <c r="B3672" s="2" t="s">
        <v>7842</v>
      </c>
      <c r="C3672" s="1101">
        <v>3671</v>
      </c>
      <c r="D3672" s="1101">
        <v>22</v>
      </c>
      <c r="E3672" s="1101">
        <v>35</v>
      </c>
      <c r="F3672" s="1101">
        <v>434</v>
      </c>
      <c r="G3672" s="1101">
        <v>11</v>
      </c>
      <c r="H3672" s="1102">
        <f>MID(I3672,1,50)</f>
      </c>
      <c r="I3672" s="1" t="s">
        <v>7863</v>
      </c>
      <c r="J3672" s="1104" t="s">
        <v>7864</v>
      </c>
    </row>
    <row x14ac:dyDescent="0.25" r="3673" customHeight="1" ht="23.25">
      <c r="A3673" s="97">
        <v>43</v>
      </c>
      <c r="B3673" s="2" t="s">
        <v>7842</v>
      </c>
      <c r="C3673" s="1101">
        <v>3672</v>
      </c>
      <c r="D3673" s="1101">
        <v>22</v>
      </c>
      <c r="E3673" s="1101">
        <v>35</v>
      </c>
      <c r="F3673" s="1101">
        <v>435</v>
      </c>
      <c r="G3673" s="1101">
        <v>12</v>
      </c>
      <c r="H3673" s="1102">
        <f>MID(I3673,1,50)</f>
      </c>
      <c r="I3673" s="1" t="s">
        <v>7865</v>
      </c>
      <c r="J3673" s="1104" t="s">
        <v>7866</v>
      </c>
    </row>
    <row x14ac:dyDescent="0.25" r="3674" customHeight="1" ht="23.25">
      <c r="A3674" s="97">
        <v>43</v>
      </c>
      <c r="B3674" s="2" t="s">
        <v>7842</v>
      </c>
      <c r="C3674" s="1101">
        <v>3673</v>
      </c>
      <c r="D3674" s="1101">
        <v>22</v>
      </c>
      <c r="E3674" s="1101">
        <v>35</v>
      </c>
      <c r="F3674" s="1101">
        <v>435</v>
      </c>
      <c r="G3674" s="1101">
        <v>13</v>
      </c>
      <c r="H3674" s="1102">
        <f>MID(I3674,1,50)</f>
      </c>
      <c r="I3674" s="1" t="s">
        <v>7867</v>
      </c>
      <c r="J3674" s="1104" t="s">
        <v>7868</v>
      </c>
    </row>
    <row x14ac:dyDescent="0.25" r="3675" customHeight="1" ht="23.25">
      <c r="A3675" s="97">
        <v>43</v>
      </c>
      <c r="B3675" s="2" t="s">
        <v>7842</v>
      </c>
      <c r="C3675" s="1101">
        <v>3674</v>
      </c>
      <c r="D3675" s="1101">
        <v>22</v>
      </c>
      <c r="E3675" s="1101">
        <v>35</v>
      </c>
      <c r="F3675" s="1101">
        <v>435</v>
      </c>
      <c r="G3675" s="1101">
        <v>14</v>
      </c>
      <c r="H3675" s="1102">
        <f>MID(I3675,1,50)</f>
      </c>
      <c r="I3675" s="1" t="s">
        <v>7869</v>
      </c>
      <c r="J3675" s="1104" t="s">
        <v>7870</v>
      </c>
    </row>
    <row x14ac:dyDescent="0.25" r="3676" customHeight="1" ht="23.25">
      <c r="A3676" s="97">
        <v>43</v>
      </c>
      <c r="B3676" s="2" t="s">
        <v>7842</v>
      </c>
      <c r="C3676" s="1101">
        <v>3675</v>
      </c>
      <c r="D3676" s="1101">
        <v>22</v>
      </c>
      <c r="E3676" s="1101">
        <v>35</v>
      </c>
      <c r="F3676" s="1101">
        <v>435</v>
      </c>
      <c r="G3676" s="1101">
        <v>15</v>
      </c>
      <c r="H3676" s="1102">
        <f>MID(I3676,1,50)</f>
      </c>
      <c r="I3676" s="1" t="s">
        <v>7871</v>
      </c>
      <c r="J3676" s="1104" t="s">
        <v>7872</v>
      </c>
    </row>
    <row x14ac:dyDescent="0.25" r="3677" customHeight="1" ht="23.25">
      <c r="A3677" s="97">
        <v>43</v>
      </c>
      <c r="B3677" s="2" t="s">
        <v>7842</v>
      </c>
      <c r="C3677" s="1101">
        <v>3676</v>
      </c>
      <c r="D3677" s="1101">
        <v>22</v>
      </c>
      <c r="E3677" s="1101">
        <v>35</v>
      </c>
      <c r="F3677" s="1101">
        <v>435</v>
      </c>
      <c r="G3677" s="1101">
        <v>16</v>
      </c>
      <c r="H3677" s="1102">
        <f>MID(I3677,1,50)</f>
      </c>
      <c r="I3677" s="1" t="s">
        <v>7873</v>
      </c>
      <c r="J3677" s="1104" t="s">
        <v>7874</v>
      </c>
    </row>
    <row x14ac:dyDescent="0.25" r="3678" customHeight="1" ht="23.25">
      <c r="A3678" s="97">
        <v>43</v>
      </c>
      <c r="B3678" s="2" t="s">
        <v>7842</v>
      </c>
      <c r="C3678" s="1101">
        <v>3677</v>
      </c>
      <c r="D3678" s="1101">
        <v>22</v>
      </c>
      <c r="E3678" s="1101">
        <v>35</v>
      </c>
      <c r="F3678" s="1101">
        <v>435</v>
      </c>
      <c r="G3678" s="1101">
        <v>17</v>
      </c>
      <c r="H3678" s="1102">
        <f>MID(I3678,1,50)</f>
      </c>
      <c r="I3678" s="1" t="s">
        <v>4080</v>
      </c>
      <c r="J3678" s="1104" t="s">
        <v>7875</v>
      </c>
    </row>
    <row x14ac:dyDescent="0.25" r="3679" customHeight="1" ht="23.25">
      <c r="A3679" s="97">
        <v>43</v>
      </c>
      <c r="B3679" s="2" t="s">
        <v>7842</v>
      </c>
      <c r="C3679" s="1101">
        <v>3678</v>
      </c>
      <c r="D3679" s="1101">
        <v>22</v>
      </c>
      <c r="E3679" s="1101">
        <v>35</v>
      </c>
      <c r="F3679" s="1101">
        <v>435</v>
      </c>
      <c r="G3679" s="1101">
        <v>18</v>
      </c>
      <c r="H3679" s="1102">
        <f>MID(I3679,1,50)</f>
      </c>
      <c r="I3679" s="1" t="s">
        <v>7876</v>
      </c>
      <c r="J3679" s="1104" t="s">
        <v>7877</v>
      </c>
    </row>
    <row x14ac:dyDescent="0.25" r="3680" customHeight="1" ht="23.25">
      <c r="A3680" s="97">
        <v>43</v>
      </c>
      <c r="B3680" s="2" t="s">
        <v>7842</v>
      </c>
      <c r="C3680" s="1101">
        <v>3679</v>
      </c>
      <c r="D3680" s="1101">
        <v>22</v>
      </c>
      <c r="E3680" s="1101">
        <v>35</v>
      </c>
      <c r="F3680" s="1101">
        <v>436</v>
      </c>
      <c r="G3680" s="1101">
        <v>19</v>
      </c>
      <c r="H3680" s="1102">
        <f>MID(I3680,1,50)</f>
      </c>
      <c r="I3680" s="1" t="s">
        <v>7878</v>
      </c>
      <c r="J3680" s="1104" t="s">
        <v>7879</v>
      </c>
    </row>
    <row x14ac:dyDescent="0.25" r="3681" customHeight="1" ht="23.25">
      <c r="A3681" s="97">
        <v>43</v>
      </c>
      <c r="B3681" s="2" t="s">
        <v>7842</v>
      </c>
      <c r="C3681" s="1101">
        <v>3680</v>
      </c>
      <c r="D3681" s="1101">
        <v>22</v>
      </c>
      <c r="E3681" s="1101">
        <v>35</v>
      </c>
      <c r="F3681" s="1101">
        <v>436</v>
      </c>
      <c r="G3681" s="1101">
        <v>20</v>
      </c>
      <c r="H3681" s="1102">
        <f>MID(I3681,1,50)</f>
      </c>
      <c r="I3681" s="1" t="s">
        <v>7880</v>
      </c>
      <c r="J3681" s="1104" t="s">
        <v>7881</v>
      </c>
    </row>
    <row x14ac:dyDescent="0.25" r="3682" customHeight="1" ht="23.25">
      <c r="A3682" s="97">
        <v>43</v>
      </c>
      <c r="B3682" s="2" t="s">
        <v>7842</v>
      </c>
      <c r="C3682" s="1101">
        <v>3681</v>
      </c>
      <c r="D3682" s="1101">
        <v>22</v>
      </c>
      <c r="E3682" s="1101">
        <v>35</v>
      </c>
      <c r="F3682" s="1101">
        <v>436</v>
      </c>
      <c r="G3682" s="1101">
        <v>21</v>
      </c>
      <c r="H3682" s="1102">
        <f>MID(I3682,1,50)</f>
      </c>
      <c r="I3682" s="1" t="s">
        <v>7882</v>
      </c>
      <c r="J3682" s="1104" t="s">
        <v>7883</v>
      </c>
    </row>
    <row x14ac:dyDescent="0.25" r="3683" customHeight="1" ht="23.25">
      <c r="A3683" s="97">
        <v>43</v>
      </c>
      <c r="B3683" s="2" t="s">
        <v>7842</v>
      </c>
      <c r="C3683" s="1101">
        <v>3682</v>
      </c>
      <c r="D3683" s="1101">
        <v>22</v>
      </c>
      <c r="E3683" s="1101">
        <v>35</v>
      </c>
      <c r="F3683" s="1101">
        <v>436</v>
      </c>
      <c r="G3683" s="1101">
        <v>22</v>
      </c>
      <c r="H3683" s="1102">
        <f>MID(I3683,1,50)</f>
      </c>
      <c r="I3683" s="1" t="s">
        <v>7884</v>
      </c>
      <c r="J3683" s="1104" t="s">
        <v>7885</v>
      </c>
    </row>
    <row x14ac:dyDescent="0.25" r="3684" customHeight="1" ht="23.25">
      <c r="A3684" s="97">
        <v>43</v>
      </c>
      <c r="B3684" s="2" t="s">
        <v>7842</v>
      </c>
      <c r="C3684" s="1101">
        <v>3683</v>
      </c>
      <c r="D3684" s="1101">
        <v>22</v>
      </c>
      <c r="E3684" s="1101">
        <v>35</v>
      </c>
      <c r="F3684" s="1101">
        <v>436</v>
      </c>
      <c r="G3684" s="1101">
        <v>23</v>
      </c>
      <c r="H3684" s="1102">
        <f>MID(I3684,1,50)</f>
      </c>
      <c r="I3684" s="1" t="s">
        <v>7886</v>
      </c>
      <c r="J3684" s="1104" t="s">
        <v>7887</v>
      </c>
    </row>
    <row x14ac:dyDescent="0.25" r="3685" customHeight="1" ht="23.25">
      <c r="A3685" s="97">
        <v>43</v>
      </c>
      <c r="B3685" s="2" t="s">
        <v>7842</v>
      </c>
      <c r="C3685" s="1101">
        <v>3684</v>
      </c>
      <c r="D3685" s="1101">
        <v>22</v>
      </c>
      <c r="E3685" s="1101">
        <v>35</v>
      </c>
      <c r="F3685" s="1101">
        <v>436</v>
      </c>
      <c r="G3685" s="1101">
        <v>24</v>
      </c>
      <c r="H3685" s="1102">
        <f>MID(I3685,1,50)</f>
      </c>
      <c r="I3685" s="1" t="s">
        <v>7888</v>
      </c>
      <c r="J3685" s="1104" t="s">
        <v>7889</v>
      </c>
    </row>
    <row x14ac:dyDescent="0.25" r="3686" customHeight="1" ht="23.25">
      <c r="A3686" s="97">
        <v>43</v>
      </c>
      <c r="B3686" s="2" t="s">
        <v>7842</v>
      </c>
      <c r="C3686" s="1101">
        <v>3685</v>
      </c>
      <c r="D3686" s="1101">
        <v>22</v>
      </c>
      <c r="E3686" s="1101">
        <v>35</v>
      </c>
      <c r="F3686" s="1101">
        <v>436</v>
      </c>
      <c r="G3686" s="1101">
        <v>25</v>
      </c>
      <c r="H3686" s="1102">
        <f>MID(I3686,1,50)</f>
      </c>
      <c r="I3686" s="1" t="s">
        <v>7890</v>
      </c>
      <c r="J3686" s="1104" t="s">
        <v>7891</v>
      </c>
    </row>
    <row x14ac:dyDescent="0.25" r="3687" customHeight="1" ht="23.25">
      <c r="A3687" s="97">
        <v>43</v>
      </c>
      <c r="B3687" s="2" t="s">
        <v>7842</v>
      </c>
      <c r="C3687" s="1101">
        <v>3686</v>
      </c>
      <c r="D3687" s="1101">
        <v>22</v>
      </c>
      <c r="E3687" s="1101">
        <v>35</v>
      </c>
      <c r="F3687" s="1101">
        <v>436</v>
      </c>
      <c r="G3687" s="1101">
        <v>26</v>
      </c>
      <c r="H3687" s="1102">
        <f>MID(I3687,1,50)</f>
      </c>
      <c r="I3687" s="1" t="s">
        <v>7892</v>
      </c>
      <c r="J3687" s="1104" t="s">
        <v>7893</v>
      </c>
    </row>
    <row x14ac:dyDescent="0.25" r="3688" customHeight="1" ht="23.25">
      <c r="A3688" s="97">
        <v>43</v>
      </c>
      <c r="B3688" s="2" t="s">
        <v>7842</v>
      </c>
      <c r="C3688" s="1101">
        <v>3687</v>
      </c>
      <c r="D3688" s="1101">
        <v>22</v>
      </c>
      <c r="E3688" s="1101">
        <v>35</v>
      </c>
      <c r="F3688" s="1101">
        <v>436</v>
      </c>
      <c r="G3688" s="1101">
        <v>27</v>
      </c>
      <c r="H3688" s="1102">
        <f>MID(I3688,1,50)</f>
      </c>
      <c r="I3688" s="1" t="s">
        <v>7894</v>
      </c>
      <c r="J3688" s="1104" t="s">
        <v>7895</v>
      </c>
    </row>
    <row x14ac:dyDescent="0.25" r="3689" customHeight="1" ht="23.25">
      <c r="A3689" s="97">
        <v>43</v>
      </c>
      <c r="B3689" s="2" t="s">
        <v>7842</v>
      </c>
      <c r="C3689" s="1101">
        <v>3688</v>
      </c>
      <c r="D3689" s="1101">
        <v>22</v>
      </c>
      <c r="E3689" s="1101">
        <v>35</v>
      </c>
      <c r="F3689" s="1101">
        <v>436</v>
      </c>
      <c r="G3689" s="1101">
        <v>28</v>
      </c>
      <c r="H3689" s="1102">
        <f>MID(I3689,1,50)</f>
      </c>
      <c r="I3689" s="1" t="s">
        <v>7896</v>
      </c>
      <c r="J3689" s="1104" t="s">
        <v>7897</v>
      </c>
    </row>
    <row x14ac:dyDescent="0.25" r="3690" customHeight="1" ht="23.25">
      <c r="A3690" s="97">
        <v>43</v>
      </c>
      <c r="B3690" s="2" t="s">
        <v>7842</v>
      </c>
      <c r="C3690" s="1101">
        <v>3689</v>
      </c>
      <c r="D3690" s="1101">
        <v>22</v>
      </c>
      <c r="E3690" s="1101">
        <v>35</v>
      </c>
      <c r="F3690" s="1101">
        <v>436</v>
      </c>
      <c r="G3690" s="1101">
        <v>29</v>
      </c>
      <c r="H3690" s="1102">
        <f>MID(I3690,1,50)</f>
      </c>
      <c r="I3690" s="1" t="s">
        <v>7898</v>
      </c>
      <c r="J3690" s="1104" t="s">
        <v>7899</v>
      </c>
    </row>
    <row x14ac:dyDescent="0.25" r="3691" customHeight="1" ht="23.25">
      <c r="A3691" s="97">
        <v>43</v>
      </c>
      <c r="B3691" s="2" t="s">
        <v>7842</v>
      </c>
      <c r="C3691" s="1101">
        <v>3690</v>
      </c>
      <c r="D3691" s="1101">
        <v>22</v>
      </c>
      <c r="E3691" s="1101">
        <v>35</v>
      </c>
      <c r="F3691" s="1101">
        <v>436</v>
      </c>
      <c r="G3691" s="1101">
        <v>30</v>
      </c>
      <c r="H3691" s="1102">
        <f>MID(I3691,1,50)</f>
      </c>
      <c r="I3691" s="1" t="s">
        <v>7900</v>
      </c>
      <c r="J3691" s="1104" t="s">
        <v>7901</v>
      </c>
    </row>
    <row x14ac:dyDescent="0.25" r="3692" customHeight="1" ht="23.25">
      <c r="A3692" s="97">
        <v>43</v>
      </c>
      <c r="B3692" s="2" t="s">
        <v>7842</v>
      </c>
      <c r="C3692" s="1101">
        <v>3691</v>
      </c>
      <c r="D3692" s="1101">
        <v>22</v>
      </c>
      <c r="E3692" s="1101">
        <v>35</v>
      </c>
      <c r="F3692" s="1101">
        <v>437</v>
      </c>
      <c r="G3692" s="1101">
        <v>31</v>
      </c>
      <c r="H3692" s="1102">
        <f>MID(I3692,1,50)</f>
      </c>
      <c r="I3692" s="1" t="s">
        <v>7902</v>
      </c>
      <c r="J3692" s="1104" t="s">
        <v>7903</v>
      </c>
    </row>
    <row x14ac:dyDescent="0.25" r="3693" customHeight="1" ht="23.25">
      <c r="A3693" s="97">
        <v>43</v>
      </c>
      <c r="B3693" s="2" t="s">
        <v>7842</v>
      </c>
      <c r="C3693" s="1101">
        <v>3692</v>
      </c>
      <c r="D3693" s="1101">
        <v>22</v>
      </c>
      <c r="E3693" s="1101">
        <v>35</v>
      </c>
      <c r="F3693" s="1101">
        <v>437</v>
      </c>
      <c r="G3693" s="1101">
        <v>32</v>
      </c>
      <c r="H3693" s="1102">
        <f>MID(I3693,1,50)</f>
      </c>
      <c r="I3693" s="1" t="s">
        <v>7904</v>
      </c>
      <c r="J3693" s="1104" t="s">
        <v>7905</v>
      </c>
    </row>
    <row x14ac:dyDescent="0.25" r="3694" customHeight="1" ht="23.25">
      <c r="A3694" s="97">
        <v>43</v>
      </c>
      <c r="B3694" s="2" t="s">
        <v>7842</v>
      </c>
      <c r="C3694" s="1101">
        <v>3693</v>
      </c>
      <c r="D3694" s="1101">
        <v>22</v>
      </c>
      <c r="E3694" s="1101">
        <v>35</v>
      </c>
      <c r="F3694" s="1101">
        <v>437</v>
      </c>
      <c r="G3694" s="1101">
        <v>33</v>
      </c>
      <c r="H3694" s="1102">
        <f>MID(I3694,1,50)</f>
      </c>
      <c r="I3694" s="1" t="s">
        <v>7906</v>
      </c>
      <c r="J3694" s="1104" t="s">
        <v>7907</v>
      </c>
    </row>
    <row x14ac:dyDescent="0.25" r="3695" customHeight="1" ht="23.25">
      <c r="A3695" s="97">
        <v>43</v>
      </c>
      <c r="B3695" s="2" t="s">
        <v>7842</v>
      </c>
      <c r="C3695" s="1101">
        <v>3694</v>
      </c>
      <c r="D3695" s="1101">
        <v>22</v>
      </c>
      <c r="E3695" s="1101">
        <v>35</v>
      </c>
      <c r="F3695" s="1101">
        <v>437</v>
      </c>
      <c r="G3695" s="1101">
        <v>34</v>
      </c>
      <c r="H3695" s="1102">
        <f>MID(I3695,1,50)</f>
      </c>
      <c r="I3695" s="1" t="s">
        <v>7908</v>
      </c>
      <c r="J3695" s="1104" t="s">
        <v>7909</v>
      </c>
    </row>
    <row x14ac:dyDescent="0.25" r="3696" customHeight="1" ht="23.25">
      <c r="A3696" s="97">
        <v>43</v>
      </c>
      <c r="B3696" s="2" t="s">
        <v>7842</v>
      </c>
      <c r="C3696" s="1101">
        <v>3695</v>
      </c>
      <c r="D3696" s="1101">
        <v>22</v>
      </c>
      <c r="E3696" s="1101">
        <v>35</v>
      </c>
      <c r="F3696" s="1101">
        <v>437</v>
      </c>
      <c r="G3696" s="1101">
        <v>35</v>
      </c>
      <c r="H3696" s="1102">
        <f>MID(I3696,1,50)</f>
      </c>
      <c r="I3696" s="1" t="s">
        <v>7910</v>
      </c>
      <c r="J3696" s="1104" t="s">
        <v>7911</v>
      </c>
    </row>
    <row x14ac:dyDescent="0.25" r="3697" customHeight="1" ht="23.25">
      <c r="A3697" s="97">
        <v>43</v>
      </c>
      <c r="B3697" s="2" t="s">
        <v>7842</v>
      </c>
      <c r="C3697" s="1101">
        <v>3696</v>
      </c>
      <c r="D3697" s="1101">
        <v>22</v>
      </c>
      <c r="E3697" s="1101">
        <v>35</v>
      </c>
      <c r="F3697" s="1101">
        <v>437</v>
      </c>
      <c r="G3697" s="1101">
        <v>36</v>
      </c>
      <c r="H3697" s="1102">
        <f>MID(I3697,1,50)</f>
      </c>
      <c r="I3697" s="1" t="s">
        <v>7912</v>
      </c>
      <c r="J3697" s="1104" t="s">
        <v>7913</v>
      </c>
    </row>
    <row x14ac:dyDescent="0.25" r="3698" customHeight="1" ht="23.25">
      <c r="A3698" s="97">
        <v>43</v>
      </c>
      <c r="B3698" s="2" t="s">
        <v>7842</v>
      </c>
      <c r="C3698" s="1101">
        <v>3697</v>
      </c>
      <c r="D3698" s="1101">
        <v>22</v>
      </c>
      <c r="E3698" s="1101">
        <v>35</v>
      </c>
      <c r="F3698" s="1101">
        <v>437</v>
      </c>
      <c r="G3698" s="1101">
        <v>37</v>
      </c>
      <c r="H3698" s="1102">
        <f>MID(I3698,1,50)</f>
      </c>
      <c r="I3698" s="1" t="s">
        <v>7914</v>
      </c>
      <c r="J3698" s="1104" t="s">
        <v>7915</v>
      </c>
    </row>
    <row x14ac:dyDescent="0.25" r="3699" customHeight="1" ht="23.25">
      <c r="A3699" s="97">
        <v>43</v>
      </c>
      <c r="B3699" s="2" t="s">
        <v>7842</v>
      </c>
      <c r="C3699" s="1101">
        <v>3698</v>
      </c>
      <c r="D3699" s="1101">
        <v>22</v>
      </c>
      <c r="E3699" s="1101">
        <v>35</v>
      </c>
      <c r="F3699" s="1101">
        <v>437</v>
      </c>
      <c r="G3699" s="1101">
        <v>38</v>
      </c>
      <c r="H3699" s="1102">
        <f>MID(I3699,1,50)</f>
      </c>
      <c r="I3699" s="1" t="s">
        <v>7916</v>
      </c>
      <c r="J3699" s="1104" t="s">
        <v>7917</v>
      </c>
    </row>
    <row x14ac:dyDescent="0.25" r="3700" customHeight="1" ht="23.25">
      <c r="A3700" s="97">
        <v>43</v>
      </c>
      <c r="B3700" s="2" t="s">
        <v>7842</v>
      </c>
      <c r="C3700" s="1101">
        <v>3699</v>
      </c>
      <c r="D3700" s="1101">
        <v>22</v>
      </c>
      <c r="E3700" s="1101">
        <v>35</v>
      </c>
      <c r="F3700" s="1101">
        <v>438</v>
      </c>
      <c r="G3700" s="1101">
        <v>39</v>
      </c>
      <c r="H3700" s="1102">
        <f>MID(I3700,1,50)</f>
      </c>
      <c r="I3700" s="1" t="s">
        <v>7918</v>
      </c>
      <c r="J3700" s="1104" t="s">
        <v>7919</v>
      </c>
    </row>
    <row x14ac:dyDescent="0.25" r="3701" customHeight="1" ht="23.25">
      <c r="A3701" s="97">
        <v>43</v>
      </c>
      <c r="B3701" s="2" t="s">
        <v>7842</v>
      </c>
      <c r="C3701" s="1101">
        <v>3700</v>
      </c>
      <c r="D3701" s="1101">
        <v>22</v>
      </c>
      <c r="E3701" s="1101">
        <v>35</v>
      </c>
      <c r="F3701" s="1101">
        <v>438</v>
      </c>
      <c r="G3701" s="1101">
        <v>40</v>
      </c>
      <c r="H3701" s="1102">
        <f>MID(I3701,1,50)</f>
      </c>
      <c r="I3701" s="1" t="s">
        <v>7920</v>
      </c>
      <c r="J3701" s="1104" t="s">
        <v>7921</v>
      </c>
    </row>
    <row x14ac:dyDescent="0.25" r="3702" customHeight="1" ht="23.25">
      <c r="A3702" s="97">
        <v>43</v>
      </c>
      <c r="B3702" s="2" t="s">
        <v>7842</v>
      </c>
      <c r="C3702" s="1101">
        <v>3701</v>
      </c>
      <c r="D3702" s="1101">
        <v>22</v>
      </c>
      <c r="E3702" s="1101">
        <v>35</v>
      </c>
      <c r="F3702" s="1101">
        <v>438</v>
      </c>
      <c r="G3702" s="1101">
        <v>41</v>
      </c>
      <c r="H3702" s="1102">
        <f>MID(I3702,1,50)</f>
      </c>
      <c r="I3702" s="1" t="s">
        <v>7922</v>
      </c>
      <c r="J3702" s="1104" t="s">
        <v>7923</v>
      </c>
    </row>
    <row x14ac:dyDescent="0.25" r="3703" customHeight="1" ht="23.25">
      <c r="A3703" s="97">
        <v>43</v>
      </c>
      <c r="B3703" s="2" t="s">
        <v>7842</v>
      </c>
      <c r="C3703" s="1101">
        <v>3702</v>
      </c>
      <c r="D3703" s="1101">
        <v>22</v>
      </c>
      <c r="E3703" s="1101">
        <v>35</v>
      </c>
      <c r="F3703" s="1101">
        <v>438</v>
      </c>
      <c r="G3703" s="1101">
        <v>42</v>
      </c>
      <c r="H3703" s="1102">
        <f>MID(I3703,1,50)</f>
      </c>
      <c r="I3703" s="1" t="s">
        <v>7924</v>
      </c>
      <c r="J3703" s="1104" t="s">
        <v>7925</v>
      </c>
    </row>
    <row x14ac:dyDescent="0.25" r="3704" customHeight="1" ht="23.25">
      <c r="A3704" s="97">
        <v>43</v>
      </c>
      <c r="B3704" s="2" t="s">
        <v>7842</v>
      </c>
      <c r="C3704" s="1101">
        <v>3703</v>
      </c>
      <c r="D3704" s="1101">
        <v>22</v>
      </c>
      <c r="E3704" s="1101">
        <v>35</v>
      </c>
      <c r="F3704" s="1101">
        <v>438</v>
      </c>
      <c r="G3704" s="1101">
        <v>43</v>
      </c>
      <c r="H3704" s="1102">
        <f>MID(I3704,1,50)</f>
      </c>
      <c r="I3704" s="1" t="s">
        <v>7926</v>
      </c>
      <c r="J3704" s="1104" t="s">
        <v>7927</v>
      </c>
    </row>
    <row x14ac:dyDescent="0.25" r="3705" customHeight="1" ht="23.25">
      <c r="A3705" s="97">
        <v>43</v>
      </c>
      <c r="B3705" s="2" t="s">
        <v>7842</v>
      </c>
      <c r="C3705" s="1101">
        <v>3704</v>
      </c>
      <c r="D3705" s="1101">
        <v>22</v>
      </c>
      <c r="E3705" s="1101">
        <v>35</v>
      </c>
      <c r="F3705" s="1101">
        <v>438</v>
      </c>
      <c r="G3705" s="1101">
        <v>44</v>
      </c>
      <c r="H3705" s="1102">
        <f>MID(I3705,1,50)</f>
      </c>
      <c r="I3705" s="1" t="s">
        <v>7928</v>
      </c>
      <c r="J3705" s="1104" t="s">
        <v>7929</v>
      </c>
    </row>
    <row x14ac:dyDescent="0.25" r="3706" customHeight="1" ht="23.25">
      <c r="A3706" s="97">
        <v>43</v>
      </c>
      <c r="B3706" s="2" t="s">
        <v>7842</v>
      </c>
      <c r="C3706" s="1101">
        <v>3705</v>
      </c>
      <c r="D3706" s="1101">
        <v>22</v>
      </c>
      <c r="E3706" s="1101">
        <v>35</v>
      </c>
      <c r="F3706" s="1101">
        <v>439</v>
      </c>
      <c r="G3706" s="1101">
        <v>45</v>
      </c>
      <c r="H3706" s="1102">
        <f>MID(I3706,1,50)</f>
      </c>
      <c r="I3706" s="1" t="s">
        <v>7930</v>
      </c>
      <c r="J3706" s="1104" t="s">
        <v>7931</v>
      </c>
    </row>
    <row x14ac:dyDescent="0.25" r="3707" customHeight="1" ht="23.25">
      <c r="A3707" s="97">
        <v>41</v>
      </c>
      <c r="B3707" s="2" t="s">
        <v>7932</v>
      </c>
      <c r="C3707" s="1101">
        <v>3706</v>
      </c>
      <c r="D3707" s="1101">
        <v>22</v>
      </c>
      <c r="E3707" s="1101">
        <v>36</v>
      </c>
      <c r="F3707" s="1101">
        <v>439</v>
      </c>
      <c r="G3707" s="1101">
        <v>1</v>
      </c>
      <c r="H3707" s="1102">
        <f>MID(I3707,1,50)</f>
      </c>
      <c r="I3707" s="1" t="s">
        <v>7933</v>
      </c>
      <c r="J3707" s="1104" t="s">
        <v>7934</v>
      </c>
    </row>
    <row x14ac:dyDescent="0.25" r="3708" customHeight="1" ht="23.25">
      <c r="A3708" s="97">
        <v>41</v>
      </c>
      <c r="B3708" s="2" t="s">
        <v>7932</v>
      </c>
      <c r="C3708" s="1101">
        <v>3707</v>
      </c>
      <c r="D3708" s="1101">
        <v>22</v>
      </c>
      <c r="E3708" s="1101">
        <v>36</v>
      </c>
      <c r="F3708" s="1101">
        <v>439</v>
      </c>
      <c r="G3708" s="1101">
        <v>2</v>
      </c>
      <c r="H3708" s="1102">
        <f>MID(I3708,1,50)</f>
      </c>
      <c r="I3708" s="1" t="s">
        <v>7935</v>
      </c>
      <c r="J3708" s="1104" t="s">
        <v>7936</v>
      </c>
    </row>
    <row x14ac:dyDescent="0.25" r="3709" customHeight="1" ht="23.25">
      <c r="A3709" s="97">
        <v>41</v>
      </c>
      <c r="B3709" s="2" t="s">
        <v>7932</v>
      </c>
      <c r="C3709" s="1101">
        <v>3708</v>
      </c>
      <c r="D3709" s="1101">
        <v>22</v>
      </c>
      <c r="E3709" s="1101">
        <v>36</v>
      </c>
      <c r="F3709" s="1101">
        <v>439</v>
      </c>
      <c r="G3709" s="1101">
        <v>3</v>
      </c>
      <c r="H3709" s="1102">
        <f>MID(I3709,1,50)</f>
      </c>
      <c r="I3709" s="1" t="s">
        <v>7937</v>
      </c>
      <c r="J3709" s="1104" t="s">
        <v>7938</v>
      </c>
    </row>
    <row x14ac:dyDescent="0.25" r="3710" customHeight="1" ht="23.25">
      <c r="A3710" s="97">
        <v>41</v>
      </c>
      <c r="B3710" s="2" t="s">
        <v>7932</v>
      </c>
      <c r="C3710" s="1101">
        <v>3709</v>
      </c>
      <c r="D3710" s="1101">
        <v>22</v>
      </c>
      <c r="E3710" s="1101">
        <v>36</v>
      </c>
      <c r="F3710" s="1101">
        <v>439</v>
      </c>
      <c r="G3710" s="1101">
        <v>4</v>
      </c>
      <c r="H3710" s="1102">
        <f>MID(I3710,1,50)</f>
      </c>
      <c r="I3710" s="1" t="s">
        <v>7939</v>
      </c>
      <c r="J3710" s="1104" t="s">
        <v>7940</v>
      </c>
    </row>
    <row x14ac:dyDescent="0.25" r="3711" customHeight="1" ht="23.25">
      <c r="A3711" s="97">
        <v>41</v>
      </c>
      <c r="B3711" s="2" t="s">
        <v>7932</v>
      </c>
      <c r="C3711" s="1101">
        <v>3710</v>
      </c>
      <c r="D3711" s="1101">
        <v>22</v>
      </c>
      <c r="E3711" s="1101">
        <v>36</v>
      </c>
      <c r="F3711" s="1101">
        <v>439</v>
      </c>
      <c r="G3711" s="1101">
        <v>5</v>
      </c>
      <c r="H3711" s="1102">
        <f>MID(I3711,1,50)</f>
      </c>
      <c r="I3711" s="1" t="s">
        <v>7941</v>
      </c>
      <c r="J3711" s="1104" t="s">
        <v>7942</v>
      </c>
    </row>
    <row x14ac:dyDescent="0.25" r="3712" customHeight="1" ht="23.25">
      <c r="A3712" s="97">
        <v>41</v>
      </c>
      <c r="B3712" s="2" t="s">
        <v>7932</v>
      </c>
      <c r="C3712" s="1101">
        <v>3711</v>
      </c>
      <c r="D3712" s="1101">
        <v>22</v>
      </c>
      <c r="E3712" s="1101">
        <v>36</v>
      </c>
      <c r="F3712" s="1101">
        <v>439</v>
      </c>
      <c r="G3712" s="1101">
        <v>6</v>
      </c>
      <c r="H3712" s="1102">
        <f>MID(I3712,1,50)</f>
      </c>
      <c r="I3712" s="1" t="s">
        <v>7943</v>
      </c>
      <c r="J3712" s="1104" t="s">
        <v>7944</v>
      </c>
    </row>
    <row x14ac:dyDescent="0.25" r="3713" customHeight="1" ht="23.25">
      <c r="A3713" s="97">
        <v>41</v>
      </c>
      <c r="B3713" s="2" t="s">
        <v>7932</v>
      </c>
      <c r="C3713" s="1101">
        <v>3712</v>
      </c>
      <c r="D3713" s="1101">
        <v>22</v>
      </c>
      <c r="E3713" s="1101">
        <v>36</v>
      </c>
      <c r="F3713" s="1101">
        <v>439</v>
      </c>
      <c r="G3713" s="1101">
        <v>7</v>
      </c>
      <c r="H3713" s="1102">
        <f>MID(I3713,1,50)</f>
      </c>
      <c r="I3713" s="1" t="s">
        <v>7945</v>
      </c>
      <c r="J3713" s="1104" t="s">
        <v>7946</v>
      </c>
    </row>
    <row x14ac:dyDescent="0.25" r="3714" customHeight="1" ht="23.25">
      <c r="A3714" s="97">
        <v>41</v>
      </c>
      <c r="B3714" s="2" t="s">
        <v>7932</v>
      </c>
      <c r="C3714" s="1101">
        <v>3713</v>
      </c>
      <c r="D3714" s="1101">
        <v>22</v>
      </c>
      <c r="E3714" s="1101">
        <v>36</v>
      </c>
      <c r="F3714" s="1101">
        <v>439</v>
      </c>
      <c r="G3714" s="1101">
        <v>8</v>
      </c>
      <c r="H3714" s="1102">
        <f>MID(I3714,1,50)</f>
      </c>
      <c r="I3714" s="1" t="s">
        <v>7947</v>
      </c>
      <c r="J3714" s="1104" t="s">
        <v>7948</v>
      </c>
    </row>
    <row x14ac:dyDescent="0.25" r="3715" customHeight="1" ht="23.25">
      <c r="A3715" s="97">
        <v>41</v>
      </c>
      <c r="B3715" s="2" t="s">
        <v>7932</v>
      </c>
      <c r="C3715" s="1101">
        <v>3714</v>
      </c>
      <c r="D3715" s="1101">
        <v>22</v>
      </c>
      <c r="E3715" s="1101">
        <v>36</v>
      </c>
      <c r="F3715" s="1101">
        <v>439</v>
      </c>
      <c r="G3715" s="1101">
        <v>9</v>
      </c>
      <c r="H3715" s="1102">
        <f>MID(I3715,1,50)</f>
      </c>
      <c r="I3715" s="1" t="s">
        <v>7949</v>
      </c>
      <c r="J3715" s="1104" t="s">
        <v>7950</v>
      </c>
    </row>
    <row x14ac:dyDescent="0.25" r="3716" customHeight="1" ht="23.25">
      <c r="A3716" s="97">
        <v>41</v>
      </c>
      <c r="B3716" s="2" t="s">
        <v>7932</v>
      </c>
      <c r="C3716" s="1101">
        <v>3715</v>
      </c>
      <c r="D3716" s="1101">
        <v>22</v>
      </c>
      <c r="E3716" s="1101">
        <v>36</v>
      </c>
      <c r="F3716" s="1101">
        <v>439</v>
      </c>
      <c r="G3716" s="1101">
        <v>10</v>
      </c>
      <c r="H3716" s="1102">
        <f>MID(I3716,1,50)</f>
      </c>
      <c r="I3716" s="1" t="s">
        <v>7951</v>
      </c>
      <c r="J3716" s="1104" t="s">
        <v>7952</v>
      </c>
    </row>
    <row x14ac:dyDescent="0.25" r="3717" customHeight="1" ht="23.25">
      <c r="A3717" s="97">
        <v>41</v>
      </c>
      <c r="B3717" s="2" t="s">
        <v>7932</v>
      </c>
      <c r="C3717" s="1101">
        <v>3716</v>
      </c>
      <c r="D3717" s="1101">
        <v>22</v>
      </c>
      <c r="E3717" s="1101">
        <v>36</v>
      </c>
      <c r="F3717" s="1101">
        <v>439</v>
      </c>
      <c r="G3717" s="1101">
        <v>11</v>
      </c>
      <c r="H3717" s="1102">
        <f>MID(I3717,1,50)</f>
      </c>
      <c r="I3717" s="1" t="s">
        <v>7953</v>
      </c>
      <c r="J3717" s="1104" t="s">
        <v>7954</v>
      </c>
    </row>
    <row x14ac:dyDescent="0.25" r="3718" customHeight="1" ht="23.25">
      <c r="A3718" s="97">
        <v>41</v>
      </c>
      <c r="B3718" s="2" t="s">
        <v>7932</v>
      </c>
      <c r="C3718" s="1101">
        <v>3717</v>
      </c>
      <c r="D3718" s="1101">
        <v>22</v>
      </c>
      <c r="E3718" s="1101">
        <v>36</v>
      </c>
      <c r="F3718" s="1101">
        <v>439</v>
      </c>
      <c r="G3718" s="1101">
        <v>12</v>
      </c>
      <c r="H3718" s="1102">
        <f>MID(I3718,1,50)</f>
      </c>
      <c r="I3718" s="1" t="s">
        <v>7955</v>
      </c>
      <c r="J3718" s="1104" t="s">
        <v>7956</v>
      </c>
    </row>
    <row x14ac:dyDescent="0.25" r="3719" customHeight="1" ht="23.25">
      <c r="A3719" s="97">
        <v>41</v>
      </c>
      <c r="B3719" s="2" t="s">
        <v>7932</v>
      </c>
      <c r="C3719" s="1101">
        <v>3718</v>
      </c>
      <c r="D3719" s="1101">
        <v>22</v>
      </c>
      <c r="E3719" s="1101">
        <v>36</v>
      </c>
      <c r="F3719" s="1101">
        <v>440</v>
      </c>
      <c r="G3719" s="1101">
        <v>13</v>
      </c>
      <c r="H3719" s="1102">
        <f>MID(I3719,1,50)</f>
      </c>
      <c r="I3719" s="1" t="s">
        <v>7957</v>
      </c>
      <c r="J3719" s="1104" t="s">
        <v>7958</v>
      </c>
    </row>
    <row x14ac:dyDescent="0.25" r="3720" customHeight="1" ht="23.25">
      <c r="A3720" s="97">
        <v>41</v>
      </c>
      <c r="B3720" s="2" t="s">
        <v>7932</v>
      </c>
      <c r="C3720" s="1101">
        <v>3719</v>
      </c>
      <c r="D3720" s="1101">
        <v>22</v>
      </c>
      <c r="E3720" s="1101">
        <v>36</v>
      </c>
      <c r="F3720" s="1101">
        <v>440</v>
      </c>
      <c r="G3720" s="1101">
        <v>14</v>
      </c>
      <c r="H3720" s="1102">
        <f>MID(I3720,1,50)</f>
      </c>
      <c r="I3720" s="1" t="s">
        <v>7959</v>
      </c>
      <c r="J3720" s="1104" t="s">
        <v>7960</v>
      </c>
    </row>
    <row x14ac:dyDescent="0.25" r="3721" customHeight="1" ht="23.25">
      <c r="A3721" s="97">
        <v>41</v>
      </c>
      <c r="B3721" s="2" t="s">
        <v>7932</v>
      </c>
      <c r="C3721" s="1101">
        <v>3720</v>
      </c>
      <c r="D3721" s="1101">
        <v>22</v>
      </c>
      <c r="E3721" s="1101">
        <v>36</v>
      </c>
      <c r="F3721" s="1101">
        <v>440</v>
      </c>
      <c r="G3721" s="1101">
        <v>15</v>
      </c>
      <c r="H3721" s="1102">
        <f>MID(I3721,1,50)</f>
      </c>
      <c r="I3721" s="1" t="s">
        <v>7961</v>
      </c>
      <c r="J3721" s="1104" t="s">
        <v>7962</v>
      </c>
    </row>
    <row x14ac:dyDescent="0.25" r="3722" customHeight="1" ht="23.25">
      <c r="A3722" s="97">
        <v>41</v>
      </c>
      <c r="B3722" s="2" t="s">
        <v>7932</v>
      </c>
      <c r="C3722" s="1101">
        <v>3721</v>
      </c>
      <c r="D3722" s="1101">
        <v>22</v>
      </c>
      <c r="E3722" s="1101">
        <v>36</v>
      </c>
      <c r="F3722" s="1101">
        <v>440</v>
      </c>
      <c r="G3722" s="1101">
        <v>16</v>
      </c>
      <c r="H3722" s="1102">
        <f>MID(I3722,1,50)</f>
      </c>
      <c r="I3722" s="1" t="s">
        <v>7963</v>
      </c>
      <c r="J3722" s="1104" t="s">
        <v>7964</v>
      </c>
    </row>
    <row x14ac:dyDescent="0.25" r="3723" customHeight="1" ht="23.25">
      <c r="A3723" s="97">
        <v>41</v>
      </c>
      <c r="B3723" s="2" t="s">
        <v>7932</v>
      </c>
      <c r="C3723" s="1101">
        <v>3722</v>
      </c>
      <c r="D3723" s="1101">
        <v>22</v>
      </c>
      <c r="E3723" s="1101">
        <v>36</v>
      </c>
      <c r="F3723" s="1101">
        <v>440</v>
      </c>
      <c r="G3723" s="1101">
        <v>17</v>
      </c>
      <c r="H3723" s="1102">
        <f>MID(I3723,1,50)</f>
      </c>
      <c r="I3723" s="1" t="s">
        <v>7965</v>
      </c>
      <c r="J3723" s="1104" t="s">
        <v>7966</v>
      </c>
    </row>
    <row x14ac:dyDescent="0.25" r="3724" customHeight="1" ht="23.25">
      <c r="A3724" s="97">
        <v>41</v>
      </c>
      <c r="B3724" s="2" t="s">
        <v>7932</v>
      </c>
      <c r="C3724" s="1101">
        <v>3723</v>
      </c>
      <c r="D3724" s="1101">
        <v>22</v>
      </c>
      <c r="E3724" s="1101">
        <v>36</v>
      </c>
      <c r="F3724" s="1101">
        <v>440</v>
      </c>
      <c r="G3724" s="1101">
        <v>18</v>
      </c>
      <c r="H3724" s="1102">
        <f>MID(I3724,1,50)</f>
      </c>
      <c r="I3724" s="1" t="s">
        <v>7967</v>
      </c>
      <c r="J3724" s="1104" t="s">
        <v>7968</v>
      </c>
    </row>
    <row x14ac:dyDescent="0.25" r="3725" customHeight="1" ht="23.25">
      <c r="A3725" s="97">
        <v>41</v>
      </c>
      <c r="B3725" s="2" t="s">
        <v>7932</v>
      </c>
      <c r="C3725" s="1101">
        <v>3724</v>
      </c>
      <c r="D3725" s="1101">
        <v>22</v>
      </c>
      <c r="E3725" s="1101">
        <v>36</v>
      </c>
      <c r="F3725" s="1101">
        <v>440</v>
      </c>
      <c r="G3725" s="1101">
        <v>19</v>
      </c>
      <c r="H3725" s="1102">
        <f>MID(I3725,1,50)</f>
      </c>
      <c r="I3725" s="1" t="s">
        <v>7969</v>
      </c>
      <c r="J3725" s="1104" t="s">
        <v>7970</v>
      </c>
    </row>
    <row x14ac:dyDescent="0.25" r="3726" customHeight="1" ht="23.25">
      <c r="A3726" s="97">
        <v>41</v>
      </c>
      <c r="B3726" s="2" t="s">
        <v>7932</v>
      </c>
      <c r="C3726" s="1101">
        <v>3725</v>
      </c>
      <c r="D3726" s="1101">
        <v>22</v>
      </c>
      <c r="E3726" s="1101">
        <v>36</v>
      </c>
      <c r="F3726" s="1101">
        <v>440</v>
      </c>
      <c r="G3726" s="1101">
        <v>20</v>
      </c>
      <c r="H3726" s="1102">
        <f>MID(I3726,1,50)</f>
      </c>
      <c r="I3726" s="1" t="s">
        <v>7971</v>
      </c>
      <c r="J3726" s="1104" t="s">
        <v>7972</v>
      </c>
    </row>
    <row x14ac:dyDescent="0.25" r="3727" customHeight="1" ht="23.25">
      <c r="A3727" s="97">
        <v>41</v>
      </c>
      <c r="B3727" s="2" t="s">
        <v>7932</v>
      </c>
      <c r="C3727" s="1101">
        <v>3726</v>
      </c>
      <c r="D3727" s="1101">
        <v>22</v>
      </c>
      <c r="E3727" s="1101">
        <v>36</v>
      </c>
      <c r="F3727" s="1101">
        <v>440</v>
      </c>
      <c r="G3727" s="1101">
        <v>21</v>
      </c>
      <c r="H3727" s="1102">
        <f>MID(I3727,1,50)</f>
      </c>
      <c r="I3727" s="1" t="s">
        <v>7973</v>
      </c>
      <c r="J3727" s="1104" t="s">
        <v>7974</v>
      </c>
    </row>
    <row x14ac:dyDescent="0.25" r="3728" customHeight="1" ht="23.25">
      <c r="A3728" s="97">
        <v>41</v>
      </c>
      <c r="B3728" s="2" t="s">
        <v>7932</v>
      </c>
      <c r="C3728" s="1101">
        <v>3727</v>
      </c>
      <c r="D3728" s="1101">
        <v>22</v>
      </c>
      <c r="E3728" s="1101">
        <v>36</v>
      </c>
      <c r="F3728" s="1101">
        <v>440</v>
      </c>
      <c r="G3728" s="1101">
        <v>22</v>
      </c>
      <c r="H3728" s="1102">
        <f>MID(I3728,1,50)</f>
      </c>
      <c r="I3728" s="1" t="s">
        <v>7975</v>
      </c>
      <c r="J3728" s="1104" t="s">
        <v>7976</v>
      </c>
    </row>
    <row x14ac:dyDescent="0.25" r="3729" customHeight="1" ht="23.25">
      <c r="A3729" s="97">
        <v>41</v>
      </c>
      <c r="B3729" s="2" t="s">
        <v>7932</v>
      </c>
      <c r="C3729" s="1101">
        <v>3728</v>
      </c>
      <c r="D3729" s="1101">
        <v>22</v>
      </c>
      <c r="E3729" s="1101">
        <v>36</v>
      </c>
      <c r="F3729" s="1101">
        <v>440</v>
      </c>
      <c r="G3729" s="1101">
        <v>23</v>
      </c>
      <c r="H3729" s="1102">
        <f>MID(I3729,1,50)</f>
      </c>
      <c r="I3729" s="1" t="s">
        <v>7977</v>
      </c>
      <c r="J3729" s="1104" t="s">
        <v>7978</v>
      </c>
    </row>
    <row x14ac:dyDescent="0.25" r="3730" customHeight="1" ht="23.25">
      <c r="A3730" s="97">
        <v>41</v>
      </c>
      <c r="B3730" s="2" t="s">
        <v>7932</v>
      </c>
      <c r="C3730" s="1101">
        <v>3729</v>
      </c>
      <c r="D3730" s="1101">
        <v>22</v>
      </c>
      <c r="E3730" s="1101">
        <v>36</v>
      </c>
      <c r="F3730" s="1101">
        <v>440</v>
      </c>
      <c r="G3730" s="1101">
        <v>24</v>
      </c>
      <c r="H3730" s="1102">
        <f>MID(I3730,1,50)</f>
      </c>
      <c r="I3730" s="1" t="s">
        <v>7979</v>
      </c>
      <c r="J3730" s="1104" t="s">
        <v>7980</v>
      </c>
    </row>
    <row x14ac:dyDescent="0.25" r="3731" customHeight="1" ht="23.25">
      <c r="A3731" s="97">
        <v>41</v>
      </c>
      <c r="B3731" s="2" t="s">
        <v>7932</v>
      </c>
      <c r="C3731" s="1101">
        <v>3730</v>
      </c>
      <c r="D3731" s="1101">
        <v>22</v>
      </c>
      <c r="E3731" s="1101">
        <v>36</v>
      </c>
      <c r="F3731" s="1101">
        <v>440</v>
      </c>
      <c r="G3731" s="1101">
        <v>25</v>
      </c>
      <c r="H3731" s="1102">
        <f>MID(I3731,1,50)</f>
      </c>
      <c r="I3731" s="1" t="s">
        <v>7981</v>
      </c>
      <c r="J3731" s="1104" t="s">
        <v>7982</v>
      </c>
    </row>
    <row x14ac:dyDescent="0.25" r="3732" customHeight="1" ht="23.25">
      <c r="A3732" s="97">
        <v>41</v>
      </c>
      <c r="B3732" s="2" t="s">
        <v>7932</v>
      </c>
      <c r="C3732" s="1101">
        <v>3731</v>
      </c>
      <c r="D3732" s="1101">
        <v>22</v>
      </c>
      <c r="E3732" s="1101">
        <v>36</v>
      </c>
      <c r="F3732" s="1101">
        <v>440</v>
      </c>
      <c r="G3732" s="1101">
        <v>26</v>
      </c>
      <c r="H3732" s="1102">
        <f>MID(I3732,1,50)</f>
      </c>
      <c r="I3732" s="1" t="s">
        <v>7983</v>
      </c>
      <c r="J3732" s="1104" t="s">
        <v>7984</v>
      </c>
    </row>
    <row x14ac:dyDescent="0.25" r="3733" customHeight="1" ht="23.25">
      <c r="A3733" s="97">
        <v>41</v>
      </c>
      <c r="B3733" s="2" t="s">
        <v>7932</v>
      </c>
      <c r="C3733" s="1101">
        <v>3732</v>
      </c>
      <c r="D3733" s="1101">
        <v>22</v>
      </c>
      <c r="E3733" s="1101">
        <v>36</v>
      </c>
      <c r="F3733" s="1101">
        <v>440</v>
      </c>
      <c r="G3733" s="1101">
        <v>27</v>
      </c>
      <c r="H3733" s="1102">
        <f>MID(I3733,1,50)</f>
      </c>
      <c r="I3733" s="1" t="s">
        <v>7985</v>
      </c>
      <c r="J3733" s="1104" t="s">
        <v>7986</v>
      </c>
    </row>
    <row x14ac:dyDescent="0.25" r="3734" customHeight="1" ht="23.25">
      <c r="A3734" s="97">
        <v>41</v>
      </c>
      <c r="B3734" s="2" t="s">
        <v>7932</v>
      </c>
      <c r="C3734" s="1101">
        <v>3733</v>
      </c>
      <c r="D3734" s="1101">
        <v>23</v>
      </c>
      <c r="E3734" s="1101">
        <v>36</v>
      </c>
      <c r="F3734" s="1101">
        <v>441</v>
      </c>
      <c r="G3734" s="1101">
        <v>28</v>
      </c>
      <c r="H3734" s="1102">
        <f>MID(I3734,1,50)</f>
      </c>
      <c r="I3734" s="1" t="s">
        <v>7987</v>
      </c>
      <c r="J3734" s="1104" t="s">
        <v>7988</v>
      </c>
    </row>
    <row x14ac:dyDescent="0.25" r="3735" customHeight="1" ht="23.25">
      <c r="A3735" s="97">
        <v>41</v>
      </c>
      <c r="B3735" s="2" t="s">
        <v>7932</v>
      </c>
      <c r="C3735" s="1101">
        <v>3734</v>
      </c>
      <c r="D3735" s="1101">
        <v>23</v>
      </c>
      <c r="E3735" s="1101">
        <v>36</v>
      </c>
      <c r="F3735" s="1101">
        <v>441</v>
      </c>
      <c r="G3735" s="1101">
        <v>29</v>
      </c>
      <c r="H3735" s="1102">
        <f>MID(I3735,1,50)</f>
      </c>
      <c r="I3735" s="1" t="s">
        <v>7989</v>
      </c>
      <c r="J3735" s="1104" t="s">
        <v>7990</v>
      </c>
    </row>
    <row x14ac:dyDescent="0.25" r="3736" customHeight="1" ht="23.25">
      <c r="A3736" s="97">
        <v>41</v>
      </c>
      <c r="B3736" s="2" t="s">
        <v>7932</v>
      </c>
      <c r="C3736" s="1101">
        <v>3735</v>
      </c>
      <c r="D3736" s="1101">
        <v>23</v>
      </c>
      <c r="E3736" s="1101">
        <v>36</v>
      </c>
      <c r="F3736" s="1101">
        <v>441</v>
      </c>
      <c r="G3736" s="1101">
        <v>30</v>
      </c>
      <c r="H3736" s="1102">
        <f>MID(I3736,1,50)</f>
      </c>
      <c r="I3736" s="1" t="s">
        <v>7991</v>
      </c>
      <c r="J3736" s="1104" t="s">
        <v>7992</v>
      </c>
    </row>
    <row x14ac:dyDescent="0.25" r="3737" customHeight="1" ht="23.25">
      <c r="A3737" s="97">
        <v>41</v>
      </c>
      <c r="B3737" s="2" t="s">
        <v>7932</v>
      </c>
      <c r="C3737" s="1101">
        <v>3736</v>
      </c>
      <c r="D3737" s="1101">
        <v>23</v>
      </c>
      <c r="E3737" s="1101">
        <v>36</v>
      </c>
      <c r="F3737" s="1101">
        <v>441</v>
      </c>
      <c r="G3737" s="1101">
        <v>31</v>
      </c>
      <c r="H3737" s="1102">
        <f>MID(I3737,1,50)</f>
      </c>
      <c r="I3737" s="1" t="s">
        <v>7993</v>
      </c>
      <c r="J3737" s="1104" t="s">
        <v>7994</v>
      </c>
    </row>
    <row x14ac:dyDescent="0.25" r="3738" customHeight="1" ht="23.25">
      <c r="A3738" s="97">
        <v>41</v>
      </c>
      <c r="B3738" s="2" t="s">
        <v>7932</v>
      </c>
      <c r="C3738" s="1101">
        <v>3737</v>
      </c>
      <c r="D3738" s="1101">
        <v>23</v>
      </c>
      <c r="E3738" s="1101">
        <v>36</v>
      </c>
      <c r="F3738" s="1101">
        <v>441</v>
      </c>
      <c r="G3738" s="1101">
        <v>32</v>
      </c>
      <c r="H3738" s="1102">
        <f>MID(I3738,1,50)</f>
      </c>
      <c r="I3738" s="1" t="s">
        <v>7995</v>
      </c>
      <c r="J3738" s="1104" t="s">
        <v>7996</v>
      </c>
    </row>
    <row x14ac:dyDescent="0.25" r="3739" customHeight="1" ht="23.25">
      <c r="A3739" s="97">
        <v>41</v>
      </c>
      <c r="B3739" s="2" t="s">
        <v>7932</v>
      </c>
      <c r="C3739" s="1101">
        <v>3738</v>
      </c>
      <c r="D3739" s="1101">
        <v>23</v>
      </c>
      <c r="E3739" s="1101">
        <v>36</v>
      </c>
      <c r="F3739" s="1101">
        <v>441</v>
      </c>
      <c r="G3739" s="1101">
        <v>33</v>
      </c>
      <c r="H3739" s="1102">
        <f>MID(I3739,1,50)</f>
      </c>
      <c r="I3739" s="1" t="s">
        <v>7997</v>
      </c>
      <c r="J3739" s="1104" t="s">
        <v>7998</v>
      </c>
    </row>
    <row x14ac:dyDescent="0.25" r="3740" customHeight="1" ht="23.25">
      <c r="A3740" s="97">
        <v>41</v>
      </c>
      <c r="B3740" s="2" t="s">
        <v>7932</v>
      </c>
      <c r="C3740" s="1101">
        <v>3739</v>
      </c>
      <c r="D3740" s="1101">
        <v>23</v>
      </c>
      <c r="E3740" s="1101">
        <v>36</v>
      </c>
      <c r="F3740" s="1101">
        <v>441</v>
      </c>
      <c r="G3740" s="1101">
        <v>34</v>
      </c>
      <c r="H3740" s="1102">
        <f>MID(I3740,1,50)</f>
      </c>
      <c r="I3740" s="1" t="s">
        <v>7999</v>
      </c>
      <c r="J3740" s="1104" t="s">
        <v>8000</v>
      </c>
    </row>
    <row x14ac:dyDescent="0.25" r="3741" customHeight="1" ht="23.25">
      <c r="A3741" s="97">
        <v>41</v>
      </c>
      <c r="B3741" s="2" t="s">
        <v>7932</v>
      </c>
      <c r="C3741" s="1101">
        <v>3740</v>
      </c>
      <c r="D3741" s="1101">
        <v>23</v>
      </c>
      <c r="E3741" s="1101">
        <v>36</v>
      </c>
      <c r="F3741" s="1101">
        <v>441</v>
      </c>
      <c r="G3741" s="1101">
        <v>35</v>
      </c>
      <c r="H3741" s="1102">
        <f>MID(I3741,1,50)</f>
      </c>
      <c r="I3741" s="1" t="s">
        <v>8001</v>
      </c>
      <c r="J3741" s="1104" t="s">
        <v>8002</v>
      </c>
    </row>
    <row x14ac:dyDescent="0.25" r="3742" customHeight="1" ht="23.25">
      <c r="A3742" s="97">
        <v>41</v>
      </c>
      <c r="B3742" s="2" t="s">
        <v>7932</v>
      </c>
      <c r="C3742" s="1101">
        <v>3741</v>
      </c>
      <c r="D3742" s="1101">
        <v>23</v>
      </c>
      <c r="E3742" s="1101">
        <v>36</v>
      </c>
      <c r="F3742" s="1101">
        <v>441</v>
      </c>
      <c r="G3742" s="1101">
        <v>36</v>
      </c>
      <c r="H3742" s="1102">
        <f>MID(I3742,1,50)</f>
      </c>
      <c r="I3742" s="1" t="s">
        <v>8003</v>
      </c>
      <c r="J3742" s="1104" t="s">
        <v>8004</v>
      </c>
    </row>
    <row x14ac:dyDescent="0.25" r="3743" customHeight="1" ht="23.25">
      <c r="A3743" s="97">
        <v>41</v>
      </c>
      <c r="B3743" s="2" t="s">
        <v>7932</v>
      </c>
      <c r="C3743" s="1101">
        <v>3742</v>
      </c>
      <c r="D3743" s="1101">
        <v>23</v>
      </c>
      <c r="E3743" s="1101">
        <v>36</v>
      </c>
      <c r="F3743" s="1101">
        <v>441</v>
      </c>
      <c r="G3743" s="1101">
        <v>37</v>
      </c>
      <c r="H3743" s="1102">
        <f>MID(I3743,1,50)</f>
      </c>
      <c r="I3743" s="1" t="s">
        <v>8005</v>
      </c>
      <c r="J3743" s="1104" t="s">
        <v>8006</v>
      </c>
    </row>
    <row x14ac:dyDescent="0.25" r="3744" customHeight="1" ht="23.25">
      <c r="A3744" s="97">
        <v>41</v>
      </c>
      <c r="B3744" s="2" t="s">
        <v>7932</v>
      </c>
      <c r="C3744" s="1101">
        <v>3743</v>
      </c>
      <c r="D3744" s="1101">
        <v>23</v>
      </c>
      <c r="E3744" s="1101">
        <v>36</v>
      </c>
      <c r="F3744" s="1101">
        <v>441</v>
      </c>
      <c r="G3744" s="1101">
        <v>38</v>
      </c>
      <c r="H3744" s="1102">
        <f>MID(I3744,1,50)</f>
      </c>
      <c r="I3744" s="1" t="s">
        <v>8007</v>
      </c>
      <c r="J3744" s="1104" t="s">
        <v>8008</v>
      </c>
    </row>
    <row x14ac:dyDescent="0.25" r="3745" customHeight="1" ht="23.25">
      <c r="A3745" s="97">
        <v>41</v>
      </c>
      <c r="B3745" s="2" t="s">
        <v>7932</v>
      </c>
      <c r="C3745" s="1101">
        <v>3744</v>
      </c>
      <c r="D3745" s="1101">
        <v>23</v>
      </c>
      <c r="E3745" s="1101">
        <v>36</v>
      </c>
      <c r="F3745" s="1101">
        <v>441</v>
      </c>
      <c r="G3745" s="1101">
        <v>39</v>
      </c>
      <c r="H3745" s="1102">
        <f>MID(I3745,1,50)</f>
      </c>
      <c r="I3745" s="1" t="s">
        <v>8009</v>
      </c>
      <c r="J3745" s="1104" t="s">
        <v>8010</v>
      </c>
    </row>
    <row x14ac:dyDescent="0.25" r="3746" customHeight="1" ht="23.25">
      <c r="A3746" s="97">
        <v>41</v>
      </c>
      <c r="B3746" s="2" t="s">
        <v>7932</v>
      </c>
      <c r="C3746" s="1101">
        <v>3745</v>
      </c>
      <c r="D3746" s="1101">
        <v>23</v>
      </c>
      <c r="E3746" s="1101">
        <v>36</v>
      </c>
      <c r="F3746" s="1101">
        <v>441</v>
      </c>
      <c r="G3746" s="1101">
        <v>40</v>
      </c>
      <c r="H3746" s="1102">
        <f>MID(I3746,1,50)</f>
      </c>
      <c r="I3746" s="1" t="s">
        <v>8011</v>
      </c>
      <c r="J3746" s="1104" t="s">
        <v>8012</v>
      </c>
    </row>
    <row x14ac:dyDescent="0.25" r="3747" customHeight="1" ht="23.25">
      <c r="A3747" s="97">
        <v>41</v>
      </c>
      <c r="B3747" s="2" t="s">
        <v>7932</v>
      </c>
      <c r="C3747" s="1101">
        <v>3746</v>
      </c>
      <c r="D3747" s="1101">
        <v>23</v>
      </c>
      <c r="E3747" s="1101">
        <v>36</v>
      </c>
      <c r="F3747" s="1101">
        <v>442</v>
      </c>
      <c r="G3747" s="1101">
        <v>41</v>
      </c>
      <c r="H3747" s="1102">
        <f>MID(I3747,1,50)</f>
      </c>
      <c r="I3747" s="1" t="s">
        <v>8013</v>
      </c>
      <c r="J3747" s="1104" t="s">
        <v>8014</v>
      </c>
    </row>
    <row x14ac:dyDescent="0.25" r="3748" customHeight="1" ht="23.25">
      <c r="A3748" s="97">
        <v>41</v>
      </c>
      <c r="B3748" s="2" t="s">
        <v>7932</v>
      </c>
      <c r="C3748" s="1101">
        <v>3747</v>
      </c>
      <c r="D3748" s="1101">
        <v>23</v>
      </c>
      <c r="E3748" s="1101">
        <v>36</v>
      </c>
      <c r="F3748" s="1101">
        <v>442</v>
      </c>
      <c r="G3748" s="1101">
        <v>42</v>
      </c>
      <c r="H3748" s="1102">
        <f>MID(I3748,1,50)</f>
      </c>
      <c r="I3748" s="1" t="s">
        <v>8015</v>
      </c>
      <c r="J3748" s="1104" t="s">
        <v>8016</v>
      </c>
    </row>
    <row x14ac:dyDescent="0.25" r="3749" customHeight="1" ht="23.25">
      <c r="A3749" s="97">
        <v>41</v>
      </c>
      <c r="B3749" s="2" t="s">
        <v>7932</v>
      </c>
      <c r="C3749" s="1101">
        <v>3748</v>
      </c>
      <c r="D3749" s="1101">
        <v>23</v>
      </c>
      <c r="E3749" s="1101">
        <v>36</v>
      </c>
      <c r="F3749" s="1101">
        <v>442</v>
      </c>
      <c r="G3749" s="1101">
        <v>43</v>
      </c>
      <c r="H3749" s="1102">
        <f>MID(I3749,1,50)</f>
      </c>
      <c r="I3749" s="1" t="s">
        <v>8017</v>
      </c>
      <c r="J3749" s="1104" t="s">
        <v>8018</v>
      </c>
    </row>
    <row x14ac:dyDescent="0.25" r="3750" customHeight="1" ht="23.25">
      <c r="A3750" s="97">
        <v>41</v>
      </c>
      <c r="B3750" s="2" t="s">
        <v>7932</v>
      </c>
      <c r="C3750" s="1101">
        <v>3749</v>
      </c>
      <c r="D3750" s="1101">
        <v>23</v>
      </c>
      <c r="E3750" s="1101">
        <v>36</v>
      </c>
      <c r="F3750" s="1101">
        <v>442</v>
      </c>
      <c r="G3750" s="1101">
        <v>44</v>
      </c>
      <c r="H3750" s="1102">
        <f>MID(I3750,1,50)</f>
      </c>
      <c r="I3750" s="1" t="s">
        <v>8019</v>
      </c>
      <c r="J3750" s="1104" t="s">
        <v>8020</v>
      </c>
    </row>
    <row x14ac:dyDescent="0.25" r="3751" customHeight="1" ht="23.25">
      <c r="A3751" s="97">
        <v>41</v>
      </c>
      <c r="B3751" s="2" t="s">
        <v>7932</v>
      </c>
      <c r="C3751" s="1101">
        <v>3750</v>
      </c>
      <c r="D3751" s="1101">
        <v>23</v>
      </c>
      <c r="E3751" s="1101">
        <v>36</v>
      </c>
      <c r="F3751" s="1101">
        <v>442</v>
      </c>
      <c r="G3751" s="1101">
        <v>45</v>
      </c>
      <c r="H3751" s="1102">
        <f>MID(I3751,1,50)</f>
      </c>
      <c r="I3751" s="1" t="s">
        <v>8021</v>
      </c>
      <c r="J3751" s="1104" t="s">
        <v>8022</v>
      </c>
    </row>
    <row x14ac:dyDescent="0.25" r="3752" customHeight="1" ht="23.25">
      <c r="A3752" s="97">
        <v>41</v>
      </c>
      <c r="B3752" s="2" t="s">
        <v>7932</v>
      </c>
      <c r="C3752" s="1101">
        <v>3751</v>
      </c>
      <c r="D3752" s="1101">
        <v>23</v>
      </c>
      <c r="E3752" s="1101">
        <v>36</v>
      </c>
      <c r="F3752" s="1101">
        <v>442</v>
      </c>
      <c r="G3752" s="1101">
        <v>46</v>
      </c>
      <c r="H3752" s="1102">
        <f>MID(I3752,1,50)</f>
      </c>
      <c r="I3752" s="1" t="s">
        <v>2118</v>
      </c>
      <c r="J3752" s="1104" t="s">
        <v>8023</v>
      </c>
    </row>
    <row x14ac:dyDescent="0.25" r="3753" customHeight="1" ht="23.25">
      <c r="A3753" s="97">
        <v>41</v>
      </c>
      <c r="B3753" s="2" t="s">
        <v>7932</v>
      </c>
      <c r="C3753" s="1101">
        <v>3752</v>
      </c>
      <c r="D3753" s="1101">
        <v>23</v>
      </c>
      <c r="E3753" s="1101">
        <v>36</v>
      </c>
      <c r="F3753" s="1101">
        <v>442</v>
      </c>
      <c r="G3753" s="1101">
        <v>47</v>
      </c>
      <c r="H3753" s="1102">
        <f>MID(I3753,1,50)</f>
      </c>
      <c r="I3753" s="1" t="s">
        <v>8024</v>
      </c>
      <c r="J3753" s="1104" t="s">
        <v>8025</v>
      </c>
    </row>
    <row x14ac:dyDescent="0.25" r="3754" customHeight="1" ht="23.25">
      <c r="A3754" s="97">
        <v>41</v>
      </c>
      <c r="B3754" s="2" t="s">
        <v>7932</v>
      </c>
      <c r="C3754" s="1101">
        <v>3753</v>
      </c>
      <c r="D3754" s="1101">
        <v>23</v>
      </c>
      <c r="E3754" s="1101">
        <v>36</v>
      </c>
      <c r="F3754" s="1101">
        <v>442</v>
      </c>
      <c r="G3754" s="1101">
        <v>48</v>
      </c>
      <c r="H3754" s="1102">
        <f>MID(I3754,1,50)</f>
      </c>
      <c r="I3754" s="1" t="s">
        <v>3360</v>
      </c>
      <c r="J3754" s="1104" t="s">
        <v>8026</v>
      </c>
    </row>
    <row x14ac:dyDescent="0.25" r="3755" customHeight="1" ht="23.25">
      <c r="A3755" s="97">
        <v>41</v>
      </c>
      <c r="B3755" s="2" t="s">
        <v>7932</v>
      </c>
      <c r="C3755" s="1101">
        <v>3754</v>
      </c>
      <c r="D3755" s="1101">
        <v>23</v>
      </c>
      <c r="E3755" s="1101">
        <v>36</v>
      </c>
      <c r="F3755" s="1101">
        <v>442</v>
      </c>
      <c r="G3755" s="1101">
        <v>49</v>
      </c>
      <c r="H3755" s="1102">
        <f>MID(I3755,1,50)</f>
      </c>
      <c r="I3755" s="1" t="s">
        <v>8027</v>
      </c>
      <c r="J3755" s="1104" t="s">
        <v>8028</v>
      </c>
    </row>
    <row x14ac:dyDescent="0.25" r="3756" customHeight="1" ht="23.25">
      <c r="A3756" s="97">
        <v>41</v>
      </c>
      <c r="B3756" s="2" t="s">
        <v>7932</v>
      </c>
      <c r="C3756" s="1101">
        <v>3755</v>
      </c>
      <c r="D3756" s="1101">
        <v>23</v>
      </c>
      <c r="E3756" s="1101">
        <v>36</v>
      </c>
      <c r="F3756" s="1101">
        <v>442</v>
      </c>
      <c r="G3756" s="1101">
        <v>50</v>
      </c>
      <c r="H3756" s="1102">
        <f>MID(I3756,1,50)</f>
      </c>
      <c r="I3756" s="1" t="s">
        <v>8029</v>
      </c>
      <c r="J3756" s="1104" t="s">
        <v>8030</v>
      </c>
    </row>
    <row x14ac:dyDescent="0.25" r="3757" customHeight="1" ht="23.25">
      <c r="A3757" s="97">
        <v>41</v>
      </c>
      <c r="B3757" s="2" t="s">
        <v>7932</v>
      </c>
      <c r="C3757" s="1101">
        <v>3756</v>
      </c>
      <c r="D3757" s="1101">
        <v>23</v>
      </c>
      <c r="E3757" s="1101">
        <v>36</v>
      </c>
      <c r="F3757" s="1101">
        <v>442</v>
      </c>
      <c r="G3757" s="1101">
        <v>51</v>
      </c>
      <c r="H3757" s="1102">
        <f>MID(I3757,1,50)</f>
      </c>
      <c r="I3757" s="1" t="s">
        <v>8031</v>
      </c>
      <c r="J3757" s="1104" t="s">
        <v>8032</v>
      </c>
    </row>
    <row x14ac:dyDescent="0.25" r="3758" customHeight="1" ht="23.25">
      <c r="A3758" s="97">
        <v>41</v>
      </c>
      <c r="B3758" s="2" t="s">
        <v>7932</v>
      </c>
      <c r="C3758" s="1101">
        <v>3757</v>
      </c>
      <c r="D3758" s="1101">
        <v>23</v>
      </c>
      <c r="E3758" s="1101">
        <v>36</v>
      </c>
      <c r="F3758" s="1101">
        <v>442</v>
      </c>
      <c r="G3758" s="1101">
        <v>52</v>
      </c>
      <c r="H3758" s="1102">
        <f>MID(I3758,1,50)</f>
      </c>
      <c r="I3758" s="1" t="s">
        <v>8033</v>
      </c>
      <c r="J3758" s="1104" t="s">
        <v>8034</v>
      </c>
    </row>
    <row x14ac:dyDescent="0.25" r="3759" customHeight="1" ht="23.25">
      <c r="A3759" s="97">
        <v>41</v>
      </c>
      <c r="B3759" s="2" t="s">
        <v>7932</v>
      </c>
      <c r="C3759" s="1101">
        <v>3758</v>
      </c>
      <c r="D3759" s="1101">
        <v>23</v>
      </c>
      <c r="E3759" s="1101">
        <v>36</v>
      </c>
      <c r="F3759" s="1101">
        <v>442</v>
      </c>
      <c r="G3759" s="1101">
        <v>53</v>
      </c>
      <c r="H3759" s="1102">
        <f>MID(I3759,1,50)</f>
      </c>
      <c r="I3759" s="1" t="s">
        <v>8035</v>
      </c>
      <c r="J3759" s="1104" t="s">
        <v>8036</v>
      </c>
    </row>
    <row x14ac:dyDescent="0.25" r="3760" customHeight="1" ht="23.25">
      <c r="A3760" s="97">
        <v>41</v>
      </c>
      <c r="B3760" s="2" t="s">
        <v>7932</v>
      </c>
      <c r="C3760" s="1101">
        <v>3759</v>
      </c>
      <c r="D3760" s="1101">
        <v>23</v>
      </c>
      <c r="E3760" s="1101">
        <v>36</v>
      </c>
      <c r="F3760" s="1101">
        <v>442</v>
      </c>
      <c r="G3760" s="1101">
        <v>54</v>
      </c>
      <c r="H3760" s="1102">
        <f>MID(I3760,1,50)</f>
      </c>
      <c r="I3760" s="1" t="s">
        <v>8037</v>
      </c>
      <c r="J3760" s="1104" t="s">
        <v>8038</v>
      </c>
    </row>
    <row x14ac:dyDescent="0.25" r="3761" customHeight="1" ht="23.25">
      <c r="A3761" s="97">
        <v>41</v>
      </c>
      <c r="B3761" s="2" t="s">
        <v>7932</v>
      </c>
      <c r="C3761" s="1101">
        <v>3760</v>
      </c>
      <c r="D3761" s="1101">
        <v>23</v>
      </c>
      <c r="E3761" s="1101">
        <v>36</v>
      </c>
      <c r="F3761" s="1101">
        <v>443</v>
      </c>
      <c r="G3761" s="1101">
        <v>55</v>
      </c>
      <c r="H3761" s="1102">
        <f>MID(I3761,1,50)</f>
      </c>
      <c r="I3761" s="1" t="s">
        <v>8039</v>
      </c>
      <c r="J3761" s="1104" t="s">
        <v>8040</v>
      </c>
    </row>
    <row x14ac:dyDescent="0.25" r="3762" customHeight="1" ht="23.25">
      <c r="A3762" s="97">
        <v>41</v>
      </c>
      <c r="B3762" s="2" t="s">
        <v>7932</v>
      </c>
      <c r="C3762" s="1101">
        <v>3761</v>
      </c>
      <c r="D3762" s="1101">
        <v>23</v>
      </c>
      <c r="E3762" s="1101">
        <v>36</v>
      </c>
      <c r="F3762" s="1101">
        <v>443</v>
      </c>
      <c r="G3762" s="1101">
        <v>56</v>
      </c>
      <c r="H3762" s="1102">
        <f>MID(I3762,1,50)</f>
      </c>
      <c r="I3762" s="1" t="s">
        <v>8041</v>
      </c>
      <c r="J3762" s="1104" t="s">
        <v>8042</v>
      </c>
    </row>
    <row x14ac:dyDescent="0.25" r="3763" customHeight="1" ht="23.25">
      <c r="A3763" s="97">
        <v>41</v>
      </c>
      <c r="B3763" s="2" t="s">
        <v>7932</v>
      </c>
      <c r="C3763" s="1101">
        <v>3762</v>
      </c>
      <c r="D3763" s="1101">
        <v>23</v>
      </c>
      <c r="E3763" s="1101">
        <v>36</v>
      </c>
      <c r="F3763" s="1101">
        <v>443</v>
      </c>
      <c r="G3763" s="1101">
        <v>57</v>
      </c>
      <c r="H3763" s="1102">
        <f>MID(I3763,1,50)</f>
      </c>
      <c r="I3763" s="1" t="s">
        <v>8043</v>
      </c>
      <c r="J3763" s="1104" t="s">
        <v>8044</v>
      </c>
    </row>
    <row x14ac:dyDescent="0.25" r="3764" customHeight="1" ht="23.25">
      <c r="A3764" s="97">
        <v>41</v>
      </c>
      <c r="B3764" s="2" t="s">
        <v>7932</v>
      </c>
      <c r="C3764" s="1101">
        <v>3763</v>
      </c>
      <c r="D3764" s="1101">
        <v>23</v>
      </c>
      <c r="E3764" s="1101">
        <v>36</v>
      </c>
      <c r="F3764" s="1101">
        <v>443</v>
      </c>
      <c r="G3764" s="1101">
        <v>58</v>
      </c>
      <c r="H3764" s="1102">
        <f>MID(I3764,1,50)</f>
      </c>
      <c r="I3764" s="1" t="s">
        <v>8045</v>
      </c>
      <c r="J3764" s="1104" t="s">
        <v>8046</v>
      </c>
    </row>
    <row x14ac:dyDescent="0.25" r="3765" customHeight="1" ht="23.25">
      <c r="A3765" s="97">
        <v>41</v>
      </c>
      <c r="B3765" s="2" t="s">
        <v>7932</v>
      </c>
      <c r="C3765" s="1101">
        <v>3764</v>
      </c>
      <c r="D3765" s="1101">
        <v>23</v>
      </c>
      <c r="E3765" s="1101">
        <v>36</v>
      </c>
      <c r="F3765" s="1101">
        <v>443</v>
      </c>
      <c r="G3765" s="1101">
        <v>59</v>
      </c>
      <c r="H3765" s="1102">
        <f>MID(I3765,1,50)</f>
      </c>
      <c r="I3765" s="1" t="s">
        <v>8047</v>
      </c>
      <c r="J3765" s="1104" t="s">
        <v>8048</v>
      </c>
    </row>
    <row x14ac:dyDescent="0.25" r="3766" customHeight="1" ht="23.25">
      <c r="A3766" s="97">
        <v>41</v>
      </c>
      <c r="B3766" s="2" t="s">
        <v>7932</v>
      </c>
      <c r="C3766" s="1101">
        <v>3765</v>
      </c>
      <c r="D3766" s="1101">
        <v>23</v>
      </c>
      <c r="E3766" s="1101">
        <v>36</v>
      </c>
      <c r="F3766" s="1101">
        <v>443</v>
      </c>
      <c r="G3766" s="1101">
        <v>60</v>
      </c>
      <c r="H3766" s="1102">
        <f>MID(I3766,1,50)</f>
      </c>
      <c r="I3766" s="1" t="s">
        <v>8049</v>
      </c>
      <c r="J3766" s="1104" t="s">
        <v>8050</v>
      </c>
    </row>
    <row x14ac:dyDescent="0.25" r="3767" customHeight="1" ht="23.25">
      <c r="A3767" s="97">
        <v>41</v>
      </c>
      <c r="B3767" s="2" t="s">
        <v>7932</v>
      </c>
      <c r="C3767" s="1101">
        <v>3766</v>
      </c>
      <c r="D3767" s="1101">
        <v>23</v>
      </c>
      <c r="E3767" s="1101">
        <v>36</v>
      </c>
      <c r="F3767" s="1101">
        <v>443</v>
      </c>
      <c r="G3767" s="1101">
        <v>61</v>
      </c>
      <c r="H3767" s="1102">
        <f>MID(I3767,1,50)</f>
      </c>
      <c r="I3767" s="1" t="s">
        <v>8051</v>
      </c>
      <c r="J3767" s="1104" t="s">
        <v>8052</v>
      </c>
    </row>
    <row x14ac:dyDescent="0.25" r="3768" customHeight="1" ht="23.25">
      <c r="A3768" s="97">
        <v>41</v>
      </c>
      <c r="B3768" s="2" t="s">
        <v>7932</v>
      </c>
      <c r="C3768" s="1101">
        <v>3767</v>
      </c>
      <c r="D3768" s="1101">
        <v>23</v>
      </c>
      <c r="E3768" s="1101">
        <v>36</v>
      </c>
      <c r="F3768" s="1101">
        <v>443</v>
      </c>
      <c r="G3768" s="1101">
        <v>62</v>
      </c>
      <c r="H3768" s="1102">
        <f>MID(I3768,1,50)</f>
      </c>
      <c r="I3768" s="1" t="s">
        <v>8053</v>
      </c>
      <c r="J3768" s="1104" t="s">
        <v>8054</v>
      </c>
    </row>
    <row x14ac:dyDescent="0.25" r="3769" customHeight="1" ht="23.25">
      <c r="A3769" s="97">
        <v>41</v>
      </c>
      <c r="B3769" s="2" t="s">
        <v>7932</v>
      </c>
      <c r="C3769" s="1101">
        <v>3768</v>
      </c>
      <c r="D3769" s="1101">
        <v>23</v>
      </c>
      <c r="E3769" s="1101">
        <v>36</v>
      </c>
      <c r="F3769" s="1101">
        <v>443</v>
      </c>
      <c r="G3769" s="1101">
        <v>63</v>
      </c>
      <c r="H3769" s="1102">
        <f>MID(I3769,1,50)</f>
      </c>
      <c r="I3769" s="1" t="s">
        <v>8055</v>
      </c>
      <c r="J3769" s="1104" t="s">
        <v>8056</v>
      </c>
    </row>
    <row x14ac:dyDescent="0.25" r="3770" customHeight="1" ht="23.25">
      <c r="A3770" s="97">
        <v>41</v>
      </c>
      <c r="B3770" s="2" t="s">
        <v>7932</v>
      </c>
      <c r="C3770" s="1101">
        <v>3769</v>
      </c>
      <c r="D3770" s="1101">
        <v>23</v>
      </c>
      <c r="E3770" s="1101">
        <v>36</v>
      </c>
      <c r="F3770" s="1101">
        <v>443</v>
      </c>
      <c r="G3770" s="1101">
        <v>64</v>
      </c>
      <c r="H3770" s="1102">
        <f>MID(I3770,1,50)</f>
      </c>
      <c r="I3770" s="1" t="s">
        <v>8057</v>
      </c>
      <c r="J3770" s="1104" t="s">
        <v>8058</v>
      </c>
    </row>
    <row x14ac:dyDescent="0.25" r="3771" customHeight="1" ht="23.25">
      <c r="A3771" s="97">
        <v>41</v>
      </c>
      <c r="B3771" s="2" t="s">
        <v>7932</v>
      </c>
      <c r="C3771" s="1101">
        <v>3770</v>
      </c>
      <c r="D3771" s="1101">
        <v>23</v>
      </c>
      <c r="E3771" s="1101">
        <v>36</v>
      </c>
      <c r="F3771" s="1101">
        <v>443</v>
      </c>
      <c r="G3771" s="1101">
        <v>65</v>
      </c>
      <c r="H3771" s="1102">
        <f>MID(I3771,1,50)</f>
      </c>
      <c r="I3771" s="1" t="s">
        <v>8059</v>
      </c>
      <c r="J3771" s="1104" t="s">
        <v>8060</v>
      </c>
    </row>
    <row x14ac:dyDescent="0.25" r="3772" customHeight="1" ht="23.25">
      <c r="A3772" s="97">
        <v>41</v>
      </c>
      <c r="B3772" s="2" t="s">
        <v>7932</v>
      </c>
      <c r="C3772" s="1101">
        <v>3771</v>
      </c>
      <c r="D3772" s="1101">
        <v>23</v>
      </c>
      <c r="E3772" s="1101">
        <v>36</v>
      </c>
      <c r="F3772" s="1101">
        <v>443</v>
      </c>
      <c r="G3772" s="1101">
        <v>66</v>
      </c>
      <c r="H3772" s="1102">
        <f>MID(I3772,1,50)</f>
      </c>
      <c r="I3772" s="1" t="s">
        <v>8061</v>
      </c>
      <c r="J3772" s="1104" t="s">
        <v>8062</v>
      </c>
    </row>
    <row x14ac:dyDescent="0.25" r="3773" customHeight="1" ht="23.25">
      <c r="A3773" s="97">
        <v>41</v>
      </c>
      <c r="B3773" s="2" t="s">
        <v>7932</v>
      </c>
      <c r="C3773" s="1101">
        <v>3772</v>
      </c>
      <c r="D3773" s="1101">
        <v>23</v>
      </c>
      <c r="E3773" s="1101">
        <v>36</v>
      </c>
      <c r="F3773" s="1101">
        <v>443</v>
      </c>
      <c r="G3773" s="1101">
        <v>67</v>
      </c>
      <c r="H3773" s="1102">
        <f>MID(I3773,1,50)</f>
      </c>
      <c r="I3773" s="1" t="s">
        <v>8063</v>
      </c>
      <c r="J3773" s="1104" t="s">
        <v>8064</v>
      </c>
    </row>
    <row x14ac:dyDescent="0.25" r="3774" customHeight="1" ht="23.25">
      <c r="A3774" s="97">
        <v>41</v>
      </c>
      <c r="B3774" s="2" t="s">
        <v>7932</v>
      </c>
      <c r="C3774" s="1101">
        <v>3773</v>
      </c>
      <c r="D3774" s="1101">
        <v>23</v>
      </c>
      <c r="E3774" s="1101">
        <v>36</v>
      </c>
      <c r="F3774" s="1101">
        <v>443</v>
      </c>
      <c r="G3774" s="1101">
        <v>68</v>
      </c>
      <c r="H3774" s="1102">
        <f>MID(I3774,1,50)</f>
      </c>
      <c r="I3774" s="1" t="s">
        <v>8065</v>
      </c>
      <c r="J3774" s="1104" t="s">
        <v>8066</v>
      </c>
    </row>
    <row x14ac:dyDescent="0.25" r="3775" customHeight="1" ht="23.25">
      <c r="A3775" s="97">
        <v>41</v>
      </c>
      <c r="B3775" s="2" t="s">
        <v>7932</v>
      </c>
      <c r="C3775" s="1101">
        <v>3774</v>
      </c>
      <c r="D3775" s="1101">
        <v>23</v>
      </c>
      <c r="E3775" s="1101">
        <v>36</v>
      </c>
      <c r="F3775" s="1101">
        <v>443</v>
      </c>
      <c r="G3775" s="1101">
        <v>69</v>
      </c>
      <c r="H3775" s="1102">
        <f>MID(I3775,1,50)</f>
      </c>
      <c r="I3775" s="1" t="s">
        <v>8067</v>
      </c>
      <c r="J3775" s="1104" t="s">
        <v>8068</v>
      </c>
    </row>
    <row x14ac:dyDescent="0.25" r="3776" customHeight="1" ht="23.25">
      <c r="A3776" s="97">
        <v>41</v>
      </c>
      <c r="B3776" s="2" t="s">
        <v>7932</v>
      </c>
      <c r="C3776" s="1101">
        <v>3775</v>
      </c>
      <c r="D3776" s="1101">
        <v>23</v>
      </c>
      <c r="E3776" s="1101">
        <v>36</v>
      </c>
      <c r="F3776" s="1101">
        <v>443</v>
      </c>
      <c r="G3776" s="1101">
        <v>70</v>
      </c>
      <c r="H3776" s="1102">
        <f>MID(I3776,1,50)</f>
      </c>
      <c r="I3776" s="1" t="s">
        <v>8069</v>
      </c>
      <c r="J3776" s="1104" t="s">
        <v>8070</v>
      </c>
    </row>
    <row x14ac:dyDescent="0.25" r="3777" customHeight="1" ht="23.25">
      <c r="A3777" s="97">
        <v>41</v>
      </c>
      <c r="B3777" s="2" t="s">
        <v>7932</v>
      </c>
      <c r="C3777" s="1101">
        <v>3776</v>
      </c>
      <c r="D3777" s="1101">
        <v>23</v>
      </c>
      <c r="E3777" s="1101">
        <v>36</v>
      </c>
      <c r="F3777" s="1101">
        <v>444</v>
      </c>
      <c r="G3777" s="1101">
        <v>71</v>
      </c>
      <c r="H3777" s="1102">
        <f>MID(I3777,1,50)</f>
      </c>
      <c r="I3777" s="1" t="s">
        <v>8071</v>
      </c>
      <c r="J3777" s="1104" t="s">
        <v>8072</v>
      </c>
    </row>
    <row x14ac:dyDescent="0.25" r="3778" customHeight="1" ht="23.25">
      <c r="A3778" s="97">
        <v>41</v>
      </c>
      <c r="B3778" s="2" t="s">
        <v>7932</v>
      </c>
      <c r="C3778" s="1101">
        <v>3777</v>
      </c>
      <c r="D3778" s="1101">
        <v>23</v>
      </c>
      <c r="E3778" s="1101">
        <v>36</v>
      </c>
      <c r="F3778" s="1101">
        <v>444</v>
      </c>
      <c r="G3778" s="1101">
        <v>72</v>
      </c>
      <c r="H3778" s="1102">
        <f>MID(I3778,1,50)</f>
      </c>
      <c r="I3778" s="1" t="s">
        <v>8073</v>
      </c>
      <c r="J3778" s="1104" t="s">
        <v>8074</v>
      </c>
    </row>
    <row x14ac:dyDescent="0.25" r="3779" customHeight="1" ht="23.25">
      <c r="A3779" s="97">
        <v>41</v>
      </c>
      <c r="B3779" s="2" t="s">
        <v>7932</v>
      </c>
      <c r="C3779" s="1101">
        <v>3778</v>
      </c>
      <c r="D3779" s="1101">
        <v>23</v>
      </c>
      <c r="E3779" s="1101">
        <v>36</v>
      </c>
      <c r="F3779" s="1101">
        <v>444</v>
      </c>
      <c r="G3779" s="1101">
        <v>73</v>
      </c>
      <c r="H3779" s="1102">
        <f>MID(I3779,1,50)</f>
      </c>
      <c r="I3779" s="1" t="s">
        <v>8075</v>
      </c>
      <c r="J3779" s="1104" t="s">
        <v>8076</v>
      </c>
    </row>
    <row x14ac:dyDescent="0.25" r="3780" customHeight="1" ht="23.25">
      <c r="A3780" s="97">
        <v>41</v>
      </c>
      <c r="B3780" s="2" t="s">
        <v>7932</v>
      </c>
      <c r="C3780" s="1101">
        <v>3779</v>
      </c>
      <c r="D3780" s="1101">
        <v>23</v>
      </c>
      <c r="E3780" s="1101">
        <v>36</v>
      </c>
      <c r="F3780" s="1101">
        <v>444</v>
      </c>
      <c r="G3780" s="1101">
        <v>74</v>
      </c>
      <c r="H3780" s="1102">
        <f>MID(I3780,1,50)</f>
      </c>
      <c r="I3780" s="1" t="s">
        <v>8077</v>
      </c>
      <c r="J3780" s="1104" t="s">
        <v>8078</v>
      </c>
    </row>
    <row x14ac:dyDescent="0.25" r="3781" customHeight="1" ht="23.25">
      <c r="A3781" s="97">
        <v>41</v>
      </c>
      <c r="B3781" s="2" t="s">
        <v>7932</v>
      </c>
      <c r="C3781" s="1101">
        <v>3780</v>
      </c>
      <c r="D3781" s="1101">
        <v>23</v>
      </c>
      <c r="E3781" s="1101">
        <v>36</v>
      </c>
      <c r="F3781" s="1101">
        <v>444</v>
      </c>
      <c r="G3781" s="1101">
        <v>75</v>
      </c>
      <c r="H3781" s="1102">
        <f>MID(I3781,1,50)</f>
      </c>
      <c r="I3781" s="1" t="s">
        <v>8079</v>
      </c>
      <c r="J3781" s="1104" t="s">
        <v>8080</v>
      </c>
    </row>
    <row x14ac:dyDescent="0.25" r="3782" customHeight="1" ht="23.25">
      <c r="A3782" s="97">
        <v>41</v>
      </c>
      <c r="B3782" s="2" t="s">
        <v>7932</v>
      </c>
      <c r="C3782" s="1101">
        <v>3781</v>
      </c>
      <c r="D3782" s="1101">
        <v>23</v>
      </c>
      <c r="E3782" s="1101">
        <v>36</v>
      </c>
      <c r="F3782" s="1101">
        <v>444</v>
      </c>
      <c r="G3782" s="1101">
        <v>76</v>
      </c>
      <c r="H3782" s="1102">
        <f>MID(I3782,1,50)</f>
      </c>
      <c r="I3782" s="1" t="s">
        <v>8081</v>
      </c>
      <c r="J3782" s="1104" t="s">
        <v>8082</v>
      </c>
    </row>
    <row x14ac:dyDescent="0.25" r="3783" customHeight="1" ht="23.25">
      <c r="A3783" s="97">
        <v>41</v>
      </c>
      <c r="B3783" s="2" t="s">
        <v>7932</v>
      </c>
      <c r="C3783" s="1101">
        <v>3782</v>
      </c>
      <c r="D3783" s="1101">
        <v>23</v>
      </c>
      <c r="E3783" s="1101">
        <v>36</v>
      </c>
      <c r="F3783" s="1101">
        <v>444</v>
      </c>
      <c r="G3783" s="1101">
        <v>77</v>
      </c>
      <c r="H3783" s="1102">
        <f>MID(I3783,1,50)</f>
      </c>
      <c r="I3783" s="1" t="s">
        <v>8083</v>
      </c>
      <c r="J3783" s="1104" t="s">
        <v>8084</v>
      </c>
    </row>
    <row x14ac:dyDescent="0.25" r="3784" customHeight="1" ht="23.25">
      <c r="A3784" s="97">
        <v>41</v>
      </c>
      <c r="B3784" s="2" t="s">
        <v>7932</v>
      </c>
      <c r="C3784" s="1101">
        <v>3783</v>
      </c>
      <c r="D3784" s="1101">
        <v>23</v>
      </c>
      <c r="E3784" s="1101">
        <v>36</v>
      </c>
      <c r="F3784" s="1101">
        <v>444</v>
      </c>
      <c r="G3784" s="1101">
        <v>78</v>
      </c>
      <c r="H3784" s="1102">
        <f>MID(I3784,1,50)</f>
      </c>
      <c r="I3784" s="1" t="s">
        <v>8085</v>
      </c>
      <c r="J3784" s="1104" t="s">
        <v>8086</v>
      </c>
    </row>
    <row x14ac:dyDescent="0.25" r="3785" customHeight="1" ht="23.25">
      <c r="A3785" s="97">
        <v>41</v>
      </c>
      <c r="B3785" s="2" t="s">
        <v>7932</v>
      </c>
      <c r="C3785" s="1101">
        <v>3784</v>
      </c>
      <c r="D3785" s="1101">
        <v>23</v>
      </c>
      <c r="E3785" s="1101">
        <v>36</v>
      </c>
      <c r="F3785" s="1101">
        <v>444</v>
      </c>
      <c r="G3785" s="1101">
        <v>79</v>
      </c>
      <c r="H3785" s="1102">
        <f>MID(I3785,1,50)</f>
      </c>
      <c r="I3785" s="1" t="s">
        <v>8087</v>
      </c>
      <c r="J3785" s="1104" t="s">
        <v>8088</v>
      </c>
    </row>
    <row x14ac:dyDescent="0.25" r="3786" customHeight="1" ht="23.25">
      <c r="A3786" s="97">
        <v>41</v>
      </c>
      <c r="B3786" s="2" t="s">
        <v>7932</v>
      </c>
      <c r="C3786" s="1101">
        <v>3785</v>
      </c>
      <c r="D3786" s="1101">
        <v>23</v>
      </c>
      <c r="E3786" s="1101">
        <v>36</v>
      </c>
      <c r="F3786" s="1101">
        <v>444</v>
      </c>
      <c r="G3786" s="1101">
        <v>80</v>
      </c>
      <c r="H3786" s="1102">
        <f>MID(I3786,1,50)</f>
      </c>
      <c r="I3786" s="1" t="s">
        <v>8089</v>
      </c>
      <c r="J3786" s="1104" t="s">
        <v>8090</v>
      </c>
    </row>
    <row x14ac:dyDescent="0.25" r="3787" customHeight="1" ht="23.25">
      <c r="A3787" s="97">
        <v>41</v>
      </c>
      <c r="B3787" s="2" t="s">
        <v>7932</v>
      </c>
      <c r="C3787" s="1101">
        <v>3786</v>
      </c>
      <c r="D3787" s="1101">
        <v>23</v>
      </c>
      <c r="E3787" s="1101">
        <v>36</v>
      </c>
      <c r="F3787" s="1101">
        <v>444</v>
      </c>
      <c r="G3787" s="1101">
        <v>81</v>
      </c>
      <c r="H3787" s="1102">
        <f>MID(I3787,1,50)</f>
      </c>
      <c r="I3787" s="1" t="s">
        <v>8091</v>
      </c>
      <c r="J3787" s="1104" t="s">
        <v>8092</v>
      </c>
    </row>
    <row x14ac:dyDescent="0.25" r="3788" customHeight="1" ht="23.25">
      <c r="A3788" s="97">
        <v>41</v>
      </c>
      <c r="B3788" s="2" t="s">
        <v>7932</v>
      </c>
      <c r="C3788" s="1101">
        <v>3787</v>
      </c>
      <c r="D3788" s="1101">
        <v>23</v>
      </c>
      <c r="E3788" s="1101">
        <v>36</v>
      </c>
      <c r="F3788" s="1101">
        <v>444</v>
      </c>
      <c r="G3788" s="1101">
        <v>82</v>
      </c>
      <c r="H3788" s="1102">
        <f>MID(I3788,1,50)</f>
      </c>
      <c r="I3788" s="1" t="s">
        <v>8093</v>
      </c>
      <c r="J3788" s="1104" t="s">
        <v>8094</v>
      </c>
    </row>
    <row x14ac:dyDescent="0.25" r="3789" customHeight="1" ht="23.25">
      <c r="A3789" s="97">
        <v>41</v>
      </c>
      <c r="B3789" s="2" t="s">
        <v>7932</v>
      </c>
      <c r="C3789" s="1101">
        <v>3788</v>
      </c>
      <c r="D3789" s="1101">
        <v>23</v>
      </c>
      <c r="E3789" s="1101">
        <v>36</v>
      </c>
      <c r="F3789" s="1101">
        <v>444</v>
      </c>
      <c r="G3789" s="1101">
        <v>83</v>
      </c>
      <c r="H3789" s="1102">
        <f>MID(I3789,1,50)</f>
      </c>
      <c r="I3789" s="1" t="s">
        <v>8095</v>
      </c>
      <c r="J3789" s="1104" t="s">
        <v>8096</v>
      </c>
    </row>
    <row x14ac:dyDescent="0.25" r="3790" customHeight="1" ht="23.25">
      <c r="A3790" s="97">
        <v>56</v>
      </c>
      <c r="B3790" s="2" t="s">
        <v>8097</v>
      </c>
      <c r="C3790" s="1101">
        <v>3789</v>
      </c>
      <c r="D3790" s="1101">
        <v>23</v>
      </c>
      <c r="E3790" s="1101">
        <v>37</v>
      </c>
      <c r="F3790" s="1101">
        <v>445</v>
      </c>
      <c r="G3790" s="1101">
        <v>1</v>
      </c>
      <c r="H3790" s="1102">
        <f>MID(I3790,1,50)</f>
      </c>
      <c r="I3790" s="1" t="s">
        <v>8098</v>
      </c>
      <c r="J3790" s="1104" t="s">
        <v>8099</v>
      </c>
    </row>
    <row x14ac:dyDescent="0.25" r="3791" customHeight="1" ht="23.25">
      <c r="A3791" s="97">
        <v>56</v>
      </c>
      <c r="B3791" s="2" t="s">
        <v>8097</v>
      </c>
      <c r="C3791" s="1101">
        <v>3790</v>
      </c>
      <c r="D3791" s="1101">
        <v>23</v>
      </c>
      <c r="E3791" s="1101">
        <v>37</v>
      </c>
      <c r="F3791" s="1101">
        <v>445</v>
      </c>
      <c r="G3791" s="1101">
        <v>2</v>
      </c>
      <c r="H3791" s="1102">
        <f>MID(I3791,1,50)</f>
      </c>
      <c r="I3791" s="1" t="s">
        <v>8100</v>
      </c>
      <c r="J3791" s="1104" t="s">
        <v>8101</v>
      </c>
    </row>
    <row x14ac:dyDescent="0.25" r="3792" customHeight="1" ht="23.25">
      <c r="A3792" s="97">
        <v>56</v>
      </c>
      <c r="B3792" s="2" t="s">
        <v>8097</v>
      </c>
      <c r="C3792" s="1101">
        <v>3791</v>
      </c>
      <c r="D3792" s="1101">
        <v>23</v>
      </c>
      <c r="E3792" s="1101">
        <v>37</v>
      </c>
      <c r="F3792" s="1101">
        <v>445</v>
      </c>
      <c r="G3792" s="1101">
        <v>3</v>
      </c>
      <c r="H3792" s="1102">
        <f>MID(I3792,1,50)</f>
      </c>
      <c r="I3792" s="1" t="s">
        <v>8102</v>
      </c>
      <c r="J3792" s="1104" t="s">
        <v>8103</v>
      </c>
    </row>
    <row x14ac:dyDescent="0.25" r="3793" customHeight="1" ht="23.25">
      <c r="A3793" s="97">
        <v>56</v>
      </c>
      <c r="B3793" s="2" t="s">
        <v>8097</v>
      </c>
      <c r="C3793" s="1101">
        <v>3792</v>
      </c>
      <c r="D3793" s="1101">
        <v>23</v>
      </c>
      <c r="E3793" s="1101">
        <v>37</v>
      </c>
      <c r="F3793" s="1101">
        <v>445</v>
      </c>
      <c r="G3793" s="1101">
        <v>4</v>
      </c>
      <c r="H3793" s="1102">
        <f>MID(I3793,1,50)</f>
      </c>
      <c r="I3793" s="1" t="s">
        <v>8104</v>
      </c>
      <c r="J3793" s="1104" t="s">
        <v>8105</v>
      </c>
    </row>
    <row x14ac:dyDescent="0.25" r="3794" customHeight="1" ht="23.25">
      <c r="A3794" s="97">
        <v>56</v>
      </c>
      <c r="B3794" s="2" t="s">
        <v>8097</v>
      </c>
      <c r="C3794" s="1101">
        <v>3793</v>
      </c>
      <c r="D3794" s="1101">
        <v>23</v>
      </c>
      <c r="E3794" s="1101">
        <v>37</v>
      </c>
      <c r="F3794" s="1101">
        <v>445</v>
      </c>
      <c r="G3794" s="1101">
        <v>5</v>
      </c>
      <c r="H3794" s="1102">
        <f>MID(I3794,1,50)</f>
      </c>
      <c r="I3794" s="1" t="s">
        <v>8106</v>
      </c>
      <c r="J3794" s="1104" t="s">
        <v>8107</v>
      </c>
    </row>
    <row x14ac:dyDescent="0.25" r="3795" customHeight="1" ht="23.25">
      <c r="A3795" s="97">
        <v>56</v>
      </c>
      <c r="B3795" s="2" t="s">
        <v>8097</v>
      </c>
      <c r="C3795" s="1101">
        <v>3794</v>
      </c>
      <c r="D3795" s="1101">
        <v>23</v>
      </c>
      <c r="E3795" s="1101">
        <v>37</v>
      </c>
      <c r="F3795" s="1101">
        <v>445</v>
      </c>
      <c r="G3795" s="1101">
        <v>6</v>
      </c>
      <c r="H3795" s="1102">
        <f>MID(I3795,1,50)</f>
      </c>
      <c r="I3795" s="1" t="s">
        <v>8108</v>
      </c>
      <c r="J3795" s="1104" t="s">
        <v>8109</v>
      </c>
    </row>
    <row x14ac:dyDescent="0.25" r="3796" customHeight="1" ht="23.25">
      <c r="A3796" s="97">
        <v>56</v>
      </c>
      <c r="B3796" s="2" t="s">
        <v>8097</v>
      </c>
      <c r="C3796" s="1101">
        <v>3795</v>
      </c>
      <c r="D3796" s="1101">
        <v>23</v>
      </c>
      <c r="E3796" s="1101">
        <v>37</v>
      </c>
      <c r="F3796" s="1101">
        <v>445</v>
      </c>
      <c r="G3796" s="1101">
        <v>7</v>
      </c>
      <c r="H3796" s="1102">
        <f>MID(I3796,1,50)</f>
      </c>
      <c r="I3796" s="1" t="s">
        <v>8110</v>
      </c>
      <c r="J3796" s="1104" t="s">
        <v>8111</v>
      </c>
    </row>
    <row x14ac:dyDescent="0.25" r="3797" customHeight="1" ht="23.25">
      <c r="A3797" s="97">
        <v>56</v>
      </c>
      <c r="B3797" s="2" t="s">
        <v>8097</v>
      </c>
      <c r="C3797" s="1101">
        <v>3796</v>
      </c>
      <c r="D3797" s="1101">
        <v>23</v>
      </c>
      <c r="E3797" s="1101">
        <v>37</v>
      </c>
      <c r="F3797" s="1101">
        <v>445</v>
      </c>
      <c r="G3797" s="1101">
        <v>8</v>
      </c>
      <c r="H3797" s="1102">
        <f>MID(I3797,1,50)</f>
      </c>
      <c r="I3797" s="1" t="s">
        <v>8112</v>
      </c>
      <c r="J3797" s="1104" t="s">
        <v>8113</v>
      </c>
    </row>
    <row x14ac:dyDescent="0.25" r="3798" customHeight="1" ht="23.25">
      <c r="A3798" s="97">
        <v>56</v>
      </c>
      <c r="B3798" s="2" t="s">
        <v>8097</v>
      </c>
      <c r="C3798" s="1101">
        <v>3797</v>
      </c>
      <c r="D3798" s="1101">
        <v>23</v>
      </c>
      <c r="E3798" s="1101">
        <v>37</v>
      </c>
      <c r="F3798" s="1101">
        <v>445</v>
      </c>
      <c r="G3798" s="1101">
        <v>9</v>
      </c>
      <c r="H3798" s="1102">
        <f>MID(I3798,1,50)</f>
      </c>
      <c r="I3798" s="1" t="s">
        <v>8114</v>
      </c>
      <c r="J3798" s="1104" t="s">
        <v>8115</v>
      </c>
    </row>
    <row x14ac:dyDescent="0.25" r="3799" customHeight="1" ht="23.25">
      <c r="A3799" s="97">
        <v>56</v>
      </c>
      <c r="B3799" s="2" t="s">
        <v>8097</v>
      </c>
      <c r="C3799" s="1101">
        <v>3798</v>
      </c>
      <c r="D3799" s="1101">
        <v>23</v>
      </c>
      <c r="E3799" s="1101">
        <v>37</v>
      </c>
      <c r="F3799" s="1101">
        <v>445</v>
      </c>
      <c r="G3799" s="1101">
        <v>10</v>
      </c>
      <c r="H3799" s="1102">
        <f>MID(I3799,1,50)</f>
      </c>
      <c r="I3799" s="1" t="s">
        <v>8116</v>
      </c>
      <c r="J3799" s="1104" t="s">
        <v>8117</v>
      </c>
    </row>
    <row x14ac:dyDescent="0.25" r="3800" customHeight="1" ht="23.25">
      <c r="A3800" s="97">
        <v>56</v>
      </c>
      <c r="B3800" s="2" t="s">
        <v>8097</v>
      </c>
      <c r="C3800" s="1101">
        <v>3799</v>
      </c>
      <c r="D3800" s="1101">
        <v>23</v>
      </c>
      <c r="E3800" s="1101">
        <v>37</v>
      </c>
      <c r="F3800" s="1101">
        <v>445</v>
      </c>
      <c r="G3800" s="1101">
        <v>11</v>
      </c>
      <c r="H3800" s="1102">
        <f>MID(I3800,1,50)</f>
      </c>
      <c r="I3800" s="1" t="s">
        <v>8118</v>
      </c>
      <c r="J3800" s="1104" t="s">
        <v>8119</v>
      </c>
    </row>
    <row x14ac:dyDescent="0.25" r="3801" customHeight="1" ht="23.25">
      <c r="A3801" s="97">
        <v>56</v>
      </c>
      <c r="B3801" s="2" t="s">
        <v>8097</v>
      </c>
      <c r="C3801" s="1101">
        <v>3800</v>
      </c>
      <c r="D3801" s="1101">
        <v>23</v>
      </c>
      <c r="E3801" s="1101">
        <v>37</v>
      </c>
      <c r="F3801" s="1101">
        <v>445</v>
      </c>
      <c r="G3801" s="1101">
        <v>12</v>
      </c>
      <c r="H3801" s="1102">
        <f>MID(I3801,1,50)</f>
      </c>
      <c r="I3801" s="1" t="s">
        <v>8120</v>
      </c>
      <c r="J3801" s="1104" t="s">
        <v>8121</v>
      </c>
    </row>
    <row x14ac:dyDescent="0.25" r="3802" customHeight="1" ht="23.25">
      <c r="A3802" s="97">
        <v>56</v>
      </c>
      <c r="B3802" s="2" t="s">
        <v>8097</v>
      </c>
      <c r="C3802" s="1101">
        <v>3801</v>
      </c>
      <c r="D3802" s="1101">
        <v>23</v>
      </c>
      <c r="E3802" s="1101">
        <v>37</v>
      </c>
      <c r="F3802" s="1101">
        <v>445</v>
      </c>
      <c r="G3802" s="1101">
        <v>13</v>
      </c>
      <c r="H3802" s="1102">
        <f>MID(I3802,1,50)</f>
      </c>
      <c r="I3802" s="1" t="s">
        <v>8122</v>
      </c>
      <c r="J3802" s="1104" t="s">
        <v>8123</v>
      </c>
    </row>
    <row x14ac:dyDescent="0.25" r="3803" customHeight="1" ht="23.25">
      <c r="A3803" s="97">
        <v>56</v>
      </c>
      <c r="B3803" s="2" t="s">
        <v>8097</v>
      </c>
      <c r="C3803" s="1101">
        <v>3802</v>
      </c>
      <c r="D3803" s="1101">
        <v>23</v>
      </c>
      <c r="E3803" s="1101">
        <v>37</v>
      </c>
      <c r="F3803" s="1101">
        <v>445</v>
      </c>
      <c r="G3803" s="1101">
        <v>14</v>
      </c>
      <c r="H3803" s="1102">
        <f>MID(I3803,1,50)</f>
      </c>
      <c r="I3803" s="1" t="s">
        <v>8124</v>
      </c>
      <c r="J3803" s="1104" t="s">
        <v>8125</v>
      </c>
    </row>
    <row x14ac:dyDescent="0.25" r="3804" customHeight="1" ht="23.25">
      <c r="A3804" s="97">
        <v>56</v>
      </c>
      <c r="B3804" s="2" t="s">
        <v>8097</v>
      </c>
      <c r="C3804" s="1101">
        <v>3803</v>
      </c>
      <c r="D3804" s="1101">
        <v>23</v>
      </c>
      <c r="E3804" s="1101">
        <v>37</v>
      </c>
      <c r="F3804" s="1101">
        <v>445</v>
      </c>
      <c r="G3804" s="1101">
        <v>15</v>
      </c>
      <c r="H3804" s="1102">
        <f>MID(I3804,1,50)</f>
      </c>
      <c r="I3804" s="1" t="s">
        <v>8126</v>
      </c>
      <c r="J3804" s="1104" t="s">
        <v>8127</v>
      </c>
    </row>
    <row x14ac:dyDescent="0.25" r="3805" customHeight="1" ht="23.25">
      <c r="A3805" s="97">
        <v>56</v>
      </c>
      <c r="B3805" s="2" t="s">
        <v>8097</v>
      </c>
      <c r="C3805" s="1101">
        <v>3804</v>
      </c>
      <c r="D3805" s="1101">
        <v>23</v>
      </c>
      <c r="E3805" s="1101">
        <v>37</v>
      </c>
      <c r="F3805" s="1101">
        <v>445</v>
      </c>
      <c r="G3805" s="1101">
        <v>16</v>
      </c>
      <c r="H3805" s="1102">
        <f>MID(I3805,1,50)</f>
      </c>
      <c r="I3805" s="1" t="s">
        <v>8128</v>
      </c>
      <c r="J3805" s="1104" t="s">
        <v>8129</v>
      </c>
    </row>
    <row x14ac:dyDescent="0.25" r="3806" customHeight="1" ht="23.25">
      <c r="A3806" s="97">
        <v>56</v>
      </c>
      <c r="B3806" s="2" t="s">
        <v>8097</v>
      </c>
      <c r="C3806" s="1101">
        <v>3805</v>
      </c>
      <c r="D3806" s="1101">
        <v>23</v>
      </c>
      <c r="E3806" s="1101">
        <v>37</v>
      </c>
      <c r="F3806" s="1101">
        <v>445</v>
      </c>
      <c r="G3806" s="1101">
        <v>17</v>
      </c>
      <c r="H3806" s="1102">
        <f>MID(I3806,1,50)</f>
      </c>
      <c r="I3806" s="1" t="s">
        <v>8130</v>
      </c>
      <c r="J3806" s="1104" t="s">
        <v>8131</v>
      </c>
    </row>
    <row x14ac:dyDescent="0.25" r="3807" customHeight="1" ht="23.25">
      <c r="A3807" s="97">
        <v>56</v>
      </c>
      <c r="B3807" s="2" t="s">
        <v>8097</v>
      </c>
      <c r="C3807" s="1101">
        <v>3806</v>
      </c>
      <c r="D3807" s="1101">
        <v>23</v>
      </c>
      <c r="E3807" s="1101">
        <v>37</v>
      </c>
      <c r="F3807" s="1101">
        <v>445</v>
      </c>
      <c r="G3807" s="1101">
        <v>18</v>
      </c>
      <c r="H3807" s="1102">
        <f>MID(I3807,1,50)</f>
      </c>
      <c r="I3807" s="1" t="s">
        <v>8132</v>
      </c>
      <c r="J3807" s="1104" t="s">
        <v>8133</v>
      </c>
    </row>
    <row x14ac:dyDescent="0.25" r="3808" customHeight="1" ht="23.25">
      <c r="A3808" s="97">
        <v>56</v>
      </c>
      <c r="B3808" s="2" t="s">
        <v>8097</v>
      </c>
      <c r="C3808" s="1101">
        <v>3807</v>
      </c>
      <c r="D3808" s="1101">
        <v>23</v>
      </c>
      <c r="E3808" s="1101">
        <v>37</v>
      </c>
      <c r="F3808" s="1101">
        <v>445</v>
      </c>
      <c r="G3808" s="1101">
        <v>19</v>
      </c>
      <c r="H3808" s="1102">
        <f>MID(I3808,1,50)</f>
      </c>
      <c r="I3808" s="1" t="s">
        <v>8134</v>
      </c>
      <c r="J3808" s="1104" t="s">
        <v>8135</v>
      </c>
    </row>
    <row x14ac:dyDescent="0.25" r="3809" customHeight="1" ht="23.25">
      <c r="A3809" s="97">
        <v>56</v>
      </c>
      <c r="B3809" s="2" t="s">
        <v>8097</v>
      </c>
      <c r="C3809" s="1101">
        <v>3808</v>
      </c>
      <c r="D3809" s="1101">
        <v>23</v>
      </c>
      <c r="E3809" s="1101">
        <v>37</v>
      </c>
      <c r="F3809" s="1101">
        <v>445</v>
      </c>
      <c r="G3809" s="1101">
        <v>20</v>
      </c>
      <c r="H3809" s="1102">
        <f>MID(I3809,1,50)</f>
      </c>
      <c r="I3809" s="1" t="s">
        <v>8136</v>
      </c>
      <c r="J3809" s="1104" t="s">
        <v>8137</v>
      </c>
    </row>
    <row x14ac:dyDescent="0.25" r="3810" customHeight="1" ht="23.25">
      <c r="A3810" s="97">
        <v>56</v>
      </c>
      <c r="B3810" s="2" t="s">
        <v>8097</v>
      </c>
      <c r="C3810" s="1101">
        <v>3809</v>
      </c>
      <c r="D3810" s="1101">
        <v>23</v>
      </c>
      <c r="E3810" s="1101">
        <v>37</v>
      </c>
      <c r="F3810" s="1101">
        <v>445</v>
      </c>
      <c r="G3810" s="1101">
        <v>21</v>
      </c>
      <c r="H3810" s="1102">
        <f>MID(I3810,1,50)</f>
      </c>
      <c r="I3810" s="1" t="s">
        <v>8138</v>
      </c>
      <c r="J3810" s="1104" t="s">
        <v>8139</v>
      </c>
    </row>
    <row x14ac:dyDescent="0.25" r="3811" customHeight="1" ht="23.25">
      <c r="A3811" s="97">
        <v>56</v>
      </c>
      <c r="B3811" s="2" t="s">
        <v>8097</v>
      </c>
      <c r="C3811" s="1101">
        <v>3810</v>
      </c>
      <c r="D3811" s="1101">
        <v>23</v>
      </c>
      <c r="E3811" s="1101">
        <v>37</v>
      </c>
      <c r="F3811" s="1101">
        <v>445</v>
      </c>
      <c r="G3811" s="1101">
        <v>22</v>
      </c>
      <c r="H3811" s="1102">
        <f>MID(I3811,1,50)</f>
      </c>
      <c r="I3811" s="1" t="s">
        <v>8140</v>
      </c>
      <c r="J3811" s="1104" t="s">
        <v>8141</v>
      </c>
    </row>
    <row x14ac:dyDescent="0.25" r="3812" customHeight="1" ht="23.25">
      <c r="A3812" s="97">
        <v>56</v>
      </c>
      <c r="B3812" s="2" t="s">
        <v>8097</v>
      </c>
      <c r="C3812" s="1101">
        <v>3811</v>
      </c>
      <c r="D3812" s="1101">
        <v>23</v>
      </c>
      <c r="E3812" s="1101">
        <v>37</v>
      </c>
      <c r="F3812" s="1101">
        <v>445</v>
      </c>
      <c r="G3812" s="1101">
        <v>23</v>
      </c>
      <c r="H3812" s="1102">
        <f>MID(I3812,1,50)</f>
      </c>
      <c r="I3812" s="1" t="s">
        <v>8142</v>
      </c>
      <c r="J3812" s="1104" t="s">
        <v>8143</v>
      </c>
    </row>
    <row x14ac:dyDescent="0.25" r="3813" customHeight="1" ht="23.25">
      <c r="A3813" s="97">
        <v>56</v>
      </c>
      <c r="B3813" s="2" t="s">
        <v>8097</v>
      </c>
      <c r="C3813" s="1101">
        <v>3812</v>
      </c>
      <c r="D3813" s="1101">
        <v>23</v>
      </c>
      <c r="E3813" s="1101">
        <v>37</v>
      </c>
      <c r="F3813" s="1101">
        <v>445</v>
      </c>
      <c r="G3813" s="1101">
        <v>24</v>
      </c>
      <c r="H3813" s="1102">
        <f>MID(I3813,1,50)</f>
      </c>
      <c r="I3813" s="1" t="s">
        <v>8144</v>
      </c>
      <c r="J3813" s="1104" t="s">
        <v>8145</v>
      </c>
    </row>
    <row x14ac:dyDescent="0.25" r="3814" customHeight="1" ht="23.25">
      <c r="A3814" s="97">
        <v>56</v>
      </c>
      <c r="B3814" s="2" t="s">
        <v>8097</v>
      </c>
      <c r="C3814" s="1101">
        <v>3813</v>
      </c>
      <c r="D3814" s="1101">
        <v>23</v>
      </c>
      <c r="E3814" s="1101">
        <v>37</v>
      </c>
      <c r="F3814" s="1101">
        <v>446</v>
      </c>
      <c r="G3814" s="1101">
        <v>25</v>
      </c>
      <c r="H3814" s="1102">
        <f>MID(I3814,1,50)</f>
      </c>
      <c r="I3814" s="1" t="s">
        <v>8146</v>
      </c>
      <c r="J3814" s="1104" t="s">
        <v>8147</v>
      </c>
    </row>
    <row x14ac:dyDescent="0.25" r="3815" customHeight="1" ht="23.25">
      <c r="A3815" s="97">
        <v>56</v>
      </c>
      <c r="B3815" s="2" t="s">
        <v>8097</v>
      </c>
      <c r="C3815" s="1101">
        <v>3814</v>
      </c>
      <c r="D3815" s="1101">
        <v>23</v>
      </c>
      <c r="E3815" s="1101">
        <v>37</v>
      </c>
      <c r="F3815" s="1101">
        <v>446</v>
      </c>
      <c r="G3815" s="1101">
        <v>26</v>
      </c>
      <c r="H3815" s="1102">
        <f>MID(I3815,1,50)</f>
      </c>
      <c r="I3815" s="1" t="s">
        <v>8148</v>
      </c>
      <c r="J3815" s="1104" t="s">
        <v>8149</v>
      </c>
    </row>
    <row x14ac:dyDescent="0.25" r="3816" customHeight="1" ht="23.25">
      <c r="A3816" s="97">
        <v>56</v>
      </c>
      <c r="B3816" s="2" t="s">
        <v>8097</v>
      </c>
      <c r="C3816" s="1101">
        <v>3815</v>
      </c>
      <c r="D3816" s="1101">
        <v>23</v>
      </c>
      <c r="E3816" s="1101">
        <v>37</v>
      </c>
      <c r="F3816" s="1101">
        <v>446</v>
      </c>
      <c r="G3816" s="1101">
        <v>27</v>
      </c>
      <c r="H3816" s="1102">
        <f>MID(I3816,1,50)</f>
      </c>
      <c r="I3816" s="1" t="s">
        <v>8150</v>
      </c>
      <c r="J3816" s="1104" t="s">
        <v>8151</v>
      </c>
    </row>
    <row x14ac:dyDescent="0.25" r="3817" customHeight="1" ht="23.25">
      <c r="A3817" s="97">
        <v>56</v>
      </c>
      <c r="B3817" s="2" t="s">
        <v>8097</v>
      </c>
      <c r="C3817" s="1101">
        <v>3816</v>
      </c>
      <c r="D3817" s="1101">
        <v>23</v>
      </c>
      <c r="E3817" s="1101">
        <v>37</v>
      </c>
      <c r="F3817" s="1101">
        <v>446</v>
      </c>
      <c r="G3817" s="1101">
        <v>28</v>
      </c>
      <c r="H3817" s="1102">
        <f>MID(I3817,1,50)</f>
      </c>
      <c r="I3817" s="1" t="s">
        <v>8152</v>
      </c>
      <c r="J3817" s="1104" t="s">
        <v>8153</v>
      </c>
    </row>
    <row x14ac:dyDescent="0.25" r="3818" customHeight="1" ht="23.25">
      <c r="A3818" s="97">
        <v>56</v>
      </c>
      <c r="B3818" s="2" t="s">
        <v>8097</v>
      </c>
      <c r="C3818" s="1101">
        <v>3817</v>
      </c>
      <c r="D3818" s="1101">
        <v>23</v>
      </c>
      <c r="E3818" s="1101">
        <v>37</v>
      </c>
      <c r="F3818" s="1101">
        <v>446</v>
      </c>
      <c r="G3818" s="1101">
        <v>29</v>
      </c>
      <c r="H3818" s="1102">
        <f>MID(I3818,1,50)</f>
      </c>
      <c r="I3818" s="1" t="s">
        <v>8154</v>
      </c>
      <c r="J3818" s="1104" t="s">
        <v>8155</v>
      </c>
    </row>
    <row x14ac:dyDescent="0.25" r="3819" customHeight="1" ht="23.25">
      <c r="A3819" s="97">
        <v>56</v>
      </c>
      <c r="B3819" s="2" t="s">
        <v>8097</v>
      </c>
      <c r="C3819" s="1101">
        <v>3818</v>
      </c>
      <c r="D3819" s="1101">
        <v>23</v>
      </c>
      <c r="E3819" s="1101">
        <v>37</v>
      </c>
      <c r="F3819" s="1101">
        <v>446</v>
      </c>
      <c r="G3819" s="1101">
        <v>30</v>
      </c>
      <c r="H3819" s="1102">
        <f>MID(I3819,1,50)</f>
      </c>
      <c r="I3819" s="1" t="s">
        <v>8156</v>
      </c>
      <c r="J3819" s="1104" t="s">
        <v>8157</v>
      </c>
    </row>
    <row x14ac:dyDescent="0.25" r="3820" customHeight="1" ht="23.25">
      <c r="A3820" s="97">
        <v>56</v>
      </c>
      <c r="B3820" s="2" t="s">
        <v>8097</v>
      </c>
      <c r="C3820" s="1101">
        <v>3819</v>
      </c>
      <c r="D3820" s="1101">
        <v>23</v>
      </c>
      <c r="E3820" s="1101">
        <v>37</v>
      </c>
      <c r="F3820" s="1101">
        <v>446</v>
      </c>
      <c r="G3820" s="1101">
        <v>31</v>
      </c>
      <c r="H3820" s="1102">
        <f>MID(I3820,1,50)</f>
      </c>
      <c r="I3820" s="1" t="s">
        <v>8158</v>
      </c>
      <c r="J3820" s="1104" t="s">
        <v>8159</v>
      </c>
    </row>
    <row x14ac:dyDescent="0.25" r="3821" customHeight="1" ht="23.25">
      <c r="A3821" s="97">
        <v>56</v>
      </c>
      <c r="B3821" s="2" t="s">
        <v>8097</v>
      </c>
      <c r="C3821" s="1101">
        <v>3820</v>
      </c>
      <c r="D3821" s="1101">
        <v>23</v>
      </c>
      <c r="E3821" s="1101">
        <v>37</v>
      </c>
      <c r="F3821" s="1101">
        <v>446</v>
      </c>
      <c r="G3821" s="1101">
        <v>32</v>
      </c>
      <c r="H3821" s="1102">
        <f>MID(I3821,1,50)</f>
      </c>
      <c r="I3821" s="1" t="s">
        <v>8160</v>
      </c>
      <c r="J3821" s="1104" t="s">
        <v>8161</v>
      </c>
    </row>
    <row x14ac:dyDescent="0.25" r="3822" customHeight="1" ht="23.25">
      <c r="A3822" s="97">
        <v>56</v>
      </c>
      <c r="B3822" s="2" t="s">
        <v>8097</v>
      </c>
      <c r="C3822" s="1101">
        <v>3821</v>
      </c>
      <c r="D3822" s="1101">
        <v>23</v>
      </c>
      <c r="E3822" s="1101">
        <v>37</v>
      </c>
      <c r="F3822" s="1101">
        <v>446</v>
      </c>
      <c r="G3822" s="1101">
        <v>33</v>
      </c>
      <c r="H3822" s="1102">
        <f>MID(I3822,1,50)</f>
      </c>
      <c r="I3822" s="1" t="s">
        <v>8162</v>
      </c>
      <c r="J3822" s="1104" t="s">
        <v>8163</v>
      </c>
    </row>
    <row x14ac:dyDescent="0.25" r="3823" customHeight="1" ht="23.25">
      <c r="A3823" s="97">
        <v>56</v>
      </c>
      <c r="B3823" s="2" t="s">
        <v>8097</v>
      </c>
      <c r="C3823" s="1101">
        <v>3822</v>
      </c>
      <c r="D3823" s="1101">
        <v>23</v>
      </c>
      <c r="E3823" s="1101">
        <v>37</v>
      </c>
      <c r="F3823" s="1101">
        <v>446</v>
      </c>
      <c r="G3823" s="1101">
        <v>34</v>
      </c>
      <c r="H3823" s="1102">
        <f>MID(I3823,1,50)</f>
      </c>
      <c r="I3823" s="1" t="s">
        <v>8164</v>
      </c>
      <c r="J3823" s="1104" t="s">
        <v>8165</v>
      </c>
    </row>
    <row x14ac:dyDescent="0.25" r="3824" customHeight="1" ht="23.25">
      <c r="A3824" s="97">
        <v>56</v>
      </c>
      <c r="B3824" s="2" t="s">
        <v>8097</v>
      </c>
      <c r="C3824" s="1101">
        <v>3823</v>
      </c>
      <c r="D3824" s="1101">
        <v>23</v>
      </c>
      <c r="E3824" s="1101">
        <v>37</v>
      </c>
      <c r="F3824" s="1101">
        <v>446</v>
      </c>
      <c r="G3824" s="1101">
        <v>35</v>
      </c>
      <c r="H3824" s="1102">
        <f>MID(I3824,1,50)</f>
      </c>
      <c r="I3824" s="1" t="s">
        <v>8166</v>
      </c>
      <c r="J3824" s="1104" t="s">
        <v>8167</v>
      </c>
    </row>
    <row x14ac:dyDescent="0.25" r="3825" customHeight="1" ht="23.25">
      <c r="A3825" s="97">
        <v>56</v>
      </c>
      <c r="B3825" s="2" t="s">
        <v>8097</v>
      </c>
      <c r="C3825" s="1101">
        <v>3824</v>
      </c>
      <c r="D3825" s="1101">
        <v>23</v>
      </c>
      <c r="E3825" s="1101">
        <v>37</v>
      </c>
      <c r="F3825" s="1101">
        <v>446</v>
      </c>
      <c r="G3825" s="1101">
        <v>36</v>
      </c>
      <c r="H3825" s="1102">
        <f>MID(I3825,1,50)</f>
      </c>
      <c r="I3825" s="1" t="s">
        <v>8168</v>
      </c>
      <c r="J3825" s="1104" t="s">
        <v>8169</v>
      </c>
    </row>
    <row x14ac:dyDescent="0.25" r="3826" customHeight="1" ht="23.25">
      <c r="A3826" s="97">
        <v>56</v>
      </c>
      <c r="B3826" s="2" t="s">
        <v>8097</v>
      </c>
      <c r="C3826" s="1101">
        <v>3825</v>
      </c>
      <c r="D3826" s="1101">
        <v>23</v>
      </c>
      <c r="E3826" s="1101">
        <v>37</v>
      </c>
      <c r="F3826" s="1101">
        <v>446</v>
      </c>
      <c r="G3826" s="1101">
        <v>37</v>
      </c>
      <c r="H3826" s="1102">
        <f>MID(I3826,1,50)</f>
      </c>
      <c r="I3826" s="1" t="s">
        <v>8170</v>
      </c>
      <c r="J3826" s="1104" t="s">
        <v>8171</v>
      </c>
    </row>
    <row x14ac:dyDescent="0.25" r="3827" customHeight="1" ht="23.25">
      <c r="A3827" s="97">
        <v>56</v>
      </c>
      <c r="B3827" s="2" t="s">
        <v>8097</v>
      </c>
      <c r="C3827" s="1101">
        <v>3826</v>
      </c>
      <c r="D3827" s="1101">
        <v>23</v>
      </c>
      <c r="E3827" s="1101">
        <v>37</v>
      </c>
      <c r="F3827" s="1101">
        <v>446</v>
      </c>
      <c r="G3827" s="1101">
        <v>38</v>
      </c>
      <c r="H3827" s="1102">
        <f>MID(I3827,1,50)</f>
      </c>
      <c r="I3827" s="1" t="s">
        <v>8172</v>
      </c>
      <c r="J3827" s="1104" t="s">
        <v>8173</v>
      </c>
    </row>
    <row x14ac:dyDescent="0.25" r="3828" customHeight="1" ht="23.25">
      <c r="A3828" s="97">
        <v>56</v>
      </c>
      <c r="B3828" s="2" t="s">
        <v>8097</v>
      </c>
      <c r="C3828" s="1101">
        <v>3827</v>
      </c>
      <c r="D3828" s="1101">
        <v>23</v>
      </c>
      <c r="E3828" s="1101">
        <v>37</v>
      </c>
      <c r="F3828" s="1101">
        <v>446</v>
      </c>
      <c r="G3828" s="1101">
        <v>39</v>
      </c>
      <c r="H3828" s="1102">
        <f>MID(I3828,1,50)</f>
      </c>
      <c r="I3828" s="1" t="s">
        <v>8174</v>
      </c>
      <c r="J3828" s="1104" t="s">
        <v>8175</v>
      </c>
    </row>
    <row x14ac:dyDescent="0.25" r="3829" customHeight="1" ht="23.25">
      <c r="A3829" s="97">
        <v>56</v>
      </c>
      <c r="B3829" s="2" t="s">
        <v>8097</v>
      </c>
      <c r="C3829" s="1101">
        <v>3828</v>
      </c>
      <c r="D3829" s="1101">
        <v>23</v>
      </c>
      <c r="E3829" s="1101">
        <v>37</v>
      </c>
      <c r="F3829" s="1101">
        <v>446</v>
      </c>
      <c r="G3829" s="1101">
        <v>40</v>
      </c>
      <c r="H3829" s="1102">
        <f>MID(I3829,1,50)</f>
      </c>
      <c r="I3829" s="1" t="s">
        <v>8176</v>
      </c>
      <c r="J3829" s="1104" t="s">
        <v>8177</v>
      </c>
    </row>
    <row x14ac:dyDescent="0.25" r="3830" customHeight="1" ht="23.25">
      <c r="A3830" s="97">
        <v>56</v>
      </c>
      <c r="B3830" s="2" t="s">
        <v>8097</v>
      </c>
      <c r="C3830" s="1101">
        <v>3829</v>
      </c>
      <c r="D3830" s="1101">
        <v>23</v>
      </c>
      <c r="E3830" s="1101">
        <v>37</v>
      </c>
      <c r="F3830" s="1101">
        <v>446</v>
      </c>
      <c r="G3830" s="1101">
        <v>41</v>
      </c>
      <c r="H3830" s="1102">
        <f>MID(I3830,1,50)</f>
      </c>
      <c r="I3830" s="1" t="s">
        <v>8178</v>
      </c>
      <c r="J3830" s="1104" t="s">
        <v>8179</v>
      </c>
    </row>
    <row x14ac:dyDescent="0.25" r="3831" customHeight="1" ht="23.25">
      <c r="A3831" s="97">
        <v>56</v>
      </c>
      <c r="B3831" s="2" t="s">
        <v>8097</v>
      </c>
      <c r="C3831" s="1101">
        <v>3830</v>
      </c>
      <c r="D3831" s="1101">
        <v>23</v>
      </c>
      <c r="E3831" s="1101">
        <v>37</v>
      </c>
      <c r="F3831" s="1101">
        <v>446</v>
      </c>
      <c r="G3831" s="1101">
        <v>42</v>
      </c>
      <c r="H3831" s="1102">
        <f>MID(I3831,1,50)</f>
      </c>
      <c r="I3831" s="1" t="s">
        <v>8180</v>
      </c>
      <c r="J3831" s="1104" t="s">
        <v>8181</v>
      </c>
    </row>
    <row x14ac:dyDescent="0.25" r="3832" customHeight="1" ht="23.25">
      <c r="A3832" s="97">
        <v>56</v>
      </c>
      <c r="B3832" s="2" t="s">
        <v>8097</v>
      </c>
      <c r="C3832" s="1101">
        <v>3831</v>
      </c>
      <c r="D3832" s="1101">
        <v>23</v>
      </c>
      <c r="E3832" s="1101">
        <v>37</v>
      </c>
      <c r="F3832" s="1101">
        <v>446</v>
      </c>
      <c r="G3832" s="1101">
        <v>43</v>
      </c>
      <c r="H3832" s="1102">
        <f>MID(I3832,1,50)</f>
      </c>
      <c r="I3832" s="1" t="s">
        <v>8182</v>
      </c>
      <c r="J3832" s="1104" t="s">
        <v>8183</v>
      </c>
    </row>
    <row x14ac:dyDescent="0.25" r="3833" customHeight="1" ht="23.25">
      <c r="A3833" s="97">
        <v>56</v>
      </c>
      <c r="B3833" s="2" t="s">
        <v>8097</v>
      </c>
      <c r="C3833" s="1101">
        <v>3832</v>
      </c>
      <c r="D3833" s="1101">
        <v>23</v>
      </c>
      <c r="E3833" s="1101">
        <v>37</v>
      </c>
      <c r="F3833" s="1101">
        <v>446</v>
      </c>
      <c r="G3833" s="1101">
        <v>44</v>
      </c>
      <c r="H3833" s="1102">
        <f>MID(I3833,1,50)</f>
      </c>
      <c r="I3833" s="1" t="s">
        <v>8184</v>
      </c>
      <c r="J3833" s="1104" t="s">
        <v>8185</v>
      </c>
    </row>
    <row x14ac:dyDescent="0.25" r="3834" customHeight="1" ht="23.25">
      <c r="A3834" s="97">
        <v>56</v>
      </c>
      <c r="B3834" s="2" t="s">
        <v>8097</v>
      </c>
      <c r="C3834" s="1101">
        <v>3833</v>
      </c>
      <c r="D3834" s="1101">
        <v>23</v>
      </c>
      <c r="E3834" s="1101">
        <v>37</v>
      </c>
      <c r="F3834" s="1101">
        <v>446</v>
      </c>
      <c r="G3834" s="1101">
        <v>45</v>
      </c>
      <c r="H3834" s="1102">
        <f>MID(I3834,1,50)</f>
      </c>
      <c r="I3834" s="1" t="s">
        <v>8186</v>
      </c>
      <c r="J3834" s="1104" t="s">
        <v>8187</v>
      </c>
    </row>
    <row x14ac:dyDescent="0.25" r="3835" customHeight="1" ht="23.25">
      <c r="A3835" s="97">
        <v>56</v>
      </c>
      <c r="B3835" s="2" t="s">
        <v>8097</v>
      </c>
      <c r="C3835" s="1101">
        <v>3834</v>
      </c>
      <c r="D3835" s="1101">
        <v>23</v>
      </c>
      <c r="E3835" s="1101">
        <v>37</v>
      </c>
      <c r="F3835" s="1101">
        <v>446</v>
      </c>
      <c r="G3835" s="1101">
        <v>46</v>
      </c>
      <c r="H3835" s="1102">
        <f>MID(I3835,1,50)</f>
      </c>
      <c r="I3835" s="1" t="s">
        <v>8188</v>
      </c>
      <c r="J3835" s="1104" t="s">
        <v>8189</v>
      </c>
    </row>
    <row x14ac:dyDescent="0.25" r="3836" customHeight="1" ht="23.25">
      <c r="A3836" s="97">
        <v>56</v>
      </c>
      <c r="B3836" s="2" t="s">
        <v>8097</v>
      </c>
      <c r="C3836" s="1101">
        <v>3835</v>
      </c>
      <c r="D3836" s="1101">
        <v>23</v>
      </c>
      <c r="E3836" s="1101">
        <v>37</v>
      </c>
      <c r="F3836" s="1101">
        <v>446</v>
      </c>
      <c r="G3836" s="1101">
        <v>47</v>
      </c>
      <c r="H3836" s="1102">
        <f>MID(I3836,1,50)</f>
      </c>
      <c r="I3836" s="1" t="s">
        <v>8190</v>
      </c>
      <c r="J3836" s="1104" t="s">
        <v>8191</v>
      </c>
    </row>
    <row x14ac:dyDescent="0.25" r="3837" customHeight="1" ht="23.25">
      <c r="A3837" s="97">
        <v>56</v>
      </c>
      <c r="B3837" s="2" t="s">
        <v>8097</v>
      </c>
      <c r="C3837" s="1101">
        <v>3836</v>
      </c>
      <c r="D3837" s="1101">
        <v>23</v>
      </c>
      <c r="E3837" s="1101">
        <v>37</v>
      </c>
      <c r="F3837" s="1101">
        <v>446</v>
      </c>
      <c r="G3837" s="1101">
        <v>48</v>
      </c>
      <c r="H3837" s="1102">
        <f>MID(I3837,1,50)</f>
      </c>
      <c r="I3837" s="1" t="s">
        <v>8192</v>
      </c>
      <c r="J3837" s="1104" t="s">
        <v>8193</v>
      </c>
    </row>
    <row x14ac:dyDescent="0.25" r="3838" customHeight="1" ht="23.25">
      <c r="A3838" s="97">
        <v>56</v>
      </c>
      <c r="B3838" s="2" t="s">
        <v>8097</v>
      </c>
      <c r="C3838" s="1101">
        <v>3837</v>
      </c>
      <c r="D3838" s="1101">
        <v>23</v>
      </c>
      <c r="E3838" s="1101">
        <v>37</v>
      </c>
      <c r="F3838" s="1101">
        <v>446</v>
      </c>
      <c r="G3838" s="1101">
        <v>49</v>
      </c>
      <c r="H3838" s="1102">
        <f>MID(I3838,1,50)</f>
      </c>
      <c r="I3838" s="1" t="s">
        <v>8194</v>
      </c>
      <c r="J3838" s="1104" t="s">
        <v>8195</v>
      </c>
    </row>
    <row x14ac:dyDescent="0.25" r="3839" customHeight="1" ht="23.25">
      <c r="A3839" s="97">
        <v>56</v>
      </c>
      <c r="B3839" s="2" t="s">
        <v>8097</v>
      </c>
      <c r="C3839" s="1101">
        <v>3838</v>
      </c>
      <c r="D3839" s="1101">
        <v>23</v>
      </c>
      <c r="E3839" s="1101">
        <v>37</v>
      </c>
      <c r="F3839" s="1101">
        <v>446</v>
      </c>
      <c r="G3839" s="1101">
        <v>50</v>
      </c>
      <c r="H3839" s="1102">
        <f>MID(I3839,1,50)</f>
      </c>
      <c r="I3839" s="1" t="s">
        <v>8196</v>
      </c>
      <c r="J3839" s="1104" t="s">
        <v>8197</v>
      </c>
    </row>
    <row x14ac:dyDescent="0.25" r="3840" customHeight="1" ht="23.25">
      <c r="A3840" s="97">
        <v>56</v>
      </c>
      <c r="B3840" s="2" t="s">
        <v>8097</v>
      </c>
      <c r="C3840" s="1101">
        <v>3839</v>
      </c>
      <c r="D3840" s="1101">
        <v>23</v>
      </c>
      <c r="E3840" s="1101">
        <v>37</v>
      </c>
      <c r="F3840" s="1101">
        <v>446</v>
      </c>
      <c r="G3840" s="1101">
        <v>51</v>
      </c>
      <c r="H3840" s="1102">
        <f>MID(I3840,1,50)</f>
      </c>
      <c r="I3840" s="1" t="s">
        <v>8198</v>
      </c>
      <c r="J3840" s="1104" t="s">
        <v>8199</v>
      </c>
    </row>
    <row x14ac:dyDescent="0.25" r="3841" customHeight="1" ht="23.25">
      <c r="A3841" s="97">
        <v>56</v>
      </c>
      <c r="B3841" s="2" t="s">
        <v>8097</v>
      </c>
      <c r="C3841" s="1101">
        <v>3840</v>
      </c>
      <c r="D3841" s="1101">
        <v>23</v>
      </c>
      <c r="E3841" s="1101">
        <v>37</v>
      </c>
      <c r="F3841" s="1101">
        <v>447</v>
      </c>
      <c r="G3841" s="1101">
        <v>52</v>
      </c>
      <c r="H3841" s="1102">
        <f>MID(I3841,1,50)</f>
      </c>
      <c r="I3841" s="1" t="s">
        <v>8200</v>
      </c>
      <c r="J3841" s="1104" t="s">
        <v>8201</v>
      </c>
    </row>
    <row x14ac:dyDescent="0.25" r="3842" customHeight="1" ht="23.25">
      <c r="A3842" s="97">
        <v>56</v>
      </c>
      <c r="B3842" s="2" t="s">
        <v>8097</v>
      </c>
      <c r="C3842" s="1101">
        <v>3841</v>
      </c>
      <c r="D3842" s="1101">
        <v>23</v>
      </c>
      <c r="E3842" s="1101">
        <v>37</v>
      </c>
      <c r="F3842" s="1101">
        <v>447</v>
      </c>
      <c r="G3842" s="1101">
        <v>53</v>
      </c>
      <c r="H3842" s="1102">
        <f>MID(I3842,1,50)</f>
      </c>
      <c r="I3842" s="1" t="s">
        <v>8202</v>
      </c>
      <c r="J3842" s="1104" t="s">
        <v>8203</v>
      </c>
    </row>
    <row x14ac:dyDescent="0.25" r="3843" customHeight="1" ht="23.25">
      <c r="A3843" s="97">
        <v>56</v>
      </c>
      <c r="B3843" s="2" t="s">
        <v>8097</v>
      </c>
      <c r="C3843" s="1101">
        <v>3842</v>
      </c>
      <c r="D3843" s="1101">
        <v>23</v>
      </c>
      <c r="E3843" s="1101">
        <v>37</v>
      </c>
      <c r="F3843" s="1101">
        <v>447</v>
      </c>
      <c r="G3843" s="1101">
        <v>54</v>
      </c>
      <c r="H3843" s="1102">
        <f>MID(I3843,1,50)</f>
      </c>
      <c r="I3843" s="1" t="s">
        <v>8204</v>
      </c>
      <c r="J3843" s="1104" t="s">
        <v>8205</v>
      </c>
    </row>
    <row x14ac:dyDescent="0.25" r="3844" customHeight="1" ht="23.25">
      <c r="A3844" s="97">
        <v>56</v>
      </c>
      <c r="B3844" s="2" t="s">
        <v>8097</v>
      </c>
      <c r="C3844" s="1101">
        <v>3843</v>
      </c>
      <c r="D3844" s="1101">
        <v>23</v>
      </c>
      <c r="E3844" s="1101">
        <v>37</v>
      </c>
      <c r="F3844" s="1101">
        <v>447</v>
      </c>
      <c r="G3844" s="1101">
        <v>55</v>
      </c>
      <c r="H3844" s="1102">
        <f>MID(I3844,1,50)</f>
      </c>
      <c r="I3844" s="1" t="s">
        <v>8206</v>
      </c>
      <c r="J3844" s="1104" t="s">
        <v>8207</v>
      </c>
    </row>
    <row x14ac:dyDescent="0.25" r="3845" customHeight="1" ht="23.25">
      <c r="A3845" s="97">
        <v>56</v>
      </c>
      <c r="B3845" s="2" t="s">
        <v>8097</v>
      </c>
      <c r="C3845" s="1101">
        <v>3844</v>
      </c>
      <c r="D3845" s="1101">
        <v>23</v>
      </c>
      <c r="E3845" s="1101">
        <v>37</v>
      </c>
      <c r="F3845" s="1101">
        <v>447</v>
      </c>
      <c r="G3845" s="1101">
        <v>56</v>
      </c>
      <c r="H3845" s="1102">
        <f>MID(I3845,1,50)</f>
      </c>
      <c r="I3845" s="1" t="s">
        <v>8208</v>
      </c>
      <c r="J3845" s="1104" t="s">
        <v>8209</v>
      </c>
    </row>
    <row x14ac:dyDescent="0.25" r="3846" customHeight="1" ht="23.25">
      <c r="A3846" s="97">
        <v>56</v>
      </c>
      <c r="B3846" s="2" t="s">
        <v>8097</v>
      </c>
      <c r="C3846" s="1101">
        <v>3845</v>
      </c>
      <c r="D3846" s="1101">
        <v>23</v>
      </c>
      <c r="E3846" s="1101">
        <v>37</v>
      </c>
      <c r="F3846" s="1101">
        <v>447</v>
      </c>
      <c r="G3846" s="1101">
        <v>57</v>
      </c>
      <c r="H3846" s="1102">
        <f>MID(I3846,1,50)</f>
      </c>
      <c r="I3846" s="1" t="s">
        <v>8210</v>
      </c>
      <c r="J3846" s="1104" t="s">
        <v>8211</v>
      </c>
    </row>
    <row x14ac:dyDescent="0.25" r="3847" customHeight="1" ht="23.25">
      <c r="A3847" s="97">
        <v>56</v>
      </c>
      <c r="B3847" s="2" t="s">
        <v>8097</v>
      </c>
      <c r="C3847" s="1101">
        <v>3846</v>
      </c>
      <c r="D3847" s="1101">
        <v>23</v>
      </c>
      <c r="E3847" s="1101">
        <v>37</v>
      </c>
      <c r="F3847" s="1101">
        <v>447</v>
      </c>
      <c r="G3847" s="1101">
        <v>58</v>
      </c>
      <c r="H3847" s="1102">
        <f>MID(I3847,1,50)</f>
      </c>
      <c r="I3847" s="1" t="s">
        <v>8212</v>
      </c>
      <c r="J3847" s="1104" t="s">
        <v>8213</v>
      </c>
    </row>
    <row x14ac:dyDescent="0.25" r="3848" customHeight="1" ht="23.25">
      <c r="A3848" s="97">
        <v>56</v>
      </c>
      <c r="B3848" s="2" t="s">
        <v>8097</v>
      </c>
      <c r="C3848" s="1101">
        <v>3847</v>
      </c>
      <c r="D3848" s="1101">
        <v>23</v>
      </c>
      <c r="E3848" s="1101">
        <v>37</v>
      </c>
      <c r="F3848" s="1101">
        <v>447</v>
      </c>
      <c r="G3848" s="1101">
        <v>59</v>
      </c>
      <c r="H3848" s="1102">
        <f>MID(I3848,1,50)</f>
      </c>
      <c r="I3848" s="1" t="s">
        <v>8214</v>
      </c>
      <c r="J3848" s="1104" t="s">
        <v>8215</v>
      </c>
    </row>
    <row x14ac:dyDescent="0.25" r="3849" customHeight="1" ht="23.25">
      <c r="A3849" s="97">
        <v>56</v>
      </c>
      <c r="B3849" s="2" t="s">
        <v>8097</v>
      </c>
      <c r="C3849" s="1101">
        <v>3848</v>
      </c>
      <c r="D3849" s="1101">
        <v>23</v>
      </c>
      <c r="E3849" s="1101">
        <v>37</v>
      </c>
      <c r="F3849" s="1101">
        <v>447</v>
      </c>
      <c r="G3849" s="1101">
        <v>60</v>
      </c>
      <c r="H3849" s="1102">
        <f>MID(I3849,1,50)</f>
      </c>
      <c r="I3849" s="1" t="s">
        <v>8216</v>
      </c>
      <c r="J3849" s="1104" t="s">
        <v>8217</v>
      </c>
    </row>
    <row x14ac:dyDescent="0.25" r="3850" customHeight="1" ht="23.25">
      <c r="A3850" s="97">
        <v>56</v>
      </c>
      <c r="B3850" s="2" t="s">
        <v>8097</v>
      </c>
      <c r="C3850" s="1101">
        <v>3849</v>
      </c>
      <c r="D3850" s="1101">
        <v>23</v>
      </c>
      <c r="E3850" s="1101">
        <v>37</v>
      </c>
      <c r="F3850" s="1101">
        <v>447</v>
      </c>
      <c r="G3850" s="1101">
        <v>61</v>
      </c>
      <c r="H3850" s="1102">
        <f>MID(I3850,1,50)</f>
      </c>
      <c r="I3850" s="1" t="s">
        <v>8218</v>
      </c>
      <c r="J3850" s="1104" t="s">
        <v>8219</v>
      </c>
    </row>
    <row x14ac:dyDescent="0.25" r="3851" customHeight="1" ht="23.25">
      <c r="A3851" s="97">
        <v>56</v>
      </c>
      <c r="B3851" s="2" t="s">
        <v>8097</v>
      </c>
      <c r="C3851" s="1101">
        <v>3850</v>
      </c>
      <c r="D3851" s="1101">
        <v>23</v>
      </c>
      <c r="E3851" s="1101">
        <v>37</v>
      </c>
      <c r="F3851" s="1101">
        <v>447</v>
      </c>
      <c r="G3851" s="1101">
        <v>62</v>
      </c>
      <c r="H3851" s="1102">
        <f>MID(I3851,1,50)</f>
      </c>
      <c r="I3851" s="1" t="s">
        <v>8220</v>
      </c>
      <c r="J3851" s="1104" t="s">
        <v>8221</v>
      </c>
    </row>
    <row x14ac:dyDescent="0.25" r="3852" customHeight="1" ht="23.25">
      <c r="A3852" s="97">
        <v>56</v>
      </c>
      <c r="B3852" s="2" t="s">
        <v>8097</v>
      </c>
      <c r="C3852" s="1101">
        <v>3851</v>
      </c>
      <c r="D3852" s="1101">
        <v>23</v>
      </c>
      <c r="E3852" s="1101">
        <v>37</v>
      </c>
      <c r="F3852" s="1101">
        <v>447</v>
      </c>
      <c r="G3852" s="1101">
        <v>63</v>
      </c>
      <c r="H3852" s="1102">
        <f>MID(I3852,1,50)</f>
      </c>
      <c r="I3852" s="1" t="s">
        <v>8222</v>
      </c>
      <c r="J3852" s="1104" t="s">
        <v>8223</v>
      </c>
    </row>
    <row x14ac:dyDescent="0.25" r="3853" customHeight="1" ht="23.25">
      <c r="A3853" s="97">
        <v>56</v>
      </c>
      <c r="B3853" s="2" t="s">
        <v>8097</v>
      </c>
      <c r="C3853" s="1101">
        <v>3852</v>
      </c>
      <c r="D3853" s="1101">
        <v>23</v>
      </c>
      <c r="E3853" s="1101">
        <v>37</v>
      </c>
      <c r="F3853" s="1101">
        <v>447</v>
      </c>
      <c r="G3853" s="1101">
        <v>64</v>
      </c>
      <c r="H3853" s="1102">
        <f>MID(I3853,1,50)</f>
      </c>
      <c r="I3853" s="1" t="s">
        <v>8224</v>
      </c>
      <c r="J3853" s="1104" t="s">
        <v>8225</v>
      </c>
    </row>
    <row x14ac:dyDescent="0.25" r="3854" customHeight="1" ht="23.25">
      <c r="A3854" s="97">
        <v>56</v>
      </c>
      <c r="B3854" s="2" t="s">
        <v>8097</v>
      </c>
      <c r="C3854" s="1101">
        <v>3853</v>
      </c>
      <c r="D3854" s="1101">
        <v>23</v>
      </c>
      <c r="E3854" s="1101">
        <v>37</v>
      </c>
      <c r="F3854" s="1101">
        <v>447</v>
      </c>
      <c r="G3854" s="1101">
        <v>65</v>
      </c>
      <c r="H3854" s="1102">
        <f>MID(I3854,1,50)</f>
      </c>
      <c r="I3854" s="1" t="s">
        <v>8226</v>
      </c>
      <c r="J3854" s="1104" t="s">
        <v>8227</v>
      </c>
    </row>
    <row x14ac:dyDescent="0.25" r="3855" customHeight="1" ht="23.25">
      <c r="A3855" s="97">
        <v>56</v>
      </c>
      <c r="B3855" s="2" t="s">
        <v>8097</v>
      </c>
      <c r="C3855" s="1101">
        <v>3854</v>
      </c>
      <c r="D3855" s="1101">
        <v>23</v>
      </c>
      <c r="E3855" s="1101">
        <v>37</v>
      </c>
      <c r="F3855" s="1101">
        <v>447</v>
      </c>
      <c r="G3855" s="1101">
        <v>66</v>
      </c>
      <c r="H3855" s="1102">
        <f>MID(I3855,1,50)</f>
      </c>
      <c r="I3855" s="1" t="s">
        <v>8228</v>
      </c>
      <c r="J3855" s="1104" t="s">
        <v>8229</v>
      </c>
    </row>
    <row x14ac:dyDescent="0.25" r="3856" customHeight="1" ht="23.25">
      <c r="A3856" s="97">
        <v>56</v>
      </c>
      <c r="B3856" s="2" t="s">
        <v>8097</v>
      </c>
      <c r="C3856" s="1101">
        <v>3855</v>
      </c>
      <c r="D3856" s="1101">
        <v>23</v>
      </c>
      <c r="E3856" s="1101">
        <v>37</v>
      </c>
      <c r="F3856" s="1101">
        <v>447</v>
      </c>
      <c r="G3856" s="1101">
        <v>67</v>
      </c>
      <c r="H3856" s="1102">
        <f>MID(I3856,1,50)</f>
      </c>
      <c r="I3856" s="1" t="s">
        <v>8230</v>
      </c>
      <c r="J3856" s="1104" t="s">
        <v>8231</v>
      </c>
    </row>
    <row x14ac:dyDescent="0.25" r="3857" customHeight="1" ht="23.25">
      <c r="A3857" s="97">
        <v>56</v>
      </c>
      <c r="B3857" s="2" t="s">
        <v>8097</v>
      </c>
      <c r="C3857" s="1101">
        <v>3856</v>
      </c>
      <c r="D3857" s="1101">
        <v>23</v>
      </c>
      <c r="E3857" s="1101">
        <v>37</v>
      </c>
      <c r="F3857" s="1101">
        <v>447</v>
      </c>
      <c r="G3857" s="1101">
        <v>68</v>
      </c>
      <c r="H3857" s="1102">
        <f>MID(I3857,1,50)</f>
      </c>
      <c r="I3857" s="1" t="s">
        <v>8232</v>
      </c>
      <c r="J3857" s="1104" t="s">
        <v>8233</v>
      </c>
    </row>
    <row x14ac:dyDescent="0.25" r="3858" customHeight="1" ht="23.25">
      <c r="A3858" s="97">
        <v>56</v>
      </c>
      <c r="B3858" s="2" t="s">
        <v>8097</v>
      </c>
      <c r="C3858" s="1101">
        <v>3857</v>
      </c>
      <c r="D3858" s="1101">
        <v>23</v>
      </c>
      <c r="E3858" s="1101">
        <v>37</v>
      </c>
      <c r="F3858" s="1101">
        <v>447</v>
      </c>
      <c r="G3858" s="1101">
        <v>69</v>
      </c>
      <c r="H3858" s="1102">
        <f>MID(I3858,1,50)</f>
      </c>
      <c r="I3858" s="1" t="s">
        <v>8234</v>
      </c>
      <c r="J3858" s="1104" t="s">
        <v>8235</v>
      </c>
    </row>
    <row x14ac:dyDescent="0.25" r="3859" customHeight="1" ht="23.25">
      <c r="A3859" s="97">
        <v>56</v>
      </c>
      <c r="B3859" s="2" t="s">
        <v>8097</v>
      </c>
      <c r="C3859" s="1101">
        <v>3858</v>
      </c>
      <c r="D3859" s="1101">
        <v>23</v>
      </c>
      <c r="E3859" s="1101">
        <v>37</v>
      </c>
      <c r="F3859" s="1101">
        <v>447</v>
      </c>
      <c r="G3859" s="1101">
        <v>70</v>
      </c>
      <c r="H3859" s="1102">
        <f>MID(I3859,1,50)</f>
      </c>
      <c r="I3859" s="1" t="s">
        <v>8236</v>
      </c>
      <c r="J3859" s="1104" t="s">
        <v>8237</v>
      </c>
    </row>
    <row x14ac:dyDescent="0.25" r="3860" customHeight="1" ht="23.25">
      <c r="A3860" s="97">
        <v>56</v>
      </c>
      <c r="B3860" s="2" t="s">
        <v>8097</v>
      </c>
      <c r="C3860" s="1101">
        <v>3859</v>
      </c>
      <c r="D3860" s="1101">
        <v>23</v>
      </c>
      <c r="E3860" s="1101">
        <v>37</v>
      </c>
      <c r="F3860" s="1101">
        <v>447</v>
      </c>
      <c r="G3860" s="1101">
        <v>71</v>
      </c>
      <c r="H3860" s="1102">
        <f>MID(I3860,1,50)</f>
      </c>
      <c r="I3860" s="1" t="s">
        <v>8238</v>
      </c>
      <c r="J3860" s="1104" t="s">
        <v>8239</v>
      </c>
    </row>
    <row x14ac:dyDescent="0.25" r="3861" customHeight="1" ht="23.25">
      <c r="A3861" s="97">
        <v>56</v>
      </c>
      <c r="B3861" s="2" t="s">
        <v>8097</v>
      </c>
      <c r="C3861" s="1101">
        <v>3860</v>
      </c>
      <c r="D3861" s="1101">
        <v>23</v>
      </c>
      <c r="E3861" s="1101">
        <v>37</v>
      </c>
      <c r="F3861" s="1101">
        <v>447</v>
      </c>
      <c r="G3861" s="1101">
        <v>72</v>
      </c>
      <c r="H3861" s="1102">
        <f>MID(I3861,1,50)</f>
      </c>
      <c r="I3861" s="1" t="s">
        <v>8240</v>
      </c>
      <c r="J3861" s="1104" t="s">
        <v>8241</v>
      </c>
    </row>
    <row x14ac:dyDescent="0.25" r="3862" customHeight="1" ht="23.25">
      <c r="A3862" s="97">
        <v>56</v>
      </c>
      <c r="B3862" s="2" t="s">
        <v>8097</v>
      </c>
      <c r="C3862" s="1101">
        <v>3861</v>
      </c>
      <c r="D3862" s="1101">
        <v>23</v>
      </c>
      <c r="E3862" s="1101">
        <v>37</v>
      </c>
      <c r="F3862" s="1101">
        <v>447</v>
      </c>
      <c r="G3862" s="1101">
        <v>73</v>
      </c>
      <c r="H3862" s="1102">
        <f>MID(I3862,1,50)</f>
      </c>
      <c r="I3862" s="1" t="s">
        <v>8242</v>
      </c>
      <c r="J3862" s="1104" t="s">
        <v>8243</v>
      </c>
    </row>
    <row x14ac:dyDescent="0.25" r="3863" customHeight="1" ht="23.25">
      <c r="A3863" s="97">
        <v>56</v>
      </c>
      <c r="B3863" s="2" t="s">
        <v>8097</v>
      </c>
      <c r="C3863" s="1101">
        <v>3862</v>
      </c>
      <c r="D3863" s="1101">
        <v>23</v>
      </c>
      <c r="E3863" s="1101">
        <v>37</v>
      </c>
      <c r="F3863" s="1101">
        <v>447</v>
      </c>
      <c r="G3863" s="1101">
        <v>74</v>
      </c>
      <c r="H3863" s="1102">
        <f>MID(I3863,1,50)</f>
      </c>
      <c r="I3863" s="1" t="s">
        <v>8244</v>
      </c>
      <c r="J3863" s="1104" t="s">
        <v>8245</v>
      </c>
    </row>
    <row x14ac:dyDescent="0.25" r="3864" customHeight="1" ht="23.25">
      <c r="A3864" s="97">
        <v>56</v>
      </c>
      <c r="B3864" s="2" t="s">
        <v>8097</v>
      </c>
      <c r="C3864" s="1101">
        <v>3863</v>
      </c>
      <c r="D3864" s="1101">
        <v>23</v>
      </c>
      <c r="E3864" s="1101">
        <v>37</v>
      </c>
      <c r="F3864" s="1101">
        <v>447</v>
      </c>
      <c r="G3864" s="1101">
        <v>75</v>
      </c>
      <c r="H3864" s="1102">
        <f>MID(I3864,1,50)</f>
      </c>
      <c r="I3864" s="1" t="s">
        <v>8246</v>
      </c>
      <c r="J3864" s="1104" t="s">
        <v>8247</v>
      </c>
    </row>
    <row x14ac:dyDescent="0.25" r="3865" customHeight="1" ht="23.25">
      <c r="A3865" s="97">
        <v>56</v>
      </c>
      <c r="B3865" s="2" t="s">
        <v>8097</v>
      </c>
      <c r="C3865" s="1101">
        <v>3864</v>
      </c>
      <c r="D3865" s="1101">
        <v>23</v>
      </c>
      <c r="E3865" s="1101">
        <v>37</v>
      </c>
      <c r="F3865" s="1101">
        <v>447</v>
      </c>
      <c r="G3865" s="1101">
        <v>76</v>
      </c>
      <c r="H3865" s="1102">
        <f>MID(I3865,1,50)</f>
      </c>
      <c r="I3865" s="1" t="s">
        <v>8248</v>
      </c>
      <c r="J3865" s="1104" t="s">
        <v>8249</v>
      </c>
    </row>
    <row x14ac:dyDescent="0.25" r="3866" customHeight="1" ht="23.25">
      <c r="A3866" s="97">
        <v>56</v>
      </c>
      <c r="B3866" s="2" t="s">
        <v>8097</v>
      </c>
      <c r="C3866" s="1101">
        <v>3865</v>
      </c>
      <c r="D3866" s="1101">
        <v>23</v>
      </c>
      <c r="E3866" s="1101">
        <v>37</v>
      </c>
      <c r="F3866" s="1101">
        <v>448</v>
      </c>
      <c r="G3866" s="1101">
        <v>77</v>
      </c>
      <c r="H3866" s="1102">
        <f>MID(I3866,1,50)</f>
      </c>
      <c r="I3866" s="1" t="s">
        <v>8250</v>
      </c>
      <c r="J3866" s="1104" t="s">
        <v>8251</v>
      </c>
    </row>
    <row x14ac:dyDescent="0.25" r="3867" customHeight="1" ht="23.25">
      <c r="A3867" s="97">
        <v>56</v>
      </c>
      <c r="B3867" s="2" t="s">
        <v>8097</v>
      </c>
      <c r="C3867" s="1101">
        <v>3866</v>
      </c>
      <c r="D3867" s="1101">
        <v>23</v>
      </c>
      <c r="E3867" s="1101">
        <v>37</v>
      </c>
      <c r="F3867" s="1101">
        <v>448</v>
      </c>
      <c r="G3867" s="1101">
        <v>78</v>
      </c>
      <c r="H3867" s="1102">
        <f>MID(I3867,1,50)</f>
      </c>
      <c r="I3867" s="1" t="s">
        <v>8252</v>
      </c>
      <c r="J3867" s="1104" t="s">
        <v>8253</v>
      </c>
    </row>
    <row x14ac:dyDescent="0.25" r="3868" customHeight="1" ht="23.25">
      <c r="A3868" s="97">
        <v>56</v>
      </c>
      <c r="B3868" s="2" t="s">
        <v>8097</v>
      </c>
      <c r="C3868" s="1101">
        <v>3867</v>
      </c>
      <c r="D3868" s="1101">
        <v>23</v>
      </c>
      <c r="E3868" s="1101">
        <v>37</v>
      </c>
      <c r="F3868" s="1101">
        <v>448</v>
      </c>
      <c r="G3868" s="1101">
        <v>79</v>
      </c>
      <c r="H3868" s="1102">
        <f>MID(I3868,1,50)</f>
      </c>
      <c r="I3868" s="1" t="s">
        <v>8254</v>
      </c>
      <c r="J3868" s="1104" t="s">
        <v>8255</v>
      </c>
    </row>
    <row x14ac:dyDescent="0.25" r="3869" customHeight="1" ht="23.25">
      <c r="A3869" s="97">
        <v>56</v>
      </c>
      <c r="B3869" s="2" t="s">
        <v>8097</v>
      </c>
      <c r="C3869" s="1101">
        <v>3868</v>
      </c>
      <c r="D3869" s="1101">
        <v>23</v>
      </c>
      <c r="E3869" s="1101">
        <v>37</v>
      </c>
      <c r="F3869" s="1101">
        <v>448</v>
      </c>
      <c r="G3869" s="1101">
        <v>80</v>
      </c>
      <c r="H3869" s="1102">
        <f>MID(I3869,1,50)</f>
      </c>
      <c r="I3869" s="1" t="s">
        <v>8256</v>
      </c>
      <c r="J3869" s="1104" t="s">
        <v>8257</v>
      </c>
    </row>
    <row x14ac:dyDescent="0.25" r="3870" customHeight="1" ht="23.25">
      <c r="A3870" s="97">
        <v>56</v>
      </c>
      <c r="B3870" s="2" t="s">
        <v>8097</v>
      </c>
      <c r="C3870" s="1101">
        <v>3869</v>
      </c>
      <c r="D3870" s="1101">
        <v>23</v>
      </c>
      <c r="E3870" s="1101">
        <v>37</v>
      </c>
      <c r="F3870" s="1101">
        <v>448</v>
      </c>
      <c r="G3870" s="1101">
        <v>81</v>
      </c>
      <c r="H3870" s="1102">
        <f>MID(I3870,1,50)</f>
      </c>
      <c r="I3870" s="1" t="s">
        <v>8258</v>
      </c>
      <c r="J3870" s="1104" t="s">
        <v>8259</v>
      </c>
    </row>
    <row x14ac:dyDescent="0.25" r="3871" customHeight="1" ht="23.25">
      <c r="A3871" s="97">
        <v>56</v>
      </c>
      <c r="B3871" s="2" t="s">
        <v>8097</v>
      </c>
      <c r="C3871" s="1101">
        <v>3870</v>
      </c>
      <c r="D3871" s="1101">
        <v>23</v>
      </c>
      <c r="E3871" s="1101">
        <v>37</v>
      </c>
      <c r="F3871" s="1101">
        <v>448</v>
      </c>
      <c r="G3871" s="1101">
        <v>82</v>
      </c>
      <c r="H3871" s="1102">
        <f>MID(I3871,1,50)</f>
      </c>
      <c r="I3871" s="1" t="s">
        <v>8260</v>
      </c>
      <c r="J3871" s="1104" t="s">
        <v>8261</v>
      </c>
    </row>
    <row x14ac:dyDescent="0.25" r="3872" customHeight="1" ht="23.25">
      <c r="A3872" s="97">
        <v>56</v>
      </c>
      <c r="B3872" s="2" t="s">
        <v>8097</v>
      </c>
      <c r="C3872" s="1101">
        <v>3871</v>
      </c>
      <c r="D3872" s="1101">
        <v>23</v>
      </c>
      <c r="E3872" s="1101">
        <v>37</v>
      </c>
      <c r="F3872" s="1101">
        <v>448</v>
      </c>
      <c r="G3872" s="1101">
        <v>83</v>
      </c>
      <c r="H3872" s="1102">
        <f>MID(I3872,1,50)</f>
      </c>
      <c r="I3872" s="1" t="s">
        <v>8262</v>
      </c>
      <c r="J3872" s="1104" t="s">
        <v>8263</v>
      </c>
    </row>
    <row x14ac:dyDescent="0.25" r="3873" customHeight="1" ht="23.25">
      <c r="A3873" s="97">
        <v>56</v>
      </c>
      <c r="B3873" s="2" t="s">
        <v>8097</v>
      </c>
      <c r="C3873" s="1101">
        <v>3872</v>
      </c>
      <c r="D3873" s="1101">
        <v>23</v>
      </c>
      <c r="E3873" s="1101">
        <v>37</v>
      </c>
      <c r="F3873" s="1101">
        <v>448</v>
      </c>
      <c r="G3873" s="1101">
        <v>84</v>
      </c>
      <c r="H3873" s="1102">
        <f>MID(I3873,1,50)</f>
      </c>
      <c r="I3873" s="1" t="s">
        <v>8264</v>
      </c>
      <c r="J3873" s="1104" t="s">
        <v>8265</v>
      </c>
    </row>
    <row x14ac:dyDescent="0.25" r="3874" customHeight="1" ht="23.25">
      <c r="A3874" s="97">
        <v>56</v>
      </c>
      <c r="B3874" s="2" t="s">
        <v>8097</v>
      </c>
      <c r="C3874" s="1101">
        <v>3873</v>
      </c>
      <c r="D3874" s="1101">
        <v>23</v>
      </c>
      <c r="E3874" s="1101">
        <v>37</v>
      </c>
      <c r="F3874" s="1101">
        <v>448</v>
      </c>
      <c r="G3874" s="1101">
        <v>85</v>
      </c>
      <c r="H3874" s="1102">
        <f>MID(I3874,1,50)</f>
      </c>
      <c r="I3874" s="1" t="s">
        <v>8266</v>
      </c>
      <c r="J3874" s="1104" t="s">
        <v>8267</v>
      </c>
    </row>
    <row x14ac:dyDescent="0.25" r="3875" customHeight="1" ht="23.25">
      <c r="A3875" s="97">
        <v>56</v>
      </c>
      <c r="B3875" s="2" t="s">
        <v>8097</v>
      </c>
      <c r="C3875" s="1101">
        <v>3874</v>
      </c>
      <c r="D3875" s="1101">
        <v>23</v>
      </c>
      <c r="E3875" s="1101">
        <v>37</v>
      </c>
      <c r="F3875" s="1101">
        <v>448</v>
      </c>
      <c r="G3875" s="1101">
        <v>86</v>
      </c>
      <c r="H3875" s="1102">
        <f>MID(I3875,1,50)</f>
      </c>
      <c r="I3875" s="1" t="s">
        <v>8268</v>
      </c>
      <c r="J3875" s="1104" t="s">
        <v>8269</v>
      </c>
    </row>
    <row x14ac:dyDescent="0.25" r="3876" customHeight="1" ht="23.25">
      <c r="A3876" s="97">
        <v>56</v>
      </c>
      <c r="B3876" s="2" t="s">
        <v>8097</v>
      </c>
      <c r="C3876" s="1101">
        <v>3875</v>
      </c>
      <c r="D3876" s="1101">
        <v>23</v>
      </c>
      <c r="E3876" s="1101">
        <v>37</v>
      </c>
      <c r="F3876" s="1101">
        <v>448</v>
      </c>
      <c r="G3876" s="1101">
        <v>87</v>
      </c>
      <c r="H3876" s="1102">
        <f>MID(I3876,1,50)</f>
      </c>
      <c r="I3876" s="1" t="s">
        <v>8270</v>
      </c>
      <c r="J3876" s="1104" t="s">
        <v>8271</v>
      </c>
    </row>
    <row x14ac:dyDescent="0.25" r="3877" customHeight="1" ht="23.25">
      <c r="A3877" s="97">
        <v>56</v>
      </c>
      <c r="B3877" s="2" t="s">
        <v>8097</v>
      </c>
      <c r="C3877" s="1101">
        <v>3876</v>
      </c>
      <c r="D3877" s="1101">
        <v>23</v>
      </c>
      <c r="E3877" s="1101">
        <v>37</v>
      </c>
      <c r="F3877" s="1101">
        <v>448</v>
      </c>
      <c r="G3877" s="1101">
        <v>88</v>
      </c>
      <c r="H3877" s="1102">
        <f>MID(I3877,1,50)</f>
      </c>
      <c r="I3877" s="1" t="s">
        <v>8272</v>
      </c>
      <c r="J3877" s="1104" t="s">
        <v>8273</v>
      </c>
    </row>
    <row x14ac:dyDescent="0.25" r="3878" customHeight="1" ht="23.25">
      <c r="A3878" s="97">
        <v>56</v>
      </c>
      <c r="B3878" s="2" t="s">
        <v>8097</v>
      </c>
      <c r="C3878" s="1101">
        <v>3877</v>
      </c>
      <c r="D3878" s="1101">
        <v>23</v>
      </c>
      <c r="E3878" s="1101">
        <v>37</v>
      </c>
      <c r="F3878" s="1101">
        <v>448</v>
      </c>
      <c r="G3878" s="1101">
        <v>89</v>
      </c>
      <c r="H3878" s="1102">
        <f>MID(I3878,1,50)</f>
      </c>
      <c r="I3878" s="1" t="s">
        <v>8274</v>
      </c>
      <c r="J3878" s="1104" t="s">
        <v>8275</v>
      </c>
    </row>
    <row x14ac:dyDescent="0.25" r="3879" customHeight="1" ht="23.25">
      <c r="A3879" s="97">
        <v>56</v>
      </c>
      <c r="B3879" s="2" t="s">
        <v>8097</v>
      </c>
      <c r="C3879" s="1101">
        <v>3878</v>
      </c>
      <c r="D3879" s="1101">
        <v>23</v>
      </c>
      <c r="E3879" s="1101">
        <v>37</v>
      </c>
      <c r="F3879" s="1101">
        <v>448</v>
      </c>
      <c r="G3879" s="1101">
        <v>90</v>
      </c>
      <c r="H3879" s="1102">
        <f>MID(I3879,1,50)</f>
      </c>
      <c r="I3879" s="1" t="s">
        <v>8276</v>
      </c>
      <c r="J3879" s="1104" t="s">
        <v>8277</v>
      </c>
    </row>
    <row x14ac:dyDescent="0.25" r="3880" customHeight="1" ht="23.25">
      <c r="A3880" s="97">
        <v>56</v>
      </c>
      <c r="B3880" s="2" t="s">
        <v>8097</v>
      </c>
      <c r="C3880" s="1101">
        <v>3879</v>
      </c>
      <c r="D3880" s="1101">
        <v>23</v>
      </c>
      <c r="E3880" s="1101">
        <v>37</v>
      </c>
      <c r="F3880" s="1101">
        <v>448</v>
      </c>
      <c r="G3880" s="1101">
        <v>91</v>
      </c>
      <c r="H3880" s="1102">
        <f>MID(I3880,1,50)</f>
      </c>
      <c r="I3880" s="1" t="s">
        <v>8278</v>
      </c>
      <c r="J3880" s="1104" t="s">
        <v>8279</v>
      </c>
    </row>
    <row x14ac:dyDescent="0.25" r="3881" customHeight="1" ht="23.25">
      <c r="A3881" s="97">
        <v>56</v>
      </c>
      <c r="B3881" s="2" t="s">
        <v>8097</v>
      </c>
      <c r="C3881" s="1101">
        <v>3880</v>
      </c>
      <c r="D3881" s="1101">
        <v>23</v>
      </c>
      <c r="E3881" s="1101">
        <v>37</v>
      </c>
      <c r="F3881" s="1101">
        <v>448</v>
      </c>
      <c r="G3881" s="1101">
        <v>92</v>
      </c>
      <c r="H3881" s="1102">
        <f>MID(I3881,1,50)</f>
      </c>
      <c r="I3881" s="1" t="s">
        <v>8280</v>
      </c>
      <c r="J3881" s="1104" t="s">
        <v>8281</v>
      </c>
    </row>
    <row x14ac:dyDescent="0.25" r="3882" customHeight="1" ht="23.25">
      <c r="A3882" s="97">
        <v>56</v>
      </c>
      <c r="B3882" s="2" t="s">
        <v>8097</v>
      </c>
      <c r="C3882" s="1101">
        <v>3881</v>
      </c>
      <c r="D3882" s="1101">
        <v>23</v>
      </c>
      <c r="E3882" s="1101">
        <v>37</v>
      </c>
      <c r="F3882" s="1101">
        <v>448</v>
      </c>
      <c r="G3882" s="1101">
        <v>93</v>
      </c>
      <c r="H3882" s="1102">
        <f>MID(I3882,1,50)</f>
      </c>
      <c r="I3882" s="1" t="s">
        <v>8282</v>
      </c>
      <c r="J3882" s="1104" t="s">
        <v>8283</v>
      </c>
    </row>
    <row x14ac:dyDescent="0.25" r="3883" customHeight="1" ht="23.25">
      <c r="A3883" s="97">
        <v>56</v>
      </c>
      <c r="B3883" s="2" t="s">
        <v>8097</v>
      </c>
      <c r="C3883" s="1101">
        <v>3882</v>
      </c>
      <c r="D3883" s="1101">
        <v>23</v>
      </c>
      <c r="E3883" s="1101">
        <v>37</v>
      </c>
      <c r="F3883" s="1101">
        <v>448</v>
      </c>
      <c r="G3883" s="1101">
        <v>94</v>
      </c>
      <c r="H3883" s="1102">
        <f>MID(I3883,1,50)</f>
      </c>
      <c r="I3883" s="1" t="s">
        <v>8284</v>
      </c>
      <c r="J3883" s="1104" t="s">
        <v>8285</v>
      </c>
    </row>
    <row x14ac:dyDescent="0.25" r="3884" customHeight="1" ht="23.25">
      <c r="A3884" s="97">
        <v>56</v>
      </c>
      <c r="B3884" s="2" t="s">
        <v>8097</v>
      </c>
      <c r="C3884" s="1101">
        <v>3883</v>
      </c>
      <c r="D3884" s="1101">
        <v>23</v>
      </c>
      <c r="E3884" s="1101">
        <v>37</v>
      </c>
      <c r="F3884" s="1101">
        <v>448</v>
      </c>
      <c r="G3884" s="1101">
        <v>95</v>
      </c>
      <c r="H3884" s="1102">
        <f>MID(I3884,1,50)</f>
      </c>
      <c r="I3884" s="1" t="s">
        <v>8286</v>
      </c>
      <c r="J3884" s="1104" t="s">
        <v>8287</v>
      </c>
    </row>
    <row x14ac:dyDescent="0.25" r="3885" customHeight="1" ht="23.25">
      <c r="A3885" s="97">
        <v>56</v>
      </c>
      <c r="B3885" s="2" t="s">
        <v>8097</v>
      </c>
      <c r="C3885" s="1101">
        <v>3884</v>
      </c>
      <c r="D3885" s="1101">
        <v>23</v>
      </c>
      <c r="E3885" s="1101">
        <v>37</v>
      </c>
      <c r="F3885" s="1101">
        <v>448</v>
      </c>
      <c r="G3885" s="1101">
        <v>96</v>
      </c>
      <c r="H3885" s="1102">
        <f>MID(I3885,1,50)</f>
      </c>
      <c r="I3885" s="1" t="s">
        <v>8288</v>
      </c>
      <c r="J3885" s="1104" t="s">
        <v>8289</v>
      </c>
    </row>
    <row x14ac:dyDescent="0.25" r="3886" customHeight="1" ht="23.25">
      <c r="A3886" s="97">
        <v>56</v>
      </c>
      <c r="B3886" s="2" t="s">
        <v>8097</v>
      </c>
      <c r="C3886" s="1101">
        <v>3885</v>
      </c>
      <c r="D3886" s="1101">
        <v>23</v>
      </c>
      <c r="E3886" s="1101">
        <v>37</v>
      </c>
      <c r="F3886" s="1101">
        <v>448</v>
      </c>
      <c r="G3886" s="1101">
        <v>97</v>
      </c>
      <c r="H3886" s="1102">
        <f>MID(I3886,1,50)</f>
      </c>
      <c r="I3886" s="1" t="s">
        <v>8290</v>
      </c>
      <c r="J3886" s="1104" t="s">
        <v>8291</v>
      </c>
    </row>
    <row x14ac:dyDescent="0.25" r="3887" customHeight="1" ht="23.25">
      <c r="A3887" s="97">
        <v>56</v>
      </c>
      <c r="B3887" s="2" t="s">
        <v>8097</v>
      </c>
      <c r="C3887" s="1101">
        <v>3886</v>
      </c>
      <c r="D3887" s="1101">
        <v>23</v>
      </c>
      <c r="E3887" s="1101">
        <v>37</v>
      </c>
      <c r="F3887" s="1101">
        <v>448</v>
      </c>
      <c r="G3887" s="1101">
        <v>98</v>
      </c>
      <c r="H3887" s="1102">
        <f>MID(I3887,1,50)</f>
      </c>
      <c r="I3887" s="1" t="s">
        <v>8292</v>
      </c>
      <c r="J3887" s="1104" t="s">
        <v>8293</v>
      </c>
    </row>
    <row x14ac:dyDescent="0.25" r="3888" customHeight="1" ht="23.25">
      <c r="A3888" s="97">
        <v>56</v>
      </c>
      <c r="B3888" s="2" t="s">
        <v>8097</v>
      </c>
      <c r="C3888" s="1101">
        <v>3887</v>
      </c>
      <c r="D3888" s="1101">
        <v>23</v>
      </c>
      <c r="E3888" s="1101">
        <v>37</v>
      </c>
      <c r="F3888" s="1101">
        <v>448</v>
      </c>
      <c r="G3888" s="1101">
        <v>99</v>
      </c>
      <c r="H3888" s="1102">
        <f>MID(I3888,1,50)</f>
      </c>
      <c r="I3888" s="1" t="s">
        <v>8294</v>
      </c>
      <c r="J3888" s="1104" t="s">
        <v>8295</v>
      </c>
    </row>
    <row x14ac:dyDescent="0.25" r="3889" customHeight="1" ht="23.25">
      <c r="A3889" s="97">
        <v>56</v>
      </c>
      <c r="B3889" s="2" t="s">
        <v>8097</v>
      </c>
      <c r="C3889" s="1101">
        <v>3888</v>
      </c>
      <c r="D3889" s="1101">
        <v>23</v>
      </c>
      <c r="E3889" s="1101">
        <v>37</v>
      </c>
      <c r="F3889" s="1101">
        <v>448</v>
      </c>
      <c r="G3889" s="1101">
        <v>100</v>
      </c>
      <c r="H3889" s="1102">
        <f>MID(I3889,1,50)</f>
      </c>
      <c r="I3889" s="1" t="s">
        <v>8296</v>
      </c>
      <c r="J3889" s="1104" t="s">
        <v>8297</v>
      </c>
    </row>
    <row x14ac:dyDescent="0.25" r="3890" customHeight="1" ht="23.25">
      <c r="A3890" s="97">
        <v>56</v>
      </c>
      <c r="B3890" s="2" t="s">
        <v>8097</v>
      </c>
      <c r="C3890" s="1101">
        <v>3889</v>
      </c>
      <c r="D3890" s="1101">
        <v>23</v>
      </c>
      <c r="E3890" s="1101">
        <v>37</v>
      </c>
      <c r="F3890" s="1101">
        <v>448</v>
      </c>
      <c r="G3890" s="1101">
        <v>101</v>
      </c>
      <c r="H3890" s="1102">
        <f>MID(I3890,1,50)</f>
      </c>
      <c r="I3890" s="1" t="s">
        <v>8298</v>
      </c>
      <c r="J3890" s="1104" t="s">
        <v>8299</v>
      </c>
    </row>
    <row x14ac:dyDescent="0.25" r="3891" customHeight="1" ht="23.25">
      <c r="A3891" s="97">
        <v>56</v>
      </c>
      <c r="B3891" s="2" t="s">
        <v>8097</v>
      </c>
      <c r="C3891" s="1101">
        <v>3890</v>
      </c>
      <c r="D3891" s="1101">
        <v>23</v>
      </c>
      <c r="E3891" s="1101">
        <v>37</v>
      </c>
      <c r="F3891" s="1101">
        <v>448</v>
      </c>
      <c r="G3891" s="1101">
        <v>102</v>
      </c>
      <c r="H3891" s="1102">
        <f>MID(I3891,1,50)</f>
      </c>
      <c r="I3891" s="1" t="s">
        <v>8300</v>
      </c>
      <c r="J3891" s="1104" t="s">
        <v>8301</v>
      </c>
    </row>
    <row x14ac:dyDescent="0.25" r="3892" customHeight="1" ht="23.25">
      <c r="A3892" s="97">
        <v>56</v>
      </c>
      <c r="B3892" s="2" t="s">
        <v>8097</v>
      </c>
      <c r="C3892" s="1101">
        <v>3891</v>
      </c>
      <c r="D3892" s="1101">
        <v>23</v>
      </c>
      <c r="E3892" s="1101">
        <v>37</v>
      </c>
      <c r="F3892" s="1101">
        <v>449</v>
      </c>
      <c r="G3892" s="1101">
        <v>103</v>
      </c>
      <c r="H3892" s="1102">
        <f>MID(I3892,1,50)</f>
      </c>
      <c r="I3892" s="1" t="s">
        <v>8302</v>
      </c>
      <c r="J3892" s="1104" t="s">
        <v>8303</v>
      </c>
    </row>
    <row x14ac:dyDescent="0.25" r="3893" customHeight="1" ht="23.25">
      <c r="A3893" s="97">
        <v>56</v>
      </c>
      <c r="B3893" s="2" t="s">
        <v>8097</v>
      </c>
      <c r="C3893" s="1101">
        <v>3892</v>
      </c>
      <c r="D3893" s="1101">
        <v>23</v>
      </c>
      <c r="E3893" s="1101">
        <v>37</v>
      </c>
      <c r="F3893" s="1101">
        <v>449</v>
      </c>
      <c r="G3893" s="1101">
        <v>104</v>
      </c>
      <c r="H3893" s="1102">
        <f>MID(I3893,1,50)</f>
      </c>
      <c r="I3893" s="1" t="s">
        <v>8304</v>
      </c>
      <c r="J3893" s="1104" t="s">
        <v>8305</v>
      </c>
    </row>
    <row x14ac:dyDescent="0.25" r="3894" customHeight="1" ht="23.25">
      <c r="A3894" s="97">
        <v>56</v>
      </c>
      <c r="B3894" s="2" t="s">
        <v>8097</v>
      </c>
      <c r="C3894" s="1101">
        <v>3893</v>
      </c>
      <c r="D3894" s="1101">
        <v>23</v>
      </c>
      <c r="E3894" s="1101">
        <v>37</v>
      </c>
      <c r="F3894" s="1101">
        <v>449</v>
      </c>
      <c r="G3894" s="1101">
        <v>105</v>
      </c>
      <c r="H3894" s="1102">
        <f>MID(I3894,1,50)</f>
      </c>
      <c r="I3894" s="1" t="s">
        <v>8306</v>
      </c>
      <c r="J3894" s="1104" t="s">
        <v>8307</v>
      </c>
    </row>
    <row x14ac:dyDescent="0.25" r="3895" customHeight="1" ht="23.25">
      <c r="A3895" s="97">
        <v>56</v>
      </c>
      <c r="B3895" s="2" t="s">
        <v>8097</v>
      </c>
      <c r="C3895" s="1101">
        <v>3894</v>
      </c>
      <c r="D3895" s="1101">
        <v>23</v>
      </c>
      <c r="E3895" s="1101">
        <v>37</v>
      </c>
      <c r="F3895" s="1101">
        <v>449</v>
      </c>
      <c r="G3895" s="1101">
        <v>106</v>
      </c>
      <c r="H3895" s="1102">
        <f>MID(I3895,1,50)</f>
      </c>
      <c r="I3895" s="1" t="s">
        <v>8308</v>
      </c>
      <c r="J3895" s="1104" t="s">
        <v>8309</v>
      </c>
    </row>
    <row x14ac:dyDescent="0.25" r="3896" customHeight="1" ht="23.25">
      <c r="A3896" s="97">
        <v>56</v>
      </c>
      <c r="B3896" s="2" t="s">
        <v>8097</v>
      </c>
      <c r="C3896" s="1101">
        <v>3895</v>
      </c>
      <c r="D3896" s="1101">
        <v>23</v>
      </c>
      <c r="E3896" s="1101">
        <v>37</v>
      </c>
      <c r="F3896" s="1101">
        <v>449</v>
      </c>
      <c r="G3896" s="1101">
        <v>107</v>
      </c>
      <c r="H3896" s="1102">
        <f>MID(I3896,1,50)</f>
      </c>
      <c r="I3896" s="1" t="s">
        <v>8310</v>
      </c>
      <c r="J3896" s="1104" t="s">
        <v>8311</v>
      </c>
    </row>
    <row x14ac:dyDescent="0.25" r="3897" customHeight="1" ht="23.25">
      <c r="A3897" s="97">
        <v>56</v>
      </c>
      <c r="B3897" s="2" t="s">
        <v>8097</v>
      </c>
      <c r="C3897" s="1101">
        <v>3896</v>
      </c>
      <c r="D3897" s="1101">
        <v>23</v>
      </c>
      <c r="E3897" s="1101">
        <v>37</v>
      </c>
      <c r="F3897" s="1101">
        <v>449</v>
      </c>
      <c r="G3897" s="1101">
        <v>108</v>
      </c>
      <c r="H3897" s="1102">
        <f>MID(I3897,1,50)</f>
      </c>
      <c r="I3897" s="1" t="s">
        <v>8312</v>
      </c>
      <c r="J3897" s="1104" t="s">
        <v>8313</v>
      </c>
    </row>
    <row x14ac:dyDescent="0.25" r="3898" customHeight="1" ht="23.25">
      <c r="A3898" s="97">
        <v>56</v>
      </c>
      <c r="B3898" s="2" t="s">
        <v>8097</v>
      </c>
      <c r="C3898" s="1101">
        <v>3897</v>
      </c>
      <c r="D3898" s="1101">
        <v>23</v>
      </c>
      <c r="E3898" s="1101">
        <v>37</v>
      </c>
      <c r="F3898" s="1101">
        <v>449</v>
      </c>
      <c r="G3898" s="1101">
        <v>109</v>
      </c>
      <c r="H3898" s="1102">
        <f>MID(I3898,1,50)</f>
      </c>
      <c r="I3898" s="1" t="s">
        <v>8314</v>
      </c>
      <c r="J3898" s="1104" t="s">
        <v>8315</v>
      </c>
    </row>
    <row x14ac:dyDescent="0.25" r="3899" customHeight="1" ht="23.25">
      <c r="A3899" s="97">
        <v>56</v>
      </c>
      <c r="B3899" s="2" t="s">
        <v>8097</v>
      </c>
      <c r="C3899" s="1101">
        <v>3898</v>
      </c>
      <c r="D3899" s="1101">
        <v>23</v>
      </c>
      <c r="E3899" s="1101">
        <v>37</v>
      </c>
      <c r="F3899" s="1101">
        <v>449</v>
      </c>
      <c r="G3899" s="1101">
        <v>110</v>
      </c>
      <c r="H3899" s="1102">
        <f>MID(I3899,1,50)</f>
      </c>
      <c r="I3899" s="1" t="s">
        <v>8316</v>
      </c>
      <c r="J3899" s="1104" t="s">
        <v>8317</v>
      </c>
    </row>
    <row x14ac:dyDescent="0.25" r="3900" customHeight="1" ht="23.25">
      <c r="A3900" s="97">
        <v>56</v>
      </c>
      <c r="B3900" s="2" t="s">
        <v>8097</v>
      </c>
      <c r="C3900" s="1101">
        <v>3899</v>
      </c>
      <c r="D3900" s="1101">
        <v>23</v>
      </c>
      <c r="E3900" s="1101">
        <v>37</v>
      </c>
      <c r="F3900" s="1101">
        <v>449</v>
      </c>
      <c r="G3900" s="1101">
        <v>111</v>
      </c>
      <c r="H3900" s="1102">
        <f>MID(I3900,1,50)</f>
      </c>
      <c r="I3900" s="1" t="s">
        <v>8258</v>
      </c>
      <c r="J3900" s="1104" t="s">
        <v>8318</v>
      </c>
    </row>
    <row x14ac:dyDescent="0.25" r="3901" customHeight="1" ht="23.25">
      <c r="A3901" s="97">
        <v>56</v>
      </c>
      <c r="B3901" s="2" t="s">
        <v>8097</v>
      </c>
      <c r="C3901" s="1101">
        <v>3900</v>
      </c>
      <c r="D3901" s="1101">
        <v>23</v>
      </c>
      <c r="E3901" s="1101">
        <v>37</v>
      </c>
      <c r="F3901" s="1101">
        <v>449</v>
      </c>
      <c r="G3901" s="1101">
        <v>112</v>
      </c>
      <c r="H3901" s="1102">
        <f>MID(I3901,1,50)</f>
      </c>
      <c r="I3901" s="1" t="s">
        <v>8319</v>
      </c>
      <c r="J3901" s="1104" t="s">
        <v>8320</v>
      </c>
    </row>
    <row x14ac:dyDescent="0.25" r="3902" customHeight="1" ht="23.25">
      <c r="A3902" s="97">
        <v>56</v>
      </c>
      <c r="B3902" s="2" t="s">
        <v>8097</v>
      </c>
      <c r="C3902" s="1101">
        <v>3901</v>
      </c>
      <c r="D3902" s="1101">
        <v>23</v>
      </c>
      <c r="E3902" s="1101">
        <v>37</v>
      </c>
      <c r="F3902" s="1101">
        <v>449</v>
      </c>
      <c r="G3902" s="1101">
        <v>113</v>
      </c>
      <c r="H3902" s="1102">
        <f>MID(I3902,1,50)</f>
      </c>
      <c r="I3902" s="1" t="s">
        <v>8321</v>
      </c>
      <c r="J3902" s="1104" t="s">
        <v>8322</v>
      </c>
    </row>
    <row x14ac:dyDescent="0.25" r="3903" customHeight="1" ht="23.25">
      <c r="A3903" s="97">
        <v>56</v>
      </c>
      <c r="B3903" s="2" t="s">
        <v>8097</v>
      </c>
      <c r="C3903" s="1101">
        <v>3902</v>
      </c>
      <c r="D3903" s="1101">
        <v>23</v>
      </c>
      <c r="E3903" s="1101">
        <v>37</v>
      </c>
      <c r="F3903" s="1101">
        <v>449</v>
      </c>
      <c r="G3903" s="1101">
        <v>114</v>
      </c>
      <c r="H3903" s="1102">
        <f>MID(I3903,1,50)</f>
      </c>
      <c r="I3903" s="1" t="s">
        <v>8323</v>
      </c>
      <c r="J3903" s="1104" t="s">
        <v>8324</v>
      </c>
    </row>
    <row x14ac:dyDescent="0.25" r="3904" customHeight="1" ht="23.25">
      <c r="A3904" s="97">
        <v>56</v>
      </c>
      <c r="B3904" s="2" t="s">
        <v>8097</v>
      </c>
      <c r="C3904" s="1101">
        <v>3903</v>
      </c>
      <c r="D3904" s="1101">
        <v>23</v>
      </c>
      <c r="E3904" s="1101">
        <v>37</v>
      </c>
      <c r="F3904" s="1101">
        <v>449</v>
      </c>
      <c r="G3904" s="1101">
        <v>115</v>
      </c>
      <c r="H3904" s="1102">
        <f>MID(I3904,1,50)</f>
      </c>
      <c r="I3904" s="1" t="s">
        <v>8325</v>
      </c>
      <c r="J3904" s="1104" t="s">
        <v>8326</v>
      </c>
    </row>
    <row x14ac:dyDescent="0.25" r="3905" customHeight="1" ht="23.25">
      <c r="A3905" s="97">
        <v>56</v>
      </c>
      <c r="B3905" s="2" t="s">
        <v>8097</v>
      </c>
      <c r="C3905" s="1101">
        <v>3904</v>
      </c>
      <c r="D3905" s="1101">
        <v>23</v>
      </c>
      <c r="E3905" s="1101">
        <v>37</v>
      </c>
      <c r="F3905" s="1101">
        <v>449</v>
      </c>
      <c r="G3905" s="1101">
        <v>116</v>
      </c>
      <c r="H3905" s="1102">
        <f>MID(I3905,1,50)</f>
      </c>
      <c r="I3905" s="1" t="s">
        <v>8327</v>
      </c>
      <c r="J3905" s="1104" t="s">
        <v>8328</v>
      </c>
    </row>
    <row x14ac:dyDescent="0.25" r="3906" customHeight="1" ht="23.25">
      <c r="A3906" s="97">
        <v>56</v>
      </c>
      <c r="B3906" s="2" t="s">
        <v>8097</v>
      </c>
      <c r="C3906" s="1101">
        <v>3905</v>
      </c>
      <c r="D3906" s="1101">
        <v>23</v>
      </c>
      <c r="E3906" s="1101">
        <v>37</v>
      </c>
      <c r="F3906" s="1101">
        <v>449</v>
      </c>
      <c r="G3906" s="1101">
        <v>117</v>
      </c>
      <c r="H3906" s="1102">
        <f>MID(I3906,1,50)</f>
      </c>
      <c r="I3906" s="1" t="s">
        <v>8329</v>
      </c>
      <c r="J3906" s="1104" t="s">
        <v>8330</v>
      </c>
    </row>
    <row x14ac:dyDescent="0.25" r="3907" customHeight="1" ht="23.25">
      <c r="A3907" s="97">
        <v>56</v>
      </c>
      <c r="B3907" s="2" t="s">
        <v>8097</v>
      </c>
      <c r="C3907" s="1101">
        <v>3906</v>
      </c>
      <c r="D3907" s="1101">
        <v>23</v>
      </c>
      <c r="E3907" s="1101">
        <v>37</v>
      </c>
      <c r="F3907" s="1101">
        <v>449</v>
      </c>
      <c r="G3907" s="1101">
        <v>118</v>
      </c>
      <c r="H3907" s="1102">
        <f>MID(I3907,1,50)</f>
      </c>
      <c r="I3907" s="1" t="s">
        <v>8331</v>
      </c>
      <c r="J3907" s="1104" t="s">
        <v>8332</v>
      </c>
    </row>
    <row x14ac:dyDescent="0.25" r="3908" customHeight="1" ht="23.25">
      <c r="A3908" s="97">
        <v>56</v>
      </c>
      <c r="B3908" s="2" t="s">
        <v>8097</v>
      </c>
      <c r="C3908" s="1101">
        <v>3907</v>
      </c>
      <c r="D3908" s="1101">
        <v>23</v>
      </c>
      <c r="E3908" s="1101">
        <v>37</v>
      </c>
      <c r="F3908" s="1101">
        <v>449</v>
      </c>
      <c r="G3908" s="1101">
        <v>119</v>
      </c>
      <c r="H3908" s="1102">
        <f>MID(I3908,1,50)</f>
      </c>
      <c r="I3908" s="1" t="s">
        <v>8333</v>
      </c>
      <c r="J3908" s="1104" t="s">
        <v>8334</v>
      </c>
    </row>
    <row x14ac:dyDescent="0.25" r="3909" customHeight="1" ht="23.25">
      <c r="A3909" s="97">
        <v>56</v>
      </c>
      <c r="B3909" s="2" t="s">
        <v>8097</v>
      </c>
      <c r="C3909" s="1101">
        <v>3908</v>
      </c>
      <c r="D3909" s="1101">
        <v>23</v>
      </c>
      <c r="E3909" s="1101">
        <v>37</v>
      </c>
      <c r="F3909" s="1101">
        <v>449</v>
      </c>
      <c r="G3909" s="1101">
        <v>120</v>
      </c>
      <c r="H3909" s="1102">
        <f>MID(I3909,1,50)</f>
      </c>
      <c r="I3909" s="1" t="s">
        <v>8335</v>
      </c>
      <c r="J3909" s="1104" t="s">
        <v>8336</v>
      </c>
    </row>
    <row x14ac:dyDescent="0.25" r="3910" customHeight="1" ht="23.25">
      <c r="A3910" s="97">
        <v>56</v>
      </c>
      <c r="B3910" s="2" t="s">
        <v>8097</v>
      </c>
      <c r="C3910" s="1101">
        <v>3909</v>
      </c>
      <c r="D3910" s="1101">
        <v>23</v>
      </c>
      <c r="E3910" s="1101">
        <v>37</v>
      </c>
      <c r="F3910" s="1101">
        <v>449</v>
      </c>
      <c r="G3910" s="1101">
        <v>121</v>
      </c>
      <c r="H3910" s="1102">
        <f>MID(I3910,1,50)</f>
      </c>
      <c r="I3910" s="1" t="s">
        <v>8256</v>
      </c>
      <c r="J3910" s="1104" t="s">
        <v>8337</v>
      </c>
    </row>
    <row x14ac:dyDescent="0.25" r="3911" customHeight="1" ht="23.25">
      <c r="A3911" s="97">
        <v>56</v>
      </c>
      <c r="B3911" s="2" t="s">
        <v>8097</v>
      </c>
      <c r="C3911" s="1101">
        <v>3910</v>
      </c>
      <c r="D3911" s="1101">
        <v>23</v>
      </c>
      <c r="E3911" s="1101">
        <v>37</v>
      </c>
      <c r="F3911" s="1101">
        <v>449</v>
      </c>
      <c r="G3911" s="1101">
        <v>122</v>
      </c>
      <c r="H3911" s="1102">
        <f>MID(I3911,1,50)</f>
      </c>
      <c r="I3911" s="1" t="s">
        <v>8338</v>
      </c>
      <c r="J3911" s="1104" t="s">
        <v>8339</v>
      </c>
    </row>
    <row x14ac:dyDescent="0.25" r="3912" customHeight="1" ht="23.25">
      <c r="A3912" s="97">
        <v>56</v>
      </c>
      <c r="B3912" s="2" t="s">
        <v>8097</v>
      </c>
      <c r="C3912" s="1101">
        <v>3911</v>
      </c>
      <c r="D3912" s="1101">
        <v>23</v>
      </c>
      <c r="E3912" s="1101">
        <v>37</v>
      </c>
      <c r="F3912" s="1101">
        <v>449</v>
      </c>
      <c r="G3912" s="1101">
        <v>123</v>
      </c>
      <c r="H3912" s="1102">
        <f>MID(I3912,1,50)</f>
      </c>
      <c r="I3912" s="1" t="s">
        <v>8340</v>
      </c>
      <c r="J3912" s="1104" t="s">
        <v>8341</v>
      </c>
    </row>
    <row x14ac:dyDescent="0.25" r="3913" customHeight="1" ht="23.25">
      <c r="A3913" s="97">
        <v>56</v>
      </c>
      <c r="B3913" s="2" t="s">
        <v>8097</v>
      </c>
      <c r="C3913" s="1101">
        <v>3912</v>
      </c>
      <c r="D3913" s="1101">
        <v>23</v>
      </c>
      <c r="E3913" s="1101">
        <v>37</v>
      </c>
      <c r="F3913" s="1101">
        <v>449</v>
      </c>
      <c r="G3913" s="1101">
        <v>124</v>
      </c>
      <c r="H3913" s="1102">
        <f>MID(I3913,1,50)</f>
      </c>
      <c r="I3913" s="1" t="s">
        <v>8342</v>
      </c>
      <c r="J3913" s="1104" t="s">
        <v>8343</v>
      </c>
    </row>
    <row x14ac:dyDescent="0.25" r="3914" customHeight="1" ht="23.25">
      <c r="A3914" s="97">
        <v>56</v>
      </c>
      <c r="B3914" s="2" t="s">
        <v>8097</v>
      </c>
      <c r="C3914" s="1101">
        <v>3913</v>
      </c>
      <c r="D3914" s="1101">
        <v>23</v>
      </c>
      <c r="E3914" s="1101">
        <v>37</v>
      </c>
      <c r="F3914" s="1101">
        <v>449</v>
      </c>
      <c r="G3914" s="1101">
        <v>125</v>
      </c>
      <c r="H3914" s="1102">
        <f>MID(I3914,1,50)</f>
      </c>
      <c r="I3914" s="1" t="s">
        <v>8344</v>
      </c>
      <c r="J3914" s="1104" t="s">
        <v>8345</v>
      </c>
    </row>
    <row x14ac:dyDescent="0.25" r="3915" customHeight="1" ht="23.25">
      <c r="A3915" s="97">
        <v>56</v>
      </c>
      <c r="B3915" s="2" t="s">
        <v>8097</v>
      </c>
      <c r="C3915" s="1101">
        <v>3914</v>
      </c>
      <c r="D3915" s="1101">
        <v>23</v>
      </c>
      <c r="E3915" s="1101">
        <v>37</v>
      </c>
      <c r="F3915" s="1101">
        <v>449</v>
      </c>
      <c r="G3915" s="1101">
        <v>126</v>
      </c>
      <c r="H3915" s="1102">
        <f>MID(I3915,1,50)</f>
      </c>
      <c r="I3915" s="1" t="s">
        <v>8346</v>
      </c>
      <c r="J3915" s="1104" t="s">
        <v>8347</v>
      </c>
    </row>
    <row x14ac:dyDescent="0.25" r="3916" customHeight="1" ht="23.25">
      <c r="A3916" s="97">
        <v>56</v>
      </c>
      <c r="B3916" s="2" t="s">
        <v>8097</v>
      </c>
      <c r="C3916" s="1101">
        <v>3915</v>
      </c>
      <c r="D3916" s="1101">
        <v>23</v>
      </c>
      <c r="E3916" s="1101">
        <v>37</v>
      </c>
      <c r="F3916" s="1101">
        <v>450</v>
      </c>
      <c r="G3916" s="1101">
        <v>127</v>
      </c>
      <c r="H3916" s="1102">
        <f>MID(I3916,1,50)</f>
      </c>
      <c r="I3916" s="1" t="s">
        <v>8348</v>
      </c>
      <c r="J3916" s="1104" t="s">
        <v>8349</v>
      </c>
    </row>
    <row x14ac:dyDescent="0.25" r="3917" customHeight="1" ht="23.25">
      <c r="A3917" s="97">
        <v>56</v>
      </c>
      <c r="B3917" s="2" t="s">
        <v>8097</v>
      </c>
      <c r="C3917" s="1101">
        <v>3916</v>
      </c>
      <c r="D3917" s="1101">
        <v>23</v>
      </c>
      <c r="E3917" s="1101">
        <v>37</v>
      </c>
      <c r="F3917" s="1101">
        <v>450</v>
      </c>
      <c r="G3917" s="1101">
        <v>128</v>
      </c>
      <c r="H3917" s="1102">
        <f>MID(I3917,1,50)</f>
      </c>
      <c r="I3917" s="1" t="s">
        <v>8176</v>
      </c>
      <c r="J3917" s="1104" t="s">
        <v>8350</v>
      </c>
    </row>
    <row x14ac:dyDescent="0.25" r="3918" customHeight="1" ht="23.25">
      <c r="A3918" s="97">
        <v>56</v>
      </c>
      <c r="B3918" s="2" t="s">
        <v>8097</v>
      </c>
      <c r="C3918" s="1101">
        <v>3917</v>
      </c>
      <c r="D3918" s="1101">
        <v>23</v>
      </c>
      <c r="E3918" s="1101">
        <v>37</v>
      </c>
      <c r="F3918" s="1101">
        <v>450</v>
      </c>
      <c r="G3918" s="1101">
        <v>129</v>
      </c>
      <c r="H3918" s="1102">
        <f>MID(I3918,1,50)</f>
      </c>
      <c r="I3918" s="1" t="s">
        <v>8312</v>
      </c>
      <c r="J3918" s="1104" t="s">
        <v>8351</v>
      </c>
    </row>
    <row x14ac:dyDescent="0.25" r="3919" customHeight="1" ht="23.25">
      <c r="A3919" s="97">
        <v>56</v>
      </c>
      <c r="B3919" s="2" t="s">
        <v>8097</v>
      </c>
      <c r="C3919" s="1101">
        <v>3918</v>
      </c>
      <c r="D3919" s="1101">
        <v>23</v>
      </c>
      <c r="E3919" s="1101">
        <v>37</v>
      </c>
      <c r="F3919" s="1101">
        <v>450</v>
      </c>
      <c r="G3919" s="1101">
        <v>130</v>
      </c>
      <c r="H3919" s="1102">
        <f>MID(I3919,1,50)</f>
      </c>
      <c r="I3919" s="1" t="s">
        <v>8352</v>
      </c>
      <c r="J3919" s="1104" t="s">
        <v>8353</v>
      </c>
    </row>
    <row x14ac:dyDescent="0.25" r="3920" customHeight="1" ht="23.25">
      <c r="A3920" s="97">
        <v>56</v>
      </c>
      <c r="B3920" s="2" t="s">
        <v>8097</v>
      </c>
      <c r="C3920" s="1101">
        <v>3919</v>
      </c>
      <c r="D3920" s="1101">
        <v>23</v>
      </c>
      <c r="E3920" s="1101">
        <v>37</v>
      </c>
      <c r="F3920" s="1101">
        <v>450</v>
      </c>
      <c r="G3920" s="1101">
        <v>131</v>
      </c>
      <c r="H3920" s="1102">
        <f>MID(I3920,1,50)</f>
      </c>
      <c r="I3920" s="1" t="s">
        <v>8256</v>
      </c>
      <c r="J3920" s="1104" t="s">
        <v>8354</v>
      </c>
    </row>
    <row x14ac:dyDescent="0.25" r="3921" customHeight="1" ht="23.25">
      <c r="A3921" s="97">
        <v>56</v>
      </c>
      <c r="B3921" s="2" t="s">
        <v>8097</v>
      </c>
      <c r="C3921" s="1101">
        <v>3920</v>
      </c>
      <c r="D3921" s="1101">
        <v>23</v>
      </c>
      <c r="E3921" s="1101">
        <v>37</v>
      </c>
      <c r="F3921" s="1101">
        <v>450</v>
      </c>
      <c r="G3921" s="1101">
        <v>132</v>
      </c>
      <c r="H3921" s="1102">
        <f>MID(I3921,1,50)</f>
      </c>
      <c r="I3921" s="1" t="s">
        <v>8258</v>
      </c>
      <c r="J3921" s="1104" t="s">
        <v>8355</v>
      </c>
    </row>
    <row x14ac:dyDescent="0.25" r="3922" customHeight="1" ht="23.25">
      <c r="A3922" s="97">
        <v>56</v>
      </c>
      <c r="B3922" s="2" t="s">
        <v>8097</v>
      </c>
      <c r="C3922" s="1101">
        <v>3921</v>
      </c>
      <c r="D3922" s="1101">
        <v>23</v>
      </c>
      <c r="E3922" s="1101">
        <v>37</v>
      </c>
      <c r="F3922" s="1101">
        <v>450</v>
      </c>
      <c r="G3922" s="1101">
        <v>133</v>
      </c>
      <c r="H3922" s="1102">
        <f>MID(I3922,1,50)</f>
      </c>
      <c r="I3922" s="1" t="s">
        <v>8356</v>
      </c>
      <c r="J3922" s="1104" t="s">
        <v>8357</v>
      </c>
    </row>
    <row x14ac:dyDescent="0.25" r="3923" customHeight="1" ht="23.25">
      <c r="A3923" s="97">
        <v>56</v>
      </c>
      <c r="B3923" s="2" t="s">
        <v>8097</v>
      </c>
      <c r="C3923" s="1101">
        <v>3922</v>
      </c>
      <c r="D3923" s="1101">
        <v>23</v>
      </c>
      <c r="E3923" s="1101">
        <v>37</v>
      </c>
      <c r="F3923" s="1101">
        <v>450</v>
      </c>
      <c r="G3923" s="1101">
        <v>134</v>
      </c>
      <c r="H3923" s="1102">
        <f>MID(I3923,1,50)</f>
      </c>
      <c r="I3923" s="1" t="s">
        <v>8358</v>
      </c>
      <c r="J3923" s="1104" t="s">
        <v>8359</v>
      </c>
    </row>
    <row x14ac:dyDescent="0.25" r="3924" customHeight="1" ht="23.25">
      <c r="A3924" s="97">
        <v>56</v>
      </c>
      <c r="B3924" s="2" t="s">
        <v>8097</v>
      </c>
      <c r="C3924" s="1101">
        <v>3923</v>
      </c>
      <c r="D3924" s="1101">
        <v>23</v>
      </c>
      <c r="E3924" s="1101">
        <v>37</v>
      </c>
      <c r="F3924" s="1101">
        <v>450</v>
      </c>
      <c r="G3924" s="1101">
        <v>135</v>
      </c>
      <c r="H3924" s="1102">
        <f>MID(I3924,1,50)</f>
      </c>
      <c r="I3924" s="1" t="s">
        <v>8360</v>
      </c>
      <c r="J3924" s="1104" t="s">
        <v>8361</v>
      </c>
    </row>
    <row x14ac:dyDescent="0.25" r="3925" customHeight="1" ht="23.25">
      <c r="A3925" s="97">
        <v>56</v>
      </c>
      <c r="B3925" s="2" t="s">
        <v>8097</v>
      </c>
      <c r="C3925" s="1101">
        <v>3924</v>
      </c>
      <c r="D3925" s="1101">
        <v>23</v>
      </c>
      <c r="E3925" s="1101">
        <v>37</v>
      </c>
      <c r="F3925" s="1101">
        <v>450</v>
      </c>
      <c r="G3925" s="1101">
        <v>136</v>
      </c>
      <c r="H3925" s="1102">
        <f>MID(I3925,1,50)</f>
      </c>
      <c r="I3925" s="1" t="s">
        <v>8362</v>
      </c>
      <c r="J3925" s="1104" t="s">
        <v>8363</v>
      </c>
    </row>
    <row x14ac:dyDescent="0.25" r="3926" customHeight="1" ht="23.25">
      <c r="A3926" s="97">
        <v>56</v>
      </c>
      <c r="B3926" s="2" t="s">
        <v>8097</v>
      </c>
      <c r="C3926" s="1101">
        <v>3925</v>
      </c>
      <c r="D3926" s="1101">
        <v>23</v>
      </c>
      <c r="E3926" s="1101">
        <v>37</v>
      </c>
      <c r="F3926" s="1101">
        <v>450</v>
      </c>
      <c r="G3926" s="1101">
        <v>137</v>
      </c>
      <c r="H3926" s="1102">
        <f>MID(I3926,1,50)</f>
      </c>
      <c r="I3926" s="1" t="s">
        <v>8364</v>
      </c>
      <c r="J3926" s="1104" t="s">
        <v>8365</v>
      </c>
    </row>
    <row x14ac:dyDescent="0.25" r="3927" customHeight="1" ht="23.25">
      <c r="A3927" s="97">
        <v>56</v>
      </c>
      <c r="B3927" s="2" t="s">
        <v>8097</v>
      </c>
      <c r="C3927" s="1101">
        <v>3926</v>
      </c>
      <c r="D3927" s="1101">
        <v>23</v>
      </c>
      <c r="E3927" s="1101">
        <v>37</v>
      </c>
      <c r="F3927" s="1101">
        <v>450</v>
      </c>
      <c r="G3927" s="1101">
        <v>138</v>
      </c>
      <c r="H3927" s="1102">
        <f>MID(I3927,1,50)</f>
      </c>
      <c r="I3927" s="1" t="s">
        <v>8366</v>
      </c>
      <c r="J3927" s="1104" t="s">
        <v>8367</v>
      </c>
    </row>
    <row x14ac:dyDescent="0.25" r="3928" customHeight="1" ht="23.25">
      <c r="A3928" s="97">
        <v>56</v>
      </c>
      <c r="B3928" s="2" t="s">
        <v>8097</v>
      </c>
      <c r="C3928" s="1101">
        <v>3927</v>
      </c>
      <c r="D3928" s="1101">
        <v>23</v>
      </c>
      <c r="E3928" s="1101">
        <v>37</v>
      </c>
      <c r="F3928" s="1101">
        <v>450</v>
      </c>
      <c r="G3928" s="1101">
        <v>139</v>
      </c>
      <c r="H3928" s="1102">
        <f>MID(I3928,1,50)</f>
      </c>
      <c r="I3928" s="1" t="s">
        <v>8368</v>
      </c>
      <c r="J3928" s="1104" t="s">
        <v>8369</v>
      </c>
    </row>
    <row x14ac:dyDescent="0.25" r="3929" customHeight="1" ht="23.25">
      <c r="A3929" s="97">
        <v>56</v>
      </c>
      <c r="B3929" s="2" t="s">
        <v>8097</v>
      </c>
      <c r="C3929" s="1101">
        <v>3928</v>
      </c>
      <c r="D3929" s="1101">
        <v>23</v>
      </c>
      <c r="E3929" s="1101">
        <v>37</v>
      </c>
      <c r="F3929" s="1101">
        <v>450</v>
      </c>
      <c r="G3929" s="1101">
        <v>140</v>
      </c>
      <c r="H3929" s="1102">
        <f>MID(I3929,1,50)</f>
      </c>
      <c r="I3929" s="1" t="s">
        <v>8370</v>
      </c>
      <c r="J3929" s="1104" t="s">
        <v>8371</v>
      </c>
    </row>
    <row x14ac:dyDescent="0.25" r="3930" customHeight="1" ht="23.25">
      <c r="A3930" s="97">
        <v>56</v>
      </c>
      <c r="B3930" s="2" t="s">
        <v>8097</v>
      </c>
      <c r="C3930" s="1101">
        <v>3929</v>
      </c>
      <c r="D3930" s="1101">
        <v>23</v>
      </c>
      <c r="E3930" s="1101">
        <v>37</v>
      </c>
      <c r="F3930" s="1101">
        <v>450</v>
      </c>
      <c r="G3930" s="1101">
        <v>141</v>
      </c>
      <c r="H3930" s="1102">
        <f>MID(I3930,1,50)</f>
      </c>
      <c r="I3930" s="1" t="s">
        <v>8372</v>
      </c>
      <c r="J3930" s="1104" t="s">
        <v>8373</v>
      </c>
    </row>
    <row x14ac:dyDescent="0.25" r="3931" customHeight="1" ht="23.25">
      <c r="A3931" s="97">
        <v>56</v>
      </c>
      <c r="B3931" s="2" t="s">
        <v>8097</v>
      </c>
      <c r="C3931" s="1101">
        <v>3930</v>
      </c>
      <c r="D3931" s="1101">
        <v>23</v>
      </c>
      <c r="E3931" s="1101">
        <v>37</v>
      </c>
      <c r="F3931" s="1101">
        <v>450</v>
      </c>
      <c r="G3931" s="1101">
        <v>142</v>
      </c>
      <c r="H3931" s="1102">
        <f>MID(I3931,1,50)</f>
      </c>
      <c r="I3931" s="1" t="s">
        <v>8374</v>
      </c>
      <c r="J3931" s="1104" t="s">
        <v>8375</v>
      </c>
    </row>
    <row x14ac:dyDescent="0.25" r="3932" customHeight="1" ht="23.25">
      <c r="A3932" s="97">
        <v>56</v>
      </c>
      <c r="B3932" s="2" t="s">
        <v>8097</v>
      </c>
      <c r="C3932" s="1101">
        <v>3931</v>
      </c>
      <c r="D3932" s="1101">
        <v>23</v>
      </c>
      <c r="E3932" s="1101">
        <v>37</v>
      </c>
      <c r="F3932" s="1101">
        <v>450</v>
      </c>
      <c r="G3932" s="1101">
        <v>143</v>
      </c>
      <c r="H3932" s="1102">
        <f>MID(I3932,1,50)</f>
      </c>
      <c r="I3932" s="1" t="s">
        <v>8376</v>
      </c>
      <c r="J3932" s="1104" t="s">
        <v>8377</v>
      </c>
    </row>
    <row x14ac:dyDescent="0.25" r="3933" customHeight="1" ht="23.25">
      <c r="A3933" s="97">
        <v>56</v>
      </c>
      <c r="B3933" s="2" t="s">
        <v>8097</v>
      </c>
      <c r="C3933" s="1101">
        <v>3932</v>
      </c>
      <c r="D3933" s="1101">
        <v>23</v>
      </c>
      <c r="E3933" s="1101">
        <v>37</v>
      </c>
      <c r="F3933" s="1101">
        <v>450</v>
      </c>
      <c r="G3933" s="1101">
        <v>144</v>
      </c>
      <c r="H3933" s="1102">
        <f>MID(I3933,1,50)</f>
      </c>
      <c r="I3933" s="1" t="s">
        <v>8378</v>
      </c>
      <c r="J3933" s="1104" t="s">
        <v>8379</v>
      </c>
    </row>
    <row x14ac:dyDescent="0.25" r="3934" customHeight="1" ht="23.25">
      <c r="A3934" s="97">
        <v>56</v>
      </c>
      <c r="B3934" s="2" t="s">
        <v>8097</v>
      </c>
      <c r="C3934" s="1101">
        <v>3933</v>
      </c>
      <c r="D3934" s="1101">
        <v>23</v>
      </c>
      <c r="E3934" s="1101">
        <v>37</v>
      </c>
      <c r="F3934" s="1101">
        <v>450</v>
      </c>
      <c r="G3934" s="1101">
        <v>145</v>
      </c>
      <c r="H3934" s="1102">
        <f>MID(I3934,1,50)</f>
      </c>
      <c r="I3934" s="1" t="s">
        <v>8380</v>
      </c>
      <c r="J3934" s="1104" t="s">
        <v>8381</v>
      </c>
    </row>
    <row x14ac:dyDescent="0.25" r="3935" customHeight="1" ht="23.25">
      <c r="A3935" s="97">
        <v>56</v>
      </c>
      <c r="B3935" s="2" t="s">
        <v>8097</v>
      </c>
      <c r="C3935" s="1101">
        <v>3934</v>
      </c>
      <c r="D3935" s="1101">
        <v>23</v>
      </c>
      <c r="E3935" s="1101">
        <v>37</v>
      </c>
      <c r="F3935" s="1101">
        <v>450</v>
      </c>
      <c r="G3935" s="1101">
        <v>146</v>
      </c>
      <c r="H3935" s="1102">
        <f>MID(I3935,1,50)</f>
      </c>
      <c r="I3935" s="1" t="s">
        <v>8382</v>
      </c>
      <c r="J3935" s="1104" t="s">
        <v>8383</v>
      </c>
    </row>
    <row x14ac:dyDescent="0.25" r="3936" customHeight="1" ht="23.25">
      <c r="A3936" s="97">
        <v>56</v>
      </c>
      <c r="B3936" s="2" t="s">
        <v>8097</v>
      </c>
      <c r="C3936" s="1101">
        <v>3935</v>
      </c>
      <c r="D3936" s="1101">
        <v>23</v>
      </c>
      <c r="E3936" s="1101">
        <v>37</v>
      </c>
      <c r="F3936" s="1101">
        <v>450</v>
      </c>
      <c r="G3936" s="1101">
        <v>147</v>
      </c>
      <c r="H3936" s="1102">
        <f>MID(I3936,1,50)</f>
      </c>
      <c r="I3936" s="1" t="s">
        <v>8384</v>
      </c>
      <c r="J3936" s="1104" t="s">
        <v>8385</v>
      </c>
    </row>
    <row x14ac:dyDescent="0.25" r="3937" customHeight="1" ht="23.25">
      <c r="A3937" s="97">
        <v>56</v>
      </c>
      <c r="B3937" s="2" t="s">
        <v>8097</v>
      </c>
      <c r="C3937" s="1101">
        <v>3936</v>
      </c>
      <c r="D3937" s="1101">
        <v>23</v>
      </c>
      <c r="E3937" s="1101">
        <v>37</v>
      </c>
      <c r="F3937" s="1101">
        <v>450</v>
      </c>
      <c r="G3937" s="1101">
        <v>148</v>
      </c>
      <c r="H3937" s="1102">
        <f>MID(I3937,1,50)</f>
      </c>
      <c r="I3937" s="1" t="s">
        <v>8386</v>
      </c>
      <c r="J3937" s="1104" t="s">
        <v>8387</v>
      </c>
    </row>
    <row x14ac:dyDescent="0.25" r="3938" customHeight="1" ht="23.25">
      <c r="A3938" s="97">
        <v>56</v>
      </c>
      <c r="B3938" s="2" t="s">
        <v>8097</v>
      </c>
      <c r="C3938" s="1101">
        <v>3937</v>
      </c>
      <c r="D3938" s="1101">
        <v>23</v>
      </c>
      <c r="E3938" s="1101">
        <v>37</v>
      </c>
      <c r="F3938" s="1101">
        <v>450</v>
      </c>
      <c r="G3938" s="1101">
        <v>149</v>
      </c>
      <c r="H3938" s="1102">
        <f>MID(I3938,1,50)</f>
      </c>
      <c r="I3938" s="1" t="s">
        <v>8388</v>
      </c>
      <c r="J3938" s="1104" t="s">
        <v>8389</v>
      </c>
    </row>
    <row x14ac:dyDescent="0.25" r="3939" customHeight="1" ht="23.25">
      <c r="A3939" s="97">
        <v>56</v>
      </c>
      <c r="B3939" s="2" t="s">
        <v>8097</v>
      </c>
      <c r="C3939" s="1101">
        <v>3938</v>
      </c>
      <c r="D3939" s="1101">
        <v>23</v>
      </c>
      <c r="E3939" s="1101">
        <v>37</v>
      </c>
      <c r="F3939" s="1101">
        <v>450</v>
      </c>
      <c r="G3939" s="1101">
        <v>150</v>
      </c>
      <c r="H3939" s="1102">
        <f>MID(I3939,1,50)</f>
      </c>
      <c r="I3939" s="1" t="s">
        <v>8390</v>
      </c>
      <c r="J3939" s="1104" t="s">
        <v>8391</v>
      </c>
    </row>
    <row x14ac:dyDescent="0.25" r="3940" customHeight="1" ht="23.25">
      <c r="A3940" s="97">
        <v>56</v>
      </c>
      <c r="B3940" s="2" t="s">
        <v>8097</v>
      </c>
      <c r="C3940" s="1101">
        <v>3939</v>
      </c>
      <c r="D3940" s="1101">
        <v>23</v>
      </c>
      <c r="E3940" s="1101">
        <v>37</v>
      </c>
      <c r="F3940" s="1101">
        <v>450</v>
      </c>
      <c r="G3940" s="1101">
        <v>151</v>
      </c>
      <c r="H3940" s="1102">
        <f>MID(I3940,1,50)</f>
      </c>
      <c r="I3940" s="1" t="s">
        <v>8392</v>
      </c>
      <c r="J3940" s="1104" t="s">
        <v>8393</v>
      </c>
    </row>
    <row x14ac:dyDescent="0.25" r="3941" customHeight="1" ht="23.25">
      <c r="A3941" s="97">
        <v>56</v>
      </c>
      <c r="B3941" s="2" t="s">
        <v>8097</v>
      </c>
      <c r="C3941" s="1101">
        <v>3940</v>
      </c>
      <c r="D3941" s="1101">
        <v>23</v>
      </c>
      <c r="E3941" s="1101">
        <v>37</v>
      </c>
      <c r="F3941" s="1101">
        <v>450</v>
      </c>
      <c r="G3941" s="1101">
        <v>152</v>
      </c>
      <c r="H3941" s="1102">
        <f>MID(I3941,1,50)</f>
      </c>
      <c r="I3941" s="1" t="s">
        <v>8394</v>
      </c>
      <c r="J3941" s="1104" t="s">
        <v>8395</v>
      </c>
    </row>
    <row x14ac:dyDescent="0.25" r="3942" customHeight="1" ht="23.25">
      <c r="A3942" s="97">
        <v>56</v>
      </c>
      <c r="B3942" s="2" t="s">
        <v>8097</v>
      </c>
      <c r="C3942" s="1101">
        <v>3941</v>
      </c>
      <c r="D3942" s="1101">
        <v>23</v>
      </c>
      <c r="E3942" s="1101">
        <v>37</v>
      </c>
      <c r="F3942" s="1101">
        <v>450</v>
      </c>
      <c r="G3942" s="1101">
        <v>153</v>
      </c>
      <c r="H3942" s="1102">
        <f>MID(I3942,1,50)</f>
      </c>
      <c r="I3942" s="1" t="s">
        <v>8396</v>
      </c>
      <c r="J3942" s="1104" t="s">
        <v>8397</v>
      </c>
    </row>
    <row x14ac:dyDescent="0.25" r="3943" customHeight="1" ht="23.25">
      <c r="A3943" s="97">
        <v>56</v>
      </c>
      <c r="B3943" s="2" t="s">
        <v>8097</v>
      </c>
      <c r="C3943" s="1101">
        <v>3942</v>
      </c>
      <c r="D3943" s="1101">
        <v>23</v>
      </c>
      <c r="E3943" s="1101">
        <v>37</v>
      </c>
      <c r="F3943" s="1101">
        <v>451</v>
      </c>
      <c r="G3943" s="1101">
        <v>154</v>
      </c>
      <c r="H3943" s="1102">
        <f>MID(I3943,1,50)</f>
      </c>
      <c r="I3943" s="1" t="s">
        <v>8398</v>
      </c>
      <c r="J3943" s="1104" t="s">
        <v>8399</v>
      </c>
    </row>
    <row x14ac:dyDescent="0.25" r="3944" customHeight="1" ht="23.25">
      <c r="A3944" s="97">
        <v>56</v>
      </c>
      <c r="B3944" s="2" t="s">
        <v>8097</v>
      </c>
      <c r="C3944" s="1101">
        <v>3943</v>
      </c>
      <c r="D3944" s="1101">
        <v>23</v>
      </c>
      <c r="E3944" s="1101">
        <v>37</v>
      </c>
      <c r="F3944" s="1101">
        <v>451</v>
      </c>
      <c r="G3944" s="1101">
        <v>155</v>
      </c>
      <c r="H3944" s="1102">
        <f>MID(I3944,1,50)</f>
      </c>
      <c r="I3944" s="1" t="s">
        <v>8400</v>
      </c>
      <c r="J3944" s="1104" t="s">
        <v>8401</v>
      </c>
    </row>
    <row x14ac:dyDescent="0.25" r="3945" customHeight="1" ht="23.25">
      <c r="A3945" s="97">
        <v>56</v>
      </c>
      <c r="B3945" s="2" t="s">
        <v>8097</v>
      </c>
      <c r="C3945" s="1101">
        <v>3944</v>
      </c>
      <c r="D3945" s="1101">
        <v>23</v>
      </c>
      <c r="E3945" s="1101">
        <v>37</v>
      </c>
      <c r="F3945" s="1101">
        <v>451</v>
      </c>
      <c r="G3945" s="1101">
        <v>156</v>
      </c>
      <c r="H3945" s="1102">
        <f>MID(I3945,1,50)</f>
      </c>
      <c r="I3945" s="1" t="s">
        <v>8402</v>
      </c>
      <c r="J3945" s="1104" t="s">
        <v>8403</v>
      </c>
    </row>
    <row x14ac:dyDescent="0.25" r="3946" customHeight="1" ht="23.25">
      <c r="A3946" s="97">
        <v>56</v>
      </c>
      <c r="B3946" s="2" t="s">
        <v>8097</v>
      </c>
      <c r="C3946" s="1101">
        <v>3945</v>
      </c>
      <c r="D3946" s="1101">
        <v>23</v>
      </c>
      <c r="E3946" s="1101">
        <v>37</v>
      </c>
      <c r="F3946" s="1101">
        <v>451</v>
      </c>
      <c r="G3946" s="1101">
        <v>157</v>
      </c>
      <c r="H3946" s="1102">
        <f>MID(I3946,1,50)</f>
      </c>
      <c r="I3946" s="1" t="s">
        <v>8404</v>
      </c>
      <c r="J3946" s="1104" t="s">
        <v>8405</v>
      </c>
    </row>
    <row x14ac:dyDescent="0.25" r="3947" customHeight="1" ht="23.25">
      <c r="A3947" s="97">
        <v>56</v>
      </c>
      <c r="B3947" s="2" t="s">
        <v>8097</v>
      </c>
      <c r="C3947" s="1101">
        <v>3946</v>
      </c>
      <c r="D3947" s="1101">
        <v>23</v>
      </c>
      <c r="E3947" s="1101">
        <v>37</v>
      </c>
      <c r="F3947" s="1101">
        <v>451</v>
      </c>
      <c r="G3947" s="1101">
        <v>158</v>
      </c>
      <c r="H3947" s="1102">
        <f>MID(I3947,1,50)</f>
      </c>
      <c r="I3947" s="1" t="s">
        <v>8406</v>
      </c>
      <c r="J3947" s="1104" t="s">
        <v>8407</v>
      </c>
    </row>
    <row x14ac:dyDescent="0.25" r="3948" customHeight="1" ht="23.25">
      <c r="A3948" s="97">
        <v>56</v>
      </c>
      <c r="B3948" s="2" t="s">
        <v>8097</v>
      </c>
      <c r="C3948" s="1101">
        <v>3947</v>
      </c>
      <c r="D3948" s="1101">
        <v>23</v>
      </c>
      <c r="E3948" s="1101">
        <v>37</v>
      </c>
      <c r="F3948" s="1101">
        <v>451</v>
      </c>
      <c r="G3948" s="1101">
        <v>159</v>
      </c>
      <c r="H3948" s="1102">
        <f>MID(I3948,1,50)</f>
      </c>
      <c r="I3948" s="1" t="s">
        <v>8408</v>
      </c>
      <c r="J3948" s="1104" t="s">
        <v>8409</v>
      </c>
    </row>
    <row x14ac:dyDescent="0.25" r="3949" customHeight="1" ht="23.25">
      <c r="A3949" s="97">
        <v>56</v>
      </c>
      <c r="B3949" s="2" t="s">
        <v>8097</v>
      </c>
      <c r="C3949" s="1101">
        <v>3948</v>
      </c>
      <c r="D3949" s="1101">
        <v>23</v>
      </c>
      <c r="E3949" s="1101">
        <v>37</v>
      </c>
      <c r="F3949" s="1101">
        <v>451</v>
      </c>
      <c r="G3949" s="1101">
        <v>160</v>
      </c>
      <c r="H3949" s="1102">
        <f>MID(I3949,1,50)</f>
      </c>
      <c r="I3949" s="1" t="s">
        <v>8176</v>
      </c>
      <c r="J3949" s="1104" t="s">
        <v>8410</v>
      </c>
    </row>
    <row x14ac:dyDescent="0.25" r="3950" customHeight="1" ht="23.25">
      <c r="A3950" s="97">
        <v>56</v>
      </c>
      <c r="B3950" s="2" t="s">
        <v>8097</v>
      </c>
      <c r="C3950" s="1101">
        <v>3949</v>
      </c>
      <c r="D3950" s="1101">
        <v>23</v>
      </c>
      <c r="E3950" s="1101">
        <v>37</v>
      </c>
      <c r="F3950" s="1101">
        <v>451</v>
      </c>
      <c r="G3950" s="1101">
        <v>161</v>
      </c>
      <c r="H3950" s="1102">
        <f>MID(I3950,1,50)</f>
      </c>
      <c r="I3950" s="1" t="s">
        <v>8411</v>
      </c>
      <c r="J3950" s="1104" t="s">
        <v>8412</v>
      </c>
    </row>
    <row x14ac:dyDescent="0.25" r="3951" customHeight="1" ht="23.25">
      <c r="A3951" s="97">
        <v>56</v>
      </c>
      <c r="B3951" s="2" t="s">
        <v>8097</v>
      </c>
      <c r="C3951" s="1101">
        <v>3950</v>
      </c>
      <c r="D3951" s="1101">
        <v>23</v>
      </c>
      <c r="E3951" s="1101">
        <v>37</v>
      </c>
      <c r="F3951" s="1101">
        <v>451</v>
      </c>
      <c r="G3951" s="1101">
        <v>162</v>
      </c>
      <c r="H3951" s="1102">
        <f>MID(I3951,1,50)</f>
      </c>
      <c r="I3951" s="1" t="s">
        <v>8413</v>
      </c>
      <c r="J3951" s="1104" t="s">
        <v>8414</v>
      </c>
    </row>
    <row x14ac:dyDescent="0.25" r="3952" customHeight="1" ht="23.25">
      <c r="A3952" s="97">
        <v>56</v>
      </c>
      <c r="B3952" s="2" t="s">
        <v>8097</v>
      </c>
      <c r="C3952" s="1101">
        <v>3951</v>
      </c>
      <c r="D3952" s="1101">
        <v>23</v>
      </c>
      <c r="E3952" s="1101">
        <v>37</v>
      </c>
      <c r="F3952" s="1101">
        <v>451</v>
      </c>
      <c r="G3952" s="1101">
        <v>163</v>
      </c>
      <c r="H3952" s="1102">
        <f>MID(I3952,1,50)</f>
      </c>
      <c r="I3952" s="1" t="s">
        <v>8415</v>
      </c>
      <c r="J3952" s="1104" t="s">
        <v>8416</v>
      </c>
    </row>
    <row x14ac:dyDescent="0.25" r="3953" customHeight="1" ht="23.25">
      <c r="A3953" s="97">
        <v>56</v>
      </c>
      <c r="B3953" s="2" t="s">
        <v>8097</v>
      </c>
      <c r="C3953" s="1101">
        <v>3952</v>
      </c>
      <c r="D3953" s="1101">
        <v>23</v>
      </c>
      <c r="E3953" s="1101">
        <v>37</v>
      </c>
      <c r="F3953" s="1101">
        <v>451</v>
      </c>
      <c r="G3953" s="1101">
        <v>164</v>
      </c>
      <c r="H3953" s="1102">
        <f>MID(I3953,1,50)</f>
      </c>
      <c r="I3953" s="1" t="s">
        <v>8417</v>
      </c>
      <c r="J3953" s="1104" t="s">
        <v>8418</v>
      </c>
    </row>
    <row x14ac:dyDescent="0.25" r="3954" customHeight="1" ht="23.25">
      <c r="A3954" s="97">
        <v>56</v>
      </c>
      <c r="B3954" s="2" t="s">
        <v>8097</v>
      </c>
      <c r="C3954" s="1101">
        <v>3953</v>
      </c>
      <c r="D3954" s="1101">
        <v>23</v>
      </c>
      <c r="E3954" s="1101">
        <v>37</v>
      </c>
      <c r="F3954" s="1101">
        <v>451</v>
      </c>
      <c r="G3954" s="1101">
        <v>165</v>
      </c>
      <c r="H3954" s="1102">
        <f>MID(I3954,1,50)</f>
      </c>
      <c r="I3954" s="1" t="s">
        <v>8419</v>
      </c>
      <c r="J3954" s="1104" t="s">
        <v>8420</v>
      </c>
    </row>
    <row x14ac:dyDescent="0.25" r="3955" customHeight="1" ht="23.25">
      <c r="A3955" s="97">
        <v>56</v>
      </c>
      <c r="B3955" s="2" t="s">
        <v>8097</v>
      </c>
      <c r="C3955" s="1101">
        <v>3954</v>
      </c>
      <c r="D3955" s="1101">
        <v>23</v>
      </c>
      <c r="E3955" s="1101">
        <v>37</v>
      </c>
      <c r="F3955" s="1101">
        <v>451</v>
      </c>
      <c r="G3955" s="1101">
        <v>166</v>
      </c>
      <c r="H3955" s="1102">
        <f>MID(I3955,1,50)</f>
      </c>
      <c r="I3955" s="1" t="s">
        <v>8421</v>
      </c>
      <c r="J3955" s="1104" t="s">
        <v>8422</v>
      </c>
    </row>
    <row x14ac:dyDescent="0.25" r="3956" customHeight="1" ht="23.25">
      <c r="A3956" s="97">
        <v>56</v>
      </c>
      <c r="B3956" s="2" t="s">
        <v>8097</v>
      </c>
      <c r="C3956" s="1101">
        <v>3955</v>
      </c>
      <c r="D3956" s="1101">
        <v>23</v>
      </c>
      <c r="E3956" s="1101">
        <v>37</v>
      </c>
      <c r="F3956" s="1101">
        <v>451</v>
      </c>
      <c r="G3956" s="1101">
        <v>167</v>
      </c>
      <c r="H3956" s="1102">
        <f>MID(I3956,1,50)</f>
      </c>
      <c r="I3956" s="1" t="s">
        <v>8423</v>
      </c>
      <c r="J3956" s="1104" t="s">
        <v>8424</v>
      </c>
    </row>
    <row x14ac:dyDescent="0.25" r="3957" customHeight="1" ht="23.25">
      <c r="A3957" s="97">
        <v>56</v>
      </c>
      <c r="B3957" s="2" t="s">
        <v>8097</v>
      </c>
      <c r="C3957" s="1101">
        <v>3956</v>
      </c>
      <c r="D3957" s="1101">
        <v>23</v>
      </c>
      <c r="E3957" s="1101">
        <v>37</v>
      </c>
      <c r="F3957" s="1101">
        <v>451</v>
      </c>
      <c r="G3957" s="1101">
        <v>168</v>
      </c>
      <c r="H3957" s="1102">
        <f>MID(I3957,1,50)</f>
      </c>
      <c r="I3957" s="1" t="s">
        <v>8425</v>
      </c>
      <c r="J3957" s="1104" t="s">
        <v>8426</v>
      </c>
    </row>
    <row x14ac:dyDescent="0.25" r="3958" customHeight="1" ht="23.25">
      <c r="A3958" s="97">
        <v>56</v>
      </c>
      <c r="B3958" s="2" t="s">
        <v>8097</v>
      </c>
      <c r="C3958" s="1101">
        <v>3957</v>
      </c>
      <c r="D3958" s="1101">
        <v>23</v>
      </c>
      <c r="E3958" s="1101">
        <v>37</v>
      </c>
      <c r="F3958" s="1101">
        <v>451</v>
      </c>
      <c r="G3958" s="1101">
        <v>169</v>
      </c>
      <c r="H3958" s="1102">
        <f>MID(I3958,1,50)</f>
      </c>
      <c r="I3958" s="1" t="s">
        <v>8427</v>
      </c>
      <c r="J3958" s="1104" t="s">
        <v>8428</v>
      </c>
    </row>
    <row x14ac:dyDescent="0.25" r="3959" customHeight="1" ht="23.25">
      <c r="A3959" s="97">
        <v>56</v>
      </c>
      <c r="B3959" s="2" t="s">
        <v>8097</v>
      </c>
      <c r="C3959" s="1101">
        <v>3958</v>
      </c>
      <c r="D3959" s="1101">
        <v>23</v>
      </c>
      <c r="E3959" s="1101">
        <v>37</v>
      </c>
      <c r="F3959" s="1101">
        <v>451</v>
      </c>
      <c r="G3959" s="1101">
        <v>170</v>
      </c>
      <c r="H3959" s="1102">
        <f>MID(I3959,1,50)</f>
      </c>
      <c r="I3959" s="1" t="s">
        <v>8429</v>
      </c>
      <c r="J3959" s="1104" t="s">
        <v>8430</v>
      </c>
    </row>
    <row x14ac:dyDescent="0.25" r="3960" customHeight="1" ht="23.25">
      <c r="A3960" s="97">
        <v>56</v>
      </c>
      <c r="B3960" s="2" t="s">
        <v>8097</v>
      </c>
      <c r="C3960" s="1101">
        <v>3959</v>
      </c>
      <c r="D3960" s="1101">
        <v>23</v>
      </c>
      <c r="E3960" s="1101">
        <v>37</v>
      </c>
      <c r="F3960" s="1101">
        <v>451</v>
      </c>
      <c r="G3960" s="1101">
        <v>171</v>
      </c>
      <c r="H3960" s="1102">
        <f>MID(I3960,1,50)</f>
      </c>
      <c r="I3960" s="1" t="s">
        <v>8431</v>
      </c>
      <c r="J3960" s="1104" t="s">
        <v>8432</v>
      </c>
    </row>
    <row x14ac:dyDescent="0.25" r="3961" customHeight="1" ht="23.25">
      <c r="A3961" s="97">
        <v>56</v>
      </c>
      <c r="B3961" s="2" t="s">
        <v>8097</v>
      </c>
      <c r="C3961" s="1101">
        <v>3960</v>
      </c>
      <c r="D3961" s="1101">
        <v>23</v>
      </c>
      <c r="E3961" s="1101">
        <v>37</v>
      </c>
      <c r="F3961" s="1101">
        <v>451</v>
      </c>
      <c r="G3961" s="1101">
        <v>172</v>
      </c>
      <c r="H3961" s="1102">
        <f>MID(I3961,1,50)</f>
      </c>
      <c r="I3961" s="1" t="s">
        <v>8433</v>
      </c>
      <c r="J3961" s="1104" t="s">
        <v>8434</v>
      </c>
    </row>
    <row x14ac:dyDescent="0.25" r="3962" customHeight="1" ht="23.25">
      <c r="A3962" s="97">
        <v>56</v>
      </c>
      <c r="B3962" s="2" t="s">
        <v>8097</v>
      </c>
      <c r="C3962" s="1101">
        <v>3961</v>
      </c>
      <c r="D3962" s="1101">
        <v>23</v>
      </c>
      <c r="E3962" s="1101">
        <v>37</v>
      </c>
      <c r="F3962" s="1101">
        <v>451</v>
      </c>
      <c r="G3962" s="1101">
        <v>173</v>
      </c>
      <c r="H3962" s="1102">
        <f>MID(I3962,1,50)</f>
      </c>
      <c r="I3962" s="1" t="s">
        <v>8435</v>
      </c>
      <c r="J3962" s="1104" t="s">
        <v>8436</v>
      </c>
    </row>
    <row x14ac:dyDescent="0.25" r="3963" customHeight="1" ht="23.25">
      <c r="A3963" s="97">
        <v>56</v>
      </c>
      <c r="B3963" s="2" t="s">
        <v>8097</v>
      </c>
      <c r="C3963" s="1101">
        <v>3962</v>
      </c>
      <c r="D3963" s="1101">
        <v>23</v>
      </c>
      <c r="E3963" s="1101">
        <v>37</v>
      </c>
      <c r="F3963" s="1101">
        <v>451</v>
      </c>
      <c r="G3963" s="1101">
        <v>174</v>
      </c>
      <c r="H3963" s="1102">
        <f>MID(I3963,1,50)</f>
      </c>
      <c r="I3963" s="1" t="s">
        <v>8437</v>
      </c>
      <c r="J3963" s="1104" t="s">
        <v>8438</v>
      </c>
    </row>
    <row x14ac:dyDescent="0.25" r="3964" customHeight="1" ht="23.25">
      <c r="A3964" s="97">
        <v>56</v>
      </c>
      <c r="B3964" s="2" t="s">
        <v>8097</v>
      </c>
      <c r="C3964" s="1101">
        <v>3963</v>
      </c>
      <c r="D3964" s="1101">
        <v>23</v>
      </c>
      <c r="E3964" s="1101">
        <v>37</v>
      </c>
      <c r="F3964" s="1101">
        <v>451</v>
      </c>
      <c r="G3964" s="1101">
        <v>175</v>
      </c>
      <c r="H3964" s="1102">
        <f>MID(I3964,1,50)</f>
      </c>
      <c r="I3964" s="1" t="s">
        <v>8439</v>
      </c>
      <c r="J3964" s="1104" t="s">
        <v>8440</v>
      </c>
    </row>
    <row x14ac:dyDescent="0.25" r="3965" customHeight="1" ht="23.25">
      <c r="A3965" s="97">
        <v>56</v>
      </c>
      <c r="B3965" s="2" t="s">
        <v>8097</v>
      </c>
      <c r="C3965" s="1101">
        <v>3964</v>
      </c>
      <c r="D3965" s="1101">
        <v>23</v>
      </c>
      <c r="E3965" s="1101">
        <v>37</v>
      </c>
      <c r="F3965" s="1101">
        <v>451</v>
      </c>
      <c r="G3965" s="1101">
        <v>176</v>
      </c>
      <c r="H3965" s="1102">
        <f>MID(I3965,1,50)</f>
      </c>
      <c r="I3965" s="1" t="s">
        <v>6793</v>
      </c>
      <c r="J3965" s="1104" t="s">
        <v>8441</v>
      </c>
    </row>
    <row x14ac:dyDescent="0.25" r="3966" customHeight="1" ht="23.25">
      <c r="A3966" s="97">
        <v>56</v>
      </c>
      <c r="B3966" s="2" t="s">
        <v>8097</v>
      </c>
      <c r="C3966" s="1101">
        <v>3965</v>
      </c>
      <c r="D3966" s="1101">
        <v>23</v>
      </c>
      <c r="E3966" s="1101">
        <v>37</v>
      </c>
      <c r="F3966" s="1101">
        <v>451</v>
      </c>
      <c r="G3966" s="1101">
        <v>177</v>
      </c>
      <c r="H3966" s="1102">
        <f>MID(I3966,1,50)</f>
      </c>
      <c r="I3966" s="1" t="s">
        <v>8442</v>
      </c>
      <c r="J3966" s="1104" t="s">
        <v>8443</v>
      </c>
    </row>
    <row x14ac:dyDescent="0.25" r="3967" customHeight="1" ht="23.25">
      <c r="A3967" s="97">
        <v>56</v>
      </c>
      <c r="B3967" s="2" t="s">
        <v>8097</v>
      </c>
      <c r="C3967" s="1101">
        <v>3966</v>
      </c>
      <c r="D3967" s="1101">
        <v>23</v>
      </c>
      <c r="E3967" s="1101">
        <v>37</v>
      </c>
      <c r="F3967" s="1101">
        <v>451</v>
      </c>
      <c r="G3967" s="1101">
        <v>178</v>
      </c>
      <c r="H3967" s="1102">
        <f>MID(I3967,1,50)</f>
      </c>
      <c r="I3967" s="1" t="s">
        <v>8444</v>
      </c>
      <c r="J3967" s="1104" t="s">
        <v>8445</v>
      </c>
    </row>
    <row x14ac:dyDescent="0.25" r="3968" customHeight="1" ht="23.25">
      <c r="A3968" s="97">
        <v>56</v>
      </c>
      <c r="B3968" s="2" t="s">
        <v>8097</v>
      </c>
      <c r="C3968" s="1101">
        <v>3967</v>
      </c>
      <c r="D3968" s="1101">
        <v>23</v>
      </c>
      <c r="E3968" s="1101">
        <v>37</v>
      </c>
      <c r="F3968" s="1101">
        <v>451</v>
      </c>
      <c r="G3968" s="1101">
        <v>179</v>
      </c>
      <c r="H3968" s="1102">
        <f>MID(I3968,1,50)</f>
      </c>
      <c r="I3968" s="1" t="s">
        <v>8446</v>
      </c>
      <c r="J3968" s="1104" t="s">
        <v>8447</v>
      </c>
    </row>
    <row x14ac:dyDescent="0.25" r="3969" customHeight="1" ht="23.25">
      <c r="A3969" s="97">
        <v>56</v>
      </c>
      <c r="B3969" s="2" t="s">
        <v>8097</v>
      </c>
      <c r="C3969" s="1101">
        <v>3968</v>
      </c>
      <c r="D3969" s="1101">
        <v>23</v>
      </c>
      <c r="E3969" s="1101">
        <v>37</v>
      </c>
      <c r="F3969" s="1101">
        <v>451</v>
      </c>
      <c r="G3969" s="1101">
        <v>180</v>
      </c>
      <c r="H3969" s="1102">
        <f>MID(I3969,1,50)</f>
      </c>
      <c r="I3969" s="1" t="s">
        <v>8448</v>
      </c>
      <c r="J3969" s="1104" t="s">
        <v>8449</v>
      </c>
    </row>
    <row x14ac:dyDescent="0.25" r="3970" customHeight="1" ht="23.25">
      <c r="A3970" s="97">
        <v>56</v>
      </c>
      <c r="B3970" s="2" t="s">
        <v>8097</v>
      </c>
      <c r="C3970" s="1101">
        <v>3969</v>
      </c>
      <c r="D3970" s="1101">
        <v>23</v>
      </c>
      <c r="E3970" s="1101">
        <v>37</v>
      </c>
      <c r="F3970" s="1101">
        <v>451</v>
      </c>
      <c r="G3970" s="1101">
        <v>181</v>
      </c>
      <c r="H3970" s="1102">
        <f>MID(I3970,1,50)</f>
      </c>
      <c r="I3970" s="1" t="s">
        <v>8450</v>
      </c>
      <c r="J3970" s="1104" t="s">
        <v>8451</v>
      </c>
    </row>
    <row x14ac:dyDescent="0.25" r="3971" customHeight="1" ht="23.25">
      <c r="A3971" s="97">
        <v>56</v>
      </c>
      <c r="B3971" s="2" t="s">
        <v>8097</v>
      </c>
      <c r="C3971" s="1101">
        <v>3970</v>
      </c>
      <c r="D3971" s="1101">
        <v>23</v>
      </c>
      <c r="E3971" s="1101">
        <v>37</v>
      </c>
      <c r="F3971" s="1101">
        <v>451</v>
      </c>
      <c r="G3971" s="1101">
        <v>182</v>
      </c>
      <c r="H3971" s="1102">
        <f>MID(I3971,1,50)</f>
      </c>
      <c r="I3971" s="1" t="s">
        <v>8452</v>
      </c>
      <c r="J3971" s="1104" t="s">
        <v>8453</v>
      </c>
    </row>
    <row x14ac:dyDescent="0.25" r="3972" customHeight="1" ht="23.25">
      <c r="A3972" s="97">
        <v>38</v>
      </c>
      <c r="B3972" s="2" t="s">
        <v>8454</v>
      </c>
      <c r="C3972" s="1101">
        <v>3971</v>
      </c>
      <c r="D3972" s="1101">
        <v>23</v>
      </c>
      <c r="E3972" s="1101">
        <v>38</v>
      </c>
      <c r="F3972" s="1101">
        <v>452</v>
      </c>
      <c r="G3972" s="1101">
        <v>1</v>
      </c>
      <c r="H3972" s="1102">
        <f>MID(I3972,1,50)</f>
      </c>
      <c r="I3972" s="1" t="s">
        <v>8455</v>
      </c>
      <c r="J3972" s="1104" t="s">
        <v>8456</v>
      </c>
    </row>
    <row x14ac:dyDescent="0.25" r="3973" customHeight="1" ht="23.25">
      <c r="A3973" s="97">
        <v>38</v>
      </c>
      <c r="B3973" s="2" t="s">
        <v>8454</v>
      </c>
      <c r="C3973" s="1101">
        <v>3972</v>
      </c>
      <c r="D3973" s="1101">
        <v>23</v>
      </c>
      <c r="E3973" s="1101">
        <v>38</v>
      </c>
      <c r="F3973" s="1101">
        <v>452</v>
      </c>
      <c r="G3973" s="1101">
        <v>2</v>
      </c>
      <c r="H3973" s="1102">
        <f>MID(I3973,1,50)</f>
      </c>
      <c r="I3973" s="1" t="s">
        <v>8457</v>
      </c>
      <c r="J3973" s="1104" t="s">
        <v>8458</v>
      </c>
    </row>
    <row x14ac:dyDescent="0.25" r="3974" customHeight="1" ht="23.25">
      <c r="A3974" s="97">
        <v>38</v>
      </c>
      <c r="B3974" s="2" t="s">
        <v>8454</v>
      </c>
      <c r="C3974" s="1101">
        <v>3973</v>
      </c>
      <c r="D3974" s="1101">
        <v>23</v>
      </c>
      <c r="E3974" s="1101">
        <v>38</v>
      </c>
      <c r="F3974" s="1101">
        <v>452</v>
      </c>
      <c r="G3974" s="1101">
        <v>3</v>
      </c>
      <c r="H3974" s="1102">
        <f>MID(I3974,1,50)</f>
      </c>
      <c r="I3974" s="1" t="s">
        <v>8459</v>
      </c>
      <c r="J3974" s="1104" t="s">
        <v>8460</v>
      </c>
    </row>
    <row x14ac:dyDescent="0.25" r="3975" customHeight="1" ht="23.25">
      <c r="A3975" s="97">
        <v>38</v>
      </c>
      <c r="B3975" s="2" t="s">
        <v>8454</v>
      </c>
      <c r="C3975" s="1101">
        <v>3974</v>
      </c>
      <c r="D3975" s="1101">
        <v>23</v>
      </c>
      <c r="E3975" s="1101">
        <v>38</v>
      </c>
      <c r="F3975" s="1101">
        <v>452</v>
      </c>
      <c r="G3975" s="1101">
        <v>4</v>
      </c>
      <c r="H3975" s="1102">
        <f>MID(I3975,1,50)</f>
      </c>
      <c r="I3975" s="1" t="s">
        <v>8461</v>
      </c>
      <c r="J3975" s="1104" t="s">
        <v>8462</v>
      </c>
    </row>
    <row x14ac:dyDescent="0.25" r="3976" customHeight="1" ht="23.25">
      <c r="A3976" s="97">
        <v>38</v>
      </c>
      <c r="B3976" s="2" t="s">
        <v>8454</v>
      </c>
      <c r="C3976" s="1101">
        <v>3975</v>
      </c>
      <c r="D3976" s="1101">
        <v>23</v>
      </c>
      <c r="E3976" s="1101">
        <v>38</v>
      </c>
      <c r="F3976" s="1101">
        <v>452</v>
      </c>
      <c r="G3976" s="1101">
        <v>5</v>
      </c>
      <c r="H3976" s="1102">
        <f>MID(I3976,1,50)</f>
      </c>
      <c r="I3976" s="1" t="s">
        <v>8463</v>
      </c>
      <c r="J3976" s="1104" t="s">
        <v>8464</v>
      </c>
    </row>
    <row x14ac:dyDescent="0.25" r="3977" customHeight="1" ht="23.25">
      <c r="A3977" s="97">
        <v>38</v>
      </c>
      <c r="B3977" s="2" t="s">
        <v>8454</v>
      </c>
      <c r="C3977" s="1101">
        <v>3976</v>
      </c>
      <c r="D3977" s="1101">
        <v>23</v>
      </c>
      <c r="E3977" s="1101">
        <v>38</v>
      </c>
      <c r="F3977" s="1101">
        <v>452</v>
      </c>
      <c r="G3977" s="1101">
        <v>6</v>
      </c>
      <c r="H3977" s="1102">
        <f>MID(I3977,1,50)</f>
      </c>
      <c r="I3977" s="1" t="s">
        <v>8465</v>
      </c>
      <c r="J3977" s="1104" t="s">
        <v>8466</v>
      </c>
    </row>
    <row x14ac:dyDescent="0.25" r="3978" customHeight="1" ht="23.25">
      <c r="A3978" s="97">
        <v>38</v>
      </c>
      <c r="B3978" s="2" t="s">
        <v>8454</v>
      </c>
      <c r="C3978" s="1101">
        <v>3977</v>
      </c>
      <c r="D3978" s="1101">
        <v>23</v>
      </c>
      <c r="E3978" s="1101">
        <v>38</v>
      </c>
      <c r="F3978" s="1101">
        <v>452</v>
      </c>
      <c r="G3978" s="1101">
        <v>7</v>
      </c>
      <c r="H3978" s="1102">
        <f>MID(I3978,1,50)</f>
      </c>
      <c r="I3978" s="1" t="s">
        <v>8467</v>
      </c>
      <c r="J3978" s="1104" t="s">
        <v>8468</v>
      </c>
    </row>
    <row x14ac:dyDescent="0.25" r="3979" customHeight="1" ht="23.25">
      <c r="A3979" s="97">
        <v>38</v>
      </c>
      <c r="B3979" s="2" t="s">
        <v>8454</v>
      </c>
      <c r="C3979" s="1101">
        <v>3978</v>
      </c>
      <c r="D3979" s="1101">
        <v>23</v>
      </c>
      <c r="E3979" s="1101">
        <v>38</v>
      </c>
      <c r="F3979" s="1101">
        <v>452</v>
      </c>
      <c r="G3979" s="1101">
        <v>8</v>
      </c>
      <c r="H3979" s="1102">
        <f>MID(I3979,1,50)</f>
      </c>
      <c r="I3979" s="1" t="s">
        <v>8469</v>
      </c>
      <c r="J3979" s="1104" t="s">
        <v>8470</v>
      </c>
    </row>
    <row x14ac:dyDescent="0.25" r="3980" customHeight="1" ht="23.25">
      <c r="A3980" s="97">
        <v>38</v>
      </c>
      <c r="B3980" s="2" t="s">
        <v>8454</v>
      </c>
      <c r="C3980" s="1101">
        <v>3979</v>
      </c>
      <c r="D3980" s="1101">
        <v>23</v>
      </c>
      <c r="E3980" s="1101">
        <v>38</v>
      </c>
      <c r="F3980" s="1101">
        <v>452</v>
      </c>
      <c r="G3980" s="1101">
        <v>9</v>
      </c>
      <c r="H3980" s="1102">
        <f>MID(I3980,1,50)</f>
      </c>
      <c r="I3980" s="1" t="s">
        <v>8471</v>
      </c>
      <c r="J3980" s="1104" t="s">
        <v>8472</v>
      </c>
    </row>
    <row x14ac:dyDescent="0.25" r="3981" customHeight="1" ht="23.25">
      <c r="A3981" s="97">
        <v>38</v>
      </c>
      <c r="B3981" s="2" t="s">
        <v>8454</v>
      </c>
      <c r="C3981" s="1101">
        <v>3980</v>
      </c>
      <c r="D3981" s="1101">
        <v>23</v>
      </c>
      <c r="E3981" s="1101">
        <v>38</v>
      </c>
      <c r="F3981" s="1101">
        <v>452</v>
      </c>
      <c r="G3981" s="1101">
        <v>10</v>
      </c>
      <c r="H3981" s="1102">
        <f>MID(I3981,1,50)</f>
      </c>
      <c r="I3981" s="1" t="s">
        <v>8473</v>
      </c>
      <c r="J3981" s="1104" t="s">
        <v>8474</v>
      </c>
    </row>
    <row x14ac:dyDescent="0.25" r="3982" customHeight="1" ht="23.25">
      <c r="A3982" s="97">
        <v>38</v>
      </c>
      <c r="B3982" s="2" t="s">
        <v>8454</v>
      </c>
      <c r="C3982" s="1101">
        <v>3981</v>
      </c>
      <c r="D3982" s="1101">
        <v>23</v>
      </c>
      <c r="E3982" s="1101">
        <v>38</v>
      </c>
      <c r="F3982" s="1101">
        <v>452</v>
      </c>
      <c r="G3982" s="1101">
        <v>11</v>
      </c>
      <c r="H3982" s="1102">
        <f>MID(I3982,1,50)</f>
      </c>
      <c r="I3982" s="1" t="s">
        <v>8475</v>
      </c>
      <c r="J3982" s="1104" t="s">
        <v>8476</v>
      </c>
    </row>
    <row x14ac:dyDescent="0.25" r="3983" customHeight="1" ht="23.25">
      <c r="A3983" s="97">
        <v>38</v>
      </c>
      <c r="B3983" s="2" t="s">
        <v>8454</v>
      </c>
      <c r="C3983" s="1101">
        <v>3982</v>
      </c>
      <c r="D3983" s="1101">
        <v>23</v>
      </c>
      <c r="E3983" s="1101">
        <v>38</v>
      </c>
      <c r="F3983" s="1101">
        <v>452</v>
      </c>
      <c r="G3983" s="1101">
        <v>12</v>
      </c>
      <c r="H3983" s="1102">
        <f>MID(I3983,1,50)</f>
      </c>
      <c r="I3983" s="1" t="s">
        <v>8477</v>
      </c>
      <c r="J3983" s="1104" t="s">
        <v>8478</v>
      </c>
    </row>
    <row x14ac:dyDescent="0.25" r="3984" customHeight="1" ht="23.25">
      <c r="A3984" s="97">
        <v>38</v>
      </c>
      <c r="B3984" s="2" t="s">
        <v>8454</v>
      </c>
      <c r="C3984" s="1101">
        <v>3983</v>
      </c>
      <c r="D3984" s="1101">
        <v>23</v>
      </c>
      <c r="E3984" s="1101">
        <v>38</v>
      </c>
      <c r="F3984" s="1101">
        <v>452</v>
      </c>
      <c r="G3984" s="1101">
        <v>13</v>
      </c>
      <c r="H3984" s="1102">
        <f>MID(I3984,1,50)</f>
      </c>
      <c r="I3984" s="1" t="s">
        <v>8479</v>
      </c>
      <c r="J3984" s="1104" t="s">
        <v>8480</v>
      </c>
    </row>
    <row x14ac:dyDescent="0.25" r="3985" customHeight="1" ht="23.25">
      <c r="A3985" s="97">
        <v>38</v>
      </c>
      <c r="B3985" s="2" t="s">
        <v>8454</v>
      </c>
      <c r="C3985" s="1101">
        <v>3984</v>
      </c>
      <c r="D3985" s="1101">
        <v>23</v>
      </c>
      <c r="E3985" s="1101">
        <v>38</v>
      </c>
      <c r="F3985" s="1101">
        <v>452</v>
      </c>
      <c r="G3985" s="1101">
        <v>14</v>
      </c>
      <c r="H3985" s="1102">
        <f>MID(I3985,1,50)</f>
      </c>
      <c r="I3985" s="1" t="s">
        <v>8481</v>
      </c>
      <c r="J3985" s="1104" t="s">
        <v>8482</v>
      </c>
    </row>
    <row x14ac:dyDescent="0.25" r="3986" customHeight="1" ht="23.25">
      <c r="A3986" s="97">
        <v>38</v>
      </c>
      <c r="B3986" s="2" t="s">
        <v>8454</v>
      </c>
      <c r="C3986" s="1101">
        <v>3985</v>
      </c>
      <c r="D3986" s="1101">
        <v>23</v>
      </c>
      <c r="E3986" s="1101">
        <v>38</v>
      </c>
      <c r="F3986" s="1101">
        <v>452</v>
      </c>
      <c r="G3986" s="1101">
        <v>15</v>
      </c>
      <c r="H3986" s="1102">
        <f>MID(I3986,1,50)</f>
      </c>
      <c r="I3986" s="1" t="s">
        <v>8483</v>
      </c>
      <c r="J3986" s="1104" t="s">
        <v>8484</v>
      </c>
    </row>
    <row x14ac:dyDescent="0.25" r="3987" customHeight="1" ht="23.25">
      <c r="A3987" s="97">
        <v>38</v>
      </c>
      <c r="B3987" s="2" t="s">
        <v>8454</v>
      </c>
      <c r="C3987" s="1101">
        <v>3986</v>
      </c>
      <c r="D3987" s="1101">
        <v>23</v>
      </c>
      <c r="E3987" s="1101">
        <v>38</v>
      </c>
      <c r="F3987" s="1101">
        <v>452</v>
      </c>
      <c r="G3987" s="1101">
        <v>16</v>
      </c>
      <c r="H3987" s="1102">
        <f>MID(I3987,1,50)</f>
      </c>
      <c r="I3987" s="1" t="s">
        <v>8485</v>
      </c>
      <c r="J3987" s="1104" t="s">
        <v>8486</v>
      </c>
    </row>
    <row x14ac:dyDescent="0.25" r="3988" customHeight="1" ht="23.25">
      <c r="A3988" s="97">
        <v>38</v>
      </c>
      <c r="B3988" s="2" t="s">
        <v>8454</v>
      </c>
      <c r="C3988" s="1101">
        <v>3987</v>
      </c>
      <c r="D3988" s="1101">
        <v>23</v>
      </c>
      <c r="E3988" s="1101">
        <v>38</v>
      </c>
      <c r="F3988" s="1101">
        <v>453</v>
      </c>
      <c r="G3988" s="1101">
        <v>17</v>
      </c>
      <c r="H3988" s="1102">
        <f>MID(I3988,1,50)</f>
      </c>
      <c r="I3988" s="1" t="s">
        <v>8487</v>
      </c>
      <c r="J3988" s="1104" t="s">
        <v>8488</v>
      </c>
    </row>
    <row x14ac:dyDescent="0.25" r="3989" customHeight="1" ht="23.25">
      <c r="A3989" s="97">
        <v>38</v>
      </c>
      <c r="B3989" s="2" t="s">
        <v>8454</v>
      </c>
      <c r="C3989" s="1101">
        <v>3988</v>
      </c>
      <c r="D3989" s="1101">
        <v>23</v>
      </c>
      <c r="E3989" s="1101">
        <v>38</v>
      </c>
      <c r="F3989" s="1101">
        <v>453</v>
      </c>
      <c r="G3989" s="1101">
        <v>18</v>
      </c>
      <c r="H3989" s="1102">
        <f>MID(I3989,1,50)</f>
      </c>
      <c r="I3989" s="1" t="s">
        <v>8489</v>
      </c>
      <c r="J3989" s="1104" t="s">
        <v>8490</v>
      </c>
    </row>
    <row x14ac:dyDescent="0.25" r="3990" customHeight="1" ht="23.25">
      <c r="A3990" s="97">
        <v>38</v>
      </c>
      <c r="B3990" s="2" t="s">
        <v>8454</v>
      </c>
      <c r="C3990" s="1101">
        <v>3989</v>
      </c>
      <c r="D3990" s="1101">
        <v>23</v>
      </c>
      <c r="E3990" s="1101">
        <v>38</v>
      </c>
      <c r="F3990" s="1101">
        <v>453</v>
      </c>
      <c r="G3990" s="1101">
        <v>19</v>
      </c>
      <c r="H3990" s="1102">
        <f>MID(I3990,1,50)</f>
      </c>
      <c r="I3990" s="1" t="s">
        <v>8491</v>
      </c>
      <c r="J3990" s="1104" t="s">
        <v>8492</v>
      </c>
    </row>
    <row x14ac:dyDescent="0.25" r="3991" customHeight="1" ht="23.25">
      <c r="A3991" s="97">
        <v>38</v>
      </c>
      <c r="B3991" s="2" t="s">
        <v>8454</v>
      </c>
      <c r="C3991" s="1101">
        <v>3990</v>
      </c>
      <c r="D3991" s="1101">
        <v>23</v>
      </c>
      <c r="E3991" s="1101">
        <v>38</v>
      </c>
      <c r="F3991" s="1101">
        <v>453</v>
      </c>
      <c r="G3991" s="1101">
        <v>20</v>
      </c>
      <c r="H3991" s="1102">
        <f>MID(I3991,1,50)</f>
      </c>
      <c r="I3991" s="1" t="s">
        <v>8493</v>
      </c>
      <c r="J3991" s="1104" t="s">
        <v>8494</v>
      </c>
    </row>
    <row x14ac:dyDescent="0.25" r="3992" customHeight="1" ht="23.25">
      <c r="A3992" s="97">
        <v>38</v>
      </c>
      <c r="B3992" s="2" t="s">
        <v>8454</v>
      </c>
      <c r="C3992" s="1101">
        <v>3991</v>
      </c>
      <c r="D3992" s="1101">
        <v>23</v>
      </c>
      <c r="E3992" s="1101">
        <v>38</v>
      </c>
      <c r="F3992" s="1101">
        <v>453</v>
      </c>
      <c r="G3992" s="1101">
        <v>21</v>
      </c>
      <c r="H3992" s="1102">
        <f>MID(I3992,1,50)</f>
      </c>
      <c r="I3992" s="1" t="s">
        <v>8495</v>
      </c>
      <c r="J3992" s="1104" t="s">
        <v>8496</v>
      </c>
    </row>
    <row x14ac:dyDescent="0.25" r="3993" customHeight="1" ht="23.25">
      <c r="A3993" s="97">
        <v>38</v>
      </c>
      <c r="B3993" s="2" t="s">
        <v>8454</v>
      </c>
      <c r="C3993" s="1101">
        <v>3992</v>
      </c>
      <c r="D3993" s="1101">
        <v>23</v>
      </c>
      <c r="E3993" s="1101">
        <v>38</v>
      </c>
      <c r="F3993" s="1101">
        <v>453</v>
      </c>
      <c r="G3993" s="1101">
        <v>22</v>
      </c>
      <c r="H3993" s="1102">
        <f>MID(I3993,1,50)</f>
      </c>
      <c r="I3993" s="1" t="s">
        <v>8497</v>
      </c>
      <c r="J3993" s="1104" t="s">
        <v>8498</v>
      </c>
    </row>
    <row x14ac:dyDescent="0.25" r="3994" customHeight="1" ht="23.25">
      <c r="A3994" s="97">
        <v>38</v>
      </c>
      <c r="B3994" s="2" t="s">
        <v>8454</v>
      </c>
      <c r="C3994" s="1101">
        <v>3993</v>
      </c>
      <c r="D3994" s="1101">
        <v>23</v>
      </c>
      <c r="E3994" s="1101">
        <v>38</v>
      </c>
      <c r="F3994" s="1101">
        <v>453</v>
      </c>
      <c r="G3994" s="1101">
        <v>23</v>
      </c>
      <c r="H3994" s="1102">
        <f>MID(I3994,1,50)</f>
      </c>
      <c r="I3994" s="1" t="s">
        <v>8499</v>
      </c>
      <c r="J3994" s="1104" t="s">
        <v>8500</v>
      </c>
    </row>
    <row x14ac:dyDescent="0.25" r="3995" customHeight="1" ht="23.25">
      <c r="A3995" s="97">
        <v>38</v>
      </c>
      <c r="B3995" s="2" t="s">
        <v>8454</v>
      </c>
      <c r="C3995" s="1101">
        <v>3994</v>
      </c>
      <c r="D3995" s="1101">
        <v>23</v>
      </c>
      <c r="E3995" s="1101">
        <v>38</v>
      </c>
      <c r="F3995" s="1101">
        <v>453</v>
      </c>
      <c r="G3995" s="1101">
        <v>24</v>
      </c>
      <c r="H3995" s="1102">
        <f>MID(I3995,1,50)</f>
      </c>
      <c r="I3995" s="1" t="s">
        <v>8501</v>
      </c>
      <c r="J3995" s="1104" t="s">
        <v>8502</v>
      </c>
    </row>
    <row x14ac:dyDescent="0.25" r="3996" customHeight="1" ht="23.25">
      <c r="A3996" s="97">
        <v>38</v>
      </c>
      <c r="B3996" s="2" t="s">
        <v>8454</v>
      </c>
      <c r="C3996" s="1101">
        <v>3995</v>
      </c>
      <c r="D3996" s="1101">
        <v>23</v>
      </c>
      <c r="E3996" s="1101">
        <v>38</v>
      </c>
      <c r="F3996" s="1101">
        <v>453</v>
      </c>
      <c r="G3996" s="1101">
        <v>25</v>
      </c>
      <c r="H3996" s="1102">
        <f>MID(I3996,1,50)</f>
      </c>
      <c r="I3996" s="1" t="s">
        <v>8503</v>
      </c>
      <c r="J3996" s="1104" t="s">
        <v>8504</v>
      </c>
    </row>
    <row x14ac:dyDescent="0.25" r="3997" customHeight="1" ht="23.25">
      <c r="A3997" s="97">
        <v>38</v>
      </c>
      <c r="B3997" s="2" t="s">
        <v>8454</v>
      </c>
      <c r="C3997" s="1101">
        <v>3996</v>
      </c>
      <c r="D3997" s="1101">
        <v>23</v>
      </c>
      <c r="E3997" s="1101">
        <v>38</v>
      </c>
      <c r="F3997" s="1101">
        <v>453</v>
      </c>
      <c r="G3997" s="1101">
        <v>26</v>
      </c>
      <c r="H3997" s="1102">
        <f>MID(I3997,1,50)</f>
      </c>
      <c r="I3997" s="1" t="s">
        <v>8505</v>
      </c>
      <c r="J3997" s="1104" t="s">
        <v>8506</v>
      </c>
    </row>
    <row x14ac:dyDescent="0.25" r="3998" customHeight="1" ht="23.25">
      <c r="A3998" s="97">
        <v>38</v>
      </c>
      <c r="B3998" s="2" t="s">
        <v>8454</v>
      </c>
      <c r="C3998" s="1101">
        <v>3997</v>
      </c>
      <c r="D3998" s="1101">
        <v>23</v>
      </c>
      <c r="E3998" s="1101">
        <v>38</v>
      </c>
      <c r="F3998" s="1101">
        <v>454</v>
      </c>
      <c r="G3998" s="1101">
        <v>27</v>
      </c>
      <c r="H3998" s="1102">
        <f>MID(I3998,1,50)</f>
      </c>
      <c r="I3998" s="1" t="s">
        <v>8507</v>
      </c>
      <c r="J3998" s="1104" t="s">
        <v>8508</v>
      </c>
    </row>
    <row x14ac:dyDescent="0.25" r="3999" customHeight="1" ht="23.25">
      <c r="A3999" s="97">
        <v>38</v>
      </c>
      <c r="B3999" s="2" t="s">
        <v>8454</v>
      </c>
      <c r="C3999" s="1101">
        <v>3998</v>
      </c>
      <c r="D3999" s="1101">
        <v>23</v>
      </c>
      <c r="E3999" s="1101">
        <v>38</v>
      </c>
      <c r="F3999" s="1101">
        <v>454</v>
      </c>
      <c r="G3999" s="1101">
        <v>28</v>
      </c>
      <c r="H3999" s="1102">
        <f>MID(I3999,1,50)</f>
      </c>
      <c r="I3999" s="1" t="s">
        <v>8509</v>
      </c>
      <c r="J3999" s="1104" t="s">
        <v>8510</v>
      </c>
    </row>
    <row x14ac:dyDescent="0.25" r="4000" customHeight="1" ht="23.25">
      <c r="A4000" s="97">
        <v>38</v>
      </c>
      <c r="B4000" s="2" t="s">
        <v>8454</v>
      </c>
      <c r="C4000" s="1101">
        <v>3999</v>
      </c>
      <c r="D4000" s="1101">
        <v>23</v>
      </c>
      <c r="E4000" s="1101">
        <v>38</v>
      </c>
      <c r="F4000" s="1101">
        <v>454</v>
      </c>
      <c r="G4000" s="1101">
        <v>29</v>
      </c>
      <c r="H4000" s="1102">
        <f>MID(I4000,1,50)</f>
      </c>
      <c r="I4000" s="1" t="s">
        <v>8511</v>
      </c>
      <c r="J4000" s="1104" t="s">
        <v>8512</v>
      </c>
    </row>
    <row x14ac:dyDescent="0.25" r="4001" customHeight="1" ht="23.25">
      <c r="A4001" s="97">
        <v>38</v>
      </c>
      <c r="B4001" s="2" t="s">
        <v>8454</v>
      </c>
      <c r="C4001" s="1101">
        <v>4000</v>
      </c>
      <c r="D4001" s="1101">
        <v>23</v>
      </c>
      <c r="E4001" s="1101">
        <v>38</v>
      </c>
      <c r="F4001" s="1101">
        <v>454</v>
      </c>
      <c r="G4001" s="1101">
        <v>30</v>
      </c>
      <c r="H4001" s="1102">
        <f>MID(I4001,1,50)</f>
      </c>
      <c r="I4001" s="1" t="s">
        <v>8513</v>
      </c>
      <c r="J4001" s="1104" t="s">
        <v>8514</v>
      </c>
    </row>
    <row x14ac:dyDescent="0.25" r="4002" customHeight="1" ht="23.25">
      <c r="A4002" s="97">
        <v>38</v>
      </c>
      <c r="B4002" s="2" t="s">
        <v>8454</v>
      </c>
      <c r="C4002" s="1101">
        <v>4001</v>
      </c>
      <c r="D4002" s="1101">
        <v>23</v>
      </c>
      <c r="E4002" s="1101">
        <v>38</v>
      </c>
      <c r="F4002" s="1101">
        <v>454</v>
      </c>
      <c r="G4002" s="1101">
        <v>31</v>
      </c>
      <c r="H4002" s="1102">
        <f>MID(I4002,1,50)</f>
      </c>
      <c r="I4002" s="1" t="s">
        <v>8515</v>
      </c>
      <c r="J4002" s="1104" t="s">
        <v>8516</v>
      </c>
    </row>
    <row x14ac:dyDescent="0.25" r="4003" customHeight="1" ht="23.25">
      <c r="A4003" s="97">
        <v>38</v>
      </c>
      <c r="B4003" s="2" t="s">
        <v>8454</v>
      </c>
      <c r="C4003" s="1101">
        <v>4002</v>
      </c>
      <c r="D4003" s="1101">
        <v>23</v>
      </c>
      <c r="E4003" s="1101">
        <v>38</v>
      </c>
      <c r="F4003" s="1101">
        <v>454</v>
      </c>
      <c r="G4003" s="1101">
        <v>32</v>
      </c>
      <c r="H4003" s="1102">
        <f>MID(I4003,1,50)</f>
      </c>
      <c r="I4003" s="1" t="s">
        <v>8517</v>
      </c>
      <c r="J4003" s="1104" t="s">
        <v>8518</v>
      </c>
    </row>
    <row x14ac:dyDescent="0.25" r="4004" customHeight="1" ht="23.25">
      <c r="A4004" s="97">
        <v>38</v>
      </c>
      <c r="B4004" s="2" t="s">
        <v>8454</v>
      </c>
      <c r="C4004" s="1101">
        <v>4003</v>
      </c>
      <c r="D4004" s="1101">
        <v>23</v>
      </c>
      <c r="E4004" s="1101">
        <v>38</v>
      </c>
      <c r="F4004" s="1101">
        <v>454</v>
      </c>
      <c r="G4004" s="1101">
        <v>33</v>
      </c>
      <c r="H4004" s="1102">
        <f>MID(I4004,1,50)</f>
      </c>
      <c r="I4004" s="1" t="s">
        <v>8519</v>
      </c>
      <c r="J4004" s="1104" t="s">
        <v>8520</v>
      </c>
    </row>
    <row x14ac:dyDescent="0.25" r="4005" customHeight="1" ht="23.25">
      <c r="A4005" s="97">
        <v>38</v>
      </c>
      <c r="B4005" s="2" t="s">
        <v>8454</v>
      </c>
      <c r="C4005" s="1101">
        <v>4004</v>
      </c>
      <c r="D4005" s="1101">
        <v>23</v>
      </c>
      <c r="E4005" s="1101">
        <v>38</v>
      </c>
      <c r="F4005" s="1101">
        <v>454</v>
      </c>
      <c r="G4005" s="1101">
        <v>34</v>
      </c>
      <c r="H4005" s="1102">
        <f>MID(I4005,1,50)</f>
      </c>
      <c r="I4005" s="1" t="s">
        <v>8521</v>
      </c>
      <c r="J4005" s="1104" t="s">
        <v>8522</v>
      </c>
    </row>
    <row x14ac:dyDescent="0.25" r="4006" customHeight="1" ht="23.25">
      <c r="A4006" s="97">
        <v>38</v>
      </c>
      <c r="B4006" s="2" t="s">
        <v>8454</v>
      </c>
      <c r="C4006" s="1101">
        <v>4005</v>
      </c>
      <c r="D4006" s="1101">
        <v>23</v>
      </c>
      <c r="E4006" s="1101">
        <v>38</v>
      </c>
      <c r="F4006" s="1101">
        <v>454</v>
      </c>
      <c r="G4006" s="1101">
        <v>35</v>
      </c>
      <c r="H4006" s="1102">
        <f>MID(I4006,1,50)</f>
      </c>
      <c r="I4006" s="1" t="s">
        <v>8523</v>
      </c>
      <c r="J4006" s="1104" t="s">
        <v>8524</v>
      </c>
    </row>
    <row x14ac:dyDescent="0.25" r="4007" customHeight="1" ht="23.25">
      <c r="A4007" s="97">
        <v>38</v>
      </c>
      <c r="B4007" s="2" t="s">
        <v>8454</v>
      </c>
      <c r="C4007" s="1101">
        <v>4006</v>
      </c>
      <c r="D4007" s="1101">
        <v>23</v>
      </c>
      <c r="E4007" s="1101">
        <v>38</v>
      </c>
      <c r="F4007" s="1101">
        <v>454</v>
      </c>
      <c r="G4007" s="1101">
        <v>36</v>
      </c>
      <c r="H4007" s="1102">
        <f>MID(I4007,1,50)</f>
      </c>
      <c r="I4007" s="1" t="s">
        <v>8525</v>
      </c>
      <c r="J4007" s="1104" t="s">
        <v>8526</v>
      </c>
    </row>
    <row x14ac:dyDescent="0.25" r="4008" customHeight="1" ht="23.25">
      <c r="A4008" s="97">
        <v>38</v>
      </c>
      <c r="B4008" s="2" t="s">
        <v>8454</v>
      </c>
      <c r="C4008" s="1101">
        <v>4007</v>
      </c>
      <c r="D4008" s="1101">
        <v>23</v>
      </c>
      <c r="E4008" s="1101">
        <v>38</v>
      </c>
      <c r="F4008" s="1101">
        <v>454</v>
      </c>
      <c r="G4008" s="1101">
        <v>37</v>
      </c>
      <c r="H4008" s="1102">
        <f>MID(I4008,1,50)</f>
      </c>
      <c r="I4008" s="1" t="s">
        <v>8527</v>
      </c>
      <c r="J4008" s="1104" t="s">
        <v>8528</v>
      </c>
    </row>
    <row x14ac:dyDescent="0.25" r="4009" customHeight="1" ht="23.25">
      <c r="A4009" s="97">
        <v>38</v>
      </c>
      <c r="B4009" s="2" t="s">
        <v>8454</v>
      </c>
      <c r="C4009" s="1101">
        <v>4008</v>
      </c>
      <c r="D4009" s="1101">
        <v>23</v>
      </c>
      <c r="E4009" s="1101">
        <v>38</v>
      </c>
      <c r="F4009" s="1101">
        <v>454</v>
      </c>
      <c r="G4009" s="1101">
        <v>38</v>
      </c>
      <c r="H4009" s="1102">
        <f>MID(I4009,1,50)</f>
      </c>
      <c r="I4009" s="1" t="s">
        <v>8529</v>
      </c>
      <c r="J4009" s="1104" t="s">
        <v>8530</v>
      </c>
    </row>
    <row x14ac:dyDescent="0.25" r="4010" customHeight="1" ht="23.25">
      <c r="A4010" s="97">
        <v>38</v>
      </c>
      <c r="B4010" s="2" t="s">
        <v>8454</v>
      </c>
      <c r="C4010" s="1101">
        <v>4009</v>
      </c>
      <c r="D4010" s="1101">
        <v>23</v>
      </c>
      <c r="E4010" s="1101">
        <v>38</v>
      </c>
      <c r="F4010" s="1101">
        <v>454</v>
      </c>
      <c r="G4010" s="1101">
        <v>39</v>
      </c>
      <c r="H4010" s="1102">
        <f>MID(I4010,1,50)</f>
      </c>
      <c r="I4010" s="1" t="s">
        <v>8531</v>
      </c>
      <c r="J4010" s="1104" t="s">
        <v>8532</v>
      </c>
    </row>
    <row x14ac:dyDescent="0.25" r="4011" customHeight="1" ht="23.25">
      <c r="A4011" s="97">
        <v>38</v>
      </c>
      <c r="B4011" s="2" t="s">
        <v>8454</v>
      </c>
      <c r="C4011" s="1101">
        <v>4010</v>
      </c>
      <c r="D4011" s="1101">
        <v>23</v>
      </c>
      <c r="E4011" s="1101">
        <v>38</v>
      </c>
      <c r="F4011" s="1101">
        <v>454</v>
      </c>
      <c r="G4011" s="1101">
        <v>40</v>
      </c>
      <c r="H4011" s="1102">
        <f>MID(I4011,1,50)</f>
      </c>
      <c r="I4011" s="1" t="s">
        <v>8533</v>
      </c>
      <c r="J4011" s="1104" t="s">
        <v>8534</v>
      </c>
    </row>
    <row x14ac:dyDescent="0.25" r="4012" customHeight="1" ht="23.25">
      <c r="A4012" s="97">
        <v>38</v>
      </c>
      <c r="B4012" s="2" t="s">
        <v>8454</v>
      </c>
      <c r="C4012" s="1101">
        <v>4011</v>
      </c>
      <c r="D4012" s="1101">
        <v>23</v>
      </c>
      <c r="E4012" s="1101">
        <v>38</v>
      </c>
      <c r="F4012" s="1101">
        <v>454</v>
      </c>
      <c r="G4012" s="1101">
        <v>41</v>
      </c>
      <c r="H4012" s="1102">
        <f>MID(I4012,1,50)</f>
      </c>
      <c r="I4012" s="1" t="s">
        <v>8535</v>
      </c>
      <c r="J4012" s="1104" t="s">
        <v>8536</v>
      </c>
    </row>
    <row x14ac:dyDescent="0.25" r="4013" customHeight="1" ht="23.25">
      <c r="A4013" s="97">
        <v>38</v>
      </c>
      <c r="B4013" s="2" t="s">
        <v>8454</v>
      </c>
      <c r="C4013" s="1101">
        <v>4012</v>
      </c>
      <c r="D4013" s="1101">
        <v>23</v>
      </c>
      <c r="E4013" s="1101">
        <v>38</v>
      </c>
      <c r="F4013" s="1101">
        <v>454</v>
      </c>
      <c r="G4013" s="1101">
        <v>42</v>
      </c>
      <c r="H4013" s="1102">
        <f>MID(I4013,1,50)</f>
      </c>
      <c r="I4013" s="1" t="s">
        <v>8537</v>
      </c>
      <c r="J4013" s="1104" t="s">
        <v>8538</v>
      </c>
    </row>
    <row x14ac:dyDescent="0.25" r="4014" customHeight="1" ht="23.25">
      <c r="A4014" s="97">
        <v>38</v>
      </c>
      <c r="B4014" s="2" t="s">
        <v>8454</v>
      </c>
      <c r="C4014" s="1101">
        <v>4013</v>
      </c>
      <c r="D4014" s="1101">
        <v>23</v>
      </c>
      <c r="E4014" s="1101">
        <v>38</v>
      </c>
      <c r="F4014" s="1101">
        <v>455</v>
      </c>
      <c r="G4014" s="1101">
        <v>43</v>
      </c>
      <c r="H4014" s="1102">
        <f>MID(I4014,1,50)</f>
      </c>
      <c r="I4014" s="1" t="s">
        <v>8539</v>
      </c>
      <c r="J4014" s="1104" t="s">
        <v>8540</v>
      </c>
    </row>
    <row x14ac:dyDescent="0.25" r="4015" customHeight="1" ht="23.25">
      <c r="A4015" s="97">
        <v>38</v>
      </c>
      <c r="B4015" s="2" t="s">
        <v>8454</v>
      </c>
      <c r="C4015" s="1101">
        <v>4014</v>
      </c>
      <c r="D4015" s="1101">
        <v>23</v>
      </c>
      <c r="E4015" s="1101">
        <v>38</v>
      </c>
      <c r="F4015" s="1101">
        <v>455</v>
      </c>
      <c r="G4015" s="1101">
        <v>44</v>
      </c>
      <c r="H4015" s="1102">
        <f>MID(I4015,1,50)</f>
      </c>
      <c r="I4015" s="1" t="s">
        <v>8541</v>
      </c>
      <c r="J4015" s="1104" t="s">
        <v>8542</v>
      </c>
    </row>
    <row x14ac:dyDescent="0.25" r="4016" customHeight="1" ht="23.25">
      <c r="A4016" s="97">
        <v>38</v>
      </c>
      <c r="B4016" s="2" t="s">
        <v>8454</v>
      </c>
      <c r="C4016" s="1101">
        <v>4015</v>
      </c>
      <c r="D4016" s="1101">
        <v>23</v>
      </c>
      <c r="E4016" s="1101">
        <v>38</v>
      </c>
      <c r="F4016" s="1101">
        <v>455</v>
      </c>
      <c r="G4016" s="1101">
        <v>45</v>
      </c>
      <c r="H4016" s="1102">
        <f>MID(I4016,1,50)</f>
      </c>
      <c r="I4016" s="1" t="s">
        <v>8543</v>
      </c>
      <c r="J4016" s="1104" t="s">
        <v>8544</v>
      </c>
    </row>
    <row x14ac:dyDescent="0.25" r="4017" customHeight="1" ht="23.25">
      <c r="A4017" s="97">
        <v>38</v>
      </c>
      <c r="B4017" s="2" t="s">
        <v>8454</v>
      </c>
      <c r="C4017" s="1101">
        <v>4016</v>
      </c>
      <c r="D4017" s="1101">
        <v>23</v>
      </c>
      <c r="E4017" s="1101">
        <v>38</v>
      </c>
      <c r="F4017" s="1101">
        <v>455</v>
      </c>
      <c r="G4017" s="1101">
        <v>46</v>
      </c>
      <c r="H4017" s="1102">
        <f>MID(I4017,1,50)</f>
      </c>
      <c r="I4017" s="1" t="s">
        <v>8545</v>
      </c>
      <c r="J4017" s="1104" t="s">
        <v>8546</v>
      </c>
    </row>
    <row x14ac:dyDescent="0.25" r="4018" customHeight="1" ht="23.25">
      <c r="A4018" s="97">
        <v>38</v>
      </c>
      <c r="B4018" s="2" t="s">
        <v>8454</v>
      </c>
      <c r="C4018" s="1101">
        <v>4017</v>
      </c>
      <c r="D4018" s="1101">
        <v>23</v>
      </c>
      <c r="E4018" s="1101">
        <v>38</v>
      </c>
      <c r="F4018" s="1101">
        <v>455</v>
      </c>
      <c r="G4018" s="1101">
        <v>47</v>
      </c>
      <c r="H4018" s="1102">
        <f>MID(I4018,1,50)</f>
      </c>
      <c r="I4018" s="1" t="s">
        <v>8547</v>
      </c>
      <c r="J4018" s="1104" t="s">
        <v>8548</v>
      </c>
    </row>
    <row x14ac:dyDescent="0.25" r="4019" customHeight="1" ht="23.25">
      <c r="A4019" s="97">
        <v>38</v>
      </c>
      <c r="B4019" s="2" t="s">
        <v>8454</v>
      </c>
      <c r="C4019" s="1101">
        <v>4018</v>
      </c>
      <c r="D4019" s="1101">
        <v>23</v>
      </c>
      <c r="E4019" s="1101">
        <v>38</v>
      </c>
      <c r="F4019" s="1101">
        <v>455</v>
      </c>
      <c r="G4019" s="1101">
        <v>48</v>
      </c>
      <c r="H4019" s="1102">
        <f>MID(I4019,1,50)</f>
      </c>
      <c r="I4019" s="1" t="s">
        <v>8549</v>
      </c>
      <c r="J4019" s="1104" t="s">
        <v>8550</v>
      </c>
    </row>
    <row x14ac:dyDescent="0.25" r="4020" customHeight="1" ht="23.25">
      <c r="A4020" s="97">
        <v>38</v>
      </c>
      <c r="B4020" s="2" t="s">
        <v>8454</v>
      </c>
      <c r="C4020" s="1101">
        <v>4019</v>
      </c>
      <c r="D4020" s="1101">
        <v>23</v>
      </c>
      <c r="E4020" s="1101">
        <v>38</v>
      </c>
      <c r="F4020" s="1101">
        <v>455</v>
      </c>
      <c r="G4020" s="1101">
        <v>49</v>
      </c>
      <c r="H4020" s="1102">
        <f>MID(I4020,1,50)</f>
      </c>
      <c r="I4020" s="1" t="s">
        <v>8551</v>
      </c>
      <c r="J4020" s="1104" t="s">
        <v>8552</v>
      </c>
    </row>
    <row x14ac:dyDescent="0.25" r="4021" customHeight="1" ht="23.25">
      <c r="A4021" s="97">
        <v>38</v>
      </c>
      <c r="B4021" s="2" t="s">
        <v>8454</v>
      </c>
      <c r="C4021" s="1101">
        <v>4020</v>
      </c>
      <c r="D4021" s="1101">
        <v>23</v>
      </c>
      <c r="E4021" s="1101">
        <v>38</v>
      </c>
      <c r="F4021" s="1101">
        <v>455</v>
      </c>
      <c r="G4021" s="1101">
        <v>50</v>
      </c>
      <c r="H4021" s="1102">
        <f>MID(I4021,1,50)</f>
      </c>
      <c r="I4021" s="1" t="s">
        <v>8553</v>
      </c>
      <c r="J4021" s="1104" t="s">
        <v>8554</v>
      </c>
    </row>
    <row x14ac:dyDescent="0.25" r="4022" customHeight="1" ht="23.25">
      <c r="A4022" s="97">
        <v>38</v>
      </c>
      <c r="B4022" s="2" t="s">
        <v>8454</v>
      </c>
      <c r="C4022" s="1101">
        <v>4021</v>
      </c>
      <c r="D4022" s="1101">
        <v>23</v>
      </c>
      <c r="E4022" s="1101">
        <v>38</v>
      </c>
      <c r="F4022" s="1101">
        <v>455</v>
      </c>
      <c r="G4022" s="1101">
        <v>51</v>
      </c>
      <c r="H4022" s="1102">
        <f>MID(I4022,1,50)</f>
      </c>
      <c r="I4022" s="1" t="s">
        <v>8555</v>
      </c>
      <c r="J4022" s="1104" t="s">
        <v>8556</v>
      </c>
    </row>
    <row x14ac:dyDescent="0.25" r="4023" customHeight="1" ht="23.25">
      <c r="A4023" s="97">
        <v>38</v>
      </c>
      <c r="B4023" s="2" t="s">
        <v>8454</v>
      </c>
      <c r="C4023" s="1101">
        <v>4022</v>
      </c>
      <c r="D4023" s="1101">
        <v>23</v>
      </c>
      <c r="E4023" s="1101">
        <v>38</v>
      </c>
      <c r="F4023" s="1101">
        <v>455</v>
      </c>
      <c r="G4023" s="1101">
        <v>52</v>
      </c>
      <c r="H4023" s="1102">
        <f>MID(I4023,1,50)</f>
      </c>
      <c r="I4023" s="1" t="s">
        <v>8557</v>
      </c>
      <c r="J4023" s="1104" t="s">
        <v>8558</v>
      </c>
    </row>
    <row x14ac:dyDescent="0.25" r="4024" customHeight="1" ht="23.25">
      <c r="A4024" s="97">
        <v>38</v>
      </c>
      <c r="B4024" s="2" t="s">
        <v>8454</v>
      </c>
      <c r="C4024" s="1101">
        <v>4023</v>
      </c>
      <c r="D4024" s="1101">
        <v>23</v>
      </c>
      <c r="E4024" s="1101">
        <v>38</v>
      </c>
      <c r="F4024" s="1101">
        <v>455</v>
      </c>
      <c r="G4024" s="1101">
        <v>53</v>
      </c>
      <c r="H4024" s="1102">
        <f>MID(I4024,1,50)</f>
      </c>
      <c r="I4024" s="1" t="s">
        <v>8559</v>
      </c>
      <c r="J4024" s="1104" t="s">
        <v>8560</v>
      </c>
    </row>
    <row x14ac:dyDescent="0.25" r="4025" customHeight="1" ht="23.25">
      <c r="A4025" s="97">
        <v>38</v>
      </c>
      <c r="B4025" s="2" t="s">
        <v>8454</v>
      </c>
      <c r="C4025" s="1101">
        <v>4024</v>
      </c>
      <c r="D4025" s="1101">
        <v>23</v>
      </c>
      <c r="E4025" s="1101">
        <v>38</v>
      </c>
      <c r="F4025" s="1101">
        <v>455</v>
      </c>
      <c r="G4025" s="1101">
        <v>54</v>
      </c>
      <c r="H4025" s="1102">
        <f>MID(I4025,1,50)</f>
      </c>
      <c r="I4025" s="1" t="s">
        <v>8561</v>
      </c>
      <c r="J4025" s="1104" t="s">
        <v>8562</v>
      </c>
    </row>
    <row x14ac:dyDescent="0.25" r="4026" customHeight="1" ht="23.25">
      <c r="A4026" s="97">
        <v>38</v>
      </c>
      <c r="B4026" s="2" t="s">
        <v>8454</v>
      </c>
      <c r="C4026" s="1101">
        <v>4025</v>
      </c>
      <c r="D4026" s="1101">
        <v>23</v>
      </c>
      <c r="E4026" s="1101">
        <v>38</v>
      </c>
      <c r="F4026" s="1101">
        <v>455</v>
      </c>
      <c r="G4026" s="1101">
        <v>55</v>
      </c>
      <c r="H4026" s="1102">
        <f>MID(I4026,1,50)</f>
      </c>
      <c r="I4026" s="1" t="s">
        <v>8563</v>
      </c>
      <c r="J4026" s="1104" t="s">
        <v>8564</v>
      </c>
    </row>
    <row x14ac:dyDescent="0.25" r="4027" customHeight="1" ht="23.25">
      <c r="A4027" s="97">
        <v>38</v>
      </c>
      <c r="B4027" s="2" t="s">
        <v>8454</v>
      </c>
      <c r="C4027" s="1101">
        <v>4026</v>
      </c>
      <c r="D4027" s="1101">
        <v>23</v>
      </c>
      <c r="E4027" s="1101">
        <v>38</v>
      </c>
      <c r="F4027" s="1101">
        <v>455</v>
      </c>
      <c r="G4027" s="1101">
        <v>56</v>
      </c>
      <c r="H4027" s="1102">
        <f>MID(I4027,1,50)</f>
      </c>
      <c r="I4027" s="1" t="s">
        <v>8565</v>
      </c>
      <c r="J4027" s="1104" t="s">
        <v>8566</v>
      </c>
    </row>
    <row x14ac:dyDescent="0.25" r="4028" customHeight="1" ht="23.25">
      <c r="A4028" s="97">
        <v>38</v>
      </c>
      <c r="B4028" s="2" t="s">
        <v>8454</v>
      </c>
      <c r="C4028" s="1101">
        <v>4027</v>
      </c>
      <c r="D4028" s="1101">
        <v>23</v>
      </c>
      <c r="E4028" s="1101">
        <v>38</v>
      </c>
      <c r="F4028" s="1101">
        <v>455</v>
      </c>
      <c r="G4028" s="1101">
        <v>57</v>
      </c>
      <c r="H4028" s="1102">
        <f>MID(I4028,1,50)</f>
      </c>
      <c r="I4028" s="1" t="s">
        <v>8567</v>
      </c>
      <c r="J4028" s="1104" t="s">
        <v>8568</v>
      </c>
    </row>
    <row x14ac:dyDescent="0.25" r="4029" customHeight="1" ht="23.25">
      <c r="A4029" s="97">
        <v>38</v>
      </c>
      <c r="B4029" s="2" t="s">
        <v>8454</v>
      </c>
      <c r="C4029" s="1101">
        <v>4028</v>
      </c>
      <c r="D4029" s="1101">
        <v>23</v>
      </c>
      <c r="E4029" s="1101">
        <v>38</v>
      </c>
      <c r="F4029" s="1101">
        <v>455</v>
      </c>
      <c r="G4029" s="1101">
        <v>58</v>
      </c>
      <c r="H4029" s="1102">
        <f>MID(I4029,1,50)</f>
      </c>
      <c r="I4029" s="1" t="s">
        <v>8569</v>
      </c>
      <c r="J4029" s="1104" t="s">
        <v>8570</v>
      </c>
    </row>
    <row x14ac:dyDescent="0.25" r="4030" customHeight="1" ht="23.25">
      <c r="A4030" s="97">
        <v>38</v>
      </c>
      <c r="B4030" s="2" t="s">
        <v>8454</v>
      </c>
      <c r="C4030" s="1101">
        <v>4029</v>
      </c>
      <c r="D4030" s="1101">
        <v>23</v>
      </c>
      <c r="E4030" s="1101">
        <v>38</v>
      </c>
      <c r="F4030" s="1101">
        <v>455</v>
      </c>
      <c r="G4030" s="1101">
        <v>59</v>
      </c>
      <c r="H4030" s="1102">
        <f>MID(I4030,1,50)</f>
      </c>
      <c r="I4030" s="1" t="s">
        <v>8571</v>
      </c>
      <c r="J4030" s="1104" t="s">
        <v>8572</v>
      </c>
    </row>
    <row x14ac:dyDescent="0.25" r="4031" customHeight="1" ht="23.25">
      <c r="A4031" s="97">
        <v>38</v>
      </c>
      <c r="B4031" s="2" t="s">
        <v>8454</v>
      </c>
      <c r="C4031" s="1101">
        <v>4030</v>
      </c>
      <c r="D4031" s="1101">
        <v>23</v>
      </c>
      <c r="E4031" s="1101">
        <v>38</v>
      </c>
      <c r="F4031" s="1101">
        <v>455</v>
      </c>
      <c r="G4031" s="1101">
        <v>60</v>
      </c>
      <c r="H4031" s="1102">
        <f>MID(I4031,1,50)</f>
      </c>
      <c r="I4031" s="1" t="s">
        <v>8573</v>
      </c>
      <c r="J4031" s="1104" t="s">
        <v>8574</v>
      </c>
    </row>
    <row x14ac:dyDescent="0.25" r="4032" customHeight="1" ht="23.25">
      <c r="A4032" s="97">
        <v>38</v>
      </c>
      <c r="B4032" s="2" t="s">
        <v>8454</v>
      </c>
      <c r="C4032" s="1101">
        <v>4031</v>
      </c>
      <c r="D4032" s="1101">
        <v>23</v>
      </c>
      <c r="E4032" s="1101">
        <v>38</v>
      </c>
      <c r="F4032" s="1101">
        <v>455</v>
      </c>
      <c r="G4032" s="1101">
        <v>61</v>
      </c>
      <c r="H4032" s="1102">
        <f>MID(I4032,1,50)</f>
      </c>
      <c r="I4032" s="1" t="s">
        <v>8575</v>
      </c>
      <c r="J4032" s="1104" t="s">
        <v>8576</v>
      </c>
    </row>
    <row x14ac:dyDescent="0.25" r="4033" customHeight="1" ht="23.25">
      <c r="A4033" s="97">
        <v>38</v>
      </c>
      <c r="B4033" s="2" t="s">
        <v>8454</v>
      </c>
      <c r="C4033" s="1101">
        <v>4032</v>
      </c>
      <c r="D4033" s="1101">
        <v>23</v>
      </c>
      <c r="E4033" s="1101">
        <v>38</v>
      </c>
      <c r="F4033" s="1101">
        <v>456</v>
      </c>
      <c r="G4033" s="1101">
        <v>62</v>
      </c>
      <c r="H4033" s="1102">
        <f>MID(I4033,1,50)</f>
      </c>
      <c r="I4033" s="1" t="s">
        <v>8577</v>
      </c>
      <c r="J4033" s="1104" t="s">
        <v>8578</v>
      </c>
    </row>
    <row x14ac:dyDescent="0.25" r="4034" customHeight="1" ht="23.25">
      <c r="A4034" s="97">
        <v>38</v>
      </c>
      <c r="B4034" s="2" t="s">
        <v>8454</v>
      </c>
      <c r="C4034" s="1101">
        <v>4033</v>
      </c>
      <c r="D4034" s="1101">
        <v>23</v>
      </c>
      <c r="E4034" s="1101">
        <v>38</v>
      </c>
      <c r="F4034" s="1101">
        <v>456</v>
      </c>
      <c r="G4034" s="1101">
        <v>63</v>
      </c>
      <c r="H4034" s="1102">
        <f>MID(I4034,1,50)</f>
      </c>
      <c r="I4034" s="1" t="s">
        <v>8579</v>
      </c>
      <c r="J4034" s="1104" t="s">
        <v>8580</v>
      </c>
    </row>
    <row x14ac:dyDescent="0.25" r="4035" customHeight="1" ht="23.25">
      <c r="A4035" s="97">
        <v>38</v>
      </c>
      <c r="B4035" s="2" t="s">
        <v>8454</v>
      </c>
      <c r="C4035" s="1101">
        <v>4034</v>
      </c>
      <c r="D4035" s="1101">
        <v>23</v>
      </c>
      <c r="E4035" s="1101">
        <v>38</v>
      </c>
      <c r="F4035" s="1101">
        <v>456</v>
      </c>
      <c r="G4035" s="1101">
        <v>64</v>
      </c>
      <c r="H4035" s="1102">
        <f>MID(I4035,1,50)</f>
      </c>
      <c r="I4035" s="1" t="s">
        <v>8581</v>
      </c>
      <c r="J4035" s="1104" t="s">
        <v>8582</v>
      </c>
    </row>
    <row x14ac:dyDescent="0.25" r="4036" customHeight="1" ht="23.25">
      <c r="A4036" s="97">
        <v>38</v>
      </c>
      <c r="B4036" s="2" t="s">
        <v>8454</v>
      </c>
      <c r="C4036" s="1101">
        <v>4035</v>
      </c>
      <c r="D4036" s="1101">
        <v>23</v>
      </c>
      <c r="E4036" s="1101">
        <v>38</v>
      </c>
      <c r="F4036" s="1101">
        <v>456</v>
      </c>
      <c r="G4036" s="1101">
        <v>65</v>
      </c>
      <c r="H4036" s="1102">
        <f>MID(I4036,1,50)</f>
      </c>
      <c r="I4036" s="1" t="s">
        <v>8583</v>
      </c>
      <c r="J4036" s="1104" t="s">
        <v>8584</v>
      </c>
    </row>
    <row x14ac:dyDescent="0.25" r="4037" customHeight="1" ht="23.25">
      <c r="A4037" s="97">
        <v>38</v>
      </c>
      <c r="B4037" s="2" t="s">
        <v>8454</v>
      </c>
      <c r="C4037" s="1101">
        <v>4036</v>
      </c>
      <c r="D4037" s="1101">
        <v>23</v>
      </c>
      <c r="E4037" s="1101">
        <v>38</v>
      </c>
      <c r="F4037" s="1101">
        <v>456</v>
      </c>
      <c r="G4037" s="1101">
        <v>66</v>
      </c>
      <c r="H4037" s="1102">
        <f>MID(I4037,1,50)</f>
      </c>
      <c r="I4037" s="1" t="s">
        <v>8585</v>
      </c>
      <c r="J4037" s="1104" t="s">
        <v>8586</v>
      </c>
    </row>
    <row x14ac:dyDescent="0.25" r="4038" customHeight="1" ht="23.25">
      <c r="A4038" s="97">
        <v>38</v>
      </c>
      <c r="B4038" s="2" t="s">
        <v>8454</v>
      </c>
      <c r="C4038" s="1101">
        <v>4037</v>
      </c>
      <c r="D4038" s="1101">
        <v>23</v>
      </c>
      <c r="E4038" s="1101">
        <v>38</v>
      </c>
      <c r="F4038" s="1101">
        <v>456</v>
      </c>
      <c r="G4038" s="1101">
        <v>67</v>
      </c>
      <c r="H4038" s="1102">
        <f>MID(I4038,1,50)</f>
      </c>
      <c r="I4038" s="1" t="s">
        <v>8587</v>
      </c>
      <c r="J4038" s="1104" t="s">
        <v>8588</v>
      </c>
    </row>
    <row x14ac:dyDescent="0.25" r="4039" customHeight="1" ht="23.25">
      <c r="A4039" s="97">
        <v>38</v>
      </c>
      <c r="B4039" s="2" t="s">
        <v>8454</v>
      </c>
      <c r="C4039" s="1101">
        <v>4038</v>
      </c>
      <c r="D4039" s="1101">
        <v>23</v>
      </c>
      <c r="E4039" s="1101">
        <v>38</v>
      </c>
      <c r="F4039" s="1101">
        <v>456</v>
      </c>
      <c r="G4039" s="1101">
        <v>68</v>
      </c>
      <c r="H4039" s="1102">
        <f>MID(I4039,1,50)</f>
      </c>
      <c r="I4039" s="1" t="s">
        <v>8589</v>
      </c>
      <c r="J4039" s="1104" t="s">
        <v>8590</v>
      </c>
    </row>
    <row x14ac:dyDescent="0.25" r="4040" customHeight="1" ht="23.25">
      <c r="A4040" s="97">
        <v>38</v>
      </c>
      <c r="B4040" s="2" t="s">
        <v>8454</v>
      </c>
      <c r="C4040" s="1101">
        <v>4039</v>
      </c>
      <c r="D4040" s="1101">
        <v>23</v>
      </c>
      <c r="E4040" s="1101">
        <v>38</v>
      </c>
      <c r="F4040" s="1101">
        <v>456</v>
      </c>
      <c r="G4040" s="1101">
        <v>69</v>
      </c>
      <c r="H4040" s="1102">
        <f>MID(I4040,1,50)</f>
      </c>
      <c r="I4040" s="1" t="s">
        <v>8591</v>
      </c>
      <c r="J4040" s="1104" t="s">
        <v>8592</v>
      </c>
    </row>
    <row x14ac:dyDescent="0.25" r="4041" customHeight="1" ht="23.25">
      <c r="A4041" s="97">
        <v>38</v>
      </c>
      <c r="B4041" s="2" t="s">
        <v>8454</v>
      </c>
      <c r="C4041" s="1101">
        <v>4040</v>
      </c>
      <c r="D4041" s="1101">
        <v>23</v>
      </c>
      <c r="E4041" s="1101">
        <v>38</v>
      </c>
      <c r="F4041" s="1101">
        <v>456</v>
      </c>
      <c r="G4041" s="1101">
        <v>70</v>
      </c>
      <c r="H4041" s="1102">
        <f>MID(I4041,1,50)</f>
      </c>
      <c r="I4041" s="1" t="s">
        <v>8593</v>
      </c>
      <c r="J4041" s="1104" t="s">
        <v>8594</v>
      </c>
    </row>
    <row x14ac:dyDescent="0.25" r="4042" customHeight="1" ht="23.25">
      <c r="A4042" s="97">
        <v>38</v>
      </c>
      <c r="B4042" s="2" t="s">
        <v>8454</v>
      </c>
      <c r="C4042" s="1101">
        <v>4041</v>
      </c>
      <c r="D4042" s="1101">
        <v>23</v>
      </c>
      <c r="E4042" s="1101">
        <v>38</v>
      </c>
      <c r="F4042" s="1101">
        <v>456</v>
      </c>
      <c r="G4042" s="1101">
        <v>71</v>
      </c>
      <c r="H4042" s="1102">
        <f>MID(I4042,1,50)</f>
      </c>
      <c r="I4042" s="1" t="s">
        <v>8595</v>
      </c>
      <c r="J4042" s="1104" t="s">
        <v>8596</v>
      </c>
    </row>
    <row x14ac:dyDescent="0.25" r="4043" customHeight="1" ht="23.25">
      <c r="A4043" s="97">
        <v>38</v>
      </c>
      <c r="B4043" s="2" t="s">
        <v>8454</v>
      </c>
      <c r="C4043" s="1101">
        <v>4042</v>
      </c>
      <c r="D4043" s="1101">
        <v>23</v>
      </c>
      <c r="E4043" s="1101">
        <v>38</v>
      </c>
      <c r="F4043" s="1101">
        <v>456</v>
      </c>
      <c r="G4043" s="1101">
        <v>72</v>
      </c>
      <c r="H4043" s="1102">
        <f>MID(I4043,1,50)</f>
      </c>
      <c r="I4043" s="1" t="s">
        <v>4203</v>
      </c>
      <c r="J4043" s="1104" t="s">
        <v>8597</v>
      </c>
    </row>
    <row x14ac:dyDescent="0.25" r="4044" customHeight="1" ht="23.25">
      <c r="A4044" s="97">
        <v>38</v>
      </c>
      <c r="B4044" s="2" t="s">
        <v>8454</v>
      </c>
      <c r="C4044" s="1101">
        <v>4043</v>
      </c>
      <c r="D4044" s="1101">
        <v>23</v>
      </c>
      <c r="E4044" s="1101">
        <v>38</v>
      </c>
      <c r="F4044" s="1101">
        <v>456</v>
      </c>
      <c r="G4044" s="1101">
        <v>73</v>
      </c>
      <c r="H4044" s="1102">
        <f>MID(I4044,1,50)</f>
      </c>
      <c r="I4044" s="1" t="s">
        <v>4205</v>
      </c>
      <c r="J4044" s="1104" t="s">
        <v>8598</v>
      </c>
    </row>
    <row x14ac:dyDescent="0.25" r="4045" customHeight="1" ht="23.25">
      <c r="A4045" s="97">
        <v>38</v>
      </c>
      <c r="B4045" s="2" t="s">
        <v>8454</v>
      </c>
      <c r="C4045" s="1101">
        <v>4044</v>
      </c>
      <c r="D4045" s="1101">
        <v>23</v>
      </c>
      <c r="E4045" s="1101">
        <v>38</v>
      </c>
      <c r="F4045" s="1101">
        <v>456</v>
      </c>
      <c r="G4045" s="1101">
        <v>74</v>
      </c>
      <c r="H4045" s="1102">
        <f>MID(I4045,1,50)</f>
      </c>
      <c r="I4045" s="1" t="s">
        <v>8599</v>
      </c>
      <c r="J4045" s="1104" t="s">
        <v>8600</v>
      </c>
    </row>
    <row x14ac:dyDescent="0.25" r="4046" customHeight="1" ht="23.25">
      <c r="A4046" s="97">
        <v>38</v>
      </c>
      <c r="B4046" s="2" t="s">
        <v>8454</v>
      </c>
      <c r="C4046" s="1101">
        <v>4045</v>
      </c>
      <c r="D4046" s="1101">
        <v>23</v>
      </c>
      <c r="E4046" s="1101">
        <v>38</v>
      </c>
      <c r="F4046" s="1101">
        <v>456</v>
      </c>
      <c r="G4046" s="1101">
        <v>75</v>
      </c>
      <c r="H4046" s="1102">
        <f>MID(I4046,1,50)</f>
      </c>
      <c r="I4046" s="1" t="s">
        <v>8601</v>
      </c>
      <c r="J4046" s="1104" t="s">
        <v>8602</v>
      </c>
    </row>
    <row x14ac:dyDescent="0.25" r="4047" customHeight="1" ht="23.25">
      <c r="A4047" s="97">
        <v>38</v>
      </c>
      <c r="B4047" s="2" t="s">
        <v>8454</v>
      </c>
      <c r="C4047" s="1101">
        <v>4046</v>
      </c>
      <c r="D4047" s="1101">
        <v>23</v>
      </c>
      <c r="E4047" s="1101">
        <v>38</v>
      </c>
      <c r="F4047" s="1101">
        <v>456</v>
      </c>
      <c r="G4047" s="1101">
        <v>76</v>
      </c>
      <c r="H4047" s="1102">
        <f>MID(I4047,1,50)</f>
      </c>
      <c r="I4047" s="1" t="s">
        <v>8603</v>
      </c>
      <c r="J4047" s="1104" t="s">
        <v>8604</v>
      </c>
    </row>
    <row x14ac:dyDescent="0.25" r="4048" customHeight="1" ht="23.25">
      <c r="A4048" s="97">
        <v>38</v>
      </c>
      <c r="B4048" s="2" t="s">
        <v>8454</v>
      </c>
      <c r="C4048" s="1101">
        <v>4047</v>
      </c>
      <c r="D4048" s="1101">
        <v>23</v>
      </c>
      <c r="E4048" s="1101">
        <v>38</v>
      </c>
      <c r="F4048" s="1101">
        <v>456</v>
      </c>
      <c r="G4048" s="1101">
        <v>77</v>
      </c>
      <c r="H4048" s="1102">
        <f>MID(I4048,1,50)</f>
      </c>
      <c r="I4048" s="1" t="s">
        <v>8605</v>
      </c>
      <c r="J4048" s="1104" t="s">
        <v>8606</v>
      </c>
    </row>
    <row x14ac:dyDescent="0.25" r="4049" customHeight="1" ht="23.25">
      <c r="A4049" s="97">
        <v>38</v>
      </c>
      <c r="B4049" s="2" t="s">
        <v>8454</v>
      </c>
      <c r="C4049" s="1101">
        <v>4048</v>
      </c>
      <c r="D4049" s="1101">
        <v>23</v>
      </c>
      <c r="E4049" s="1101">
        <v>38</v>
      </c>
      <c r="F4049" s="1101">
        <v>456</v>
      </c>
      <c r="G4049" s="1101">
        <v>78</v>
      </c>
      <c r="H4049" s="1102">
        <f>MID(I4049,1,50)</f>
      </c>
      <c r="I4049" s="1" t="s">
        <v>8607</v>
      </c>
      <c r="J4049" s="1104" t="s">
        <v>8608</v>
      </c>
    </row>
    <row x14ac:dyDescent="0.25" r="4050" customHeight="1" ht="23.25">
      <c r="A4050" s="97">
        <v>38</v>
      </c>
      <c r="B4050" s="2" t="s">
        <v>8454</v>
      </c>
      <c r="C4050" s="1101">
        <v>4049</v>
      </c>
      <c r="D4050" s="1101">
        <v>23</v>
      </c>
      <c r="E4050" s="1101">
        <v>38</v>
      </c>
      <c r="F4050" s="1101">
        <v>456</v>
      </c>
      <c r="G4050" s="1101">
        <v>79</v>
      </c>
      <c r="H4050" s="1102">
        <f>MID(I4050,1,50)</f>
      </c>
      <c r="I4050" s="1" t="s">
        <v>4217</v>
      </c>
      <c r="J4050" s="1104" t="s">
        <v>8609</v>
      </c>
    </row>
    <row x14ac:dyDescent="0.25" r="4051" customHeight="1" ht="23.25">
      <c r="A4051" s="97">
        <v>38</v>
      </c>
      <c r="B4051" s="2" t="s">
        <v>8454</v>
      </c>
      <c r="C4051" s="1101">
        <v>4050</v>
      </c>
      <c r="D4051" s="1101">
        <v>23</v>
      </c>
      <c r="E4051" s="1101">
        <v>38</v>
      </c>
      <c r="F4051" s="1101">
        <v>456</v>
      </c>
      <c r="G4051" s="1101">
        <v>80</v>
      </c>
      <c r="H4051" s="1102">
        <f>MID(I4051,1,50)</f>
      </c>
      <c r="I4051" s="1" t="s">
        <v>4219</v>
      </c>
      <c r="J4051" s="1104" t="s">
        <v>8610</v>
      </c>
    </row>
    <row x14ac:dyDescent="0.25" r="4052" customHeight="1" ht="23.25">
      <c r="A4052" s="97">
        <v>38</v>
      </c>
      <c r="B4052" s="2" t="s">
        <v>8454</v>
      </c>
      <c r="C4052" s="1101">
        <v>4051</v>
      </c>
      <c r="D4052" s="1101">
        <v>23</v>
      </c>
      <c r="E4052" s="1101">
        <v>38</v>
      </c>
      <c r="F4052" s="1101">
        <v>456</v>
      </c>
      <c r="G4052" s="1101">
        <v>81</v>
      </c>
      <c r="H4052" s="1102">
        <f>MID(I4052,1,50)</f>
      </c>
      <c r="I4052" s="1" t="s">
        <v>4221</v>
      </c>
      <c r="J4052" s="1104" t="s">
        <v>8611</v>
      </c>
    </row>
    <row x14ac:dyDescent="0.25" r="4053" customHeight="1" ht="23.25">
      <c r="A4053" s="97">
        <v>38</v>
      </c>
      <c r="B4053" s="2" t="s">
        <v>8454</v>
      </c>
      <c r="C4053" s="1101">
        <v>4052</v>
      </c>
      <c r="D4053" s="1101">
        <v>23</v>
      </c>
      <c r="E4053" s="1101">
        <v>38</v>
      </c>
      <c r="F4053" s="1101">
        <v>456</v>
      </c>
      <c r="G4053" s="1101">
        <v>82</v>
      </c>
      <c r="H4053" s="1102">
        <f>MID(I4053,1,50)</f>
      </c>
      <c r="I4053" s="1" t="s">
        <v>8612</v>
      </c>
      <c r="J4053" s="1104" t="s">
        <v>8613</v>
      </c>
    </row>
    <row x14ac:dyDescent="0.25" r="4054" customHeight="1" ht="23.25">
      <c r="A4054" s="97">
        <v>38</v>
      </c>
      <c r="B4054" s="2" t="s">
        <v>8454</v>
      </c>
      <c r="C4054" s="1101">
        <v>4053</v>
      </c>
      <c r="D4054" s="1101">
        <v>23</v>
      </c>
      <c r="E4054" s="1101">
        <v>38</v>
      </c>
      <c r="F4054" s="1101">
        <v>456</v>
      </c>
      <c r="G4054" s="1101">
        <v>83</v>
      </c>
      <c r="H4054" s="1102">
        <f>MID(I4054,1,50)</f>
      </c>
      <c r="I4054" s="1" t="s">
        <v>4225</v>
      </c>
      <c r="J4054" s="1104" t="s">
        <v>8614</v>
      </c>
    </row>
    <row x14ac:dyDescent="0.25" r="4055" customHeight="1" ht="23.25">
      <c r="A4055" s="97">
        <v>38</v>
      </c>
      <c r="B4055" s="2" t="s">
        <v>8454</v>
      </c>
      <c r="C4055" s="1101">
        <v>4054</v>
      </c>
      <c r="D4055" s="1101">
        <v>23</v>
      </c>
      <c r="E4055" s="1101">
        <v>38</v>
      </c>
      <c r="F4055" s="1101">
        <v>457</v>
      </c>
      <c r="G4055" s="1101">
        <v>84</v>
      </c>
      <c r="H4055" s="1102">
        <f>MID(I4055,1,50)</f>
      </c>
      <c r="I4055" s="1" t="s">
        <v>8615</v>
      </c>
      <c r="J4055" s="1104" t="s">
        <v>8616</v>
      </c>
    </row>
    <row x14ac:dyDescent="0.25" r="4056" customHeight="1" ht="23.25">
      <c r="A4056" s="97">
        <v>38</v>
      </c>
      <c r="B4056" s="2" t="s">
        <v>8454</v>
      </c>
      <c r="C4056" s="1101">
        <v>4055</v>
      </c>
      <c r="D4056" s="1101">
        <v>23</v>
      </c>
      <c r="E4056" s="1101">
        <v>38</v>
      </c>
      <c r="F4056" s="1101">
        <v>457</v>
      </c>
      <c r="G4056" s="1101">
        <v>85</v>
      </c>
      <c r="H4056" s="1102">
        <f>MID(I4056,1,50)</f>
      </c>
      <c r="I4056" s="1" t="s">
        <v>8617</v>
      </c>
      <c r="J4056" s="1104" t="s">
        <v>8618</v>
      </c>
    </row>
    <row x14ac:dyDescent="0.25" r="4057" customHeight="1" ht="23.25">
      <c r="A4057" s="97">
        <v>38</v>
      </c>
      <c r="B4057" s="2" t="s">
        <v>8454</v>
      </c>
      <c r="C4057" s="1101">
        <v>4056</v>
      </c>
      <c r="D4057" s="1101">
        <v>23</v>
      </c>
      <c r="E4057" s="1101">
        <v>38</v>
      </c>
      <c r="F4057" s="1101">
        <v>457</v>
      </c>
      <c r="G4057" s="1101">
        <v>86</v>
      </c>
      <c r="H4057" s="1102">
        <f>MID(I4057,1,50)</f>
      </c>
      <c r="I4057" s="1" t="s">
        <v>8619</v>
      </c>
      <c r="J4057" s="1104" t="s">
        <v>8620</v>
      </c>
    </row>
    <row x14ac:dyDescent="0.25" r="4058" customHeight="1" ht="23.25">
      <c r="A4058" s="97">
        <v>38</v>
      </c>
      <c r="B4058" s="2" t="s">
        <v>8454</v>
      </c>
      <c r="C4058" s="1101">
        <v>4057</v>
      </c>
      <c r="D4058" s="1101">
        <v>23</v>
      </c>
      <c r="E4058" s="1101">
        <v>38</v>
      </c>
      <c r="F4058" s="1101">
        <v>457</v>
      </c>
      <c r="G4058" s="1101">
        <v>87</v>
      </c>
      <c r="H4058" s="1102">
        <f>MID(I4058,1,50)</f>
      </c>
      <c r="I4058" s="1" t="s">
        <v>8621</v>
      </c>
      <c r="J4058" s="1104" t="s">
        <v>8622</v>
      </c>
    </row>
    <row x14ac:dyDescent="0.25" r="4059" customHeight="1" ht="23.25">
      <c r="A4059" s="97">
        <v>38</v>
      </c>
      <c r="B4059" s="2" t="s">
        <v>8454</v>
      </c>
      <c r="C4059" s="1101">
        <v>4058</v>
      </c>
      <c r="D4059" s="1101">
        <v>23</v>
      </c>
      <c r="E4059" s="1101">
        <v>38</v>
      </c>
      <c r="F4059" s="1101">
        <v>457</v>
      </c>
      <c r="G4059" s="1101">
        <v>88</v>
      </c>
      <c r="H4059" s="1102">
        <f>MID(I4059,1,50)</f>
      </c>
      <c r="I4059" s="1" t="s">
        <v>8623</v>
      </c>
      <c r="J4059" s="1104" t="s">
        <v>8624</v>
      </c>
    </row>
    <row x14ac:dyDescent="0.25" r="4060" customHeight="1" ht="23.25">
      <c r="A4060" s="97">
        <v>59</v>
      </c>
      <c r="B4060" s="2" t="s">
        <v>8625</v>
      </c>
      <c r="C4060" s="1101">
        <v>4059</v>
      </c>
      <c r="D4060" s="1101">
        <v>23</v>
      </c>
      <c r="E4060" s="1101">
        <v>39</v>
      </c>
      <c r="F4060" s="1101">
        <v>457</v>
      </c>
      <c r="G4060" s="1101">
        <v>1</v>
      </c>
      <c r="H4060" s="1102">
        <f>MID(I4060,1,50)</f>
      </c>
      <c r="I4060" s="1" t="s">
        <v>8626</v>
      </c>
      <c r="J4060" s="1104" t="s">
        <v>8627</v>
      </c>
    </row>
    <row x14ac:dyDescent="0.25" r="4061" customHeight="1" ht="23.25">
      <c r="A4061" s="97">
        <v>59</v>
      </c>
      <c r="B4061" s="2" t="s">
        <v>8625</v>
      </c>
      <c r="C4061" s="1101">
        <v>4060</v>
      </c>
      <c r="D4061" s="1101">
        <v>23</v>
      </c>
      <c r="E4061" s="1101">
        <v>39</v>
      </c>
      <c r="F4061" s="1101">
        <v>457</v>
      </c>
      <c r="G4061" s="1101">
        <v>2</v>
      </c>
      <c r="H4061" s="1102">
        <f>MID(I4061,1,50)</f>
      </c>
      <c r="I4061" s="1" t="s">
        <v>8628</v>
      </c>
      <c r="J4061" s="1104" t="s">
        <v>8629</v>
      </c>
    </row>
    <row x14ac:dyDescent="0.25" r="4062" customHeight="1" ht="23.25">
      <c r="A4062" s="97">
        <v>59</v>
      </c>
      <c r="B4062" s="2" t="s">
        <v>8625</v>
      </c>
      <c r="C4062" s="1101">
        <v>4061</v>
      </c>
      <c r="D4062" s="1101">
        <v>23</v>
      </c>
      <c r="E4062" s="1101">
        <v>39</v>
      </c>
      <c r="F4062" s="1101">
        <v>457</v>
      </c>
      <c r="G4062" s="1101">
        <v>3</v>
      </c>
      <c r="H4062" s="1102">
        <f>MID(I4062,1,50)</f>
      </c>
      <c r="I4062" s="1" t="s">
        <v>8630</v>
      </c>
      <c r="J4062" s="1104" t="s">
        <v>8631</v>
      </c>
    </row>
    <row x14ac:dyDescent="0.25" r="4063" customHeight="1" ht="23.25">
      <c r="A4063" s="97">
        <v>59</v>
      </c>
      <c r="B4063" s="2" t="s">
        <v>8625</v>
      </c>
      <c r="C4063" s="1101">
        <v>4062</v>
      </c>
      <c r="D4063" s="1101">
        <v>23</v>
      </c>
      <c r="E4063" s="1101">
        <v>39</v>
      </c>
      <c r="F4063" s="1101">
        <v>457</v>
      </c>
      <c r="G4063" s="1101">
        <v>4</v>
      </c>
      <c r="H4063" s="1102">
        <f>MID(I4063,1,50)</f>
      </c>
      <c r="I4063" s="1" t="s">
        <v>8632</v>
      </c>
      <c r="J4063" s="1104" t="s">
        <v>8633</v>
      </c>
    </row>
    <row x14ac:dyDescent="0.25" r="4064" customHeight="1" ht="23.25">
      <c r="A4064" s="97">
        <v>59</v>
      </c>
      <c r="B4064" s="2" t="s">
        <v>8625</v>
      </c>
      <c r="C4064" s="1101">
        <v>4063</v>
      </c>
      <c r="D4064" s="1101">
        <v>23</v>
      </c>
      <c r="E4064" s="1101">
        <v>39</v>
      </c>
      <c r="F4064" s="1101">
        <v>457</v>
      </c>
      <c r="G4064" s="1101">
        <v>5</v>
      </c>
      <c r="H4064" s="1102">
        <f>MID(I4064,1,50)</f>
      </c>
      <c r="I4064" s="1" t="s">
        <v>8634</v>
      </c>
      <c r="J4064" s="1104" t="s">
        <v>8635</v>
      </c>
    </row>
    <row x14ac:dyDescent="0.25" r="4065" customHeight="1" ht="23.25">
      <c r="A4065" s="97">
        <v>59</v>
      </c>
      <c r="B4065" s="2" t="s">
        <v>8625</v>
      </c>
      <c r="C4065" s="1101">
        <v>4064</v>
      </c>
      <c r="D4065" s="1101">
        <v>23</v>
      </c>
      <c r="E4065" s="1101">
        <v>39</v>
      </c>
      <c r="F4065" s="1101">
        <v>458</v>
      </c>
      <c r="G4065" s="1101">
        <v>6</v>
      </c>
      <c r="H4065" s="1102">
        <f>MID(I4065,1,50)</f>
      </c>
      <c r="I4065" s="1" t="s">
        <v>8636</v>
      </c>
      <c r="J4065" s="1104" t="s">
        <v>8637</v>
      </c>
    </row>
    <row x14ac:dyDescent="0.25" r="4066" customHeight="1" ht="23.25">
      <c r="A4066" s="97">
        <v>59</v>
      </c>
      <c r="B4066" s="2" t="s">
        <v>8625</v>
      </c>
      <c r="C4066" s="1101">
        <v>4065</v>
      </c>
      <c r="D4066" s="1101">
        <v>23</v>
      </c>
      <c r="E4066" s="1101">
        <v>39</v>
      </c>
      <c r="F4066" s="1101">
        <v>458</v>
      </c>
      <c r="G4066" s="1101">
        <v>7</v>
      </c>
      <c r="H4066" s="1102">
        <f>MID(I4066,1,50)</f>
      </c>
      <c r="I4066" s="1" t="s">
        <v>8638</v>
      </c>
      <c r="J4066" s="1104" t="s">
        <v>8639</v>
      </c>
    </row>
    <row x14ac:dyDescent="0.25" r="4067" customHeight="1" ht="23.25">
      <c r="A4067" s="97">
        <v>59</v>
      </c>
      <c r="B4067" s="2" t="s">
        <v>8625</v>
      </c>
      <c r="C4067" s="1101">
        <v>4066</v>
      </c>
      <c r="D4067" s="1101">
        <v>23</v>
      </c>
      <c r="E4067" s="1101">
        <v>39</v>
      </c>
      <c r="F4067" s="1101">
        <v>458</v>
      </c>
      <c r="G4067" s="1101">
        <v>8</v>
      </c>
      <c r="H4067" s="1102">
        <f>MID(I4067,1,50)</f>
      </c>
      <c r="I4067" s="1" t="s">
        <v>8640</v>
      </c>
      <c r="J4067" s="1104" t="s">
        <v>8641</v>
      </c>
    </row>
    <row x14ac:dyDescent="0.25" r="4068" customHeight="1" ht="23.25">
      <c r="A4068" s="97">
        <v>59</v>
      </c>
      <c r="B4068" s="2" t="s">
        <v>8625</v>
      </c>
      <c r="C4068" s="1101">
        <v>4067</v>
      </c>
      <c r="D4068" s="1101">
        <v>23</v>
      </c>
      <c r="E4068" s="1101">
        <v>39</v>
      </c>
      <c r="F4068" s="1101">
        <v>458</v>
      </c>
      <c r="G4068" s="1101">
        <v>9</v>
      </c>
      <c r="H4068" s="1102">
        <f>MID(I4068,1,50)</f>
      </c>
      <c r="I4068" s="1" t="s">
        <v>8642</v>
      </c>
      <c r="J4068" s="1104" t="s">
        <v>8643</v>
      </c>
    </row>
    <row x14ac:dyDescent="0.25" r="4069" customHeight="1" ht="23.25">
      <c r="A4069" s="97">
        <v>59</v>
      </c>
      <c r="B4069" s="2" t="s">
        <v>8625</v>
      </c>
      <c r="C4069" s="1101">
        <v>4068</v>
      </c>
      <c r="D4069" s="1101">
        <v>23</v>
      </c>
      <c r="E4069" s="1101">
        <v>39</v>
      </c>
      <c r="F4069" s="1101">
        <v>458</v>
      </c>
      <c r="G4069" s="1101">
        <v>10</v>
      </c>
      <c r="H4069" s="1102">
        <f>MID(I4069,1,50)</f>
      </c>
      <c r="I4069" s="1" t="s">
        <v>8644</v>
      </c>
      <c r="J4069" s="1104" t="s">
        <v>8645</v>
      </c>
    </row>
    <row x14ac:dyDescent="0.25" r="4070" customHeight="1" ht="23.25">
      <c r="A4070" s="97">
        <v>59</v>
      </c>
      <c r="B4070" s="2" t="s">
        <v>8625</v>
      </c>
      <c r="C4070" s="1101">
        <v>4069</v>
      </c>
      <c r="D4070" s="1101">
        <v>23</v>
      </c>
      <c r="E4070" s="1101">
        <v>39</v>
      </c>
      <c r="F4070" s="1101">
        <v>459</v>
      </c>
      <c r="G4070" s="1101">
        <v>11</v>
      </c>
      <c r="H4070" s="1102">
        <f>MID(I4070,1,50)</f>
      </c>
      <c r="I4070" s="1" t="s">
        <v>8646</v>
      </c>
      <c r="J4070" s="1104" t="s">
        <v>8647</v>
      </c>
    </row>
    <row x14ac:dyDescent="0.25" r="4071" customHeight="1" ht="23.25">
      <c r="A4071" s="97">
        <v>59</v>
      </c>
      <c r="B4071" s="2" t="s">
        <v>8625</v>
      </c>
      <c r="C4071" s="1101">
        <v>4070</v>
      </c>
      <c r="D4071" s="1101">
        <v>23</v>
      </c>
      <c r="E4071" s="1101">
        <v>39</v>
      </c>
      <c r="F4071" s="1101">
        <v>459</v>
      </c>
      <c r="G4071" s="1101">
        <v>12</v>
      </c>
      <c r="H4071" s="1102">
        <f>MID(I4071,1,50)</f>
      </c>
      <c r="I4071" s="1" t="s">
        <v>8648</v>
      </c>
      <c r="J4071" s="1104" t="s">
        <v>8649</v>
      </c>
    </row>
    <row x14ac:dyDescent="0.25" r="4072" customHeight="1" ht="23.25">
      <c r="A4072" s="97">
        <v>59</v>
      </c>
      <c r="B4072" s="2" t="s">
        <v>8625</v>
      </c>
      <c r="C4072" s="1101">
        <v>4071</v>
      </c>
      <c r="D4072" s="1101">
        <v>23</v>
      </c>
      <c r="E4072" s="1101">
        <v>39</v>
      </c>
      <c r="F4072" s="1101">
        <v>459</v>
      </c>
      <c r="G4072" s="1101">
        <v>13</v>
      </c>
      <c r="H4072" s="1102">
        <f>MID(I4072,1,50)</f>
      </c>
      <c r="I4072" s="1" t="s">
        <v>2140</v>
      </c>
      <c r="J4072" s="1104" t="s">
        <v>8650</v>
      </c>
    </row>
    <row x14ac:dyDescent="0.25" r="4073" customHeight="1" ht="23.25">
      <c r="A4073" s="97">
        <v>59</v>
      </c>
      <c r="B4073" s="2" t="s">
        <v>8625</v>
      </c>
      <c r="C4073" s="1101">
        <v>4072</v>
      </c>
      <c r="D4073" s="1101">
        <v>23</v>
      </c>
      <c r="E4073" s="1101">
        <v>39</v>
      </c>
      <c r="F4073" s="1101">
        <v>459</v>
      </c>
      <c r="G4073" s="1101">
        <v>14</v>
      </c>
      <c r="H4073" s="1102">
        <f>MID(I4073,1,50)</f>
      </c>
      <c r="I4073" s="1" t="s">
        <v>8651</v>
      </c>
      <c r="J4073" s="1104" t="s">
        <v>8652</v>
      </c>
    </row>
    <row x14ac:dyDescent="0.25" r="4074" customHeight="1" ht="23.25">
      <c r="A4074" s="97">
        <v>59</v>
      </c>
      <c r="B4074" s="2" t="s">
        <v>8625</v>
      </c>
      <c r="C4074" s="1101">
        <v>4073</v>
      </c>
      <c r="D4074" s="1101">
        <v>23</v>
      </c>
      <c r="E4074" s="1101">
        <v>39</v>
      </c>
      <c r="F4074" s="1101">
        <v>459</v>
      </c>
      <c r="G4074" s="1101">
        <v>15</v>
      </c>
      <c r="H4074" s="1102">
        <f>MID(I4074,1,50)</f>
      </c>
      <c r="I4074" s="1" t="s">
        <v>8653</v>
      </c>
      <c r="J4074" s="1104" t="s">
        <v>8654</v>
      </c>
    </row>
    <row x14ac:dyDescent="0.25" r="4075" customHeight="1" ht="23.25">
      <c r="A4075" s="97">
        <v>59</v>
      </c>
      <c r="B4075" s="2" t="s">
        <v>8625</v>
      </c>
      <c r="C4075" s="1101">
        <v>4074</v>
      </c>
      <c r="D4075" s="1101">
        <v>23</v>
      </c>
      <c r="E4075" s="1101">
        <v>39</v>
      </c>
      <c r="F4075" s="1101">
        <v>459</v>
      </c>
      <c r="G4075" s="1101">
        <v>16</v>
      </c>
      <c r="H4075" s="1102">
        <f>MID(I4075,1,50)</f>
      </c>
      <c r="I4075" s="1" t="s">
        <v>8655</v>
      </c>
      <c r="J4075" s="1104" t="s">
        <v>8656</v>
      </c>
    </row>
    <row x14ac:dyDescent="0.25" r="4076" customHeight="1" ht="23.25">
      <c r="A4076" s="97">
        <v>59</v>
      </c>
      <c r="B4076" s="2" t="s">
        <v>8625</v>
      </c>
      <c r="C4076" s="1101">
        <v>4075</v>
      </c>
      <c r="D4076" s="1101">
        <v>23</v>
      </c>
      <c r="E4076" s="1101">
        <v>39</v>
      </c>
      <c r="F4076" s="1101">
        <v>459</v>
      </c>
      <c r="G4076" s="1101">
        <v>17</v>
      </c>
      <c r="H4076" s="1102">
        <f>MID(I4076,1,50)</f>
      </c>
      <c r="I4076" s="1" t="s">
        <v>8657</v>
      </c>
      <c r="J4076" s="1104" t="s">
        <v>8658</v>
      </c>
    </row>
    <row x14ac:dyDescent="0.25" r="4077" customHeight="1" ht="23.25">
      <c r="A4077" s="97">
        <v>59</v>
      </c>
      <c r="B4077" s="2" t="s">
        <v>8625</v>
      </c>
      <c r="C4077" s="1101">
        <v>4076</v>
      </c>
      <c r="D4077" s="1101">
        <v>23</v>
      </c>
      <c r="E4077" s="1101">
        <v>39</v>
      </c>
      <c r="F4077" s="1101">
        <v>459</v>
      </c>
      <c r="G4077" s="1101">
        <v>18</v>
      </c>
      <c r="H4077" s="1102">
        <f>MID(I4077,1,50)</f>
      </c>
      <c r="I4077" s="1" t="s">
        <v>8659</v>
      </c>
      <c r="J4077" s="1104" t="s">
        <v>8660</v>
      </c>
    </row>
    <row x14ac:dyDescent="0.25" r="4078" customHeight="1" ht="23.25">
      <c r="A4078" s="97">
        <v>59</v>
      </c>
      <c r="B4078" s="2" t="s">
        <v>8625</v>
      </c>
      <c r="C4078" s="1101">
        <v>4077</v>
      </c>
      <c r="D4078" s="1101">
        <v>23</v>
      </c>
      <c r="E4078" s="1101">
        <v>39</v>
      </c>
      <c r="F4078" s="1101">
        <v>459</v>
      </c>
      <c r="G4078" s="1101">
        <v>19</v>
      </c>
      <c r="H4078" s="1102">
        <f>MID(I4078,1,50)</f>
      </c>
      <c r="I4078" s="1" t="s">
        <v>8661</v>
      </c>
      <c r="J4078" s="1104" t="s">
        <v>8662</v>
      </c>
    </row>
    <row x14ac:dyDescent="0.25" r="4079" customHeight="1" ht="23.25">
      <c r="A4079" s="97">
        <v>59</v>
      </c>
      <c r="B4079" s="2" t="s">
        <v>8625</v>
      </c>
      <c r="C4079" s="1101">
        <v>4078</v>
      </c>
      <c r="D4079" s="1101">
        <v>23</v>
      </c>
      <c r="E4079" s="1101">
        <v>39</v>
      </c>
      <c r="F4079" s="1101">
        <v>459</v>
      </c>
      <c r="G4079" s="1101">
        <v>20</v>
      </c>
      <c r="H4079" s="1102">
        <f>MID(I4079,1,50)</f>
      </c>
      <c r="I4079" s="1" t="s">
        <v>8663</v>
      </c>
      <c r="J4079" s="1104" t="s">
        <v>8664</v>
      </c>
    </row>
    <row x14ac:dyDescent="0.25" r="4080" customHeight="1" ht="23.25">
      <c r="A4080" s="97">
        <v>59</v>
      </c>
      <c r="B4080" s="2" t="s">
        <v>8625</v>
      </c>
      <c r="C4080" s="1101">
        <v>4079</v>
      </c>
      <c r="D4080" s="1101">
        <v>23</v>
      </c>
      <c r="E4080" s="1101">
        <v>39</v>
      </c>
      <c r="F4080" s="1101">
        <v>459</v>
      </c>
      <c r="G4080" s="1101">
        <v>21</v>
      </c>
      <c r="H4080" s="1102">
        <f>MID(I4080,1,50)</f>
      </c>
      <c r="I4080" s="1" t="s">
        <v>8665</v>
      </c>
      <c r="J4080" s="1104" t="s">
        <v>8666</v>
      </c>
    </row>
    <row x14ac:dyDescent="0.25" r="4081" customHeight="1" ht="23.25">
      <c r="A4081" s="97">
        <v>59</v>
      </c>
      <c r="B4081" s="2" t="s">
        <v>8625</v>
      </c>
      <c r="C4081" s="1101">
        <v>4080</v>
      </c>
      <c r="D4081" s="1101">
        <v>23</v>
      </c>
      <c r="E4081" s="1101">
        <v>39</v>
      </c>
      <c r="F4081" s="1101">
        <v>460</v>
      </c>
      <c r="G4081" s="1101">
        <v>22</v>
      </c>
      <c r="H4081" s="1102">
        <f>MID(I4081,1,50)</f>
      </c>
      <c r="I4081" s="1" t="s">
        <v>8667</v>
      </c>
      <c r="J4081" s="1104" t="s">
        <v>8668</v>
      </c>
    </row>
    <row x14ac:dyDescent="0.25" r="4082" customHeight="1" ht="23.25">
      <c r="A4082" s="97">
        <v>59</v>
      </c>
      <c r="B4082" s="2" t="s">
        <v>8625</v>
      </c>
      <c r="C4082" s="1101">
        <v>4081</v>
      </c>
      <c r="D4082" s="1101">
        <v>23</v>
      </c>
      <c r="E4082" s="1101">
        <v>39</v>
      </c>
      <c r="F4082" s="1101">
        <v>460</v>
      </c>
      <c r="G4082" s="1101">
        <v>23</v>
      </c>
      <c r="H4082" s="1102">
        <f>MID(I4082,1,50)</f>
      </c>
      <c r="I4082" s="1" t="s">
        <v>8669</v>
      </c>
      <c r="J4082" s="1104" t="s">
        <v>8670</v>
      </c>
    </row>
    <row x14ac:dyDescent="0.25" r="4083" customHeight="1" ht="23.25">
      <c r="A4083" s="97">
        <v>59</v>
      </c>
      <c r="B4083" s="2" t="s">
        <v>8625</v>
      </c>
      <c r="C4083" s="1101">
        <v>4082</v>
      </c>
      <c r="D4083" s="1101">
        <v>23</v>
      </c>
      <c r="E4083" s="1101">
        <v>39</v>
      </c>
      <c r="F4083" s="1101">
        <v>460</v>
      </c>
      <c r="G4083" s="1101">
        <v>24</v>
      </c>
      <c r="H4083" s="1102">
        <f>MID(I4083,1,50)</f>
      </c>
      <c r="I4083" s="1" t="s">
        <v>8671</v>
      </c>
      <c r="J4083" s="1104" t="s">
        <v>8672</v>
      </c>
    </row>
    <row x14ac:dyDescent="0.25" r="4084" customHeight="1" ht="23.25">
      <c r="A4084" s="97">
        <v>59</v>
      </c>
      <c r="B4084" s="2" t="s">
        <v>8625</v>
      </c>
      <c r="C4084" s="1101">
        <v>4083</v>
      </c>
      <c r="D4084" s="1101">
        <v>23</v>
      </c>
      <c r="E4084" s="1101">
        <v>39</v>
      </c>
      <c r="F4084" s="1101">
        <v>460</v>
      </c>
      <c r="G4084" s="1101">
        <v>25</v>
      </c>
      <c r="H4084" s="1102">
        <f>MID(I4084,1,50)</f>
      </c>
      <c r="I4084" s="1" t="s">
        <v>8673</v>
      </c>
      <c r="J4084" s="1104" t="s">
        <v>8674</v>
      </c>
    </row>
    <row x14ac:dyDescent="0.25" r="4085" customHeight="1" ht="23.25">
      <c r="A4085" s="97">
        <v>59</v>
      </c>
      <c r="B4085" s="2" t="s">
        <v>8625</v>
      </c>
      <c r="C4085" s="1101">
        <v>4084</v>
      </c>
      <c r="D4085" s="1101">
        <v>23</v>
      </c>
      <c r="E4085" s="1101">
        <v>39</v>
      </c>
      <c r="F4085" s="1101">
        <v>460</v>
      </c>
      <c r="G4085" s="1101">
        <v>26</v>
      </c>
      <c r="H4085" s="1102">
        <f>MID(I4085,1,50)</f>
      </c>
      <c r="I4085" s="1" t="s">
        <v>8675</v>
      </c>
      <c r="J4085" s="1104" t="s">
        <v>8676</v>
      </c>
    </row>
    <row x14ac:dyDescent="0.25" r="4086" customHeight="1" ht="23.25">
      <c r="A4086" s="97">
        <v>59</v>
      </c>
      <c r="B4086" s="2" t="s">
        <v>8625</v>
      </c>
      <c r="C4086" s="1101">
        <v>4085</v>
      </c>
      <c r="D4086" s="1101">
        <v>23</v>
      </c>
      <c r="E4086" s="1101">
        <v>39</v>
      </c>
      <c r="F4086" s="1101">
        <v>460</v>
      </c>
      <c r="G4086" s="1101">
        <v>27</v>
      </c>
      <c r="H4086" s="1102">
        <f>MID(I4086,1,50)</f>
      </c>
      <c r="I4086" s="1" t="s">
        <v>8677</v>
      </c>
      <c r="J4086" s="1104" t="s">
        <v>8678</v>
      </c>
    </row>
    <row x14ac:dyDescent="0.25" r="4087" customHeight="1" ht="23.25">
      <c r="A4087" s="97">
        <v>59</v>
      </c>
      <c r="B4087" s="2" t="s">
        <v>8625</v>
      </c>
      <c r="C4087" s="1101">
        <v>4086</v>
      </c>
      <c r="D4087" s="1101">
        <v>23</v>
      </c>
      <c r="E4087" s="1101">
        <v>39</v>
      </c>
      <c r="F4087" s="1101">
        <v>460</v>
      </c>
      <c r="G4087" s="1101">
        <v>28</v>
      </c>
      <c r="H4087" s="1102">
        <f>MID(I4087,1,50)</f>
      </c>
      <c r="I4087" s="1" t="s">
        <v>8679</v>
      </c>
      <c r="J4087" s="1104" t="s">
        <v>8680</v>
      </c>
    </row>
    <row x14ac:dyDescent="0.25" r="4088" customHeight="1" ht="23.25">
      <c r="A4088" s="97">
        <v>59</v>
      </c>
      <c r="B4088" s="2" t="s">
        <v>8625</v>
      </c>
      <c r="C4088" s="1101">
        <v>4087</v>
      </c>
      <c r="D4088" s="1101">
        <v>23</v>
      </c>
      <c r="E4088" s="1101">
        <v>39</v>
      </c>
      <c r="F4088" s="1101">
        <v>460</v>
      </c>
      <c r="G4088" s="1101">
        <v>29</v>
      </c>
      <c r="H4088" s="1102">
        <f>MID(I4088,1,50)</f>
      </c>
      <c r="I4088" s="1" t="s">
        <v>8681</v>
      </c>
      <c r="J4088" s="1104" t="s">
        <v>8682</v>
      </c>
    </row>
    <row x14ac:dyDescent="0.25" r="4089" customHeight="1" ht="23.25">
      <c r="A4089" s="97">
        <v>59</v>
      </c>
      <c r="B4089" s="2" t="s">
        <v>8625</v>
      </c>
      <c r="C4089" s="1101">
        <v>4088</v>
      </c>
      <c r="D4089" s="1101">
        <v>23</v>
      </c>
      <c r="E4089" s="1101">
        <v>39</v>
      </c>
      <c r="F4089" s="1101">
        <v>460</v>
      </c>
      <c r="G4089" s="1101">
        <v>30</v>
      </c>
      <c r="H4089" s="1102">
        <f>MID(I4089,1,50)</f>
      </c>
      <c r="I4089" s="1" t="s">
        <v>8683</v>
      </c>
      <c r="J4089" s="1104" t="s">
        <v>8684</v>
      </c>
    </row>
    <row x14ac:dyDescent="0.25" r="4090" customHeight="1" ht="23.25">
      <c r="A4090" s="97">
        <v>59</v>
      </c>
      <c r="B4090" s="2" t="s">
        <v>8625</v>
      </c>
      <c r="C4090" s="1101">
        <v>4089</v>
      </c>
      <c r="D4090" s="1101">
        <v>23</v>
      </c>
      <c r="E4090" s="1101">
        <v>39</v>
      </c>
      <c r="F4090" s="1101">
        <v>460</v>
      </c>
      <c r="G4090" s="1101">
        <v>31</v>
      </c>
      <c r="H4090" s="1102">
        <f>MID(I4090,1,50)</f>
      </c>
      <c r="I4090" s="1" t="s">
        <v>8685</v>
      </c>
      <c r="J4090" s="1104" t="s">
        <v>8686</v>
      </c>
    </row>
    <row x14ac:dyDescent="0.25" r="4091" customHeight="1" ht="23.25">
      <c r="A4091" s="97">
        <v>59</v>
      </c>
      <c r="B4091" s="2" t="s">
        <v>8625</v>
      </c>
      <c r="C4091" s="1101">
        <v>4090</v>
      </c>
      <c r="D4091" s="1101">
        <v>24</v>
      </c>
      <c r="E4091" s="1101">
        <v>39</v>
      </c>
      <c r="F4091" s="1101">
        <v>461</v>
      </c>
      <c r="G4091" s="1101">
        <v>32</v>
      </c>
      <c r="H4091" s="1102">
        <f>MID(I4091,1,50)</f>
      </c>
      <c r="I4091" s="1" t="s">
        <v>8687</v>
      </c>
      <c r="J4091" s="1104" t="s">
        <v>8688</v>
      </c>
    </row>
    <row x14ac:dyDescent="0.25" r="4092" customHeight="1" ht="23.25">
      <c r="A4092" s="97">
        <v>59</v>
      </c>
      <c r="B4092" s="2" t="s">
        <v>8625</v>
      </c>
      <c r="C4092" s="1101">
        <v>4091</v>
      </c>
      <c r="D4092" s="1101">
        <v>24</v>
      </c>
      <c r="E4092" s="1101">
        <v>39</v>
      </c>
      <c r="F4092" s="1101">
        <v>461</v>
      </c>
      <c r="G4092" s="1101">
        <v>33</v>
      </c>
      <c r="H4092" s="1102">
        <f>MID(I4092,1,50)</f>
      </c>
      <c r="I4092" s="1" t="s">
        <v>8689</v>
      </c>
      <c r="J4092" s="1104" t="s">
        <v>8690</v>
      </c>
    </row>
    <row x14ac:dyDescent="0.25" r="4093" customHeight="1" ht="23.25">
      <c r="A4093" s="97">
        <v>59</v>
      </c>
      <c r="B4093" s="2" t="s">
        <v>8625</v>
      </c>
      <c r="C4093" s="1101">
        <v>4092</v>
      </c>
      <c r="D4093" s="1101">
        <v>24</v>
      </c>
      <c r="E4093" s="1101">
        <v>39</v>
      </c>
      <c r="F4093" s="1101">
        <v>461</v>
      </c>
      <c r="G4093" s="1101">
        <v>34</v>
      </c>
      <c r="H4093" s="1102">
        <f>MID(I4093,1,50)</f>
      </c>
      <c r="I4093" s="1" t="s">
        <v>8691</v>
      </c>
      <c r="J4093" s="1104" t="s">
        <v>8692</v>
      </c>
    </row>
    <row x14ac:dyDescent="0.25" r="4094" customHeight="1" ht="23.25">
      <c r="A4094" s="97">
        <v>59</v>
      </c>
      <c r="B4094" s="2" t="s">
        <v>8625</v>
      </c>
      <c r="C4094" s="1101">
        <v>4093</v>
      </c>
      <c r="D4094" s="1101">
        <v>24</v>
      </c>
      <c r="E4094" s="1101">
        <v>39</v>
      </c>
      <c r="F4094" s="1101">
        <v>461</v>
      </c>
      <c r="G4094" s="1101">
        <v>35</v>
      </c>
      <c r="H4094" s="1102">
        <f>MID(I4094,1,50)</f>
      </c>
      <c r="I4094" s="1" t="s">
        <v>8693</v>
      </c>
      <c r="J4094" s="1104" t="s">
        <v>8694</v>
      </c>
    </row>
    <row x14ac:dyDescent="0.25" r="4095" customHeight="1" ht="23.25">
      <c r="A4095" s="97">
        <v>59</v>
      </c>
      <c r="B4095" s="2" t="s">
        <v>8625</v>
      </c>
      <c r="C4095" s="1101">
        <v>4094</v>
      </c>
      <c r="D4095" s="1101">
        <v>24</v>
      </c>
      <c r="E4095" s="1101">
        <v>39</v>
      </c>
      <c r="F4095" s="1101">
        <v>461</v>
      </c>
      <c r="G4095" s="1101">
        <v>36</v>
      </c>
      <c r="H4095" s="1102">
        <f>MID(I4095,1,50)</f>
      </c>
      <c r="I4095" s="1" t="s">
        <v>8695</v>
      </c>
      <c r="J4095" s="1104" t="s">
        <v>8696</v>
      </c>
    </row>
    <row x14ac:dyDescent="0.25" r="4096" customHeight="1" ht="23.25">
      <c r="A4096" s="97">
        <v>59</v>
      </c>
      <c r="B4096" s="2" t="s">
        <v>8625</v>
      </c>
      <c r="C4096" s="1101">
        <v>4095</v>
      </c>
      <c r="D4096" s="1101">
        <v>24</v>
      </c>
      <c r="E4096" s="1101">
        <v>39</v>
      </c>
      <c r="F4096" s="1101">
        <v>461</v>
      </c>
      <c r="G4096" s="1101">
        <v>37</v>
      </c>
      <c r="H4096" s="1102">
        <f>MID(I4096,1,50)</f>
      </c>
      <c r="I4096" s="1" t="s">
        <v>8697</v>
      </c>
      <c r="J4096" s="1104" t="s">
        <v>8698</v>
      </c>
    </row>
    <row x14ac:dyDescent="0.25" r="4097" customHeight="1" ht="23.25">
      <c r="A4097" s="97">
        <v>59</v>
      </c>
      <c r="B4097" s="2" t="s">
        <v>8625</v>
      </c>
      <c r="C4097" s="1101">
        <v>4096</v>
      </c>
      <c r="D4097" s="1101">
        <v>24</v>
      </c>
      <c r="E4097" s="1101">
        <v>39</v>
      </c>
      <c r="F4097" s="1101">
        <v>461</v>
      </c>
      <c r="G4097" s="1101">
        <v>38</v>
      </c>
      <c r="H4097" s="1102">
        <f>MID(I4097,1,50)</f>
      </c>
      <c r="I4097" s="1" t="s">
        <v>8699</v>
      </c>
      <c r="J4097" s="1104" t="s">
        <v>8700</v>
      </c>
    </row>
    <row x14ac:dyDescent="0.25" r="4098" customHeight="1" ht="23.25">
      <c r="A4098" s="97">
        <v>59</v>
      </c>
      <c r="B4098" s="2" t="s">
        <v>8625</v>
      </c>
      <c r="C4098" s="1101">
        <v>4097</v>
      </c>
      <c r="D4098" s="1101">
        <v>24</v>
      </c>
      <c r="E4098" s="1101">
        <v>39</v>
      </c>
      <c r="F4098" s="1101">
        <v>461</v>
      </c>
      <c r="G4098" s="1101">
        <v>39</v>
      </c>
      <c r="H4098" s="1102">
        <f>MID(I4098,1,50)</f>
      </c>
      <c r="I4098" s="1" t="s">
        <v>8701</v>
      </c>
      <c r="J4098" s="1104" t="s">
        <v>8702</v>
      </c>
    </row>
    <row x14ac:dyDescent="0.25" r="4099" customHeight="1" ht="23.25">
      <c r="A4099" s="97">
        <v>59</v>
      </c>
      <c r="B4099" s="2" t="s">
        <v>8625</v>
      </c>
      <c r="C4099" s="1101">
        <v>4098</v>
      </c>
      <c r="D4099" s="1101">
        <v>24</v>
      </c>
      <c r="E4099" s="1101">
        <v>39</v>
      </c>
      <c r="F4099" s="1101">
        <v>461</v>
      </c>
      <c r="G4099" s="1101">
        <v>40</v>
      </c>
      <c r="H4099" s="1102">
        <f>MID(I4099,1,50)</f>
      </c>
      <c r="I4099" s="1" t="s">
        <v>8703</v>
      </c>
      <c r="J4099" s="1104" t="s">
        <v>8704</v>
      </c>
    </row>
    <row x14ac:dyDescent="0.25" r="4100" customHeight="1" ht="23.25">
      <c r="A4100" s="97">
        <v>59</v>
      </c>
      <c r="B4100" s="2" t="s">
        <v>8625</v>
      </c>
      <c r="C4100" s="1101">
        <v>4099</v>
      </c>
      <c r="D4100" s="1101">
        <v>24</v>
      </c>
      <c r="E4100" s="1101">
        <v>39</v>
      </c>
      <c r="F4100" s="1101">
        <v>462</v>
      </c>
      <c r="G4100" s="1101">
        <v>41</v>
      </c>
      <c r="H4100" s="1102">
        <f>MID(I4100,1,50)</f>
      </c>
      <c r="I4100" s="1" t="s">
        <v>8705</v>
      </c>
      <c r="J4100" s="1104" t="s">
        <v>8706</v>
      </c>
    </row>
    <row x14ac:dyDescent="0.25" r="4101" customHeight="1" ht="23.25">
      <c r="A4101" s="97">
        <v>59</v>
      </c>
      <c r="B4101" s="2" t="s">
        <v>8625</v>
      </c>
      <c r="C4101" s="1101">
        <v>4100</v>
      </c>
      <c r="D4101" s="1101">
        <v>24</v>
      </c>
      <c r="E4101" s="1101">
        <v>39</v>
      </c>
      <c r="F4101" s="1101">
        <v>462</v>
      </c>
      <c r="G4101" s="1101">
        <v>42</v>
      </c>
      <c r="H4101" s="1102">
        <f>MID(I4101,1,50)</f>
      </c>
      <c r="I4101" s="1" t="s">
        <v>8707</v>
      </c>
      <c r="J4101" s="1104" t="s">
        <v>8708</v>
      </c>
    </row>
    <row x14ac:dyDescent="0.25" r="4102" customHeight="1" ht="23.25">
      <c r="A4102" s="97">
        <v>59</v>
      </c>
      <c r="B4102" s="2" t="s">
        <v>8625</v>
      </c>
      <c r="C4102" s="1101">
        <v>4101</v>
      </c>
      <c r="D4102" s="1101">
        <v>24</v>
      </c>
      <c r="E4102" s="1101">
        <v>39</v>
      </c>
      <c r="F4102" s="1101">
        <v>462</v>
      </c>
      <c r="G4102" s="1101">
        <v>43</v>
      </c>
      <c r="H4102" s="1102">
        <f>MID(I4102,1,50)</f>
      </c>
      <c r="I4102" s="1" t="s">
        <v>8709</v>
      </c>
      <c r="J4102" s="1104" t="s">
        <v>8710</v>
      </c>
    </row>
    <row x14ac:dyDescent="0.25" r="4103" customHeight="1" ht="23.25">
      <c r="A4103" s="97">
        <v>59</v>
      </c>
      <c r="B4103" s="2" t="s">
        <v>8625</v>
      </c>
      <c r="C4103" s="1101">
        <v>4102</v>
      </c>
      <c r="D4103" s="1101">
        <v>24</v>
      </c>
      <c r="E4103" s="1101">
        <v>39</v>
      </c>
      <c r="F4103" s="1101">
        <v>462</v>
      </c>
      <c r="G4103" s="1101">
        <v>44</v>
      </c>
      <c r="H4103" s="1102">
        <f>MID(I4103,1,50)</f>
      </c>
      <c r="I4103" s="1" t="s">
        <v>8711</v>
      </c>
      <c r="J4103" s="1104" t="s">
        <v>8712</v>
      </c>
    </row>
    <row x14ac:dyDescent="0.25" r="4104" customHeight="1" ht="23.25">
      <c r="A4104" s="97">
        <v>59</v>
      </c>
      <c r="B4104" s="2" t="s">
        <v>8625</v>
      </c>
      <c r="C4104" s="1101">
        <v>4103</v>
      </c>
      <c r="D4104" s="1101">
        <v>24</v>
      </c>
      <c r="E4104" s="1101">
        <v>39</v>
      </c>
      <c r="F4104" s="1101">
        <v>462</v>
      </c>
      <c r="G4104" s="1101">
        <v>45</v>
      </c>
      <c r="H4104" s="1102">
        <f>MID(I4104,1,50)</f>
      </c>
      <c r="I4104" s="1" t="s">
        <v>8713</v>
      </c>
      <c r="J4104" s="1104" t="s">
        <v>8714</v>
      </c>
    </row>
    <row x14ac:dyDescent="0.25" r="4105" customHeight="1" ht="23.25">
      <c r="A4105" s="97">
        <v>59</v>
      </c>
      <c r="B4105" s="2" t="s">
        <v>8625</v>
      </c>
      <c r="C4105" s="1101">
        <v>4104</v>
      </c>
      <c r="D4105" s="1101">
        <v>24</v>
      </c>
      <c r="E4105" s="1101">
        <v>39</v>
      </c>
      <c r="F4105" s="1101">
        <v>462</v>
      </c>
      <c r="G4105" s="1101">
        <v>46</v>
      </c>
      <c r="H4105" s="1102">
        <f>MID(I4105,1,50)</f>
      </c>
      <c r="I4105" s="1" t="s">
        <v>8715</v>
      </c>
      <c r="J4105" s="1104" t="s">
        <v>8716</v>
      </c>
    </row>
    <row x14ac:dyDescent="0.25" r="4106" customHeight="1" ht="23.25">
      <c r="A4106" s="97">
        <v>59</v>
      </c>
      <c r="B4106" s="2" t="s">
        <v>8625</v>
      </c>
      <c r="C4106" s="1101">
        <v>4105</v>
      </c>
      <c r="D4106" s="1101">
        <v>24</v>
      </c>
      <c r="E4106" s="1101">
        <v>39</v>
      </c>
      <c r="F4106" s="1101">
        <v>462</v>
      </c>
      <c r="G4106" s="1101">
        <v>47</v>
      </c>
      <c r="H4106" s="1102">
        <f>MID(I4106,1,50)</f>
      </c>
      <c r="I4106" s="1" t="s">
        <v>8717</v>
      </c>
      <c r="J4106" s="1104" t="s">
        <v>8718</v>
      </c>
    </row>
    <row x14ac:dyDescent="0.25" r="4107" customHeight="1" ht="23.25">
      <c r="A4107" s="97">
        <v>59</v>
      </c>
      <c r="B4107" s="2" t="s">
        <v>8625</v>
      </c>
      <c r="C4107" s="1101">
        <v>4106</v>
      </c>
      <c r="D4107" s="1101">
        <v>24</v>
      </c>
      <c r="E4107" s="1101">
        <v>39</v>
      </c>
      <c r="F4107" s="1101">
        <v>463</v>
      </c>
      <c r="G4107" s="1101">
        <v>48</v>
      </c>
      <c r="H4107" s="1102">
        <f>MID(I4107,1,50)</f>
      </c>
      <c r="I4107" s="1" t="s">
        <v>8719</v>
      </c>
      <c r="J4107" s="1104" t="s">
        <v>8720</v>
      </c>
    </row>
    <row x14ac:dyDescent="0.25" r="4108" customHeight="1" ht="23.25">
      <c r="A4108" s="97">
        <v>59</v>
      </c>
      <c r="B4108" s="2" t="s">
        <v>8625</v>
      </c>
      <c r="C4108" s="1101">
        <v>4107</v>
      </c>
      <c r="D4108" s="1101">
        <v>24</v>
      </c>
      <c r="E4108" s="1101">
        <v>39</v>
      </c>
      <c r="F4108" s="1101">
        <v>463</v>
      </c>
      <c r="G4108" s="1101">
        <v>49</v>
      </c>
      <c r="H4108" s="1102">
        <f>MID(I4108,1,50)</f>
      </c>
      <c r="I4108" s="1" t="s">
        <v>8721</v>
      </c>
      <c r="J4108" s="1104" t="s">
        <v>8722</v>
      </c>
    </row>
    <row x14ac:dyDescent="0.25" r="4109" customHeight="1" ht="23.25">
      <c r="A4109" s="97">
        <v>59</v>
      </c>
      <c r="B4109" s="2" t="s">
        <v>8625</v>
      </c>
      <c r="C4109" s="1101">
        <v>4108</v>
      </c>
      <c r="D4109" s="1101">
        <v>24</v>
      </c>
      <c r="E4109" s="1101">
        <v>39</v>
      </c>
      <c r="F4109" s="1101">
        <v>463</v>
      </c>
      <c r="G4109" s="1101">
        <v>50</v>
      </c>
      <c r="H4109" s="1102">
        <f>MID(I4109,1,50)</f>
      </c>
      <c r="I4109" s="1" t="s">
        <v>8723</v>
      </c>
      <c r="J4109" s="1104" t="s">
        <v>8724</v>
      </c>
    </row>
    <row x14ac:dyDescent="0.25" r="4110" customHeight="1" ht="23.25">
      <c r="A4110" s="97">
        <v>59</v>
      </c>
      <c r="B4110" s="2" t="s">
        <v>8625</v>
      </c>
      <c r="C4110" s="1101">
        <v>4109</v>
      </c>
      <c r="D4110" s="1101">
        <v>24</v>
      </c>
      <c r="E4110" s="1101">
        <v>39</v>
      </c>
      <c r="F4110" s="1101">
        <v>463</v>
      </c>
      <c r="G4110" s="1101">
        <v>51</v>
      </c>
      <c r="H4110" s="1102">
        <f>MID(I4110,1,50)</f>
      </c>
      <c r="I4110" s="1" t="s">
        <v>8725</v>
      </c>
      <c r="J4110" s="1104" t="s">
        <v>8726</v>
      </c>
    </row>
    <row x14ac:dyDescent="0.25" r="4111" customHeight="1" ht="23.25">
      <c r="A4111" s="97">
        <v>59</v>
      </c>
      <c r="B4111" s="2" t="s">
        <v>8625</v>
      </c>
      <c r="C4111" s="1101">
        <v>4110</v>
      </c>
      <c r="D4111" s="1101">
        <v>24</v>
      </c>
      <c r="E4111" s="1101">
        <v>39</v>
      </c>
      <c r="F4111" s="1101">
        <v>463</v>
      </c>
      <c r="G4111" s="1101">
        <v>52</v>
      </c>
      <c r="H4111" s="1102">
        <f>MID(I4111,1,50)</f>
      </c>
      <c r="I4111" s="1" t="s">
        <v>8727</v>
      </c>
      <c r="J4111" s="1104" t="s">
        <v>8728</v>
      </c>
    </row>
    <row x14ac:dyDescent="0.25" r="4112" customHeight="1" ht="23.25">
      <c r="A4112" s="97">
        <v>59</v>
      </c>
      <c r="B4112" s="2" t="s">
        <v>8625</v>
      </c>
      <c r="C4112" s="1101">
        <v>4111</v>
      </c>
      <c r="D4112" s="1101">
        <v>24</v>
      </c>
      <c r="E4112" s="1101">
        <v>39</v>
      </c>
      <c r="F4112" s="1101">
        <v>463</v>
      </c>
      <c r="G4112" s="1101">
        <v>53</v>
      </c>
      <c r="H4112" s="1102">
        <f>MID(I4112,1,50)</f>
      </c>
      <c r="I4112" s="1" t="s">
        <v>8729</v>
      </c>
      <c r="J4112" s="1104" t="s">
        <v>8730</v>
      </c>
    </row>
    <row x14ac:dyDescent="0.25" r="4113" customHeight="1" ht="23.25">
      <c r="A4113" s="97">
        <v>59</v>
      </c>
      <c r="B4113" s="2" t="s">
        <v>8625</v>
      </c>
      <c r="C4113" s="1101">
        <v>4112</v>
      </c>
      <c r="D4113" s="1101">
        <v>24</v>
      </c>
      <c r="E4113" s="1101">
        <v>39</v>
      </c>
      <c r="F4113" s="1101">
        <v>463</v>
      </c>
      <c r="G4113" s="1101">
        <v>54</v>
      </c>
      <c r="H4113" s="1102">
        <f>MID(I4113,1,50)</f>
      </c>
      <c r="I4113" s="1" t="s">
        <v>8731</v>
      </c>
      <c r="J4113" s="1104" t="s">
        <v>8732</v>
      </c>
    </row>
    <row x14ac:dyDescent="0.25" r="4114" customHeight="1" ht="23.25">
      <c r="A4114" s="97">
        <v>59</v>
      </c>
      <c r="B4114" s="2" t="s">
        <v>8625</v>
      </c>
      <c r="C4114" s="1101">
        <v>4113</v>
      </c>
      <c r="D4114" s="1101">
        <v>24</v>
      </c>
      <c r="E4114" s="1101">
        <v>39</v>
      </c>
      <c r="F4114" s="1101">
        <v>463</v>
      </c>
      <c r="G4114" s="1101">
        <v>55</v>
      </c>
      <c r="H4114" s="1102">
        <f>MID(I4114,1,50)</f>
      </c>
      <c r="I4114" s="1" t="s">
        <v>8733</v>
      </c>
      <c r="J4114" s="1104" t="s">
        <v>8734</v>
      </c>
    </row>
    <row x14ac:dyDescent="0.25" r="4115" customHeight="1" ht="23.25">
      <c r="A4115" s="97">
        <v>59</v>
      </c>
      <c r="B4115" s="2" t="s">
        <v>8625</v>
      </c>
      <c r="C4115" s="1101">
        <v>4114</v>
      </c>
      <c r="D4115" s="1101">
        <v>24</v>
      </c>
      <c r="E4115" s="1101">
        <v>39</v>
      </c>
      <c r="F4115" s="1101">
        <v>463</v>
      </c>
      <c r="G4115" s="1101">
        <v>56</v>
      </c>
      <c r="H4115" s="1102">
        <f>MID(I4115,1,50)</f>
      </c>
      <c r="I4115" s="1" t="s">
        <v>8735</v>
      </c>
      <c r="J4115" s="1104" t="s">
        <v>8736</v>
      </c>
    </row>
    <row x14ac:dyDescent="0.25" r="4116" customHeight="1" ht="23.25">
      <c r="A4116" s="97">
        <v>59</v>
      </c>
      <c r="B4116" s="2" t="s">
        <v>8625</v>
      </c>
      <c r="C4116" s="1101">
        <v>4115</v>
      </c>
      <c r="D4116" s="1101">
        <v>24</v>
      </c>
      <c r="E4116" s="1101">
        <v>39</v>
      </c>
      <c r="F4116" s="1101">
        <v>464</v>
      </c>
      <c r="G4116" s="1101">
        <v>57</v>
      </c>
      <c r="H4116" s="1102">
        <f>MID(I4116,1,50)</f>
      </c>
      <c r="I4116" s="1" t="s">
        <v>8737</v>
      </c>
      <c r="J4116" s="1104" t="s">
        <v>8738</v>
      </c>
    </row>
    <row x14ac:dyDescent="0.25" r="4117" customHeight="1" ht="23.25">
      <c r="A4117" s="97">
        <v>59</v>
      </c>
      <c r="B4117" s="2" t="s">
        <v>8625</v>
      </c>
      <c r="C4117" s="1101">
        <v>4116</v>
      </c>
      <c r="D4117" s="1101">
        <v>24</v>
      </c>
      <c r="E4117" s="1101">
        <v>39</v>
      </c>
      <c r="F4117" s="1101">
        <v>464</v>
      </c>
      <c r="G4117" s="1101">
        <v>58</v>
      </c>
      <c r="H4117" s="1102">
        <f>MID(I4117,1,50)</f>
      </c>
      <c r="I4117" s="1" t="s">
        <v>8739</v>
      </c>
      <c r="J4117" s="1104" t="s">
        <v>8740</v>
      </c>
    </row>
    <row x14ac:dyDescent="0.25" r="4118" customHeight="1" ht="23.25">
      <c r="A4118" s="97">
        <v>59</v>
      </c>
      <c r="B4118" s="2" t="s">
        <v>8625</v>
      </c>
      <c r="C4118" s="1101">
        <v>4117</v>
      </c>
      <c r="D4118" s="1101">
        <v>24</v>
      </c>
      <c r="E4118" s="1101">
        <v>39</v>
      </c>
      <c r="F4118" s="1101">
        <v>464</v>
      </c>
      <c r="G4118" s="1101">
        <v>59</v>
      </c>
      <c r="H4118" s="1102">
        <f>MID(I4118,1,50)</f>
      </c>
      <c r="I4118" s="1" t="s">
        <v>8741</v>
      </c>
      <c r="J4118" s="1104" t="s">
        <v>8742</v>
      </c>
    </row>
    <row x14ac:dyDescent="0.25" r="4119" customHeight="1" ht="23.25">
      <c r="A4119" s="97">
        <v>59</v>
      </c>
      <c r="B4119" s="2" t="s">
        <v>8625</v>
      </c>
      <c r="C4119" s="1101">
        <v>4118</v>
      </c>
      <c r="D4119" s="1101">
        <v>24</v>
      </c>
      <c r="E4119" s="1101">
        <v>39</v>
      </c>
      <c r="F4119" s="1101">
        <v>464</v>
      </c>
      <c r="G4119" s="1101">
        <v>60</v>
      </c>
      <c r="H4119" s="1102">
        <f>MID(I4119,1,50)</f>
      </c>
      <c r="I4119" s="1" t="s">
        <v>8743</v>
      </c>
      <c r="J4119" s="1104" t="s">
        <v>8744</v>
      </c>
    </row>
    <row x14ac:dyDescent="0.25" r="4120" customHeight="1" ht="23.25">
      <c r="A4120" s="97">
        <v>59</v>
      </c>
      <c r="B4120" s="2" t="s">
        <v>8625</v>
      </c>
      <c r="C4120" s="1101">
        <v>4119</v>
      </c>
      <c r="D4120" s="1101">
        <v>24</v>
      </c>
      <c r="E4120" s="1101">
        <v>39</v>
      </c>
      <c r="F4120" s="1101">
        <v>464</v>
      </c>
      <c r="G4120" s="1101">
        <v>61</v>
      </c>
      <c r="H4120" s="1102">
        <f>MID(I4120,1,50)</f>
      </c>
      <c r="I4120" s="1" t="s">
        <v>8745</v>
      </c>
      <c r="J4120" s="1104" t="s">
        <v>8746</v>
      </c>
    </row>
    <row x14ac:dyDescent="0.25" r="4121" customHeight="1" ht="23.25">
      <c r="A4121" s="97">
        <v>59</v>
      </c>
      <c r="B4121" s="2" t="s">
        <v>8625</v>
      </c>
      <c r="C4121" s="1101">
        <v>4120</v>
      </c>
      <c r="D4121" s="1101">
        <v>24</v>
      </c>
      <c r="E4121" s="1101">
        <v>39</v>
      </c>
      <c r="F4121" s="1101">
        <v>464</v>
      </c>
      <c r="G4121" s="1101">
        <v>62</v>
      </c>
      <c r="H4121" s="1102">
        <f>MID(I4121,1,50)</f>
      </c>
      <c r="I4121" s="1" t="s">
        <v>8747</v>
      </c>
      <c r="J4121" s="1104" t="s">
        <v>8748</v>
      </c>
    </row>
    <row x14ac:dyDescent="0.25" r="4122" customHeight="1" ht="23.25">
      <c r="A4122" s="97">
        <v>59</v>
      </c>
      <c r="B4122" s="2" t="s">
        <v>8625</v>
      </c>
      <c r="C4122" s="1101">
        <v>4121</v>
      </c>
      <c r="D4122" s="1101">
        <v>24</v>
      </c>
      <c r="E4122" s="1101">
        <v>39</v>
      </c>
      <c r="F4122" s="1101">
        <v>464</v>
      </c>
      <c r="G4122" s="1101">
        <v>63</v>
      </c>
      <c r="H4122" s="1102">
        <f>MID(I4122,1,50)</f>
      </c>
      <c r="I4122" s="1" t="s">
        <v>8749</v>
      </c>
      <c r="J4122" s="1104" t="s">
        <v>8750</v>
      </c>
    </row>
    <row x14ac:dyDescent="0.25" r="4123" customHeight="1" ht="23.25">
      <c r="A4123" s="97">
        <v>59</v>
      </c>
      <c r="B4123" s="2" t="s">
        <v>8625</v>
      </c>
      <c r="C4123" s="1101">
        <v>4122</v>
      </c>
      <c r="D4123" s="1101">
        <v>24</v>
      </c>
      <c r="E4123" s="1101">
        <v>39</v>
      </c>
      <c r="F4123" s="1101">
        <v>464</v>
      </c>
      <c r="G4123" s="1101">
        <v>64</v>
      </c>
      <c r="H4123" s="1102">
        <f>MID(I4123,1,50)</f>
      </c>
      <c r="I4123" s="1" t="s">
        <v>8751</v>
      </c>
      <c r="J4123" s="1104" t="s">
        <v>8752</v>
      </c>
    </row>
    <row x14ac:dyDescent="0.25" r="4124" customHeight="1" ht="23.25">
      <c r="A4124" s="97">
        <v>59</v>
      </c>
      <c r="B4124" s="2" t="s">
        <v>8625</v>
      </c>
      <c r="C4124" s="1101">
        <v>4123</v>
      </c>
      <c r="D4124" s="1101">
        <v>24</v>
      </c>
      <c r="E4124" s="1101">
        <v>39</v>
      </c>
      <c r="F4124" s="1101">
        <v>464</v>
      </c>
      <c r="G4124" s="1101">
        <v>65</v>
      </c>
      <c r="H4124" s="1102">
        <f>MID(I4124,1,50)</f>
      </c>
      <c r="I4124" s="1" t="s">
        <v>8753</v>
      </c>
      <c r="J4124" s="1104" t="s">
        <v>8754</v>
      </c>
    </row>
    <row x14ac:dyDescent="0.25" r="4125" customHeight="1" ht="23.25">
      <c r="A4125" s="97">
        <v>59</v>
      </c>
      <c r="B4125" s="2" t="s">
        <v>8625</v>
      </c>
      <c r="C4125" s="1101">
        <v>4124</v>
      </c>
      <c r="D4125" s="1101">
        <v>24</v>
      </c>
      <c r="E4125" s="1101">
        <v>39</v>
      </c>
      <c r="F4125" s="1101">
        <v>464</v>
      </c>
      <c r="G4125" s="1101">
        <v>66</v>
      </c>
      <c r="H4125" s="1102">
        <f>MID(I4125,1,50)</f>
      </c>
      <c r="I4125" s="1" t="s">
        <v>8755</v>
      </c>
      <c r="J4125" s="1104" t="s">
        <v>8756</v>
      </c>
    </row>
    <row x14ac:dyDescent="0.25" r="4126" customHeight="1" ht="23.25">
      <c r="A4126" s="97">
        <v>59</v>
      </c>
      <c r="B4126" s="2" t="s">
        <v>8625</v>
      </c>
      <c r="C4126" s="1101">
        <v>4125</v>
      </c>
      <c r="D4126" s="1101">
        <v>24</v>
      </c>
      <c r="E4126" s="1101">
        <v>39</v>
      </c>
      <c r="F4126" s="1101">
        <v>464</v>
      </c>
      <c r="G4126" s="1101">
        <v>67</v>
      </c>
      <c r="H4126" s="1102">
        <f>MID(I4126,1,50)</f>
      </c>
      <c r="I4126" s="1" t="s">
        <v>8757</v>
      </c>
      <c r="J4126" s="1104" t="s">
        <v>8758</v>
      </c>
    </row>
    <row x14ac:dyDescent="0.25" r="4127" customHeight="1" ht="23.25">
      <c r="A4127" s="97">
        <v>59</v>
      </c>
      <c r="B4127" s="2" t="s">
        <v>8625</v>
      </c>
      <c r="C4127" s="1101">
        <v>4126</v>
      </c>
      <c r="D4127" s="1101">
        <v>24</v>
      </c>
      <c r="E4127" s="1101">
        <v>39</v>
      </c>
      <c r="F4127" s="1101">
        <v>465</v>
      </c>
      <c r="G4127" s="1101">
        <v>68</v>
      </c>
      <c r="H4127" s="1102">
        <f>MID(I4127,1,50)</f>
      </c>
      <c r="I4127" s="1" t="s">
        <v>8759</v>
      </c>
      <c r="J4127" s="1104" t="s">
        <v>8760</v>
      </c>
    </row>
    <row x14ac:dyDescent="0.25" r="4128" customHeight="1" ht="23.25">
      <c r="A4128" s="97">
        <v>59</v>
      </c>
      <c r="B4128" s="2" t="s">
        <v>8625</v>
      </c>
      <c r="C4128" s="1101">
        <v>4127</v>
      </c>
      <c r="D4128" s="1101">
        <v>24</v>
      </c>
      <c r="E4128" s="1101">
        <v>39</v>
      </c>
      <c r="F4128" s="1101">
        <v>465</v>
      </c>
      <c r="G4128" s="1101">
        <v>69</v>
      </c>
      <c r="H4128" s="1102">
        <f>MID(I4128,1,50)</f>
      </c>
      <c r="I4128" s="1" t="s">
        <v>8761</v>
      </c>
      <c r="J4128" s="1104" t="s">
        <v>8762</v>
      </c>
    </row>
    <row x14ac:dyDescent="0.25" r="4129" customHeight="1" ht="23.25">
      <c r="A4129" s="97">
        <v>59</v>
      </c>
      <c r="B4129" s="2" t="s">
        <v>8625</v>
      </c>
      <c r="C4129" s="1101">
        <v>4128</v>
      </c>
      <c r="D4129" s="1101">
        <v>24</v>
      </c>
      <c r="E4129" s="1101">
        <v>39</v>
      </c>
      <c r="F4129" s="1101">
        <v>465</v>
      </c>
      <c r="G4129" s="1101">
        <v>70</v>
      </c>
      <c r="H4129" s="1102">
        <f>MID(I4129,1,50)</f>
      </c>
      <c r="I4129" s="1" t="s">
        <v>8763</v>
      </c>
      <c r="J4129" s="1104" t="s">
        <v>8764</v>
      </c>
    </row>
    <row x14ac:dyDescent="0.25" r="4130" customHeight="1" ht="23.25">
      <c r="A4130" s="97">
        <v>59</v>
      </c>
      <c r="B4130" s="2" t="s">
        <v>8625</v>
      </c>
      <c r="C4130" s="1101">
        <v>4129</v>
      </c>
      <c r="D4130" s="1101">
        <v>24</v>
      </c>
      <c r="E4130" s="1101">
        <v>39</v>
      </c>
      <c r="F4130" s="1101">
        <v>465</v>
      </c>
      <c r="G4130" s="1101">
        <v>71</v>
      </c>
      <c r="H4130" s="1102">
        <f>MID(I4130,1,50)</f>
      </c>
      <c r="I4130" s="1" t="s">
        <v>8765</v>
      </c>
      <c r="J4130" s="1104" t="s">
        <v>8766</v>
      </c>
    </row>
    <row x14ac:dyDescent="0.25" r="4131" customHeight="1" ht="23.25">
      <c r="A4131" s="97">
        <v>59</v>
      </c>
      <c r="B4131" s="2" t="s">
        <v>8625</v>
      </c>
      <c r="C4131" s="1101">
        <v>4130</v>
      </c>
      <c r="D4131" s="1101">
        <v>24</v>
      </c>
      <c r="E4131" s="1101">
        <v>39</v>
      </c>
      <c r="F4131" s="1101">
        <v>465</v>
      </c>
      <c r="G4131" s="1101">
        <v>72</v>
      </c>
      <c r="H4131" s="1102">
        <f>MID(I4131,1,50)</f>
      </c>
      <c r="I4131" s="1" t="s">
        <v>8767</v>
      </c>
      <c r="J4131" s="1104" t="s">
        <v>8768</v>
      </c>
    </row>
    <row x14ac:dyDescent="0.25" r="4132" customHeight="1" ht="23.25">
      <c r="A4132" s="97">
        <v>59</v>
      </c>
      <c r="B4132" s="2" t="s">
        <v>8625</v>
      </c>
      <c r="C4132" s="1101">
        <v>4131</v>
      </c>
      <c r="D4132" s="1101">
        <v>24</v>
      </c>
      <c r="E4132" s="1101">
        <v>39</v>
      </c>
      <c r="F4132" s="1101">
        <v>465</v>
      </c>
      <c r="G4132" s="1101">
        <v>73</v>
      </c>
      <c r="H4132" s="1102">
        <f>MID(I4132,1,50)</f>
      </c>
      <c r="I4132" s="1" t="s">
        <v>8769</v>
      </c>
      <c r="J4132" s="1104" t="s">
        <v>8770</v>
      </c>
    </row>
    <row x14ac:dyDescent="0.25" r="4133" customHeight="1" ht="23.25">
      <c r="A4133" s="97">
        <v>59</v>
      </c>
      <c r="B4133" s="2" t="s">
        <v>8625</v>
      </c>
      <c r="C4133" s="1101">
        <v>4132</v>
      </c>
      <c r="D4133" s="1101">
        <v>24</v>
      </c>
      <c r="E4133" s="1101">
        <v>39</v>
      </c>
      <c r="F4133" s="1101">
        <v>465</v>
      </c>
      <c r="G4133" s="1101">
        <v>74</v>
      </c>
      <c r="H4133" s="1102">
        <f>MID(I4133,1,50)</f>
      </c>
      <c r="I4133" s="1" t="s">
        <v>8771</v>
      </c>
      <c r="J4133" s="1104" t="s">
        <v>8772</v>
      </c>
    </row>
    <row x14ac:dyDescent="0.25" r="4134" customHeight="1" ht="23.25">
      <c r="A4134" s="97">
        <v>59</v>
      </c>
      <c r="B4134" s="2" t="s">
        <v>8625</v>
      </c>
      <c r="C4134" s="1101">
        <v>4133</v>
      </c>
      <c r="D4134" s="1101">
        <v>24</v>
      </c>
      <c r="E4134" s="1101">
        <v>39</v>
      </c>
      <c r="F4134" s="1101">
        <v>466</v>
      </c>
      <c r="G4134" s="1101">
        <v>75</v>
      </c>
      <c r="H4134" s="1102">
        <f>MID(I4134,1,50)</f>
      </c>
      <c r="I4134" s="1" t="s">
        <v>8773</v>
      </c>
      <c r="J4134" s="1104" t="s">
        <v>8774</v>
      </c>
    </row>
    <row x14ac:dyDescent="0.25" r="4135" customHeight="1" ht="23.25">
      <c r="A4135" s="97">
        <v>60</v>
      </c>
      <c r="B4135" s="2" t="s">
        <v>8775</v>
      </c>
      <c r="C4135" s="1101">
        <v>4134</v>
      </c>
      <c r="D4135" s="1101">
        <v>24</v>
      </c>
      <c r="E4135" s="1101">
        <v>40</v>
      </c>
      <c r="F4135" s="1101">
        <v>466</v>
      </c>
      <c r="G4135" s="1101">
        <v>1</v>
      </c>
      <c r="H4135" s="1102">
        <f>MID(I4135,1,50)</f>
      </c>
      <c r="I4135" s="1" t="s">
        <v>8776</v>
      </c>
      <c r="J4135" s="1104" t="s">
        <v>8777</v>
      </c>
    </row>
    <row x14ac:dyDescent="0.25" r="4136" customHeight="1" ht="23.25">
      <c r="A4136" s="97">
        <v>60</v>
      </c>
      <c r="B4136" s="2" t="s">
        <v>8775</v>
      </c>
      <c r="C4136" s="1101">
        <v>4135</v>
      </c>
      <c r="D4136" s="1101">
        <v>24</v>
      </c>
      <c r="E4136" s="1101">
        <v>40</v>
      </c>
      <c r="F4136" s="1101">
        <v>466</v>
      </c>
      <c r="G4136" s="1101">
        <v>2</v>
      </c>
      <c r="H4136" s="1102">
        <f>MID(I4136,1,50)</f>
      </c>
      <c r="I4136" s="1" t="s">
        <v>8778</v>
      </c>
      <c r="J4136" s="1104" t="s">
        <v>8779</v>
      </c>
    </row>
    <row x14ac:dyDescent="0.25" r="4137" customHeight="1" ht="23.25">
      <c r="A4137" s="97">
        <v>60</v>
      </c>
      <c r="B4137" s="2" t="s">
        <v>8775</v>
      </c>
      <c r="C4137" s="1101">
        <v>4136</v>
      </c>
      <c r="D4137" s="1101">
        <v>24</v>
      </c>
      <c r="E4137" s="1101">
        <v>40</v>
      </c>
      <c r="F4137" s="1101">
        <v>466</v>
      </c>
      <c r="G4137" s="1101">
        <v>3</v>
      </c>
      <c r="H4137" s="1102">
        <f>MID(I4137,1,50)</f>
      </c>
      <c r="I4137" s="1" t="s">
        <v>8780</v>
      </c>
      <c r="J4137" s="1104" t="s">
        <v>8781</v>
      </c>
    </row>
    <row x14ac:dyDescent="0.25" r="4138" customHeight="1" ht="23.25">
      <c r="A4138" s="97">
        <v>60</v>
      </c>
      <c r="B4138" s="2" t="s">
        <v>8775</v>
      </c>
      <c r="C4138" s="1101">
        <v>4137</v>
      </c>
      <c r="D4138" s="1101">
        <v>24</v>
      </c>
      <c r="E4138" s="1101">
        <v>40</v>
      </c>
      <c r="F4138" s="1101">
        <v>466</v>
      </c>
      <c r="G4138" s="1101">
        <v>4</v>
      </c>
      <c r="H4138" s="1102">
        <f>MID(I4138,1,50)</f>
      </c>
      <c r="I4138" s="1" t="s">
        <v>8782</v>
      </c>
      <c r="J4138" s="1104" t="s">
        <v>8783</v>
      </c>
    </row>
    <row x14ac:dyDescent="0.25" r="4139" customHeight="1" ht="23.25">
      <c r="A4139" s="97">
        <v>60</v>
      </c>
      <c r="B4139" s="2" t="s">
        <v>8775</v>
      </c>
      <c r="C4139" s="1101">
        <v>4138</v>
      </c>
      <c r="D4139" s="1101">
        <v>24</v>
      </c>
      <c r="E4139" s="1101">
        <v>40</v>
      </c>
      <c r="F4139" s="1101">
        <v>466</v>
      </c>
      <c r="G4139" s="1101">
        <v>5</v>
      </c>
      <c r="H4139" s="1102">
        <f>MID(I4139,1,50)</f>
      </c>
      <c r="I4139" s="1" t="s">
        <v>8784</v>
      </c>
      <c r="J4139" s="1104" t="s">
        <v>8785</v>
      </c>
    </row>
    <row x14ac:dyDescent="0.25" r="4140" customHeight="1" ht="23.25">
      <c r="A4140" s="97">
        <v>60</v>
      </c>
      <c r="B4140" s="2" t="s">
        <v>8775</v>
      </c>
      <c r="C4140" s="1101">
        <v>4139</v>
      </c>
      <c r="D4140" s="1101">
        <v>24</v>
      </c>
      <c r="E4140" s="1101">
        <v>40</v>
      </c>
      <c r="F4140" s="1101">
        <v>466</v>
      </c>
      <c r="G4140" s="1101">
        <v>6</v>
      </c>
      <c r="H4140" s="1102">
        <f>MID(I4140,1,50)</f>
      </c>
      <c r="I4140" s="1" t="s">
        <v>8786</v>
      </c>
      <c r="J4140" s="1104" t="s">
        <v>8787</v>
      </c>
    </row>
    <row x14ac:dyDescent="0.25" r="4141" customHeight="1" ht="23.25">
      <c r="A4141" s="97">
        <v>60</v>
      </c>
      <c r="B4141" s="2" t="s">
        <v>8775</v>
      </c>
      <c r="C4141" s="1101">
        <v>4140</v>
      </c>
      <c r="D4141" s="1101">
        <v>24</v>
      </c>
      <c r="E4141" s="1101">
        <v>40</v>
      </c>
      <c r="F4141" s="1101">
        <v>466</v>
      </c>
      <c r="G4141" s="1101">
        <v>7</v>
      </c>
      <c r="H4141" s="1102">
        <f>MID(I4141,1,50)</f>
      </c>
      <c r="I4141" s="1" t="s">
        <v>8788</v>
      </c>
      <c r="J4141" s="1104" t="s">
        <v>8789</v>
      </c>
    </row>
    <row x14ac:dyDescent="0.25" r="4142" customHeight="1" ht="23.25">
      <c r="A4142" s="97">
        <v>60</v>
      </c>
      <c r="B4142" s="2" t="s">
        <v>8775</v>
      </c>
      <c r="C4142" s="1101">
        <v>4141</v>
      </c>
      <c r="D4142" s="1101">
        <v>24</v>
      </c>
      <c r="E4142" s="1101">
        <v>40</v>
      </c>
      <c r="F4142" s="1101">
        <v>467</v>
      </c>
      <c r="G4142" s="1101">
        <v>8</v>
      </c>
      <c r="H4142" s="1102">
        <f>MID(I4142,1,50)</f>
      </c>
      <c r="I4142" s="1" t="s">
        <v>8790</v>
      </c>
      <c r="J4142" s="1104" t="s">
        <v>8791</v>
      </c>
    </row>
    <row x14ac:dyDescent="0.25" r="4143" customHeight="1" ht="23.25">
      <c r="A4143" s="97">
        <v>60</v>
      </c>
      <c r="B4143" s="2" t="s">
        <v>8775</v>
      </c>
      <c r="C4143" s="1101">
        <v>4142</v>
      </c>
      <c r="D4143" s="1101">
        <v>24</v>
      </c>
      <c r="E4143" s="1101">
        <v>40</v>
      </c>
      <c r="F4143" s="1101">
        <v>467</v>
      </c>
      <c r="G4143" s="1101">
        <v>9</v>
      </c>
      <c r="H4143" s="1102">
        <f>MID(I4143,1,50)</f>
      </c>
      <c r="I4143" s="1" t="s">
        <v>8792</v>
      </c>
      <c r="J4143" s="1104" t="s">
        <v>8793</v>
      </c>
    </row>
    <row x14ac:dyDescent="0.25" r="4144" customHeight="1" ht="23.25">
      <c r="A4144" s="97">
        <v>60</v>
      </c>
      <c r="B4144" s="2" t="s">
        <v>8775</v>
      </c>
      <c r="C4144" s="1101">
        <v>4143</v>
      </c>
      <c r="D4144" s="1101">
        <v>24</v>
      </c>
      <c r="E4144" s="1101">
        <v>40</v>
      </c>
      <c r="F4144" s="1101">
        <v>467</v>
      </c>
      <c r="G4144" s="1101">
        <v>10</v>
      </c>
      <c r="H4144" s="1102">
        <f>MID(I4144,1,50)</f>
      </c>
      <c r="I4144" s="1" t="s">
        <v>8794</v>
      </c>
      <c r="J4144" s="1104" t="s">
        <v>8795</v>
      </c>
    </row>
    <row x14ac:dyDescent="0.25" r="4145" customHeight="1" ht="23.25">
      <c r="A4145" s="97">
        <v>60</v>
      </c>
      <c r="B4145" s="2" t="s">
        <v>8775</v>
      </c>
      <c r="C4145" s="1101">
        <v>4144</v>
      </c>
      <c r="D4145" s="1101">
        <v>24</v>
      </c>
      <c r="E4145" s="1101">
        <v>40</v>
      </c>
      <c r="F4145" s="1101">
        <v>467</v>
      </c>
      <c r="G4145" s="1101">
        <v>11</v>
      </c>
      <c r="H4145" s="1102">
        <f>MID(I4145,1,50)</f>
      </c>
      <c r="I4145" s="1" t="s">
        <v>8796</v>
      </c>
      <c r="J4145" s="1104" t="s">
        <v>8797</v>
      </c>
    </row>
    <row x14ac:dyDescent="0.25" r="4146" customHeight="1" ht="23.25">
      <c r="A4146" s="97">
        <v>60</v>
      </c>
      <c r="B4146" s="2" t="s">
        <v>8775</v>
      </c>
      <c r="C4146" s="1101">
        <v>4145</v>
      </c>
      <c r="D4146" s="1101">
        <v>24</v>
      </c>
      <c r="E4146" s="1101">
        <v>40</v>
      </c>
      <c r="F4146" s="1101">
        <v>467</v>
      </c>
      <c r="G4146" s="1101">
        <v>12</v>
      </c>
      <c r="H4146" s="1102">
        <f>MID(I4146,1,50)</f>
      </c>
      <c r="I4146" s="1" t="s">
        <v>8798</v>
      </c>
      <c r="J4146" s="1104" t="s">
        <v>8799</v>
      </c>
    </row>
    <row x14ac:dyDescent="0.25" r="4147" customHeight="1" ht="23.25">
      <c r="A4147" s="97">
        <v>60</v>
      </c>
      <c r="B4147" s="2" t="s">
        <v>8775</v>
      </c>
      <c r="C4147" s="1101">
        <v>4146</v>
      </c>
      <c r="D4147" s="1101">
        <v>24</v>
      </c>
      <c r="E4147" s="1101">
        <v>40</v>
      </c>
      <c r="F4147" s="1101">
        <v>467</v>
      </c>
      <c r="G4147" s="1101">
        <v>13</v>
      </c>
      <c r="H4147" s="1102">
        <f>MID(I4147,1,50)</f>
      </c>
      <c r="I4147" s="1" t="s">
        <v>8800</v>
      </c>
      <c r="J4147" s="1104" t="s">
        <v>8801</v>
      </c>
    </row>
    <row x14ac:dyDescent="0.25" r="4148" customHeight="1" ht="23.25">
      <c r="A4148" s="97">
        <v>60</v>
      </c>
      <c r="B4148" s="2" t="s">
        <v>8775</v>
      </c>
      <c r="C4148" s="1101">
        <v>4147</v>
      </c>
      <c r="D4148" s="1101">
        <v>24</v>
      </c>
      <c r="E4148" s="1101">
        <v>40</v>
      </c>
      <c r="F4148" s="1101">
        <v>467</v>
      </c>
      <c r="G4148" s="1101">
        <v>14</v>
      </c>
      <c r="H4148" s="1102">
        <f>MID(I4148,1,50)</f>
      </c>
      <c r="I4148" s="1" t="s">
        <v>8802</v>
      </c>
      <c r="J4148" s="1104" t="s">
        <v>8803</v>
      </c>
    </row>
    <row x14ac:dyDescent="0.25" r="4149" customHeight="1" ht="23.25">
      <c r="A4149" s="97">
        <v>60</v>
      </c>
      <c r="B4149" s="2" t="s">
        <v>8775</v>
      </c>
      <c r="C4149" s="1101">
        <v>4148</v>
      </c>
      <c r="D4149" s="1101">
        <v>24</v>
      </c>
      <c r="E4149" s="1101">
        <v>40</v>
      </c>
      <c r="F4149" s="1101">
        <v>467</v>
      </c>
      <c r="G4149" s="1101">
        <v>15</v>
      </c>
      <c r="H4149" s="1102">
        <f>MID(I4149,1,50)</f>
      </c>
      <c r="I4149" s="1" t="s">
        <v>8804</v>
      </c>
      <c r="J4149" s="1104" t="s">
        <v>8805</v>
      </c>
    </row>
    <row x14ac:dyDescent="0.25" r="4150" customHeight="1" ht="23.25">
      <c r="A4150" s="97">
        <v>60</v>
      </c>
      <c r="B4150" s="2" t="s">
        <v>8775</v>
      </c>
      <c r="C4150" s="1101">
        <v>4149</v>
      </c>
      <c r="D4150" s="1101">
        <v>24</v>
      </c>
      <c r="E4150" s="1101">
        <v>40</v>
      </c>
      <c r="F4150" s="1101">
        <v>467</v>
      </c>
      <c r="G4150" s="1101">
        <v>16</v>
      </c>
      <c r="H4150" s="1102">
        <f>MID(I4150,1,50)</f>
      </c>
      <c r="I4150" s="1" t="s">
        <v>8806</v>
      </c>
      <c r="J4150" s="1104" t="s">
        <v>8807</v>
      </c>
    </row>
    <row x14ac:dyDescent="0.25" r="4151" customHeight="1" ht="23.25">
      <c r="A4151" s="97">
        <v>60</v>
      </c>
      <c r="B4151" s="2" t="s">
        <v>8775</v>
      </c>
      <c r="C4151" s="1101">
        <v>4150</v>
      </c>
      <c r="D4151" s="1101">
        <v>24</v>
      </c>
      <c r="E4151" s="1101">
        <v>40</v>
      </c>
      <c r="F4151" s="1101">
        <v>468</v>
      </c>
      <c r="G4151" s="1101">
        <v>17</v>
      </c>
      <c r="H4151" s="1102">
        <f>MID(I4151,1,50)</f>
      </c>
      <c r="I4151" s="1" t="s">
        <v>8808</v>
      </c>
      <c r="J4151" s="1104" t="s">
        <v>8809</v>
      </c>
    </row>
    <row x14ac:dyDescent="0.25" r="4152" customHeight="1" ht="23.25">
      <c r="A4152" s="97">
        <v>60</v>
      </c>
      <c r="B4152" s="2" t="s">
        <v>8775</v>
      </c>
      <c r="C4152" s="1101">
        <v>4151</v>
      </c>
      <c r="D4152" s="1101">
        <v>24</v>
      </c>
      <c r="E4152" s="1101">
        <v>40</v>
      </c>
      <c r="F4152" s="1101">
        <v>468</v>
      </c>
      <c r="G4152" s="1101">
        <v>18</v>
      </c>
      <c r="H4152" s="1102">
        <f>MID(I4152,1,50)</f>
      </c>
      <c r="I4152" s="1" t="s">
        <v>8810</v>
      </c>
      <c r="J4152" s="1104" t="s">
        <v>8811</v>
      </c>
    </row>
    <row x14ac:dyDescent="0.25" r="4153" customHeight="1" ht="23.25">
      <c r="A4153" s="97">
        <v>60</v>
      </c>
      <c r="B4153" s="2" t="s">
        <v>8775</v>
      </c>
      <c r="C4153" s="1101">
        <v>4152</v>
      </c>
      <c r="D4153" s="1101">
        <v>24</v>
      </c>
      <c r="E4153" s="1101">
        <v>40</v>
      </c>
      <c r="F4153" s="1101">
        <v>468</v>
      </c>
      <c r="G4153" s="1101">
        <v>19</v>
      </c>
      <c r="H4153" s="1102">
        <f>MID(I4153,1,50)</f>
      </c>
      <c r="I4153" s="1" t="s">
        <v>8812</v>
      </c>
      <c r="J4153" s="1104" t="s">
        <v>8813</v>
      </c>
    </row>
    <row x14ac:dyDescent="0.25" r="4154" customHeight="1" ht="23.25">
      <c r="A4154" s="97">
        <v>60</v>
      </c>
      <c r="B4154" s="2" t="s">
        <v>8775</v>
      </c>
      <c r="C4154" s="1101">
        <v>4153</v>
      </c>
      <c r="D4154" s="1101">
        <v>24</v>
      </c>
      <c r="E4154" s="1101">
        <v>40</v>
      </c>
      <c r="F4154" s="1101">
        <v>468</v>
      </c>
      <c r="G4154" s="1101">
        <v>20</v>
      </c>
      <c r="H4154" s="1102">
        <f>MID(I4154,1,50)</f>
      </c>
      <c r="I4154" s="1" t="s">
        <v>8814</v>
      </c>
      <c r="J4154" s="1104" t="s">
        <v>8815</v>
      </c>
    </row>
    <row x14ac:dyDescent="0.25" r="4155" customHeight="1" ht="23.25">
      <c r="A4155" s="97">
        <v>60</v>
      </c>
      <c r="B4155" s="2" t="s">
        <v>8775</v>
      </c>
      <c r="C4155" s="1101">
        <v>4154</v>
      </c>
      <c r="D4155" s="1101">
        <v>24</v>
      </c>
      <c r="E4155" s="1101">
        <v>40</v>
      </c>
      <c r="F4155" s="1101">
        <v>468</v>
      </c>
      <c r="G4155" s="1101">
        <v>21</v>
      </c>
      <c r="H4155" s="1102">
        <f>MID(I4155,1,50)</f>
      </c>
      <c r="I4155" s="1" t="s">
        <v>8816</v>
      </c>
      <c r="J4155" s="1104" t="s">
        <v>8817</v>
      </c>
    </row>
    <row x14ac:dyDescent="0.25" r="4156" customHeight="1" ht="23.25">
      <c r="A4156" s="97">
        <v>60</v>
      </c>
      <c r="B4156" s="2" t="s">
        <v>8775</v>
      </c>
      <c r="C4156" s="1101">
        <v>4155</v>
      </c>
      <c r="D4156" s="1101">
        <v>24</v>
      </c>
      <c r="E4156" s="1101">
        <v>40</v>
      </c>
      <c r="F4156" s="1101">
        <v>468</v>
      </c>
      <c r="G4156" s="1101">
        <v>22</v>
      </c>
      <c r="H4156" s="1102">
        <f>MID(I4156,1,50)</f>
      </c>
      <c r="I4156" s="1" t="s">
        <v>8818</v>
      </c>
      <c r="J4156" s="1104" t="s">
        <v>8819</v>
      </c>
    </row>
    <row x14ac:dyDescent="0.25" r="4157" customHeight="1" ht="23.25">
      <c r="A4157" s="97">
        <v>60</v>
      </c>
      <c r="B4157" s="2" t="s">
        <v>8775</v>
      </c>
      <c r="C4157" s="1101">
        <v>4156</v>
      </c>
      <c r="D4157" s="1101">
        <v>24</v>
      </c>
      <c r="E4157" s="1101">
        <v>40</v>
      </c>
      <c r="F4157" s="1101">
        <v>468</v>
      </c>
      <c r="G4157" s="1101">
        <v>23</v>
      </c>
      <c r="H4157" s="1102">
        <f>MID(I4157,1,50)</f>
      </c>
      <c r="I4157" s="1" t="s">
        <v>3675</v>
      </c>
      <c r="J4157" s="1104" t="s">
        <v>8820</v>
      </c>
    </row>
    <row x14ac:dyDescent="0.25" r="4158" customHeight="1" ht="23.25">
      <c r="A4158" s="97">
        <v>60</v>
      </c>
      <c r="B4158" s="2" t="s">
        <v>8775</v>
      </c>
      <c r="C4158" s="1101">
        <v>4157</v>
      </c>
      <c r="D4158" s="1101">
        <v>24</v>
      </c>
      <c r="E4158" s="1101">
        <v>40</v>
      </c>
      <c r="F4158" s="1101">
        <v>468</v>
      </c>
      <c r="G4158" s="1101">
        <v>24</v>
      </c>
      <c r="H4158" s="1102">
        <f>MID(I4158,1,50)</f>
      </c>
      <c r="I4158" s="1" t="s">
        <v>8821</v>
      </c>
      <c r="J4158" s="1104" t="s">
        <v>8822</v>
      </c>
    </row>
    <row x14ac:dyDescent="0.25" r="4159" customHeight="1" ht="23.25">
      <c r="A4159" s="97">
        <v>60</v>
      </c>
      <c r="B4159" s="2" t="s">
        <v>8775</v>
      </c>
      <c r="C4159" s="1101">
        <v>4158</v>
      </c>
      <c r="D4159" s="1101">
        <v>24</v>
      </c>
      <c r="E4159" s="1101">
        <v>40</v>
      </c>
      <c r="F4159" s="1101">
        <v>468</v>
      </c>
      <c r="G4159" s="1101">
        <v>25</v>
      </c>
      <c r="H4159" s="1102">
        <f>MID(I4159,1,50)</f>
      </c>
      <c r="I4159" s="1" t="s">
        <v>8823</v>
      </c>
      <c r="J4159" s="1104" t="s">
        <v>8824</v>
      </c>
    </row>
    <row x14ac:dyDescent="0.25" r="4160" customHeight="1" ht="23.25">
      <c r="A4160" s="97">
        <v>60</v>
      </c>
      <c r="B4160" s="2" t="s">
        <v>8775</v>
      </c>
      <c r="C4160" s="1101">
        <v>4159</v>
      </c>
      <c r="D4160" s="1101">
        <v>24</v>
      </c>
      <c r="E4160" s="1101">
        <v>40</v>
      </c>
      <c r="F4160" s="1101">
        <v>469</v>
      </c>
      <c r="G4160" s="1101">
        <v>26</v>
      </c>
      <c r="H4160" s="1102">
        <f>MID(I4160,1,50)</f>
      </c>
      <c r="I4160" s="1" t="s">
        <v>8825</v>
      </c>
      <c r="J4160" s="1104" t="s">
        <v>8826</v>
      </c>
    </row>
    <row x14ac:dyDescent="0.25" r="4161" customHeight="1" ht="23.25">
      <c r="A4161" s="97">
        <v>60</v>
      </c>
      <c r="B4161" s="2" t="s">
        <v>8775</v>
      </c>
      <c r="C4161" s="1101">
        <v>4160</v>
      </c>
      <c r="D4161" s="1101">
        <v>24</v>
      </c>
      <c r="E4161" s="1101">
        <v>40</v>
      </c>
      <c r="F4161" s="1101">
        <v>469</v>
      </c>
      <c r="G4161" s="1101">
        <v>27</v>
      </c>
      <c r="H4161" s="1102">
        <f>MID(I4161,1,50)</f>
      </c>
      <c r="I4161" s="1" t="s">
        <v>8827</v>
      </c>
      <c r="J4161" s="1104" t="s">
        <v>8828</v>
      </c>
    </row>
    <row x14ac:dyDescent="0.25" r="4162" customHeight="1" ht="23.25">
      <c r="A4162" s="97">
        <v>60</v>
      </c>
      <c r="B4162" s="2" t="s">
        <v>8775</v>
      </c>
      <c r="C4162" s="1101">
        <v>4161</v>
      </c>
      <c r="D4162" s="1101">
        <v>24</v>
      </c>
      <c r="E4162" s="1101">
        <v>40</v>
      </c>
      <c r="F4162" s="1101">
        <v>469</v>
      </c>
      <c r="G4162" s="1101">
        <v>28</v>
      </c>
      <c r="H4162" s="1102">
        <f>MID(I4162,1,50)</f>
      </c>
      <c r="I4162" s="1" t="s">
        <v>8829</v>
      </c>
      <c r="J4162" s="1104" t="s">
        <v>8830</v>
      </c>
    </row>
    <row x14ac:dyDescent="0.25" r="4163" customHeight="1" ht="23.25">
      <c r="A4163" s="97">
        <v>60</v>
      </c>
      <c r="B4163" s="2" t="s">
        <v>8775</v>
      </c>
      <c r="C4163" s="1101">
        <v>4162</v>
      </c>
      <c r="D4163" s="1101">
        <v>24</v>
      </c>
      <c r="E4163" s="1101">
        <v>40</v>
      </c>
      <c r="F4163" s="1101">
        <v>469</v>
      </c>
      <c r="G4163" s="1101">
        <v>29</v>
      </c>
      <c r="H4163" s="1102">
        <f>MID(I4163,1,50)</f>
      </c>
      <c r="I4163" s="1" t="s">
        <v>8831</v>
      </c>
      <c r="J4163" s="1104" t="s">
        <v>8832</v>
      </c>
    </row>
    <row x14ac:dyDescent="0.25" r="4164" customHeight="1" ht="23.25">
      <c r="A4164" s="97">
        <v>60</v>
      </c>
      <c r="B4164" s="2" t="s">
        <v>8775</v>
      </c>
      <c r="C4164" s="1101">
        <v>4163</v>
      </c>
      <c r="D4164" s="1101">
        <v>24</v>
      </c>
      <c r="E4164" s="1101">
        <v>40</v>
      </c>
      <c r="F4164" s="1101">
        <v>469</v>
      </c>
      <c r="G4164" s="1101">
        <v>30</v>
      </c>
      <c r="H4164" s="1102">
        <f>MID(I4164,1,50)</f>
      </c>
      <c r="I4164" s="1" t="s">
        <v>8833</v>
      </c>
      <c r="J4164" s="1104" t="s">
        <v>8834</v>
      </c>
    </row>
    <row x14ac:dyDescent="0.25" r="4165" customHeight="1" ht="23.25">
      <c r="A4165" s="97">
        <v>60</v>
      </c>
      <c r="B4165" s="2" t="s">
        <v>8775</v>
      </c>
      <c r="C4165" s="1101">
        <v>4164</v>
      </c>
      <c r="D4165" s="1101">
        <v>24</v>
      </c>
      <c r="E4165" s="1101">
        <v>40</v>
      </c>
      <c r="F4165" s="1101">
        <v>469</v>
      </c>
      <c r="G4165" s="1101">
        <v>31</v>
      </c>
      <c r="H4165" s="1102">
        <f>MID(I4165,1,50)</f>
      </c>
      <c r="I4165" s="1" t="s">
        <v>8835</v>
      </c>
      <c r="J4165" s="1104" t="s">
        <v>8836</v>
      </c>
    </row>
    <row x14ac:dyDescent="0.25" r="4166" customHeight="1" ht="23.25">
      <c r="A4166" s="97">
        <v>60</v>
      </c>
      <c r="B4166" s="2" t="s">
        <v>8775</v>
      </c>
      <c r="C4166" s="1101">
        <v>4165</v>
      </c>
      <c r="D4166" s="1101">
        <v>24</v>
      </c>
      <c r="E4166" s="1101">
        <v>40</v>
      </c>
      <c r="F4166" s="1101">
        <v>469</v>
      </c>
      <c r="G4166" s="1101">
        <v>32</v>
      </c>
      <c r="H4166" s="1102">
        <f>MID(I4166,1,50)</f>
      </c>
      <c r="I4166" s="1" t="s">
        <v>8837</v>
      </c>
      <c r="J4166" s="1104" t="s">
        <v>8838</v>
      </c>
    </row>
    <row x14ac:dyDescent="0.25" r="4167" customHeight="1" ht="23.25">
      <c r="A4167" s="97">
        <v>60</v>
      </c>
      <c r="B4167" s="2" t="s">
        <v>8775</v>
      </c>
      <c r="C4167" s="1101">
        <v>4166</v>
      </c>
      <c r="D4167" s="1101">
        <v>24</v>
      </c>
      <c r="E4167" s="1101">
        <v>40</v>
      </c>
      <c r="F4167" s="1101">
        <v>469</v>
      </c>
      <c r="G4167" s="1101">
        <v>33</v>
      </c>
      <c r="H4167" s="1102">
        <f>MID(I4167,1,50)</f>
      </c>
      <c r="I4167" s="1" t="s">
        <v>8839</v>
      </c>
      <c r="J4167" s="1104" t="s">
        <v>8840</v>
      </c>
    </row>
    <row x14ac:dyDescent="0.25" r="4168" customHeight="1" ht="23.25">
      <c r="A4168" s="97">
        <v>60</v>
      </c>
      <c r="B4168" s="2" t="s">
        <v>8775</v>
      </c>
      <c r="C4168" s="1101">
        <v>4167</v>
      </c>
      <c r="D4168" s="1101">
        <v>24</v>
      </c>
      <c r="E4168" s="1101">
        <v>40</v>
      </c>
      <c r="F4168" s="1101">
        <v>470</v>
      </c>
      <c r="G4168" s="1101">
        <v>34</v>
      </c>
      <c r="H4168" s="1102">
        <f>MID(I4168,1,50)</f>
      </c>
      <c r="I4168" s="1" t="s">
        <v>8841</v>
      </c>
      <c r="J4168" s="1104" t="s">
        <v>8842</v>
      </c>
    </row>
    <row x14ac:dyDescent="0.25" r="4169" customHeight="1" ht="23.25">
      <c r="A4169" s="97">
        <v>60</v>
      </c>
      <c r="B4169" s="2" t="s">
        <v>8775</v>
      </c>
      <c r="C4169" s="1101">
        <v>4168</v>
      </c>
      <c r="D4169" s="1101">
        <v>24</v>
      </c>
      <c r="E4169" s="1101">
        <v>40</v>
      </c>
      <c r="F4169" s="1101">
        <v>470</v>
      </c>
      <c r="G4169" s="1101">
        <v>35</v>
      </c>
      <c r="H4169" s="1102">
        <f>MID(I4169,1,50)</f>
      </c>
      <c r="I4169" s="1" t="s">
        <v>8843</v>
      </c>
      <c r="J4169" s="1104" t="s">
        <v>8844</v>
      </c>
    </row>
    <row x14ac:dyDescent="0.25" r="4170" customHeight="1" ht="23.25">
      <c r="A4170" s="97">
        <v>60</v>
      </c>
      <c r="B4170" s="2" t="s">
        <v>8775</v>
      </c>
      <c r="C4170" s="1101">
        <v>4169</v>
      </c>
      <c r="D4170" s="1101">
        <v>24</v>
      </c>
      <c r="E4170" s="1101">
        <v>40</v>
      </c>
      <c r="F4170" s="1101">
        <v>470</v>
      </c>
      <c r="G4170" s="1101">
        <v>36</v>
      </c>
      <c r="H4170" s="1102">
        <f>MID(I4170,1,50)</f>
      </c>
      <c r="I4170" s="1" t="s">
        <v>8845</v>
      </c>
      <c r="J4170" s="1104" t="s">
        <v>8846</v>
      </c>
    </row>
    <row x14ac:dyDescent="0.25" r="4171" customHeight="1" ht="23.25">
      <c r="A4171" s="97">
        <v>60</v>
      </c>
      <c r="B4171" s="2" t="s">
        <v>8775</v>
      </c>
      <c r="C4171" s="1101">
        <v>4170</v>
      </c>
      <c r="D4171" s="1101">
        <v>24</v>
      </c>
      <c r="E4171" s="1101">
        <v>40</v>
      </c>
      <c r="F4171" s="1101">
        <v>470</v>
      </c>
      <c r="G4171" s="1101">
        <v>37</v>
      </c>
      <c r="H4171" s="1102">
        <f>MID(I4171,1,50)</f>
      </c>
      <c r="I4171" s="1" t="s">
        <v>8847</v>
      </c>
      <c r="J4171" s="1104" t="s">
        <v>8848</v>
      </c>
    </row>
    <row x14ac:dyDescent="0.25" r="4172" customHeight="1" ht="23.25">
      <c r="A4172" s="97">
        <v>60</v>
      </c>
      <c r="B4172" s="2" t="s">
        <v>8775</v>
      </c>
      <c r="C4172" s="1101">
        <v>4171</v>
      </c>
      <c r="D4172" s="1101">
        <v>24</v>
      </c>
      <c r="E4172" s="1101">
        <v>40</v>
      </c>
      <c r="F4172" s="1101">
        <v>470</v>
      </c>
      <c r="G4172" s="1101">
        <v>38</v>
      </c>
      <c r="H4172" s="1102">
        <f>MID(I4172,1,50)</f>
      </c>
      <c r="I4172" s="1" t="s">
        <v>8849</v>
      </c>
      <c r="J4172" s="1104" t="s">
        <v>8850</v>
      </c>
    </row>
    <row x14ac:dyDescent="0.25" r="4173" customHeight="1" ht="23.25">
      <c r="A4173" s="97">
        <v>60</v>
      </c>
      <c r="B4173" s="2" t="s">
        <v>8775</v>
      </c>
      <c r="C4173" s="1101">
        <v>4172</v>
      </c>
      <c r="D4173" s="1101">
        <v>24</v>
      </c>
      <c r="E4173" s="1101">
        <v>40</v>
      </c>
      <c r="F4173" s="1101">
        <v>470</v>
      </c>
      <c r="G4173" s="1101">
        <v>39</v>
      </c>
      <c r="H4173" s="1102">
        <f>MID(I4173,1,50)</f>
      </c>
      <c r="I4173" s="1" t="s">
        <v>8851</v>
      </c>
      <c r="J4173" s="1104" t="s">
        <v>8852</v>
      </c>
    </row>
    <row x14ac:dyDescent="0.25" r="4174" customHeight="1" ht="23.25">
      <c r="A4174" s="97">
        <v>60</v>
      </c>
      <c r="B4174" s="2" t="s">
        <v>8775</v>
      </c>
      <c r="C4174" s="1101">
        <v>4173</v>
      </c>
      <c r="D4174" s="1101">
        <v>24</v>
      </c>
      <c r="E4174" s="1101">
        <v>40</v>
      </c>
      <c r="F4174" s="1101">
        <v>470</v>
      </c>
      <c r="G4174" s="1101">
        <v>40</v>
      </c>
      <c r="H4174" s="1102">
        <f>MID(I4174,1,50)</f>
      </c>
      <c r="I4174" s="1" t="s">
        <v>8853</v>
      </c>
      <c r="J4174" s="1104" t="s">
        <v>8854</v>
      </c>
    </row>
    <row x14ac:dyDescent="0.25" r="4175" customHeight="1" ht="23.25">
      <c r="A4175" s="97">
        <v>60</v>
      </c>
      <c r="B4175" s="2" t="s">
        <v>8775</v>
      </c>
      <c r="C4175" s="1101">
        <v>4174</v>
      </c>
      <c r="D4175" s="1101">
        <v>24</v>
      </c>
      <c r="E4175" s="1101">
        <v>40</v>
      </c>
      <c r="F4175" s="1101">
        <v>471</v>
      </c>
      <c r="G4175" s="1101">
        <v>41</v>
      </c>
      <c r="H4175" s="1102">
        <f>MID(I4175,1,50)</f>
      </c>
      <c r="I4175" s="1" t="s">
        <v>8855</v>
      </c>
      <c r="J4175" s="1104" t="s">
        <v>8856</v>
      </c>
    </row>
    <row x14ac:dyDescent="0.25" r="4176" customHeight="1" ht="23.25">
      <c r="A4176" s="97">
        <v>60</v>
      </c>
      <c r="B4176" s="2" t="s">
        <v>8775</v>
      </c>
      <c r="C4176" s="1101">
        <v>4175</v>
      </c>
      <c r="D4176" s="1101">
        <v>24</v>
      </c>
      <c r="E4176" s="1101">
        <v>40</v>
      </c>
      <c r="F4176" s="1101">
        <v>471</v>
      </c>
      <c r="G4176" s="1101">
        <v>42</v>
      </c>
      <c r="H4176" s="1102">
        <f>MID(I4176,1,50)</f>
      </c>
      <c r="I4176" s="1" t="s">
        <v>8857</v>
      </c>
      <c r="J4176" s="1104" t="s">
        <v>8858</v>
      </c>
    </row>
    <row x14ac:dyDescent="0.25" r="4177" customHeight="1" ht="23.25">
      <c r="A4177" s="97">
        <v>60</v>
      </c>
      <c r="B4177" s="2" t="s">
        <v>8775</v>
      </c>
      <c r="C4177" s="1101">
        <v>4176</v>
      </c>
      <c r="D4177" s="1101">
        <v>24</v>
      </c>
      <c r="E4177" s="1101">
        <v>40</v>
      </c>
      <c r="F4177" s="1101">
        <v>471</v>
      </c>
      <c r="G4177" s="1101">
        <v>43</v>
      </c>
      <c r="H4177" s="1102">
        <f>MID(I4177,1,50)</f>
      </c>
      <c r="I4177" s="1" t="s">
        <v>8859</v>
      </c>
      <c r="J4177" s="1104" t="s">
        <v>8860</v>
      </c>
    </row>
    <row x14ac:dyDescent="0.25" r="4178" customHeight="1" ht="23.25">
      <c r="A4178" s="97">
        <v>60</v>
      </c>
      <c r="B4178" s="2" t="s">
        <v>8775</v>
      </c>
      <c r="C4178" s="1101">
        <v>4177</v>
      </c>
      <c r="D4178" s="1101">
        <v>24</v>
      </c>
      <c r="E4178" s="1101">
        <v>40</v>
      </c>
      <c r="F4178" s="1101">
        <v>471</v>
      </c>
      <c r="G4178" s="1101">
        <v>44</v>
      </c>
      <c r="H4178" s="1102">
        <f>MID(I4178,1,50)</f>
      </c>
      <c r="I4178" s="1" t="s">
        <v>8861</v>
      </c>
      <c r="J4178" s="1104" t="s">
        <v>8862</v>
      </c>
    </row>
    <row x14ac:dyDescent="0.25" r="4179" customHeight="1" ht="23.25">
      <c r="A4179" s="97">
        <v>60</v>
      </c>
      <c r="B4179" s="2" t="s">
        <v>8775</v>
      </c>
      <c r="C4179" s="1101">
        <v>4178</v>
      </c>
      <c r="D4179" s="1101">
        <v>24</v>
      </c>
      <c r="E4179" s="1101">
        <v>40</v>
      </c>
      <c r="F4179" s="1101">
        <v>471</v>
      </c>
      <c r="G4179" s="1101">
        <v>45</v>
      </c>
      <c r="H4179" s="1102">
        <f>MID(I4179,1,50)</f>
      </c>
      <c r="I4179" s="1" t="s">
        <v>8863</v>
      </c>
      <c r="J4179" s="1104" t="s">
        <v>8864</v>
      </c>
    </row>
    <row x14ac:dyDescent="0.25" r="4180" customHeight="1" ht="23.25">
      <c r="A4180" s="97">
        <v>60</v>
      </c>
      <c r="B4180" s="2" t="s">
        <v>8775</v>
      </c>
      <c r="C4180" s="1101">
        <v>4179</v>
      </c>
      <c r="D4180" s="1101">
        <v>24</v>
      </c>
      <c r="E4180" s="1101">
        <v>40</v>
      </c>
      <c r="F4180" s="1101">
        <v>471</v>
      </c>
      <c r="G4180" s="1101">
        <v>46</v>
      </c>
      <c r="H4180" s="1102">
        <f>MID(I4180,1,50)</f>
      </c>
      <c r="I4180" s="1" t="s">
        <v>8865</v>
      </c>
      <c r="J4180" s="1104" t="s">
        <v>8866</v>
      </c>
    </row>
    <row x14ac:dyDescent="0.25" r="4181" customHeight="1" ht="23.25">
      <c r="A4181" s="97">
        <v>60</v>
      </c>
      <c r="B4181" s="2" t="s">
        <v>8775</v>
      </c>
      <c r="C4181" s="1101">
        <v>4180</v>
      </c>
      <c r="D4181" s="1101">
        <v>24</v>
      </c>
      <c r="E4181" s="1101">
        <v>40</v>
      </c>
      <c r="F4181" s="1101">
        <v>471</v>
      </c>
      <c r="G4181" s="1101">
        <v>47</v>
      </c>
      <c r="H4181" s="1102">
        <f>MID(I4181,1,50)</f>
      </c>
      <c r="I4181" s="1" t="s">
        <v>8867</v>
      </c>
      <c r="J4181" s="1104" t="s">
        <v>8868</v>
      </c>
    </row>
    <row x14ac:dyDescent="0.25" r="4182" customHeight="1" ht="23.25">
      <c r="A4182" s="97">
        <v>60</v>
      </c>
      <c r="B4182" s="2" t="s">
        <v>8775</v>
      </c>
      <c r="C4182" s="1101">
        <v>4181</v>
      </c>
      <c r="D4182" s="1101">
        <v>24</v>
      </c>
      <c r="E4182" s="1101">
        <v>40</v>
      </c>
      <c r="F4182" s="1101">
        <v>471</v>
      </c>
      <c r="G4182" s="1101">
        <v>48</v>
      </c>
      <c r="H4182" s="1102">
        <f>MID(I4182,1,50)</f>
      </c>
      <c r="I4182" s="1" t="s">
        <v>8869</v>
      </c>
      <c r="J4182" s="1104" t="s">
        <v>8870</v>
      </c>
    </row>
    <row x14ac:dyDescent="0.25" r="4183" customHeight="1" ht="23.25">
      <c r="A4183" s="97">
        <v>60</v>
      </c>
      <c r="B4183" s="2" t="s">
        <v>8775</v>
      </c>
      <c r="C4183" s="1101">
        <v>4182</v>
      </c>
      <c r="D4183" s="1101">
        <v>24</v>
      </c>
      <c r="E4183" s="1101">
        <v>40</v>
      </c>
      <c r="F4183" s="1101">
        <v>471</v>
      </c>
      <c r="G4183" s="1101">
        <v>49</v>
      </c>
      <c r="H4183" s="1102">
        <f>MID(I4183,1,50)</f>
      </c>
      <c r="I4183" s="1" t="s">
        <v>8871</v>
      </c>
      <c r="J4183" s="1104" t="s">
        <v>8872</v>
      </c>
    </row>
    <row x14ac:dyDescent="0.25" r="4184" customHeight="1" ht="23.25">
      <c r="A4184" s="97">
        <v>60</v>
      </c>
      <c r="B4184" s="2" t="s">
        <v>8775</v>
      </c>
      <c r="C4184" s="1101">
        <v>4183</v>
      </c>
      <c r="D4184" s="1101">
        <v>24</v>
      </c>
      <c r="E4184" s="1101">
        <v>40</v>
      </c>
      <c r="F4184" s="1101">
        <v>472</v>
      </c>
      <c r="G4184" s="1101">
        <v>50</v>
      </c>
      <c r="H4184" s="1102">
        <f>MID(I4184,1,50)</f>
      </c>
      <c r="I4184" s="1" t="s">
        <v>8873</v>
      </c>
      <c r="J4184" s="1104" t="s">
        <v>8874</v>
      </c>
    </row>
    <row x14ac:dyDescent="0.25" r="4185" customHeight="1" ht="23.25">
      <c r="A4185" s="97">
        <v>60</v>
      </c>
      <c r="B4185" s="2" t="s">
        <v>8775</v>
      </c>
      <c r="C4185" s="1101">
        <v>4184</v>
      </c>
      <c r="D4185" s="1101">
        <v>24</v>
      </c>
      <c r="E4185" s="1101">
        <v>40</v>
      </c>
      <c r="F4185" s="1101">
        <v>472</v>
      </c>
      <c r="G4185" s="1101">
        <v>51</v>
      </c>
      <c r="H4185" s="1102">
        <f>MID(I4185,1,50)</f>
      </c>
      <c r="I4185" s="1" t="s">
        <v>8875</v>
      </c>
      <c r="J4185" s="1104" t="s">
        <v>8876</v>
      </c>
    </row>
    <row x14ac:dyDescent="0.25" r="4186" customHeight="1" ht="23.25">
      <c r="A4186" s="97">
        <v>60</v>
      </c>
      <c r="B4186" s="2" t="s">
        <v>8775</v>
      </c>
      <c r="C4186" s="1101">
        <v>4185</v>
      </c>
      <c r="D4186" s="1101">
        <v>24</v>
      </c>
      <c r="E4186" s="1101">
        <v>40</v>
      </c>
      <c r="F4186" s="1101">
        <v>472</v>
      </c>
      <c r="G4186" s="1101">
        <v>52</v>
      </c>
      <c r="H4186" s="1102">
        <f>MID(I4186,1,50)</f>
      </c>
      <c r="I4186" s="1" t="s">
        <v>8877</v>
      </c>
      <c r="J4186" s="1104" t="s">
        <v>8878</v>
      </c>
    </row>
    <row x14ac:dyDescent="0.25" r="4187" customHeight="1" ht="23.25">
      <c r="A4187" s="97">
        <v>60</v>
      </c>
      <c r="B4187" s="2" t="s">
        <v>8775</v>
      </c>
      <c r="C4187" s="1101">
        <v>4186</v>
      </c>
      <c r="D4187" s="1101">
        <v>24</v>
      </c>
      <c r="E4187" s="1101">
        <v>40</v>
      </c>
      <c r="F4187" s="1101">
        <v>472</v>
      </c>
      <c r="G4187" s="1101">
        <v>53</v>
      </c>
      <c r="H4187" s="1102">
        <f>MID(I4187,1,50)</f>
      </c>
      <c r="I4187" s="1" t="s">
        <v>8879</v>
      </c>
      <c r="J4187" s="1104" t="s">
        <v>8880</v>
      </c>
    </row>
    <row x14ac:dyDescent="0.25" r="4188" customHeight="1" ht="23.25">
      <c r="A4188" s="97">
        <v>60</v>
      </c>
      <c r="B4188" s="2" t="s">
        <v>8775</v>
      </c>
      <c r="C4188" s="1101">
        <v>4187</v>
      </c>
      <c r="D4188" s="1101">
        <v>24</v>
      </c>
      <c r="E4188" s="1101">
        <v>40</v>
      </c>
      <c r="F4188" s="1101">
        <v>472</v>
      </c>
      <c r="G4188" s="1101">
        <v>54</v>
      </c>
      <c r="H4188" s="1102">
        <f>MID(I4188,1,50)</f>
      </c>
      <c r="I4188" s="1" t="s">
        <v>8881</v>
      </c>
      <c r="J4188" s="1104" t="s">
        <v>8882</v>
      </c>
    </row>
    <row x14ac:dyDescent="0.25" r="4189" customHeight="1" ht="23.25">
      <c r="A4189" s="97">
        <v>60</v>
      </c>
      <c r="B4189" s="2" t="s">
        <v>8775</v>
      </c>
      <c r="C4189" s="1101">
        <v>4188</v>
      </c>
      <c r="D4189" s="1101">
        <v>24</v>
      </c>
      <c r="E4189" s="1101">
        <v>40</v>
      </c>
      <c r="F4189" s="1101">
        <v>472</v>
      </c>
      <c r="G4189" s="1101">
        <v>55</v>
      </c>
      <c r="H4189" s="1102">
        <f>MID(I4189,1,50)</f>
      </c>
      <c r="I4189" s="1" t="s">
        <v>8883</v>
      </c>
      <c r="J4189" s="1104" t="s">
        <v>8884</v>
      </c>
    </row>
    <row x14ac:dyDescent="0.25" r="4190" customHeight="1" ht="23.25">
      <c r="A4190" s="97">
        <v>60</v>
      </c>
      <c r="B4190" s="2" t="s">
        <v>8775</v>
      </c>
      <c r="C4190" s="1101">
        <v>4189</v>
      </c>
      <c r="D4190" s="1101">
        <v>24</v>
      </c>
      <c r="E4190" s="1101">
        <v>40</v>
      </c>
      <c r="F4190" s="1101">
        <v>472</v>
      </c>
      <c r="G4190" s="1101">
        <v>56</v>
      </c>
      <c r="H4190" s="1102">
        <f>MID(I4190,1,50)</f>
      </c>
      <c r="I4190" s="1" t="s">
        <v>8885</v>
      </c>
      <c r="J4190" s="1104" t="s">
        <v>8886</v>
      </c>
    </row>
    <row x14ac:dyDescent="0.25" r="4191" customHeight="1" ht="23.25">
      <c r="A4191" s="97">
        <v>60</v>
      </c>
      <c r="B4191" s="2" t="s">
        <v>8775</v>
      </c>
      <c r="C4191" s="1101">
        <v>4190</v>
      </c>
      <c r="D4191" s="1101">
        <v>24</v>
      </c>
      <c r="E4191" s="1101">
        <v>40</v>
      </c>
      <c r="F4191" s="1101">
        <v>472</v>
      </c>
      <c r="G4191" s="1101">
        <v>57</v>
      </c>
      <c r="H4191" s="1102">
        <f>MID(I4191,1,50)</f>
      </c>
      <c r="I4191" s="1" t="s">
        <v>8887</v>
      </c>
      <c r="J4191" s="1104" t="s">
        <v>8888</v>
      </c>
    </row>
    <row x14ac:dyDescent="0.25" r="4192" customHeight="1" ht="23.25">
      <c r="A4192" s="97">
        <v>60</v>
      </c>
      <c r="B4192" s="2" t="s">
        <v>8775</v>
      </c>
      <c r="C4192" s="1101">
        <v>4191</v>
      </c>
      <c r="D4192" s="1101">
        <v>24</v>
      </c>
      <c r="E4192" s="1101">
        <v>40</v>
      </c>
      <c r="F4192" s="1101">
        <v>472</v>
      </c>
      <c r="G4192" s="1101">
        <v>58</v>
      </c>
      <c r="H4192" s="1102">
        <f>MID(I4192,1,50)</f>
      </c>
      <c r="I4192" s="1" t="s">
        <v>8889</v>
      </c>
      <c r="J4192" s="1104" t="s">
        <v>8890</v>
      </c>
    </row>
    <row x14ac:dyDescent="0.25" r="4193" customHeight="1" ht="23.25">
      <c r="A4193" s="97">
        <v>60</v>
      </c>
      <c r="B4193" s="2" t="s">
        <v>8775</v>
      </c>
      <c r="C4193" s="1101">
        <v>4192</v>
      </c>
      <c r="D4193" s="1101">
        <v>24</v>
      </c>
      <c r="E4193" s="1101">
        <v>40</v>
      </c>
      <c r="F4193" s="1101">
        <v>473</v>
      </c>
      <c r="G4193" s="1101">
        <v>59</v>
      </c>
      <c r="H4193" s="1102">
        <f>MID(I4193,1,50)</f>
      </c>
      <c r="I4193" s="1" t="s">
        <v>8891</v>
      </c>
      <c r="J4193" s="1104" t="s">
        <v>8892</v>
      </c>
    </row>
    <row x14ac:dyDescent="0.25" r="4194" customHeight="1" ht="23.25">
      <c r="A4194" s="97">
        <v>60</v>
      </c>
      <c r="B4194" s="2" t="s">
        <v>8775</v>
      </c>
      <c r="C4194" s="1101">
        <v>4193</v>
      </c>
      <c r="D4194" s="1101">
        <v>24</v>
      </c>
      <c r="E4194" s="1101">
        <v>40</v>
      </c>
      <c r="F4194" s="1101">
        <v>473</v>
      </c>
      <c r="G4194" s="1101">
        <v>60</v>
      </c>
      <c r="H4194" s="1102">
        <f>MID(I4194,1,50)</f>
      </c>
      <c r="I4194" s="1" t="s">
        <v>8893</v>
      </c>
      <c r="J4194" s="1104" t="s">
        <v>8894</v>
      </c>
    </row>
    <row x14ac:dyDescent="0.25" r="4195" customHeight="1" ht="23.25">
      <c r="A4195" s="97">
        <v>60</v>
      </c>
      <c r="B4195" s="2" t="s">
        <v>8775</v>
      </c>
      <c r="C4195" s="1101">
        <v>4194</v>
      </c>
      <c r="D4195" s="1101">
        <v>24</v>
      </c>
      <c r="E4195" s="1101">
        <v>40</v>
      </c>
      <c r="F4195" s="1101">
        <v>473</v>
      </c>
      <c r="G4195" s="1101">
        <v>61</v>
      </c>
      <c r="H4195" s="1102">
        <f>MID(I4195,1,50)</f>
      </c>
      <c r="I4195" s="1" t="s">
        <v>8895</v>
      </c>
      <c r="J4195" s="1104" t="s">
        <v>8896</v>
      </c>
    </row>
    <row x14ac:dyDescent="0.25" r="4196" customHeight="1" ht="23.25">
      <c r="A4196" s="97">
        <v>60</v>
      </c>
      <c r="B4196" s="2" t="s">
        <v>8775</v>
      </c>
      <c r="C4196" s="1101">
        <v>4195</v>
      </c>
      <c r="D4196" s="1101">
        <v>24</v>
      </c>
      <c r="E4196" s="1101">
        <v>40</v>
      </c>
      <c r="F4196" s="1101">
        <v>473</v>
      </c>
      <c r="G4196" s="1101">
        <v>62</v>
      </c>
      <c r="H4196" s="1102">
        <f>MID(I4196,1,50)</f>
      </c>
      <c r="I4196" s="1" t="s">
        <v>8897</v>
      </c>
      <c r="J4196" s="1104" t="s">
        <v>8898</v>
      </c>
    </row>
    <row x14ac:dyDescent="0.25" r="4197" customHeight="1" ht="23.25">
      <c r="A4197" s="97">
        <v>60</v>
      </c>
      <c r="B4197" s="2" t="s">
        <v>8775</v>
      </c>
      <c r="C4197" s="1101">
        <v>4196</v>
      </c>
      <c r="D4197" s="1101">
        <v>24</v>
      </c>
      <c r="E4197" s="1101">
        <v>40</v>
      </c>
      <c r="F4197" s="1101">
        <v>473</v>
      </c>
      <c r="G4197" s="1101">
        <v>63</v>
      </c>
      <c r="H4197" s="1102">
        <f>MID(I4197,1,50)</f>
      </c>
      <c r="I4197" s="1" t="s">
        <v>8899</v>
      </c>
      <c r="J4197" s="1104" t="s">
        <v>8900</v>
      </c>
    </row>
    <row x14ac:dyDescent="0.25" r="4198" customHeight="1" ht="23.25">
      <c r="A4198" s="97">
        <v>60</v>
      </c>
      <c r="B4198" s="2" t="s">
        <v>8775</v>
      </c>
      <c r="C4198" s="1101">
        <v>4197</v>
      </c>
      <c r="D4198" s="1101">
        <v>24</v>
      </c>
      <c r="E4198" s="1101">
        <v>40</v>
      </c>
      <c r="F4198" s="1101">
        <v>473</v>
      </c>
      <c r="G4198" s="1101">
        <v>64</v>
      </c>
      <c r="H4198" s="1102">
        <f>MID(I4198,1,50)</f>
      </c>
      <c r="I4198" s="1" t="s">
        <v>8901</v>
      </c>
      <c r="J4198" s="1104" t="s">
        <v>8902</v>
      </c>
    </row>
    <row x14ac:dyDescent="0.25" r="4199" customHeight="1" ht="23.25">
      <c r="A4199" s="97">
        <v>60</v>
      </c>
      <c r="B4199" s="2" t="s">
        <v>8775</v>
      </c>
      <c r="C4199" s="1101">
        <v>4198</v>
      </c>
      <c r="D4199" s="1101">
        <v>24</v>
      </c>
      <c r="E4199" s="1101">
        <v>40</v>
      </c>
      <c r="F4199" s="1101">
        <v>473</v>
      </c>
      <c r="G4199" s="1101">
        <v>65</v>
      </c>
      <c r="H4199" s="1102">
        <f>MID(I4199,1,50)</f>
      </c>
      <c r="I4199" s="1" t="s">
        <v>8903</v>
      </c>
      <c r="J4199" s="1104" t="s">
        <v>8904</v>
      </c>
    </row>
    <row x14ac:dyDescent="0.25" r="4200" customHeight="1" ht="23.25">
      <c r="A4200" s="97">
        <v>60</v>
      </c>
      <c r="B4200" s="2" t="s">
        <v>8775</v>
      </c>
      <c r="C4200" s="1101">
        <v>4199</v>
      </c>
      <c r="D4200" s="1101">
        <v>24</v>
      </c>
      <c r="E4200" s="1101">
        <v>40</v>
      </c>
      <c r="F4200" s="1101">
        <v>473</v>
      </c>
      <c r="G4200" s="1101">
        <v>66</v>
      </c>
      <c r="H4200" s="1102">
        <f>MID(I4200,1,50)</f>
      </c>
      <c r="I4200" s="1" t="s">
        <v>8905</v>
      </c>
      <c r="J4200" s="1104" t="s">
        <v>8906</v>
      </c>
    </row>
    <row x14ac:dyDescent="0.25" r="4201" customHeight="1" ht="23.25">
      <c r="A4201" s="97">
        <v>60</v>
      </c>
      <c r="B4201" s="2" t="s">
        <v>8775</v>
      </c>
      <c r="C4201" s="1101">
        <v>4200</v>
      </c>
      <c r="D4201" s="1101">
        <v>24</v>
      </c>
      <c r="E4201" s="1101">
        <v>40</v>
      </c>
      <c r="F4201" s="1101">
        <v>474</v>
      </c>
      <c r="G4201" s="1101">
        <v>67</v>
      </c>
      <c r="H4201" s="1102">
        <f>MID(I4201,1,50)</f>
      </c>
      <c r="I4201" s="1" t="s">
        <v>8907</v>
      </c>
      <c r="J4201" s="1104" t="s">
        <v>8908</v>
      </c>
    </row>
    <row x14ac:dyDescent="0.25" r="4202" customHeight="1" ht="23.25">
      <c r="A4202" s="97">
        <v>60</v>
      </c>
      <c r="B4202" s="2" t="s">
        <v>8775</v>
      </c>
      <c r="C4202" s="1101">
        <v>4201</v>
      </c>
      <c r="D4202" s="1101">
        <v>24</v>
      </c>
      <c r="E4202" s="1101">
        <v>40</v>
      </c>
      <c r="F4202" s="1101">
        <v>474</v>
      </c>
      <c r="G4202" s="1101">
        <v>68</v>
      </c>
      <c r="H4202" s="1102">
        <f>MID(I4202,1,50)</f>
      </c>
      <c r="I4202" s="1" t="s">
        <v>8909</v>
      </c>
      <c r="J4202" s="1104" t="s">
        <v>8910</v>
      </c>
    </row>
    <row x14ac:dyDescent="0.25" r="4203" customHeight="1" ht="23.25">
      <c r="A4203" s="97">
        <v>60</v>
      </c>
      <c r="B4203" s="2" t="s">
        <v>8775</v>
      </c>
      <c r="C4203" s="1101">
        <v>4202</v>
      </c>
      <c r="D4203" s="1101">
        <v>24</v>
      </c>
      <c r="E4203" s="1101">
        <v>40</v>
      </c>
      <c r="F4203" s="1101">
        <v>474</v>
      </c>
      <c r="G4203" s="1101">
        <v>69</v>
      </c>
      <c r="H4203" s="1102">
        <f>MID(I4203,1,50)</f>
      </c>
      <c r="I4203" s="1" t="s">
        <v>8911</v>
      </c>
      <c r="J4203" s="1104" t="s">
        <v>8912</v>
      </c>
    </row>
    <row x14ac:dyDescent="0.25" r="4204" customHeight="1" ht="23.25">
      <c r="A4204" s="97">
        <v>60</v>
      </c>
      <c r="B4204" s="2" t="s">
        <v>8775</v>
      </c>
      <c r="C4204" s="1101">
        <v>4203</v>
      </c>
      <c r="D4204" s="1101">
        <v>24</v>
      </c>
      <c r="E4204" s="1101">
        <v>40</v>
      </c>
      <c r="F4204" s="1101">
        <v>474</v>
      </c>
      <c r="G4204" s="1101">
        <v>70</v>
      </c>
      <c r="H4204" s="1102">
        <f>MID(I4204,1,50)</f>
      </c>
      <c r="I4204" s="1" t="s">
        <v>8913</v>
      </c>
      <c r="J4204" s="1104" t="s">
        <v>8914</v>
      </c>
    </row>
    <row x14ac:dyDescent="0.25" r="4205" customHeight="1" ht="23.25">
      <c r="A4205" s="97">
        <v>60</v>
      </c>
      <c r="B4205" s="2" t="s">
        <v>8775</v>
      </c>
      <c r="C4205" s="1101">
        <v>4204</v>
      </c>
      <c r="D4205" s="1101">
        <v>24</v>
      </c>
      <c r="E4205" s="1101">
        <v>40</v>
      </c>
      <c r="F4205" s="1101">
        <v>474</v>
      </c>
      <c r="G4205" s="1101">
        <v>71</v>
      </c>
      <c r="H4205" s="1102">
        <f>MID(I4205,1,50)</f>
      </c>
      <c r="I4205" s="1" t="s">
        <v>8915</v>
      </c>
      <c r="J4205" s="1104" t="s">
        <v>8916</v>
      </c>
    </row>
    <row x14ac:dyDescent="0.25" r="4206" customHeight="1" ht="23.25">
      <c r="A4206" s="97">
        <v>60</v>
      </c>
      <c r="B4206" s="2" t="s">
        <v>8775</v>
      </c>
      <c r="C4206" s="1101">
        <v>4205</v>
      </c>
      <c r="D4206" s="1101">
        <v>24</v>
      </c>
      <c r="E4206" s="1101">
        <v>40</v>
      </c>
      <c r="F4206" s="1101">
        <v>474</v>
      </c>
      <c r="G4206" s="1101">
        <v>72</v>
      </c>
      <c r="H4206" s="1102">
        <f>MID(I4206,1,50)</f>
      </c>
      <c r="I4206" s="1" t="s">
        <v>8917</v>
      </c>
      <c r="J4206" s="1104" t="s">
        <v>8918</v>
      </c>
    </row>
    <row x14ac:dyDescent="0.25" r="4207" customHeight="1" ht="23.25">
      <c r="A4207" s="97">
        <v>60</v>
      </c>
      <c r="B4207" s="2" t="s">
        <v>8775</v>
      </c>
      <c r="C4207" s="1101">
        <v>4206</v>
      </c>
      <c r="D4207" s="1101">
        <v>24</v>
      </c>
      <c r="E4207" s="1101">
        <v>40</v>
      </c>
      <c r="F4207" s="1101">
        <v>474</v>
      </c>
      <c r="G4207" s="1101">
        <v>73</v>
      </c>
      <c r="H4207" s="1102">
        <f>MID(I4207,1,50)</f>
      </c>
      <c r="I4207" s="1" t="s">
        <v>8919</v>
      </c>
      <c r="J4207" s="1104" t="s">
        <v>8920</v>
      </c>
    </row>
    <row x14ac:dyDescent="0.25" r="4208" customHeight="1" ht="23.25">
      <c r="A4208" s="97">
        <v>60</v>
      </c>
      <c r="B4208" s="2" t="s">
        <v>8775</v>
      </c>
      <c r="C4208" s="1101">
        <v>4207</v>
      </c>
      <c r="D4208" s="1101">
        <v>24</v>
      </c>
      <c r="E4208" s="1101">
        <v>40</v>
      </c>
      <c r="F4208" s="1101">
        <v>474</v>
      </c>
      <c r="G4208" s="1101">
        <v>74</v>
      </c>
      <c r="H4208" s="1102">
        <f>MID(I4208,1,50)</f>
      </c>
      <c r="I4208" s="1" t="s">
        <v>8921</v>
      </c>
      <c r="J4208" s="1104" t="s">
        <v>8922</v>
      </c>
    </row>
    <row x14ac:dyDescent="0.25" r="4209" customHeight="1" ht="23.25">
      <c r="A4209" s="97">
        <v>60</v>
      </c>
      <c r="B4209" s="2" t="s">
        <v>8775</v>
      </c>
      <c r="C4209" s="1101">
        <v>4208</v>
      </c>
      <c r="D4209" s="1101">
        <v>24</v>
      </c>
      <c r="E4209" s="1101">
        <v>40</v>
      </c>
      <c r="F4209" s="1101">
        <v>474</v>
      </c>
      <c r="G4209" s="1101">
        <v>75</v>
      </c>
      <c r="H4209" s="1102">
        <f>MID(I4209,1,50)</f>
      </c>
      <c r="I4209" s="1" t="s">
        <v>8923</v>
      </c>
      <c r="J4209" s="1104" t="s">
        <v>8924</v>
      </c>
    </row>
    <row x14ac:dyDescent="0.25" r="4210" customHeight="1" ht="23.25">
      <c r="A4210" s="97">
        <v>60</v>
      </c>
      <c r="B4210" s="2" t="s">
        <v>8775</v>
      </c>
      <c r="C4210" s="1101">
        <v>4209</v>
      </c>
      <c r="D4210" s="1101">
        <v>24</v>
      </c>
      <c r="E4210" s="1101">
        <v>40</v>
      </c>
      <c r="F4210" s="1101">
        <v>474</v>
      </c>
      <c r="G4210" s="1101">
        <v>76</v>
      </c>
      <c r="H4210" s="1102">
        <f>MID(I4210,1,50)</f>
      </c>
      <c r="I4210" s="1" t="s">
        <v>8925</v>
      </c>
      <c r="J4210" s="1104" t="s">
        <v>8926</v>
      </c>
    </row>
    <row x14ac:dyDescent="0.25" r="4211" customHeight="1" ht="23.25">
      <c r="A4211" s="97">
        <v>60</v>
      </c>
      <c r="B4211" s="2" t="s">
        <v>8775</v>
      </c>
      <c r="C4211" s="1101">
        <v>4210</v>
      </c>
      <c r="D4211" s="1101">
        <v>24</v>
      </c>
      <c r="E4211" s="1101">
        <v>40</v>
      </c>
      <c r="F4211" s="1101">
        <v>474</v>
      </c>
      <c r="G4211" s="1101">
        <v>77</v>
      </c>
      <c r="H4211" s="1102">
        <f>MID(I4211,1,50)</f>
      </c>
      <c r="I4211" s="1" t="s">
        <v>8927</v>
      </c>
      <c r="J4211" s="1104" t="s">
        <v>8928</v>
      </c>
    </row>
    <row x14ac:dyDescent="0.25" r="4212" customHeight="1" ht="23.25">
      <c r="A4212" s="97">
        <v>60</v>
      </c>
      <c r="B4212" s="2" t="s">
        <v>8775</v>
      </c>
      <c r="C4212" s="1101">
        <v>4211</v>
      </c>
      <c r="D4212" s="1101">
        <v>24</v>
      </c>
      <c r="E4212" s="1101">
        <v>40</v>
      </c>
      <c r="F4212" s="1101">
        <v>475</v>
      </c>
      <c r="G4212" s="1101">
        <v>78</v>
      </c>
      <c r="H4212" s="1102">
        <f>MID(I4212,1,50)</f>
      </c>
      <c r="I4212" s="1" t="s">
        <v>8929</v>
      </c>
      <c r="J4212" s="1104" t="s">
        <v>8930</v>
      </c>
    </row>
    <row x14ac:dyDescent="0.25" r="4213" customHeight="1" ht="23.25">
      <c r="A4213" s="97">
        <v>60</v>
      </c>
      <c r="B4213" s="2" t="s">
        <v>8775</v>
      </c>
      <c r="C4213" s="1101">
        <v>4212</v>
      </c>
      <c r="D4213" s="1101">
        <v>24</v>
      </c>
      <c r="E4213" s="1101">
        <v>40</v>
      </c>
      <c r="F4213" s="1101">
        <v>475</v>
      </c>
      <c r="G4213" s="1101">
        <v>79</v>
      </c>
      <c r="H4213" s="1102">
        <f>MID(I4213,1,50)</f>
      </c>
      <c r="I4213" s="1" t="s">
        <v>8931</v>
      </c>
      <c r="J4213" s="1104" t="s">
        <v>8932</v>
      </c>
    </row>
    <row x14ac:dyDescent="0.25" r="4214" customHeight="1" ht="23.25">
      <c r="A4214" s="97">
        <v>60</v>
      </c>
      <c r="B4214" s="2" t="s">
        <v>8775</v>
      </c>
      <c r="C4214" s="1101">
        <v>4213</v>
      </c>
      <c r="D4214" s="1101">
        <v>24</v>
      </c>
      <c r="E4214" s="1101">
        <v>40</v>
      </c>
      <c r="F4214" s="1101">
        <v>475</v>
      </c>
      <c r="G4214" s="1101">
        <v>80</v>
      </c>
      <c r="H4214" s="1102">
        <f>MID(I4214,1,50)</f>
      </c>
      <c r="I4214" s="1" t="s">
        <v>8933</v>
      </c>
      <c r="J4214" s="1104" t="s">
        <v>8934</v>
      </c>
    </row>
    <row x14ac:dyDescent="0.25" r="4215" customHeight="1" ht="23.25">
      <c r="A4215" s="97">
        <v>60</v>
      </c>
      <c r="B4215" s="2" t="s">
        <v>8775</v>
      </c>
      <c r="C4215" s="1101">
        <v>4214</v>
      </c>
      <c r="D4215" s="1101">
        <v>24</v>
      </c>
      <c r="E4215" s="1101">
        <v>40</v>
      </c>
      <c r="F4215" s="1101">
        <v>475</v>
      </c>
      <c r="G4215" s="1101">
        <v>81</v>
      </c>
      <c r="H4215" s="1102">
        <f>MID(I4215,1,50)</f>
      </c>
      <c r="I4215" s="1" t="s">
        <v>8935</v>
      </c>
      <c r="J4215" s="1104" t="s">
        <v>8936</v>
      </c>
    </row>
    <row x14ac:dyDescent="0.25" r="4216" customHeight="1" ht="23.25">
      <c r="A4216" s="97">
        <v>60</v>
      </c>
      <c r="B4216" s="2" t="s">
        <v>8775</v>
      </c>
      <c r="C4216" s="1101">
        <v>4215</v>
      </c>
      <c r="D4216" s="1101">
        <v>24</v>
      </c>
      <c r="E4216" s="1101">
        <v>40</v>
      </c>
      <c r="F4216" s="1101">
        <v>475</v>
      </c>
      <c r="G4216" s="1101">
        <v>82</v>
      </c>
      <c r="H4216" s="1102">
        <f>MID(I4216,1,50)</f>
      </c>
      <c r="I4216" s="1" t="s">
        <v>8937</v>
      </c>
      <c r="J4216" s="1104" t="s">
        <v>8938</v>
      </c>
    </row>
    <row x14ac:dyDescent="0.25" r="4217" customHeight="1" ht="23.25">
      <c r="A4217" s="97">
        <v>60</v>
      </c>
      <c r="B4217" s="2" t="s">
        <v>8775</v>
      </c>
      <c r="C4217" s="1101">
        <v>4216</v>
      </c>
      <c r="D4217" s="1101">
        <v>24</v>
      </c>
      <c r="E4217" s="1101">
        <v>40</v>
      </c>
      <c r="F4217" s="1101">
        <v>475</v>
      </c>
      <c r="G4217" s="1101">
        <v>83</v>
      </c>
      <c r="H4217" s="1102">
        <f>MID(I4217,1,50)</f>
      </c>
      <c r="I4217" s="1" t="s">
        <v>8939</v>
      </c>
      <c r="J4217" s="1104" t="s">
        <v>8940</v>
      </c>
    </row>
    <row x14ac:dyDescent="0.25" r="4218" customHeight="1" ht="23.25">
      <c r="A4218" s="97">
        <v>60</v>
      </c>
      <c r="B4218" s="2" t="s">
        <v>8775</v>
      </c>
      <c r="C4218" s="1101">
        <v>4217</v>
      </c>
      <c r="D4218" s="1101">
        <v>24</v>
      </c>
      <c r="E4218" s="1101">
        <v>40</v>
      </c>
      <c r="F4218" s="1101">
        <v>475</v>
      </c>
      <c r="G4218" s="1101">
        <v>84</v>
      </c>
      <c r="H4218" s="1102">
        <f>MID(I4218,1,50)</f>
      </c>
      <c r="I4218" s="1" t="s">
        <v>8941</v>
      </c>
      <c r="J4218" s="1104" t="s">
        <v>8942</v>
      </c>
    </row>
    <row x14ac:dyDescent="0.25" r="4219" customHeight="1" ht="23.25">
      <c r="A4219" s="97">
        <v>60</v>
      </c>
      <c r="B4219" s="2" t="s">
        <v>8775</v>
      </c>
      <c r="C4219" s="1101">
        <v>4218</v>
      </c>
      <c r="D4219" s="1101">
        <v>24</v>
      </c>
      <c r="E4219" s="1101">
        <v>40</v>
      </c>
      <c r="F4219" s="1101">
        <v>475</v>
      </c>
      <c r="G4219" s="1101">
        <v>85</v>
      </c>
      <c r="H4219" s="1102">
        <f>MID(I4219,1,50)</f>
      </c>
      <c r="I4219" s="1" t="s">
        <v>8943</v>
      </c>
      <c r="J4219" s="1104" t="s">
        <v>8944</v>
      </c>
    </row>
    <row x14ac:dyDescent="0.25" r="4220" customHeight="1" ht="23.25">
      <c r="A4220" s="97">
        <v>61</v>
      </c>
      <c r="B4220" s="2" t="s">
        <v>8945</v>
      </c>
      <c r="C4220" s="1101">
        <v>4219</v>
      </c>
      <c r="D4220" s="1101">
        <v>24</v>
      </c>
      <c r="E4220" s="1101">
        <v>41</v>
      </c>
      <c r="F4220" s="1101">
        <v>476</v>
      </c>
      <c r="G4220" s="1101">
        <v>1</v>
      </c>
      <c r="H4220" s="1102">
        <f>MID(I4220,1,50)</f>
      </c>
      <c r="I4220" s="1" t="s">
        <v>8776</v>
      </c>
      <c r="J4220" s="1104" t="s">
        <v>8946</v>
      </c>
    </row>
    <row x14ac:dyDescent="0.25" r="4221" customHeight="1" ht="23.25">
      <c r="A4221" s="97">
        <v>61</v>
      </c>
      <c r="B4221" s="2" t="s">
        <v>8945</v>
      </c>
      <c r="C4221" s="1101">
        <v>4220</v>
      </c>
      <c r="D4221" s="1101">
        <v>24</v>
      </c>
      <c r="E4221" s="1101">
        <v>41</v>
      </c>
      <c r="F4221" s="1101">
        <v>476</v>
      </c>
      <c r="G4221" s="1101">
        <v>2</v>
      </c>
      <c r="H4221" s="1102">
        <f>MID(I4221,1,50)</f>
      </c>
      <c r="I4221" s="1" t="s">
        <v>8947</v>
      </c>
      <c r="J4221" s="1104" t="s">
        <v>8948</v>
      </c>
    </row>
    <row x14ac:dyDescent="0.25" r="4222" customHeight="1" ht="23.25">
      <c r="A4222" s="97">
        <v>61</v>
      </c>
      <c r="B4222" s="2" t="s">
        <v>8945</v>
      </c>
      <c r="C4222" s="1101">
        <v>4221</v>
      </c>
      <c r="D4222" s="1101">
        <v>24</v>
      </c>
      <c r="E4222" s="1101">
        <v>41</v>
      </c>
      <c r="F4222" s="1101">
        <v>476</v>
      </c>
      <c r="G4222" s="1101">
        <v>3</v>
      </c>
      <c r="H4222" s="1102">
        <f>MID(I4222,1,50)</f>
      </c>
      <c r="I4222" s="1" t="s">
        <v>8949</v>
      </c>
      <c r="J4222" s="1104" t="s">
        <v>8950</v>
      </c>
    </row>
    <row x14ac:dyDescent="0.25" r="4223" customHeight="1" ht="23.25">
      <c r="A4223" s="97">
        <v>61</v>
      </c>
      <c r="B4223" s="2" t="s">
        <v>8945</v>
      </c>
      <c r="C4223" s="1101">
        <v>4222</v>
      </c>
      <c r="D4223" s="1101">
        <v>24</v>
      </c>
      <c r="E4223" s="1101">
        <v>41</v>
      </c>
      <c r="F4223" s="1101">
        <v>476</v>
      </c>
      <c r="G4223" s="1101">
        <v>4</v>
      </c>
      <c r="H4223" s="1102">
        <f>MID(I4223,1,50)</f>
      </c>
      <c r="I4223" s="1" t="s">
        <v>8951</v>
      </c>
      <c r="J4223" s="1104" t="s">
        <v>8952</v>
      </c>
    </row>
    <row x14ac:dyDescent="0.25" r="4224" customHeight="1" ht="23.25">
      <c r="A4224" s="97">
        <v>61</v>
      </c>
      <c r="B4224" s="2" t="s">
        <v>8945</v>
      </c>
      <c r="C4224" s="1101">
        <v>4223</v>
      </c>
      <c r="D4224" s="1101">
        <v>24</v>
      </c>
      <c r="E4224" s="1101">
        <v>41</v>
      </c>
      <c r="F4224" s="1101">
        <v>476</v>
      </c>
      <c r="G4224" s="1101">
        <v>5</v>
      </c>
      <c r="H4224" s="1102">
        <f>MID(I4224,1,50)</f>
      </c>
      <c r="I4224" s="1" t="s">
        <v>8953</v>
      </c>
      <c r="J4224" s="1104" t="s">
        <v>8954</v>
      </c>
    </row>
    <row x14ac:dyDescent="0.25" r="4225" customHeight="1" ht="23.25">
      <c r="A4225" s="97">
        <v>61</v>
      </c>
      <c r="B4225" s="2" t="s">
        <v>8945</v>
      </c>
      <c r="C4225" s="1101">
        <v>4224</v>
      </c>
      <c r="D4225" s="1101">
        <v>24</v>
      </c>
      <c r="E4225" s="1101">
        <v>41</v>
      </c>
      <c r="F4225" s="1101">
        <v>476</v>
      </c>
      <c r="G4225" s="1101">
        <v>6</v>
      </c>
      <c r="H4225" s="1102">
        <f>MID(I4225,1,50)</f>
      </c>
      <c r="I4225" s="1" t="s">
        <v>8955</v>
      </c>
      <c r="J4225" s="1104" t="s">
        <v>8956</v>
      </c>
    </row>
    <row x14ac:dyDescent="0.25" r="4226" customHeight="1" ht="23.25">
      <c r="A4226" s="97">
        <v>61</v>
      </c>
      <c r="B4226" s="2" t="s">
        <v>8945</v>
      </c>
      <c r="C4226" s="1101">
        <v>4225</v>
      </c>
      <c r="D4226" s="1101">
        <v>24</v>
      </c>
      <c r="E4226" s="1101">
        <v>41</v>
      </c>
      <c r="F4226" s="1101">
        <v>476</v>
      </c>
      <c r="G4226" s="1101">
        <v>7</v>
      </c>
      <c r="H4226" s="1102">
        <f>MID(I4226,1,50)</f>
      </c>
      <c r="I4226" s="1" t="s">
        <v>8957</v>
      </c>
      <c r="J4226" s="1104" t="s">
        <v>8958</v>
      </c>
    </row>
    <row x14ac:dyDescent="0.25" r="4227" customHeight="1" ht="23.25">
      <c r="A4227" s="97">
        <v>61</v>
      </c>
      <c r="B4227" s="2" t="s">
        <v>8945</v>
      </c>
      <c r="C4227" s="1101">
        <v>4226</v>
      </c>
      <c r="D4227" s="1101">
        <v>24</v>
      </c>
      <c r="E4227" s="1101">
        <v>41</v>
      </c>
      <c r="F4227" s="1101">
        <v>476</v>
      </c>
      <c r="G4227" s="1101">
        <v>8</v>
      </c>
      <c r="H4227" s="1102">
        <f>MID(I4227,1,50)</f>
      </c>
      <c r="I4227" s="1" t="s">
        <v>8959</v>
      </c>
      <c r="J4227" s="1104" t="s">
        <v>8960</v>
      </c>
    </row>
    <row x14ac:dyDescent="0.25" r="4228" customHeight="1" ht="23.25">
      <c r="A4228" s="97">
        <v>61</v>
      </c>
      <c r="B4228" s="2" t="s">
        <v>8945</v>
      </c>
      <c r="C4228" s="1101">
        <v>4227</v>
      </c>
      <c r="D4228" s="1101">
        <v>24</v>
      </c>
      <c r="E4228" s="1101">
        <v>41</v>
      </c>
      <c r="F4228" s="1101">
        <v>476</v>
      </c>
      <c r="G4228" s="1101">
        <v>9</v>
      </c>
      <c r="H4228" s="1102">
        <f>MID(I4228,1,50)</f>
      </c>
      <c r="I4228" s="1" t="s">
        <v>8961</v>
      </c>
      <c r="J4228" s="1104" t="s">
        <v>8962</v>
      </c>
    </row>
    <row x14ac:dyDescent="0.25" r="4229" customHeight="1" ht="23.25">
      <c r="A4229" s="97">
        <v>61</v>
      </c>
      <c r="B4229" s="2" t="s">
        <v>8945</v>
      </c>
      <c r="C4229" s="1101">
        <v>4228</v>
      </c>
      <c r="D4229" s="1101">
        <v>24</v>
      </c>
      <c r="E4229" s="1101">
        <v>41</v>
      </c>
      <c r="F4229" s="1101">
        <v>476</v>
      </c>
      <c r="G4229" s="1101">
        <v>10</v>
      </c>
      <c r="H4229" s="1102">
        <f>MID(I4229,1,50)</f>
      </c>
      <c r="I4229" s="1" t="s">
        <v>8963</v>
      </c>
      <c r="J4229" s="1104" t="s">
        <v>8964</v>
      </c>
    </row>
    <row x14ac:dyDescent="0.25" r="4230" customHeight="1" ht="23.25">
      <c r="A4230" s="97">
        <v>61</v>
      </c>
      <c r="B4230" s="2" t="s">
        <v>8945</v>
      </c>
      <c r="C4230" s="1101">
        <v>4229</v>
      </c>
      <c r="D4230" s="1101">
        <v>24</v>
      </c>
      <c r="E4230" s="1101">
        <v>41</v>
      </c>
      <c r="F4230" s="1101">
        <v>476</v>
      </c>
      <c r="G4230" s="1101">
        <v>11</v>
      </c>
      <c r="H4230" s="1102">
        <f>MID(I4230,1,50)</f>
      </c>
      <c r="I4230" s="1" t="s">
        <v>8965</v>
      </c>
      <c r="J4230" s="1104" t="s">
        <v>8966</v>
      </c>
    </row>
    <row x14ac:dyDescent="0.25" r="4231" customHeight="1" ht="23.25">
      <c r="A4231" s="97">
        <v>61</v>
      </c>
      <c r="B4231" s="2" t="s">
        <v>8945</v>
      </c>
      <c r="C4231" s="1101">
        <v>4230</v>
      </c>
      <c r="D4231" s="1101">
        <v>24</v>
      </c>
      <c r="E4231" s="1101">
        <v>41</v>
      </c>
      <c r="F4231" s="1101">
        <v>477</v>
      </c>
      <c r="G4231" s="1101">
        <v>12</v>
      </c>
      <c r="H4231" s="1102">
        <f>MID(I4231,1,50)</f>
      </c>
      <c r="I4231" s="1" t="s">
        <v>8967</v>
      </c>
      <c r="J4231" s="1104" t="s">
        <v>8968</v>
      </c>
    </row>
    <row x14ac:dyDescent="0.25" r="4232" customHeight="1" ht="23.25">
      <c r="A4232" s="97">
        <v>61</v>
      </c>
      <c r="B4232" s="2" t="s">
        <v>8945</v>
      </c>
      <c r="C4232" s="1101">
        <v>4231</v>
      </c>
      <c r="D4232" s="1101">
        <v>24</v>
      </c>
      <c r="E4232" s="1101">
        <v>41</v>
      </c>
      <c r="F4232" s="1101">
        <v>477</v>
      </c>
      <c r="G4232" s="1101">
        <v>13</v>
      </c>
      <c r="H4232" s="1102">
        <f>MID(I4232,1,50)</f>
      </c>
      <c r="I4232" s="1" t="s">
        <v>8969</v>
      </c>
      <c r="J4232" s="1104" t="s">
        <v>8970</v>
      </c>
    </row>
    <row x14ac:dyDescent="0.25" r="4233" customHeight="1" ht="23.25">
      <c r="A4233" s="97">
        <v>61</v>
      </c>
      <c r="B4233" s="2" t="s">
        <v>8945</v>
      </c>
      <c r="C4233" s="1101">
        <v>4232</v>
      </c>
      <c r="D4233" s="1101">
        <v>24</v>
      </c>
      <c r="E4233" s="1101">
        <v>41</v>
      </c>
      <c r="F4233" s="1101">
        <v>477</v>
      </c>
      <c r="G4233" s="1101">
        <v>14</v>
      </c>
      <c r="H4233" s="1102">
        <f>MID(I4233,1,50)</f>
      </c>
      <c r="I4233" s="1" t="s">
        <v>8971</v>
      </c>
      <c r="J4233" s="1104" t="s">
        <v>8972</v>
      </c>
    </row>
    <row x14ac:dyDescent="0.25" r="4234" customHeight="1" ht="23.25">
      <c r="A4234" s="97">
        <v>61</v>
      </c>
      <c r="B4234" s="2" t="s">
        <v>8945</v>
      </c>
      <c r="C4234" s="1101">
        <v>4233</v>
      </c>
      <c r="D4234" s="1101">
        <v>24</v>
      </c>
      <c r="E4234" s="1101">
        <v>41</v>
      </c>
      <c r="F4234" s="1101">
        <v>477</v>
      </c>
      <c r="G4234" s="1101">
        <v>15</v>
      </c>
      <c r="H4234" s="1102">
        <f>MID(I4234,1,50)</f>
      </c>
      <c r="I4234" s="1" t="s">
        <v>8973</v>
      </c>
      <c r="J4234" s="1104" t="s">
        <v>8974</v>
      </c>
    </row>
    <row x14ac:dyDescent="0.25" r="4235" customHeight="1" ht="23.25">
      <c r="A4235" s="97">
        <v>61</v>
      </c>
      <c r="B4235" s="2" t="s">
        <v>8945</v>
      </c>
      <c r="C4235" s="1101">
        <v>4234</v>
      </c>
      <c r="D4235" s="1101">
        <v>24</v>
      </c>
      <c r="E4235" s="1101">
        <v>41</v>
      </c>
      <c r="F4235" s="1101">
        <v>477</v>
      </c>
      <c r="G4235" s="1101">
        <v>16</v>
      </c>
      <c r="H4235" s="1102">
        <f>MID(I4235,1,50)</f>
      </c>
      <c r="I4235" s="1" t="s">
        <v>8975</v>
      </c>
      <c r="J4235" s="1104" t="s">
        <v>8976</v>
      </c>
    </row>
    <row x14ac:dyDescent="0.25" r="4236" customHeight="1" ht="23.25">
      <c r="A4236" s="97">
        <v>61</v>
      </c>
      <c r="B4236" s="2" t="s">
        <v>8945</v>
      </c>
      <c r="C4236" s="1101">
        <v>4235</v>
      </c>
      <c r="D4236" s="1101">
        <v>24</v>
      </c>
      <c r="E4236" s="1101">
        <v>41</v>
      </c>
      <c r="F4236" s="1101">
        <v>477</v>
      </c>
      <c r="G4236" s="1101">
        <v>17</v>
      </c>
      <c r="H4236" s="1102">
        <f>MID(I4236,1,50)</f>
      </c>
      <c r="I4236" s="1" t="s">
        <v>8977</v>
      </c>
      <c r="J4236" s="1104" t="s">
        <v>8978</v>
      </c>
    </row>
    <row x14ac:dyDescent="0.25" r="4237" customHeight="1" ht="23.25">
      <c r="A4237" s="97">
        <v>61</v>
      </c>
      <c r="B4237" s="2" t="s">
        <v>8945</v>
      </c>
      <c r="C4237" s="1101">
        <v>4236</v>
      </c>
      <c r="D4237" s="1101">
        <v>24</v>
      </c>
      <c r="E4237" s="1101">
        <v>41</v>
      </c>
      <c r="F4237" s="1101">
        <v>477</v>
      </c>
      <c r="G4237" s="1101">
        <v>18</v>
      </c>
      <c r="H4237" s="1102">
        <f>MID(I4237,1,50)</f>
      </c>
      <c r="I4237" s="1" t="s">
        <v>8979</v>
      </c>
      <c r="J4237" s="1104" t="s">
        <v>8980</v>
      </c>
    </row>
    <row x14ac:dyDescent="0.25" r="4238" customHeight="1" ht="23.25">
      <c r="A4238" s="97">
        <v>61</v>
      </c>
      <c r="B4238" s="2" t="s">
        <v>8945</v>
      </c>
      <c r="C4238" s="1101">
        <v>4237</v>
      </c>
      <c r="D4238" s="1101">
        <v>24</v>
      </c>
      <c r="E4238" s="1101">
        <v>41</v>
      </c>
      <c r="F4238" s="1101">
        <v>477</v>
      </c>
      <c r="G4238" s="1101">
        <v>19</v>
      </c>
      <c r="H4238" s="1102">
        <f>MID(I4238,1,50)</f>
      </c>
      <c r="I4238" s="1" t="s">
        <v>8981</v>
      </c>
      <c r="J4238" s="1104" t="s">
        <v>8982</v>
      </c>
    </row>
    <row x14ac:dyDescent="0.25" r="4239" customHeight="1" ht="23.25">
      <c r="A4239" s="97">
        <v>61</v>
      </c>
      <c r="B4239" s="2" t="s">
        <v>8945</v>
      </c>
      <c r="C4239" s="1101">
        <v>4238</v>
      </c>
      <c r="D4239" s="1101">
        <v>24</v>
      </c>
      <c r="E4239" s="1101">
        <v>41</v>
      </c>
      <c r="F4239" s="1101">
        <v>477</v>
      </c>
      <c r="G4239" s="1101">
        <v>20</v>
      </c>
      <c r="H4239" s="1102">
        <f>MID(I4239,1,50)</f>
      </c>
      <c r="I4239" s="1" t="s">
        <v>8983</v>
      </c>
      <c r="J4239" s="1104" t="s">
        <v>8984</v>
      </c>
    </row>
    <row x14ac:dyDescent="0.25" r="4240" customHeight="1" ht="23.25">
      <c r="A4240" s="97">
        <v>61</v>
      </c>
      <c r="B4240" s="2" t="s">
        <v>8945</v>
      </c>
      <c r="C4240" s="1101">
        <v>4239</v>
      </c>
      <c r="D4240" s="1101">
        <v>24</v>
      </c>
      <c r="E4240" s="1101">
        <v>41</v>
      </c>
      <c r="F4240" s="1101">
        <v>478</v>
      </c>
      <c r="G4240" s="1101">
        <v>21</v>
      </c>
      <c r="H4240" s="1102">
        <f>MID(I4240,1,50)</f>
      </c>
      <c r="I4240" s="1" t="s">
        <v>8985</v>
      </c>
      <c r="J4240" s="1104" t="s">
        <v>8986</v>
      </c>
    </row>
    <row x14ac:dyDescent="0.25" r="4241" customHeight="1" ht="23.25">
      <c r="A4241" s="97">
        <v>61</v>
      </c>
      <c r="B4241" s="2" t="s">
        <v>8945</v>
      </c>
      <c r="C4241" s="1101">
        <v>4240</v>
      </c>
      <c r="D4241" s="1101">
        <v>24</v>
      </c>
      <c r="E4241" s="1101">
        <v>41</v>
      </c>
      <c r="F4241" s="1101">
        <v>478</v>
      </c>
      <c r="G4241" s="1101">
        <v>22</v>
      </c>
      <c r="H4241" s="1102">
        <f>MID(I4241,1,50)</f>
      </c>
      <c r="I4241" s="1" t="s">
        <v>8987</v>
      </c>
      <c r="J4241" s="1104" t="s">
        <v>8988</v>
      </c>
    </row>
    <row x14ac:dyDescent="0.25" r="4242" customHeight="1" ht="23.25">
      <c r="A4242" s="97">
        <v>61</v>
      </c>
      <c r="B4242" s="2" t="s">
        <v>8945</v>
      </c>
      <c r="C4242" s="1101">
        <v>4241</v>
      </c>
      <c r="D4242" s="1101">
        <v>24</v>
      </c>
      <c r="E4242" s="1101">
        <v>41</v>
      </c>
      <c r="F4242" s="1101">
        <v>478</v>
      </c>
      <c r="G4242" s="1101">
        <v>23</v>
      </c>
      <c r="H4242" s="1102">
        <f>MID(I4242,1,50)</f>
      </c>
      <c r="I4242" s="1" t="s">
        <v>8989</v>
      </c>
      <c r="J4242" s="1104" t="s">
        <v>8990</v>
      </c>
    </row>
    <row x14ac:dyDescent="0.25" r="4243" customHeight="1" ht="23.25">
      <c r="A4243" s="97">
        <v>61</v>
      </c>
      <c r="B4243" s="2" t="s">
        <v>8945</v>
      </c>
      <c r="C4243" s="1101">
        <v>4242</v>
      </c>
      <c r="D4243" s="1101">
        <v>24</v>
      </c>
      <c r="E4243" s="1101">
        <v>41</v>
      </c>
      <c r="F4243" s="1101">
        <v>478</v>
      </c>
      <c r="G4243" s="1101">
        <v>24</v>
      </c>
      <c r="H4243" s="1102">
        <f>MID(I4243,1,50)</f>
      </c>
      <c r="I4243" s="1" t="s">
        <v>8991</v>
      </c>
      <c r="J4243" s="1104" t="s">
        <v>8992</v>
      </c>
    </row>
    <row x14ac:dyDescent="0.25" r="4244" customHeight="1" ht="23.25">
      <c r="A4244" s="97">
        <v>61</v>
      </c>
      <c r="B4244" s="2" t="s">
        <v>8945</v>
      </c>
      <c r="C4244" s="1101">
        <v>4243</v>
      </c>
      <c r="D4244" s="1101">
        <v>24</v>
      </c>
      <c r="E4244" s="1101">
        <v>41</v>
      </c>
      <c r="F4244" s="1101">
        <v>478</v>
      </c>
      <c r="G4244" s="1101">
        <v>25</v>
      </c>
      <c r="H4244" s="1102">
        <f>MID(I4244,1,50)</f>
      </c>
      <c r="I4244" s="1" t="s">
        <v>8993</v>
      </c>
      <c r="J4244" s="1104" t="s">
        <v>8994</v>
      </c>
    </row>
    <row x14ac:dyDescent="0.25" r="4245" customHeight="1" ht="23.25">
      <c r="A4245" s="97">
        <v>61</v>
      </c>
      <c r="B4245" s="2" t="s">
        <v>8945</v>
      </c>
      <c r="C4245" s="1101">
        <v>4244</v>
      </c>
      <c r="D4245" s="1101">
        <v>24</v>
      </c>
      <c r="E4245" s="1101">
        <v>41</v>
      </c>
      <c r="F4245" s="1101">
        <v>478</v>
      </c>
      <c r="G4245" s="1101">
        <v>26</v>
      </c>
      <c r="H4245" s="1102">
        <f>MID(I4245,1,50)</f>
      </c>
      <c r="I4245" s="1" t="s">
        <v>8995</v>
      </c>
      <c r="J4245" s="1104" t="s">
        <v>8996</v>
      </c>
    </row>
    <row x14ac:dyDescent="0.25" r="4246" customHeight="1" ht="23.25">
      <c r="A4246" s="97">
        <v>61</v>
      </c>
      <c r="B4246" s="2" t="s">
        <v>8945</v>
      </c>
      <c r="C4246" s="1101">
        <v>4245</v>
      </c>
      <c r="D4246" s="1101">
        <v>24</v>
      </c>
      <c r="E4246" s="1101">
        <v>41</v>
      </c>
      <c r="F4246" s="1101">
        <v>478</v>
      </c>
      <c r="G4246" s="1101">
        <v>27</v>
      </c>
      <c r="H4246" s="1102">
        <f>MID(I4246,1,50)</f>
      </c>
      <c r="I4246" s="1" t="s">
        <v>8997</v>
      </c>
      <c r="J4246" s="1104" t="s">
        <v>8998</v>
      </c>
    </row>
    <row x14ac:dyDescent="0.25" r="4247" customHeight="1" ht="23.25">
      <c r="A4247" s="97">
        <v>61</v>
      </c>
      <c r="B4247" s="2" t="s">
        <v>8945</v>
      </c>
      <c r="C4247" s="1101">
        <v>4246</v>
      </c>
      <c r="D4247" s="1101">
        <v>24</v>
      </c>
      <c r="E4247" s="1101">
        <v>41</v>
      </c>
      <c r="F4247" s="1101">
        <v>478</v>
      </c>
      <c r="G4247" s="1101">
        <v>28</v>
      </c>
      <c r="H4247" s="1102">
        <f>MID(I4247,1,50)</f>
      </c>
      <c r="I4247" s="1" t="s">
        <v>8999</v>
      </c>
      <c r="J4247" s="1104" t="s">
        <v>9000</v>
      </c>
    </row>
    <row x14ac:dyDescent="0.25" r="4248" customHeight="1" ht="23.25">
      <c r="A4248" s="97">
        <v>61</v>
      </c>
      <c r="B4248" s="2" t="s">
        <v>8945</v>
      </c>
      <c r="C4248" s="1101">
        <v>4247</v>
      </c>
      <c r="D4248" s="1101">
        <v>24</v>
      </c>
      <c r="E4248" s="1101">
        <v>41</v>
      </c>
      <c r="F4248" s="1101">
        <v>478</v>
      </c>
      <c r="G4248" s="1101">
        <v>29</v>
      </c>
      <c r="H4248" s="1102">
        <f>MID(I4248,1,50)</f>
      </c>
      <c r="I4248" s="1" t="s">
        <v>9001</v>
      </c>
      <c r="J4248" s="1104" t="s">
        <v>9002</v>
      </c>
    </row>
    <row x14ac:dyDescent="0.25" r="4249" customHeight="1" ht="23.25">
      <c r="A4249" s="97">
        <v>61</v>
      </c>
      <c r="B4249" s="2" t="s">
        <v>8945</v>
      </c>
      <c r="C4249" s="1101">
        <v>4248</v>
      </c>
      <c r="D4249" s="1101">
        <v>24</v>
      </c>
      <c r="E4249" s="1101">
        <v>41</v>
      </c>
      <c r="F4249" s="1101">
        <v>479</v>
      </c>
      <c r="G4249" s="1101">
        <v>30</v>
      </c>
      <c r="H4249" s="1102">
        <f>MID(I4249,1,50)</f>
      </c>
      <c r="I4249" s="1" t="s">
        <v>9003</v>
      </c>
      <c r="J4249" s="1104" t="s">
        <v>9004</v>
      </c>
    </row>
    <row x14ac:dyDescent="0.25" r="4250" customHeight="1" ht="23.25">
      <c r="A4250" s="97">
        <v>61</v>
      </c>
      <c r="B4250" s="2" t="s">
        <v>8945</v>
      </c>
      <c r="C4250" s="1101">
        <v>4249</v>
      </c>
      <c r="D4250" s="1101">
        <v>24</v>
      </c>
      <c r="E4250" s="1101">
        <v>41</v>
      </c>
      <c r="F4250" s="1101">
        <v>479</v>
      </c>
      <c r="G4250" s="1101">
        <v>31</v>
      </c>
      <c r="H4250" s="1102">
        <f>MID(I4250,1,50)</f>
      </c>
      <c r="I4250" s="1" t="s">
        <v>9005</v>
      </c>
      <c r="J4250" s="1104" t="s">
        <v>9006</v>
      </c>
    </row>
    <row x14ac:dyDescent="0.25" r="4251" customHeight="1" ht="23.25">
      <c r="A4251" s="97">
        <v>61</v>
      </c>
      <c r="B4251" s="2" t="s">
        <v>8945</v>
      </c>
      <c r="C4251" s="1101">
        <v>4250</v>
      </c>
      <c r="D4251" s="1101">
        <v>24</v>
      </c>
      <c r="E4251" s="1101">
        <v>41</v>
      </c>
      <c r="F4251" s="1101">
        <v>479</v>
      </c>
      <c r="G4251" s="1101">
        <v>32</v>
      </c>
      <c r="H4251" s="1102">
        <f>MID(I4251,1,50)</f>
      </c>
      <c r="I4251" s="1" t="s">
        <v>9007</v>
      </c>
      <c r="J4251" s="1104" t="s">
        <v>9008</v>
      </c>
    </row>
    <row x14ac:dyDescent="0.25" r="4252" customHeight="1" ht="23.25">
      <c r="A4252" s="97">
        <v>61</v>
      </c>
      <c r="B4252" s="2" t="s">
        <v>8945</v>
      </c>
      <c r="C4252" s="1101">
        <v>4251</v>
      </c>
      <c r="D4252" s="1101">
        <v>24</v>
      </c>
      <c r="E4252" s="1101">
        <v>41</v>
      </c>
      <c r="F4252" s="1101">
        <v>479</v>
      </c>
      <c r="G4252" s="1101">
        <v>33</v>
      </c>
      <c r="H4252" s="1102">
        <f>MID(I4252,1,50)</f>
      </c>
      <c r="I4252" s="1" t="s">
        <v>9009</v>
      </c>
      <c r="J4252" s="1104" t="s">
        <v>9010</v>
      </c>
    </row>
    <row x14ac:dyDescent="0.25" r="4253" customHeight="1" ht="23.25">
      <c r="A4253" s="97">
        <v>61</v>
      </c>
      <c r="B4253" s="2" t="s">
        <v>8945</v>
      </c>
      <c r="C4253" s="1101">
        <v>4252</v>
      </c>
      <c r="D4253" s="1101">
        <v>24</v>
      </c>
      <c r="E4253" s="1101">
        <v>41</v>
      </c>
      <c r="F4253" s="1101">
        <v>479</v>
      </c>
      <c r="G4253" s="1101">
        <v>34</v>
      </c>
      <c r="H4253" s="1102">
        <f>MID(I4253,1,50)</f>
      </c>
      <c r="I4253" s="1" t="s">
        <v>9011</v>
      </c>
      <c r="J4253" s="1104" t="s">
        <v>9012</v>
      </c>
    </row>
    <row x14ac:dyDescent="0.25" r="4254" customHeight="1" ht="23.25">
      <c r="A4254" s="97">
        <v>61</v>
      </c>
      <c r="B4254" s="2" t="s">
        <v>8945</v>
      </c>
      <c r="C4254" s="1101">
        <v>4253</v>
      </c>
      <c r="D4254" s="1101">
        <v>24</v>
      </c>
      <c r="E4254" s="1101">
        <v>41</v>
      </c>
      <c r="F4254" s="1101">
        <v>479</v>
      </c>
      <c r="G4254" s="1101">
        <v>35</v>
      </c>
      <c r="H4254" s="1102">
        <f>MID(I4254,1,50)</f>
      </c>
      <c r="I4254" s="1" t="s">
        <v>9013</v>
      </c>
      <c r="J4254" s="1104" t="s">
        <v>9014</v>
      </c>
    </row>
    <row x14ac:dyDescent="0.25" r="4255" customHeight="1" ht="23.25">
      <c r="A4255" s="97">
        <v>61</v>
      </c>
      <c r="B4255" s="2" t="s">
        <v>8945</v>
      </c>
      <c r="C4255" s="1101">
        <v>4254</v>
      </c>
      <c r="D4255" s="1101">
        <v>24</v>
      </c>
      <c r="E4255" s="1101">
        <v>41</v>
      </c>
      <c r="F4255" s="1101">
        <v>479</v>
      </c>
      <c r="G4255" s="1101">
        <v>36</v>
      </c>
      <c r="H4255" s="1102">
        <f>MID(I4255,1,50)</f>
      </c>
      <c r="I4255" s="1" t="s">
        <v>9015</v>
      </c>
      <c r="J4255" s="1104" t="s">
        <v>9016</v>
      </c>
    </row>
    <row x14ac:dyDescent="0.25" r="4256" customHeight="1" ht="23.25">
      <c r="A4256" s="97">
        <v>61</v>
      </c>
      <c r="B4256" s="2" t="s">
        <v>8945</v>
      </c>
      <c r="C4256" s="1101">
        <v>4255</v>
      </c>
      <c r="D4256" s="1101">
        <v>24</v>
      </c>
      <c r="E4256" s="1101">
        <v>41</v>
      </c>
      <c r="F4256" s="1101">
        <v>479</v>
      </c>
      <c r="G4256" s="1101">
        <v>37</v>
      </c>
      <c r="H4256" s="1102">
        <f>MID(I4256,1,50)</f>
      </c>
      <c r="I4256" s="1" t="s">
        <v>9017</v>
      </c>
      <c r="J4256" s="1104" t="s">
        <v>9018</v>
      </c>
    </row>
    <row x14ac:dyDescent="0.25" r="4257" customHeight="1" ht="23.25">
      <c r="A4257" s="97">
        <v>61</v>
      </c>
      <c r="B4257" s="2" t="s">
        <v>8945</v>
      </c>
      <c r="C4257" s="1101">
        <v>4256</v>
      </c>
      <c r="D4257" s="1101">
        <v>24</v>
      </c>
      <c r="E4257" s="1101">
        <v>41</v>
      </c>
      <c r="F4257" s="1101">
        <v>479</v>
      </c>
      <c r="G4257" s="1101">
        <v>38</v>
      </c>
      <c r="H4257" s="1102">
        <f>MID(I4257,1,50)</f>
      </c>
      <c r="I4257" s="1" t="s">
        <v>9019</v>
      </c>
      <c r="J4257" s="1104" t="s">
        <v>9020</v>
      </c>
    </row>
    <row x14ac:dyDescent="0.25" r="4258" customHeight="1" ht="23.25">
      <c r="A4258" s="97">
        <v>61</v>
      </c>
      <c r="B4258" s="2" t="s">
        <v>8945</v>
      </c>
      <c r="C4258" s="1101">
        <v>4257</v>
      </c>
      <c r="D4258" s="1101">
        <v>24</v>
      </c>
      <c r="E4258" s="1101">
        <v>41</v>
      </c>
      <c r="F4258" s="1101">
        <v>480</v>
      </c>
      <c r="G4258" s="1101">
        <v>39</v>
      </c>
      <c r="H4258" s="1102">
        <f>MID(I4258,1,50)</f>
      </c>
      <c r="I4258" s="1" t="s">
        <v>9021</v>
      </c>
      <c r="J4258" s="1104" t="s">
        <v>9022</v>
      </c>
    </row>
    <row x14ac:dyDescent="0.25" r="4259" customHeight="1" ht="23.25">
      <c r="A4259" s="97">
        <v>61</v>
      </c>
      <c r="B4259" s="2" t="s">
        <v>8945</v>
      </c>
      <c r="C4259" s="1101">
        <v>4258</v>
      </c>
      <c r="D4259" s="1101">
        <v>24</v>
      </c>
      <c r="E4259" s="1101">
        <v>41</v>
      </c>
      <c r="F4259" s="1101">
        <v>480</v>
      </c>
      <c r="G4259" s="1101">
        <v>40</v>
      </c>
      <c r="H4259" s="1102">
        <f>MID(I4259,1,50)</f>
      </c>
      <c r="I4259" s="1" t="s">
        <v>9023</v>
      </c>
      <c r="J4259" s="1104" t="s">
        <v>9024</v>
      </c>
    </row>
    <row x14ac:dyDescent="0.25" r="4260" customHeight="1" ht="23.25">
      <c r="A4260" s="97">
        <v>61</v>
      </c>
      <c r="B4260" s="2" t="s">
        <v>8945</v>
      </c>
      <c r="C4260" s="1101">
        <v>4259</v>
      </c>
      <c r="D4260" s="1101">
        <v>24</v>
      </c>
      <c r="E4260" s="1101">
        <v>41</v>
      </c>
      <c r="F4260" s="1101">
        <v>480</v>
      </c>
      <c r="G4260" s="1101">
        <v>41</v>
      </c>
      <c r="H4260" s="1102">
        <f>MID(I4260,1,50)</f>
      </c>
      <c r="I4260" s="1" t="s">
        <v>9025</v>
      </c>
      <c r="J4260" s="1104" t="s">
        <v>9026</v>
      </c>
    </row>
    <row x14ac:dyDescent="0.25" r="4261" customHeight="1" ht="23.25">
      <c r="A4261" s="97">
        <v>61</v>
      </c>
      <c r="B4261" s="2" t="s">
        <v>8945</v>
      </c>
      <c r="C4261" s="1101">
        <v>4260</v>
      </c>
      <c r="D4261" s="1101">
        <v>24</v>
      </c>
      <c r="E4261" s="1101">
        <v>41</v>
      </c>
      <c r="F4261" s="1101">
        <v>480</v>
      </c>
      <c r="G4261" s="1101">
        <v>42</v>
      </c>
      <c r="H4261" s="1102">
        <f>MID(I4261,1,50)</f>
      </c>
      <c r="I4261" s="1" t="s">
        <v>9027</v>
      </c>
      <c r="J4261" s="1104" t="s">
        <v>9028</v>
      </c>
    </row>
    <row x14ac:dyDescent="0.25" r="4262" customHeight="1" ht="23.25">
      <c r="A4262" s="97">
        <v>61</v>
      </c>
      <c r="B4262" s="2" t="s">
        <v>8945</v>
      </c>
      <c r="C4262" s="1101">
        <v>4261</v>
      </c>
      <c r="D4262" s="1101">
        <v>24</v>
      </c>
      <c r="E4262" s="1101">
        <v>41</v>
      </c>
      <c r="F4262" s="1101">
        <v>480</v>
      </c>
      <c r="G4262" s="1101">
        <v>43</v>
      </c>
      <c r="H4262" s="1102">
        <f>MID(I4262,1,50)</f>
      </c>
      <c r="I4262" s="1" t="s">
        <v>9029</v>
      </c>
      <c r="J4262" s="1104" t="s">
        <v>9030</v>
      </c>
    </row>
    <row x14ac:dyDescent="0.25" r="4263" customHeight="1" ht="23.25">
      <c r="A4263" s="97">
        <v>61</v>
      </c>
      <c r="B4263" s="2" t="s">
        <v>8945</v>
      </c>
      <c r="C4263" s="1101">
        <v>4262</v>
      </c>
      <c r="D4263" s="1101">
        <v>24</v>
      </c>
      <c r="E4263" s="1101">
        <v>41</v>
      </c>
      <c r="F4263" s="1101">
        <v>480</v>
      </c>
      <c r="G4263" s="1101">
        <v>44</v>
      </c>
      <c r="H4263" s="1102">
        <f>MID(I4263,1,50)</f>
      </c>
      <c r="I4263" s="1" t="s">
        <v>9031</v>
      </c>
      <c r="J4263" s="1104" t="s">
        <v>9032</v>
      </c>
    </row>
    <row x14ac:dyDescent="0.25" r="4264" customHeight="1" ht="23.25">
      <c r="A4264" s="97">
        <v>61</v>
      </c>
      <c r="B4264" s="2" t="s">
        <v>8945</v>
      </c>
      <c r="C4264" s="1101">
        <v>4263</v>
      </c>
      <c r="D4264" s="1101">
        <v>24</v>
      </c>
      <c r="E4264" s="1101">
        <v>41</v>
      </c>
      <c r="F4264" s="1101">
        <v>480</v>
      </c>
      <c r="G4264" s="1101">
        <v>45</v>
      </c>
      <c r="H4264" s="1102">
        <f>MID(I4264,1,50)</f>
      </c>
      <c r="I4264" s="1" t="s">
        <v>3703</v>
      </c>
      <c r="J4264" s="1104" t="s">
        <v>9033</v>
      </c>
    </row>
    <row x14ac:dyDescent="0.25" r="4265" customHeight="1" ht="23.25">
      <c r="A4265" s="97">
        <v>61</v>
      </c>
      <c r="B4265" s="2" t="s">
        <v>8945</v>
      </c>
      <c r="C4265" s="1101">
        <v>4264</v>
      </c>
      <c r="D4265" s="1101">
        <v>24</v>
      </c>
      <c r="E4265" s="1101">
        <v>41</v>
      </c>
      <c r="F4265" s="1101">
        <v>480</v>
      </c>
      <c r="G4265" s="1101">
        <v>46</v>
      </c>
      <c r="H4265" s="1102">
        <f>MID(I4265,1,50)</f>
      </c>
      <c r="I4265" s="1" t="s">
        <v>9034</v>
      </c>
      <c r="J4265" s="1104" t="s">
        <v>9035</v>
      </c>
    </row>
    <row x14ac:dyDescent="0.25" r="4266" customHeight="1" ht="23.25">
      <c r="A4266" s="97">
        <v>61</v>
      </c>
      <c r="B4266" s="2" t="s">
        <v>8945</v>
      </c>
      <c r="C4266" s="1101">
        <v>4265</v>
      </c>
      <c r="D4266" s="1101">
        <v>25</v>
      </c>
      <c r="E4266" s="1101">
        <v>41</v>
      </c>
      <c r="F4266" s="1101">
        <v>481</v>
      </c>
      <c r="G4266" s="1101">
        <v>47</v>
      </c>
      <c r="H4266" s="1102">
        <f>MID(I4266,1,50)</f>
      </c>
      <c r="I4266" s="1" t="s">
        <v>9036</v>
      </c>
      <c r="J4266" s="1104" t="s">
        <v>9037</v>
      </c>
    </row>
    <row x14ac:dyDescent="0.25" r="4267" customHeight="1" ht="23.25">
      <c r="A4267" s="97">
        <v>61</v>
      </c>
      <c r="B4267" s="2" t="s">
        <v>8945</v>
      </c>
      <c r="C4267" s="1101">
        <v>4266</v>
      </c>
      <c r="D4267" s="1101">
        <v>25</v>
      </c>
      <c r="E4267" s="1101">
        <v>41</v>
      </c>
      <c r="F4267" s="1101">
        <v>481</v>
      </c>
      <c r="G4267" s="1101">
        <v>48</v>
      </c>
      <c r="H4267" s="1102">
        <f>MID(I4267,1,50)</f>
      </c>
      <c r="I4267" s="1" t="s">
        <v>9038</v>
      </c>
      <c r="J4267" s="1104" t="s">
        <v>9039</v>
      </c>
    </row>
    <row x14ac:dyDescent="0.25" r="4268" customHeight="1" ht="23.25">
      <c r="A4268" s="97">
        <v>61</v>
      </c>
      <c r="B4268" s="2" t="s">
        <v>8945</v>
      </c>
      <c r="C4268" s="1101">
        <v>4267</v>
      </c>
      <c r="D4268" s="1101">
        <v>25</v>
      </c>
      <c r="E4268" s="1101">
        <v>41</v>
      </c>
      <c r="F4268" s="1101">
        <v>481</v>
      </c>
      <c r="G4268" s="1101">
        <v>49</v>
      </c>
      <c r="H4268" s="1102">
        <f>MID(I4268,1,50)</f>
      </c>
      <c r="I4268" s="1" t="s">
        <v>9040</v>
      </c>
      <c r="J4268" s="1104" t="s">
        <v>9041</v>
      </c>
    </row>
    <row x14ac:dyDescent="0.25" r="4269" customHeight="1" ht="23.25">
      <c r="A4269" s="97">
        <v>61</v>
      </c>
      <c r="B4269" s="2" t="s">
        <v>8945</v>
      </c>
      <c r="C4269" s="1101">
        <v>4268</v>
      </c>
      <c r="D4269" s="1101">
        <v>25</v>
      </c>
      <c r="E4269" s="1101">
        <v>41</v>
      </c>
      <c r="F4269" s="1101">
        <v>481</v>
      </c>
      <c r="G4269" s="1101">
        <v>50</v>
      </c>
      <c r="H4269" s="1102">
        <f>MID(I4269,1,50)</f>
      </c>
      <c r="I4269" s="1" t="s">
        <v>9042</v>
      </c>
      <c r="J4269" s="1104" t="s">
        <v>9043</v>
      </c>
    </row>
    <row x14ac:dyDescent="0.25" r="4270" customHeight="1" ht="23.25">
      <c r="A4270" s="97">
        <v>61</v>
      </c>
      <c r="B4270" s="2" t="s">
        <v>8945</v>
      </c>
      <c r="C4270" s="1101">
        <v>4269</v>
      </c>
      <c r="D4270" s="1101">
        <v>25</v>
      </c>
      <c r="E4270" s="1101">
        <v>41</v>
      </c>
      <c r="F4270" s="1101">
        <v>481</v>
      </c>
      <c r="G4270" s="1101">
        <v>51</v>
      </c>
      <c r="H4270" s="1102">
        <f>MID(I4270,1,50)</f>
      </c>
      <c r="I4270" s="1" t="s">
        <v>9044</v>
      </c>
      <c r="J4270" s="1104" t="s">
        <v>9045</v>
      </c>
    </row>
    <row x14ac:dyDescent="0.25" r="4271" customHeight="1" ht="23.25">
      <c r="A4271" s="97">
        <v>61</v>
      </c>
      <c r="B4271" s="2" t="s">
        <v>8945</v>
      </c>
      <c r="C4271" s="1101">
        <v>4270</v>
      </c>
      <c r="D4271" s="1101">
        <v>25</v>
      </c>
      <c r="E4271" s="1101">
        <v>41</v>
      </c>
      <c r="F4271" s="1101">
        <v>481</v>
      </c>
      <c r="G4271" s="1101">
        <v>52</v>
      </c>
      <c r="H4271" s="1102">
        <f>MID(I4271,1,50)</f>
      </c>
      <c r="I4271" s="1" t="s">
        <v>9046</v>
      </c>
      <c r="J4271" s="1104" t="s">
        <v>9047</v>
      </c>
    </row>
    <row x14ac:dyDescent="0.25" r="4272" customHeight="1" ht="23.25">
      <c r="A4272" s="97">
        <v>61</v>
      </c>
      <c r="B4272" s="2" t="s">
        <v>8945</v>
      </c>
      <c r="C4272" s="1101">
        <v>4271</v>
      </c>
      <c r="D4272" s="1101">
        <v>25</v>
      </c>
      <c r="E4272" s="1101">
        <v>41</v>
      </c>
      <c r="F4272" s="1101">
        <v>481</v>
      </c>
      <c r="G4272" s="1101">
        <v>53</v>
      </c>
      <c r="H4272" s="1102">
        <f>MID(I4272,1,50)</f>
      </c>
      <c r="I4272" s="1" t="s">
        <v>9048</v>
      </c>
      <c r="J4272" s="1104" t="s">
        <v>9049</v>
      </c>
    </row>
    <row x14ac:dyDescent="0.25" r="4273" customHeight="1" ht="23.25">
      <c r="A4273" s="97">
        <v>61</v>
      </c>
      <c r="B4273" s="2" t="s">
        <v>8945</v>
      </c>
      <c r="C4273" s="1101">
        <v>4272</v>
      </c>
      <c r="D4273" s="1101">
        <v>25</v>
      </c>
      <c r="E4273" s="1101">
        <v>41</v>
      </c>
      <c r="F4273" s="1101">
        <v>481</v>
      </c>
      <c r="G4273" s="1101">
        <v>54</v>
      </c>
      <c r="H4273" s="1102">
        <f>MID(I4273,1,50)</f>
      </c>
      <c r="I4273" s="1" t="s">
        <v>9050</v>
      </c>
      <c r="J4273" s="1104" t="s">
        <v>9051</v>
      </c>
    </row>
    <row x14ac:dyDescent="0.25" r="4274" customHeight="1" ht="23.25">
      <c r="A4274" s="97">
        <v>62</v>
      </c>
      <c r="B4274" s="2" t="s">
        <v>9052</v>
      </c>
      <c r="C4274" s="1101">
        <v>4273</v>
      </c>
      <c r="D4274" s="1101">
        <v>25</v>
      </c>
      <c r="E4274" s="1101">
        <v>42</v>
      </c>
      <c r="F4274" s="1101">
        <v>482</v>
      </c>
      <c r="G4274" s="1101">
        <v>1</v>
      </c>
      <c r="H4274" s="1102">
        <f>MID(I4274,1,50)</f>
      </c>
      <c r="I4274" s="1" t="s">
        <v>9053</v>
      </c>
      <c r="J4274" s="1104" t="s">
        <v>9054</v>
      </c>
    </row>
    <row x14ac:dyDescent="0.25" r="4275" customHeight="1" ht="23.25">
      <c r="A4275" s="97">
        <v>62</v>
      </c>
      <c r="B4275" s="2" t="s">
        <v>9052</v>
      </c>
      <c r="C4275" s="1101">
        <v>4274</v>
      </c>
      <c r="D4275" s="1101">
        <v>25</v>
      </c>
      <c r="E4275" s="1101">
        <v>42</v>
      </c>
      <c r="F4275" s="1101">
        <v>482</v>
      </c>
      <c r="G4275" s="1101">
        <v>2</v>
      </c>
      <c r="H4275" s="1102">
        <f>MID(I4275,1,50)</f>
      </c>
      <c r="I4275" s="1" t="s">
        <v>9055</v>
      </c>
      <c r="J4275" s="1104" t="s">
        <v>9056</v>
      </c>
    </row>
    <row x14ac:dyDescent="0.25" r="4276" customHeight="1" ht="23.25">
      <c r="A4276" s="97">
        <v>62</v>
      </c>
      <c r="B4276" s="2" t="s">
        <v>9052</v>
      </c>
      <c r="C4276" s="1101">
        <v>4275</v>
      </c>
      <c r="D4276" s="1101">
        <v>25</v>
      </c>
      <c r="E4276" s="1101">
        <v>42</v>
      </c>
      <c r="F4276" s="1101">
        <v>482</v>
      </c>
      <c r="G4276" s="1101">
        <v>3</v>
      </c>
      <c r="H4276" s="1102">
        <f>MID(I4276,1,50)</f>
      </c>
      <c r="I4276" s="1" t="s">
        <v>9057</v>
      </c>
      <c r="J4276" s="1104" t="s">
        <v>9058</v>
      </c>
    </row>
    <row x14ac:dyDescent="0.25" r="4277" customHeight="1" ht="23.25">
      <c r="A4277" s="97">
        <v>62</v>
      </c>
      <c r="B4277" s="2" t="s">
        <v>9052</v>
      </c>
      <c r="C4277" s="1101">
        <v>4276</v>
      </c>
      <c r="D4277" s="1101">
        <v>25</v>
      </c>
      <c r="E4277" s="1101">
        <v>42</v>
      </c>
      <c r="F4277" s="1101">
        <v>482</v>
      </c>
      <c r="G4277" s="1101">
        <v>4</v>
      </c>
      <c r="H4277" s="1102">
        <f>MID(I4277,1,50)</f>
      </c>
      <c r="I4277" s="1" t="s">
        <v>9059</v>
      </c>
      <c r="J4277" s="1104" t="s">
        <v>9060</v>
      </c>
    </row>
    <row x14ac:dyDescent="0.25" r="4278" customHeight="1" ht="23.25">
      <c r="A4278" s="97">
        <v>62</v>
      </c>
      <c r="B4278" s="2" t="s">
        <v>9052</v>
      </c>
      <c r="C4278" s="1101">
        <v>4277</v>
      </c>
      <c r="D4278" s="1101">
        <v>25</v>
      </c>
      <c r="E4278" s="1101">
        <v>42</v>
      </c>
      <c r="F4278" s="1101">
        <v>482</v>
      </c>
      <c r="G4278" s="1101">
        <v>5</v>
      </c>
      <c r="H4278" s="1102">
        <f>MID(I4278,1,50)</f>
      </c>
      <c r="I4278" s="1" t="s">
        <v>9061</v>
      </c>
      <c r="J4278" s="1104" t="s">
        <v>9062</v>
      </c>
    </row>
    <row x14ac:dyDescent="0.25" r="4279" customHeight="1" ht="23.25">
      <c r="A4279" s="97">
        <v>62</v>
      </c>
      <c r="B4279" s="2" t="s">
        <v>9052</v>
      </c>
      <c r="C4279" s="1101">
        <v>4278</v>
      </c>
      <c r="D4279" s="1101">
        <v>25</v>
      </c>
      <c r="E4279" s="1101">
        <v>42</v>
      </c>
      <c r="F4279" s="1101">
        <v>482</v>
      </c>
      <c r="G4279" s="1101">
        <v>6</v>
      </c>
      <c r="H4279" s="1102">
        <f>MID(I4279,1,50)</f>
      </c>
      <c r="I4279" s="1" t="s">
        <v>9063</v>
      </c>
      <c r="J4279" s="1104" t="s">
        <v>9064</v>
      </c>
    </row>
    <row x14ac:dyDescent="0.25" r="4280" customHeight="1" ht="23.25">
      <c r="A4280" s="97">
        <v>62</v>
      </c>
      <c r="B4280" s="2" t="s">
        <v>9052</v>
      </c>
      <c r="C4280" s="1101">
        <v>4279</v>
      </c>
      <c r="D4280" s="1101">
        <v>25</v>
      </c>
      <c r="E4280" s="1101">
        <v>42</v>
      </c>
      <c r="F4280" s="1101">
        <v>482</v>
      </c>
      <c r="G4280" s="1101">
        <v>7</v>
      </c>
      <c r="H4280" s="1102">
        <f>MID(I4280,1,50)</f>
      </c>
      <c r="I4280" s="1" t="s">
        <v>9065</v>
      </c>
      <c r="J4280" s="1104" t="s">
        <v>9066</v>
      </c>
    </row>
    <row x14ac:dyDescent="0.25" r="4281" customHeight="1" ht="23.25">
      <c r="A4281" s="97">
        <v>62</v>
      </c>
      <c r="B4281" s="2" t="s">
        <v>9052</v>
      </c>
      <c r="C4281" s="1101">
        <v>4280</v>
      </c>
      <c r="D4281" s="1101">
        <v>25</v>
      </c>
      <c r="E4281" s="1101">
        <v>42</v>
      </c>
      <c r="F4281" s="1101">
        <v>482</v>
      </c>
      <c r="G4281" s="1101">
        <v>8</v>
      </c>
      <c r="H4281" s="1102">
        <f>MID(I4281,1,50)</f>
      </c>
      <c r="I4281" s="1" t="s">
        <v>9067</v>
      </c>
      <c r="J4281" s="1104" t="s">
        <v>9068</v>
      </c>
    </row>
    <row x14ac:dyDescent="0.25" r="4282" customHeight="1" ht="23.25">
      <c r="A4282" s="97">
        <v>62</v>
      </c>
      <c r="B4282" s="2" t="s">
        <v>9052</v>
      </c>
      <c r="C4282" s="1101">
        <v>4281</v>
      </c>
      <c r="D4282" s="1101">
        <v>25</v>
      </c>
      <c r="E4282" s="1101">
        <v>42</v>
      </c>
      <c r="F4282" s="1101">
        <v>482</v>
      </c>
      <c r="G4282" s="1101">
        <v>9</v>
      </c>
      <c r="H4282" s="1102">
        <f>MID(I4282,1,50)</f>
      </c>
      <c r="I4282" s="1" t="s">
        <v>9069</v>
      </c>
      <c r="J4282" s="1104" t="s">
        <v>9070</v>
      </c>
    </row>
    <row x14ac:dyDescent="0.25" r="4283" customHeight="1" ht="23.25">
      <c r="A4283" s="97">
        <v>62</v>
      </c>
      <c r="B4283" s="2" t="s">
        <v>9052</v>
      </c>
      <c r="C4283" s="1101">
        <v>4282</v>
      </c>
      <c r="D4283" s="1101">
        <v>25</v>
      </c>
      <c r="E4283" s="1101">
        <v>42</v>
      </c>
      <c r="F4283" s="1101">
        <v>482</v>
      </c>
      <c r="G4283" s="1101">
        <v>10</v>
      </c>
      <c r="H4283" s="1102">
        <f>MID(I4283,1,50)</f>
      </c>
      <c r="I4283" s="1" t="s">
        <v>9071</v>
      </c>
      <c r="J4283" s="1104" t="s">
        <v>9072</v>
      </c>
    </row>
    <row x14ac:dyDescent="0.25" r="4284" customHeight="1" ht="23.25">
      <c r="A4284" s="97">
        <v>62</v>
      </c>
      <c r="B4284" s="2" t="s">
        <v>9052</v>
      </c>
      <c r="C4284" s="1101">
        <v>4283</v>
      </c>
      <c r="D4284" s="1101">
        <v>25</v>
      </c>
      <c r="E4284" s="1101">
        <v>42</v>
      </c>
      <c r="F4284" s="1101">
        <v>483</v>
      </c>
      <c r="G4284" s="1101">
        <v>11</v>
      </c>
      <c r="H4284" s="1102">
        <f>MID(I4284,1,50)</f>
      </c>
      <c r="I4284" s="1" t="s">
        <v>9073</v>
      </c>
      <c r="J4284" s="1104" t="s">
        <v>9074</v>
      </c>
    </row>
    <row x14ac:dyDescent="0.25" r="4285" customHeight="1" ht="23.25">
      <c r="A4285" s="97">
        <v>62</v>
      </c>
      <c r="B4285" s="2" t="s">
        <v>9052</v>
      </c>
      <c r="C4285" s="1101">
        <v>4284</v>
      </c>
      <c r="D4285" s="1101">
        <v>25</v>
      </c>
      <c r="E4285" s="1101">
        <v>42</v>
      </c>
      <c r="F4285" s="1101">
        <v>483</v>
      </c>
      <c r="G4285" s="1101">
        <v>12</v>
      </c>
      <c r="H4285" s="1102">
        <f>MID(I4285,1,50)</f>
      </c>
      <c r="I4285" s="1" t="s">
        <v>9075</v>
      </c>
      <c r="J4285" s="1104" t="s">
        <v>9076</v>
      </c>
    </row>
    <row x14ac:dyDescent="0.25" r="4286" customHeight="1" ht="23.25">
      <c r="A4286" s="97">
        <v>62</v>
      </c>
      <c r="B4286" s="2" t="s">
        <v>9052</v>
      </c>
      <c r="C4286" s="1101">
        <v>4285</v>
      </c>
      <c r="D4286" s="1101">
        <v>25</v>
      </c>
      <c r="E4286" s="1101">
        <v>42</v>
      </c>
      <c r="F4286" s="1101">
        <v>483</v>
      </c>
      <c r="G4286" s="1101">
        <v>13</v>
      </c>
      <c r="H4286" s="1102">
        <f>MID(I4286,1,50)</f>
      </c>
      <c r="I4286" s="1" t="s">
        <v>9077</v>
      </c>
      <c r="J4286" s="1104" t="s">
        <v>9078</v>
      </c>
    </row>
    <row x14ac:dyDescent="0.25" r="4287" customHeight="1" ht="23.25">
      <c r="A4287" s="97">
        <v>62</v>
      </c>
      <c r="B4287" s="2" t="s">
        <v>9052</v>
      </c>
      <c r="C4287" s="1101">
        <v>4286</v>
      </c>
      <c r="D4287" s="1101">
        <v>25</v>
      </c>
      <c r="E4287" s="1101">
        <v>42</v>
      </c>
      <c r="F4287" s="1101">
        <v>483</v>
      </c>
      <c r="G4287" s="1101">
        <v>14</v>
      </c>
      <c r="H4287" s="1102">
        <f>MID(I4287,1,50)</f>
      </c>
      <c r="I4287" s="1" t="s">
        <v>9079</v>
      </c>
      <c r="J4287" s="1104" t="s">
        <v>9080</v>
      </c>
    </row>
    <row x14ac:dyDescent="0.25" r="4288" customHeight="1" ht="23.25">
      <c r="A4288" s="97">
        <v>62</v>
      </c>
      <c r="B4288" s="2" t="s">
        <v>9052</v>
      </c>
      <c r="C4288" s="1101">
        <v>4287</v>
      </c>
      <c r="D4288" s="1101">
        <v>25</v>
      </c>
      <c r="E4288" s="1101">
        <v>42</v>
      </c>
      <c r="F4288" s="1101">
        <v>483</v>
      </c>
      <c r="G4288" s="1101">
        <v>15</v>
      </c>
      <c r="H4288" s="1102">
        <f>MID(I4288,1,50)</f>
      </c>
      <c r="I4288" s="1" t="s">
        <v>9081</v>
      </c>
      <c r="J4288" s="1104" t="s">
        <v>9082</v>
      </c>
    </row>
    <row x14ac:dyDescent="0.25" r="4289" customHeight="1" ht="23.25">
      <c r="A4289" s="97">
        <v>62</v>
      </c>
      <c r="B4289" s="2" t="s">
        <v>9052</v>
      </c>
      <c r="C4289" s="1101">
        <v>4288</v>
      </c>
      <c r="D4289" s="1101">
        <v>25</v>
      </c>
      <c r="E4289" s="1101">
        <v>42</v>
      </c>
      <c r="F4289" s="1101">
        <v>484</v>
      </c>
      <c r="G4289" s="1101">
        <v>16</v>
      </c>
      <c r="H4289" s="1102">
        <f>MID(I4289,1,50)</f>
      </c>
      <c r="I4289" s="1" t="s">
        <v>9083</v>
      </c>
      <c r="J4289" s="1104" t="s">
        <v>9084</v>
      </c>
    </row>
    <row x14ac:dyDescent="0.25" r="4290" customHeight="1" ht="23.25">
      <c r="A4290" s="97">
        <v>62</v>
      </c>
      <c r="B4290" s="2" t="s">
        <v>9052</v>
      </c>
      <c r="C4290" s="1101">
        <v>4289</v>
      </c>
      <c r="D4290" s="1101">
        <v>25</v>
      </c>
      <c r="E4290" s="1101">
        <v>42</v>
      </c>
      <c r="F4290" s="1101">
        <v>484</v>
      </c>
      <c r="G4290" s="1101">
        <v>17</v>
      </c>
      <c r="H4290" s="1102">
        <f>MID(I4290,1,50)</f>
      </c>
      <c r="I4290" s="1" t="s">
        <v>9085</v>
      </c>
      <c r="J4290" s="1104" t="s">
        <v>9086</v>
      </c>
    </row>
    <row x14ac:dyDescent="0.25" r="4291" customHeight="1" ht="23.25">
      <c r="A4291" s="97">
        <v>62</v>
      </c>
      <c r="B4291" s="2" t="s">
        <v>9052</v>
      </c>
      <c r="C4291" s="1101">
        <v>4290</v>
      </c>
      <c r="D4291" s="1101">
        <v>25</v>
      </c>
      <c r="E4291" s="1101">
        <v>42</v>
      </c>
      <c r="F4291" s="1101">
        <v>484</v>
      </c>
      <c r="G4291" s="1101">
        <v>18</v>
      </c>
      <c r="H4291" s="1102">
        <f>MID(I4291,1,50)</f>
      </c>
      <c r="I4291" s="1" t="s">
        <v>9087</v>
      </c>
      <c r="J4291" s="1104" t="s">
        <v>9088</v>
      </c>
    </row>
    <row x14ac:dyDescent="0.25" r="4292" customHeight="1" ht="23.25">
      <c r="A4292" s="97">
        <v>62</v>
      </c>
      <c r="B4292" s="2" t="s">
        <v>9052</v>
      </c>
      <c r="C4292" s="1101">
        <v>4291</v>
      </c>
      <c r="D4292" s="1101">
        <v>25</v>
      </c>
      <c r="E4292" s="1101">
        <v>42</v>
      </c>
      <c r="F4292" s="1101">
        <v>484</v>
      </c>
      <c r="G4292" s="1101">
        <v>19</v>
      </c>
      <c r="H4292" s="1102">
        <f>MID(I4292,1,50)</f>
      </c>
      <c r="I4292" s="1" t="s">
        <v>9089</v>
      </c>
      <c r="J4292" s="1104" t="s">
        <v>9090</v>
      </c>
    </row>
    <row x14ac:dyDescent="0.25" r="4293" customHeight="1" ht="23.25">
      <c r="A4293" s="97">
        <v>62</v>
      </c>
      <c r="B4293" s="2" t="s">
        <v>9052</v>
      </c>
      <c r="C4293" s="1101">
        <v>4292</v>
      </c>
      <c r="D4293" s="1101">
        <v>25</v>
      </c>
      <c r="E4293" s="1101">
        <v>42</v>
      </c>
      <c r="F4293" s="1101">
        <v>484</v>
      </c>
      <c r="G4293" s="1101">
        <v>20</v>
      </c>
      <c r="H4293" s="1102">
        <f>MID(I4293,1,50)</f>
      </c>
      <c r="I4293" s="1" t="s">
        <v>9091</v>
      </c>
      <c r="J4293" s="1104" t="s">
        <v>9092</v>
      </c>
    </row>
    <row x14ac:dyDescent="0.25" r="4294" customHeight="1" ht="23.25">
      <c r="A4294" s="97">
        <v>62</v>
      </c>
      <c r="B4294" s="2" t="s">
        <v>9052</v>
      </c>
      <c r="C4294" s="1101">
        <v>4293</v>
      </c>
      <c r="D4294" s="1101">
        <v>25</v>
      </c>
      <c r="E4294" s="1101">
        <v>42</v>
      </c>
      <c r="F4294" s="1101">
        <v>484</v>
      </c>
      <c r="G4294" s="1101">
        <v>21</v>
      </c>
      <c r="H4294" s="1102">
        <f>MID(I4294,1,50)</f>
      </c>
      <c r="I4294" s="1" t="s">
        <v>9093</v>
      </c>
      <c r="J4294" s="1104" t="s">
        <v>9094</v>
      </c>
    </row>
    <row x14ac:dyDescent="0.25" r="4295" customHeight="1" ht="23.25">
      <c r="A4295" s="97">
        <v>62</v>
      </c>
      <c r="B4295" s="2" t="s">
        <v>9052</v>
      </c>
      <c r="C4295" s="1101">
        <v>4294</v>
      </c>
      <c r="D4295" s="1101">
        <v>25</v>
      </c>
      <c r="E4295" s="1101">
        <v>42</v>
      </c>
      <c r="F4295" s="1101">
        <v>484</v>
      </c>
      <c r="G4295" s="1101">
        <v>22</v>
      </c>
      <c r="H4295" s="1102">
        <f>MID(I4295,1,50)</f>
      </c>
      <c r="I4295" s="1" t="s">
        <v>9095</v>
      </c>
      <c r="J4295" s="1104" t="s">
        <v>9096</v>
      </c>
    </row>
    <row x14ac:dyDescent="0.25" r="4296" customHeight="1" ht="23.25">
      <c r="A4296" s="97">
        <v>62</v>
      </c>
      <c r="B4296" s="2" t="s">
        <v>9052</v>
      </c>
      <c r="C4296" s="1101">
        <v>4295</v>
      </c>
      <c r="D4296" s="1101">
        <v>25</v>
      </c>
      <c r="E4296" s="1101">
        <v>42</v>
      </c>
      <c r="F4296" s="1101">
        <v>485</v>
      </c>
      <c r="G4296" s="1101">
        <v>23</v>
      </c>
      <c r="H4296" s="1102">
        <f>MID(I4296,1,50)</f>
      </c>
      <c r="I4296" s="1" t="s">
        <v>9097</v>
      </c>
      <c r="J4296" s="1104" t="s">
        <v>9098</v>
      </c>
    </row>
    <row x14ac:dyDescent="0.25" r="4297" customHeight="1" ht="23.25">
      <c r="A4297" s="97">
        <v>62</v>
      </c>
      <c r="B4297" s="2" t="s">
        <v>9052</v>
      </c>
      <c r="C4297" s="1101">
        <v>4296</v>
      </c>
      <c r="D4297" s="1101">
        <v>25</v>
      </c>
      <c r="E4297" s="1101">
        <v>42</v>
      </c>
      <c r="F4297" s="1101">
        <v>485</v>
      </c>
      <c r="G4297" s="1101">
        <v>24</v>
      </c>
      <c r="H4297" s="1102">
        <f>MID(I4297,1,50)</f>
      </c>
      <c r="I4297" s="1" t="s">
        <v>9099</v>
      </c>
      <c r="J4297" s="1104" t="s">
        <v>9100</v>
      </c>
    </row>
    <row x14ac:dyDescent="0.25" r="4298" customHeight="1" ht="23.25">
      <c r="A4298" s="97">
        <v>62</v>
      </c>
      <c r="B4298" s="2" t="s">
        <v>9052</v>
      </c>
      <c r="C4298" s="1101">
        <v>4297</v>
      </c>
      <c r="D4298" s="1101">
        <v>25</v>
      </c>
      <c r="E4298" s="1101">
        <v>42</v>
      </c>
      <c r="F4298" s="1101">
        <v>485</v>
      </c>
      <c r="G4298" s="1101">
        <v>25</v>
      </c>
      <c r="H4298" s="1102">
        <f>MID(I4298,1,50)</f>
      </c>
      <c r="I4298" s="1" t="s">
        <v>9101</v>
      </c>
      <c r="J4298" s="1104" t="s">
        <v>9102</v>
      </c>
    </row>
    <row x14ac:dyDescent="0.25" r="4299" customHeight="1" ht="23.25">
      <c r="A4299" s="97">
        <v>62</v>
      </c>
      <c r="B4299" s="2" t="s">
        <v>9052</v>
      </c>
      <c r="C4299" s="1101">
        <v>4298</v>
      </c>
      <c r="D4299" s="1101">
        <v>25</v>
      </c>
      <c r="E4299" s="1101">
        <v>42</v>
      </c>
      <c r="F4299" s="1101">
        <v>485</v>
      </c>
      <c r="G4299" s="1101">
        <v>26</v>
      </c>
      <c r="H4299" s="1102">
        <f>MID(I4299,1,50)</f>
      </c>
      <c r="I4299" s="1" t="s">
        <v>9103</v>
      </c>
      <c r="J4299" s="1104" t="s">
        <v>9104</v>
      </c>
    </row>
    <row x14ac:dyDescent="0.25" r="4300" customHeight="1" ht="23.25">
      <c r="A4300" s="97">
        <v>62</v>
      </c>
      <c r="B4300" s="2" t="s">
        <v>9052</v>
      </c>
      <c r="C4300" s="1101">
        <v>4299</v>
      </c>
      <c r="D4300" s="1101">
        <v>25</v>
      </c>
      <c r="E4300" s="1101">
        <v>42</v>
      </c>
      <c r="F4300" s="1101">
        <v>485</v>
      </c>
      <c r="G4300" s="1101">
        <v>27</v>
      </c>
      <c r="H4300" s="1102">
        <f>MID(I4300,1,50)</f>
      </c>
      <c r="I4300" s="1" t="s">
        <v>9105</v>
      </c>
      <c r="J4300" s="1104" t="s">
        <v>9106</v>
      </c>
    </row>
    <row x14ac:dyDescent="0.25" r="4301" customHeight="1" ht="23.25">
      <c r="A4301" s="97">
        <v>62</v>
      </c>
      <c r="B4301" s="2" t="s">
        <v>9052</v>
      </c>
      <c r="C4301" s="1101">
        <v>4300</v>
      </c>
      <c r="D4301" s="1101">
        <v>25</v>
      </c>
      <c r="E4301" s="1101">
        <v>42</v>
      </c>
      <c r="F4301" s="1101">
        <v>485</v>
      </c>
      <c r="G4301" s="1101">
        <v>28</v>
      </c>
      <c r="H4301" s="1102">
        <f>MID(I4301,1,50)</f>
      </c>
      <c r="I4301" s="1" t="s">
        <v>9107</v>
      </c>
      <c r="J4301" s="1104" t="s">
        <v>9108</v>
      </c>
    </row>
    <row x14ac:dyDescent="0.25" r="4302" customHeight="1" ht="23.25">
      <c r="A4302" s="97">
        <v>62</v>
      </c>
      <c r="B4302" s="2" t="s">
        <v>9052</v>
      </c>
      <c r="C4302" s="1101">
        <v>4301</v>
      </c>
      <c r="D4302" s="1101">
        <v>25</v>
      </c>
      <c r="E4302" s="1101">
        <v>42</v>
      </c>
      <c r="F4302" s="1101">
        <v>485</v>
      </c>
      <c r="G4302" s="1101">
        <v>29</v>
      </c>
      <c r="H4302" s="1102">
        <f>MID(I4302,1,50)</f>
      </c>
      <c r="I4302" s="1" t="s">
        <v>9109</v>
      </c>
      <c r="J4302" s="1104" t="s">
        <v>9110</v>
      </c>
    </row>
    <row x14ac:dyDescent="0.25" r="4303" customHeight="1" ht="23.25">
      <c r="A4303" s="97">
        <v>62</v>
      </c>
      <c r="B4303" s="2" t="s">
        <v>9052</v>
      </c>
      <c r="C4303" s="1101">
        <v>4302</v>
      </c>
      <c r="D4303" s="1101">
        <v>25</v>
      </c>
      <c r="E4303" s="1101">
        <v>42</v>
      </c>
      <c r="F4303" s="1101">
        <v>485</v>
      </c>
      <c r="G4303" s="1101">
        <v>30</v>
      </c>
      <c r="H4303" s="1102">
        <f>MID(I4303,1,50)</f>
      </c>
      <c r="I4303" s="1" t="s">
        <v>9111</v>
      </c>
      <c r="J4303" s="1104" t="s">
        <v>9112</v>
      </c>
    </row>
    <row x14ac:dyDescent="0.25" r="4304" customHeight="1" ht="23.25">
      <c r="A4304" s="97">
        <v>62</v>
      </c>
      <c r="B4304" s="2" t="s">
        <v>9052</v>
      </c>
      <c r="C4304" s="1101">
        <v>4303</v>
      </c>
      <c r="D4304" s="1101">
        <v>25</v>
      </c>
      <c r="E4304" s="1101">
        <v>42</v>
      </c>
      <c r="F4304" s="1101">
        <v>485</v>
      </c>
      <c r="G4304" s="1101">
        <v>31</v>
      </c>
      <c r="H4304" s="1102">
        <f>MID(I4304,1,50)</f>
      </c>
      <c r="I4304" s="1" t="s">
        <v>9113</v>
      </c>
      <c r="J4304" s="1104" t="s">
        <v>9114</v>
      </c>
    </row>
    <row x14ac:dyDescent="0.25" r="4305" customHeight="1" ht="23.25">
      <c r="A4305" s="97">
        <v>62</v>
      </c>
      <c r="B4305" s="2" t="s">
        <v>9052</v>
      </c>
      <c r="C4305" s="1101">
        <v>4304</v>
      </c>
      <c r="D4305" s="1101">
        <v>25</v>
      </c>
      <c r="E4305" s="1101">
        <v>42</v>
      </c>
      <c r="F4305" s="1101">
        <v>486</v>
      </c>
      <c r="G4305" s="1101">
        <v>32</v>
      </c>
      <c r="H4305" s="1102">
        <f>MID(I4305,1,50)</f>
      </c>
      <c r="I4305" s="1" t="s">
        <v>9115</v>
      </c>
      <c r="J4305" s="1104" t="s">
        <v>9116</v>
      </c>
    </row>
    <row x14ac:dyDescent="0.25" r="4306" customHeight="1" ht="23.25">
      <c r="A4306" s="97">
        <v>62</v>
      </c>
      <c r="B4306" s="2" t="s">
        <v>9052</v>
      </c>
      <c r="C4306" s="1101">
        <v>4305</v>
      </c>
      <c r="D4306" s="1101">
        <v>25</v>
      </c>
      <c r="E4306" s="1101">
        <v>42</v>
      </c>
      <c r="F4306" s="1101">
        <v>486</v>
      </c>
      <c r="G4306" s="1101">
        <v>33</v>
      </c>
      <c r="H4306" s="1102">
        <f>MID(I4306,1,50)</f>
      </c>
      <c r="I4306" s="1" t="s">
        <v>9117</v>
      </c>
      <c r="J4306" s="1104" t="s">
        <v>9118</v>
      </c>
    </row>
    <row x14ac:dyDescent="0.25" r="4307" customHeight="1" ht="23.25">
      <c r="A4307" s="97">
        <v>62</v>
      </c>
      <c r="B4307" s="2" t="s">
        <v>9052</v>
      </c>
      <c r="C4307" s="1101">
        <v>4306</v>
      </c>
      <c r="D4307" s="1101">
        <v>25</v>
      </c>
      <c r="E4307" s="1101">
        <v>42</v>
      </c>
      <c r="F4307" s="1101">
        <v>486</v>
      </c>
      <c r="G4307" s="1101">
        <v>34</v>
      </c>
      <c r="H4307" s="1102">
        <f>MID(I4307,1,50)</f>
      </c>
      <c r="I4307" s="1" t="s">
        <v>9119</v>
      </c>
      <c r="J4307" s="1104" t="s">
        <v>9120</v>
      </c>
    </row>
    <row x14ac:dyDescent="0.25" r="4308" customHeight="1" ht="23.25">
      <c r="A4308" s="97">
        <v>62</v>
      </c>
      <c r="B4308" s="2" t="s">
        <v>9052</v>
      </c>
      <c r="C4308" s="1101">
        <v>4307</v>
      </c>
      <c r="D4308" s="1101">
        <v>25</v>
      </c>
      <c r="E4308" s="1101">
        <v>42</v>
      </c>
      <c r="F4308" s="1101">
        <v>486</v>
      </c>
      <c r="G4308" s="1101">
        <v>35</v>
      </c>
      <c r="H4308" s="1102">
        <f>MID(I4308,1,50)</f>
      </c>
      <c r="I4308" s="1" t="s">
        <v>9121</v>
      </c>
      <c r="J4308" s="1104" t="s">
        <v>9122</v>
      </c>
    </row>
    <row x14ac:dyDescent="0.25" r="4309" customHeight="1" ht="23.25">
      <c r="A4309" s="97">
        <v>62</v>
      </c>
      <c r="B4309" s="2" t="s">
        <v>9052</v>
      </c>
      <c r="C4309" s="1101">
        <v>4308</v>
      </c>
      <c r="D4309" s="1101">
        <v>25</v>
      </c>
      <c r="E4309" s="1101">
        <v>42</v>
      </c>
      <c r="F4309" s="1101">
        <v>486</v>
      </c>
      <c r="G4309" s="1101">
        <v>36</v>
      </c>
      <c r="H4309" s="1102">
        <f>MID(I4309,1,50)</f>
      </c>
      <c r="I4309" s="1" t="s">
        <v>9123</v>
      </c>
      <c r="J4309" s="1104" t="s">
        <v>9124</v>
      </c>
    </row>
    <row x14ac:dyDescent="0.25" r="4310" customHeight="1" ht="23.25">
      <c r="A4310" s="97">
        <v>62</v>
      </c>
      <c r="B4310" s="2" t="s">
        <v>9052</v>
      </c>
      <c r="C4310" s="1101">
        <v>4309</v>
      </c>
      <c r="D4310" s="1101">
        <v>25</v>
      </c>
      <c r="E4310" s="1101">
        <v>42</v>
      </c>
      <c r="F4310" s="1101">
        <v>486</v>
      </c>
      <c r="G4310" s="1101">
        <v>37</v>
      </c>
      <c r="H4310" s="1102">
        <f>MID(I4310,1,50)</f>
      </c>
      <c r="I4310" s="1" t="s">
        <v>9125</v>
      </c>
      <c r="J4310" s="1104" t="s">
        <v>9126</v>
      </c>
    </row>
    <row x14ac:dyDescent="0.25" r="4311" customHeight="1" ht="23.25">
      <c r="A4311" s="97">
        <v>62</v>
      </c>
      <c r="B4311" s="2" t="s">
        <v>9052</v>
      </c>
      <c r="C4311" s="1101">
        <v>4310</v>
      </c>
      <c r="D4311" s="1101">
        <v>25</v>
      </c>
      <c r="E4311" s="1101">
        <v>42</v>
      </c>
      <c r="F4311" s="1101">
        <v>486</v>
      </c>
      <c r="G4311" s="1101">
        <v>38</v>
      </c>
      <c r="H4311" s="1102">
        <f>MID(I4311,1,50)</f>
      </c>
      <c r="I4311" s="1" t="s">
        <v>9127</v>
      </c>
      <c r="J4311" s="1104" t="s">
        <v>9128</v>
      </c>
    </row>
    <row x14ac:dyDescent="0.25" r="4312" customHeight="1" ht="23.25">
      <c r="A4312" s="97">
        <v>62</v>
      </c>
      <c r="B4312" s="2" t="s">
        <v>9052</v>
      </c>
      <c r="C4312" s="1101">
        <v>4311</v>
      </c>
      <c r="D4312" s="1101">
        <v>25</v>
      </c>
      <c r="E4312" s="1101">
        <v>42</v>
      </c>
      <c r="F4312" s="1101">
        <v>486</v>
      </c>
      <c r="G4312" s="1101">
        <v>39</v>
      </c>
      <c r="H4312" s="1102">
        <f>MID(I4312,1,50)</f>
      </c>
      <c r="I4312" s="1" t="s">
        <v>9129</v>
      </c>
      <c r="J4312" s="1104" t="s">
        <v>9130</v>
      </c>
    </row>
    <row x14ac:dyDescent="0.25" r="4313" customHeight="1" ht="23.25">
      <c r="A4313" s="97">
        <v>62</v>
      </c>
      <c r="B4313" s="2" t="s">
        <v>9052</v>
      </c>
      <c r="C4313" s="1101">
        <v>4312</v>
      </c>
      <c r="D4313" s="1101">
        <v>25</v>
      </c>
      <c r="E4313" s="1101">
        <v>42</v>
      </c>
      <c r="F4313" s="1101">
        <v>486</v>
      </c>
      <c r="G4313" s="1101">
        <v>40</v>
      </c>
      <c r="H4313" s="1102">
        <f>MID(I4313,1,50)</f>
      </c>
      <c r="I4313" s="1" t="s">
        <v>9131</v>
      </c>
      <c r="J4313" s="1104" t="s">
        <v>9132</v>
      </c>
    </row>
    <row x14ac:dyDescent="0.25" r="4314" customHeight="1" ht="23.25">
      <c r="A4314" s="97">
        <v>62</v>
      </c>
      <c r="B4314" s="2" t="s">
        <v>9052</v>
      </c>
      <c r="C4314" s="1101">
        <v>4313</v>
      </c>
      <c r="D4314" s="1101">
        <v>25</v>
      </c>
      <c r="E4314" s="1101">
        <v>42</v>
      </c>
      <c r="F4314" s="1101">
        <v>486</v>
      </c>
      <c r="G4314" s="1101">
        <v>41</v>
      </c>
      <c r="H4314" s="1102">
        <f>MID(I4314,1,50)</f>
      </c>
      <c r="I4314" s="1" t="s">
        <v>9133</v>
      </c>
      <c r="J4314" s="1104" t="s">
        <v>9134</v>
      </c>
    </row>
    <row x14ac:dyDescent="0.25" r="4315" customHeight="1" ht="23.25">
      <c r="A4315" s="97">
        <v>62</v>
      </c>
      <c r="B4315" s="2" t="s">
        <v>9052</v>
      </c>
      <c r="C4315" s="1101">
        <v>4314</v>
      </c>
      <c r="D4315" s="1101">
        <v>25</v>
      </c>
      <c r="E4315" s="1101">
        <v>42</v>
      </c>
      <c r="F4315" s="1101">
        <v>486</v>
      </c>
      <c r="G4315" s="1101">
        <v>42</v>
      </c>
      <c r="H4315" s="1102">
        <f>MID(I4315,1,50)</f>
      </c>
      <c r="I4315" s="1" t="s">
        <v>9135</v>
      </c>
      <c r="J4315" s="1104" t="s">
        <v>9136</v>
      </c>
    </row>
    <row x14ac:dyDescent="0.25" r="4316" customHeight="1" ht="23.25">
      <c r="A4316" s="97">
        <v>62</v>
      </c>
      <c r="B4316" s="2" t="s">
        <v>9052</v>
      </c>
      <c r="C4316" s="1101">
        <v>4315</v>
      </c>
      <c r="D4316" s="1101">
        <v>25</v>
      </c>
      <c r="E4316" s="1101">
        <v>42</v>
      </c>
      <c r="F4316" s="1101">
        <v>486</v>
      </c>
      <c r="G4316" s="1101">
        <v>43</v>
      </c>
      <c r="H4316" s="1102">
        <f>MID(I4316,1,50)</f>
      </c>
      <c r="I4316" s="1" t="s">
        <v>9137</v>
      </c>
      <c r="J4316" s="1104" t="s">
        <v>9138</v>
      </c>
    </row>
    <row x14ac:dyDescent="0.25" r="4317" customHeight="1" ht="23.25">
      <c r="A4317" s="97">
        <v>62</v>
      </c>
      <c r="B4317" s="2" t="s">
        <v>9052</v>
      </c>
      <c r="C4317" s="1101">
        <v>4316</v>
      </c>
      <c r="D4317" s="1101">
        <v>25</v>
      </c>
      <c r="E4317" s="1101">
        <v>42</v>
      </c>
      <c r="F4317" s="1101">
        <v>486</v>
      </c>
      <c r="G4317" s="1101">
        <v>44</v>
      </c>
      <c r="H4317" s="1102">
        <f>MID(I4317,1,50)</f>
      </c>
      <c r="I4317" s="1" t="s">
        <v>9139</v>
      </c>
      <c r="J4317" s="1104" t="s">
        <v>9140</v>
      </c>
    </row>
    <row x14ac:dyDescent="0.25" r="4318" customHeight="1" ht="23.25">
      <c r="A4318" s="97">
        <v>62</v>
      </c>
      <c r="B4318" s="2" t="s">
        <v>9052</v>
      </c>
      <c r="C4318" s="1101">
        <v>4317</v>
      </c>
      <c r="D4318" s="1101">
        <v>25</v>
      </c>
      <c r="E4318" s="1101">
        <v>42</v>
      </c>
      <c r="F4318" s="1101">
        <v>487</v>
      </c>
      <c r="G4318" s="1101">
        <v>45</v>
      </c>
      <c r="H4318" s="1102">
        <f>MID(I4318,1,50)</f>
      </c>
      <c r="I4318" s="1" t="s">
        <v>9141</v>
      </c>
      <c r="J4318" s="1104" t="s">
        <v>9142</v>
      </c>
    </row>
    <row x14ac:dyDescent="0.25" r="4319" customHeight="1" ht="23.25">
      <c r="A4319" s="97">
        <v>62</v>
      </c>
      <c r="B4319" s="2" t="s">
        <v>9052</v>
      </c>
      <c r="C4319" s="1101">
        <v>4318</v>
      </c>
      <c r="D4319" s="1101">
        <v>25</v>
      </c>
      <c r="E4319" s="1101">
        <v>42</v>
      </c>
      <c r="F4319" s="1101">
        <v>487</v>
      </c>
      <c r="G4319" s="1101">
        <v>46</v>
      </c>
      <c r="H4319" s="1102">
        <f>MID(I4319,1,50)</f>
      </c>
      <c r="I4319" s="1" t="s">
        <v>9143</v>
      </c>
      <c r="J4319" s="1104" t="s">
        <v>9144</v>
      </c>
    </row>
    <row x14ac:dyDescent="0.25" r="4320" customHeight="1" ht="23.25">
      <c r="A4320" s="97">
        <v>62</v>
      </c>
      <c r="B4320" s="2" t="s">
        <v>9052</v>
      </c>
      <c r="C4320" s="1101">
        <v>4319</v>
      </c>
      <c r="D4320" s="1101">
        <v>25</v>
      </c>
      <c r="E4320" s="1101">
        <v>42</v>
      </c>
      <c r="F4320" s="1101">
        <v>487</v>
      </c>
      <c r="G4320" s="1101">
        <v>47</v>
      </c>
      <c r="H4320" s="1102">
        <f>MID(I4320,1,50)</f>
      </c>
      <c r="I4320" s="1" t="s">
        <v>9145</v>
      </c>
      <c r="J4320" s="1104" t="s">
        <v>9146</v>
      </c>
    </row>
    <row x14ac:dyDescent="0.25" r="4321" customHeight="1" ht="23.25">
      <c r="A4321" s="97">
        <v>62</v>
      </c>
      <c r="B4321" s="2" t="s">
        <v>9052</v>
      </c>
      <c r="C4321" s="1101">
        <v>4320</v>
      </c>
      <c r="D4321" s="1101">
        <v>25</v>
      </c>
      <c r="E4321" s="1101">
        <v>42</v>
      </c>
      <c r="F4321" s="1101">
        <v>487</v>
      </c>
      <c r="G4321" s="1101">
        <v>48</v>
      </c>
      <c r="H4321" s="1102">
        <f>MID(I4321,1,50)</f>
      </c>
      <c r="I4321" s="1" t="s">
        <v>9147</v>
      </c>
      <c r="J4321" s="1104" t="s">
        <v>9148</v>
      </c>
    </row>
    <row x14ac:dyDescent="0.25" r="4322" customHeight="1" ht="23.25">
      <c r="A4322" s="97">
        <v>62</v>
      </c>
      <c r="B4322" s="2" t="s">
        <v>9052</v>
      </c>
      <c r="C4322" s="1101">
        <v>4321</v>
      </c>
      <c r="D4322" s="1101">
        <v>25</v>
      </c>
      <c r="E4322" s="1101">
        <v>42</v>
      </c>
      <c r="F4322" s="1101">
        <v>487</v>
      </c>
      <c r="G4322" s="1101">
        <v>49</v>
      </c>
      <c r="H4322" s="1102">
        <f>MID(I4322,1,50)</f>
      </c>
      <c r="I4322" s="1" t="s">
        <v>9149</v>
      </c>
      <c r="J4322" s="1104" t="s">
        <v>9150</v>
      </c>
    </row>
    <row x14ac:dyDescent="0.25" r="4323" customHeight="1" ht="23.25">
      <c r="A4323" s="97">
        <v>62</v>
      </c>
      <c r="B4323" s="2" t="s">
        <v>9052</v>
      </c>
      <c r="C4323" s="1101">
        <v>4322</v>
      </c>
      <c r="D4323" s="1101">
        <v>25</v>
      </c>
      <c r="E4323" s="1101">
        <v>42</v>
      </c>
      <c r="F4323" s="1101">
        <v>487</v>
      </c>
      <c r="G4323" s="1101">
        <v>50</v>
      </c>
      <c r="H4323" s="1102">
        <f>MID(I4323,1,50)</f>
      </c>
      <c r="I4323" s="1" t="s">
        <v>9151</v>
      </c>
      <c r="J4323" s="1104" t="s">
        <v>9152</v>
      </c>
    </row>
    <row x14ac:dyDescent="0.25" r="4324" customHeight="1" ht="23.25">
      <c r="A4324" s="97">
        <v>62</v>
      </c>
      <c r="B4324" s="2" t="s">
        <v>9052</v>
      </c>
      <c r="C4324" s="1101">
        <v>4323</v>
      </c>
      <c r="D4324" s="1101">
        <v>25</v>
      </c>
      <c r="E4324" s="1101">
        <v>42</v>
      </c>
      <c r="F4324" s="1101">
        <v>487</v>
      </c>
      <c r="G4324" s="1101">
        <v>51</v>
      </c>
      <c r="H4324" s="1102">
        <f>MID(I4324,1,50)</f>
      </c>
      <c r="I4324" s="1" t="s">
        <v>9153</v>
      </c>
      <c r="J4324" s="1104" t="s">
        <v>9154</v>
      </c>
    </row>
    <row x14ac:dyDescent="0.25" r="4325" customHeight="1" ht="23.25">
      <c r="A4325" s="97">
        <v>62</v>
      </c>
      <c r="B4325" s="2" t="s">
        <v>9052</v>
      </c>
      <c r="C4325" s="1101">
        <v>4324</v>
      </c>
      <c r="D4325" s="1101">
        <v>25</v>
      </c>
      <c r="E4325" s="1101">
        <v>42</v>
      </c>
      <c r="F4325" s="1101">
        <v>488</v>
      </c>
      <c r="G4325" s="1101">
        <v>52</v>
      </c>
      <c r="H4325" s="1102">
        <f>MID(I4325,1,50)</f>
      </c>
      <c r="I4325" s="1" t="s">
        <v>9155</v>
      </c>
      <c r="J4325" s="1104" t="s">
        <v>9156</v>
      </c>
    </row>
    <row x14ac:dyDescent="0.25" r="4326" customHeight="1" ht="23.25">
      <c r="A4326" s="97">
        <v>62</v>
      </c>
      <c r="B4326" s="2" t="s">
        <v>9052</v>
      </c>
      <c r="C4326" s="1101">
        <v>4325</v>
      </c>
      <c r="D4326" s="1101">
        <v>25</v>
      </c>
      <c r="E4326" s="1101">
        <v>42</v>
      </c>
      <c r="F4326" s="1101">
        <v>488</v>
      </c>
      <c r="G4326" s="1101">
        <v>53</v>
      </c>
      <c r="H4326" s="1102">
        <f>MID(I4326,1,50)</f>
      </c>
      <c r="I4326" s="1" t="s">
        <v>9157</v>
      </c>
      <c r="J4326" s="1104" t="s">
        <v>9158</v>
      </c>
    </row>
    <row x14ac:dyDescent="0.25" r="4327" customHeight="1" ht="23.25">
      <c r="A4327" s="97">
        <v>63</v>
      </c>
      <c r="B4327" s="2" t="s">
        <v>9159</v>
      </c>
      <c r="C4327" s="1101">
        <v>4326</v>
      </c>
      <c r="D4327" s="1101">
        <v>25</v>
      </c>
      <c r="E4327" s="1101">
        <v>43</v>
      </c>
      <c r="F4327" s="1101">
        <v>488</v>
      </c>
      <c r="G4327" s="1101">
        <v>1</v>
      </c>
      <c r="H4327" s="1102">
        <f>MID(I4327,1,50)</f>
      </c>
      <c r="I4327" s="1" t="s">
        <v>8776</v>
      </c>
      <c r="J4327" s="1104" t="s">
        <v>9160</v>
      </c>
    </row>
    <row x14ac:dyDescent="0.25" r="4328" customHeight="1" ht="23.25">
      <c r="A4328" s="97">
        <v>63</v>
      </c>
      <c r="B4328" s="2" t="s">
        <v>9159</v>
      </c>
      <c r="C4328" s="1101">
        <v>4327</v>
      </c>
      <c r="D4328" s="1101">
        <v>25</v>
      </c>
      <c r="E4328" s="1101">
        <v>43</v>
      </c>
      <c r="F4328" s="1101">
        <v>488</v>
      </c>
      <c r="G4328" s="1101">
        <v>2</v>
      </c>
      <c r="H4328" s="1102">
        <f>MID(I4328,1,50)</f>
      </c>
      <c r="I4328" s="1" t="s">
        <v>9161</v>
      </c>
      <c r="J4328" s="1104" t="s">
        <v>9162</v>
      </c>
    </row>
    <row x14ac:dyDescent="0.25" r="4329" customHeight="1" ht="23.25">
      <c r="A4329" s="97">
        <v>63</v>
      </c>
      <c r="B4329" s="2" t="s">
        <v>9159</v>
      </c>
      <c r="C4329" s="1101">
        <v>4328</v>
      </c>
      <c r="D4329" s="1101">
        <v>25</v>
      </c>
      <c r="E4329" s="1101">
        <v>43</v>
      </c>
      <c r="F4329" s="1101">
        <v>488</v>
      </c>
      <c r="G4329" s="1101">
        <v>3</v>
      </c>
      <c r="H4329" s="1102">
        <f>MID(I4329,1,50)</f>
      </c>
      <c r="I4329" s="1" t="s">
        <v>9163</v>
      </c>
      <c r="J4329" s="1104" t="s">
        <v>9164</v>
      </c>
    </row>
    <row x14ac:dyDescent="0.25" r="4330" customHeight="1" ht="23.25">
      <c r="A4330" s="97">
        <v>63</v>
      </c>
      <c r="B4330" s="2" t="s">
        <v>9159</v>
      </c>
      <c r="C4330" s="1101">
        <v>4329</v>
      </c>
      <c r="D4330" s="1101">
        <v>25</v>
      </c>
      <c r="E4330" s="1101">
        <v>43</v>
      </c>
      <c r="F4330" s="1101">
        <v>488</v>
      </c>
      <c r="G4330" s="1101">
        <v>4</v>
      </c>
      <c r="H4330" s="1102">
        <f>MID(I4330,1,50)</f>
      </c>
      <c r="I4330" s="1" t="s">
        <v>9165</v>
      </c>
      <c r="J4330" s="1104" t="s">
        <v>9166</v>
      </c>
    </row>
    <row x14ac:dyDescent="0.25" r="4331" customHeight="1" ht="23.25">
      <c r="A4331" s="97">
        <v>63</v>
      </c>
      <c r="B4331" s="2" t="s">
        <v>9159</v>
      </c>
      <c r="C4331" s="1101">
        <v>4330</v>
      </c>
      <c r="D4331" s="1101">
        <v>25</v>
      </c>
      <c r="E4331" s="1101">
        <v>43</v>
      </c>
      <c r="F4331" s="1101">
        <v>488</v>
      </c>
      <c r="G4331" s="1101">
        <v>5</v>
      </c>
      <c r="H4331" s="1102">
        <f>MID(I4331,1,50)</f>
      </c>
      <c r="I4331" s="1" t="s">
        <v>9167</v>
      </c>
      <c r="J4331" s="1104" t="s">
        <v>9168</v>
      </c>
    </row>
    <row x14ac:dyDescent="0.25" r="4332" customHeight="1" ht="23.25">
      <c r="A4332" s="97">
        <v>63</v>
      </c>
      <c r="B4332" s="2" t="s">
        <v>9159</v>
      </c>
      <c r="C4332" s="1101">
        <v>4331</v>
      </c>
      <c r="D4332" s="1101">
        <v>25</v>
      </c>
      <c r="E4332" s="1101">
        <v>43</v>
      </c>
      <c r="F4332" s="1101">
        <v>488</v>
      </c>
      <c r="G4332" s="1101">
        <v>6</v>
      </c>
      <c r="H4332" s="1102">
        <f>MID(I4332,1,50)</f>
      </c>
      <c r="I4332" s="1" t="s">
        <v>9169</v>
      </c>
      <c r="J4332" s="1104" t="s">
        <v>9170</v>
      </c>
    </row>
    <row x14ac:dyDescent="0.25" r="4333" customHeight="1" ht="23.25">
      <c r="A4333" s="97">
        <v>63</v>
      </c>
      <c r="B4333" s="2" t="s">
        <v>9159</v>
      </c>
      <c r="C4333" s="1101">
        <v>4332</v>
      </c>
      <c r="D4333" s="1101">
        <v>25</v>
      </c>
      <c r="E4333" s="1101">
        <v>43</v>
      </c>
      <c r="F4333" s="1101">
        <v>488</v>
      </c>
      <c r="G4333" s="1101">
        <v>7</v>
      </c>
      <c r="H4333" s="1102">
        <f>MID(I4333,1,50)</f>
      </c>
      <c r="I4333" s="1" t="s">
        <v>9171</v>
      </c>
      <c r="J4333" s="1104" t="s">
        <v>9172</v>
      </c>
    </row>
    <row x14ac:dyDescent="0.25" r="4334" customHeight="1" ht="23.25">
      <c r="A4334" s="97">
        <v>63</v>
      </c>
      <c r="B4334" s="2" t="s">
        <v>9159</v>
      </c>
      <c r="C4334" s="1101">
        <v>4333</v>
      </c>
      <c r="D4334" s="1101">
        <v>25</v>
      </c>
      <c r="E4334" s="1101">
        <v>43</v>
      </c>
      <c r="F4334" s="1101">
        <v>488</v>
      </c>
      <c r="G4334" s="1101">
        <v>8</v>
      </c>
      <c r="H4334" s="1102">
        <f>MID(I4334,1,50)</f>
      </c>
      <c r="I4334" s="1" t="s">
        <v>9173</v>
      </c>
      <c r="J4334" s="1104" t="s">
        <v>9174</v>
      </c>
    </row>
    <row x14ac:dyDescent="0.25" r="4335" customHeight="1" ht="23.25">
      <c r="A4335" s="97">
        <v>63</v>
      </c>
      <c r="B4335" s="2" t="s">
        <v>9159</v>
      </c>
      <c r="C4335" s="1101">
        <v>4334</v>
      </c>
      <c r="D4335" s="1101">
        <v>25</v>
      </c>
      <c r="E4335" s="1101">
        <v>43</v>
      </c>
      <c r="F4335" s="1101">
        <v>488</v>
      </c>
      <c r="G4335" s="1101">
        <v>9</v>
      </c>
      <c r="H4335" s="1102">
        <f>MID(I4335,1,50)</f>
      </c>
      <c r="I4335" s="1" t="s">
        <v>9175</v>
      </c>
      <c r="J4335" s="1104" t="s">
        <v>9176</v>
      </c>
    </row>
    <row x14ac:dyDescent="0.25" r="4336" customHeight="1" ht="23.25">
      <c r="A4336" s="97">
        <v>63</v>
      </c>
      <c r="B4336" s="2" t="s">
        <v>9159</v>
      </c>
      <c r="C4336" s="1101">
        <v>4335</v>
      </c>
      <c r="D4336" s="1101">
        <v>25</v>
      </c>
      <c r="E4336" s="1101">
        <v>43</v>
      </c>
      <c r="F4336" s="1101">
        <v>488</v>
      </c>
      <c r="G4336" s="1101">
        <v>10</v>
      </c>
      <c r="H4336" s="1102">
        <f>MID(I4336,1,50)</f>
      </c>
      <c r="I4336" s="1" t="s">
        <v>9177</v>
      </c>
      <c r="J4336" s="1104" t="s">
        <v>9178</v>
      </c>
    </row>
    <row x14ac:dyDescent="0.25" r="4337" customHeight="1" ht="23.25">
      <c r="A4337" s="97">
        <v>63</v>
      </c>
      <c r="B4337" s="2" t="s">
        <v>9159</v>
      </c>
      <c r="C4337" s="1101">
        <v>4336</v>
      </c>
      <c r="D4337" s="1101">
        <v>25</v>
      </c>
      <c r="E4337" s="1101">
        <v>43</v>
      </c>
      <c r="F4337" s="1101">
        <v>489</v>
      </c>
      <c r="G4337" s="1101">
        <v>11</v>
      </c>
      <c r="H4337" s="1102">
        <f>MID(I4337,1,50)</f>
      </c>
      <c r="I4337" s="1" t="s">
        <v>9179</v>
      </c>
      <c r="J4337" s="1104" t="s">
        <v>9180</v>
      </c>
    </row>
    <row x14ac:dyDescent="0.25" r="4338" customHeight="1" ht="23.25">
      <c r="A4338" s="97">
        <v>63</v>
      </c>
      <c r="B4338" s="2" t="s">
        <v>9159</v>
      </c>
      <c r="C4338" s="1101">
        <v>4337</v>
      </c>
      <c r="D4338" s="1101">
        <v>25</v>
      </c>
      <c r="E4338" s="1101">
        <v>43</v>
      </c>
      <c r="F4338" s="1101">
        <v>489</v>
      </c>
      <c r="G4338" s="1101">
        <v>12</v>
      </c>
      <c r="H4338" s="1102">
        <f>MID(I4338,1,50)</f>
      </c>
      <c r="I4338" s="1" t="s">
        <v>9181</v>
      </c>
      <c r="J4338" s="1104" t="s">
        <v>9182</v>
      </c>
    </row>
    <row x14ac:dyDescent="0.25" r="4339" customHeight="1" ht="23.25">
      <c r="A4339" s="97">
        <v>63</v>
      </c>
      <c r="B4339" s="2" t="s">
        <v>9159</v>
      </c>
      <c r="C4339" s="1101">
        <v>4338</v>
      </c>
      <c r="D4339" s="1101">
        <v>25</v>
      </c>
      <c r="E4339" s="1101">
        <v>43</v>
      </c>
      <c r="F4339" s="1101">
        <v>489</v>
      </c>
      <c r="G4339" s="1101">
        <v>13</v>
      </c>
      <c r="H4339" s="1102">
        <f>MID(I4339,1,50)</f>
      </c>
      <c r="I4339" s="1" t="s">
        <v>9183</v>
      </c>
      <c r="J4339" s="1104" t="s">
        <v>9184</v>
      </c>
    </row>
    <row x14ac:dyDescent="0.25" r="4340" customHeight="1" ht="23.25">
      <c r="A4340" s="97">
        <v>63</v>
      </c>
      <c r="B4340" s="2" t="s">
        <v>9159</v>
      </c>
      <c r="C4340" s="1101">
        <v>4339</v>
      </c>
      <c r="D4340" s="1101">
        <v>25</v>
      </c>
      <c r="E4340" s="1101">
        <v>43</v>
      </c>
      <c r="F4340" s="1101">
        <v>489</v>
      </c>
      <c r="G4340" s="1101">
        <v>14</v>
      </c>
      <c r="H4340" s="1102">
        <f>MID(I4340,1,50)</f>
      </c>
      <c r="I4340" s="1" t="s">
        <v>9185</v>
      </c>
      <c r="J4340" s="1104" t="s">
        <v>9186</v>
      </c>
    </row>
    <row x14ac:dyDescent="0.25" r="4341" customHeight="1" ht="23.25">
      <c r="A4341" s="97">
        <v>63</v>
      </c>
      <c r="B4341" s="2" t="s">
        <v>9159</v>
      </c>
      <c r="C4341" s="1101">
        <v>4340</v>
      </c>
      <c r="D4341" s="1101">
        <v>25</v>
      </c>
      <c r="E4341" s="1101">
        <v>43</v>
      </c>
      <c r="F4341" s="1101">
        <v>489</v>
      </c>
      <c r="G4341" s="1101">
        <v>15</v>
      </c>
      <c r="H4341" s="1102">
        <f>MID(I4341,1,50)</f>
      </c>
      <c r="I4341" s="1" t="s">
        <v>9187</v>
      </c>
      <c r="J4341" s="1104" t="s">
        <v>9188</v>
      </c>
    </row>
    <row x14ac:dyDescent="0.25" r="4342" customHeight="1" ht="23.25">
      <c r="A4342" s="97">
        <v>63</v>
      </c>
      <c r="B4342" s="2" t="s">
        <v>9159</v>
      </c>
      <c r="C4342" s="1101">
        <v>4341</v>
      </c>
      <c r="D4342" s="1101">
        <v>25</v>
      </c>
      <c r="E4342" s="1101">
        <v>43</v>
      </c>
      <c r="F4342" s="1101">
        <v>489</v>
      </c>
      <c r="G4342" s="1101">
        <v>16</v>
      </c>
      <c r="H4342" s="1102">
        <f>MID(I4342,1,50)</f>
      </c>
      <c r="I4342" s="1" t="s">
        <v>9189</v>
      </c>
      <c r="J4342" s="1104" t="s">
        <v>9190</v>
      </c>
    </row>
    <row x14ac:dyDescent="0.25" r="4343" customHeight="1" ht="23.25">
      <c r="A4343" s="97">
        <v>63</v>
      </c>
      <c r="B4343" s="2" t="s">
        <v>9159</v>
      </c>
      <c r="C4343" s="1101">
        <v>4342</v>
      </c>
      <c r="D4343" s="1101">
        <v>25</v>
      </c>
      <c r="E4343" s="1101">
        <v>43</v>
      </c>
      <c r="F4343" s="1101">
        <v>489</v>
      </c>
      <c r="G4343" s="1101">
        <v>17</v>
      </c>
      <c r="H4343" s="1102">
        <f>MID(I4343,1,50)</f>
      </c>
      <c r="I4343" s="1" t="s">
        <v>9191</v>
      </c>
      <c r="J4343" s="1104" t="s">
        <v>9192</v>
      </c>
    </row>
    <row x14ac:dyDescent="0.25" r="4344" customHeight="1" ht="23.25">
      <c r="A4344" s="97">
        <v>63</v>
      </c>
      <c r="B4344" s="2" t="s">
        <v>9159</v>
      </c>
      <c r="C4344" s="1101">
        <v>4343</v>
      </c>
      <c r="D4344" s="1101">
        <v>25</v>
      </c>
      <c r="E4344" s="1101">
        <v>43</v>
      </c>
      <c r="F4344" s="1101">
        <v>489</v>
      </c>
      <c r="G4344" s="1101">
        <v>18</v>
      </c>
      <c r="H4344" s="1102">
        <f>MID(I4344,1,50)</f>
      </c>
      <c r="I4344" s="1" t="s">
        <v>9193</v>
      </c>
      <c r="J4344" s="1104" t="s">
        <v>9194</v>
      </c>
    </row>
    <row x14ac:dyDescent="0.25" r="4345" customHeight="1" ht="23.25">
      <c r="A4345" s="97">
        <v>63</v>
      </c>
      <c r="B4345" s="2" t="s">
        <v>9159</v>
      </c>
      <c r="C4345" s="1101">
        <v>4344</v>
      </c>
      <c r="D4345" s="1101">
        <v>25</v>
      </c>
      <c r="E4345" s="1101">
        <v>43</v>
      </c>
      <c r="F4345" s="1101">
        <v>489</v>
      </c>
      <c r="G4345" s="1101">
        <v>19</v>
      </c>
      <c r="H4345" s="1102">
        <f>MID(I4345,1,50)</f>
      </c>
      <c r="I4345" s="1" t="s">
        <v>9195</v>
      </c>
      <c r="J4345" s="1104" t="s">
        <v>9196</v>
      </c>
    </row>
    <row x14ac:dyDescent="0.25" r="4346" customHeight="1" ht="23.25">
      <c r="A4346" s="97">
        <v>63</v>
      </c>
      <c r="B4346" s="2" t="s">
        <v>9159</v>
      </c>
      <c r="C4346" s="1101">
        <v>4345</v>
      </c>
      <c r="D4346" s="1101">
        <v>25</v>
      </c>
      <c r="E4346" s="1101">
        <v>43</v>
      </c>
      <c r="F4346" s="1101">
        <v>489</v>
      </c>
      <c r="G4346" s="1101">
        <v>20</v>
      </c>
      <c r="H4346" s="1102">
        <f>MID(I4346,1,50)</f>
      </c>
      <c r="I4346" s="1" t="s">
        <v>9197</v>
      </c>
      <c r="J4346" s="1104" t="s">
        <v>9198</v>
      </c>
    </row>
    <row x14ac:dyDescent="0.25" r="4347" customHeight="1" ht="23.25">
      <c r="A4347" s="97">
        <v>63</v>
      </c>
      <c r="B4347" s="2" t="s">
        <v>9159</v>
      </c>
      <c r="C4347" s="1101">
        <v>4346</v>
      </c>
      <c r="D4347" s="1101">
        <v>25</v>
      </c>
      <c r="E4347" s="1101">
        <v>43</v>
      </c>
      <c r="F4347" s="1101">
        <v>489</v>
      </c>
      <c r="G4347" s="1101">
        <v>21</v>
      </c>
      <c r="H4347" s="1102">
        <f>MID(I4347,1,50)</f>
      </c>
      <c r="I4347" s="1" t="s">
        <v>9199</v>
      </c>
      <c r="J4347" s="1104" t="s">
        <v>9200</v>
      </c>
    </row>
    <row x14ac:dyDescent="0.25" r="4348" customHeight="1" ht="23.25">
      <c r="A4348" s="97">
        <v>63</v>
      </c>
      <c r="B4348" s="2" t="s">
        <v>9159</v>
      </c>
      <c r="C4348" s="1101">
        <v>4347</v>
      </c>
      <c r="D4348" s="1101">
        <v>25</v>
      </c>
      <c r="E4348" s="1101">
        <v>43</v>
      </c>
      <c r="F4348" s="1101">
        <v>489</v>
      </c>
      <c r="G4348" s="1101">
        <v>22</v>
      </c>
      <c r="H4348" s="1102">
        <f>MID(I4348,1,50)</f>
      </c>
      <c r="I4348" s="1" t="s">
        <v>9201</v>
      </c>
      <c r="J4348" s="1104" t="s">
        <v>9202</v>
      </c>
    </row>
    <row x14ac:dyDescent="0.25" r="4349" customHeight="1" ht="23.25">
      <c r="A4349" s="97">
        <v>63</v>
      </c>
      <c r="B4349" s="2" t="s">
        <v>9159</v>
      </c>
      <c r="C4349" s="1101">
        <v>4348</v>
      </c>
      <c r="D4349" s="1101">
        <v>25</v>
      </c>
      <c r="E4349" s="1101">
        <v>43</v>
      </c>
      <c r="F4349" s="1101">
        <v>490</v>
      </c>
      <c r="G4349" s="1101">
        <v>23</v>
      </c>
      <c r="H4349" s="1102">
        <f>MID(I4349,1,50)</f>
      </c>
      <c r="I4349" s="1" t="s">
        <v>9203</v>
      </c>
      <c r="J4349" s="1104" t="s">
        <v>9204</v>
      </c>
    </row>
    <row x14ac:dyDescent="0.25" r="4350" customHeight="1" ht="23.25">
      <c r="A4350" s="97">
        <v>63</v>
      </c>
      <c r="B4350" s="2" t="s">
        <v>9159</v>
      </c>
      <c r="C4350" s="1101">
        <v>4349</v>
      </c>
      <c r="D4350" s="1101">
        <v>25</v>
      </c>
      <c r="E4350" s="1101">
        <v>43</v>
      </c>
      <c r="F4350" s="1101">
        <v>490</v>
      </c>
      <c r="G4350" s="1101">
        <v>24</v>
      </c>
      <c r="H4350" s="1102">
        <f>MID(I4350,1,50)</f>
      </c>
      <c r="I4350" s="1" t="s">
        <v>9205</v>
      </c>
      <c r="J4350" s="1104" t="s">
        <v>9206</v>
      </c>
    </row>
    <row x14ac:dyDescent="0.25" r="4351" customHeight="1" ht="23.25">
      <c r="A4351" s="97">
        <v>63</v>
      </c>
      <c r="B4351" s="2" t="s">
        <v>9159</v>
      </c>
      <c r="C4351" s="1101">
        <v>4350</v>
      </c>
      <c r="D4351" s="1101">
        <v>25</v>
      </c>
      <c r="E4351" s="1101">
        <v>43</v>
      </c>
      <c r="F4351" s="1101">
        <v>490</v>
      </c>
      <c r="G4351" s="1101">
        <v>25</v>
      </c>
      <c r="H4351" s="1102">
        <f>MID(I4351,1,50)</f>
      </c>
      <c r="I4351" s="1" t="s">
        <v>9207</v>
      </c>
      <c r="J4351" s="1104" t="s">
        <v>9208</v>
      </c>
    </row>
    <row x14ac:dyDescent="0.25" r="4352" customHeight="1" ht="23.25">
      <c r="A4352" s="97">
        <v>63</v>
      </c>
      <c r="B4352" s="2" t="s">
        <v>9159</v>
      </c>
      <c r="C4352" s="1101">
        <v>4351</v>
      </c>
      <c r="D4352" s="1101">
        <v>25</v>
      </c>
      <c r="E4352" s="1101">
        <v>43</v>
      </c>
      <c r="F4352" s="1101">
        <v>490</v>
      </c>
      <c r="G4352" s="1101">
        <v>26</v>
      </c>
      <c r="H4352" s="1102">
        <f>MID(I4352,1,50)</f>
      </c>
      <c r="I4352" s="1" t="s">
        <v>9209</v>
      </c>
      <c r="J4352" s="1104" t="s">
        <v>9210</v>
      </c>
    </row>
    <row x14ac:dyDescent="0.25" r="4353" customHeight="1" ht="23.25">
      <c r="A4353" s="97">
        <v>63</v>
      </c>
      <c r="B4353" s="2" t="s">
        <v>9159</v>
      </c>
      <c r="C4353" s="1101">
        <v>4352</v>
      </c>
      <c r="D4353" s="1101">
        <v>25</v>
      </c>
      <c r="E4353" s="1101">
        <v>43</v>
      </c>
      <c r="F4353" s="1101">
        <v>490</v>
      </c>
      <c r="G4353" s="1101">
        <v>27</v>
      </c>
      <c r="H4353" s="1102">
        <f>MID(I4353,1,50)</f>
      </c>
      <c r="I4353" s="1" t="s">
        <v>9211</v>
      </c>
      <c r="J4353" s="1104" t="s">
        <v>9212</v>
      </c>
    </row>
    <row x14ac:dyDescent="0.25" r="4354" customHeight="1" ht="23.25">
      <c r="A4354" s="97">
        <v>63</v>
      </c>
      <c r="B4354" s="2" t="s">
        <v>9159</v>
      </c>
      <c r="C4354" s="1101">
        <v>4353</v>
      </c>
      <c r="D4354" s="1101">
        <v>25</v>
      </c>
      <c r="E4354" s="1101">
        <v>43</v>
      </c>
      <c r="F4354" s="1101">
        <v>490</v>
      </c>
      <c r="G4354" s="1101">
        <v>28</v>
      </c>
      <c r="H4354" s="1102">
        <f>MID(I4354,1,50)</f>
      </c>
      <c r="I4354" s="1" t="s">
        <v>9213</v>
      </c>
      <c r="J4354" s="1104" t="s">
        <v>9214</v>
      </c>
    </row>
    <row x14ac:dyDescent="0.25" r="4355" customHeight="1" ht="23.25">
      <c r="A4355" s="97">
        <v>63</v>
      </c>
      <c r="B4355" s="2" t="s">
        <v>9159</v>
      </c>
      <c r="C4355" s="1101">
        <v>4354</v>
      </c>
      <c r="D4355" s="1101">
        <v>25</v>
      </c>
      <c r="E4355" s="1101">
        <v>43</v>
      </c>
      <c r="F4355" s="1101">
        <v>490</v>
      </c>
      <c r="G4355" s="1101">
        <v>29</v>
      </c>
      <c r="H4355" s="1102">
        <f>MID(I4355,1,50)</f>
      </c>
      <c r="I4355" s="1" t="s">
        <v>9215</v>
      </c>
      <c r="J4355" s="1104" t="s">
        <v>9216</v>
      </c>
    </row>
    <row x14ac:dyDescent="0.25" r="4356" customHeight="1" ht="23.25">
      <c r="A4356" s="97">
        <v>63</v>
      </c>
      <c r="B4356" s="2" t="s">
        <v>9159</v>
      </c>
      <c r="C4356" s="1101">
        <v>4355</v>
      </c>
      <c r="D4356" s="1101">
        <v>25</v>
      </c>
      <c r="E4356" s="1101">
        <v>43</v>
      </c>
      <c r="F4356" s="1101">
        <v>490</v>
      </c>
      <c r="G4356" s="1101">
        <v>30</v>
      </c>
      <c r="H4356" s="1102">
        <f>MID(I4356,1,50)</f>
      </c>
      <c r="I4356" s="1" t="s">
        <v>9217</v>
      </c>
      <c r="J4356" s="1104" t="s">
        <v>9218</v>
      </c>
    </row>
    <row x14ac:dyDescent="0.25" r="4357" customHeight="1" ht="23.25">
      <c r="A4357" s="97">
        <v>63</v>
      </c>
      <c r="B4357" s="2" t="s">
        <v>9159</v>
      </c>
      <c r="C4357" s="1101">
        <v>4356</v>
      </c>
      <c r="D4357" s="1101">
        <v>25</v>
      </c>
      <c r="E4357" s="1101">
        <v>43</v>
      </c>
      <c r="F4357" s="1101">
        <v>490</v>
      </c>
      <c r="G4357" s="1101">
        <v>31</v>
      </c>
      <c r="H4357" s="1102">
        <f>MID(I4357,1,50)</f>
      </c>
      <c r="I4357" s="1" t="s">
        <v>9219</v>
      </c>
      <c r="J4357" s="1104" t="s">
        <v>9220</v>
      </c>
    </row>
    <row x14ac:dyDescent="0.25" r="4358" customHeight="1" ht="23.25">
      <c r="A4358" s="97">
        <v>63</v>
      </c>
      <c r="B4358" s="2" t="s">
        <v>9159</v>
      </c>
      <c r="C4358" s="1101">
        <v>4357</v>
      </c>
      <c r="D4358" s="1101">
        <v>25</v>
      </c>
      <c r="E4358" s="1101">
        <v>43</v>
      </c>
      <c r="F4358" s="1101">
        <v>490</v>
      </c>
      <c r="G4358" s="1101">
        <v>32</v>
      </c>
      <c r="H4358" s="1102">
        <f>MID(I4358,1,50)</f>
      </c>
      <c r="I4358" s="1" t="s">
        <v>9221</v>
      </c>
      <c r="J4358" s="1104" t="s">
        <v>9222</v>
      </c>
    </row>
    <row x14ac:dyDescent="0.25" r="4359" customHeight="1" ht="23.25">
      <c r="A4359" s="97">
        <v>63</v>
      </c>
      <c r="B4359" s="2" t="s">
        <v>9159</v>
      </c>
      <c r="C4359" s="1101">
        <v>4358</v>
      </c>
      <c r="D4359" s="1101">
        <v>25</v>
      </c>
      <c r="E4359" s="1101">
        <v>43</v>
      </c>
      <c r="F4359" s="1101">
        <v>490</v>
      </c>
      <c r="G4359" s="1101">
        <v>33</v>
      </c>
      <c r="H4359" s="1102">
        <f>MID(I4359,1,50)</f>
      </c>
      <c r="I4359" s="1" t="s">
        <v>9223</v>
      </c>
      <c r="J4359" s="1104" t="s">
        <v>9224</v>
      </c>
    </row>
    <row x14ac:dyDescent="0.25" r="4360" customHeight="1" ht="23.25">
      <c r="A4360" s="97">
        <v>63</v>
      </c>
      <c r="B4360" s="2" t="s">
        <v>9159</v>
      </c>
      <c r="C4360" s="1101">
        <v>4359</v>
      </c>
      <c r="D4360" s="1101">
        <v>25</v>
      </c>
      <c r="E4360" s="1101">
        <v>43</v>
      </c>
      <c r="F4360" s="1101">
        <v>491</v>
      </c>
      <c r="G4360" s="1101">
        <v>34</v>
      </c>
      <c r="H4360" s="1102">
        <f>MID(I4360,1,50)</f>
      </c>
      <c r="I4360" s="1" t="s">
        <v>9225</v>
      </c>
      <c r="J4360" s="1104" t="s">
        <v>9226</v>
      </c>
    </row>
    <row x14ac:dyDescent="0.25" r="4361" customHeight="1" ht="23.25">
      <c r="A4361" s="97">
        <v>63</v>
      </c>
      <c r="B4361" s="2" t="s">
        <v>9159</v>
      </c>
      <c r="C4361" s="1101">
        <v>4360</v>
      </c>
      <c r="D4361" s="1101">
        <v>25</v>
      </c>
      <c r="E4361" s="1101">
        <v>43</v>
      </c>
      <c r="F4361" s="1101">
        <v>491</v>
      </c>
      <c r="G4361" s="1101">
        <v>35</v>
      </c>
      <c r="H4361" s="1102">
        <f>MID(I4361,1,50)</f>
      </c>
      <c r="I4361" s="1" t="s">
        <v>9227</v>
      </c>
      <c r="J4361" s="1104" t="s">
        <v>9228</v>
      </c>
    </row>
    <row x14ac:dyDescent="0.25" r="4362" customHeight="1" ht="23.25">
      <c r="A4362" s="97">
        <v>63</v>
      </c>
      <c r="B4362" s="2" t="s">
        <v>9159</v>
      </c>
      <c r="C4362" s="1101">
        <v>4361</v>
      </c>
      <c r="D4362" s="1101">
        <v>25</v>
      </c>
      <c r="E4362" s="1101">
        <v>43</v>
      </c>
      <c r="F4362" s="1101">
        <v>491</v>
      </c>
      <c r="G4362" s="1101">
        <v>36</v>
      </c>
      <c r="H4362" s="1102">
        <f>MID(I4362,1,50)</f>
      </c>
      <c r="I4362" s="1" t="s">
        <v>9229</v>
      </c>
      <c r="J4362" s="1104" t="s">
        <v>9230</v>
      </c>
    </row>
    <row x14ac:dyDescent="0.25" r="4363" customHeight="1" ht="23.25">
      <c r="A4363" s="97">
        <v>63</v>
      </c>
      <c r="B4363" s="2" t="s">
        <v>9159</v>
      </c>
      <c r="C4363" s="1101">
        <v>4362</v>
      </c>
      <c r="D4363" s="1101">
        <v>25</v>
      </c>
      <c r="E4363" s="1101">
        <v>43</v>
      </c>
      <c r="F4363" s="1101">
        <v>491</v>
      </c>
      <c r="G4363" s="1101">
        <v>37</v>
      </c>
      <c r="H4363" s="1102">
        <f>MID(I4363,1,50)</f>
      </c>
      <c r="I4363" s="1" t="s">
        <v>9231</v>
      </c>
      <c r="J4363" s="1104" t="s">
        <v>9232</v>
      </c>
    </row>
    <row x14ac:dyDescent="0.25" r="4364" customHeight="1" ht="23.25">
      <c r="A4364" s="97">
        <v>63</v>
      </c>
      <c r="B4364" s="2" t="s">
        <v>9159</v>
      </c>
      <c r="C4364" s="1101">
        <v>4363</v>
      </c>
      <c r="D4364" s="1101">
        <v>25</v>
      </c>
      <c r="E4364" s="1101">
        <v>43</v>
      </c>
      <c r="F4364" s="1101">
        <v>491</v>
      </c>
      <c r="G4364" s="1101">
        <v>38</v>
      </c>
      <c r="H4364" s="1102">
        <f>MID(I4364,1,50)</f>
      </c>
      <c r="I4364" s="1" t="s">
        <v>9233</v>
      </c>
      <c r="J4364" s="1104" t="s">
        <v>9234</v>
      </c>
    </row>
    <row x14ac:dyDescent="0.25" r="4365" customHeight="1" ht="23.25">
      <c r="A4365" s="97">
        <v>63</v>
      </c>
      <c r="B4365" s="2" t="s">
        <v>9159</v>
      </c>
      <c r="C4365" s="1101">
        <v>4364</v>
      </c>
      <c r="D4365" s="1101">
        <v>25</v>
      </c>
      <c r="E4365" s="1101">
        <v>43</v>
      </c>
      <c r="F4365" s="1101">
        <v>491</v>
      </c>
      <c r="G4365" s="1101">
        <v>39</v>
      </c>
      <c r="H4365" s="1102">
        <f>MID(I4365,1,50)</f>
      </c>
      <c r="I4365" s="1" t="s">
        <v>9235</v>
      </c>
      <c r="J4365" s="1104" t="s">
        <v>9236</v>
      </c>
    </row>
    <row x14ac:dyDescent="0.25" r="4366" customHeight="1" ht="23.25">
      <c r="A4366" s="97">
        <v>63</v>
      </c>
      <c r="B4366" s="2" t="s">
        <v>9159</v>
      </c>
      <c r="C4366" s="1101">
        <v>4365</v>
      </c>
      <c r="D4366" s="1101">
        <v>25</v>
      </c>
      <c r="E4366" s="1101">
        <v>43</v>
      </c>
      <c r="F4366" s="1101">
        <v>491</v>
      </c>
      <c r="G4366" s="1101">
        <v>40</v>
      </c>
      <c r="H4366" s="1102">
        <f>MID(I4366,1,50)</f>
      </c>
      <c r="I4366" s="1" t="s">
        <v>9237</v>
      </c>
      <c r="J4366" s="1104" t="s">
        <v>9238</v>
      </c>
    </row>
    <row x14ac:dyDescent="0.25" r="4367" customHeight="1" ht="23.25">
      <c r="A4367" s="97">
        <v>63</v>
      </c>
      <c r="B4367" s="2" t="s">
        <v>9159</v>
      </c>
      <c r="C4367" s="1101">
        <v>4366</v>
      </c>
      <c r="D4367" s="1101">
        <v>25</v>
      </c>
      <c r="E4367" s="1101">
        <v>43</v>
      </c>
      <c r="F4367" s="1101">
        <v>491</v>
      </c>
      <c r="G4367" s="1101">
        <v>41</v>
      </c>
      <c r="H4367" s="1102">
        <f>MID(I4367,1,50)</f>
      </c>
      <c r="I4367" s="1" t="s">
        <v>9239</v>
      </c>
      <c r="J4367" s="1104" t="s">
        <v>9240</v>
      </c>
    </row>
    <row x14ac:dyDescent="0.25" r="4368" customHeight="1" ht="23.25">
      <c r="A4368" s="97">
        <v>63</v>
      </c>
      <c r="B4368" s="2" t="s">
        <v>9159</v>
      </c>
      <c r="C4368" s="1101">
        <v>4367</v>
      </c>
      <c r="D4368" s="1101">
        <v>25</v>
      </c>
      <c r="E4368" s="1101">
        <v>43</v>
      </c>
      <c r="F4368" s="1101">
        <v>491</v>
      </c>
      <c r="G4368" s="1101">
        <v>42</v>
      </c>
      <c r="H4368" s="1102">
        <f>MID(I4368,1,50)</f>
      </c>
      <c r="I4368" s="1" t="s">
        <v>9241</v>
      </c>
      <c r="J4368" s="1104" t="s">
        <v>9242</v>
      </c>
    </row>
    <row x14ac:dyDescent="0.25" r="4369" customHeight="1" ht="23.25">
      <c r="A4369" s="97">
        <v>63</v>
      </c>
      <c r="B4369" s="2" t="s">
        <v>9159</v>
      </c>
      <c r="C4369" s="1101">
        <v>4368</v>
      </c>
      <c r="D4369" s="1101">
        <v>25</v>
      </c>
      <c r="E4369" s="1101">
        <v>43</v>
      </c>
      <c r="F4369" s="1101">
        <v>491</v>
      </c>
      <c r="G4369" s="1101">
        <v>43</v>
      </c>
      <c r="H4369" s="1102">
        <f>MID(I4369,1,50)</f>
      </c>
      <c r="I4369" s="1" t="s">
        <v>9243</v>
      </c>
      <c r="J4369" s="1104" t="s">
        <v>9244</v>
      </c>
    </row>
    <row x14ac:dyDescent="0.25" r="4370" customHeight="1" ht="23.25">
      <c r="A4370" s="97">
        <v>63</v>
      </c>
      <c r="B4370" s="2" t="s">
        <v>9159</v>
      </c>
      <c r="C4370" s="1101">
        <v>4369</v>
      </c>
      <c r="D4370" s="1101">
        <v>25</v>
      </c>
      <c r="E4370" s="1101">
        <v>43</v>
      </c>
      <c r="F4370" s="1101">
        <v>491</v>
      </c>
      <c r="G4370" s="1101">
        <v>44</v>
      </c>
      <c r="H4370" s="1102">
        <f>MID(I4370,1,50)</f>
      </c>
      <c r="I4370" s="1" t="s">
        <v>9245</v>
      </c>
      <c r="J4370" s="1104" t="s">
        <v>9246</v>
      </c>
    </row>
    <row x14ac:dyDescent="0.25" r="4371" customHeight="1" ht="23.25">
      <c r="A4371" s="97">
        <v>63</v>
      </c>
      <c r="B4371" s="2" t="s">
        <v>9159</v>
      </c>
      <c r="C4371" s="1101">
        <v>4370</v>
      </c>
      <c r="D4371" s="1101">
        <v>25</v>
      </c>
      <c r="E4371" s="1101">
        <v>43</v>
      </c>
      <c r="F4371" s="1101">
        <v>491</v>
      </c>
      <c r="G4371" s="1101">
        <v>45</v>
      </c>
      <c r="H4371" s="1102">
        <f>MID(I4371,1,50)</f>
      </c>
      <c r="I4371" s="1" t="s">
        <v>9247</v>
      </c>
      <c r="J4371" s="1104" t="s">
        <v>9248</v>
      </c>
    </row>
    <row x14ac:dyDescent="0.25" r="4372" customHeight="1" ht="23.25">
      <c r="A4372" s="97">
        <v>63</v>
      </c>
      <c r="B4372" s="2" t="s">
        <v>9159</v>
      </c>
      <c r="C4372" s="1101">
        <v>4371</v>
      </c>
      <c r="D4372" s="1101">
        <v>25</v>
      </c>
      <c r="E4372" s="1101">
        <v>43</v>
      </c>
      <c r="F4372" s="1101">
        <v>491</v>
      </c>
      <c r="G4372" s="1101">
        <v>46</v>
      </c>
      <c r="H4372" s="1102">
        <f>MID(I4372,1,50)</f>
      </c>
      <c r="I4372" s="1" t="s">
        <v>9249</v>
      </c>
      <c r="J4372" s="1104" t="s">
        <v>9250</v>
      </c>
    </row>
    <row x14ac:dyDescent="0.25" r="4373" customHeight="1" ht="23.25">
      <c r="A4373" s="97">
        <v>63</v>
      </c>
      <c r="B4373" s="2" t="s">
        <v>9159</v>
      </c>
      <c r="C4373" s="1101">
        <v>4372</v>
      </c>
      <c r="D4373" s="1101">
        <v>25</v>
      </c>
      <c r="E4373" s="1101">
        <v>43</v>
      </c>
      <c r="F4373" s="1101">
        <v>491</v>
      </c>
      <c r="G4373" s="1101">
        <v>47</v>
      </c>
      <c r="H4373" s="1102">
        <f>MID(I4373,1,50)</f>
      </c>
      <c r="I4373" s="1" t="s">
        <v>9251</v>
      </c>
      <c r="J4373" s="1104" t="s">
        <v>9252</v>
      </c>
    </row>
    <row x14ac:dyDescent="0.25" r="4374" customHeight="1" ht="23.25">
      <c r="A4374" s="97">
        <v>63</v>
      </c>
      <c r="B4374" s="2" t="s">
        <v>9159</v>
      </c>
      <c r="C4374" s="1101">
        <v>4373</v>
      </c>
      <c r="D4374" s="1101">
        <v>25</v>
      </c>
      <c r="E4374" s="1101">
        <v>43</v>
      </c>
      <c r="F4374" s="1101">
        <v>492</v>
      </c>
      <c r="G4374" s="1101">
        <v>48</v>
      </c>
      <c r="H4374" s="1102">
        <f>MID(I4374,1,50)</f>
      </c>
      <c r="I4374" s="1" t="s">
        <v>9253</v>
      </c>
      <c r="J4374" s="1104" t="s">
        <v>9254</v>
      </c>
    </row>
    <row x14ac:dyDescent="0.25" r="4375" customHeight="1" ht="23.25">
      <c r="A4375" s="97">
        <v>63</v>
      </c>
      <c r="B4375" s="2" t="s">
        <v>9159</v>
      </c>
      <c r="C4375" s="1101">
        <v>4374</v>
      </c>
      <c r="D4375" s="1101">
        <v>25</v>
      </c>
      <c r="E4375" s="1101">
        <v>43</v>
      </c>
      <c r="F4375" s="1101">
        <v>492</v>
      </c>
      <c r="G4375" s="1101">
        <v>49</v>
      </c>
      <c r="H4375" s="1102">
        <f>MID(I4375,1,50)</f>
      </c>
      <c r="I4375" s="1" t="s">
        <v>9255</v>
      </c>
      <c r="J4375" s="1104" t="s">
        <v>9256</v>
      </c>
    </row>
    <row x14ac:dyDescent="0.25" r="4376" customHeight="1" ht="23.25">
      <c r="A4376" s="97">
        <v>63</v>
      </c>
      <c r="B4376" s="2" t="s">
        <v>9159</v>
      </c>
      <c r="C4376" s="1101">
        <v>4375</v>
      </c>
      <c r="D4376" s="1101">
        <v>25</v>
      </c>
      <c r="E4376" s="1101">
        <v>43</v>
      </c>
      <c r="F4376" s="1101">
        <v>492</v>
      </c>
      <c r="G4376" s="1101">
        <v>50</v>
      </c>
      <c r="H4376" s="1102">
        <f>MID(I4376,1,50)</f>
      </c>
      <c r="I4376" s="1" t="s">
        <v>9257</v>
      </c>
      <c r="J4376" s="1104" t="s">
        <v>9258</v>
      </c>
    </row>
    <row x14ac:dyDescent="0.25" r="4377" customHeight="1" ht="23.25">
      <c r="A4377" s="97">
        <v>63</v>
      </c>
      <c r="B4377" s="2" t="s">
        <v>9159</v>
      </c>
      <c r="C4377" s="1101">
        <v>4376</v>
      </c>
      <c r="D4377" s="1101">
        <v>25</v>
      </c>
      <c r="E4377" s="1101">
        <v>43</v>
      </c>
      <c r="F4377" s="1101">
        <v>492</v>
      </c>
      <c r="G4377" s="1101">
        <v>51</v>
      </c>
      <c r="H4377" s="1102">
        <f>MID(I4377,1,50)</f>
      </c>
      <c r="I4377" s="1" t="s">
        <v>9259</v>
      </c>
      <c r="J4377" s="1104" t="s">
        <v>9260</v>
      </c>
    </row>
    <row x14ac:dyDescent="0.25" r="4378" customHeight="1" ht="23.25">
      <c r="A4378" s="97">
        <v>63</v>
      </c>
      <c r="B4378" s="2" t="s">
        <v>9159</v>
      </c>
      <c r="C4378" s="1101">
        <v>4377</v>
      </c>
      <c r="D4378" s="1101">
        <v>25</v>
      </c>
      <c r="E4378" s="1101">
        <v>43</v>
      </c>
      <c r="F4378" s="1101">
        <v>492</v>
      </c>
      <c r="G4378" s="1101">
        <v>52</v>
      </c>
      <c r="H4378" s="1102">
        <f>MID(I4378,1,50)</f>
      </c>
      <c r="I4378" s="1" t="s">
        <v>9261</v>
      </c>
      <c r="J4378" s="1104" t="s">
        <v>9262</v>
      </c>
    </row>
    <row x14ac:dyDescent="0.25" r="4379" customHeight="1" ht="23.25">
      <c r="A4379" s="97">
        <v>63</v>
      </c>
      <c r="B4379" s="2" t="s">
        <v>9159</v>
      </c>
      <c r="C4379" s="1101">
        <v>4378</v>
      </c>
      <c r="D4379" s="1101">
        <v>25</v>
      </c>
      <c r="E4379" s="1101">
        <v>43</v>
      </c>
      <c r="F4379" s="1101">
        <v>492</v>
      </c>
      <c r="G4379" s="1101">
        <v>53</v>
      </c>
      <c r="H4379" s="1102">
        <f>MID(I4379,1,50)</f>
      </c>
      <c r="I4379" s="1" t="s">
        <v>9263</v>
      </c>
      <c r="J4379" s="1104" t="s">
        <v>9264</v>
      </c>
    </row>
    <row x14ac:dyDescent="0.25" r="4380" customHeight="1" ht="23.25">
      <c r="A4380" s="97">
        <v>63</v>
      </c>
      <c r="B4380" s="2" t="s">
        <v>9159</v>
      </c>
      <c r="C4380" s="1101">
        <v>4379</v>
      </c>
      <c r="D4380" s="1101">
        <v>25</v>
      </c>
      <c r="E4380" s="1101">
        <v>43</v>
      </c>
      <c r="F4380" s="1101">
        <v>492</v>
      </c>
      <c r="G4380" s="1101">
        <v>54</v>
      </c>
      <c r="H4380" s="1102">
        <f>MID(I4380,1,50)</f>
      </c>
      <c r="I4380" s="1" t="s">
        <v>9265</v>
      </c>
      <c r="J4380" s="1104" t="s">
        <v>9266</v>
      </c>
    </row>
    <row x14ac:dyDescent="0.25" r="4381" customHeight="1" ht="23.25">
      <c r="A4381" s="97">
        <v>63</v>
      </c>
      <c r="B4381" s="2" t="s">
        <v>9159</v>
      </c>
      <c r="C4381" s="1101">
        <v>4380</v>
      </c>
      <c r="D4381" s="1101">
        <v>25</v>
      </c>
      <c r="E4381" s="1101">
        <v>43</v>
      </c>
      <c r="F4381" s="1101">
        <v>492</v>
      </c>
      <c r="G4381" s="1101">
        <v>55</v>
      </c>
      <c r="H4381" s="1102">
        <f>MID(I4381,1,50)</f>
      </c>
      <c r="I4381" s="1" t="s">
        <v>9267</v>
      </c>
      <c r="J4381" s="1104" t="s">
        <v>9268</v>
      </c>
    </row>
    <row x14ac:dyDescent="0.25" r="4382" customHeight="1" ht="23.25">
      <c r="A4382" s="97">
        <v>63</v>
      </c>
      <c r="B4382" s="2" t="s">
        <v>9159</v>
      </c>
      <c r="C4382" s="1101">
        <v>4381</v>
      </c>
      <c r="D4382" s="1101">
        <v>25</v>
      </c>
      <c r="E4382" s="1101">
        <v>43</v>
      </c>
      <c r="F4382" s="1101">
        <v>492</v>
      </c>
      <c r="G4382" s="1101">
        <v>56</v>
      </c>
      <c r="H4382" s="1102">
        <f>MID(I4382,1,50)</f>
      </c>
      <c r="I4382" s="1" t="s">
        <v>9269</v>
      </c>
      <c r="J4382" s="1104" t="s">
        <v>9270</v>
      </c>
    </row>
    <row x14ac:dyDescent="0.25" r="4383" customHeight="1" ht="23.25">
      <c r="A4383" s="97">
        <v>63</v>
      </c>
      <c r="B4383" s="2" t="s">
        <v>9159</v>
      </c>
      <c r="C4383" s="1101">
        <v>4382</v>
      </c>
      <c r="D4383" s="1101">
        <v>25</v>
      </c>
      <c r="E4383" s="1101">
        <v>43</v>
      </c>
      <c r="F4383" s="1101">
        <v>492</v>
      </c>
      <c r="G4383" s="1101">
        <v>57</v>
      </c>
      <c r="H4383" s="1102">
        <f>MID(I4383,1,50)</f>
      </c>
      <c r="I4383" s="1" t="s">
        <v>9271</v>
      </c>
      <c r="J4383" s="1104" t="s">
        <v>9272</v>
      </c>
    </row>
    <row x14ac:dyDescent="0.25" r="4384" customHeight="1" ht="23.25">
      <c r="A4384" s="97">
        <v>63</v>
      </c>
      <c r="B4384" s="2" t="s">
        <v>9159</v>
      </c>
      <c r="C4384" s="1101">
        <v>4383</v>
      </c>
      <c r="D4384" s="1101">
        <v>25</v>
      </c>
      <c r="E4384" s="1101">
        <v>43</v>
      </c>
      <c r="F4384" s="1101">
        <v>492</v>
      </c>
      <c r="G4384" s="1101">
        <v>58</v>
      </c>
      <c r="H4384" s="1102">
        <f>MID(I4384,1,50)</f>
      </c>
      <c r="I4384" s="1" t="s">
        <v>9273</v>
      </c>
      <c r="J4384" s="1104" t="s">
        <v>9274</v>
      </c>
    </row>
    <row x14ac:dyDescent="0.25" r="4385" customHeight="1" ht="23.25">
      <c r="A4385" s="97">
        <v>63</v>
      </c>
      <c r="B4385" s="2" t="s">
        <v>9159</v>
      </c>
      <c r="C4385" s="1101">
        <v>4384</v>
      </c>
      <c r="D4385" s="1101">
        <v>25</v>
      </c>
      <c r="E4385" s="1101">
        <v>43</v>
      </c>
      <c r="F4385" s="1101">
        <v>492</v>
      </c>
      <c r="G4385" s="1101">
        <v>59</v>
      </c>
      <c r="H4385" s="1102">
        <f>MID(I4385,1,50)</f>
      </c>
      <c r="I4385" s="1" t="s">
        <v>9275</v>
      </c>
      <c r="J4385" s="1104" t="s">
        <v>9276</v>
      </c>
    </row>
    <row x14ac:dyDescent="0.25" r="4386" customHeight="1" ht="23.25">
      <c r="A4386" s="97">
        <v>63</v>
      </c>
      <c r="B4386" s="2" t="s">
        <v>9159</v>
      </c>
      <c r="C4386" s="1101">
        <v>4385</v>
      </c>
      <c r="D4386" s="1101">
        <v>25</v>
      </c>
      <c r="E4386" s="1101">
        <v>43</v>
      </c>
      <c r="F4386" s="1101">
        <v>492</v>
      </c>
      <c r="G4386" s="1101">
        <v>60</v>
      </c>
      <c r="H4386" s="1102">
        <f>MID(I4386,1,50)</f>
      </c>
      <c r="I4386" s="1" t="s">
        <v>9277</v>
      </c>
      <c r="J4386" s="1104" t="s">
        <v>9278</v>
      </c>
    </row>
    <row x14ac:dyDescent="0.25" r="4387" customHeight="1" ht="23.25">
      <c r="A4387" s="97">
        <v>63</v>
      </c>
      <c r="B4387" s="2" t="s">
        <v>9159</v>
      </c>
      <c r="C4387" s="1101">
        <v>4386</v>
      </c>
      <c r="D4387" s="1101">
        <v>25</v>
      </c>
      <c r="E4387" s="1101">
        <v>43</v>
      </c>
      <c r="F4387" s="1101">
        <v>493</v>
      </c>
      <c r="G4387" s="1101">
        <v>61</v>
      </c>
      <c r="H4387" s="1102">
        <f>MID(I4387,1,50)</f>
      </c>
      <c r="I4387" s="1" t="s">
        <v>9279</v>
      </c>
      <c r="J4387" s="1104" t="s">
        <v>9280</v>
      </c>
    </row>
    <row x14ac:dyDescent="0.25" r="4388" customHeight="1" ht="23.25">
      <c r="A4388" s="97">
        <v>63</v>
      </c>
      <c r="B4388" s="2" t="s">
        <v>9159</v>
      </c>
      <c r="C4388" s="1101">
        <v>4387</v>
      </c>
      <c r="D4388" s="1101">
        <v>25</v>
      </c>
      <c r="E4388" s="1101">
        <v>43</v>
      </c>
      <c r="F4388" s="1101">
        <v>493</v>
      </c>
      <c r="G4388" s="1101">
        <v>62</v>
      </c>
      <c r="H4388" s="1102">
        <f>MID(I4388,1,50)</f>
      </c>
      <c r="I4388" s="1" t="s">
        <v>9281</v>
      </c>
      <c r="J4388" s="1104" t="s">
        <v>9282</v>
      </c>
    </row>
    <row x14ac:dyDescent="0.25" r="4389" customHeight="1" ht="23.25">
      <c r="A4389" s="97">
        <v>63</v>
      </c>
      <c r="B4389" s="2" t="s">
        <v>9159</v>
      </c>
      <c r="C4389" s="1101">
        <v>4388</v>
      </c>
      <c r="D4389" s="1101">
        <v>25</v>
      </c>
      <c r="E4389" s="1101">
        <v>43</v>
      </c>
      <c r="F4389" s="1101">
        <v>493</v>
      </c>
      <c r="G4389" s="1101">
        <v>63</v>
      </c>
      <c r="H4389" s="1102">
        <f>MID(I4389,1,50)</f>
      </c>
      <c r="I4389" s="1" t="s">
        <v>9283</v>
      </c>
      <c r="J4389" s="1104" t="s">
        <v>9284</v>
      </c>
    </row>
    <row x14ac:dyDescent="0.25" r="4390" customHeight="1" ht="23.25">
      <c r="A4390" s="97">
        <v>63</v>
      </c>
      <c r="B4390" s="2" t="s">
        <v>9159</v>
      </c>
      <c r="C4390" s="1101">
        <v>4389</v>
      </c>
      <c r="D4390" s="1101">
        <v>25</v>
      </c>
      <c r="E4390" s="1101">
        <v>43</v>
      </c>
      <c r="F4390" s="1101">
        <v>493</v>
      </c>
      <c r="G4390" s="1101">
        <v>64</v>
      </c>
      <c r="H4390" s="1102">
        <f>MID(I4390,1,50)</f>
      </c>
      <c r="I4390" s="1" t="s">
        <v>9285</v>
      </c>
      <c r="J4390" s="1104" t="s">
        <v>9286</v>
      </c>
    </row>
    <row x14ac:dyDescent="0.25" r="4391" customHeight="1" ht="23.25">
      <c r="A4391" s="97">
        <v>63</v>
      </c>
      <c r="B4391" s="2" t="s">
        <v>9159</v>
      </c>
      <c r="C4391" s="1101">
        <v>4390</v>
      </c>
      <c r="D4391" s="1101">
        <v>25</v>
      </c>
      <c r="E4391" s="1101">
        <v>43</v>
      </c>
      <c r="F4391" s="1101">
        <v>493</v>
      </c>
      <c r="G4391" s="1101">
        <v>65</v>
      </c>
      <c r="H4391" s="1102">
        <f>MID(I4391,1,50)</f>
      </c>
      <c r="I4391" s="1" t="s">
        <v>9287</v>
      </c>
      <c r="J4391" s="1104" t="s">
        <v>9288</v>
      </c>
    </row>
    <row x14ac:dyDescent="0.25" r="4392" customHeight="1" ht="23.25">
      <c r="A4392" s="97">
        <v>63</v>
      </c>
      <c r="B4392" s="2" t="s">
        <v>9159</v>
      </c>
      <c r="C4392" s="1101">
        <v>4391</v>
      </c>
      <c r="D4392" s="1101">
        <v>25</v>
      </c>
      <c r="E4392" s="1101">
        <v>43</v>
      </c>
      <c r="F4392" s="1101">
        <v>493</v>
      </c>
      <c r="G4392" s="1101">
        <v>66</v>
      </c>
      <c r="H4392" s="1102">
        <f>MID(I4392,1,50)</f>
      </c>
      <c r="I4392" s="1" t="s">
        <v>9289</v>
      </c>
      <c r="J4392" s="1104" t="s">
        <v>9290</v>
      </c>
    </row>
    <row x14ac:dyDescent="0.25" r="4393" customHeight="1" ht="23.25">
      <c r="A4393" s="97">
        <v>63</v>
      </c>
      <c r="B4393" s="2" t="s">
        <v>9159</v>
      </c>
      <c r="C4393" s="1101">
        <v>4392</v>
      </c>
      <c r="D4393" s="1101">
        <v>25</v>
      </c>
      <c r="E4393" s="1101">
        <v>43</v>
      </c>
      <c r="F4393" s="1101">
        <v>493</v>
      </c>
      <c r="G4393" s="1101">
        <v>67</v>
      </c>
      <c r="H4393" s="1102">
        <f>MID(I4393,1,50)</f>
      </c>
      <c r="I4393" s="1" t="s">
        <v>9291</v>
      </c>
      <c r="J4393" s="1104" t="s">
        <v>9292</v>
      </c>
    </row>
    <row x14ac:dyDescent="0.25" r="4394" customHeight="1" ht="23.25">
      <c r="A4394" s="97">
        <v>63</v>
      </c>
      <c r="B4394" s="2" t="s">
        <v>9159</v>
      </c>
      <c r="C4394" s="1101">
        <v>4393</v>
      </c>
      <c r="D4394" s="1101">
        <v>25</v>
      </c>
      <c r="E4394" s="1101">
        <v>43</v>
      </c>
      <c r="F4394" s="1101">
        <v>493</v>
      </c>
      <c r="G4394" s="1101">
        <v>68</v>
      </c>
      <c r="H4394" s="1102">
        <f>MID(I4394,1,50)</f>
      </c>
      <c r="I4394" s="1" t="s">
        <v>9293</v>
      </c>
      <c r="J4394" s="1104" t="s">
        <v>9294</v>
      </c>
    </row>
    <row x14ac:dyDescent="0.25" r="4395" customHeight="1" ht="23.25">
      <c r="A4395" s="97">
        <v>63</v>
      </c>
      <c r="B4395" s="2" t="s">
        <v>9159</v>
      </c>
      <c r="C4395" s="1101">
        <v>4394</v>
      </c>
      <c r="D4395" s="1101">
        <v>25</v>
      </c>
      <c r="E4395" s="1101">
        <v>43</v>
      </c>
      <c r="F4395" s="1101">
        <v>493</v>
      </c>
      <c r="G4395" s="1101">
        <v>69</v>
      </c>
      <c r="H4395" s="1102">
        <f>MID(I4395,1,50)</f>
      </c>
      <c r="I4395" s="1" t="s">
        <v>9295</v>
      </c>
      <c r="J4395" s="1104" t="s">
        <v>9296</v>
      </c>
    </row>
    <row x14ac:dyDescent="0.25" r="4396" customHeight="1" ht="23.25">
      <c r="A4396" s="97">
        <v>63</v>
      </c>
      <c r="B4396" s="2" t="s">
        <v>9159</v>
      </c>
      <c r="C4396" s="1101">
        <v>4395</v>
      </c>
      <c r="D4396" s="1101">
        <v>25</v>
      </c>
      <c r="E4396" s="1101">
        <v>43</v>
      </c>
      <c r="F4396" s="1101">
        <v>493</v>
      </c>
      <c r="G4396" s="1101">
        <v>70</v>
      </c>
      <c r="H4396" s="1102">
        <f>MID(I4396,1,50)</f>
      </c>
      <c r="I4396" s="1" t="s">
        <v>9297</v>
      </c>
      <c r="J4396" s="1104" t="s">
        <v>9298</v>
      </c>
    </row>
    <row x14ac:dyDescent="0.25" r="4397" customHeight="1" ht="23.25">
      <c r="A4397" s="97">
        <v>63</v>
      </c>
      <c r="B4397" s="2" t="s">
        <v>9159</v>
      </c>
      <c r="C4397" s="1101">
        <v>4396</v>
      </c>
      <c r="D4397" s="1101">
        <v>25</v>
      </c>
      <c r="E4397" s="1101">
        <v>43</v>
      </c>
      <c r="F4397" s="1101">
        <v>493</v>
      </c>
      <c r="G4397" s="1101">
        <v>71</v>
      </c>
      <c r="H4397" s="1102">
        <f>MID(I4397,1,50)</f>
      </c>
      <c r="I4397" s="1" t="s">
        <v>9299</v>
      </c>
      <c r="J4397" s="1104" t="s">
        <v>9300</v>
      </c>
    </row>
    <row x14ac:dyDescent="0.25" r="4398" customHeight="1" ht="23.25">
      <c r="A4398" s="97">
        <v>63</v>
      </c>
      <c r="B4398" s="2" t="s">
        <v>9159</v>
      </c>
      <c r="C4398" s="1101">
        <v>4397</v>
      </c>
      <c r="D4398" s="1101">
        <v>25</v>
      </c>
      <c r="E4398" s="1101">
        <v>43</v>
      </c>
      <c r="F4398" s="1101">
        <v>493</v>
      </c>
      <c r="G4398" s="1101">
        <v>72</v>
      </c>
      <c r="H4398" s="1102">
        <f>MID(I4398,1,50)</f>
      </c>
      <c r="I4398" s="1" t="s">
        <v>9301</v>
      </c>
      <c r="J4398" s="1104" t="s">
        <v>9302</v>
      </c>
    </row>
    <row x14ac:dyDescent="0.25" r="4399" customHeight="1" ht="23.25">
      <c r="A4399" s="97">
        <v>63</v>
      </c>
      <c r="B4399" s="2" t="s">
        <v>9159</v>
      </c>
      <c r="C4399" s="1101">
        <v>4398</v>
      </c>
      <c r="D4399" s="1101">
        <v>25</v>
      </c>
      <c r="E4399" s="1101">
        <v>43</v>
      </c>
      <c r="F4399" s="1101">
        <v>493</v>
      </c>
      <c r="G4399" s="1101">
        <v>73</v>
      </c>
      <c r="H4399" s="1102">
        <f>MID(I4399,1,50)</f>
      </c>
      <c r="I4399" s="1" t="s">
        <v>9303</v>
      </c>
      <c r="J4399" s="1104" t="s">
        <v>9304</v>
      </c>
    </row>
    <row x14ac:dyDescent="0.25" r="4400" customHeight="1" ht="23.25">
      <c r="A4400" s="97">
        <v>63</v>
      </c>
      <c r="B4400" s="2" t="s">
        <v>9159</v>
      </c>
      <c r="C4400" s="1101">
        <v>4399</v>
      </c>
      <c r="D4400" s="1101">
        <v>25</v>
      </c>
      <c r="E4400" s="1101">
        <v>43</v>
      </c>
      <c r="F4400" s="1101">
        <v>494</v>
      </c>
      <c r="G4400" s="1101">
        <v>74</v>
      </c>
      <c r="H4400" s="1102">
        <f>MID(I4400,1,50)</f>
      </c>
      <c r="I4400" s="1" t="s">
        <v>9305</v>
      </c>
      <c r="J4400" s="1104" t="s">
        <v>9306</v>
      </c>
    </row>
    <row x14ac:dyDescent="0.25" r="4401" customHeight="1" ht="23.25">
      <c r="A4401" s="97">
        <v>63</v>
      </c>
      <c r="B4401" s="2" t="s">
        <v>9159</v>
      </c>
      <c r="C4401" s="1101">
        <v>4400</v>
      </c>
      <c r="D4401" s="1101">
        <v>25</v>
      </c>
      <c r="E4401" s="1101">
        <v>43</v>
      </c>
      <c r="F4401" s="1101">
        <v>494</v>
      </c>
      <c r="G4401" s="1101">
        <v>75</v>
      </c>
      <c r="H4401" s="1102">
        <f>MID(I4401,1,50)</f>
      </c>
      <c r="I4401" s="1" t="s">
        <v>9307</v>
      </c>
      <c r="J4401" s="1104" t="s">
        <v>9308</v>
      </c>
    </row>
    <row x14ac:dyDescent="0.25" r="4402" customHeight="1" ht="23.25">
      <c r="A4402" s="97">
        <v>63</v>
      </c>
      <c r="B4402" s="2" t="s">
        <v>9159</v>
      </c>
      <c r="C4402" s="1101">
        <v>4401</v>
      </c>
      <c r="D4402" s="1101">
        <v>25</v>
      </c>
      <c r="E4402" s="1101">
        <v>43</v>
      </c>
      <c r="F4402" s="1101">
        <v>494</v>
      </c>
      <c r="G4402" s="1101">
        <v>76</v>
      </c>
      <c r="H4402" s="1102">
        <f>MID(I4402,1,50)</f>
      </c>
      <c r="I4402" s="1" t="s">
        <v>9309</v>
      </c>
      <c r="J4402" s="1104" t="s">
        <v>9310</v>
      </c>
    </row>
    <row x14ac:dyDescent="0.25" r="4403" customHeight="1" ht="23.25">
      <c r="A4403" s="97">
        <v>63</v>
      </c>
      <c r="B4403" s="2" t="s">
        <v>9159</v>
      </c>
      <c r="C4403" s="1101">
        <v>4402</v>
      </c>
      <c r="D4403" s="1101">
        <v>25</v>
      </c>
      <c r="E4403" s="1101">
        <v>43</v>
      </c>
      <c r="F4403" s="1101">
        <v>494</v>
      </c>
      <c r="G4403" s="1101">
        <v>77</v>
      </c>
      <c r="H4403" s="1102">
        <f>MID(I4403,1,50)</f>
      </c>
      <c r="I4403" s="1" t="s">
        <v>9311</v>
      </c>
      <c r="J4403" s="1104" t="s">
        <v>9312</v>
      </c>
    </row>
    <row x14ac:dyDescent="0.25" r="4404" customHeight="1" ht="23.25">
      <c r="A4404" s="97">
        <v>63</v>
      </c>
      <c r="B4404" s="2" t="s">
        <v>9159</v>
      </c>
      <c r="C4404" s="1101">
        <v>4403</v>
      </c>
      <c r="D4404" s="1101">
        <v>25</v>
      </c>
      <c r="E4404" s="1101">
        <v>43</v>
      </c>
      <c r="F4404" s="1101">
        <v>494</v>
      </c>
      <c r="G4404" s="1101">
        <v>78</v>
      </c>
      <c r="H4404" s="1102">
        <f>MID(I4404,1,50)</f>
      </c>
      <c r="I4404" s="1" t="s">
        <v>9313</v>
      </c>
      <c r="J4404" s="1104" t="s">
        <v>9314</v>
      </c>
    </row>
    <row x14ac:dyDescent="0.25" r="4405" customHeight="1" ht="23.25">
      <c r="A4405" s="97">
        <v>63</v>
      </c>
      <c r="B4405" s="2" t="s">
        <v>9159</v>
      </c>
      <c r="C4405" s="1101">
        <v>4404</v>
      </c>
      <c r="D4405" s="1101">
        <v>25</v>
      </c>
      <c r="E4405" s="1101">
        <v>43</v>
      </c>
      <c r="F4405" s="1101">
        <v>494</v>
      </c>
      <c r="G4405" s="1101">
        <v>79</v>
      </c>
      <c r="H4405" s="1102">
        <f>MID(I4405,1,50)</f>
      </c>
      <c r="I4405" s="1" t="s">
        <v>9315</v>
      </c>
      <c r="J4405" s="1104" t="s">
        <v>9316</v>
      </c>
    </row>
    <row x14ac:dyDescent="0.25" r="4406" customHeight="1" ht="23.25">
      <c r="A4406" s="97">
        <v>63</v>
      </c>
      <c r="B4406" s="2" t="s">
        <v>9159</v>
      </c>
      <c r="C4406" s="1101">
        <v>4405</v>
      </c>
      <c r="D4406" s="1101">
        <v>25</v>
      </c>
      <c r="E4406" s="1101">
        <v>43</v>
      </c>
      <c r="F4406" s="1101">
        <v>494</v>
      </c>
      <c r="G4406" s="1101">
        <v>80</v>
      </c>
      <c r="H4406" s="1102">
        <f>MID(I4406,1,50)</f>
      </c>
      <c r="I4406" s="1" t="s">
        <v>9317</v>
      </c>
      <c r="J4406" s="1104" t="s">
        <v>9318</v>
      </c>
    </row>
    <row x14ac:dyDescent="0.25" r="4407" customHeight="1" ht="23.25">
      <c r="A4407" s="97">
        <v>63</v>
      </c>
      <c r="B4407" s="2" t="s">
        <v>9159</v>
      </c>
      <c r="C4407" s="1101">
        <v>4406</v>
      </c>
      <c r="D4407" s="1101">
        <v>25</v>
      </c>
      <c r="E4407" s="1101">
        <v>43</v>
      </c>
      <c r="F4407" s="1101">
        <v>494</v>
      </c>
      <c r="G4407" s="1101">
        <v>81</v>
      </c>
      <c r="H4407" s="1102">
        <f>MID(I4407,1,50)</f>
      </c>
      <c r="I4407" s="1" t="s">
        <v>9319</v>
      </c>
      <c r="J4407" s="1104" t="s">
        <v>9320</v>
      </c>
    </row>
    <row x14ac:dyDescent="0.25" r="4408" customHeight="1" ht="23.25">
      <c r="A4408" s="97">
        <v>63</v>
      </c>
      <c r="B4408" s="2" t="s">
        <v>9159</v>
      </c>
      <c r="C4408" s="1101">
        <v>4407</v>
      </c>
      <c r="D4408" s="1101">
        <v>25</v>
      </c>
      <c r="E4408" s="1101">
        <v>43</v>
      </c>
      <c r="F4408" s="1101">
        <v>494</v>
      </c>
      <c r="G4408" s="1101">
        <v>82</v>
      </c>
      <c r="H4408" s="1102">
        <f>MID(I4408,1,50)</f>
      </c>
      <c r="I4408" s="1" t="s">
        <v>9321</v>
      </c>
      <c r="J4408" s="1104" t="s">
        <v>9322</v>
      </c>
    </row>
    <row x14ac:dyDescent="0.25" r="4409" customHeight="1" ht="23.25">
      <c r="A4409" s="97">
        <v>63</v>
      </c>
      <c r="B4409" s="2" t="s">
        <v>9159</v>
      </c>
      <c r="C4409" s="1101">
        <v>4408</v>
      </c>
      <c r="D4409" s="1101">
        <v>25</v>
      </c>
      <c r="E4409" s="1101">
        <v>43</v>
      </c>
      <c r="F4409" s="1101">
        <v>494</v>
      </c>
      <c r="G4409" s="1101">
        <v>83</v>
      </c>
      <c r="H4409" s="1102">
        <f>MID(I4409,1,50)</f>
      </c>
      <c r="I4409" s="1" t="s">
        <v>9323</v>
      </c>
      <c r="J4409" s="1104" t="s">
        <v>9324</v>
      </c>
    </row>
    <row x14ac:dyDescent="0.25" r="4410" customHeight="1" ht="23.25">
      <c r="A4410" s="97">
        <v>63</v>
      </c>
      <c r="B4410" s="2" t="s">
        <v>9159</v>
      </c>
      <c r="C4410" s="1101">
        <v>4409</v>
      </c>
      <c r="D4410" s="1101">
        <v>25</v>
      </c>
      <c r="E4410" s="1101">
        <v>43</v>
      </c>
      <c r="F4410" s="1101">
        <v>494</v>
      </c>
      <c r="G4410" s="1101">
        <v>84</v>
      </c>
      <c r="H4410" s="1102">
        <f>MID(I4410,1,50)</f>
      </c>
      <c r="I4410" s="1" t="s">
        <v>9325</v>
      </c>
      <c r="J4410" s="1104" t="s">
        <v>9326</v>
      </c>
    </row>
    <row x14ac:dyDescent="0.25" r="4411" customHeight="1" ht="23.25">
      <c r="A4411" s="97">
        <v>63</v>
      </c>
      <c r="B4411" s="2" t="s">
        <v>9159</v>
      </c>
      <c r="C4411" s="1101">
        <v>4410</v>
      </c>
      <c r="D4411" s="1101">
        <v>25</v>
      </c>
      <c r="E4411" s="1101">
        <v>43</v>
      </c>
      <c r="F4411" s="1101">
        <v>494</v>
      </c>
      <c r="G4411" s="1101">
        <v>85</v>
      </c>
      <c r="H4411" s="1102">
        <f>MID(I4411,1,50)</f>
      </c>
      <c r="I4411" s="1" t="s">
        <v>9327</v>
      </c>
      <c r="J4411" s="1104" t="s">
        <v>9328</v>
      </c>
    </row>
    <row x14ac:dyDescent="0.25" r="4412" customHeight="1" ht="23.25">
      <c r="A4412" s="97">
        <v>63</v>
      </c>
      <c r="B4412" s="2" t="s">
        <v>9159</v>
      </c>
      <c r="C4412" s="1101">
        <v>4411</v>
      </c>
      <c r="D4412" s="1101">
        <v>25</v>
      </c>
      <c r="E4412" s="1101">
        <v>43</v>
      </c>
      <c r="F4412" s="1101">
        <v>494</v>
      </c>
      <c r="G4412" s="1101">
        <v>86</v>
      </c>
      <c r="H4412" s="1102">
        <f>MID(I4412,1,50)</f>
      </c>
      <c r="I4412" s="1" t="s">
        <v>9329</v>
      </c>
      <c r="J4412" s="1104" t="s">
        <v>9330</v>
      </c>
    </row>
    <row x14ac:dyDescent="0.25" r="4413" customHeight="1" ht="23.25">
      <c r="A4413" s="97">
        <v>63</v>
      </c>
      <c r="B4413" s="2" t="s">
        <v>9159</v>
      </c>
      <c r="C4413" s="1101">
        <v>4412</v>
      </c>
      <c r="D4413" s="1101">
        <v>25</v>
      </c>
      <c r="E4413" s="1101">
        <v>43</v>
      </c>
      <c r="F4413" s="1101">
        <v>494</v>
      </c>
      <c r="G4413" s="1101">
        <v>87</v>
      </c>
      <c r="H4413" s="1102">
        <f>MID(I4413,1,50)</f>
      </c>
      <c r="I4413" s="1" t="s">
        <v>9331</v>
      </c>
      <c r="J4413" s="1104" t="s">
        <v>9332</v>
      </c>
    </row>
    <row x14ac:dyDescent="0.25" r="4414" customHeight="1" ht="23.25">
      <c r="A4414" s="97">
        <v>63</v>
      </c>
      <c r="B4414" s="2" t="s">
        <v>9159</v>
      </c>
      <c r="C4414" s="1101">
        <v>4413</v>
      </c>
      <c r="D4414" s="1101">
        <v>25</v>
      </c>
      <c r="E4414" s="1101">
        <v>43</v>
      </c>
      <c r="F4414" s="1101">
        <v>494</v>
      </c>
      <c r="G4414" s="1101">
        <v>88</v>
      </c>
      <c r="H4414" s="1102">
        <f>MID(I4414,1,50)</f>
      </c>
      <c r="I4414" s="1" t="s">
        <v>9333</v>
      </c>
      <c r="J4414" s="1104" t="s">
        <v>9334</v>
      </c>
    </row>
    <row x14ac:dyDescent="0.25" r="4415" customHeight="1" ht="23.25">
      <c r="A4415" s="97">
        <v>63</v>
      </c>
      <c r="B4415" s="2" t="s">
        <v>9159</v>
      </c>
      <c r="C4415" s="1101">
        <v>4414</v>
      </c>
      <c r="D4415" s="1101">
        <v>25</v>
      </c>
      <c r="E4415" s="1101">
        <v>43</v>
      </c>
      <c r="F4415" s="1101">
        <v>494</v>
      </c>
      <c r="G4415" s="1101">
        <v>89</v>
      </c>
      <c r="H4415" s="1102">
        <f>MID(I4415,1,50)</f>
      </c>
      <c r="I4415" s="1" t="s">
        <v>9335</v>
      </c>
      <c r="J4415" s="1104" t="s">
        <v>9336</v>
      </c>
    </row>
    <row x14ac:dyDescent="0.25" r="4416" customHeight="1" ht="23.25">
      <c r="A4416" s="97">
        <v>64</v>
      </c>
      <c r="B4416" s="2" t="s">
        <v>9337</v>
      </c>
      <c r="C4416" s="1101">
        <v>4415</v>
      </c>
      <c r="D4416" s="1101">
        <v>25</v>
      </c>
      <c r="E4416" s="1101">
        <v>44</v>
      </c>
      <c r="F4416" s="1101">
        <v>495</v>
      </c>
      <c r="G4416" s="1101">
        <v>1</v>
      </c>
      <c r="H4416" s="1102">
        <f>MID(I4416,1,50)</f>
      </c>
      <c r="I4416" s="1" t="s">
        <v>8776</v>
      </c>
      <c r="J4416" s="1104" t="s">
        <v>9338</v>
      </c>
    </row>
    <row x14ac:dyDescent="0.25" r="4417" customHeight="1" ht="23.25">
      <c r="A4417" s="97">
        <v>64</v>
      </c>
      <c r="B4417" s="2" t="s">
        <v>9337</v>
      </c>
      <c r="C4417" s="1101">
        <v>4416</v>
      </c>
      <c r="D4417" s="1101">
        <v>25</v>
      </c>
      <c r="E4417" s="1101">
        <v>44</v>
      </c>
      <c r="F4417" s="1101">
        <v>495</v>
      </c>
      <c r="G4417" s="1101">
        <v>2</v>
      </c>
      <c r="H4417" s="1102">
        <f>MID(I4417,1,50)</f>
      </c>
      <c r="I4417" s="1" t="s">
        <v>9161</v>
      </c>
      <c r="J4417" s="1104" t="s">
        <v>9339</v>
      </c>
    </row>
    <row x14ac:dyDescent="0.25" r="4418" customHeight="1" ht="23.25">
      <c r="A4418" s="97">
        <v>64</v>
      </c>
      <c r="B4418" s="2" t="s">
        <v>9337</v>
      </c>
      <c r="C4418" s="1101">
        <v>4417</v>
      </c>
      <c r="D4418" s="1101">
        <v>25</v>
      </c>
      <c r="E4418" s="1101">
        <v>44</v>
      </c>
      <c r="F4418" s="1101">
        <v>495</v>
      </c>
      <c r="G4418" s="1101">
        <v>3</v>
      </c>
      <c r="H4418" s="1102">
        <f>MID(I4418,1,50)</f>
      </c>
      <c r="I4418" s="1" t="s">
        <v>9340</v>
      </c>
      <c r="J4418" s="1104" t="s">
        <v>9341</v>
      </c>
    </row>
    <row x14ac:dyDescent="0.25" r="4419" customHeight="1" ht="23.25">
      <c r="A4419" s="97">
        <v>64</v>
      </c>
      <c r="B4419" s="2" t="s">
        <v>9337</v>
      </c>
      <c r="C4419" s="1101">
        <v>4418</v>
      </c>
      <c r="D4419" s="1101">
        <v>25</v>
      </c>
      <c r="E4419" s="1101">
        <v>44</v>
      </c>
      <c r="F4419" s="1101">
        <v>495</v>
      </c>
      <c r="G4419" s="1101">
        <v>4</v>
      </c>
      <c r="H4419" s="1102">
        <f>MID(I4419,1,50)</f>
      </c>
      <c r="I4419" s="1" t="s">
        <v>9342</v>
      </c>
      <c r="J4419" s="1104" t="s">
        <v>9343</v>
      </c>
    </row>
    <row x14ac:dyDescent="0.25" r="4420" customHeight="1" ht="23.25">
      <c r="A4420" s="97">
        <v>64</v>
      </c>
      <c r="B4420" s="2" t="s">
        <v>9337</v>
      </c>
      <c r="C4420" s="1101">
        <v>4419</v>
      </c>
      <c r="D4420" s="1101">
        <v>25</v>
      </c>
      <c r="E4420" s="1101">
        <v>44</v>
      </c>
      <c r="F4420" s="1101">
        <v>495</v>
      </c>
      <c r="G4420" s="1101">
        <v>5</v>
      </c>
      <c r="H4420" s="1102">
        <f>MID(I4420,1,50)</f>
      </c>
      <c r="I4420" s="1" t="s">
        <v>9344</v>
      </c>
      <c r="J4420" s="1104" t="s">
        <v>9345</v>
      </c>
    </row>
    <row x14ac:dyDescent="0.25" r="4421" customHeight="1" ht="23.25">
      <c r="A4421" s="97">
        <v>64</v>
      </c>
      <c r="B4421" s="2" t="s">
        <v>9337</v>
      </c>
      <c r="C4421" s="1101">
        <v>4420</v>
      </c>
      <c r="D4421" s="1101">
        <v>25</v>
      </c>
      <c r="E4421" s="1101">
        <v>44</v>
      </c>
      <c r="F4421" s="1101">
        <v>495</v>
      </c>
      <c r="G4421" s="1101">
        <v>6</v>
      </c>
      <c r="H4421" s="1102">
        <f>MID(I4421,1,50)</f>
      </c>
      <c r="I4421" s="1" t="s">
        <v>9346</v>
      </c>
      <c r="J4421" s="1104" t="s">
        <v>9347</v>
      </c>
    </row>
    <row x14ac:dyDescent="0.25" r="4422" customHeight="1" ht="23.25">
      <c r="A4422" s="97">
        <v>64</v>
      </c>
      <c r="B4422" s="2" t="s">
        <v>9337</v>
      </c>
      <c r="C4422" s="1101">
        <v>4421</v>
      </c>
      <c r="D4422" s="1101">
        <v>25</v>
      </c>
      <c r="E4422" s="1101">
        <v>44</v>
      </c>
      <c r="F4422" s="1101">
        <v>495</v>
      </c>
      <c r="G4422" s="1101">
        <v>7</v>
      </c>
      <c r="H4422" s="1102">
        <f>MID(I4422,1,50)</f>
      </c>
      <c r="I4422" s="1" t="s">
        <v>9348</v>
      </c>
      <c r="J4422" s="1104" t="s">
        <v>9349</v>
      </c>
    </row>
    <row x14ac:dyDescent="0.25" r="4423" customHeight="1" ht="23.25">
      <c r="A4423" s="97">
        <v>64</v>
      </c>
      <c r="B4423" s="2" t="s">
        <v>9337</v>
      </c>
      <c r="C4423" s="1101">
        <v>4422</v>
      </c>
      <c r="D4423" s="1101">
        <v>25</v>
      </c>
      <c r="E4423" s="1101">
        <v>44</v>
      </c>
      <c r="F4423" s="1101">
        <v>495</v>
      </c>
      <c r="G4423" s="1101">
        <v>8</v>
      </c>
      <c r="H4423" s="1102">
        <f>MID(I4423,1,50)</f>
      </c>
      <c r="I4423" s="1" t="s">
        <v>9350</v>
      </c>
      <c r="J4423" s="1104" t="s">
        <v>9351</v>
      </c>
    </row>
    <row x14ac:dyDescent="0.25" r="4424" customHeight="1" ht="23.25">
      <c r="A4424" s="97">
        <v>64</v>
      </c>
      <c r="B4424" s="2" t="s">
        <v>9337</v>
      </c>
      <c r="C4424" s="1101">
        <v>4423</v>
      </c>
      <c r="D4424" s="1101">
        <v>25</v>
      </c>
      <c r="E4424" s="1101">
        <v>44</v>
      </c>
      <c r="F4424" s="1101">
        <v>495</v>
      </c>
      <c r="G4424" s="1101">
        <v>9</v>
      </c>
      <c r="H4424" s="1102">
        <f>MID(I4424,1,50)</f>
      </c>
      <c r="I4424" s="1" t="s">
        <v>9352</v>
      </c>
      <c r="J4424" s="1104" t="s">
        <v>9353</v>
      </c>
    </row>
    <row x14ac:dyDescent="0.25" r="4425" customHeight="1" ht="23.25">
      <c r="A4425" s="97">
        <v>64</v>
      </c>
      <c r="B4425" s="2" t="s">
        <v>9337</v>
      </c>
      <c r="C4425" s="1101">
        <v>4424</v>
      </c>
      <c r="D4425" s="1101">
        <v>25</v>
      </c>
      <c r="E4425" s="1101">
        <v>44</v>
      </c>
      <c r="F4425" s="1101">
        <v>495</v>
      </c>
      <c r="G4425" s="1101">
        <v>10</v>
      </c>
      <c r="H4425" s="1102">
        <f>MID(I4425,1,50)</f>
      </c>
      <c r="I4425" s="1" t="s">
        <v>9354</v>
      </c>
      <c r="J4425" s="1104" t="s">
        <v>9355</v>
      </c>
    </row>
    <row x14ac:dyDescent="0.25" r="4426" customHeight="1" ht="23.25">
      <c r="A4426" s="97">
        <v>64</v>
      </c>
      <c r="B4426" s="2" t="s">
        <v>9337</v>
      </c>
      <c r="C4426" s="1101">
        <v>4425</v>
      </c>
      <c r="D4426" s="1101">
        <v>25</v>
      </c>
      <c r="E4426" s="1101">
        <v>44</v>
      </c>
      <c r="F4426" s="1101">
        <v>495</v>
      </c>
      <c r="G4426" s="1101">
        <v>11</v>
      </c>
      <c r="H4426" s="1102">
        <f>MID(I4426,1,50)</f>
      </c>
      <c r="I4426" s="1" t="s">
        <v>9356</v>
      </c>
      <c r="J4426" s="1104" t="s">
        <v>9357</v>
      </c>
    </row>
    <row x14ac:dyDescent="0.25" r="4427" customHeight="1" ht="23.25">
      <c r="A4427" s="97">
        <v>64</v>
      </c>
      <c r="B4427" s="2" t="s">
        <v>9337</v>
      </c>
      <c r="C4427" s="1101">
        <v>4426</v>
      </c>
      <c r="D4427" s="1101">
        <v>25</v>
      </c>
      <c r="E4427" s="1101">
        <v>44</v>
      </c>
      <c r="F4427" s="1101">
        <v>495</v>
      </c>
      <c r="G4427" s="1101">
        <v>12</v>
      </c>
      <c r="H4427" s="1102">
        <f>MID(I4427,1,50)</f>
      </c>
      <c r="I4427" s="1" t="s">
        <v>9358</v>
      </c>
      <c r="J4427" s="1104" t="s">
        <v>9359</v>
      </c>
    </row>
    <row x14ac:dyDescent="0.25" r="4428" customHeight="1" ht="23.25">
      <c r="A4428" s="97">
        <v>64</v>
      </c>
      <c r="B4428" s="2" t="s">
        <v>9337</v>
      </c>
      <c r="C4428" s="1101">
        <v>4427</v>
      </c>
      <c r="D4428" s="1101">
        <v>25</v>
      </c>
      <c r="E4428" s="1101">
        <v>44</v>
      </c>
      <c r="F4428" s="1101">
        <v>495</v>
      </c>
      <c r="G4428" s="1101">
        <v>13</v>
      </c>
      <c r="H4428" s="1102">
        <f>MID(I4428,1,50)</f>
      </c>
      <c r="I4428" s="1" t="s">
        <v>9360</v>
      </c>
      <c r="J4428" s="1104" t="s">
        <v>9361</v>
      </c>
    </row>
    <row x14ac:dyDescent="0.25" r="4429" customHeight="1" ht="23.25">
      <c r="A4429" s="97">
        <v>64</v>
      </c>
      <c r="B4429" s="2" t="s">
        <v>9337</v>
      </c>
      <c r="C4429" s="1101">
        <v>4428</v>
      </c>
      <c r="D4429" s="1101">
        <v>25</v>
      </c>
      <c r="E4429" s="1101">
        <v>44</v>
      </c>
      <c r="F4429" s="1101">
        <v>495</v>
      </c>
      <c r="G4429" s="1101">
        <v>14</v>
      </c>
      <c r="H4429" s="1102">
        <f>MID(I4429,1,50)</f>
      </c>
      <c r="I4429" s="1" t="s">
        <v>9362</v>
      </c>
      <c r="J4429" s="1104" t="s">
        <v>9363</v>
      </c>
    </row>
    <row x14ac:dyDescent="0.25" r="4430" customHeight="1" ht="23.25">
      <c r="A4430" s="97">
        <v>64</v>
      </c>
      <c r="B4430" s="2" t="s">
        <v>9337</v>
      </c>
      <c r="C4430" s="1101">
        <v>4429</v>
      </c>
      <c r="D4430" s="1101">
        <v>25</v>
      </c>
      <c r="E4430" s="1101">
        <v>44</v>
      </c>
      <c r="F4430" s="1101">
        <v>495</v>
      </c>
      <c r="G4430" s="1101">
        <v>15</v>
      </c>
      <c r="H4430" s="1102">
        <f>MID(I4430,1,50)</f>
      </c>
      <c r="I4430" s="1" t="s">
        <v>9364</v>
      </c>
      <c r="J4430" s="1104" t="s">
        <v>9365</v>
      </c>
    </row>
    <row x14ac:dyDescent="0.25" r="4431" customHeight="1" ht="23.25">
      <c r="A4431" s="97">
        <v>64</v>
      </c>
      <c r="B4431" s="2" t="s">
        <v>9337</v>
      </c>
      <c r="C4431" s="1101">
        <v>4430</v>
      </c>
      <c r="D4431" s="1101">
        <v>25</v>
      </c>
      <c r="E4431" s="1101">
        <v>44</v>
      </c>
      <c r="F4431" s="1101">
        <v>495</v>
      </c>
      <c r="G4431" s="1101">
        <v>16</v>
      </c>
      <c r="H4431" s="1102">
        <f>MID(I4431,1,50)</f>
      </c>
      <c r="I4431" s="1" t="s">
        <v>9366</v>
      </c>
      <c r="J4431" s="1104" t="s">
        <v>9367</v>
      </c>
    </row>
    <row x14ac:dyDescent="0.25" r="4432" customHeight="1" ht="23.25">
      <c r="A4432" s="97">
        <v>64</v>
      </c>
      <c r="B4432" s="2" t="s">
        <v>9337</v>
      </c>
      <c r="C4432" s="1101">
        <v>4431</v>
      </c>
      <c r="D4432" s="1101">
        <v>25</v>
      </c>
      <c r="E4432" s="1101">
        <v>44</v>
      </c>
      <c r="F4432" s="1101">
        <v>495</v>
      </c>
      <c r="G4432" s="1101">
        <v>17</v>
      </c>
      <c r="H4432" s="1102">
        <f>MID(I4432,1,50)</f>
      </c>
      <c r="I4432" s="1" t="s">
        <v>9368</v>
      </c>
      <c r="J4432" s="1104" t="s">
        <v>9369</v>
      </c>
    </row>
    <row x14ac:dyDescent="0.25" r="4433" customHeight="1" ht="23.25">
      <c r="A4433" s="97">
        <v>64</v>
      </c>
      <c r="B4433" s="2" t="s">
        <v>9337</v>
      </c>
      <c r="C4433" s="1101">
        <v>4432</v>
      </c>
      <c r="D4433" s="1101">
        <v>25</v>
      </c>
      <c r="E4433" s="1101">
        <v>44</v>
      </c>
      <c r="F4433" s="1101">
        <v>495</v>
      </c>
      <c r="G4433" s="1101">
        <v>18</v>
      </c>
      <c r="H4433" s="1102">
        <f>MID(I4433,1,50)</f>
      </c>
      <c r="I4433" s="1" t="s">
        <v>9370</v>
      </c>
      <c r="J4433" s="1104" t="s">
        <v>9371</v>
      </c>
    </row>
    <row x14ac:dyDescent="0.25" r="4434" customHeight="1" ht="23.25">
      <c r="A4434" s="97">
        <v>64</v>
      </c>
      <c r="B4434" s="2" t="s">
        <v>9337</v>
      </c>
      <c r="C4434" s="1101">
        <v>4433</v>
      </c>
      <c r="D4434" s="1101">
        <v>25</v>
      </c>
      <c r="E4434" s="1101">
        <v>44</v>
      </c>
      <c r="F4434" s="1101">
        <v>496</v>
      </c>
      <c r="G4434" s="1101">
        <v>19</v>
      </c>
      <c r="H4434" s="1102">
        <f>MID(I4434,1,50)</f>
      </c>
      <c r="I4434" s="1" t="s">
        <v>9372</v>
      </c>
      <c r="J4434" s="1104" t="s">
        <v>9373</v>
      </c>
    </row>
    <row x14ac:dyDescent="0.25" r="4435" customHeight="1" ht="23.25">
      <c r="A4435" s="97">
        <v>64</v>
      </c>
      <c r="B4435" s="2" t="s">
        <v>9337</v>
      </c>
      <c r="C4435" s="1101">
        <v>4434</v>
      </c>
      <c r="D4435" s="1101">
        <v>25</v>
      </c>
      <c r="E4435" s="1101">
        <v>44</v>
      </c>
      <c r="F4435" s="1101">
        <v>496</v>
      </c>
      <c r="G4435" s="1101">
        <v>20</v>
      </c>
      <c r="H4435" s="1102">
        <f>MID(I4435,1,50)</f>
      </c>
      <c r="I4435" s="1" t="s">
        <v>9374</v>
      </c>
      <c r="J4435" s="1104" t="s">
        <v>9375</v>
      </c>
    </row>
    <row x14ac:dyDescent="0.25" r="4436" customHeight="1" ht="23.25">
      <c r="A4436" s="97">
        <v>64</v>
      </c>
      <c r="B4436" s="2" t="s">
        <v>9337</v>
      </c>
      <c r="C4436" s="1101">
        <v>4435</v>
      </c>
      <c r="D4436" s="1101">
        <v>25</v>
      </c>
      <c r="E4436" s="1101">
        <v>44</v>
      </c>
      <c r="F4436" s="1101">
        <v>496</v>
      </c>
      <c r="G4436" s="1101">
        <v>21</v>
      </c>
      <c r="H4436" s="1102">
        <f>MID(I4436,1,50)</f>
      </c>
      <c r="I4436" s="1" t="s">
        <v>9376</v>
      </c>
      <c r="J4436" s="1104" t="s">
        <v>9377</v>
      </c>
    </row>
    <row x14ac:dyDescent="0.25" r="4437" customHeight="1" ht="23.25">
      <c r="A4437" s="97">
        <v>64</v>
      </c>
      <c r="B4437" s="2" t="s">
        <v>9337</v>
      </c>
      <c r="C4437" s="1101">
        <v>4436</v>
      </c>
      <c r="D4437" s="1101">
        <v>25</v>
      </c>
      <c r="E4437" s="1101">
        <v>44</v>
      </c>
      <c r="F4437" s="1101">
        <v>496</v>
      </c>
      <c r="G4437" s="1101">
        <v>22</v>
      </c>
      <c r="H4437" s="1102">
        <f>MID(I4437,1,50)</f>
      </c>
      <c r="I4437" s="1" t="s">
        <v>9378</v>
      </c>
      <c r="J4437" s="1104" t="s">
        <v>9379</v>
      </c>
    </row>
    <row x14ac:dyDescent="0.25" r="4438" customHeight="1" ht="23.25">
      <c r="A4438" s="97">
        <v>64</v>
      </c>
      <c r="B4438" s="2" t="s">
        <v>9337</v>
      </c>
      <c r="C4438" s="1101">
        <v>4437</v>
      </c>
      <c r="D4438" s="1101">
        <v>25</v>
      </c>
      <c r="E4438" s="1101">
        <v>44</v>
      </c>
      <c r="F4438" s="1101">
        <v>496</v>
      </c>
      <c r="G4438" s="1101">
        <v>23</v>
      </c>
      <c r="H4438" s="1102">
        <f>MID(I4438,1,50)</f>
      </c>
      <c r="I4438" s="1" t="s">
        <v>9380</v>
      </c>
      <c r="J4438" s="1104" t="s">
        <v>9381</v>
      </c>
    </row>
    <row x14ac:dyDescent="0.25" r="4439" customHeight="1" ht="23.25">
      <c r="A4439" s="97">
        <v>64</v>
      </c>
      <c r="B4439" s="2" t="s">
        <v>9337</v>
      </c>
      <c r="C4439" s="1101">
        <v>4438</v>
      </c>
      <c r="D4439" s="1101">
        <v>25</v>
      </c>
      <c r="E4439" s="1101">
        <v>44</v>
      </c>
      <c r="F4439" s="1101">
        <v>496</v>
      </c>
      <c r="G4439" s="1101">
        <v>24</v>
      </c>
      <c r="H4439" s="1102">
        <f>MID(I4439,1,50)</f>
      </c>
      <c r="I4439" s="1" t="s">
        <v>9382</v>
      </c>
      <c r="J4439" s="1104" t="s">
        <v>9383</v>
      </c>
    </row>
    <row x14ac:dyDescent="0.25" r="4440" customHeight="1" ht="23.25">
      <c r="A4440" s="97">
        <v>64</v>
      </c>
      <c r="B4440" s="2" t="s">
        <v>9337</v>
      </c>
      <c r="C4440" s="1101">
        <v>4439</v>
      </c>
      <c r="D4440" s="1101">
        <v>25</v>
      </c>
      <c r="E4440" s="1101">
        <v>44</v>
      </c>
      <c r="F4440" s="1101">
        <v>496</v>
      </c>
      <c r="G4440" s="1101">
        <v>25</v>
      </c>
      <c r="H4440" s="1102">
        <f>MID(I4440,1,50)</f>
      </c>
      <c r="I4440" s="1" t="s">
        <v>9384</v>
      </c>
      <c r="J4440" s="1104" t="s">
        <v>9385</v>
      </c>
    </row>
    <row x14ac:dyDescent="0.25" r="4441" customHeight="1" ht="23.25">
      <c r="A4441" s="97">
        <v>64</v>
      </c>
      <c r="B4441" s="2" t="s">
        <v>9337</v>
      </c>
      <c r="C4441" s="1101">
        <v>4440</v>
      </c>
      <c r="D4441" s="1101">
        <v>25</v>
      </c>
      <c r="E4441" s="1101">
        <v>44</v>
      </c>
      <c r="F4441" s="1101">
        <v>496</v>
      </c>
      <c r="G4441" s="1101">
        <v>26</v>
      </c>
      <c r="H4441" s="1102">
        <f>MID(I4441,1,50)</f>
      </c>
      <c r="I4441" s="1" t="s">
        <v>9386</v>
      </c>
      <c r="J4441" s="1104" t="s">
        <v>9387</v>
      </c>
    </row>
    <row x14ac:dyDescent="0.25" r="4442" customHeight="1" ht="23.25">
      <c r="A4442" s="97">
        <v>64</v>
      </c>
      <c r="B4442" s="2" t="s">
        <v>9337</v>
      </c>
      <c r="C4442" s="1101">
        <v>4441</v>
      </c>
      <c r="D4442" s="1101">
        <v>25</v>
      </c>
      <c r="E4442" s="1101">
        <v>44</v>
      </c>
      <c r="F4442" s="1101">
        <v>496</v>
      </c>
      <c r="G4442" s="1101">
        <v>27</v>
      </c>
      <c r="H4442" s="1102">
        <f>MID(I4442,1,50)</f>
      </c>
      <c r="I4442" s="1" t="s">
        <v>9388</v>
      </c>
      <c r="J4442" s="1104" t="s">
        <v>9389</v>
      </c>
    </row>
    <row x14ac:dyDescent="0.25" r="4443" customHeight="1" ht="23.25">
      <c r="A4443" s="97">
        <v>64</v>
      </c>
      <c r="B4443" s="2" t="s">
        <v>9337</v>
      </c>
      <c r="C4443" s="1101">
        <v>4442</v>
      </c>
      <c r="D4443" s="1101">
        <v>25</v>
      </c>
      <c r="E4443" s="1101">
        <v>44</v>
      </c>
      <c r="F4443" s="1101">
        <v>496</v>
      </c>
      <c r="G4443" s="1101">
        <v>28</v>
      </c>
      <c r="H4443" s="1102">
        <f>MID(I4443,1,50)</f>
      </c>
      <c r="I4443" s="1" t="s">
        <v>9390</v>
      </c>
      <c r="J4443" s="1104" t="s">
        <v>9391</v>
      </c>
    </row>
    <row x14ac:dyDescent="0.25" r="4444" customHeight="1" ht="23.25">
      <c r="A4444" s="97">
        <v>64</v>
      </c>
      <c r="B4444" s="2" t="s">
        <v>9337</v>
      </c>
      <c r="C4444" s="1101">
        <v>4443</v>
      </c>
      <c r="D4444" s="1101">
        <v>25</v>
      </c>
      <c r="E4444" s="1101">
        <v>44</v>
      </c>
      <c r="F4444" s="1101">
        <v>496</v>
      </c>
      <c r="G4444" s="1101">
        <v>29</v>
      </c>
      <c r="H4444" s="1102">
        <f>MID(I4444,1,50)</f>
      </c>
      <c r="I4444" s="1" t="s">
        <v>9392</v>
      </c>
      <c r="J4444" s="1104" t="s">
        <v>9393</v>
      </c>
    </row>
    <row x14ac:dyDescent="0.25" r="4445" customHeight="1" ht="23.25">
      <c r="A4445" s="97">
        <v>64</v>
      </c>
      <c r="B4445" s="2" t="s">
        <v>9337</v>
      </c>
      <c r="C4445" s="1101">
        <v>4444</v>
      </c>
      <c r="D4445" s="1101">
        <v>25</v>
      </c>
      <c r="E4445" s="1101">
        <v>44</v>
      </c>
      <c r="F4445" s="1101">
        <v>496</v>
      </c>
      <c r="G4445" s="1101">
        <v>30</v>
      </c>
      <c r="H4445" s="1102">
        <f>MID(I4445,1,50)</f>
      </c>
      <c r="I4445" s="1" t="s">
        <v>9394</v>
      </c>
      <c r="J4445" s="1104" t="s">
        <v>9395</v>
      </c>
    </row>
    <row x14ac:dyDescent="0.25" r="4446" customHeight="1" ht="23.25">
      <c r="A4446" s="97">
        <v>64</v>
      </c>
      <c r="B4446" s="2" t="s">
        <v>9337</v>
      </c>
      <c r="C4446" s="1101">
        <v>4445</v>
      </c>
      <c r="D4446" s="1101">
        <v>25</v>
      </c>
      <c r="E4446" s="1101">
        <v>44</v>
      </c>
      <c r="F4446" s="1101">
        <v>496</v>
      </c>
      <c r="G4446" s="1101">
        <v>31</v>
      </c>
      <c r="H4446" s="1102">
        <f>MID(I4446,1,50)</f>
      </c>
      <c r="I4446" s="1" t="s">
        <v>9396</v>
      </c>
      <c r="J4446" s="1104" t="s">
        <v>9397</v>
      </c>
    </row>
    <row x14ac:dyDescent="0.25" r="4447" customHeight="1" ht="23.25">
      <c r="A4447" s="97">
        <v>64</v>
      </c>
      <c r="B4447" s="2" t="s">
        <v>9337</v>
      </c>
      <c r="C4447" s="1101">
        <v>4446</v>
      </c>
      <c r="D4447" s="1101">
        <v>25</v>
      </c>
      <c r="E4447" s="1101">
        <v>44</v>
      </c>
      <c r="F4447" s="1101">
        <v>496</v>
      </c>
      <c r="G4447" s="1101">
        <v>32</v>
      </c>
      <c r="H4447" s="1102">
        <f>MID(I4447,1,50)</f>
      </c>
      <c r="I4447" s="1" t="s">
        <v>9398</v>
      </c>
      <c r="J4447" s="1104" t="s">
        <v>9399</v>
      </c>
    </row>
    <row x14ac:dyDescent="0.25" r="4448" customHeight="1" ht="23.25">
      <c r="A4448" s="97">
        <v>64</v>
      </c>
      <c r="B4448" s="2" t="s">
        <v>9337</v>
      </c>
      <c r="C4448" s="1101">
        <v>4447</v>
      </c>
      <c r="D4448" s="1101">
        <v>25</v>
      </c>
      <c r="E4448" s="1101">
        <v>44</v>
      </c>
      <c r="F4448" s="1101">
        <v>496</v>
      </c>
      <c r="G4448" s="1101">
        <v>33</v>
      </c>
      <c r="H4448" s="1102">
        <f>MID(I4448,1,50)</f>
      </c>
      <c r="I4448" s="1" t="s">
        <v>9400</v>
      </c>
      <c r="J4448" s="1104" t="s">
        <v>9401</v>
      </c>
    </row>
    <row x14ac:dyDescent="0.25" r="4449" customHeight="1" ht="23.25">
      <c r="A4449" s="97">
        <v>64</v>
      </c>
      <c r="B4449" s="2" t="s">
        <v>9337</v>
      </c>
      <c r="C4449" s="1101">
        <v>4448</v>
      </c>
      <c r="D4449" s="1101">
        <v>25</v>
      </c>
      <c r="E4449" s="1101">
        <v>44</v>
      </c>
      <c r="F4449" s="1101">
        <v>496</v>
      </c>
      <c r="G4449" s="1101">
        <v>34</v>
      </c>
      <c r="H4449" s="1102">
        <f>MID(I4449,1,50)</f>
      </c>
      <c r="I4449" s="1" t="s">
        <v>9402</v>
      </c>
      <c r="J4449" s="1104" t="s">
        <v>9403</v>
      </c>
    </row>
    <row x14ac:dyDescent="0.25" r="4450" customHeight="1" ht="23.25">
      <c r="A4450" s="97">
        <v>64</v>
      </c>
      <c r="B4450" s="2" t="s">
        <v>9337</v>
      </c>
      <c r="C4450" s="1101">
        <v>4449</v>
      </c>
      <c r="D4450" s="1101">
        <v>25</v>
      </c>
      <c r="E4450" s="1101">
        <v>44</v>
      </c>
      <c r="F4450" s="1101">
        <v>496</v>
      </c>
      <c r="G4450" s="1101">
        <v>35</v>
      </c>
      <c r="H4450" s="1102">
        <f>MID(I4450,1,50)</f>
      </c>
      <c r="I4450" s="1" t="s">
        <v>9404</v>
      </c>
      <c r="J4450" s="1104" t="s">
        <v>9405</v>
      </c>
    </row>
    <row x14ac:dyDescent="0.25" r="4451" customHeight="1" ht="23.25">
      <c r="A4451" s="97">
        <v>64</v>
      </c>
      <c r="B4451" s="2" t="s">
        <v>9337</v>
      </c>
      <c r="C4451" s="1101">
        <v>4450</v>
      </c>
      <c r="D4451" s="1101">
        <v>25</v>
      </c>
      <c r="E4451" s="1101">
        <v>44</v>
      </c>
      <c r="F4451" s="1101">
        <v>496</v>
      </c>
      <c r="G4451" s="1101">
        <v>36</v>
      </c>
      <c r="H4451" s="1102">
        <f>MID(I4451,1,50)</f>
      </c>
      <c r="I4451" s="1" t="s">
        <v>9406</v>
      </c>
      <c r="J4451" s="1104" t="s">
        <v>9407</v>
      </c>
    </row>
    <row x14ac:dyDescent="0.25" r="4452" customHeight="1" ht="23.25">
      <c r="A4452" s="97">
        <v>64</v>
      </c>
      <c r="B4452" s="2" t="s">
        <v>9337</v>
      </c>
      <c r="C4452" s="1101">
        <v>4451</v>
      </c>
      <c r="D4452" s="1101">
        <v>25</v>
      </c>
      <c r="E4452" s="1101">
        <v>44</v>
      </c>
      <c r="F4452" s="1101">
        <v>496</v>
      </c>
      <c r="G4452" s="1101">
        <v>37</v>
      </c>
      <c r="H4452" s="1102">
        <f>MID(I4452,1,50)</f>
      </c>
      <c r="I4452" s="1" t="s">
        <v>9408</v>
      </c>
      <c r="J4452" s="1104" t="s">
        <v>9409</v>
      </c>
    </row>
    <row x14ac:dyDescent="0.25" r="4453" customHeight="1" ht="23.25">
      <c r="A4453" s="97">
        <v>64</v>
      </c>
      <c r="B4453" s="2" t="s">
        <v>9337</v>
      </c>
      <c r="C4453" s="1101">
        <v>4452</v>
      </c>
      <c r="D4453" s="1101">
        <v>25</v>
      </c>
      <c r="E4453" s="1101">
        <v>44</v>
      </c>
      <c r="F4453" s="1101">
        <v>496</v>
      </c>
      <c r="G4453" s="1101">
        <v>38</v>
      </c>
      <c r="H4453" s="1102">
        <f>MID(I4453,1,50)</f>
      </c>
      <c r="I4453" s="1" t="s">
        <v>9410</v>
      </c>
      <c r="J4453" s="1104" t="s">
        <v>9411</v>
      </c>
    </row>
    <row x14ac:dyDescent="0.25" r="4454" customHeight="1" ht="23.25">
      <c r="A4454" s="97">
        <v>64</v>
      </c>
      <c r="B4454" s="2" t="s">
        <v>9337</v>
      </c>
      <c r="C4454" s="1101">
        <v>4453</v>
      </c>
      <c r="D4454" s="1101">
        <v>25</v>
      </c>
      <c r="E4454" s="1101">
        <v>44</v>
      </c>
      <c r="F4454" s="1101">
        <v>496</v>
      </c>
      <c r="G4454" s="1101">
        <v>39</v>
      </c>
      <c r="H4454" s="1102">
        <f>MID(I4454,1,50)</f>
      </c>
      <c r="I4454" s="1" t="s">
        <v>9412</v>
      </c>
      <c r="J4454" s="1104" t="s">
        <v>9413</v>
      </c>
    </row>
    <row x14ac:dyDescent="0.25" r="4455" customHeight="1" ht="23.25">
      <c r="A4455" s="97">
        <v>64</v>
      </c>
      <c r="B4455" s="2" t="s">
        <v>9337</v>
      </c>
      <c r="C4455" s="1101">
        <v>4454</v>
      </c>
      <c r="D4455" s="1101">
        <v>25</v>
      </c>
      <c r="E4455" s="1101">
        <v>44</v>
      </c>
      <c r="F4455" s="1101">
        <v>497</v>
      </c>
      <c r="G4455" s="1101">
        <v>40</v>
      </c>
      <c r="H4455" s="1102">
        <f>MID(I4455,1,50)</f>
      </c>
      <c r="I4455" s="1" t="s">
        <v>9414</v>
      </c>
      <c r="J4455" s="1104" t="s">
        <v>9415</v>
      </c>
    </row>
    <row x14ac:dyDescent="0.25" r="4456" customHeight="1" ht="23.25">
      <c r="A4456" s="97">
        <v>64</v>
      </c>
      <c r="B4456" s="2" t="s">
        <v>9337</v>
      </c>
      <c r="C4456" s="1101">
        <v>4455</v>
      </c>
      <c r="D4456" s="1101">
        <v>25</v>
      </c>
      <c r="E4456" s="1101">
        <v>44</v>
      </c>
      <c r="F4456" s="1101">
        <v>497</v>
      </c>
      <c r="G4456" s="1101">
        <v>41</v>
      </c>
      <c r="H4456" s="1102">
        <f>MID(I4456,1,50)</f>
      </c>
      <c r="I4456" s="1" t="s">
        <v>9416</v>
      </c>
      <c r="J4456" s="1104" t="s">
        <v>9417</v>
      </c>
    </row>
    <row x14ac:dyDescent="0.25" r="4457" customHeight="1" ht="23.25">
      <c r="A4457" s="97">
        <v>64</v>
      </c>
      <c r="B4457" s="2" t="s">
        <v>9337</v>
      </c>
      <c r="C4457" s="1101">
        <v>4456</v>
      </c>
      <c r="D4457" s="1101">
        <v>25</v>
      </c>
      <c r="E4457" s="1101">
        <v>44</v>
      </c>
      <c r="F4457" s="1101">
        <v>497</v>
      </c>
      <c r="G4457" s="1101">
        <v>42</v>
      </c>
      <c r="H4457" s="1102">
        <f>MID(I4457,1,50)</f>
      </c>
      <c r="I4457" s="1" t="s">
        <v>9418</v>
      </c>
      <c r="J4457" s="1104" t="s">
        <v>9419</v>
      </c>
    </row>
    <row x14ac:dyDescent="0.25" r="4458" customHeight="1" ht="23.25">
      <c r="A4458" s="97">
        <v>64</v>
      </c>
      <c r="B4458" s="2" t="s">
        <v>9337</v>
      </c>
      <c r="C4458" s="1101">
        <v>4457</v>
      </c>
      <c r="D4458" s="1101">
        <v>25</v>
      </c>
      <c r="E4458" s="1101">
        <v>44</v>
      </c>
      <c r="F4458" s="1101">
        <v>497</v>
      </c>
      <c r="G4458" s="1101">
        <v>43</v>
      </c>
      <c r="H4458" s="1102">
        <f>MID(I4458,1,50)</f>
      </c>
      <c r="I4458" s="1" t="s">
        <v>9420</v>
      </c>
      <c r="J4458" s="1104" t="s">
        <v>9421</v>
      </c>
    </row>
    <row x14ac:dyDescent="0.25" r="4459" customHeight="1" ht="23.25">
      <c r="A4459" s="97">
        <v>64</v>
      </c>
      <c r="B4459" s="2" t="s">
        <v>9337</v>
      </c>
      <c r="C4459" s="1101">
        <v>4458</v>
      </c>
      <c r="D4459" s="1101">
        <v>25</v>
      </c>
      <c r="E4459" s="1101">
        <v>44</v>
      </c>
      <c r="F4459" s="1101">
        <v>497</v>
      </c>
      <c r="G4459" s="1101">
        <v>44</v>
      </c>
      <c r="H4459" s="1102">
        <f>MID(I4459,1,50)</f>
      </c>
      <c r="I4459" s="1" t="s">
        <v>9422</v>
      </c>
      <c r="J4459" s="1104" t="s">
        <v>9423</v>
      </c>
    </row>
    <row x14ac:dyDescent="0.25" r="4460" customHeight="1" ht="23.25">
      <c r="A4460" s="97">
        <v>64</v>
      </c>
      <c r="B4460" s="2" t="s">
        <v>9337</v>
      </c>
      <c r="C4460" s="1101">
        <v>4459</v>
      </c>
      <c r="D4460" s="1101">
        <v>25</v>
      </c>
      <c r="E4460" s="1101">
        <v>44</v>
      </c>
      <c r="F4460" s="1101">
        <v>497</v>
      </c>
      <c r="G4460" s="1101">
        <v>45</v>
      </c>
      <c r="H4460" s="1102">
        <f>MID(I4460,1,50)</f>
      </c>
      <c r="I4460" s="1" t="s">
        <v>9424</v>
      </c>
      <c r="J4460" s="1104" t="s">
        <v>9425</v>
      </c>
    </row>
    <row x14ac:dyDescent="0.25" r="4461" customHeight="1" ht="23.25">
      <c r="A4461" s="97">
        <v>64</v>
      </c>
      <c r="B4461" s="2" t="s">
        <v>9337</v>
      </c>
      <c r="C4461" s="1101">
        <v>4460</v>
      </c>
      <c r="D4461" s="1101">
        <v>25</v>
      </c>
      <c r="E4461" s="1101">
        <v>44</v>
      </c>
      <c r="F4461" s="1101">
        <v>497</v>
      </c>
      <c r="G4461" s="1101">
        <v>46</v>
      </c>
      <c r="H4461" s="1102">
        <f>MID(I4461,1,50)</f>
      </c>
      <c r="I4461" s="1" t="s">
        <v>9426</v>
      </c>
      <c r="J4461" s="1104" t="s">
        <v>9427</v>
      </c>
    </row>
    <row x14ac:dyDescent="0.25" r="4462" customHeight="1" ht="23.25">
      <c r="A4462" s="97">
        <v>64</v>
      </c>
      <c r="B4462" s="2" t="s">
        <v>9337</v>
      </c>
      <c r="C4462" s="1101">
        <v>4461</v>
      </c>
      <c r="D4462" s="1101">
        <v>25</v>
      </c>
      <c r="E4462" s="1101">
        <v>44</v>
      </c>
      <c r="F4462" s="1101">
        <v>497</v>
      </c>
      <c r="G4462" s="1101">
        <v>47</v>
      </c>
      <c r="H4462" s="1102">
        <f>MID(I4462,1,50)</f>
      </c>
      <c r="I4462" s="1" t="s">
        <v>9428</v>
      </c>
      <c r="J4462" s="1104" t="s">
        <v>9429</v>
      </c>
    </row>
    <row x14ac:dyDescent="0.25" r="4463" customHeight="1" ht="23.25">
      <c r="A4463" s="97">
        <v>64</v>
      </c>
      <c r="B4463" s="2" t="s">
        <v>9337</v>
      </c>
      <c r="C4463" s="1101">
        <v>4462</v>
      </c>
      <c r="D4463" s="1101">
        <v>25</v>
      </c>
      <c r="E4463" s="1101">
        <v>44</v>
      </c>
      <c r="F4463" s="1101">
        <v>497</v>
      </c>
      <c r="G4463" s="1101">
        <v>48</v>
      </c>
      <c r="H4463" s="1102">
        <f>MID(I4463,1,50)</f>
      </c>
      <c r="I4463" s="1" t="s">
        <v>9430</v>
      </c>
      <c r="J4463" s="1104" t="s">
        <v>9431</v>
      </c>
    </row>
    <row x14ac:dyDescent="0.25" r="4464" customHeight="1" ht="23.25">
      <c r="A4464" s="97">
        <v>64</v>
      </c>
      <c r="B4464" s="2" t="s">
        <v>9337</v>
      </c>
      <c r="C4464" s="1101">
        <v>4463</v>
      </c>
      <c r="D4464" s="1101">
        <v>25</v>
      </c>
      <c r="E4464" s="1101">
        <v>44</v>
      </c>
      <c r="F4464" s="1101">
        <v>497</v>
      </c>
      <c r="G4464" s="1101">
        <v>49</v>
      </c>
      <c r="H4464" s="1102">
        <f>MID(I4464,1,50)</f>
      </c>
      <c r="I4464" s="1" t="s">
        <v>9432</v>
      </c>
      <c r="J4464" s="1104" t="s">
        <v>9433</v>
      </c>
    </row>
    <row x14ac:dyDescent="0.25" r="4465" customHeight="1" ht="23.25">
      <c r="A4465" s="97">
        <v>64</v>
      </c>
      <c r="B4465" s="2" t="s">
        <v>9337</v>
      </c>
      <c r="C4465" s="1101">
        <v>4464</v>
      </c>
      <c r="D4465" s="1101">
        <v>25</v>
      </c>
      <c r="E4465" s="1101">
        <v>44</v>
      </c>
      <c r="F4465" s="1101">
        <v>497</v>
      </c>
      <c r="G4465" s="1101">
        <v>50</v>
      </c>
      <c r="H4465" s="1102">
        <f>MID(I4465,1,50)</f>
      </c>
      <c r="I4465" s="1" t="s">
        <v>9434</v>
      </c>
      <c r="J4465" s="1104" t="s">
        <v>9435</v>
      </c>
    </row>
    <row x14ac:dyDescent="0.25" r="4466" customHeight="1" ht="23.25">
      <c r="A4466" s="97">
        <v>64</v>
      </c>
      <c r="B4466" s="2" t="s">
        <v>9337</v>
      </c>
      <c r="C4466" s="1101">
        <v>4465</v>
      </c>
      <c r="D4466" s="1101">
        <v>25</v>
      </c>
      <c r="E4466" s="1101">
        <v>44</v>
      </c>
      <c r="F4466" s="1101">
        <v>497</v>
      </c>
      <c r="G4466" s="1101">
        <v>51</v>
      </c>
      <c r="H4466" s="1102">
        <f>MID(I4466,1,50)</f>
      </c>
      <c r="I4466" s="1" t="s">
        <v>9436</v>
      </c>
      <c r="J4466" s="1104" t="s">
        <v>9437</v>
      </c>
    </row>
    <row x14ac:dyDescent="0.25" r="4467" customHeight="1" ht="23.25">
      <c r="A4467" s="97">
        <v>64</v>
      </c>
      <c r="B4467" s="2" t="s">
        <v>9337</v>
      </c>
      <c r="C4467" s="1101">
        <v>4466</v>
      </c>
      <c r="D4467" s="1101">
        <v>25</v>
      </c>
      <c r="E4467" s="1101">
        <v>44</v>
      </c>
      <c r="F4467" s="1101">
        <v>497</v>
      </c>
      <c r="G4467" s="1101">
        <v>52</v>
      </c>
      <c r="H4467" s="1102">
        <f>MID(I4467,1,50)</f>
      </c>
      <c r="I4467" s="1" t="s">
        <v>9438</v>
      </c>
      <c r="J4467" s="1104" t="s">
        <v>9439</v>
      </c>
    </row>
    <row x14ac:dyDescent="0.25" r="4468" customHeight="1" ht="23.25">
      <c r="A4468" s="97">
        <v>64</v>
      </c>
      <c r="B4468" s="2" t="s">
        <v>9337</v>
      </c>
      <c r="C4468" s="1101">
        <v>4467</v>
      </c>
      <c r="D4468" s="1101">
        <v>25</v>
      </c>
      <c r="E4468" s="1101">
        <v>44</v>
      </c>
      <c r="F4468" s="1101">
        <v>497</v>
      </c>
      <c r="G4468" s="1101">
        <v>53</v>
      </c>
      <c r="H4468" s="1102">
        <f>MID(I4468,1,50)</f>
      </c>
      <c r="I4468" s="1" t="s">
        <v>9440</v>
      </c>
      <c r="J4468" s="1104" t="s">
        <v>9441</v>
      </c>
    </row>
    <row x14ac:dyDescent="0.25" r="4469" customHeight="1" ht="23.25">
      <c r="A4469" s="97">
        <v>64</v>
      </c>
      <c r="B4469" s="2" t="s">
        <v>9337</v>
      </c>
      <c r="C4469" s="1101">
        <v>4468</v>
      </c>
      <c r="D4469" s="1101">
        <v>25</v>
      </c>
      <c r="E4469" s="1101">
        <v>44</v>
      </c>
      <c r="F4469" s="1101">
        <v>497</v>
      </c>
      <c r="G4469" s="1101">
        <v>54</v>
      </c>
      <c r="H4469" s="1102">
        <f>MID(I4469,1,50)</f>
      </c>
      <c r="I4469" s="1" t="s">
        <v>9442</v>
      </c>
      <c r="J4469" s="1104" t="s">
        <v>9443</v>
      </c>
    </row>
    <row x14ac:dyDescent="0.25" r="4470" customHeight="1" ht="23.25">
      <c r="A4470" s="97">
        <v>64</v>
      </c>
      <c r="B4470" s="2" t="s">
        <v>9337</v>
      </c>
      <c r="C4470" s="1101">
        <v>4469</v>
      </c>
      <c r="D4470" s="1101">
        <v>25</v>
      </c>
      <c r="E4470" s="1101">
        <v>44</v>
      </c>
      <c r="F4470" s="1101">
        <v>497</v>
      </c>
      <c r="G4470" s="1101">
        <v>55</v>
      </c>
      <c r="H4470" s="1102">
        <f>MID(I4470,1,50)</f>
      </c>
      <c r="I4470" s="1" t="s">
        <v>9444</v>
      </c>
      <c r="J4470" s="1104" t="s">
        <v>9445</v>
      </c>
    </row>
    <row x14ac:dyDescent="0.25" r="4471" customHeight="1" ht="23.25">
      <c r="A4471" s="97">
        <v>64</v>
      </c>
      <c r="B4471" s="2" t="s">
        <v>9337</v>
      </c>
      <c r="C4471" s="1101">
        <v>4470</v>
      </c>
      <c r="D4471" s="1101">
        <v>25</v>
      </c>
      <c r="E4471" s="1101">
        <v>44</v>
      </c>
      <c r="F4471" s="1101">
        <v>497</v>
      </c>
      <c r="G4471" s="1101">
        <v>56</v>
      </c>
      <c r="H4471" s="1102">
        <f>MID(I4471,1,50)</f>
      </c>
      <c r="I4471" s="1" t="s">
        <v>9446</v>
      </c>
      <c r="J4471" s="1104" t="s">
        <v>9447</v>
      </c>
    </row>
    <row x14ac:dyDescent="0.25" r="4472" customHeight="1" ht="23.25">
      <c r="A4472" s="97">
        <v>64</v>
      </c>
      <c r="B4472" s="2" t="s">
        <v>9337</v>
      </c>
      <c r="C4472" s="1101">
        <v>4471</v>
      </c>
      <c r="D4472" s="1101">
        <v>25</v>
      </c>
      <c r="E4472" s="1101">
        <v>44</v>
      </c>
      <c r="F4472" s="1101">
        <v>497</v>
      </c>
      <c r="G4472" s="1101">
        <v>57</v>
      </c>
      <c r="H4472" s="1102">
        <f>MID(I4472,1,50)</f>
      </c>
      <c r="I4472" s="1" t="s">
        <v>9448</v>
      </c>
      <c r="J4472" s="1104" t="s">
        <v>9449</v>
      </c>
    </row>
    <row x14ac:dyDescent="0.25" r="4473" customHeight="1" ht="23.25">
      <c r="A4473" s="97">
        <v>64</v>
      </c>
      <c r="B4473" s="2" t="s">
        <v>9337</v>
      </c>
      <c r="C4473" s="1101">
        <v>4472</v>
      </c>
      <c r="D4473" s="1101">
        <v>25</v>
      </c>
      <c r="E4473" s="1101">
        <v>44</v>
      </c>
      <c r="F4473" s="1101">
        <v>497</v>
      </c>
      <c r="G4473" s="1101">
        <v>58</v>
      </c>
      <c r="H4473" s="1102">
        <f>MID(I4473,1,50)</f>
      </c>
      <c r="I4473" s="1" t="s">
        <v>9450</v>
      </c>
      <c r="J4473" s="1104" t="s">
        <v>9451</v>
      </c>
    </row>
    <row x14ac:dyDescent="0.25" r="4474" customHeight="1" ht="23.25">
      <c r="A4474" s="97">
        <v>64</v>
      </c>
      <c r="B4474" s="2" t="s">
        <v>9337</v>
      </c>
      <c r="C4474" s="1101">
        <v>4473</v>
      </c>
      <c r="D4474" s="1101">
        <v>25</v>
      </c>
      <c r="E4474" s="1101">
        <v>44</v>
      </c>
      <c r="F4474" s="1101">
        <v>497</v>
      </c>
      <c r="G4474" s="1101">
        <v>59</v>
      </c>
      <c r="H4474" s="1102">
        <f>MID(I4474,1,50)</f>
      </c>
      <c r="I4474" s="1" t="s">
        <v>9452</v>
      </c>
      <c r="J4474" s="1104" t="s">
        <v>9453</v>
      </c>
    </row>
    <row x14ac:dyDescent="0.25" r="4475" customHeight="1" ht="23.25">
      <c r="A4475" s="97">
        <v>65</v>
      </c>
      <c r="B4475" s="2" t="s">
        <v>9454</v>
      </c>
      <c r="C4475" s="1101">
        <v>4474</v>
      </c>
      <c r="D4475" s="1101">
        <v>25</v>
      </c>
      <c r="E4475" s="1101">
        <v>45</v>
      </c>
      <c r="F4475" s="1101">
        <v>498</v>
      </c>
      <c r="G4475" s="1101">
        <v>1</v>
      </c>
      <c r="H4475" s="1102">
        <f>MID(I4475,1,50)</f>
      </c>
      <c r="I4475" s="1" t="s">
        <v>8776</v>
      </c>
      <c r="J4475" s="1104" t="s">
        <v>9455</v>
      </c>
    </row>
    <row x14ac:dyDescent="0.25" r="4476" customHeight="1" ht="23.25">
      <c r="A4476" s="97">
        <v>65</v>
      </c>
      <c r="B4476" s="2" t="s">
        <v>9454</v>
      </c>
      <c r="C4476" s="1101">
        <v>4475</v>
      </c>
      <c r="D4476" s="1101">
        <v>25</v>
      </c>
      <c r="E4476" s="1101">
        <v>45</v>
      </c>
      <c r="F4476" s="1101">
        <v>498</v>
      </c>
      <c r="G4476" s="1101">
        <v>2</v>
      </c>
      <c r="H4476" s="1102">
        <f>MID(I4476,1,50)</f>
      </c>
      <c r="I4476" s="1" t="s">
        <v>9456</v>
      </c>
      <c r="J4476" s="1104" t="s">
        <v>9457</v>
      </c>
    </row>
    <row x14ac:dyDescent="0.25" r="4477" customHeight="1" ht="23.25">
      <c r="A4477" s="97">
        <v>65</v>
      </c>
      <c r="B4477" s="2" t="s">
        <v>9454</v>
      </c>
      <c r="C4477" s="1101">
        <v>4476</v>
      </c>
      <c r="D4477" s="1101">
        <v>25</v>
      </c>
      <c r="E4477" s="1101">
        <v>45</v>
      </c>
      <c r="F4477" s="1101">
        <v>498</v>
      </c>
      <c r="G4477" s="1101">
        <v>3</v>
      </c>
      <c r="H4477" s="1102">
        <f>MID(I4477,1,50)</f>
      </c>
      <c r="I4477" s="1" t="s">
        <v>9458</v>
      </c>
      <c r="J4477" s="1104" t="s">
        <v>9459</v>
      </c>
    </row>
    <row x14ac:dyDescent="0.25" r="4478" customHeight="1" ht="23.25">
      <c r="A4478" s="97">
        <v>65</v>
      </c>
      <c r="B4478" s="2" t="s">
        <v>9454</v>
      </c>
      <c r="C4478" s="1101">
        <v>4477</v>
      </c>
      <c r="D4478" s="1101">
        <v>25</v>
      </c>
      <c r="E4478" s="1101">
        <v>45</v>
      </c>
      <c r="F4478" s="1101">
        <v>498</v>
      </c>
      <c r="G4478" s="1101">
        <v>4</v>
      </c>
      <c r="H4478" s="1102">
        <f>MID(I4478,1,50)</f>
      </c>
      <c r="I4478" s="1" t="s">
        <v>9460</v>
      </c>
      <c r="J4478" s="1104" t="s">
        <v>9461</v>
      </c>
    </row>
    <row x14ac:dyDescent="0.25" r="4479" customHeight="1" ht="23.25">
      <c r="A4479" s="97">
        <v>65</v>
      </c>
      <c r="B4479" s="2" t="s">
        <v>9454</v>
      </c>
      <c r="C4479" s="1101">
        <v>4478</v>
      </c>
      <c r="D4479" s="1101">
        <v>25</v>
      </c>
      <c r="E4479" s="1101">
        <v>45</v>
      </c>
      <c r="F4479" s="1101">
        <v>498</v>
      </c>
      <c r="G4479" s="1101">
        <v>5</v>
      </c>
      <c r="H4479" s="1102">
        <f>MID(I4479,1,50)</f>
      </c>
      <c r="I4479" s="1" t="s">
        <v>9462</v>
      </c>
      <c r="J4479" s="1104" t="s">
        <v>9463</v>
      </c>
    </row>
    <row x14ac:dyDescent="0.25" r="4480" customHeight="1" ht="23.25">
      <c r="A4480" s="97">
        <v>65</v>
      </c>
      <c r="B4480" s="2" t="s">
        <v>9454</v>
      </c>
      <c r="C4480" s="1101">
        <v>4479</v>
      </c>
      <c r="D4480" s="1101">
        <v>25</v>
      </c>
      <c r="E4480" s="1101">
        <v>45</v>
      </c>
      <c r="F4480" s="1101">
        <v>498</v>
      </c>
      <c r="G4480" s="1101">
        <v>6</v>
      </c>
      <c r="H4480" s="1102">
        <f>MID(I4480,1,50)</f>
      </c>
      <c r="I4480" s="1" t="s">
        <v>9464</v>
      </c>
      <c r="J4480" s="1104" t="s">
        <v>9465</v>
      </c>
    </row>
    <row x14ac:dyDescent="0.25" r="4481" customHeight="1" ht="23.25">
      <c r="A4481" s="97">
        <v>65</v>
      </c>
      <c r="B4481" s="2" t="s">
        <v>9454</v>
      </c>
      <c r="C4481" s="1101">
        <v>4480</v>
      </c>
      <c r="D4481" s="1101">
        <v>25</v>
      </c>
      <c r="E4481" s="1101">
        <v>45</v>
      </c>
      <c r="F4481" s="1101">
        <v>498</v>
      </c>
      <c r="G4481" s="1101">
        <v>7</v>
      </c>
      <c r="H4481" s="1102">
        <f>MID(I4481,1,50)</f>
      </c>
      <c r="I4481" s="1" t="s">
        <v>9466</v>
      </c>
      <c r="J4481" s="1104" t="s">
        <v>9467</v>
      </c>
    </row>
    <row x14ac:dyDescent="0.25" r="4482" customHeight="1" ht="23.25">
      <c r="A4482" s="97">
        <v>65</v>
      </c>
      <c r="B4482" s="2" t="s">
        <v>9454</v>
      </c>
      <c r="C4482" s="1101">
        <v>4481</v>
      </c>
      <c r="D4482" s="1101">
        <v>25</v>
      </c>
      <c r="E4482" s="1101">
        <v>45</v>
      </c>
      <c r="F4482" s="1101">
        <v>498</v>
      </c>
      <c r="G4482" s="1101">
        <v>8</v>
      </c>
      <c r="H4482" s="1102">
        <f>MID(I4482,1,50)</f>
      </c>
      <c r="I4482" s="1" t="s">
        <v>9468</v>
      </c>
      <c r="J4482" s="1104" t="s">
        <v>9469</v>
      </c>
    </row>
    <row x14ac:dyDescent="0.25" r="4483" customHeight="1" ht="23.25">
      <c r="A4483" s="97">
        <v>65</v>
      </c>
      <c r="B4483" s="2" t="s">
        <v>9454</v>
      </c>
      <c r="C4483" s="1101">
        <v>4482</v>
      </c>
      <c r="D4483" s="1101">
        <v>25</v>
      </c>
      <c r="E4483" s="1101">
        <v>45</v>
      </c>
      <c r="F4483" s="1101">
        <v>498</v>
      </c>
      <c r="G4483" s="1101">
        <v>9</v>
      </c>
      <c r="H4483" s="1102">
        <f>MID(I4483,1,50)</f>
      </c>
      <c r="I4483" s="1" t="s">
        <v>9470</v>
      </c>
      <c r="J4483" s="1104" t="s">
        <v>9471</v>
      </c>
    </row>
    <row x14ac:dyDescent="0.25" r="4484" customHeight="1" ht="23.25">
      <c r="A4484" s="97">
        <v>65</v>
      </c>
      <c r="B4484" s="2" t="s">
        <v>9454</v>
      </c>
      <c r="C4484" s="1101">
        <v>4483</v>
      </c>
      <c r="D4484" s="1101">
        <v>25</v>
      </c>
      <c r="E4484" s="1101">
        <v>45</v>
      </c>
      <c r="F4484" s="1101">
        <v>498</v>
      </c>
      <c r="G4484" s="1101">
        <v>10</v>
      </c>
      <c r="H4484" s="1102">
        <f>MID(I4484,1,50)</f>
      </c>
      <c r="I4484" s="1" t="s">
        <v>9472</v>
      </c>
      <c r="J4484" s="1104" t="s">
        <v>9473</v>
      </c>
    </row>
    <row x14ac:dyDescent="0.25" r="4485" customHeight="1" ht="23.25">
      <c r="A4485" s="97">
        <v>65</v>
      </c>
      <c r="B4485" s="2" t="s">
        <v>9454</v>
      </c>
      <c r="C4485" s="1101">
        <v>4484</v>
      </c>
      <c r="D4485" s="1101">
        <v>25</v>
      </c>
      <c r="E4485" s="1101">
        <v>45</v>
      </c>
      <c r="F4485" s="1101">
        <v>498</v>
      </c>
      <c r="G4485" s="1101">
        <v>11</v>
      </c>
      <c r="H4485" s="1102">
        <f>MID(I4485,1,50)</f>
      </c>
      <c r="I4485" s="1" t="s">
        <v>9474</v>
      </c>
      <c r="J4485" s="1104" t="s">
        <v>9475</v>
      </c>
    </row>
    <row x14ac:dyDescent="0.25" r="4486" customHeight="1" ht="23.25">
      <c r="A4486" s="97">
        <v>65</v>
      </c>
      <c r="B4486" s="2" t="s">
        <v>9454</v>
      </c>
      <c r="C4486" s="1101">
        <v>4485</v>
      </c>
      <c r="D4486" s="1101">
        <v>25</v>
      </c>
      <c r="E4486" s="1101">
        <v>45</v>
      </c>
      <c r="F4486" s="1101">
        <v>498</v>
      </c>
      <c r="G4486" s="1101">
        <v>12</v>
      </c>
      <c r="H4486" s="1102">
        <f>MID(I4486,1,50)</f>
      </c>
      <c r="I4486" s="1" t="s">
        <v>9476</v>
      </c>
      <c r="J4486" s="1104" t="s">
        <v>9477</v>
      </c>
    </row>
    <row x14ac:dyDescent="0.25" r="4487" customHeight="1" ht="23.25">
      <c r="A4487" s="97">
        <v>65</v>
      </c>
      <c r="B4487" s="2" t="s">
        <v>9454</v>
      </c>
      <c r="C4487" s="1101">
        <v>4486</v>
      </c>
      <c r="D4487" s="1101">
        <v>25</v>
      </c>
      <c r="E4487" s="1101">
        <v>45</v>
      </c>
      <c r="F4487" s="1101">
        <v>498</v>
      </c>
      <c r="G4487" s="1101">
        <v>13</v>
      </c>
      <c r="H4487" s="1102">
        <f>MID(I4487,1,50)</f>
      </c>
      <c r="I4487" s="1" t="s">
        <v>9478</v>
      </c>
      <c r="J4487" s="1104" t="s">
        <v>9479</v>
      </c>
    </row>
    <row x14ac:dyDescent="0.25" r="4488" customHeight="1" ht="23.25">
      <c r="A4488" s="97">
        <v>65</v>
      </c>
      <c r="B4488" s="2" t="s">
        <v>9454</v>
      </c>
      <c r="C4488" s="1101">
        <v>4487</v>
      </c>
      <c r="D4488" s="1101">
        <v>25</v>
      </c>
      <c r="E4488" s="1101">
        <v>45</v>
      </c>
      <c r="F4488" s="1101">
        <v>499</v>
      </c>
      <c r="G4488" s="1101">
        <v>14</v>
      </c>
      <c r="H4488" s="1102">
        <f>MID(I4488,1,50)</f>
      </c>
      <c r="I4488" s="1" t="s">
        <v>9480</v>
      </c>
      <c r="J4488" s="1104" t="s">
        <v>9481</v>
      </c>
    </row>
    <row x14ac:dyDescent="0.25" r="4489" customHeight="1" ht="23.25">
      <c r="A4489" s="97">
        <v>65</v>
      </c>
      <c r="B4489" s="2" t="s">
        <v>9454</v>
      </c>
      <c r="C4489" s="1101">
        <v>4488</v>
      </c>
      <c r="D4489" s="1101">
        <v>25</v>
      </c>
      <c r="E4489" s="1101">
        <v>45</v>
      </c>
      <c r="F4489" s="1101">
        <v>499</v>
      </c>
      <c r="G4489" s="1101">
        <v>15</v>
      </c>
      <c r="H4489" s="1102">
        <f>MID(I4489,1,50)</f>
      </c>
      <c r="I4489" s="1" t="s">
        <v>9482</v>
      </c>
      <c r="J4489" s="1104" t="s">
        <v>9483</v>
      </c>
    </row>
    <row x14ac:dyDescent="0.25" r="4490" customHeight="1" ht="23.25">
      <c r="A4490" s="97">
        <v>65</v>
      </c>
      <c r="B4490" s="2" t="s">
        <v>9454</v>
      </c>
      <c r="C4490" s="1101">
        <v>4489</v>
      </c>
      <c r="D4490" s="1101">
        <v>25</v>
      </c>
      <c r="E4490" s="1101">
        <v>45</v>
      </c>
      <c r="F4490" s="1101">
        <v>499</v>
      </c>
      <c r="G4490" s="1101">
        <v>16</v>
      </c>
      <c r="H4490" s="1102">
        <f>MID(I4490,1,50)</f>
      </c>
      <c r="I4490" s="1" t="s">
        <v>9484</v>
      </c>
      <c r="J4490" s="1104" t="s">
        <v>9485</v>
      </c>
    </row>
    <row x14ac:dyDescent="0.25" r="4491" customHeight="1" ht="23.25">
      <c r="A4491" s="97">
        <v>65</v>
      </c>
      <c r="B4491" s="2" t="s">
        <v>9454</v>
      </c>
      <c r="C4491" s="1101">
        <v>4490</v>
      </c>
      <c r="D4491" s="1101">
        <v>25</v>
      </c>
      <c r="E4491" s="1101">
        <v>45</v>
      </c>
      <c r="F4491" s="1101">
        <v>499</v>
      </c>
      <c r="G4491" s="1101">
        <v>17</v>
      </c>
      <c r="H4491" s="1102">
        <f>MID(I4491,1,50)</f>
      </c>
      <c r="I4491" s="1" t="s">
        <v>9486</v>
      </c>
      <c r="J4491" s="1104" t="s">
        <v>9487</v>
      </c>
    </row>
    <row x14ac:dyDescent="0.25" r="4492" customHeight="1" ht="23.25">
      <c r="A4492" s="97">
        <v>65</v>
      </c>
      <c r="B4492" s="2" t="s">
        <v>9454</v>
      </c>
      <c r="C4492" s="1101">
        <v>4491</v>
      </c>
      <c r="D4492" s="1101">
        <v>25</v>
      </c>
      <c r="E4492" s="1101">
        <v>45</v>
      </c>
      <c r="F4492" s="1101">
        <v>499</v>
      </c>
      <c r="G4492" s="1101">
        <v>18</v>
      </c>
      <c r="H4492" s="1102">
        <f>MID(I4492,1,50)</f>
      </c>
      <c r="I4492" s="1" t="s">
        <v>9488</v>
      </c>
      <c r="J4492" s="1104" t="s">
        <v>9489</v>
      </c>
    </row>
    <row x14ac:dyDescent="0.25" r="4493" customHeight="1" ht="23.25">
      <c r="A4493" s="97">
        <v>65</v>
      </c>
      <c r="B4493" s="2" t="s">
        <v>9454</v>
      </c>
      <c r="C4493" s="1101">
        <v>4492</v>
      </c>
      <c r="D4493" s="1101">
        <v>25</v>
      </c>
      <c r="E4493" s="1101">
        <v>45</v>
      </c>
      <c r="F4493" s="1101">
        <v>499</v>
      </c>
      <c r="G4493" s="1101">
        <v>19</v>
      </c>
      <c r="H4493" s="1102">
        <f>MID(I4493,1,50)</f>
      </c>
      <c r="I4493" s="1" t="s">
        <v>9490</v>
      </c>
      <c r="J4493" s="1104" t="s">
        <v>9491</v>
      </c>
    </row>
    <row x14ac:dyDescent="0.25" r="4494" customHeight="1" ht="23.25">
      <c r="A4494" s="97">
        <v>65</v>
      </c>
      <c r="B4494" s="2" t="s">
        <v>9454</v>
      </c>
      <c r="C4494" s="1101">
        <v>4493</v>
      </c>
      <c r="D4494" s="1101">
        <v>25</v>
      </c>
      <c r="E4494" s="1101">
        <v>45</v>
      </c>
      <c r="F4494" s="1101">
        <v>499</v>
      </c>
      <c r="G4494" s="1101">
        <v>20</v>
      </c>
      <c r="H4494" s="1102">
        <f>MID(I4494,1,50)</f>
      </c>
      <c r="I4494" s="1" t="s">
        <v>9492</v>
      </c>
      <c r="J4494" s="1104" t="s">
        <v>9493</v>
      </c>
    </row>
    <row x14ac:dyDescent="0.25" r="4495" customHeight="1" ht="23.25">
      <c r="A4495" s="97">
        <v>65</v>
      </c>
      <c r="B4495" s="2" t="s">
        <v>9454</v>
      </c>
      <c r="C4495" s="1101">
        <v>4494</v>
      </c>
      <c r="D4495" s="1101">
        <v>25</v>
      </c>
      <c r="E4495" s="1101">
        <v>45</v>
      </c>
      <c r="F4495" s="1101">
        <v>499</v>
      </c>
      <c r="G4495" s="1101">
        <v>21</v>
      </c>
      <c r="H4495" s="1102">
        <f>MID(I4495,1,50)</f>
      </c>
      <c r="I4495" s="1" t="s">
        <v>9494</v>
      </c>
      <c r="J4495" s="1104" t="s">
        <v>9495</v>
      </c>
    </row>
    <row x14ac:dyDescent="0.25" r="4496" customHeight="1" ht="23.25">
      <c r="A4496" s="97">
        <v>65</v>
      </c>
      <c r="B4496" s="2" t="s">
        <v>9454</v>
      </c>
      <c r="C4496" s="1101">
        <v>4495</v>
      </c>
      <c r="D4496" s="1101">
        <v>25</v>
      </c>
      <c r="E4496" s="1101">
        <v>45</v>
      </c>
      <c r="F4496" s="1101">
        <v>499</v>
      </c>
      <c r="G4496" s="1101">
        <v>22</v>
      </c>
      <c r="H4496" s="1102">
        <f>MID(I4496,1,50)</f>
      </c>
      <c r="I4496" s="1" t="s">
        <v>9496</v>
      </c>
      <c r="J4496" s="1104" t="s">
        <v>9497</v>
      </c>
    </row>
    <row x14ac:dyDescent="0.25" r="4497" customHeight="1" ht="23.25">
      <c r="A4497" s="97">
        <v>65</v>
      </c>
      <c r="B4497" s="2" t="s">
        <v>9454</v>
      </c>
      <c r="C4497" s="1101">
        <v>4496</v>
      </c>
      <c r="D4497" s="1101">
        <v>25</v>
      </c>
      <c r="E4497" s="1101">
        <v>45</v>
      </c>
      <c r="F4497" s="1101">
        <v>500</v>
      </c>
      <c r="G4497" s="1101">
        <v>23</v>
      </c>
      <c r="H4497" s="1102">
        <f>MID(I4497,1,50)</f>
      </c>
      <c r="I4497" s="1" t="s">
        <v>9498</v>
      </c>
      <c r="J4497" s="1104" t="s">
        <v>9499</v>
      </c>
    </row>
    <row x14ac:dyDescent="0.25" r="4498" customHeight="1" ht="23.25">
      <c r="A4498" s="97">
        <v>65</v>
      </c>
      <c r="B4498" s="2" t="s">
        <v>9454</v>
      </c>
      <c r="C4498" s="1101">
        <v>4497</v>
      </c>
      <c r="D4498" s="1101">
        <v>25</v>
      </c>
      <c r="E4498" s="1101">
        <v>45</v>
      </c>
      <c r="F4498" s="1101">
        <v>500</v>
      </c>
      <c r="G4498" s="1101">
        <v>24</v>
      </c>
      <c r="H4498" s="1102">
        <f>MID(I4498,1,50)</f>
      </c>
      <c r="I4498" s="1" t="s">
        <v>9500</v>
      </c>
      <c r="J4498" s="1104" t="s">
        <v>9501</v>
      </c>
    </row>
    <row x14ac:dyDescent="0.25" r="4499" customHeight="1" ht="23.25">
      <c r="A4499" s="97">
        <v>65</v>
      </c>
      <c r="B4499" s="2" t="s">
        <v>9454</v>
      </c>
      <c r="C4499" s="1101">
        <v>4498</v>
      </c>
      <c r="D4499" s="1101">
        <v>25</v>
      </c>
      <c r="E4499" s="1101">
        <v>45</v>
      </c>
      <c r="F4499" s="1101">
        <v>500</v>
      </c>
      <c r="G4499" s="1101">
        <v>25</v>
      </c>
      <c r="H4499" s="1102">
        <f>MID(I4499,1,50)</f>
      </c>
      <c r="I4499" s="1" t="s">
        <v>9502</v>
      </c>
      <c r="J4499" s="1104" t="s">
        <v>9503</v>
      </c>
    </row>
    <row x14ac:dyDescent="0.25" r="4500" customHeight="1" ht="23.25">
      <c r="A4500" s="97">
        <v>65</v>
      </c>
      <c r="B4500" s="2" t="s">
        <v>9454</v>
      </c>
      <c r="C4500" s="1101">
        <v>4499</v>
      </c>
      <c r="D4500" s="1101">
        <v>25</v>
      </c>
      <c r="E4500" s="1101">
        <v>45</v>
      </c>
      <c r="F4500" s="1101">
        <v>500</v>
      </c>
      <c r="G4500" s="1101">
        <v>26</v>
      </c>
      <c r="H4500" s="1102">
        <f>MID(I4500,1,50)</f>
      </c>
      <c r="I4500" s="1" t="s">
        <v>9504</v>
      </c>
      <c r="J4500" s="1104" t="s">
        <v>9505</v>
      </c>
    </row>
    <row x14ac:dyDescent="0.25" r="4501" customHeight="1" ht="23.25">
      <c r="A4501" s="97">
        <v>65</v>
      </c>
      <c r="B4501" s="2" t="s">
        <v>9454</v>
      </c>
      <c r="C4501" s="1101">
        <v>4500</v>
      </c>
      <c r="D4501" s="1101">
        <v>25</v>
      </c>
      <c r="E4501" s="1101">
        <v>45</v>
      </c>
      <c r="F4501" s="1101">
        <v>500</v>
      </c>
      <c r="G4501" s="1101">
        <v>27</v>
      </c>
      <c r="H4501" s="1102">
        <f>MID(I4501,1,50)</f>
      </c>
      <c r="I4501" s="1" t="s">
        <v>9506</v>
      </c>
      <c r="J4501" s="1104" t="s">
        <v>9507</v>
      </c>
    </row>
    <row x14ac:dyDescent="0.25" r="4502" customHeight="1" ht="23.25">
      <c r="A4502" s="97">
        <v>65</v>
      </c>
      <c r="B4502" s="2" t="s">
        <v>9454</v>
      </c>
      <c r="C4502" s="1101">
        <v>4501</v>
      </c>
      <c r="D4502" s="1101">
        <v>25</v>
      </c>
      <c r="E4502" s="1101">
        <v>45</v>
      </c>
      <c r="F4502" s="1101">
        <v>500</v>
      </c>
      <c r="G4502" s="1101">
        <v>28</v>
      </c>
      <c r="H4502" s="1102">
        <f>MID(I4502,1,50)</f>
      </c>
      <c r="I4502" s="1" t="s">
        <v>9508</v>
      </c>
      <c r="J4502" s="1104" t="s">
        <v>9509</v>
      </c>
    </row>
    <row x14ac:dyDescent="0.25" r="4503" customHeight="1" ht="23.25">
      <c r="A4503" s="97">
        <v>65</v>
      </c>
      <c r="B4503" s="2" t="s">
        <v>9454</v>
      </c>
      <c r="C4503" s="1101">
        <v>4502</v>
      </c>
      <c r="D4503" s="1101">
        <v>25</v>
      </c>
      <c r="E4503" s="1101">
        <v>45</v>
      </c>
      <c r="F4503" s="1101">
        <v>500</v>
      </c>
      <c r="G4503" s="1101">
        <v>29</v>
      </c>
      <c r="H4503" s="1102">
        <f>MID(I4503,1,50)</f>
      </c>
      <c r="I4503" s="1" t="s">
        <v>9510</v>
      </c>
      <c r="J4503" s="1104" t="s">
        <v>9511</v>
      </c>
    </row>
    <row x14ac:dyDescent="0.25" r="4504" customHeight="1" ht="23.25">
      <c r="A4504" s="97">
        <v>65</v>
      </c>
      <c r="B4504" s="2" t="s">
        <v>9454</v>
      </c>
      <c r="C4504" s="1101">
        <v>4503</v>
      </c>
      <c r="D4504" s="1101">
        <v>25</v>
      </c>
      <c r="E4504" s="1101">
        <v>45</v>
      </c>
      <c r="F4504" s="1101">
        <v>500</v>
      </c>
      <c r="G4504" s="1101">
        <v>30</v>
      </c>
      <c r="H4504" s="1102">
        <f>MID(I4504,1,50)</f>
      </c>
      <c r="I4504" s="1" t="s">
        <v>9512</v>
      </c>
      <c r="J4504" s="1104" t="s">
        <v>9513</v>
      </c>
    </row>
    <row x14ac:dyDescent="0.25" r="4505" customHeight="1" ht="23.25">
      <c r="A4505" s="97">
        <v>65</v>
      </c>
      <c r="B4505" s="2" t="s">
        <v>9454</v>
      </c>
      <c r="C4505" s="1101">
        <v>4504</v>
      </c>
      <c r="D4505" s="1101">
        <v>25</v>
      </c>
      <c r="E4505" s="1101">
        <v>45</v>
      </c>
      <c r="F4505" s="1101">
        <v>500</v>
      </c>
      <c r="G4505" s="1101">
        <v>31</v>
      </c>
      <c r="H4505" s="1102">
        <f>MID(I4505,1,50)</f>
      </c>
      <c r="I4505" s="1" t="s">
        <v>9514</v>
      </c>
      <c r="J4505" s="1104" t="s">
        <v>9515</v>
      </c>
    </row>
    <row x14ac:dyDescent="0.25" r="4506" customHeight="1" ht="23.25">
      <c r="A4506" s="97">
        <v>65</v>
      </c>
      <c r="B4506" s="2" t="s">
        <v>9454</v>
      </c>
      <c r="C4506" s="1101">
        <v>4505</v>
      </c>
      <c r="D4506" s="1101">
        <v>25</v>
      </c>
      <c r="E4506" s="1101">
        <v>45</v>
      </c>
      <c r="F4506" s="1101">
        <v>500</v>
      </c>
      <c r="G4506" s="1101">
        <v>32</v>
      </c>
      <c r="H4506" s="1102">
        <f>MID(I4506,1,50)</f>
      </c>
      <c r="I4506" s="1" t="s">
        <v>9516</v>
      </c>
      <c r="J4506" s="1104" t="s">
        <v>9517</v>
      </c>
    </row>
    <row x14ac:dyDescent="0.25" r="4507" customHeight="1" ht="23.25">
      <c r="A4507" s="97">
        <v>65</v>
      </c>
      <c r="B4507" s="2" t="s">
        <v>9454</v>
      </c>
      <c r="C4507" s="1101">
        <v>4506</v>
      </c>
      <c r="D4507" s="1101">
        <v>26</v>
      </c>
      <c r="E4507" s="1101">
        <v>45</v>
      </c>
      <c r="F4507" s="1101">
        <v>501</v>
      </c>
      <c r="G4507" s="1101">
        <v>33</v>
      </c>
      <c r="H4507" s="1102">
        <f>MID(I4507,1,50)</f>
      </c>
      <c r="I4507" s="1" t="s">
        <v>9518</v>
      </c>
      <c r="J4507" s="1104" t="s">
        <v>9519</v>
      </c>
    </row>
    <row x14ac:dyDescent="0.25" r="4508" customHeight="1" ht="23.25">
      <c r="A4508" s="97">
        <v>65</v>
      </c>
      <c r="B4508" s="2" t="s">
        <v>9454</v>
      </c>
      <c r="C4508" s="1101">
        <v>4507</v>
      </c>
      <c r="D4508" s="1101">
        <v>26</v>
      </c>
      <c r="E4508" s="1101">
        <v>45</v>
      </c>
      <c r="F4508" s="1101">
        <v>501</v>
      </c>
      <c r="G4508" s="1101">
        <v>34</v>
      </c>
      <c r="H4508" s="1102">
        <f>MID(I4508,1,50)</f>
      </c>
      <c r="I4508" s="1" t="s">
        <v>9520</v>
      </c>
      <c r="J4508" s="1104" t="s">
        <v>9521</v>
      </c>
    </row>
    <row x14ac:dyDescent="0.25" r="4509" customHeight="1" ht="23.25">
      <c r="A4509" s="97">
        <v>65</v>
      </c>
      <c r="B4509" s="2" t="s">
        <v>9454</v>
      </c>
      <c r="C4509" s="1101">
        <v>4508</v>
      </c>
      <c r="D4509" s="1101">
        <v>26</v>
      </c>
      <c r="E4509" s="1101">
        <v>45</v>
      </c>
      <c r="F4509" s="1101">
        <v>501</v>
      </c>
      <c r="G4509" s="1101">
        <v>35</v>
      </c>
      <c r="H4509" s="1102">
        <f>MID(I4509,1,50)</f>
      </c>
      <c r="I4509" s="1" t="s">
        <v>9522</v>
      </c>
      <c r="J4509" s="1104" t="s">
        <v>9523</v>
      </c>
    </row>
    <row x14ac:dyDescent="0.25" r="4510" customHeight="1" ht="23.25">
      <c r="A4510" s="97">
        <v>65</v>
      </c>
      <c r="B4510" s="2" t="s">
        <v>9454</v>
      </c>
      <c r="C4510" s="1101">
        <v>4509</v>
      </c>
      <c r="D4510" s="1101">
        <v>26</v>
      </c>
      <c r="E4510" s="1101">
        <v>45</v>
      </c>
      <c r="F4510" s="1101">
        <v>501</v>
      </c>
      <c r="G4510" s="1101">
        <v>36</v>
      </c>
      <c r="H4510" s="1102">
        <f>MID(I4510,1,50)</f>
      </c>
      <c r="I4510" s="1" t="s">
        <v>9524</v>
      </c>
      <c r="J4510" s="1104" t="s">
        <v>9525</v>
      </c>
    </row>
    <row x14ac:dyDescent="0.25" r="4511" customHeight="1" ht="23.25">
      <c r="A4511" s="97">
        <v>65</v>
      </c>
      <c r="B4511" s="2" t="s">
        <v>9454</v>
      </c>
      <c r="C4511" s="1101">
        <v>4510</v>
      </c>
      <c r="D4511" s="1101">
        <v>26</v>
      </c>
      <c r="E4511" s="1101">
        <v>45</v>
      </c>
      <c r="F4511" s="1101">
        <v>501</v>
      </c>
      <c r="G4511" s="1101">
        <v>37</v>
      </c>
      <c r="H4511" s="1102">
        <f>MID(I4511,1,50)</f>
      </c>
      <c r="I4511" s="1" t="s">
        <v>9526</v>
      </c>
      <c r="J4511" s="1104" t="s">
        <v>9527</v>
      </c>
    </row>
    <row x14ac:dyDescent="0.25" r="4512" customHeight="1" ht="23.25">
      <c r="A4512" s="97">
        <v>66</v>
      </c>
      <c r="B4512" s="2" t="s">
        <v>9528</v>
      </c>
      <c r="C4512" s="1101">
        <v>4511</v>
      </c>
      <c r="D4512" s="1101">
        <v>26</v>
      </c>
      <c r="E4512" s="1101">
        <v>46</v>
      </c>
      <c r="F4512" s="1101">
        <v>501</v>
      </c>
      <c r="G4512" s="1101">
        <v>1</v>
      </c>
      <c r="H4512" s="1102">
        <f>MID(I4512,1,50)</f>
      </c>
      <c r="I4512" s="1" t="s">
        <v>9053</v>
      </c>
      <c r="J4512" s="1104" t="s">
        <v>9529</v>
      </c>
    </row>
    <row x14ac:dyDescent="0.25" r="4513" customHeight="1" ht="23.25">
      <c r="A4513" s="97">
        <v>66</v>
      </c>
      <c r="B4513" s="2" t="s">
        <v>9528</v>
      </c>
      <c r="C4513" s="1101">
        <v>4512</v>
      </c>
      <c r="D4513" s="1101">
        <v>26</v>
      </c>
      <c r="E4513" s="1101">
        <v>46</v>
      </c>
      <c r="F4513" s="1101">
        <v>501</v>
      </c>
      <c r="G4513" s="1101">
        <v>2</v>
      </c>
      <c r="H4513" s="1102">
        <f>MID(I4513,1,50)</f>
      </c>
      <c r="I4513" s="1" t="s">
        <v>8626</v>
      </c>
      <c r="J4513" s="1104" t="s">
        <v>9530</v>
      </c>
    </row>
    <row x14ac:dyDescent="0.25" r="4514" customHeight="1" ht="23.25">
      <c r="A4514" s="97">
        <v>66</v>
      </c>
      <c r="B4514" s="2" t="s">
        <v>9528</v>
      </c>
      <c r="C4514" s="1101">
        <v>4513</v>
      </c>
      <c r="D4514" s="1101">
        <v>26</v>
      </c>
      <c r="E4514" s="1101">
        <v>46</v>
      </c>
      <c r="F4514" s="1101">
        <v>501</v>
      </c>
      <c r="G4514" s="1101">
        <v>3</v>
      </c>
      <c r="H4514" s="1102">
        <f>MID(I4514,1,50)</f>
      </c>
      <c r="I4514" s="1" t="s">
        <v>9531</v>
      </c>
      <c r="J4514" s="1104" t="s">
        <v>9532</v>
      </c>
    </row>
    <row x14ac:dyDescent="0.25" r="4515" customHeight="1" ht="23.25">
      <c r="A4515" s="97">
        <v>66</v>
      </c>
      <c r="B4515" s="2" t="s">
        <v>9528</v>
      </c>
      <c r="C4515" s="1101">
        <v>4514</v>
      </c>
      <c r="D4515" s="1101">
        <v>26</v>
      </c>
      <c r="E4515" s="1101">
        <v>46</v>
      </c>
      <c r="F4515" s="1101">
        <v>501</v>
      </c>
      <c r="G4515" s="1101">
        <v>4</v>
      </c>
      <c r="H4515" s="1102">
        <f>MID(I4515,1,50)</f>
      </c>
      <c r="I4515" s="1" t="s">
        <v>9533</v>
      </c>
      <c r="J4515" s="1104" t="s">
        <v>9534</v>
      </c>
    </row>
    <row x14ac:dyDescent="0.25" r="4516" customHeight="1" ht="23.25">
      <c r="A4516" s="97">
        <v>66</v>
      </c>
      <c r="B4516" s="2" t="s">
        <v>9528</v>
      </c>
      <c r="C4516" s="1101">
        <v>4515</v>
      </c>
      <c r="D4516" s="1101">
        <v>26</v>
      </c>
      <c r="E4516" s="1101">
        <v>46</v>
      </c>
      <c r="F4516" s="1101">
        <v>501</v>
      </c>
      <c r="G4516" s="1101">
        <v>5</v>
      </c>
      <c r="H4516" s="1102">
        <f>MID(I4516,1,50)</f>
      </c>
      <c r="I4516" s="1" t="s">
        <v>9535</v>
      </c>
      <c r="J4516" s="1104" t="s">
        <v>9536</v>
      </c>
    </row>
    <row x14ac:dyDescent="0.25" r="4517" customHeight="1" ht="23.25">
      <c r="A4517" s="97">
        <v>66</v>
      </c>
      <c r="B4517" s="2" t="s">
        <v>9528</v>
      </c>
      <c r="C4517" s="1101">
        <v>4516</v>
      </c>
      <c r="D4517" s="1101">
        <v>26</v>
      </c>
      <c r="E4517" s="1101">
        <v>46</v>
      </c>
      <c r="F4517" s="1101">
        <v>502</v>
      </c>
      <c r="G4517" s="1101">
        <v>6</v>
      </c>
      <c r="H4517" s="1102">
        <f>MID(I4517,1,50)</f>
      </c>
      <c r="I4517" s="1" t="s">
        <v>9537</v>
      </c>
      <c r="J4517" s="1104" t="s">
        <v>9538</v>
      </c>
    </row>
    <row x14ac:dyDescent="0.25" r="4518" customHeight="1" ht="23.25">
      <c r="A4518" s="97">
        <v>66</v>
      </c>
      <c r="B4518" s="2" t="s">
        <v>9528</v>
      </c>
      <c r="C4518" s="1101">
        <v>4517</v>
      </c>
      <c r="D4518" s="1101">
        <v>26</v>
      </c>
      <c r="E4518" s="1101">
        <v>46</v>
      </c>
      <c r="F4518" s="1101">
        <v>502</v>
      </c>
      <c r="G4518" s="1101">
        <v>7</v>
      </c>
      <c r="H4518" s="1102">
        <f>MID(I4518,1,50)</f>
      </c>
      <c r="I4518" s="1" t="s">
        <v>9539</v>
      </c>
      <c r="J4518" s="1104" t="s">
        <v>9540</v>
      </c>
    </row>
    <row x14ac:dyDescent="0.25" r="4519" customHeight="1" ht="23.25">
      <c r="A4519" s="97">
        <v>66</v>
      </c>
      <c r="B4519" s="2" t="s">
        <v>9528</v>
      </c>
      <c r="C4519" s="1101">
        <v>4518</v>
      </c>
      <c r="D4519" s="1101">
        <v>26</v>
      </c>
      <c r="E4519" s="1101">
        <v>46</v>
      </c>
      <c r="F4519" s="1101">
        <v>502</v>
      </c>
      <c r="G4519" s="1101">
        <v>8</v>
      </c>
      <c r="H4519" s="1102">
        <f>MID(I4519,1,50)</f>
      </c>
      <c r="I4519" s="1" t="s">
        <v>9541</v>
      </c>
      <c r="J4519" s="1104" t="s">
        <v>9542</v>
      </c>
    </row>
    <row x14ac:dyDescent="0.25" r="4520" customHeight="1" ht="23.25">
      <c r="A4520" s="97">
        <v>66</v>
      </c>
      <c r="B4520" s="2" t="s">
        <v>9528</v>
      </c>
      <c r="C4520" s="1101">
        <v>4519</v>
      </c>
      <c r="D4520" s="1101">
        <v>26</v>
      </c>
      <c r="E4520" s="1101">
        <v>46</v>
      </c>
      <c r="F4520" s="1101">
        <v>502</v>
      </c>
      <c r="G4520" s="1101">
        <v>9</v>
      </c>
      <c r="H4520" s="1102">
        <f>MID(I4520,1,50)</f>
      </c>
      <c r="I4520" s="1" t="s">
        <v>9543</v>
      </c>
      <c r="J4520" s="1104" t="s">
        <v>9544</v>
      </c>
    </row>
    <row x14ac:dyDescent="0.25" r="4521" customHeight="1" ht="23.25">
      <c r="A4521" s="97">
        <v>66</v>
      </c>
      <c r="B4521" s="2" t="s">
        <v>9528</v>
      </c>
      <c r="C4521" s="1101">
        <v>4520</v>
      </c>
      <c r="D4521" s="1101">
        <v>26</v>
      </c>
      <c r="E4521" s="1101">
        <v>46</v>
      </c>
      <c r="F4521" s="1101">
        <v>502</v>
      </c>
      <c r="G4521" s="1101">
        <v>10</v>
      </c>
      <c r="H4521" s="1102">
        <f>MID(I4521,1,50)</f>
      </c>
      <c r="I4521" s="1" t="s">
        <v>9545</v>
      </c>
      <c r="J4521" s="1104" t="s">
        <v>9546</v>
      </c>
    </row>
    <row x14ac:dyDescent="0.25" r="4522" customHeight="1" ht="23.25">
      <c r="A4522" s="97">
        <v>66</v>
      </c>
      <c r="B4522" s="2" t="s">
        <v>9528</v>
      </c>
      <c r="C4522" s="1101">
        <v>4521</v>
      </c>
      <c r="D4522" s="1101">
        <v>26</v>
      </c>
      <c r="E4522" s="1101">
        <v>46</v>
      </c>
      <c r="F4522" s="1101">
        <v>502</v>
      </c>
      <c r="G4522" s="1101">
        <v>11</v>
      </c>
      <c r="H4522" s="1102">
        <f>MID(I4522,1,50)</f>
      </c>
      <c r="I4522" s="1" t="s">
        <v>9547</v>
      </c>
      <c r="J4522" s="1104" t="s">
        <v>9548</v>
      </c>
    </row>
    <row x14ac:dyDescent="0.25" r="4523" customHeight="1" ht="23.25">
      <c r="A4523" s="97">
        <v>66</v>
      </c>
      <c r="B4523" s="2" t="s">
        <v>9528</v>
      </c>
      <c r="C4523" s="1101">
        <v>4522</v>
      </c>
      <c r="D4523" s="1101">
        <v>26</v>
      </c>
      <c r="E4523" s="1101">
        <v>46</v>
      </c>
      <c r="F4523" s="1101">
        <v>502</v>
      </c>
      <c r="G4523" s="1101">
        <v>12</v>
      </c>
      <c r="H4523" s="1102">
        <f>MID(I4523,1,50)</f>
      </c>
      <c r="I4523" s="1" t="s">
        <v>9549</v>
      </c>
      <c r="J4523" s="1104" t="s">
        <v>9550</v>
      </c>
    </row>
    <row x14ac:dyDescent="0.25" r="4524" customHeight="1" ht="23.25">
      <c r="A4524" s="97">
        <v>66</v>
      </c>
      <c r="B4524" s="2" t="s">
        <v>9528</v>
      </c>
      <c r="C4524" s="1101">
        <v>4523</v>
      </c>
      <c r="D4524" s="1101">
        <v>26</v>
      </c>
      <c r="E4524" s="1101">
        <v>46</v>
      </c>
      <c r="F4524" s="1101">
        <v>502</v>
      </c>
      <c r="G4524" s="1101">
        <v>13</v>
      </c>
      <c r="H4524" s="1102">
        <f>MID(I4524,1,50)</f>
      </c>
      <c r="I4524" s="1" t="s">
        <v>9551</v>
      </c>
      <c r="J4524" s="1104" t="s">
        <v>9552</v>
      </c>
    </row>
    <row x14ac:dyDescent="0.25" r="4525" customHeight="1" ht="23.25">
      <c r="A4525" s="97">
        <v>66</v>
      </c>
      <c r="B4525" s="2" t="s">
        <v>9528</v>
      </c>
      <c r="C4525" s="1101">
        <v>4524</v>
      </c>
      <c r="D4525" s="1101">
        <v>26</v>
      </c>
      <c r="E4525" s="1101">
        <v>46</v>
      </c>
      <c r="F4525" s="1101">
        <v>502</v>
      </c>
      <c r="G4525" s="1101">
        <v>14</v>
      </c>
      <c r="H4525" s="1102">
        <f>MID(I4525,1,50)</f>
      </c>
      <c r="I4525" s="1" t="s">
        <v>9553</v>
      </c>
      <c r="J4525" s="1104" t="s">
        <v>9554</v>
      </c>
    </row>
    <row x14ac:dyDescent="0.25" r="4526" customHeight="1" ht="23.25">
      <c r="A4526" s="97">
        <v>66</v>
      </c>
      <c r="B4526" s="2" t="s">
        <v>9528</v>
      </c>
      <c r="C4526" s="1101">
        <v>4525</v>
      </c>
      <c r="D4526" s="1101">
        <v>26</v>
      </c>
      <c r="E4526" s="1101">
        <v>46</v>
      </c>
      <c r="F4526" s="1101">
        <v>503</v>
      </c>
      <c r="G4526" s="1101">
        <v>15</v>
      </c>
      <c r="H4526" s="1102">
        <f>MID(I4526,1,50)</f>
      </c>
      <c r="I4526" s="1" t="s">
        <v>9555</v>
      </c>
      <c r="J4526" s="1104" t="s">
        <v>9556</v>
      </c>
    </row>
    <row x14ac:dyDescent="0.25" r="4527" customHeight="1" ht="23.25">
      <c r="A4527" s="97">
        <v>66</v>
      </c>
      <c r="B4527" s="2" t="s">
        <v>9528</v>
      </c>
      <c r="C4527" s="1101">
        <v>4526</v>
      </c>
      <c r="D4527" s="1101">
        <v>26</v>
      </c>
      <c r="E4527" s="1101">
        <v>46</v>
      </c>
      <c r="F4527" s="1101">
        <v>503</v>
      </c>
      <c r="G4527" s="1101">
        <v>16</v>
      </c>
      <c r="H4527" s="1102">
        <f>MID(I4527,1,50)</f>
      </c>
      <c r="I4527" s="1" t="s">
        <v>9557</v>
      </c>
      <c r="J4527" s="1104" t="s">
        <v>9558</v>
      </c>
    </row>
    <row x14ac:dyDescent="0.25" r="4528" customHeight="1" ht="23.25">
      <c r="A4528" s="97">
        <v>66</v>
      </c>
      <c r="B4528" s="2" t="s">
        <v>9528</v>
      </c>
      <c r="C4528" s="1101">
        <v>4527</v>
      </c>
      <c r="D4528" s="1101">
        <v>26</v>
      </c>
      <c r="E4528" s="1101">
        <v>46</v>
      </c>
      <c r="F4528" s="1101">
        <v>503</v>
      </c>
      <c r="G4528" s="1101">
        <v>17</v>
      </c>
      <c r="H4528" s="1102">
        <f>MID(I4528,1,50)</f>
      </c>
      <c r="I4528" s="1" t="s">
        <v>9559</v>
      </c>
      <c r="J4528" s="1104" t="s">
        <v>9560</v>
      </c>
    </row>
    <row x14ac:dyDescent="0.25" r="4529" customHeight="1" ht="23.25">
      <c r="A4529" s="97">
        <v>66</v>
      </c>
      <c r="B4529" s="2" t="s">
        <v>9528</v>
      </c>
      <c r="C4529" s="1101">
        <v>4528</v>
      </c>
      <c r="D4529" s="1101">
        <v>26</v>
      </c>
      <c r="E4529" s="1101">
        <v>46</v>
      </c>
      <c r="F4529" s="1101">
        <v>503</v>
      </c>
      <c r="G4529" s="1101">
        <v>18</v>
      </c>
      <c r="H4529" s="1102">
        <f>MID(I4529,1,50)</f>
      </c>
      <c r="I4529" s="1" t="s">
        <v>9561</v>
      </c>
      <c r="J4529" s="1104" t="s">
        <v>9562</v>
      </c>
    </row>
    <row x14ac:dyDescent="0.25" r="4530" customHeight="1" ht="23.25">
      <c r="A4530" s="97">
        <v>66</v>
      </c>
      <c r="B4530" s="2" t="s">
        <v>9528</v>
      </c>
      <c r="C4530" s="1101">
        <v>4529</v>
      </c>
      <c r="D4530" s="1101">
        <v>26</v>
      </c>
      <c r="E4530" s="1101">
        <v>46</v>
      </c>
      <c r="F4530" s="1101">
        <v>503</v>
      </c>
      <c r="G4530" s="1101">
        <v>19</v>
      </c>
      <c r="H4530" s="1102">
        <f>MID(I4530,1,50)</f>
      </c>
      <c r="I4530" s="1" t="s">
        <v>9563</v>
      </c>
      <c r="J4530" s="1104" t="s">
        <v>9564</v>
      </c>
    </row>
    <row x14ac:dyDescent="0.25" r="4531" customHeight="1" ht="23.25">
      <c r="A4531" s="97">
        <v>66</v>
      </c>
      <c r="B4531" s="2" t="s">
        <v>9528</v>
      </c>
      <c r="C4531" s="1101">
        <v>4530</v>
      </c>
      <c r="D4531" s="1101">
        <v>26</v>
      </c>
      <c r="E4531" s="1101">
        <v>46</v>
      </c>
      <c r="F4531" s="1101">
        <v>503</v>
      </c>
      <c r="G4531" s="1101">
        <v>20</v>
      </c>
      <c r="H4531" s="1102">
        <f>MID(I4531,1,50)</f>
      </c>
      <c r="I4531" s="1" t="s">
        <v>9565</v>
      </c>
      <c r="J4531" s="1104" t="s">
        <v>9566</v>
      </c>
    </row>
    <row x14ac:dyDescent="0.25" r="4532" customHeight="1" ht="23.25">
      <c r="A4532" s="97">
        <v>66</v>
      </c>
      <c r="B4532" s="2" t="s">
        <v>9528</v>
      </c>
      <c r="C4532" s="1101">
        <v>4531</v>
      </c>
      <c r="D4532" s="1101">
        <v>26</v>
      </c>
      <c r="E4532" s="1101">
        <v>46</v>
      </c>
      <c r="F4532" s="1101">
        <v>504</v>
      </c>
      <c r="G4532" s="1101">
        <v>21</v>
      </c>
      <c r="H4532" s="1102">
        <f>MID(I4532,1,50)</f>
      </c>
      <c r="I4532" s="1" t="s">
        <v>9567</v>
      </c>
      <c r="J4532" s="1104" t="s">
        <v>9568</v>
      </c>
    </row>
    <row x14ac:dyDescent="0.25" r="4533" customHeight="1" ht="23.25">
      <c r="A4533" s="97">
        <v>66</v>
      </c>
      <c r="B4533" s="2" t="s">
        <v>9528</v>
      </c>
      <c r="C4533" s="1101">
        <v>4532</v>
      </c>
      <c r="D4533" s="1101">
        <v>26</v>
      </c>
      <c r="E4533" s="1101">
        <v>46</v>
      </c>
      <c r="F4533" s="1101">
        <v>504</v>
      </c>
      <c r="G4533" s="1101">
        <v>22</v>
      </c>
      <c r="H4533" s="1102">
        <f>MID(I4533,1,50)</f>
      </c>
      <c r="I4533" s="1" t="s">
        <v>9569</v>
      </c>
      <c r="J4533" s="1104" t="s">
        <v>9570</v>
      </c>
    </row>
    <row x14ac:dyDescent="0.25" r="4534" customHeight="1" ht="23.25">
      <c r="A4534" s="97">
        <v>66</v>
      </c>
      <c r="B4534" s="2" t="s">
        <v>9528</v>
      </c>
      <c r="C4534" s="1101">
        <v>4533</v>
      </c>
      <c r="D4534" s="1101">
        <v>26</v>
      </c>
      <c r="E4534" s="1101">
        <v>46</v>
      </c>
      <c r="F4534" s="1101">
        <v>504</v>
      </c>
      <c r="G4534" s="1101">
        <v>23</v>
      </c>
      <c r="H4534" s="1102">
        <f>MID(I4534,1,50)</f>
      </c>
      <c r="I4534" s="1" t="s">
        <v>9571</v>
      </c>
      <c r="J4534" s="1104" t="s">
        <v>9572</v>
      </c>
    </row>
    <row x14ac:dyDescent="0.25" r="4535" customHeight="1" ht="23.25">
      <c r="A4535" s="97">
        <v>66</v>
      </c>
      <c r="B4535" s="2" t="s">
        <v>9528</v>
      </c>
      <c r="C4535" s="1101">
        <v>4534</v>
      </c>
      <c r="D4535" s="1101">
        <v>26</v>
      </c>
      <c r="E4535" s="1101">
        <v>46</v>
      </c>
      <c r="F4535" s="1101">
        <v>504</v>
      </c>
      <c r="G4535" s="1101">
        <v>24</v>
      </c>
      <c r="H4535" s="1102">
        <f>MID(I4535,1,50)</f>
      </c>
      <c r="I4535" s="1" t="s">
        <v>9573</v>
      </c>
      <c r="J4535" s="1104" t="s">
        <v>9574</v>
      </c>
    </row>
    <row x14ac:dyDescent="0.25" r="4536" customHeight="1" ht="23.25">
      <c r="A4536" s="97">
        <v>66</v>
      </c>
      <c r="B4536" s="2" t="s">
        <v>9528</v>
      </c>
      <c r="C4536" s="1101">
        <v>4535</v>
      </c>
      <c r="D4536" s="1101">
        <v>26</v>
      </c>
      <c r="E4536" s="1101">
        <v>46</v>
      </c>
      <c r="F4536" s="1101">
        <v>504</v>
      </c>
      <c r="G4536" s="1101">
        <v>25</v>
      </c>
      <c r="H4536" s="1102">
        <f>MID(I4536,1,50)</f>
      </c>
      <c r="I4536" s="1" t="s">
        <v>9575</v>
      </c>
      <c r="J4536" s="1104" t="s">
        <v>9576</v>
      </c>
    </row>
    <row x14ac:dyDescent="0.25" r="4537" customHeight="1" ht="23.25">
      <c r="A4537" s="97">
        <v>66</v>
      </c>
      <c r="B4537" s="2" t="s">
        <v>9528</v>
      </c>
      <c r="C4537" s="1101">
        <v>4536</v>
      </c>
      <c r="D4537" s="1101">
        <v>26</v>
      </c>
      <c r="E4537" s="1101">
        <v>46</v>
      </c>
      <c r="F4537" s="1101">
        <v>504</v>
      </c>
      <c r="G4537" s="1101">
        <v>26</v>
      </c>
      <c r="H4537" s="1102">
        <f>MID(I4537,1,50)</f>
      </c>
      <c r="I4537" s="1" t="s">
        <v>9577</v>
      </c>
      <c r="J4537" s="1104" t="s">
        <v>9578</v>
      </c>
    </row>
    <row x14ac:dyDescent="0.25" r="4538" customHeight="1" ht="23.25">
      <c r="A4538" s="97">
        <v>66</v>
      </c>
      <c r="B4538" s="2" t="s">
        <v>9528</v>
      </c>
      <c r="C4538" s="1101">
        <v>4537</v>
      </c>
      <c r="D4538" s="1101">
        <v>26</v>
      </c>
      <c r="E4538" s="1101">
        <v>46</v>
      </c>
      <c r="F4538" s="1101">
        <v>504</v>
      </c>
      <c r="G4538" s="1101">
        <v>27</v>
      </c>
      <c r="H4538" s="1102">
        <f>MID(I4538,1,50)</f>
      </c>
      <c r="I4538" s="1" t="s">
        <v>9579</v>
      </c>
      <c r="J4538" s="1104" t="s">
        <v>9580</v>
      </c>
    </row>
    <row x14ac:dyDescent="0.25" r="4539" customHeight="1" ht="23.25">
      <c r="A4539" s="97">
        <v>66</v>
      </c>
      <c r="B4539" s="2" t="s">
        <v>9528</v>
      </c>
      <c r="C4539" s="1101">
        <v>4538</v>
      </c>
      <c r="D4539" s="1101">
        <v>26</v>
      </c>
      <c r="E4539" s="1101">
        <v>46</v>
      </c>
      <c r="F4539" s="1101">
        <v>504</v>
      </c>
      <c r="G4539" s="1101">
        <v>28</v>
      </c>
      <c r="H4539" s="1102">
        <f>MID(I4539,1,50)</f>
      </c>
      <c r="I4539" s="1" t="s">
        <v>9581</v>
      </c>
      <c r="J4539" s="1104" t="s">
        <v>9582</v>
      </c>
    </row>
    <row x14ac:dyDescent="0.25" r="4540" customHeight="1" ht="23.25">
      <c r="A4540" s="97">
        <v>66</v>
      </c>
      <c r="B4540" s="2" t="s">
        <v>9528</v>
      </c>
      <c r="C4540" s="1101">
        <v>4539</v>
      </c>
      <c r="D4540" s="1101">
        <v>26</v>
      </c>
      <c r="E4540" s="1101">
        <v>46</v>
      </c>
      <c r="F4540" s="1101">
        <v>505</v>
      </c>
      <c r="G4540" s="1101">
        <v>29</v>
      </c>
      <c r="H4540" s="1102">
        <f>MID(I4540,1,50)</f>
      </c>
      <c r="I4540" s="1" t="s">
        <v>9583</v>
      </c>
      <c r="J4540" s="1104" t="s">
        <v>9584</v>
      </c>
    </row>
    <row x14ac:dyDescent="0.25" r="4541" customHeight="1" ht="23.25">
      <c r="A4541" s="97">
        <v>66</v>
      </c>
      <c r="B4541" s="2" t="s">
        <v>9528</v>
      </c>
      <c r="C4541" s="1101">
        <v>4540</v>
      </c>
      <c r="D4541" s="1101">
        <v>26</v>
      </c>
      <c r="E4541" s="1101">
        <v>46</v>
      </c>
      <c r="F4541" s="1101">
        <v>505</v>
      </c>
      <c r="G4541" s="1101">
        <v>30</v>
      </c>
      <c r="H4541" s="1102">
        <f>MID(I4541,1,50)</f>
      </c>
      <c r="I4541" s="1" t="s">
        <v>9585</v>
      </c>
      <c r="J4541" s="1104" t="s">
        <v>9586</v>
      </c>
    </row>
    <row x14ac:dyDescent="0.25" r="4542" customHeight="1" ht="23.25">
      <c r="A4542" s="97">
        <v>66</v>
      </c>
      <c r="B4542" s="2" t="s">
        <v>9528</v>
      </c>
      <c r="C4542" s="1101">
        <v>4541</v>
      </c>
      <c r="D4542" s="1101">
        <v>26</v>
      </c>
      <c r="E4542" s="1101">
        <v>46</v>
      </c>
      <c r="F4542" s="1101">
        <v>505</v>
      </c>
      <c r="G4542" s="1101">
        <v>31</v>
      </c>
      <c r="H4542" s="1102">
        <f>MID(I4542,1,50)</f>
      </c>
      <c r="I4542" s="1" t="s">
        <v>9587</v>
      </c>
      <c r="J4542" s="1104" t="s">
        <v>9588</v>
      </c>
    </row>
    <row x14ac:dyDescent="0.25" r="4543" customHeight="1" ht="23.25">
      <c r="A4543" s="97">
        <v>66</v>
      </c>
      <c r="B4543" s="2" t="s">
        <v>9528</v>
      </c>
      <c r="C4543" s="1101">
        <v>4542</v>
      </c>
      <c r="D4543" s="1101">
        <v>26</v>
      </c>
      <c r="E4543" s="1101">
        <v>46</v>
      </c>
      <c r="F4543" s="1101">
        <v>505</v>
      </c>
      <c r="G4543" s="1101">
        <v>32</v>
      </c>
      <c r="H4543" s="1102">
        <f>MID(I4543,1,50)</f>
      </c>
      <c r="I4543" s="1" t="s">
        <v>9589</v>
      </c>
      <c r="J4543" s="1104" t="s">
        <v>9590</v>
      </c>
    </row>
    <row x14ac:dyDescent="0.25" r="4544" customHeight="1" ht="23.25">
      <c r="A4544" s="97">
        <v>66</v>
      </c>
      <c r="B4544" s="2" t="s">
        <v>9528</v>
      </c>
      <c r="C4544" s="1101">
        <v>4543</v>
      </c>
      <c r="D4544" s="1101">
        <v>26</v>
      </c>
      <c r="E4544" s="1101">
        <v>46</v>
      </c>
      <c r="F4544" s="1101">
        <v>505</v>
      </c>
      <c r="G4544" s="1101">
        <v>33</v>
      </c>
      <c r="H4544" s="1102">
        <f>MID(I4544,1,50)</f>
      </c>
      <c r="I4544" s="1" t="s">
        <v>9591</v>
      </c>
      <c r="J4544" s="1104" t="s">
        <v>9592</v>
      </c>
    </row>
    <row x14ac:dyDescent="0.25" r="4545" customHeight="1" ht="23.25">
      <c r="A4545" s="97">
        <v>66</v>
      </c>
      <c r="B4545" s="2" t="s">
        <v>9528</v>
      </c>
      <c r="C4545" s="1101">
        <v>4544</v>
      </c>
      <c r="D4545" s="1101">
        <v>26</v>
      </c>
      <c r="E4545" s="1101">
        <v>46</v>
      </c>
      <c r="F4545" s="1101">
        <v>505</v>
      </c>
      <c r="G4545" s="1101">
        <v>34</v>
      </c>
      <c r="H4545" s="1102">
        <f>MID(I4545,1,50)</f>
      </c>
      <c r="I4545" s="1" t="s">
        <v>9593</v>
      </c>
      <c r="J4545" s="1104" t="s">
        <v>9594</v>
      </c>
    </row>
    <row x14ac:dyDescent="0.25" r="4546" customHeight="1" ht="23.25">
      <c r="A4546" s="97">
        <v>66</v>
      </c>
      <c r="B4546" s="2" t="s">
        <v>9528</v>
      </c>
      <c r="C4546" s="1101">
        <v>4545</v>
      </c>
      <c r="D4546" s="1101">
        <v>26</v>
      </c>
      <c r="E4546" s="1101">
        <v>46</v>
      </c>
      <c r="F4546" s="1101">
        <v>505</v>
      </c>
      <c r="G4546" s="1101">
        <v>35</v>
      </c>
      <c r="H4546" s="1102">
        <f>MID(I4546,1,50)</f>
      </c>
      <c r="I4546" s="1" t="s">
        <v>9595</v>
      </c>
      <c r="J4546" s="1104" t="s">
        <v>9596</v>
      </c>
    </row>
    <row x14ac:dyDescent="0.25" r="4547" customHeight="1" ht="23.25">
      <c r="A4547" s="97">
        <v>95</v>
      </c>
      <c r="B4547" s="2" t="s">
        <v>9597</v>
      </c>
      <c r="C4547" s="1101">
        <v>4546</v>
      </c>
      <c r="D4547" s="1101">
        <v>26</v>
      </c>
      <c r="E4547" s="1101">
        <v>47</v>
      </c>
      <c r="F4547" s="1101">
        <v>506</v>
      </c>
      <c r="G4547" s="1101">
        <v>1</v>
      </c>
      <c r="H4547" s="1102">
        <f>MID(I4547,1,50)</f>
      </c>
      <c r="I4547" s="1" t="s">
        <v>9598</v>
      </c>
      <c r="J4547" s="1104" t="s">
        <v>9599</v>
      </c>
    </row>
    <row x14ac:dyDescent="0.25" r="4548" customHeight="1" ht="23.25">
      <c r="A4548" s="97">
        <v>95</v>
      </c>
      <c r="B4548" s="2" t="s">
        <v>9597</v>
      </c>
      <c r="C4548" s="1101">
        <v>4547</v>
      </c>
      <c r="D4548" s="1101">
        <v>26</v>
      </c>
      <c r="E4548" s="1101">
        <v>47</v>
      </c>
      <c r="F4548" s="1101">
        <v>506</v>
      </c>
      <c r="G4548" s="1101">
        <v>2</v>
      </c>
      <c r="H4548" s="1102">
        <f>MID(I4548,1,50)</f>
      </c>
      <c r="I4548" s="1" t="s">
        <v>9600</v>
      </c>
      <c r="J4548" s="1104" t="s">
        <v>9601</v>
      </c>
    </row>
    <row x14ac:dyDescent="0.25" r="4549" customHeight="1" ht="23.25">
      <c r="A4549" s="97">
        <v>95</v>
      </c>
      <c r="B4549" s="2" t="s">
        <v>9597</v>
      </c>
      <c r="C4549" s="1101">
        <v>4548</v>
      </c>
      <c r="D4549" s="1101">
        <v>26</v>
      </c>
      <c r="E4549" s="1101">
        <v>47</v>
      </c>
      <c r="F4549" s="1101">
        <v>506</v>
      </c>
      <c r="G4549" s="1101">
        <v>3</v>
      </c>
      <c r="H4549" s="1102">
        <f>MID(I4549,1,50)</f>
      </c>
      <c r="I4549" s="1" t="s">
        <v>9602</v>
      </c>
      <c r="J4549" s="1104" t="s">
        <v>9603</v>
      </c>
    </row>
    <row x14ac:dyDescent="0.25" r="4550" customHeight="1" ht="23.25">
      <c r="A4550" s="97">
        <v>95</v>
      </c>
      <c r="B4550" s="2" t="s">
        <v>9597</v>
      </c>
      <c r="C4550" s="1101">
        <v>4549</v>
      </c>
      <c r="D4550" s="1101">
        <v>26</v>
      </c>
      <c r="E4550" s="1101">
        <v>47</v>
      </c>
      <c r="F4550" s="1101">
        <v>506</v>
      </c>
      <c r="G4550" s="1101">
        <v>4</v>
      </c>
      <c r="H4550" s="1102">
        <f>MID(I4550,1,50)</f>
      </c>
      <c r="I4550" s="1" t="s">
        <v>9604</v>
      </c>
      <c r="J4550" s="1104" t="s">
        <v>9605</v>
      </c>
    </row>
    <row x14ac:dyDescent="0.25" r="4551" customHeight="1" ht="23.25">
      <c r="A4551" s="97">
        <v>95</v>
      </c>
      <c r="B4551" s="2" t="s">
        <v>9597</v>
      </c>
      <c r="C4551" s="1101">
        <v>4550</v>
      </c>
      <c r="D4551" s="1101">
        <v>26</v>
      </c>
      <c r="E4551" s="1101">
        <v>47</v>
      </c>
      <c r="F4551" s="1101">
        <v>506</v>
      </c>
      <c r="G4551" s="1101">
        <v>5</v>
      </c>
      <c r="H4551" s="1102">
        <f>MID(I4551,1,50)</f>
      </c>
      <c r="I4551" s="1" t="s">
        <v>9606</v>
      </c>
      <c r="J4551" s="1104" t="s">
        <v>9607</v>
      </c>
    </row>
    <row x14ac:dyDescent="0.25" r="4552" customHeight="1" ht="23.25">
      <c r="A4552" s="97">
        <v>95</v>
      </c>
      <c r="B4552" s="2" t="s">
        <v>9597</v>
      </c>
      <c r="C4552" s="1101">
        <v>4551</v>
      </c>
      <c r="D4552" s="1101">
        <v>26</v>
      </c>
      <c r="E4552" s="1101">
        <v>47</v>
      </c>
      <c r="F4552" s="1101">
        <v>506</v>
      </c>
      <c r="G4552" s="1101">
        <v>6</v>
      </c>
      <c r="H4552" s="1102">
        <f>MID(I4552,1,50)</f>
      </c>
      <c r="I4552" s="1" t="s">
        <v>9608</v>
      </c>
      <c r="J4552" s="1104" t="s">
        <v>9609</v>
      </c>
    </row>
    <row x14ac:dyDescent="0.25" r="4553" customHeight="1" ht="23.25">
      <c r="A4553" s="97">
        <v>95</v>
      </c>
      <c r="B4553" s="2" t="s">
        <v>9597</v>
      </c>
      <c r="C4553" s="1101">
        <v>4552</v>
      </c>
      <c r="D4553" s="1101">
        <v>26</v>
      </c>
      <c r="E4553" s="1101">
        <v>47</v>
      </c>
      <c r="F4553" s="1101">
        <v>506</v>
      </c>
      <c r="G4553" s="1101">
        <v>7</v>
      </c>
      <c r="H4553" s="1102">
        <f>MID(I4553,1,50)</f>
      </c>
      <c r="I4553" s="1" t="s">
        <v>9610</v>
      </c>
      <c r="J4553" s="1104" t="s">
        <v>9611</v>
      </c>
    </row>
    <row x14ac:dyDescent="0.25" r="4554" customHeight="1" ht="23.25">
      <c r="A4554" s="97">
        <v>95</v>
      </c>
      <c r="B4554" s="2" t="s">
        <v>9597</v>
      </c>
      <c r="C4554" s="1101">
        <v>4553</v>
      </c>
      <c r="D4554" s="1101">
        <v>26</v>
      </c>
      <c r="E4554" s="1101">
        <v>47</v>
      </c>
      <c r="F4554" s="1101">
        <v>506</v>
      </c>
      <c r="G4554" s="1101">
        <v>8</v>
      </c>
      <c r="H4554" s="1102">
        <f>MID(I4554,1,50)</f>
      </c>
      <c r="I4554" s="1" t="s">
        <v>9612</v>
      </c>
      <c r="J4554" s="1104" t="s">
        <v>9613</v>
      </c>
    </row>
    <row x14ac:dyDescent="0.25" r="4555" customHeight="1" ht="23.25">
      <c r="A4555" s="97">
        <v>95</v>
      </c>
      <c r="B4555" s="2" t="s">
        <v>9597</v>
      </c>
      <c r="C4555" s="1101">
        <v>4554</v>
      </c>
      <c r="D4555" s="1101">
        <v>26</v>
      </c>
      <c r="E4555" s="1101">
        <v>47</v>
      </c>
      <c r="F4555" s="1101">
        <v>506</v>
      </c>
      <c r="G4555" s="1101">
        <v>9</v>
      </c>
      <c r="H4555" s="1102">
        <f>MID(I4555,1,50)</f>
      </c>
      <c r="I4555" s="1" t="s">
        <v>9614</v>
      </c>
      <c r="J4555" s="1104" t="s">
        <v>9615</v>
      </c>
    </row>
    <row x14ac:dyDescent="0.25" r="4556" customHeight="1" ht="23.25">
      <c r="A4556" s="97">
        <v>95</v>
      </c>
      <c r="B4556" s="2" t="s">
        <v>9597</v>
      </c>
      <c r="C4556" s="1101">
        <v>4555</v>
      </c>
      <c r="D4556" s="1101">
        <v>26</v>
      </c>
      <c r="E4556" s="1101">
        <v>47</v>
      </c>
      <c r="F4556" s="1101">
        <v>506</v>
      </c>
      <c r="G4556" s="1101">
        <v>10</v>
      </c>
      <c r="H4556" s="1102">
        <f>MID(I4556,1,50)</f>
      </c>
      <c r="I4556" s="1" t="s">
        <v>9616</v>
      </c>
      <c r="J4556" s="1104" t="s">
        <v>9617</v>
      </c>
    </row>
    <row x14ac:dyDescent="0.25" r="4557" customHeight="1" ht="23.25">
      <c r="A4557" s="97">
        <v>95</v>
      </c>
      <c r="B4557" s="2" t="s">
        <v>9597</v>
      </c>
      <c r="C4557" s="1101">
        <v>4556</v>
      </c>
      <c r="D4557" s="1101">
        <v>26</v>
      </c>
      <c r="E4557" s="1101">
        <v>47</v>
      </c>
      <c r="F4557" s="1101">
        <v>506</v>
      </c>
      <c r="G4557" s="1101">
        <v>11</v>
      </c>
      <c r="H4557" s="1102">
        <f>MID(I4557,1,50)</f>
      </c>
      <c r="I4557" s="1" t="s">
        <v>9618</v>
      </c>
      <c r="J4557" s="1104" t="s">
        <v>9619</v>
      </c>
    </row>
    <row x14ac:dyDescent="0.25" r="4558" customHeight="1" ht="23.25">
      <c r="A4558" s="97">
        <v>95</v>
      </c>
      <c r="B4558" s="2" t="s">
        <v>9597</v>
      </c>
      <c r="C4558" s="1101">
        <v>4557</v>
      </c>
      <c r="D4558" s="1101">
        <v>26</v>
      </c>
      <c r="E4558" s="1101">
        <v>47</v>
      </c>
      <c r="F4558" s="1101">
        <v>507</v>
      </c>
      <c r="G4558" s="1101">
        <v>12</v>
      </c>
      <c r="H4558" s="1102">
        <f>MID(I4558,1,50)</f>
      </c>
      <c r="I4558" s="1" t="s">
        <v>9620</v>
      </c>
      <c r="J4558" s="1104" t="s">
        <v>9621</v>
      </c>
    </row>
    <row x14ac:dyDescent="0.25" r="4559" customHeight="1" ht="23.25">
      <c r="A4559" s="97">
        <v>95</v>
      </c>
      <c r="B4559" s="2" t="s">
        <v>9597</v>
      </c>
      <c r="C4559" s="1101">
        <v>4558</v>
      </c>
      <c r="D4559" s="1101">
        <v>26</v>
      </c>
      <c r="E4559" s="1101">
        <v>47</v>
      </c>
      <c r="F4559" s="1101">
        <v>507</v>
      </c>
      <c r="G4559" s="1101">
        <v>13</v>
      </c>
      <c r="H4559" s="1102">
        <f>MID(I4559,1,50)</f>
      </c>
      <c r="I4559" s="1" t="s">
        <v>9622</v>
      </c>
      <c r="J4559" s="1104" t="s">
        <v>9623</v>
      </c>
    </row>
    <row x14ac:dyDescent="0.25" r="4560" customHeight="1" ht="23.25">
      <c r="A4560" s="97">
        <v>95</v>
      </c>
      <c r="B4560" s="2" t="s">
        <v>9597</v>
      </c>
      <c r="C4560" s="1101">
        <v>4559</v>
      </c>
      <c r="D4560" s="1101">
        <v>26</v>
      </c>
      <c r="E4560" s="1101">
        <v>47</v>
      </c>
      <c r="F4560" s="1101">
        <v>507</v>
      </c>
      <c r="G4560" s="1101">
        <v>14</v>
      </c>
      <c r="H4560" s="1102">
        <f>MID(I4560,1,50)</f>
      </c>
      <c r="I4560" s="1" t="s">
        <v>9624</v>
      </c>
      <c r="J4560" s="1104" t="s">
        <v>9625</v>
      </c>
    </row>
    <row x14ac:dyDescent="0.25" r="4561" customHeight="1" ht="23.25">
      <c r="A4561" s="97">
        <v>95</v>
      </c>
      <c r="B4561" s="2" t="s">
        <v>9597</v>
      </c>
      <c r="C4561" s="1101">
        <v>4560</v>
      </c>
      <c r="D4561" s="1101">
        <v>26</v>
      </c>
      <c r="E4561" s="1101">
        <v>47</v>
      </c>
      <c r="F4561" s="1101">
        <v>507</v>
      </c>
      <c r="G4561" s="1101">
        <v>15</v>
      </c>
      <c r="H4561" s="1102">
        <f>MID(I4561,1,50)</f>
      </c>
      <c r="I4561" s="1" t="s">
        <v>9626</v>
      </c>
      <c r="J4561" s="1104" t="s">
        <v>9627</v>
      </c>
    </row>
    <row x14ac:dyDescent="0.25" r="4562" customHeight="1" ht="23.25">
      <c r="A4562" s="97">
        <v>95</v>
      </c>
      <c r="B4562" s="2" t="s">
        <v>9597</v>
      </c>
      <c r="C4562" s="1101">
        <v>4561</v>
      </c>
      <c r="D4562" s="1101">
        <v>26</v>
      </c>
      <c r="E4562" s="1101">
        <v>47</v>
      </c>
      <c r="F4562" s="1101">
        <v>507</v>
      </c>
      <c r="G4562" s="1101">
        <v>16</v>
      </c>
      <c r="H4562" s="1102">
        <f>MID(I4562,1,50)</f>
      </c>
      <c r="I4562" s="1" t="s">
        <v>9628</v>
      </c>
      <c r="J4562" s="1104" t="s">
        <v>9629</v>
      </c>
    </row>
    <row x14ac:dyDescent="0.25" r="4563" customHeight="1" ht="23.25">
      <c r="A4563" s="97">
        <v>95</v>
      </c>
      <c r="B4563" s="2" t="s">
        <v>9597</v>
      </c>
      <c r="C4563" s="1101">
        <v>4562</v>
      </c>
      <c r="D4563" s="1101">
        <v>26</v>
      </c>
      <c r="E4563" s="1101">
        <v>47</v>
      </c>
      <c r="F4563" s="1101">
        <v>507</v>
      </c>
      <c r="G4563" s="1101">
        <v>17</v>
      </c>
      <c r="H4563" s="1102">
        <f>MID(I4563,1,50)</f>
      </c>
      <c r="I4563" s="1" t="s">
        <v>9630</v>
      </c>
      <c r="J4563" s="1104" t="s">
        <v>9631</v>
      </c>
    </row>
    <row x14ac:dyDescent="0.25" r="4564" customHeight="1" ht="23.25">
      <c r="A4564" s="97">
        <v>95</v>
      </c>
      <c r="B4564" s="2" t="s">
        <v>9597</v>
      </c>
      <c r="C4564" s="1101">
        <v>4563</v>
      </c>
      <c r="D4564" s="1101">
        <v>26</v>
      </c>
      <c r="E4564" s="1101">
        <v>47</v>
      </c>
      <c r="F4564" s="1101">
        <v>507</v>
      </c>
      <c r="G4564" s="1101">
        <v>18</v>
      </c>
      <c r="H4564" s="1102">
        <f>MID(I4564,1,50)</f>
      </c>
      <c r="I4564" s="1" t="s">
        <v>9632</v>
      </c>
      <c r="J4564" s="1104" t="s">
        <v>9633</v>
      </c>
    </row>
    <row x14ac:dyDescent="0.25" r="4565" customHeight="1" ht="23.25">
      <c r="A4565" s="97">
        <v>95</v>
      </c>
      <c r="B4565" s="2" t="s">
        <v>9597</v>
      </c>
      <c r="C4565" s="1101">
        <v>4564</v>
      </c>
      <c r="D4565" s="1101">
        <v>26</v>
      </c>
      <c r="E4565" s="1101">
        <v>47</v>
      </c>
      <c r="F4565" s="1101">
        <v>507</v>
      </c>
      <c r="G4565" s="1101">
        <v>19</v>
      </c>
      <c r="H4565" s="1102">
        <f>MID(I4565,1,50)</f>
      </c>
      <c r="I4565" s="1" t="s">
        <v>9634</v>
      </c>
      <c r="J4565" s="1104" t="s">
        <v>9635</v>
      </c>
    </row>
    <row x14ac:dyDescent="0.25" r="4566" customHeight="1" ht="23.25">
      <c r="A4566" s="97">
        <v>95</v>
      </c>
      <c r="B4566" s="2" t="s">
        <v>9597</v>
      </c>
      <c r="C4566" s="1101">
        <v>4565</v>
      </c>
      <c r="D4566" s="1101">
        <v>26</v>
      </c>
      <c r="E4566" s="1101">
        <v>47</v>
      </c>
      <c r="F4566" s="1101">
        <v>508</v>
      </c>
      <c r="G4566" s="1101">
        <v>20</v>
      </c>
      <c r="H4566" s="1102">
        <f>MID(I4566,1,50)</f>
      </c>
      <c r="I4566" s="1" t="s">
        <v>9636</v>
      </c>
      <c r="J4566" s="1104" t="s">
        <v>9637</v>
      </c>
    </row>
    <row x14ac:dyDescent="0.25" r="4567" customHeight="1" ht="23.25">
      <c r="A4567" s="97">
        <v>95</v>
      </c>
      <c r="B4567" s="2" t="s">
        <v>9597</v>
      </c>
      <c r="C4567" s="1101">
        <v>4566</v>
      </c>
      <c r="D4567" s="1101">
        <v>26</v>
      </c>
      <c r="E4567" s="1101">
        <v>47</v>
      </c>
      <c r="F4567" s="1101">
        <v>508</v>
      </c>
      <c r="G4567" s="1101">
        <v>21</v>
      </c>
      <c r="H4567" s="1102">
        <f>MID(I4567,1,50)</f>
      </c>
      <c r="I4567" s="1" t="s">
        <v>9638</v>
      </c>
      <c r="J4567" s="1104" t="s">
        <v>9639</v>
      </c>
    </row>
    <row x14ac:dyDescent="0.25" r="4568" customHeight="1" ht="23.25">
      <c r="A4568" s="97">
        <v>95</v>
      </c>
      <c r="B4568" s="2" t="s">
        <v>9597</v>
      </c>
      <c r="C4568" s="1101">
        <v>4567</v>
      </c>
      <c r="D4568" s="1101">
        <v>26</v>
      </c>
      <c r="E4568" s="1101">
        <v>47</v>
      </c>
      <c r="F4568" s="1101">
        <v>508</v>
      </c>
      <c r="G4568" s="1101">
        <v>22</v>
      </c>
      <c r="H4568" s="1102">
        <f>MID(I4568,1,50)</f>
      </c>
      <c r="I4568" s="1" t="s">
        <v>9640</v>
      </c>
      <c r="J4568" s="1104" t="s">
        <v>9641</v>
      </c>
    </row>
    <row x14ac:dyDescent="0.25" r="4569" customHeight="1" ht="23.25">
      <c r="A4569" s="97">
        <v>95</v>
      </c>
      <c r="B4569" s="2" t="s">
        <v>9597</v>
      </c>
      <c r="C4569" s="1101">
        <v>4568</v>
      </c>
      <c r="D4569" s="1101">
        <v>26</v>
      </c>
      <c r="E4569" s="1101">
        <v>47</v>
      </c>
      <c r="F4569" s="1101">
        <v>508</v>
      </c>
      <c r="G4569" s="1101">
        <v>23</v>
      </c>
      <c r="H4569" s="1102">
        <f>MID(I4569,1,50)</f>
      </c>
      <c r="I4569" s="1" t="s">
        <v>9642</v>
      </c>
      <c r="J4569" s="1104" t="s">
        <v>9643</v>
      </c>
    </row>
    <row x14ac:dyDescent="0.25" r="4570" customHeight="1" ht="23.25">
      <c r="A4570" s="97">
        <v>95</v>
      </c>
      <c r="B4570" s="2" t="s">
        <v>9597</v>
      </c>
      <c r="C4570" s="1101">
        <v>4569</v>
      </c>
      <c r="D4570" s="1101">
        <v>26</v>
      </c>
      <c r="E4570" s="1101">
        <v>47</v>
      </c>
      <c r="F4570" s="1101">
        <v>508</v>
      </c>
      <c r="G4570" s="1101">
        <v>24</v>
      </c>
      <c r="H4570" s="1102">
        <f>MID(I4570,1,50)</f>
      </c>
      <c r="I4570" s="1" t="s">
        <v>9644</v>
      </c>
      <c r="J4570" s="1104" t="s">
        <v>9645</v>
      </c>
    </row>
    <row x14ac:dyDescent="0.25" r="4571" customHeight="1" ht="23.25">
      <c r="A4571" s="97">
        <v>95</v>
      </c>
      <c r="B4571" s="2" t="s">
        <v>9597</v>
      </c>
      <c r="C4571" s="1101">
        <v>4570</v>
      </c>
      <c r="D4571" s="1101">
        <v>26</v>
      </c>
      <c r="E4571" s="1101">
        <v>47</v>
      </c>
      <c r="F4571" s="1101">
        <v>508</v>
      </c>
      <c r="G4571" s="1101">
        <v>25</v>
      </c>
      <c r="H4571" s="1102">
        <f>MID(I4571,1,50)</f>
      </c>
      <c r="I4571" s="1" t="s">
        <v>9646</v>
      </c>
      <c r="J4571" s="1104" t="s">
        <v>9647</v>
      </c>
    </row>
    <row x14ac:dyDescent="0.25" r="4572" customHeight="1" ht="23.25">
      <c r="A4572" s="97">
        <v>95</v>
      </c>
      <c r="B4572" s="2" t="s">
        <v>9597</v>
      </c>
      <c r="C4572" s="1101">
        <v>4571</v>
      </c>
      <c r="D4572" s="1101">
        <v>26</v>
      </c>
      <c r="E4572" s="1101">
        <v>47</v>
      </c>
      <c r="F4572" s="1101">
        <v>508</v>
      </c>
      <c r="G4572" s="1101">
        <v>26</v>
      </c>
      <c r="H4572" s="1102">
        <f>MID(I4572,1,50)</f>
      </c>
      <c r="I4572" s="1" t="s">
        <v>9648</v>
      </c>
      <c r="J4572" s="1104" t="s">
        <v>9649</v>
      </c>
    </row>
    <row x14ac:dyDescent="0.25" r="4573" customHeight="1" ht="23.25">
      <c r="A4573" s="97">
        <v>95</v>
      </c>
      <c r="B4573" s="2" t="s">
        <v>9597</v>
      </c>
      <c r="C4573" s="1101">
        <v>4572</v>
      </c>
      <c r="D4573" s="1101">
        <v>26</v>
      </c>
      <c r="E4573" s="1101">
        <v>47</v>
      </c>
      <c r="F4573" s="1101">
        <v>508</v>
      </c>
      <c r="G4573" s="1101">
        <v>27</v>
      </c>
      <c r="H4573" s="1102">
        <f>MID(I4573,1,50)</f>
      </c>
      <c r="I4573" s="1" t="s">
        <v>9650</v>
      </c>
      <c r="J4573" s="1104" t="s">
        <v>9651</v>
      </c>
    </row>
    <row x14ac:dyDescent="0.25" r="4574" customHeight="1" ht="23.25">
      <c r="A4574" s="97">
        <v>95</v>
      </c>
      <c r="B4574" s="2" t="s">
        <v>9597</v>
      </c>
      <c r="C4574" s="1101">
        <v>4573</v>
      </c>
      <c r="D4574" s="1101">
        <v>26</v>
      </c>
      <c r="E4574" s="1101">
        <v>47</v>
      </c>
      <c r="F4574" s="1101">
        <v>508</v>
      </c>
      <c r="G4574" s="1101">
        <v>28</v>
      </c>
      <c r="H4574" s="1102">
        <f>MID(I4574,1,50)</f>
      </c>
      <c r="I4574" s="1" t="s">
        <v>9652</v>
      </c>
      <c r="J4574" s="1104" t="s">
        <v>9653</v>
      </c>
    </row>
    <row x14ac:dyDescent="0.25" r="4575" customHeight="1" ht="23.25">
      <c r="A4575" s="97">
        <v>95</v>
      </c>
      <c r="B4575" s="2" t="s">
        <v>9597</v>
      </c>
      <c r="C4575" s="1101">
        <v>4574</v>
      </c>
      <c r="D4575" s="1101">
        <v>26</v>
      </c>
      <c r="E4575" s="1101">
        <v>47</v>
      </c>
      <c r="F4575" s="1101">
        <v>508</v>
      </c>
      <c r="G4575" s="1101">
        <v>29</v>
      </c>
      <c r="H4575" s="1102">
        <f>MID(I4575,1,50)</f>
      </c>
      <c r="I4575" s="1" t="s">
        <v>9654</v>
      </c>
      <c r="J4575" s="1104" t="s">
        <v>9655</v>
      </c>
    </row>
    <row x14ac:dyDescent="0.25" r="4576" customHeight="1" ht="23.25">
      <c r="A4576" s="97">
        <v>95</v>
      </c>
      <c r="B4576" s="2" t="s">
        <v>9597</v>
      </c>
      <c r="C4576" s="1101">
        <v>4575</v>
      </c>
      <c r="D4576" s="1101">
        <v>26</v>
      </c>
      <c r="E4576" s="1101">
        <v>47</v>
      </c>
      <c r="F4576" s="1101">
        <v>509</v>
      </c>
      <c r="G4576" s="1101">
        <v>30</v>
      </c>
      <c r="H4576" s="1102">
        <f>MID(I4576,1,50)</f>
      </c>
      <c r="I4576" s="1" t="s">
        <v>9656</v>
      </c>
      <c r="J4576" s="1104" t="s">
        <v>9657</v>
      </c>
    </row>
    <row x14ac:dyDescent="0.25" r="4577" customHeight="1" ht="23.25">
      <c r="A4577" s="97">
        <v>95</v>
      </c>
      <c r="B4577" s="2" t="s">
        <v>9597</v>
      </c>
      <c r="C4577" s="1101">
        <v>4576</v>
      </c>
      <c r="D4577" s="1101">
        <v>26</v>
      </c>
      <c r="E4577" s="1101">
        <v>47</v>
      </c>
      <c r="F4577" s="1101">
        <v>509</v>
      </c>
      <c r="G4577" s="1101">
        <v>31</v>
      </c>
      <c r="H4577" s="1102">
        <f>MID(I4577,1,50)</f>
      </c>
      <c r="I4577" s="1" t="s">
        <v>9658</v>
      </c>
      <c r="J4577" s="1104" t="s">
        <v>9659</v>
      </c>
    </row>
    <row x14ac:dyDescent="0.25" r="4578" customHeight="1" ht="23.25">
      <c r="A4578" s="97">
        <v>95</v>
      </c>
      <c r="B4578" s="2" t="s">
        <v>9597</v>
      </c>
      <c r="C4578" s="1101">
        <v>4577</v>
      </c>
      <c r="D4578" s="1101">
        <v>26</v>
      </c>
      <c r="E4578" s="1101">
        <v>47</v>
      </c>
      <c r="F4578" s="1101">
        <v>509</v>
      </c>
      <c r="G4578" s="1101">
        <v>32</v>
      </c>
      <c r="H4578" s="1102">
        <f>MID(I4578,1,50)</f>
      </c>
      <c r="I4578" s="1" t="s">
        <v>9660</v>
      </c>
      <c r="J4578" s="1104" t="s">
        <v>9661</v>
      </c>
    </row>
    <row x14ac:dyDescent="0.25" r="4579" customHeight="1" ht="23.25">
      <c r="A4579" s="97">
        <v>95</v>
      </c>
      <c r="B4579" s="2" t="s">
        <v>9597</v>
      </c>
      <c r="C4579" s="1101">
        <v>4578</v>
      </c>
      <c r="D4579" s="1101">
        <v>26</v>
      </c>
      <c r="E4579" s="1101">
        <v>47</v>
      </c>
      <c r="F4579" s="1101">
        <v>509</v>
      </c>
      <c r="G4579" s="1101">
        <v>33</v>
      </c>
      <c r="H4579" s="1102">
        <f>MID(I4579,1,50)</f>
      </c>
      <c r="I4579" s="1" t="s">
        <v>9662</v>
      </c>
      <c r="J4579" s="1104" t="s">
        <v>9663</v>
      </c>
    </row>
    <row x14ac:dyDescent="0.25" r="4580" customHeight="1" ht="23.25">
      <c r="A4580" s="97">
        <v>95</v>
      </c>
      <c r="B4580" s="2" t="s">
        <v>9597</v>
      </c>
      <c r="C4580" s="1101">
        <v>4579</v>
      </c>
      <c r="D4580" s="1101">
        <v>26</v>
      </c>
      <c r="E4580" s="1101">
        <v>47</v>
      </c>
      <c r="F4580" s="1101">
        <v>509</v>
      </c>
      <c r="G4580" s="1101">
        <v>34</v>
      </c>
      <c r="H4580" s="1102">
        <f>MID(I4580,1,50)</f>
      </c>
      <c r="I4580" s="1" t="s">
        <v>9664</v>
      </c>
      <c r="J4580" s="1104" t="s">
        <v>9665</v>
      </c>
    </row>
    <row x14ac:dyDescent="0.25" r="4581" customHeight="1" ht="23.25">
      <c r="A4581" s="97">
        <v>95</v>
      </c>
      <c r="B4581" s="2" t="s">
        <v>9597</v>
      </c>
      <c r="C4581" s="1101">
        <v>4580</v>
      </c>
      <c r="D4581" s="1101">
        <v>26</v>
      </c>
      <c r="E4581" s="1101">
        <v>47</v>
      </c>
      <c r="F4581" s="1101">
        <v>509</v>
      </c>
      <c r="G4581" s="1101">
        <v>35</v>
      </c>
      <c r="H4581" s="1102">
        <f>MID(I4581,1,50)</f>
      </c>
      <c r="I4581" s="1" t="s">
        <v>9666</v>
      </c>
      <c r="J4581" s="1104" t="s">
        <v>9667</v>
      </c>
    </row>
    <row x14ac:dyDescent="0.25" r="4582" customHeight="1" ht="23.25">
      <c r="A4582" s="97">
        <v>95</v>
      </c>
      <c r="B4582" s="2" t="s">
        <v>9597</v>
      </c>
      <c r="C4582" s="1101">
        <v>4581</v>
      </c>
      <c r="D4582" s="1101">
        <v>26</v>
      </c>
      <c r="E4582" s="1101">
        <v>47</v>
      </c>
      <c r="F4582" s="1101">
        <v>509</v>
      </c>
      <c r="G4582" s="1101">
        <v>36</v>
      </c>
      <c r="H4582" s="1102">
        <f>MID(I4582,1,50)</f>
      </c>
      <c r="I4582" s="1" t="s">
        <v>9668</v>
      </c>
      <c r="J4582" s="1104" t="s">
        <v>9669</v>
      </c>
    </row>
    <row x14ac:dyDescent="0.25" r="4583" customHeight="1" ht="23.25">
      <c r="A4583" s="97">
        <v>95</v>
      </c>
      <c r="B4583" s="2" t="s">
        <v>9597</v>
      </c>
      <c r="C4583" s="1101">
        <v>4582</v>
      </c>
      <c r="D4583" s="1101">
        <v>26</v>
      </c>
      <c r="E4583" s="1101">
        <v>47</v>
      </c>
      <c r="F4583" s="1101">
        <v>509</v>
      </c>
      <c r="G4583" s="1101">
        <v>37</v>
      </c>
      <c r="H4583" s="1102">
        <f>MID(I4583,1,50)</f>
      </c>
      <c r="I4583" s="1" t="s">
        <v>9670</v>
      </c>
      <c r="J4583" s="1104" t="s">
        <v>9671</v>
      </c>
    </row>
    <row x14ac:dyDescent="0.25" r="4584" customHeight="1" ht="23.25">
      <c r="A4584" s="97">
        <v>95</v>
      </c>
      <c r="B4584" s="2" t="s">
        <v>9597</v>
      </c>
      <c r="C4584" s="1101">
        <v>4583</v>
      </c>
      <c r="D4584" s="1101">
        <v>26</v>
      </c>
      <c r="E4584" s="1101">
        <v>47</v>
      </c>
      <c r="F4584" s="1101">
        <v>509</v>
      </c>
      <c r="G4584" s="1101">
        <v>38</v>
      </c>
      <c r="H4584" s="1102">
        <f>MID(I4584,1,50)</f>
      </c>
      <c r="I4584" s="1" t="s">
        <v>9672</v>
      </c>
      <c r="J4584" s="1104" t="s">
        <v>9673</v>
      </c>
    </row>
    <row x14ac:dyDescent="0.25" r="4585" customHeight="1" ht="23.25">
      <c r="A4585" s="97">
        <v>111</v>
      </c>
      <c r="B4585" s="2" t="s">
        <v>9674</v>
      </c>
      <c r="C4585" s="1101">
        <v>4584</v>
      </c>
      <c r="D4585" s="1101">
        <v>26</v>
      </c>
      <c r="E4585" s="1101">
        <v>48</v>
      </c>
      <c r="F4585" s="1101">
        <v>510</v>
      </c>
      <c r="G4585" s="1101">
        <v>1</v>
      </c>
      <c r="H4585" s="1102">
        <f>MID(I4585,1,50)</f>
      </c>
      <c r="I4585" s="1" t="s">
        <v>9675</v>
      </c>
      <c r="J4585" s="1104" t="s">
        <v>9676</v>
      </c>
    </row>
    <row x14ac:dyDescent="0.25" r="4586" customHeight="1" ht="23.25">
      <c r="A4586" s="97">
        <v>111</v>
      </c>
      <c r="B4586" s="2" t="s">
        <v>9674</v>
      </c>
      <c r="C4586" s="1101">
        <v>4585</v>
      </c>
      <c r="D4586" s="1101">
        <v>26</v>
      </c>
      <c r="E4586" s="1101">
        <v>48</v>
      </c>
      <c r="F4586" s="1101">
        <v>510</v>
      </c>
      <c r="G4586" s="1101">
        <v>2</v>
      </c>
      <c r="H4586" s="1102">
        <f>MID(I4586,1,50)</f>
      </c>
      <c r="I4586" s="1" t="s">
        <v>9677</v>
      </c>
      <c r="J4586" s="1104" t="s">
        <v>9678</v>
      </c>
    </row>
    <row x14ac:dyDescent="0.25" r="4587" customHeight="1" ht="23.25">
      <c r="A4587" s="97">
        <v>111</v>
      </c>
      <c r="B4587" s="2" t="s">
        <v>9674</v>
      </c>
      <c r="C4587" s="1101">
        <v>4586</v>
      </c>
      <c r="D4587" s="1101">
        <v>26</v>
      </c>
      <c r="E4587" s="1101">
        <v>48</v>
      </c>
      <c r="F4587" s="1101">
        <v>510</v>
      </c>
      <c r="G4587" s="1101">
        <v>3</v>
      </c>
      <c r="H4587" s="1102">
        <f>MID(I4587,1,50)</f>
      </c>
      <c r="I4587" s="1" t="s">
        <v>9679</v>
      </c>
      <c r="J4587" s="1104" t="s">
        <v>9680</v>
      </c>
    </row>
    <row x14ac:dyDescent="0.25" r="4588" customHeight="1" ht="23.25">
      <c r="A4588" s="97">
        <v>111</v>
      </c>
      <c r="B4588" s="2" t="s">
        <v>9674</v>
      </c>
      <c r="C4588" s="1101">
        <v>4587</v>
      </c>
      <c r="D4588" s="1101">
        <v>26</v>
      </c>
      <c r="E4588" s="1101">
        <v>48</v>
      </c>
      <c r="F4588" s="1101">
        <v>510</v>
      </c>
      <c r="G4588" s="1101">
        <v>4</v>
      </c>
      <c r="H4588" s="1102">
        <f>MID(I4588,1,50)</f>
      </c>
      <c r="I4588" s="1" t="s">
        <v>9681</v>
      </c>
      <c r="J4588" s="1104" t="s">
        <v>9682</v>
      </c>
    </row>
    <row x14ac:dyDescent="0.25" r="4589" customHeight="1" ht="23.25">
      <c r="A4589" s="97">
        <v>111</v>
      </c>
      <c r="B4589" s="2" t="s">
        <v>9674</v>
      </c>
      <c r="C4589" s="1101">
        <v>4588</v>
      </c>
      <c r="D4589" s="1101">
        <v>26</v>
      </c>
      <c r="E4589" s="1101">
        <v>48</v>
      </c>
      <c r="F4589" s="1101">
        <v>510</v>
      </c>
      <c r="G4589" s="1101">
        <v>5</v>
      </c>
      <c r="H4589" s="1102">
        <f>MID(I4589,1,50)</f>
      </c>
      <c r="I4589" s="1" t="s">
        <v>9683</v>
      </c>
      <c r="J4589" s="1104" t="s">
        <v>9684</v>
      </c>
    </row>
    <row x14ac:dyDescent="0.25" r="4590" customHeight="1" ht="23.25">
      <c r="A4590" s="97">
        <v>111</v>
      </c>
      <c r="B4590" s="2" t="s">
        <v>9674</v>
      </c>
      <c r="C4590" s="1101">
        <v>4589</v>
      </c>
      <c r="D4590" s="1101">
        <v>26</v>
      </c>
      <c r="E4590" s="1101">
        <v>48</v>
      </c>
      <c r="F4590" s="1101">
        <v>510</v>
      </c>
      <c r="G4590" s="1101">
        <v>6</v>
      </c>
      <c r="H4590" s="1102">
        <f>MID(I4590,1,50)</f>
      </c>
      <c r="I4590" s="1" t="s">
        <v>9685</v>
      </c>
      <c r="J4590" s="1104" t="s">
        <v>9686</v>
      </c>
    </row>
    <row x14ac:dyDescent="0.25" r="4591" customHeight="1" ht="23.25">
      <c r="A4591" s="97">
        <v>111</v>
      </c>
      <c r="B4591" s="2" t="s">
        <v>9674</v>
      </c>
      <c r="C4591" s="1101">
        <v>4590</v>
      </c>
      <c r="D4591" s="1101">
        <v>26</v>
      </c>
      <c r="E4591" s="1101">
        <v>48</v>
      </c>
      <c r="F4591" s="1101">
        <v>510</v>
      </c>
      <c r="G4591" s="1101">
        <v>7</v>
      </c>
      <c r="H4591" s="1102">
        <f>MID(I4591,1,50)</f>
      </c>
      <c r="I4591" s="1" t="s">
        <v>9687</v>
      </c>
      <c r="J4591" s="1104" t="s">
        <v>9688</v>
      </c>
    </row>
    <row x14ac:dyDescent="0.25" r="4592" customHeight="1" ht="23.25">
      <c r="A4592" s="97">
        <v>111</v>
      </c>
      <c r="B4592" s="2" t="s">
        <v>9674</v>
      </c>
      <c r="C4592" s="1101">
        <v>4591</v>
      </c>
      <c r="D4592" s="1101">
        <v>26</v>
      </c>
      <c r="E4592" s="1101">
        <v>48</v>
      </c>
      <c r="F4592" s="1101">
        <v>510</v>
      </c>
      <c r="G4592" s="1101">
        <v>8</v>
      </c>
      <c r="H4592" s="1102">
        <f>MID(I4592,1,50)</f>
      </c>
      <c r="I4592" s="1" t="s">
        <v>9689</v>
      </c>
      <c r="J4592" s="1104" t="s">
        <v>9690</v>
      </c>
    </row>
    <row x14ac:dyDescent="0.25" r="4593" customHeight="1" ht="23.25">
      <c r="A4593" s="97">
        <v>111</v>
      </c>
      <c r="B4593" s="2" t="s">
        <v>9674</v>
      </c>
      <c r="C4593" s="1101">
        <v>4592</v>
      </c>
      <c r="D4593" s="1101">
        <v>26</v>
      </c>
      <c r="E4593" s="1101">
        <v>48</v>
      </c>
      <c r="F4593" s="1101">
        <v>510</v>
      </c>
      <c r="G4593" s="1101">
        <v>9</v>
      </c>
      <c r="H4593" s="1102">
        <f>MID(I4593,1,50)</f>
      </c>
      <c r="I4593" s="1" t="s">
        <v>9691</v>
      </c>
      <c r="J4593" s="1104" t="s">
        <v>9692</v>
      </c>
    </row>
    <row x14ac:dyDescent="0.25" r="4594" customHeight="1" ht="23.25">
      <c r="A4594" s="97">
        <v>111</v>
      </c>
      <c r="B4594" s="2" t="s">
        <v>9674</v>
      </c>
      <c r="C4594" s="1101">
        <v>4593</v>
      </c>
      <c r="D4594" s="1101">
        <v>26</v>
      </c>
      <c r="E4594" s="1101">
        <v>48</v>
      </c>
      <c r="F4594" s="1101">
        <v>511</v>
      </c>
      <c r="G4594" s="1101">
        <v>10</v>
      </c>
      <c r="H4594" s="1102">
        <f>MID(I4594,1,50)</f>
      </c>
      <c r="I4594" s="1" t="s">
        <v>9693</v>
      </c>
      <c r="J4594" s="1104" t="s">
        <v>9694</v>
      </c>
    </row>
    <row x14ac:dyDescent="0.25" r="4595" customHeight="1" ht="23.25">
      <c r="A4595" s="97">
        <v>111</v>
      </c>
      <c r="B4595" s="2" t="s">
        <v>9674</v>
      </c>
      <c r="C4595" s="1101">
        <v>4594</v>
      </c>
      <c r="D4595" s="1101">
        <v>26</v>
      </c>
      <c r="E4595" s="1101">
        <v>48</v>
      </c>
      <c r="F4595" s="1101">
        <v>511</v>
      </c>
      <c r="G4595" s="1101">
        <v>11</v>
      </c>
      <c r="H4595" s="1102">
        <f>MID(I4595,1,50)</f>
      </c>
      <c r="I4595" s="1" t="s">
        <v>9695</v>
      </c>
      <c r="J4595" s="1104" t="s">
        <v>9696</v>
      </c>
    </row>
    <row x14ac:dyDescent="0.25" r="4596" customHeight="1" ht="23.25">
      <c r="A4596" s="97">
        <v>111</v>
      </c>
      <c r="B4596" s="2" t="s">
        <v>9674</v>
      </c>
      <c r="C4596" s="1101">
        <v>4595</v>
      </c>
      <c r="D4596" s="1101">
        <v>26</v>
      </c>
      <c r="E4596" s="1101">
        <v>48</v>
      </c>
      <c r="F4596" s="1101">
        <v>511</v>
      </c>
      <c r="G4596" s="1101">
        <v>12</v>
      </c>
      <c r="H4596" s="1102">
        <f>MID(I4596,1,50)</f>
      </c>
      <c r="I4596" s="1" t="s">
        <v>9697</v>
      </c>
      <c r="J4596" s="1104" t="s">
        <v>9698</v>
      </c>
    </row>
    <row x14ac:dyDescent="0.25" r="4597" customHeight="1" ht="23.25">
      <c r="A4597" s="97">
        <v>111</v>
      </c>
      <c r="B4597" s="2" t="s">
        <v>9674</v>
      </c>
      <c r="C4597" s="1101">
        <v>4596</v>
      </c>
      <c r="D4597" s="1101">
        <v>26</v>
      </c>
      <c r="E4597" s="1101">
        <v>48</v>
      </c>
      <c r="F4597" s="1101">
        <v>511</v>
      </c>
      <c r="G4597" s="1101">
        <v>13</v>
      </c>
      <c r="H4597" s="1102">
        <f>MID(I4597,1,50)</f>
      </c>
      <c r="I4597" s="1" t="s">
        <v>9699</v>
      </c>
      <c r="J4597" s="1104" t="s">
        <v>9700</v>
      </c>
    </row>
    <row x14ac:dyDescent="0.25" r="4598" customHeight="1" ht="23.25">
      <c r="A4598" s="97">
        <v>111</v>
      </c>
      <c r="B4598" s="2" t="s">
        <v>9674</v>
      </c>
      <c r="C4598" s="1101">
        <v>4597</v>
      </c>
      <c r="D4598" s="1101">
        <v>26</v>
      </c>
      <c r="E4598" s="1101">
        <v>48</v>
      </c>
      <c r="F4598" s="1101">
        <v>511</v>
      </c>
      <c r="G4598" s="1101">
        <v>14</v>
      </c>
      <c r="H4598" s="1102">
        <f>MID(I4598,1,50)</f>
      </c>
      <c r="I4598" s="1" t="s">
        <v>9701</v>
      </c>
      <c r="J4598" s="1104" t="s">
        <v>9702</v>
      </c>
    </row>
    <row x14ac:dyDescent="0.25" r="4599" customHeight="1" ht="23.25">
      <c r="A4599" s="97">
        <v>111</v>
      </c>
      <c r="B4599" s="2" t="s">
        <v>9674</v>
      </c>
      <c r="C4599" s="1101">
        <v>4598</v>
      </c>
      <c r="D4599" s="1101">
        <v>26</v>
      </c>
      <c r="E4599" s="1101">
        <v>48</v>
      </c>
      <c r="F4599" s="1101">
        <v>511</v>
      </c>
      <c r="G4599" s="1101">
        <v>15</v>
      </c>
      <c r="H4599" s="1102">
        <f>MID(I4599,1,50)</f>
      </c>
      <c r="I4599" s="1" t="s">
        <v>9703</v>
      </c>
      <c r="J4599" s="1104" t="s">
        <v>9704</v>
      </c>
    </row>
    <row x14ac:dyDescent="0.25" r="4600" customHeight="1" ht="23.25">
      <c r="A4600" s="97">
        <v>111</v>
      </c>
      <c r="B4600" s="2" t="s">
        <v>9674</v>
      </c>
      <c r="C4600" s="1101">
        <v>4599</v>
      </c>
      <c r="D4600" s="1101">
        <v>26</v>
      </c>
      <c r="E4600" s="1101">
        <v>48</v>
      </c>
      <c r="F4600" s="1101">
        <v>512</v>
      </c>
      <c r="G4600" s="1101">
        <v>16</v>
      </c>
      <c r="H4600" s="1102">
        <f>MID(I4600,1,50)</f>
      </c>
      <c r="I4600" s="1" t="s">
        <v>9705</v>
      </c>
      <c r="J4600" s="1104" t="s">
        <v>9706</v>
      </c>
    </row>
    <row x14ac:dyDescent="0.25" r="4601" customHeight="1" ht="23.25">
      <c r="A4601" s="97">
        <v>111</v>
      </c>
      <c r="B4601" s="2" t="s">
        <v>9674</v>
      </c>
      <c r="C4601" s="1101">
        <v>4600</v>
      </c>
      <c r="D4601" s="1101">
        <v>26</v>
      </c>
      <c r="E4601" s="1101">
        <v>48</v>
      </c>
      <c r="F4601" s="1101">
        <v>512</v>
      </c>
      <c r="G4601" s="1101">
        <v>17</v>
      </c>
      <c r="H4601" s="1102">
        <f>MID(I4601,1,50)</f>
      </c>
      <c r="I4601" s="1" t="s">
        <v>9707</v>
      </c>
      <c r="J4601" s="1104" t="s">
        <v>9708</v>
      </c>
    </row>
    <row x14ac:dyDescent="0.25" r="4602" customHeight="1" ht="23.25">
      <c r="A4602" s="97">
        <v>111</v>
      </c>
      <c r="B4602" s="2" t="s">
        <v>9674</v>
      </c>
      <c r="C4602" s="1101">
        <v>4601</v>
      </c>
      <c r="D4602" s="1101">
        <v>26</v>
      </c>
      <c r="E4602" s="1101">
        <v>48</v>
      </c>
      <c r="F4602" s="1101">
        <v>512</v>
      </c>
      <c r="G4602" s="1101">
        <v>18</v>
      </c>
      <c r="H4602" s="1102">
        <f>MID(I4602,1,50)</f>
      </c>
      <c r="I4602" s="1" t="s">
        <v>9709</v>
      </c>
      <c r="J4602" s="1104" t="s">
        <v>9710</v>
      </c>
    </row>
    <row x14ac:dyDescent="0.25" r="4603" customHeight="1" ht="23.25">
      <c r="A4603" s="97">
        <v>111</v>
      </c>
      <c r="B4603" s="2" t="s">
        <v>9674</v>
      </c>
      <c r="C4603" s="1101">
        <v>4602</v>
      </c>
      <c r="D4603" s="1101">
        <v>26</v>
      </c>
      <c r="E4603" s="1101">
        <v>48</v>
      </c>
      <c r="F4603" s="1101">
        <v>512</v>
      </c>
      <c r="G4603" s="1101">
        <v>19</v>
      </c>
      <c r="H4603" s="1102">
        <f>MID(I4603,1,50)</f>
      </c>
      <c r="I4603" s="1" t="s">
        <v>9711</v>
      </c>
      <c r="J4603" s="1104" t="s">
        <v>9712</v>
      </c>
    </row>
    <row x14ac:dyDescent="0.25" r="4604" customHeight="1" ht="23.25">
      <c r="A4604" s="97">
        <v>111</v>
      </c>
      <c r="B4604" s="2" t="s">
        <v>9674</v>
      </c>
      <c r="C4604" s="1101">
        <v>4603</v>
      </c>
      <c r="D4604" s="1101">
        <v>26</v>
      </c>
      <c r="E4604" s="1101">
        <v>48</v>
      </c>
      <c r="F4604" s="1101">
        <v>512</v>
      </c>
      <c r="G4604" s="1101">
        <v>20</v>
      </c>
      <c r="H4604" s="1102">
        <f>MID(I4604,1,50)</f>
      </c>
      <c r="I4604" s="1" t="s">
        <v>9713</v>
      </c>
      <c r="J4604" s="1104" t="s">
        <v>9714</v>
      </c>
    </row>
    <row x14ac:dyDescent="0.25" r="4605" customHeight="1" ht="23.25">
      <c r="A4605" s="97">
        <v>111</v>
      </c>
      <c r="B4605" s="2" t="s">
        <v>9674</v>
      </c>
      <c r="C4605" s="1101">
        <v>4604</v>
      </c>
      <c r="D4605" s="1101">
        <v>26</v>
      </c>
      <c r="E4605" s="1101">
        <v>48</v>
      </c>
      <c r="F4605" s="1101">
        <v>512</v>
      </c>
      <c r="G4605" s="1101">
        <v>21</v>
      </c>
      <c r="H4605" s="1102">
        <f>MID(I4605,1,50)</f>
      </c>
      <c r="I4605" s="1" t="s">
        <v>9715</v>
      </c>
      <c r="J4605" s="1104" t="s">
        <v>9716</v>
      </c>
    </row>
    <row x14ac:dyDescent="0.25" r="4606" customHeight="1" ht="23.25">
      <c r="A4606" s="97">
        <v>111</v>
      </c>
      <c r="B4606" s="2" t="s">
        <v>9674</v>
      </c>
      <c r="C4606" s="1101">
        <v>4605</v>
      </c>
      <c r="D4606" s="1101">
        <v>26</v>
      </c>
      <c r="E4606" s="1101">
        <v>48</v>
      </c>
      <c r="F4606" s="1101">
        <v>512</v>
      </c>
      <c r="G4606" s="1101">
        <v>22</v>
      </c>
      <c r="H4606" s="1102">
        <f>MID(I4606,1,50)</f>
      </c>
      <c r="I4606" s="1" t="s">
        <v>9717</v>
      </c>
      <c r="J4606" s="1104" t="s">
        <v>9718</v>
      </c>
    </row>
    <row x14ac:dyDescent="0.25" r="4607" customHeight="1" ht="23.25">
      <c r="A4607" s="97">
        <v>111</v>
      </c>
      <c r="B4607" s="2" t="s">
        <v>9674</v>
      </c>
      <c r="C4607" s="1101">
        <v>4606</v>
      </c>
      <c r="D4607" s="1101">
        <v>26</v>
      </c>
      <c r="E4607" s="1101">
        <v>48</v>
      </c>
      <c r="F4607" s="1101">
        <v>512</v>
      </c>
      <c r="G4607" s="1101">
        <v>23</v>
      </c>
      <c r="H4607" s="1102">
        <f>MID(I4607,1,50)</f>
      </c>
      <c r="I4607" s="1" t="s">
        <v>9719</v>
      </c>
      <c r="J4607" s="1104" t="s">
        <v>9720</v>
      </c>
    </row>
    <row x14ac:dyDescent="0.25" r="4608" customHeight="1" ht="23.25">
      <c r="A4608" s="97">
        <v>111</v>
      </c>
      <c r="B4608" s="2" t="s">
        <v>9674</v>
      </c>
      <c r="C4608" s="1101">
        <v>4607</v>
      </c>
      <c r="D4608" s="1101">
        <v>26</v>
      </c>
      <c r="E4608" s="1101">
        <v>48</v>
      </c>
      <c r="F4608" s="1101">
        <v>513</v>
      </c>
      <c r="G4608" s="1101">
        <v>24</v>
      </c>
      <c r="H4608" s="1102">
        <f>MID(I4608,1,50)</f>
      </c>
      <c r="I4608" s="1" t="s">
        <v>9721</v>
      </c>
      <c r="J4608" s="1104" t="s">
        <v>9722</v>
      </c>
    </row>
    <row x14ac:dyDescent="0.25" r="4609" customHeight="1" ht="23.25">
      <c r="A4609" s="97">
        <v>111</v>
      </c>
      <c r="B4609" s="2" t="s">
        <v>9674</v>
      </c>
      <c r="C4609" s="1101">
        <v>4608</v>
      </c>
      <c r="D4609" s="1101">
        <v>26</v>
      </c>
      <c r="E4609" s="1101">
        <v>48</v>
      </c>
      <c r="F4609" s="1101">
        <v>513</v>
      </c>
      <c r="G4609" s="1101">
        <v>25</v>
      </c>
      <c r="H4609" s="1102">
        <f>MID(I4609,1,50)</f>
      </c>
      <c r="I4609" s="1" t="s">
        <v>9723</v>
      </c>
      <c r="J4609" s="1104" t="s">
        <v>9724</v>
      </c>
    </row>
    <row x14ac:dyDescent="0.25" r="4610" customHeight="1" ht="23.25">
      <c r="A4610" s="97">
        <v>111</v>
      </c>
      <c r="B4610" s="2" t="s">
        <v>9674</v>
      </c>
      <c r="C4610" s="1101">
        <v>4609</v>
      </c>
      <c r="D4610" s="1101">
        <v>26</v>
      </c>
      <c r="E4610" s="1101">
        <v>48</v>
      </c>
      <c r="F4610" s="1101">
        <v>513</v>
      </c>
      <c r="G4610" s="1101">
        <v>26</v>
      </c>
      <c r="H4610" s="1102">
        <f>MID(I4610,1,50)</f>
      </c>
      <c r="I4610" s="1" t="s">
        <v>9725</v>
      </c>
      <c r="J4610" s="1104" t="s">
        <v>9726</v>
      </c>
    </row>
    <row x14ac:dyDescent="0.25" r="4611" customHeight="1" ht="23.25">
      <c r="A4611" s="97">
        <v>111</v>
      </c>
      <c r="B4611" s="2" t="s">
        <v>9674</v>
      </c>
      <c r="C4611" s="1101">
        <v>4610</v>
      </c>
      <c r="D4611" s="1101">
        <v>26</v>
      </c>
      <c r="E4611" s="1101">
        <v>48</v>
      </c>
      <c r="F4611" s="1101">
        <v>513</v>
      </c>
      <c r="G4611" s="1101">
        <v>27</v>
      </c>
      <c r="H4611" s="1102">
        <f>MID(I4611,1,50)</f>
      </c>
      <c r="I4611" s="1" t="s">
        <v>9727</v>
      </c>
      <c r="J4611" s="1104" t="s">
        <v>9728</v>
      </c>
    </row>
    <row x14ac:dyDescent="0.25" r="4612" customHeight="1" ht="23.25">
      <c r="A4612" s="97">
        <v>111</v>
      </c>
      <c r="B4612" s="2" t="s">
        <v>9674</v>
      </c>
      <c r="C4612" s="1101">
        <v>4611</v>
      </c>
      <c r="D4612" s="1101">
        <v>26</v>
      </c>
      <c r="E4612" s="1101">
        <v>48</v>
      </c>
      <c r="F4612" s="1101">
        <v>513</v>
      </c>
      <c r="G4612" s="1101">
        <v>28</v>
      </c>
      <c r="H4612" s="1102">
        <f>MID(I4612,1,50)</f>
      </c>
      <c r="I4612" s="1" t="s">
        <v>9729</v>
      </c>
      <c r="J4612" s="1104" t="s">
        <v>9730</v>
      </c>
    </row>
    <row x14ac:dyDescent="0.25" r="4613" customHeight="1" ht="23.25">
      <c r="A4613" s="97">
        <v>111</v>
      </c>
      <c r="B4613" s="2" t="s">
        <v>9674</v>
      </c>
      <c r="C4613" s="1101">
        <v>4612</v>
      </c>
      <c r="D4613" s="1101">
        <v>26</v>
      </c>
      <c r="E4613" s="1101">
        <v>48</v>
      </c>
      <c r="F4613" s="1101">
        <v>514</v>
      </c>
      <c r="G4613" s="1101">
        <v>29</v>
      </c>
      <c r="H4613" s="1102">
        <f>MID(I4613,1,50)</f>
      </c>
      <c r="I4613" s="1" t="s">
        <v>9731</v>
      </c>
      <c r="J4613" s="1104" t="s">
        <v>9732</v>
      </c>
    </row>
    <row x14ac:dyDescent="0.25" r="4614" customHeight="1" ht="23.25">
      <c r="A4614" s="97">
        <v>106</v>
      </c>
      <c r="B4614" s="2" t="s">
        <v>9733</v>
      </c>
      <c r="C4614" s="1101">
        <v>4613</v>
      </c>
      <c r="D4614" s="1101">
        <v>26</v>
      </c>
      <c r="E4614" s="1101">
        <v>49</v>
      </c>
      <c r="F4614" s="1101">
        <v>514</v>
      </c>
      <c r="G4614" s="1101">
        <v>1</v>
      </c>
      <c r="H4614" s="1102">
        <f>MID(I4614,1,50)</f>
      </c>
      <c r="I4614" s="1" t="s">
        <v>9734</v>
      </c>
      <c r="J4614" s="1104" t="s">
        <v>9735</v>
      </c>
    </row>
    <row x14ac:dyDescent="0.25" r="4615" customHeight="1" ht="23.25">
      <c r="A4615" s="97">
        <v>106</v>
      </c>
      <c r="B4615" s="2" t="s">
        <v>9733</v>
      </c>
      <c r="C4615" s="1101">
        <v>4614</v>
      </c>
      <c r="D4615" s="1101">
        <v>26</v>
      </c>
      <c r="E4615" s="1101">
        <v>49</v>
      </c>
      <c r="F4615" s="1101">
        <v>514</v>
      </c>
      <c r="G4615" s="1101">
        <v>2</v>
      </c>
      <c r="H4615" s="1102">
        <f>MID(I4615,1,50)</f>
      </c>
      <c r="I4615" s="1" t="s">
        <v>9736</v>
      </c>
      <c r="J4615" s="1104" t="s">
        <v>9737</v>
      </c>
    </row>
    <row x14ac:dyDescent="0.25" r="4616" customHeight="1" ht="23.25">
      <c r="A4616" s="97">
        <v>106</v>
      </c>
      <c r="B4616" s="2" t="s">
        <v>9733</v>
      </c>
      <c r="C4616" s="1101">
        <v>4615</v>
      </c>
      <c r="D4616" s="1101">
        <v>26</v>
      </c>
      <c r="E4616" s="1101">
        <v>49</v>
      </c>
      <c r="F4616" s="1101">
        <v>514</v>
      </c>
      <c r="G4616" s="1101">
        <v>3</v>
      </c>
      <c r="H4616" s="1102">
        <f>MID(I4616,1,50)</f>
      </c>
      <c r="I4616" s="1" t="s">
        <v>9738</v>
      </c>
      <c r="J4616" s="1104" t="s">
        <v>9739</v>
      </c>
    </row>
    <row x14ac:dyDescent="0.25" r="4617" customHeight="1" ht="23.25">
      <c r="A4617" s="97">
        <v>106</v>
      </c>
      <c r="B4617" s="2" t="s">
        <v>9733</v>
      </c>
      <c r="C4617" s="1101">
        <v>4616</v>
      </c>
      <c r="D4617" s="1101">
        <v>26</v>
      </c>
      <c r="E4617" s="1101">
        <v>49</v>
      </c>
      <c r="F4617" s="1101">
        <v>514</v>
      </c>
      <c r="G4617" s="1101">
        <v>4</v>
      </c>
      <c r="H4617" s="1102">
        <f>MID(I4617,1,50)</f>
      </c>
      <c r="I4617" s="1" t="s">
        <v>9740</v>
      </c>
      <c r="J4617" s="1104" t="s">
        <v>9741</v>
      </c>
    </row>
    <row x14ac:dyDescent="0.25" r="4618" customHeight="1" ht="23.25">
      <c r="A4618" s="97">
        <v>106</v>
      </c>
      <c r="B4618" s="2" t="s">
        <v>9733</v>
      </c>
      <c r="C4618" s="1101">
        <v>4617</v>
      </c>
      <c r="D4618" s="1101">
        <v>26</v>
      </c>
      <c r="E4618" s="1101">
        <v>49</v>
      </c>
      <c r="F4618" s="1101">
        <v>515</v>
      </c>
      <c r="G4618" s="1101">
        <v>5</v>
      </c>
      <c r="H4618" s="1102">
        <f>MID(I4618,1,50)</f>
      </c>
      <c r="I4618" s="1" t="s">
        <v>9742</v>
      </c>
      <c r="J4618" s="1104" t="s">
        <v>9743</v>
      </c>
    </row>
    <row x14ac:dyDescent="0.25" r="4619" customHeight="1" ht="23.25">
      <c r="A4619" s="97">
        <v>106</v>
      </c>
      <c r="B4619" s="2" t="s">
        <v>9733</v>
      </c>
      <c r="C4619" s="1101">
        <v>4618</v>
      </c>
      <c r="D4619" s="1101">
        <v>26</v>
      </c>
      <c r="E4619" s="1101">
        <v>49</v>
      </c>
      <c r="F4619" s="1101">
        <v>515</v>
      </c>
      <c r="G4619" s="1101">
        <v>6</v>
      </c>
      <c r="H4619" s="1102">
        <f>MID(I4619,1,50)</f>
      </c>
      <c r="I4619" s="1" t="s">
        <v>9744</v>
      </c>
      <c r="J4619" s="1104" t="s">
        <v>9745</v>
      </c>
    </row>
    <row x14ac:dyDescent="0.25" r="4620" customHeight="1" ht="23.25">
      <c r="A4620" s="97">
        <v>106</v>
      </c>
      <c r="B4620" s="2" t="s">
        <v>9733</v>
      </c>
      <c r="C4620" s="1101">
        <v>4619</v>
      </c>
      <c r="D4620" s="1101">
        <v>26</v>
      </c>
      <c r="E4620" s="1101">
        <v>49</v>
      </c>
      <c r="F4620" s="1101">
        <v>515</v>
      </c>
      <c r="G4620" s="1101">
        <v>7</v>
      </c>
      <c r="H4620" s="1102">
        <f>MID(I4620,1,50)</f>
      </c>
      <c r="I4620" s="1" t="s">
        <v>9746</v>
      </c>
      <c r="J4620" s="1104" t="s">
        <v>9747</v>
      </c>
    </row>
    <row x14ac:dyDescent="0.25" r="4621" customHeight="1" ht="23.25">
      <c r="A4621" s="97">
        <v>106</v>
      </c>
      <c r="B4621" s="2" t="s">
        <v>9733</v>
      </c>
      <c r="C4621" s="1101">
        <v>4620</v>
      </c>
      <c r="D4621" s="1101">
        <v>26</v>
      </c>
      <c r="E4621" s="1101">
        <v>49</v>
      </c>
      <c r="F4621" s="1101">
        <v>515</v>
      </c>
      <c r="G4621" s="1101">
        <v>8</v>
      </c>
      <c r="H4621" s="1102">
        <f>MID(I4621,1,50)</f>
      </c>
      <c r="I4621" s="1" t="s">
        <v>9748</v>
      </c>
      <c r="J4621" s="1104" t="s">
        <v>9749</v>
      </c>
    </row>
    <row x14ac:dyDescent="0.25" r="4622" customHeight="1" ht="23.25">
      <c r="A4622" s="97">
        <v>106</v>
      </c>
      <c r="B4622" s="2" t="s">
        <v>9733</v>
      </c>
      <c r="C4622" s="1101">
        <v>4621</v>
      </c>
      <c r="D4622" s="1101">
        <v>26</v>
      </c>
      <c r="E4622" s="1101">
        <v>49</v>
      </c>
      <c r="F4622" s="1101">
        <v>515</v>
      </c>
      <c r="G4622" s="1101">
        <v>9</v>
      </c>
      <c r="H4622" s="1102">
        <f>MID(I4622,1,50)</f>
      </c>
      <c r="I4622" s="1" t="s">
        <v>9750</v>
      </c>
      <c r="J4622" s="1104" t="s">
        <v>9751</v>
      </c>
    </row>
    <row x14ac:dyDescent="0.25" r="4623" customHeight="1" ht="23.25">
      <c r="A4623" s="97">
        <v>106</v>
      </c>
      <c r="B4623" s="2" t="s">
        <v>9733</v>
      </c>
      <c r="C4623" s="1101">
        <v>4622</v>
      </c>
      <c r="D4623" s="1101">
        <v>26</v>
      </c>
      <c r="E4623" s="1101">
        <v>49</v>
      </c>
      <c r="F4623" s="1101">
        <v>515</v>
      </c>
      <c r="G4623" s="1101">
        <v>10</v>
      </c>
      <c r="H4623" s="1102">
        <f>MID(I4623,1,50)</f>
      </c>
      <c r="I4623" s="1" t="s">
        <v>9752</v>
      </c>
      <c r="J4623" s="1104" t="s">
        <v>9753</v>
      </c>
    </row>
    <row x14ac:dyDescent="0.25" r="4624" customHeight="1" ht="23.25">
      <c r="A4624" s="97">
        <v>106</v>
      </c>
      <c r="B4624" s="2" t="s">
        <v>9733</v>
      </c>
      <c r="C4624" s="1101">
        <v>4623</v>
      </c>
      <c r="D4624" s="1101">
        <v>26</v>
      </c>
      <c r="E4624" s="1101">
        <v>49</v>
      </c>
      <c r="F4624" s="1101">
        <v>515</v>
      </c>
      <c r="G4624" s="1101">
        <v>11</v>
      </c>
      <c r="H4624" s="1102">
        <f>MID(I4624,1,50)</f>
      </c>
      <c r="I4624" s="1" t="s">
        <v>9754</v>
      </c>
      <c r="J4624" s="1104" t="s">
        <v>9755</v>
      </c>
    </row>
    <row x14ac:dyDescent="0.25" r="4625" customHeight="1" ht="23.25">
      <c r="A4625" s="97">
        <v>106</v>
      </c>
      <c r="B4625" s="2" t="s">
        <v>9733</v>
      </c>
      <c r="C4625" s="1101">
        <v>4624</v>
      </c>
      <c r="D4625" s="1101">
        <v>26</v>
      </c>
      <c r="E4625" s="1101">
        <v>49</v>
      </c>
      <c r="F4625" s="1101">
        <v>516</v>
      </c>
      <c r="G4625" s="1101">
        <v>12</v>
      </c>
      <c r="H4625" s="1102">
        <f>MID(I4625,1,50)</f>
      </c>
      <c r="I4625" s="1" t="s">
        <v>9756</v>
      </c>
      <c r="J4625" s="1104" t="s">
        <v>9757</v>
      </c>
    </row>
    <row x14ac:dyDescent="0.25" r="4626" customHeight="1" ht="23.25">
      <c r="A4626" s="97">
        <v>106</v>
      </c>
      <c r="B4626" s="2" t="s">
        <v>9733</v>
      </c>
      <c r="C4626" s="1101">
        <v>4625</v>
      </c>
      <c r="D4626" s="1101">
        <v>26</v>
      </c>
      <c r="E4626" s="1101">
        <v>49</v>
      </c>
      <c r="F4626" s="1101">
        <v>516</v>
      </c>
      <c r="G4626" s="1101">
        <v>13</v>
      </c>
      <c r="H4626" s="1102">
        <f>MID(I4626,1,50)</f>
      </c>
      <c r="I4626" s="1" t="s">
        <v>9758</v>
      </c>
      <c r="J4626" s="1104" t="s">
        <v>9759</v>
      </c>
    </row>
    <row x14ac:dyDescent="0.25" r="4627" customHeight="1" ht="23.25">
      <c r="A4627" s="97">
        <v>106</v>
      </c>
      <c r="B4627" s="2" t="s">
        <v>9733</v>
      </c>
      <c r="C4627" s="1101">
        <v>4626</v>
      </c>
      <c r="D4627" s="1101">
        <v>26</v>
      </c>
      <c r="E4627" s="1101">
        <v>49</v>
      </c>
      <c r="F4627" s="1101">
        <v>516</v>
      </c>
      <c r="G4627" s="1101">
        <v>14</v>
      </c>
      <c r="H4627" s="1102">
        <f>MID(I4627,1,50)</f>
      </c>
      <c r="I4627" s="1" t="s">
        <v>9760</v>
      </c>
      <c r="J4627" s="1104" t="s">
        <v>9761</v>
      </c>
    </row>
    <row x14ac:dyDescent="0.25" r="4628" customHeight="1" ht="23.25">
      <c r="A4628" s="97">
        <v>106</v>
      </c>
      <c r="B4628" s="2" t="s">
        <v>9733</v>
      </c>
      <c r="C4628" s="1101">
        <v>4627</v>
      </c>
      <c r="D4628" s="1101">
        <v>26</v>
      </c>
      <c r="E4628" s="1101">
        <v>49</v>
      </c>
      <c r="F4628" s="1101">
        <v>516</v>
      </c>
      <c r="G4628" s="1101">
        <v>15</v>
      </c>
      <c r="H4628" s="1102">
        <f>MID(I4628,1,50)</f>
      </c>
      <c r="I4628" s="1" t="s">
        <v>9762</v>
      </c>
      <c r="J4628" s="1104" t="s">
        <v>9763</v>
      </c>
    </row>
    <row x14ac:dyDescent="0.25" r="4629" customHeight="1" ht="23.25">
      <c r="A4629" s="97">
        <v>106</v>
      </c>
      <c r="B4629" s="2" t="s">
        <v>9733</v>
      </c>
      <c r="C4629" s="1101">
        <v>4628</v>
      </c>
      <c r="D4629" s="1101">
        <v>26</v>
      </c>
      <c r="E4629" s="1101">
        <v>49</v>
      </c>
      <c r="F4629" s="1101">
        <v>516</v>
      </c>
      <c r="G4629" s="1101">
        <v>16</v>
      </c>
      <c r="H4629" s="1102">
        <f>MID(I4629,1,50)</f>
      </c>
      <c r="I4629" s="1" t="s">
        <v>9764</v>
      </c>
      <c r="J4629" s="1104" t="s">
        <v>9765</v>
      </c>
    </row>
    <row x14ac:dyDescent="0.25" r="4630" customHeight="1" ht="23.25">
      <c r="A4630" s="97">
        <v>106</v>
      </c>
      <c r="B4630" s="2" t="s">
        <v>9733</v>
      </c>
      <c r="C4630" s="1101">
        <v>4629</v>
      </c>
      <c r="D4630" s="1101">
        <v>26</v>
      </c>
      <c r="E4630" s="1101">
        <v>49</v>
      </c>
      <c r="F4630" s="1101">
        <v>516</v>
      </c>
      <c r="G4630" s="1101">
        <v>17</v>
      </c>
      <c r="H4630" s="1102">
        <f>MID(I4630,1,50)</f>
      </c>
      <c r="I4630" s="1" t="s">
        <v>9766</v>
      </c>
      <c r="J4630" s="1104" t="s">
        <v>9767</v>
      </c>
    </row>
    <row x14ac:dyDescent="0.25" r="4631" customHeight="1" ht="23.25">
      <c r="A4631" s="97">
        <v>106</v>
      </c>
      <c r="B4631" s="2" t="s">
        <v>9733</v>
      </c>
      <c r="C4631" s="1101">
        <v>4630</v>
      </c>
      <c r="D4631" s="1101">
        <v>26</v>
      </c>
      <c r="E4631" s="1101">
        <v>49</v>
      </c>
      <c r="F4631" s="1101">
        <v>516</v>
      </c>
      <c r="G4631" s="1101">
        <v>18</v>
      </c>
      <c r="H4631" s="1102">
        <f>MID(I4631,1,50)</f>
      </c>
      <c r="I4631" s="1" t="s">
        <v>9768</v>
      </c>
      <c r="J4631" s="1104" t="s">
        <v>9769</v>
      </c>
    </row>
    <row x14ac:dyDescent="0.25" r="4632" customHeight="1" ht="23.25">
      <c r="A4632" s="97">
        <v>34</v>
      </c>
      <c r="B4632" s="2" t="s">
        <v>9770</v>
      </c>
      <c r="C4632" s="1101">
        <v>4631</v>
      </c>
      <c r="D4632" s="1101">
        <v>26</v>
      </c>
      <c r="E4632" s="1101">
        <v>50</v>
      </c>
      <c r="F4632" s="1101">
        <v>517</v>
      </c>
      <c r="G4632" s="1101">
        <v>1</v>
      </c>
      <c r="H4632" s="1102">
        <f>MID(I4632,1,50)</f>
      </c>
      <c r="I4632" s="1" t="s">
        <v>9771</v>
      </c>
      <c r="J4632" s="1104" t="s">
        <v>9772</v>
      </c>
    </row>
    <row x14ac:dyDescent="0.25" r="4633" customHeight="1" ht="23.25">
      <c r="A4633" s="97">
        <v>34</v>
      </c>
      <c r="B4633" s="2" t="s">
        <v>9770</v>
      </c>
      <c r="C4633" s="1101">
        <v>4632</v>
      </c>
      <c r="D4633" s="1101">
        <v>26</v>
      </c>
      <c r="E4633" s="1101">
        <v>50</v>
      </c>
      <c r="F4633" s="1101">
        <v>517</v>
      </c>
      <c r="G4633" s="1101">
        <v>2</v>
      </c>
      <c r="H4633" s="1102">
        <f>MID(I4633,1,50)</f>
      </c>
      <c r="I4633" s="1" t="s">
        <v>9773</v>
      </c>
      <c r="J4633" s="1104" t="s">
        <v>9774</v>
      </c>
    </row>
    <row x14ac:dyDescent="0.25" r="4634" customHeight="1" ht="23.25">
      <c r="A4634" s="97">
        <v>34</v>
      </c>
      <c r="B4634" s="2" t="s">
        <v>9770</v>
      </c>
      <c r="C4634" s="1101">
        <v>4633</v>
      </c>
      <c r="D4634" s="1101">
        <v>26</v>
      </c>
      <c r="E4634" s="1101">
        <v>50</v>
      </c>
      <c r="F4634" s="1101">
        <v>517</v>
      </c>
      <c r="G4634" s="1101">
        <v>3</v>
      </c>
      <c r="H4634" s="1102">
        <f>MID(I4634,1,50)</f>
      </c>
      <c r="I4634" s="1" t="s">
        <v>9775</v>
      </c>
      <c r="J4634" s="1104" t="s">
        <v>9776</v>
      </c>
    </row>
    <row x14ac:dyDescent="0.25" r="4635" customHeight="1" ht="23.25">
      <c r="A4635" s="97">
        <v>34</v>
      </c>
      <c r="B4635" s="2" t="s">
        <v>9770</v>
      </c>
      <c r="C4635" s="1101">
        <v>4634</v>
      </c>
      <c r="D4635" s="1101">
        <v>26</v>
      </c>
      <c r="E4635" s="1101">
        <v>50</v>
      </c>
      <c r="F4635" s="1101">
        <v>517</v>
      </c>
      <c r="G4635" s="1101">
        <v>4</v>
      </c>
      <c r="H4635" s="1102">
        <f>MID(I4635,1,50)</f>
      </c>
      <c r="I4635" s="1" t="s">
        <v>9777</v>
      </c>
      <c r="J4635" s="1104" t="s">
        <v>9778</v>
      </c>
    </row>
    <row x14ac:dyDescent="0.25" r="4636" customHeight="1" ht="23.25">
      <c r="A4636" s="97">
        <v>34</v>
      </c>
      <c r="B4636" s="2" t="s">
        <v>9770</v>
      </c>
      <c r="C4636" s="1101">
        <v>4635</v>
      </c>
      <c r="D4636" s="1101">
        <v>26</v>
      </c>
      <c r="E4636" s="1101">
        <v>50</v>
      </c>
      <c r="F4636" s="1101">
        <v>517</v>
      </c>
      <c r="G4636" s="1101">
        <v>5</v>
      </c>
      <c r="H4636" s="1102">
        <f>MID(I4636,1,50)</f>
      </c>
      <c r="I4636" s="1" t="s">
        <v>9779</v>
      </c>
      <c r="J4636" s="1104" t="s">
        <v>9780</v>
      </c>
    </row>
    <row x14ac:dyDescent="0.25" r="4637" customHeight="1" ht="23.25">
      <c r="A4637" s="97">
        <v>34</v>
      </c>
      <c r="B4637" s="2" t="s">
        <v>9770</v>
      </c>
      <c r="C4637" s="1101">
        <v>4636</v>
      </c>
      <c r="D4637" s="1101">
        <v>26</v>
      </c>
      <c r="E4637" s="1101">
        <v>50</v>
      </c>
      <c r="F4637" s="1101">
        <v>517</v>
      </c>
      <c r="G4637" s="1101">
        <v>6</v>
      </c>
      <c r="H4637" s="1102">
        <f>MID(I4637,1,50)</f>
      </c>
      <c r="I4637" s="1" t="s">
        <v>9781</v>
      </c>
      <c r="J4637" s="1104" t="s">
        <v>9782</v>
      </c>
    </row>
    <row x14ac:dyDescent="0.25" r="4638" customHeight="1" ht="23.25">
      <c r="A4638" s="97">
        <v>34</v>
      </c>
      <c r="B4638" s="2" t="s">
        <v>9770</v>
      </c>
      <c r="C4638" s="1101">
        <v>4637</v>
      </c>
      <c r="D4638" s="1101">
        <v>26</v>
      </c>
      <c r="E4638" s="1101">
        <v>50</v>
      </c>
      <c r="F4638" s="1101">
        <v>517</v>
      </c>
      <c r="G4638" s="1101">
        <v>7</v>
      </c>
      <c r="H4638" s="1102">
        <f>MID(I4638,1,50)</f>
      </c>
      <c r="I4638" s="1" t="s">
        <v>9783</v>
      </c>
      <c r="J4638" s="1104" t="s">
        <v>9784</v>
      </c>
    </row>
    <row x14ac:dyDescent="0.25" r="4639" customHeight="1" ht="23.25">
      <c r="A4639" s="97">
        <v>34</v>
      </c>
      <c r="B4639" s="2" t="s">
        <v>9770</v>
      </c>
      <c r="C4639" s="1101">
        <v>4638</v>
      </c>
      <c r="D4639" s="1101">
        <v>26</v>
      </c>
      <c r="E4639" s="1101">
        <v>50</v>
      </c>
      <c r="F4639" s="1101">
        <v>517</v>
      </c>
      <c r="G4639" s="1101">
        <v>8</v>
      </c>
      <c r="H4639" s="1102">
        <f>MID(I4639,1,50)</f>
      </c>
      <c r="I4639" s="1" t="s">
        <v>9785</v>
      </c>
      <c r="J4639" s="1104" t="s">
        <v>9786</v>
      </c>
    </row>
    <row x14ac:dyDescent="0.25" r="4640" customHeight="1" ht="23.25">
      <c r="A4640" s="97">
        <v>34</v>
      </c>
      <c r="B4640" s="2" t="s">
        <v>9770</v>
      </c>
      <c r="C4640" s="1101">
        <v>4639</v>
      </c>
      <c r="D4640" s="1101">
        <v>26</v>
      </c>
      <c r="E4640" s="1101">
        <v>50</v>
      </c>
      <c r="F4640" s="1101">
        <v>517</v>
      </c>
      <c r="G4640" s="1101">
        <v>9</v>
      </c>
      <c r="H4640" s="1102">
        <f>MID(I4640,1,50)</f>
      </c>
      <c r="I4640" s="1" t="s">
        <v>9787</v>
      </c>
      <c r="J4640" s="1104" t="s">
        <v>9788</v>
      </c>
    </row>
    <row x14ac:dyDescent="0.25" r="4641" customHeight="1" ht="23.25">
      <c r="A4641" s="97">
        <v>34</v>
      </c>
      <c r="B4641" s="2" t="s">
        <v>9770</v>
      </c>
      <c r="C4641" s="1101">
        <v>4640</v>
      </c>
      <c r="D4641" s="1101">
        <v>26</v>
      </c>
      <c r="E4641" s="1101">
        <v>50</v>
      </c>
      <c r="F4641" s="1101">
        <v>517</v>
      </c>
      <c r="G4641" s="1101">
        <v>10</v>
      </c>
      <c r="H4641" s="1102">
        <f>MID(I4641,1,50)</f>
      </c>
      <c r="I4641" s="1" t="s">
        <v>9789</v>
      </c>
      <c r="J4641" s="1104" t="s">
        <v>9790</v>
      </c>
    </row>
    <row x14ac:dyDescent="0.25" r="4642" customHeight="1" ht="23.25">
      <c r="A4642" s="97">
        <v>34</v>
      </c>
      <c r="B4642" s="2" t="s">
        <v>9770</v>
      </c>
      <c r="C4642" s="1101">
        <v>4641</v>
      </c>
      <c r="D4642" s="1101">
        <v>26</v>
      </c>
      <c r="E4642" s="1101">
        <v>50</v>
      </c>
      <c r="F4642" s="1101">
        <v>517</v>
      </c>
      <c r="G4642" s="1101">
        <v>11</v>
      </c>
      <c r="H4642" s="1102">
        <f>MID(I4642,1,50)</f>
      </c>
      <c r="I4642" s="1" t="s">
        <v>9791</v>
      </c>
      <c r="J4642" s="1104" t="s">
        <v>9792</v>
      </c>
    </row>
    <row x14ac:dyDescent="0.25" r="4643" customHeight="1" ht="23.25">
      <c r="A4643" s="97">
        <v>34</v>
      </c>
      <c r="B4643" s="2" t="s">
        <v>9770</v>
      </c>
      <c r="C4643" s="1101">
        <v>4642</v>
      </c>
      <c r="D4643" s="1101">
        <v>26</v>
      </c>
      <c r="E4643" s="1101">
        <v>50</v>
      </c>
      <c r="F4643" s="1101">
        <v>517</v>
      </c>
      <c r="G4643" s="1101">
        <v>12</v>
      </c>
      <c r="H4643" s="1102">
        <f>MID(I4643,1,50)</f>
      </c>
      <c r="I4643" s="1" t="s">
        <v>9793</v>
      </c>
      <c r="J4643" s="1104" t="s">
        <v>9794</v>
      </c>
    </row>
    <row x14ac:dyDescent="0.25" r="4644" customHeight="1" ht="23.25">
      <c r="A4644" s="97">
        <v>34</v>
      </c>
      <c r="B4644" s="2" t="s">
        <v>9770</v>
      </c>
      <c r="C4644" s="1101">
        <v>4643</v>
      </c>
      <c r="D4644" s="1101">
        <v>26</v>
      </c>
      <c r="E4644" s="1101">
        <v>50</v>
      </c>
      <c r="F4644" s="1101">
        <v>517</v>
      </c>
      <c r="G4644" s="1101">
        <v>13</v>
      </c>
      <c r="H4644" s="1102">
        <f>MID(I4644,1,50)</f>
      </c>
      <c r="I4644" s="1" t="s">
        <v>9795</v>
      </c>
      <c r="J4644" s="1104" t="s">
        <v>9796</v>
      </c>
    </row>
    <row x14ac:dyDescent="0.25" r="4645" customHeight="1" ht="23.25">
      <c r="A4645" s="97">
        <v>34</v>
      </c>
      <c r="B4645" s="2" t="s">
        <v>9770</v>
      </c>
      <c r="C4645" s="1101">
        <v>4644</v>
      </c>
      <c r="D4645" s="1101">
        <v>26</v>
      </c>
      <c r="E4645" s="1101">
        <v>50</v>
      </c>
      <c r="F4645" s="1101">
        <v>517</v>
      </c>
      <c r="G4645" s="1101">
        <v>14</v>
      </c>
      <c r="H4645" s="1102">
        <f>MID(I4645,1,50)</f>
      </c>
      <c r="I4645" s="1" t="s">
        <v>9797</v>
      </c>
      <c r="J4645" s="1104" t="s">
        <v>9798</v>
      </c>
    </row>
    <row x14ac:dyDescent="0.25" r="4646" customHeight="1" ht="23.25">
      <c r="A4646" s="97">
        <v>34</v>
      </c>
      <c r="B4646" s="2" t="s">
        <v>9770</v>
      </c>
      <c r="C4646" s="1101">
        <v>4645</v>
      </c>
      <c r="D4646" s="1101">
        <v>26</v>
      </c>
      <c r="E4646" s="1101">
        <v>50</v>
      </c>
      <c r="F4646" s="1101">
        <v>517</v>
      </c>
      <c r="G4646" s="1101">
        <v>15</v>
      </c>
      <c r="H4646" s="1102">
        <f>MID(I4646,1,50)</f>
      </c>
      <c r="I4646" s="1" t="s">
        <v>9799</v>
      </c>
      <c r="J4646" s="1104" t="s">
        <v>9800</v>
      </c>
    </row>
    <row x14ac:dyDescent="0.25" r="4647" customHeight="1" ht="23.25">
      <c r="A4647" s="97">
        <v>34</v>
      </c>
      <c r="B4647" s="2" t="s">
        <v>9770</v>
      </c>
      <c r="C4647" s="1101">
        <v>4646</v>
      </c>
      <c r="D4647" s="1101">
        <v>26</v>
      </c>
      <c r="E4647" s="1101">
        <v>50</v>
      </c>
      <c r="F4647" s="1101">
        <v>518</v>
      </c>
      <c r="G4647" s="1101">
        <v>16</v>
      </c>
      <c r="H4647" s="1102">
        <f>MID(I4647,1,50)</f>
      </c>
      <c r="I4647" s="1" t="s">
        <v>9801</v>
      </c>
      <c r="J4647" s="1104" t="s">
        <v>9802</v>
      </c>
    </row>
    <row x14ac:dyDescent="0.25" r="4648" customHeight="1" ht="23.25">
      <c r="A4648" s="97">
        <v>34</v>
      </c>
      <c r="B4648" s="2" t="s">
        <v>9770</v>
      </c>
      <c r="C4648" s="1101">
        <v>4647</v>
      </c>
      <c r="D4648" s="1101">
        <v>26</v>
      </c>
      <c r="E4648" s="1101">
        <v>50</v>
      </c>
      <c r="F4648" s="1101">
        <v>518</v>
      </c>
      <c r="G4648" s="1101">
        <v>17</v>
      </c>
      <c r="H4648" s="1102">
        <f>MID(I4648,1,50)</f>
      </c>
      <c r="I4648" s="1" t="s">
        <v>9803</v>
      </c>
      <c r="J4648" s="1104" t="s">
        <v>9804</v>
      </c>
    </row>
    <row x14ac:dyDescent="0.25" r="4649" customHeight="1" ht="23.25">
      <c r="A4649" s="97">
        <v>34</v>
      </c>
      <c r="B4649" s="2" t="s">
        <v>9770</v>
      </c>
      <c r="C4649" s="1101">
        <v>4648</v>
      </c>
      <c r="D4649" s="1101">
        <v>26</v>
      </c>
      <c r="E4649" s="1101">
        <v>50</v>
      </c>
      <c r="F4649" s="1101">
        <v>518</v>
      </c>
      <c r="G4649" s="1101">
        <v>18</v>
      </c>
      <c r="H4649" s="1102">
        <f>MID(I4649,1,50)</f>
      </c>
      <c r="I4649" s="1" t="s">
        <v>9805</v>
      </c>
      <c r="J4649" s="1104" t="s">
        <v>9806</v>
      </c>
    </row>
    <row x14ac:dyDescent="0.25" r="4650" customHeight="1" ht="23.25">
      <c r="A4650" s="97">
        <v>34</v>
      </c>
      <c r="B4650" s="2" t="s">
        <v>9770</v>
      </c>
      <c r="C4650" s="1101">
        <v>4649</v>
      </c>
      <c r="D4650" s="1101">
        <v>26</v>
      </c>
      <c r="E4650" s="1101">
        <v>50</v>
      </c>
      <c r="F4650" s="1101">
        <v>518</v>
      </c>
      <c r="G4650" s="1101">
        <v>19</v>
      </c>
      <c r="H4650" s="1102">
        <f>MID(I4650,1,50)</f>
      </c>
      <c r="I4650" s="1" t="s">
        <v>9807</v>
      </c>
      <c r="J4650" s="1104" t="s">
        <v>9808</v>
      </c>
    </row>
    <row x14ac:dyDescent="0.25" r="4651" customHeight="1" ht="23.25">
      <c r="A4651" s="97">
        <v>34</v>
      </c>
      <c r="B4651" s="2" t="s">
        <v>9770</v>
      </c>
      <c r="C4651" s="1101">
        <v>4650</v>
      </c>
      <c r="D4651" s="1101">
        <v>26</v>
      </c>
      <c r="E4651" s="1101">
        <v>50</v>
      </c>
      <c r="F4651" s="1101">
        <v>518</v>
      </c>
      <c r="G4651" s="1101">
        <v>20</v>
      </c>
      <c r="H4651" s="1102">
        <f>MID(I4651,1,50)</f>
      </c>
      <c r="I4651" s="1" t="s">
        <v>9809</v>
      </c>
      <c r="J4651" s="1104" t="s">
        <v>9810</v>
      </c>
    </row>
    <row x14ac:dyDescent="0.25" r="4652" customHeight="1" ht="23.25">
      <c r="A4652" s="97">
        <v>34</v>
      </c>
      <c r="B4652" s="2" t="s">
        <v>9770</v>
      </c>
      <c r="C4652" s="1101">
        <v>4651</v>
      </c>
      <c r="D4652" s="1101">
        <v>26</v>
      </c>
      <c r="E4652" s="1101">
        <v>50</v>
      </c>
      <c r="F4652" s="1101">
        <v>518</v>
      </c>
      <c r="G4652" s="1101">
        <v>21</v>
      </c>
      <c r="H4652" s="1102">
        <f>MID(I4652,1,50)</f>
      </c>
      <c r="I4652" s="1" t="s">
        <v>9811</v>
      </c>
      <c r="J4652" s="1104" t="s">
        <v>9812</v>
      </c>
    </row>
    <row x14ac:dyDescent="0.25" r="4653" customHeight="1" ht="23.25">
      <c r="A4653" s="97">
        <v>34</v>
      </c>
      <c r="B4653" s="2" t="s">
        <v>9770</v>
      </c>
      <c r="C4653" s="1101">
        <v>4652</v>
      </c>
      <c r="D4653" s="1101">
        <v>26</v>
      </c>
      <c r="E4653" s="1101">
        <v>50</v>
      </c>
      <c r="F4653" s="1101">
        <v>518</v>
      </c>
      <c r="G4653" s="1101">
        <v>22</v>
      </c>
      <c r="H4653" s="1102">
        <f>MID(I4653,1,50)</f>
      </c>
      <c r="I4653" s="1" t="s">
        <v>9813</v>
      </c>
      <c r="J4653" s="1104" t="s">
        <v>9814</v>
      </c>
    </row>
    <row x14ac:dyDescent="0.25" r="4654" customHeight="1" ht="23.25">
      <c r="A4654" s="97">
        <v>34</v>
      </c>
      <c r="B4654" s="2" t="s">
        <v>9770</v>
      </c>
      <c r="C4654" s="1101">
        <v>4653</v>
      </c>
      <c r="D4654" s="1101">
        <v>26</v>
      </c>
      <c r="E4654" s="1101">
        <v>50</v>
      </c>
      <c r="F4654" s="1101">
        <v>518</v>
      </c>
      <c r="G4654" s="1101">
        <v>23</v>
      </c>
      <c r="H4654" s="1102">
        <f>MID(I4654,1,50)</f>
      </c>
      <c r="I4654" s="1" t="s">
        <v>9815</v>
      </c>
      <c r="J4654" s="1104" t="s">
        <v>9816</v>
      </c>
    </row>
    <row x14ac:dyDescent="0.25" r="4655" customHeight="1" ht="23.25">
      <c r="A4655" s="97">
        <v>34</v>
      </c>
      <c r="B4655" s="2" t="s">
        <v>9770</v>
      </c>
      <c r="C4655" s="1101">
        <v>4654</v>
      </c>
      <c r="D4655" s="1101">
        <v>26</v>
      </c>
      <c r="E4655" s="1101">
        <v>50</v>
      </c>
      <c r="F4655" s="1101">
        <v>518</v>
      </c>
      <c r="G4655" s="1101">
        <v>24</v>
      </c>
      <c r="H4655" s="1102">
        <f>MID(I4655,1,50)</f>
      </c>
      <c r="I4655" s="1" t="s">
        <v>9817</v>
      </c>
      <c r="J4655" s="1104" t="s">
        <v>9818</v>
      </c>
    </row>
    <row x14ac:dyDescent="0.25" r="4656" customHeight="1" ht="23.25">
      <c r="A4656" s="97">
        <v>34</v>
      </c>
      <c r="B4656" s="2" t="s">
        <v>9770</v>
      </c>
      <c r="C4656" s="1101">
        <v>4655</v>
      </c>
      <c r="D4656" s="1101">
        <v>26</v>
      </c>
      <c r="E4656" s="1101">
        <v>50</v>
      </c>
      <c r="F4656" s="1101">
        <v>518</v>
      </c>
      <c r="G4656" s="1101">
        <v>25</v>
      </c>
      <c r="H4656" s="1102">
        <f>MID(I4656,1,50)</f>
      </c>
      <c r="I4656" s="1" t="s">
        <v>9819</v>
      </c>
      <c r="J4656" s="1104" t="s">
        <v>9820</v>
      </c>
    </row>
    <row x14ac:dyDescent="0.25" r="4657" customHeight="1" ht="23.25">
      <c r="A4657" s="97">
        <v>34</v>
      </c>
      <c r="B4657" s="2" t="s">
        <v>9770</v>
      </c>
      <c r="C4657" s="1101">
        <v>4656</v>
      </c>
      <c r="D4657" s="1101">
        <v>26</v>
      </c>
      <c r="E4657" s="1101">
        <v>50</v>
      </c>
      <c r="F4657" s="1101">
        <v>518</v>
      </c>
      <c r="G4657" s="1101">
        <v>26</v>
      </c>
      <c r="H4657" s="1102">
        <f>MID(I4657,1,50)</f>
      </c>
      <c r="I4657" s="1" t="s">
        <v>9821</v>
      </c>
      <c r="J4657" s="1104" t="s">
        <v>9822</v>
      </c>
    </row>
    <row x14ac:dyDescent="0.25" r="4658" customHeight="1" ht="23.25">
      <c r="A4658" s="97">
        <v>34</v>
      </c>
      <c r="B4658" s="2" t="s">
        <v>9770</v>
      </c>
      <c r="C4658" s="1101">
        <v>4657</v>
      </c>
      <c r="D4658" s="1101">
        <v>26</v>
      </c>
      <c r="E4658" s="1101">
        <v>50</v>
      </c>
      <c r="F4658" s="1101">
        <v>518</v>
      </c>
      <c r="G4658" s="1101">
        <v>27</v>
      </c>
      <c r="H4658" s="1102">
        <f>MID(I4658,1,50)</f>
      </c>
      <c r="I4658" s="1" t="s">
        <v>9823</v>
      </c>
      <c r="J4658" s="1104" t="s">
        <v>9824</v>
      </c>
    </row>
    <row x14ac:dyDescent="0.25" r="4659" customHeight="1" ht="23.25">
      <c r="A4659" s="97">
        <v>34</v>
      </c>
      <c r="B4659" s="2" t="s">
        <v>9770</v>
      </c>
      <c r="C4659" s="1101">
        <v>4658</v>
      </c>
      <c r="D4659" s="1101">
        <v>26</v>
      </c>
      <c r="E4659" s="1101">
        <v>50</v>
      </c>
      <c r="F4659" s="1101">
        <v>518</v>
      </c>
      <c r="G4659" s="1101">
        <v>28</v>
      </c>
      <c r="H4659" s="1102">
        <f>MID(I4659,1,50)</f>
      </c>
      <c r="I4659" s="1" t="s">
        <v>9825</v>
      </c>
      <c r="J4659" s="1104" t="s">
        <v>9826</v>
      </c>
    </row>
    <row x14ac:dyDescent="0.25" r="4660" customHeight="1" ht="23.25">
      <c r="A4660" s="97">
        <v>34</v>
      </c>
      <c r="B4660" s="2" t="s">
        <v>9770</v>
      </c>
      <c r="C4660" s="1101">
        <v>4659</v>
      </c>
      <c r="D4660" s="1101">
        <v>26</v>
      </c>
      <c r="E4660" s="1101">
        <v>50</v>
      </c>
      <c r="F4660" s="1101">
        <v>518</v>
      </c>
      <c r="G4660" s="1101">
        <v>29</v>
      </c>
      <c r="H4660" s="1102">
        <f>MID(I4660,1,50)</f>
      </c>
      <c r="I4660" s="1" t="s">
        <v>9827</v>
      </c>
      <c r="J4660" s="1104" t="s">
        <v>9828</v>
      </c>
    </row>
    <row x14ac:dyDescent="0.25" r="4661" customHeight="1" ht="23.25">
      <c r="A4661" s="97">
        <v>34</v>
      </c>
      <c r="B4661" s="2" t="s">
        <v>9770</v>
      </c>
      <c r="C4661" s="1101">
        <v>4660</v>
      </c>
      <c r="D4661" s="1101">
        <v>26</v>
      </c>
      <c r="E4661" s="1101">
        <v>50</v>
      </c>
      <c r="F4661" s="1101">
        <v>518</v>
      </c>
      <c r="G4661" s="1101">
        <v>30</v>
      </c>
      <c r="H4661" s="1102">
        <f>MID(I4661,1,50)</f>
      </c>
      <c r="I4661" s="1" t="s">
        <v>9829</v>
      </c>
      <c r="J4661" s="1104" t="s">
        <v>9830</v>
      </c>
    </row>
    <row x14ac:dyDescent="0.25" r="4662" customHeight="1" ht="23.25">
      <c r="A4662" s="97">
        <v>34</v>
      </c>
      <c r="B4662" s="2" t="s">
        <v>9770</v>
      </c>
      <c r="C4662" s="1101">
        <v>4661</v>
      </c>
      <c r="D4662" s="1101">
        <v>26</v>
      </c>
      <c r="E4662" s="1101">
        <v>50</v>
      </c>
      <c r="F4662" s="1101">
        <v>518</v>
      </c>
      <c r="G4662" s="1101">
        <v>31</v>
      </c>
      <c r="H4662" s="1102">
        <f>MID(I4662,1,50)</f>
      </c>
      <c r="I4662" s="1" t="s">
        <v>9831</v>
      </c>
      <c r="J4662" s="1104" t="s">
        <v>9832</v>
      </c>
    </row>
    <row x14ac:dyDescent="0.25" r="4663" customHeight="1" ht="23.25">
      <c r="A4663" s="97">
        <v>34</v>
      </c>
      <c r="B4663" s="2" t="s">
        <v>9770</v>
      </c>
      <c r="C4663" s="1101">
        <v>4662</v>
      </c>
      <c r="D4663" s="1101">
        <v>26</v>
      </c>
      <c r="E4663" s="1101">
        <v>50</v>
      </c>
      <c r="F4663" s="1101">
        <v>518</v>
      </c>
      <c r="G4663" s="1101">
        <v>32</v>
      </c>
      <c r="H4663" s="1102">
        <f>MID(I4663,1,50)</f>
      </c>
      <c r="I4663" s="1" t="s">
        <v>9833</v>
      </c>
      <c r="J4663" s="1104" t="s">
        <v>9834</v>
      </c>
    </row>
    <row x14ac:dyDescent="0.25" r="4664" customHeight="1" ht="23.25">
      <c r="A4664" s="97">
        <v>34</v>
      </c>
      <c r="B4664" s="2" t="s">
        <v>9770</v>
      </c>
      <c r="C4664" s="1101">
        <v>4663</v>
      </c>
      <c r="D4664" s="1101">
        <v>26</v>
      </c>
      <c r="E4664" s="1101">
        <v>50</v>
      </c>
      <c r="F4664" s="1101">
        <v>518</v>
      </c>
      <c r="G4664" s="1101">
        <v>33</v>
      </c>
      <c r="H4664" s="1102">
        <f>MID(I4664,1,50)</f>
      </c>
      <c r="I4664" s="1" t="s">
        <v>9835</v>
      </c>
      <c r="J4664" s="1104" t="s">
        <v>9836</v>
      </c>
    </row>
    <row x14ac:dyDescent="0.25" r="4665" customHeight="1" ht="23.25">
      <c r="A4665" s="97">
        <v>34</v>
      </c>
      <c r="B4665" s="2" t="s">
        <v>9770</v>
      </c>
      <c r="C4665" s="1101">
        <v>4664</v>
      </c>
      <c r="D4665" s="1101">
        <v>26</v>
      </c>
      <c r="E4665" s="1101">
        <v>50</v>
      </c>
      <c r="F4665" s="1101">
        <v>518</v>
      </c>
      <c r="G4665" s="1101">
        <v>34</v>
      </c>
      <c r="H4665" s="1102">
        <f>MID(I4665,1,50)</f>
      </c>
      <c r="I4665" s="1" t="s">
        <v>9837</v>
      </c>
      <c r="J4665" s="1104" t="s">
        <v>9838</v>
      </c>
    </row>
    <row x14ac:dyDescent="0.25" r="4666" customHeight="1" ht="23.25">
      <c r="A4666" s="97">
        <v>34</v>
      </c>
      <c r="B4666" s="2" t="s">
        <v>9770</v>
      </c>
      <c r="C4666" s="1101">
        <v>4665</v>
      </c>
      <c r="D4666" s="1101">
        <v>26</v>
      </c>
      <c r="E4666" s="1101">
        <v>50</v>
      </c>
      <c r="F4666" s="1101">
        <v>518</v>
      </c>
      <c r="G4666" s="1101">
        <v>35</v>
      </c>
      <c r="H4666" s="1102">
        <f>MID(I4666,1,50)</f>
      </c>
      <c r="I4666" s="1" t="s">
        <v>9839</v>
      </c>
      <c r="J4666" s="1104" t="s">
        <v>9840</v>
      </c>
    </row>
    <row x14ac:dyDescent="0.25" r="4667" customHeight="1" ht="23.25">
      <c r="A4667" s="97">
        <v>34</v>
      </c>
      <c r="B4667" s="2" t="s">
        <v>9770</v>
      </c>
      <c r="C4667" s="1101">
        <v>4666</v>
      </c>
      <c r="D4667" s="1101">
        <v>26</v>
      </c>
      <c r="E4667" s="1101">
        <v>50</v>
      </c>
      <c r="F4667" s="1101">
        <v>519</v>
      </c>
      <c r="G4667" s="1101">
        <v>36</v>
      </c>
      <c r="H4667" s="1102">
        <f>MID(I4667,1,50)</f>
      </c>
      <c r="I4667" s="1" t="s">
        <v>9841</v>
      </c>
      <c r="J4667" s="1104" t="s">
        <v>9842</v>
      </c>
    </row>
    <row x14ac:dyDescent="0.25" r="4668" customHeight="1" ht="23.25">
      <c r="A4668" s="97">
        <v>34</v>
      </c>
      <c r="B4668" s="2" t="s">
        <v>9770</v>
      </c>
      <c r="C4668" s="1101">
        <v>4667</v>
      </c>
      <c r="D4668" s="1101">
        <v>26</v>
      </c>
      <c r="E4668" s="1101">
        <v>50</v>
      </c>
      <c r="F4668" s="1101">
        <v>519</v>
      </c>
      <c r="G4668" s="1101">
        <v>37</v>
      </c>
      <c r="H4668" s="1102">
        <f>MID(I4668,1,50)</f>
      </c>
      <c r="I4668" s="1" t="s">
        <v>9843</v>
      </c>
      <c r="J4668" s="1104" t="s">
        <v>9844</v>
      </c>
    </row>
    <row x14ac:dyDescent="0.25" r="4669" customHeight="1" ht="23.25">
      <c r="A4669" s="97">
        <v>34</v>
      </c>
      <c r="B4669" s="2" t="s">
        <v>9770</v>
      </c>
      <c r="C4669" s="1101">
        <v>4668</v>
      </c>
      <c r="D4669" s="1101">
        <v>26</v>
      </c>
      <c r="E4669" s="1101">
        <v>50</v>
      </c>
      <c r="F4669" s="1101">
        <v>519</v>
      </c>
      <c r="G4669" s="1101">
        <v>38</v>
      </c>
      <c r="H4669" s="1102">
        <f>MID(I4669,1,50)</f>
      </c>
      <c r="I4669" s="1" t="s">
        <v>9845</v>
      </c>
      <c r="J4669" s="1104" t="s">
        <v>9846</v>
      </c>
    </row>
    <row x14ac:dyDescent="0.25" r="4670" customHeight="1" ht="23.25">
      <c r="A4670" s="97">
        <v>34</v>
      </c>
      <c r="B4670" s="2" t="s">
        <v>9770</v>
      </c>
      <c r="C4670" s="1101">
        <v>4669</v>
      </c>
      <c r="D4670" s="1101">
        <v>26</v>
      </c>
      <c r="E4670" s="1101">
        <v>50</v>
      </c>
      <c r="F4670" s="1101">
        <v>519</v>
      </c>
      <c r="G4670" s="1101">
        <v>39</v>
      </c>
      <c r="H4670" s="1102">
        <f>MID(I4670,1,50)</f>
      </c>
      <c r="I4670" s="1" t="s">
        <v>9847</v>
      </c>
      <c r="J4670" s="1104" t="s">
        <v>9848</v>
      </c>
    </row>
    <row x14ac:dyDescent="0.25" r="4671" customHeight="1" ht="23.25">
      <c r="A4671" s="97">
        <v>34</v>
      </c>
      <c r="B4671" s="2" t="s">
        <v>9770</v>
      </c>
      <c r="C4671" s="1101">
        <v>4670</v>
      </c>
      <c r="D4671" s="1101">
        <v>26</v>
      </c>
      <c r="E4671" s="1101">
        <v>50</v>
      </c>
      <c r="F4671" s="1101">
        <v>519</v>
      </c>
      <c r="G4671" s="1101">
        <v>40</v>
      </c>
      <c r="H4671" s="1102">
        <f>MID(I4671,1,50)</f>
      </c>
      <c r="I4671" s="1" t="s">
        <v>9849</v>
      </c>
      <c r="J4671" s="1104" t="s">
        <v>9850</v>
      </c>
    </row>
    <row x14ac:dyDescent="0.25" r="4672" customHeight="1" ht="23.25">
      <c r="A4672" s="97">
        <v>34</v>
      </c>
      <c r="B4672" s="2" t="s">
        <v>9770</v>
      </c>
      <c r="C4672" s="1101">
        <v>4671</v>
      </c>
      <c r="D4672" s="1101">
        <v>26</v>
      </c>
      <c r="E4672" s="1101">
        <v>50</v>
      </c>
      <c r="F4672" s="1101">
        <v>519</v>
      </c>
      <c r="G4672" s="1101">
        <v>41</v>
      </c>
      <c r="H4672" s="1102">
        <f>MID(I4672,1,50)</f>
      </c>
      <c r="I4672" s="1" t="s">
        <v>9851</v>
      </c>
      <c r="J4672" s="1104" t="s">
        <v>9852</v>
      </c>
    </row>
    <row x14ac:dyDescent="0.25" r="4673" customHeight="1" ht="23.25">
      <c r="A4673" s="97">
        <v>34</v>
      </c>
      <c r="B4673" s="2" t="s">
        <v>9770</v>
      </c>
      <c r="C4673" s="1101">
        <v>4672</v>
      </c>
      <c r="D4673" s="1101">
        <v>26</v>
      </c>
      <c r="E4673" s="1101">
        <v>50</v>
      </c>
      <c r="F4673" s="1101">
        <v>519</v>
      </c>
      <c r="G4673" s="1101">
        <v>42</v>
      </c>
      <c r="H4673" s="1102">
        <f>MID(I4673,1,50)</f>
      </c>
      <c r="I4673" s="1" t="s">
        <v>9853</v>
      </c>
      <c r="J4673" s="1104" t="s">
        <v>9854</v>
      </c>
    </row>
    <row x14ac:dyDescent="0.25" r="4674" customHeight="1" ht="23.25">
      <c r="A4674" s="97">
        <v>34</v>
      </c>
      <c r="B4674" s="2" t="s">
        <v>9770</v>
      </c>
      <c r="C4674" s="1101">
        <v>4673</v>
      </c>
      <c r="D4674" s="1101">
        <v>26</v>
      </c>
      <c r="E4674" s="1101">
        <v>50</v>
      </c>
      <c r="F4674" s="1101">
        <v>519</v>
      </c>
      <c r="G4674" s="1101">
        <v>43</v>
      </c>
      <c r="H4674" s="1102">
        <f>MID(I4674,1,50)</f>
      </c>
      <c r="I4674" s="1" t="s">
        <v>9855</v>
      </c>
      <c r="J4674" s="1104" t="s">
        <v>9856</v>
      </c>
    </row>
    <row x14ac:dyDescent="0.25" r="4675" customHeight="1" ht="23.25">
      <c r="A4675" s="97">
        <v>34</v>
      </c>
      <c r="B4675" s="2" t="s">
        <v>9770</v>
      </c>
      <c r="C4675" s="1101">
        <v>4674</v>
      </c>
      <c r="D4675" s="1101">
        <v>26</v>
      </c>
      <c r="E4675" s="1101">
        <v>50</v>
      </c>
      <c r="F4675" s="1101">
        <v>519</v>
      </c>
      <c r="G4675" s="1101">
        <v>44</v>
      </c>
      <c r="H4675" s="1102">
        <f>MID(I4675,1,50)</f>
      </c>
      <c r="I4675" s="1" t="s">
        <v>9857</v>
      </c>
      <c r="J4675" s="1104" t="s">
        <v>9858</v>
      </c>
    </row>
    <row x14ac:dyDescent="0.25" r="4676" customHeight="1" ht="23.25">
      <c r="A4676" s="97">
        <v>34</v>
      </c>
      <c r="B4676" s="2" t="s">
        <v>9770</v>
      </c>
      <c r="C4676" s="1101">
        <v>4675</v>
      </c>
      <c r="D4676" s="1101">
        <v>26</v>
      </c>
      <c r="E4676" s="1101">
        <v>50</v>
      </c>
      <c r="F4676" s="1101">
        <v>519</v>
      </c>
      <c r="G4676" s="1101">
        <v>45</v>
      </c>
      <c r="H4676" s="1102">
        <f>MID(I4676,1,50)</f>
      </c>
      <c r="I4676" s="1" t="s">
        <v>9859</v>
      </c>
      <c r="J4676" s="1104" t="s">
        <v>9860</v>
      </c>
    </row>
    <row x14ac:dyDescent="0.25" r="4677" customHeight="1" ht="23.25">
      <c r="A4677" s="97">
        <v>67</v>
      </c>
      <c r="B4677" s="2" t="s">
        <v>9861</v>
      </c>
      <c r="C4677" s="1101">
        <v>4676</v>
      </c>
      <c r="D4677" s="1101">
        <v>26</v>
      </c>
      <c r="E4677" s="1101">
        <v>51</v>
      </c>
      <c r="F4677" s="1101">
        <v>519</v>
      </c>
      <c r="G4677" s="1101">
        <v>1</v>
      </c>
      <c r="H4677" s="1102">
        <f>MID(I4677,1,50)</f>
      </c>
      <c r="I4677" s="1" t="s">
        <v>9862</v>
      </c>
      <c r="J4677" s="1104" t="s">
        <v>9863</v>
      </c>
    </row>
    <row x14ac:dyDescent="0.25" r="4678" customHeight="1" ht="23.25">
      <c r="A4678" s="97">
        <v>67</v>
      </c>
      <c r="B4678" s="2" t="s">
        <v>9861</v>
      </c>
      <c r="C4678" s="1101">
        <v>4677</v>
      </c>
      <c r="D4678" s="1101">
        <v>26</v>
      </c>
      <c r="E4678" s="1101">
        <v>51</v>
      </c>
      <c r="F4678" s="1101">
        <v>519</v>
      </c>
      <c r="G4678" s="1101">
        <v>2</v>
      </c>
      <c r="H4678" s="1102">
        <f>MID(I4678,1,50)</f>
      </c>
      <c r="I4678" s="1" t="s">
        <v>9864</v>
      </c>
      <c r="J4678" s="1104" t="s">
        <v>9865</v>
      </c>
    </row>
    <row x14ac:dyDescent="0.25" r="4679" customHeight="1" ht="23.25">
      <c r="A4679" s="97">
        <v>67</v>
      </c>
      <c r="B4679" s="2" t="s">
        <v>9861</v>
      </c>
      <c r="C4679" s="1101">
        <v>4678</v>
      </c>
      <c r="D4679" s="1101">
        <v>26</v>
      </c>
      <c r="E4679" s="1101">
        <v>51</v>
      </c>
      <c r="F4679" s="1101">
        <v>519</v>
      </c>
      <c r="G4679" s="1101">
        <v>3</v>
      </c>
      <c r="H4679" s="1102">
        <f>MID(I4679,1,50)</f>
      </c>
      <c r="I4679" s="1" t="s">
        <v>9866</v>
      </c>
      <c r="J4679" s="1104" t="s">
        <v>9867</v>
      </c>
    </row>
    <row x14ac:dyDescent="0.25" r="4680" customHeight="1" ht="23.25">
      <c r="A4680" s="97">
        <v>67</v>
      </c>
      <c r="B4680" s="2" t="s">
        <v>9861</v>
      </c>
      <c r="C4680" s="1101">
        <v>4679</v>
      </c>
      <c r="D4680" s="1101">
        <v>26</v>
      </c>
      <c r="E4680" s="1101">
        <v>51</v>
      </c>
      <c r="F4680" s="1101">
        <v>519</v>
      </c>
      <c r="G4680" s="1101">
        <v>4</v>
      </c>
      <c r="H4680" s="1102">
        <f>MID(I4680,1,50)</f>
      </c>
      <c r="I4680" s="1" t="s">
        <v>9868</v>
      </c>
      <c r="J4680" s="1104" t="s">
        <v>9869</v>
      </c>
    </row>
    <row x14ac:dyDescent="0.25" r="4681" customHeight="1" ht="23.25">
      <c r="A4681" s="97">
        <v>67</v>
      </c>
      <c r="B4681" s="2" t="s">
        <v>9861</v>
      </c>
      <c r="C4681" s="1101">
        <v>4680</v>
      </c>
      <c r="D4681" s="1101">
        <v>26</v>
      </c>
      <c r="E4681" s="1101">
        <v>51</v>
      </c>
      <c r="F4681" s="1101">
        <v>519</v>
      </c>
      <c r="G4681" s="1101">
        <v>5</v>
      </c>
      <c r="H4681" s="1102">
        <f>MID(I4681,1,50)</f>
      </c>
      <c r="I4681" s="1" t="s">
        <v>9870</v>
      </c>
      <c r="J4681" s="1104" t="s">
        <v>9871</v>
      </c>
    </row>
    <row x14ac:dyDescent="0.25" r="4682" customHeight="1" ht="23.25">
      <c r="A4682" s="97">
        <v>67</v>
      </c>
      <c r="B4682" s="2" t="s">
        <v>9861</v>
      </c>
      <c r="C4682" s="1101">
        <v>4681</v>
      </c>
      <c r="D4682" s="1101">
        <v>26</v>
      </c>
      <c r="E4682" s="1101">
        <v>51</v>
      </c>
      <c r="F4682" s="1101">
        <v>519</v>
      </c>
      <c r="G4682" s="1101">
        <v>6</v>
      </c>
      <c r="H4682" s="1102">
        <f>MID(I4682,1,50)</f>
      </c>
      <c r="I4682" s="1" t="s">
        <v>9872</v>
      </c>
      <c r="J4682" s="1104" t="s">
        <v>9873</v>
      </c>
    </row>
    <row x14ac:dyDescent="0.25" r="4683" customHeight="1" ht="23.25">
      <c r="A4683" s="97">
        <v>67</v>
      </c>
      <c r="B4683" s="2" t="s">
        <v>9861</v>
      </c>
      <c r="C4683" s="1101">
        <v>4682</v>
      </c>
      <c r="D4683" s="1101">
        <v>26</v>
      </c>
      <c r="E4683" s="1101">
        <v>51</v>
      </c>
      <c r="F4683" s="1101">
        <v>520</v>
      </c>
      <c r="G4683" s="1101">
        <v>7</v>
      </c>
      <c r="H4683" s="1102">
        <f>MID(I4683,1,50)</f>
      </c>
      <c r="I4683" s="1" t="s">
        <v>9874</v>
      </c>
      <c r="J4683" s="1104" t="s">
        <v>9875</v>
      </c>
    </row>
    <row x14ac:dyDescent="0.25" r="4684" customHeight="1" ht="23.25">
      <c r="A4684" s="97">
        <v>67</v>
      </c>
      <c r="B4684" s="2" t="s">
        <v>9861</v>
      </c>
      <c r="C4684" s="1101">
        <v>4683</v>
      </c>
      <c r="D4684" s="1101">
        <v>26</v>
      </c>
      <c r="E4684" s="1101">
        <v>51</v>
      </c>
      <c r="F4684" s="1101">
        <v>520</v>
      </c>
      <c r="G4684" s="1101">
        <v>8</v>
      </c>
      <c r="H4684" s="1102">
        <f>MID(I4684,1,50)</f>
      </c>
      <c r="I4684" s="1" t="s">
        <v>9876</v>
      </c>
      <c r="J4684" s="1104" t="s">
        <v>9877</v>
      </c>
    </row>
    <row x14ac:dyDescent="0.25" r="4685" customHeight="1" ht="23.25">
      <c r="A4685" s="97">
        <v>67</v>
      </c>
      <c r="B4685" s="2" t="s">
        <v>9861</v>
      </c>
      <c r="C4685" s="1101">
        <v>4684</v>
      </c>
      <c r="D4685" s="1101">
        <v>26</v>
      </c>
      <c r="E4685" s="1101">
        <v>51</v>
      </c>
      <c r="F4685" s="1101">
        <v>520</v>
      </c>
      <c r="G4685" s="1101">
        <v>9</v>
      </c>
      <c r="H4685" s="1102">
        <f>MID(I4685,1,50)</f>
      </c>
      <c r="I4685" s="1" t="s">
        <v>9878</v>
      </c>
      <c r="J4685" s="1104" t="s">
        <v>9879</v>
      </c>
    </row>
    <row x14ac:dyDescent="0.25" r="4686" customHeight="1" ht="23.25">
      <c r="A4686" s="97">
        <v>67</v>
      </c>
      <c r="B4686" s="2" t="s">
        <v>9861</v>
      </c>
      <c r="C4686" s="1101">
        <v>4685</v>
      </c>
      <c r="D4686" s="1101">
        <v>26</v>
      </c>
      <c r="E4686" s="1101">
        <v>51</v>
      </c>
      <c r="F4686" s="1101">
        <v>520</v>
      </c>
      <c r="G4686" s="1101">
        <v>10</v>
      </c>
      <c r="H4686" s="1102">
        <f>MID(I4686,1,50)</f>
      </c>
      <c r="I4686" s="1" t="s">
        <v>9880</v>
      </c>
      <c r="J4686" s="1104" t="s">
        <v>9881</v>
      </c>
    </row>
    <row x14ac:dyDescent="0.25" r="4687" customHeight="1" ht="23.25">
      <c r="A4687" s="97">
        <v>67</v>
      </c>
      <c r="B4687" s="2" t="s">
        <v>9861</v>
      </c>
      <c r="C4687" s="1101">
        <v>4686</v>
      </c>
      <c r="D4687" s="1101">
        <v>26</v>
      </c>
      <c r="E4687" s="1101">
        <v>51</v>
      </c>
      <c r="F4687" s="1101">
        <v>520</v>
      </c>
      <c r="G4687" s="1101">
        <v>11</v>
      </c>
      <c r="H4687" s="1102">
        <f>MID(I4687,1,50)</f>
      </c>
      <c r="I4687" s="1" t="s">
        <v>9882</v>
      </c>
      <c r="J4687" s="1104" t="s">
        <v>9883</v>
      </c>
    </row>
    <row x14ac:dyDescent="0.25" r="4688" customHeight="1" ht="23.25">
      <c r="A4688" s="97">
        <v>67</v>
      </c>
      <c r="B4688" s="2" t="s">
        <v>9861</v>
      </c>
      <c r="C4688" s="1101">
        <v>4687</v>
      </c>
      <c r="D4688" s="1101">
        <v>26</v>
      </c>
      <c r="E4688" s="1101">
        <v>51</v>
      </c>
      <c r="F4688" s="1101">
        <v>520</v>
      </c>
      <c r="G4688" s="1101">
        <v>12</v>
      </c>
      <c r="H4688" s="1102">
        <f>MID(I4688,1,50)</f>
      </c>
      <c r="I4688" s="1" t="s">
        <v>9884</v>
      </c>
      <c r="J4688" s="1104" t="s">
        <v>9885</v>
      </c>
    </row>
    <row x14ac:dyDescent="0.25" r="4689" customHeight="1" ht="23.25">
      <c r="A4689" s="97">
        <v>67</v>
      </c>
      <c r="B4689" s="2" t="s">
        <v>9861</v>
      </c>
      <c r="C4689" s="1101">
        <v>4688</v>
      </c>
      <c r="D4689" s="1101">
        <v>26</v>
      </c>
      <c r="E4689" s="1101">
        <v>51</v>
      </c>
      <c r="F4689" s="1101">
        <v>520</v>
      </c>
      <c r="G4689" s="1101">
        <v>13</v>
      </c>
      <c r="H4689" s="1102">
        <f>MID(I4689,1,50)</f>
      </c>
      <c r="I4689" s="1" t="s">
        <v>9886</v>
      </c>
      <c r="J4689" s="1104" t="s">
        <v>9887</v>
      </c>
    </row>
    <row x14ac:dyDescent="0.25" r="4690" customHeight="1" ht="23.25">
      <c r="A4690" s="97">
        <v>67</v>
      </c>
      <c r="B4690" s="2" t="s">
        <v>9861</v>
      </c>
      <c r="C4690" s="1101">
        <v>4689</v>
      </c>
      <c r="D4690" s="1101">
        <v>26</v>
      </c>
      <c r="E4690" s="1101">
        <v>51</v>
      </c>
      <c r="F4690" s="1101">
        <v>520</v>
      </c>
      <c r="G4690" s="1101">
        <v>14</v>
      </c>
      <c r="H4690" s="1102">
        <f>MID(I4690,1,50)</f>
      </c>
      <c r="I4690" s="1" t="s">
        <v>9888</v>
      </c>
      <c r="J4690" s="1104" t="s">
        <v>9889</v>
      </c>
    </row>
    <row x14ac:dyDescent="0.25" r="4691" customHeight="1" ht="23.25">
      <c r="A4691" s="97">
        <v>67</v>
      </c>
      <c r="B4691" s="2" t="s">
        <v>9861</v>
      </c>
      <c r="C4691" s="1101">
        <v>4690</v>
      </c>
      <c r="D4691" s="1101">
        <v>26</v>
      </c>
      <c r="E4691" s="1101">
        <v>51</v>
      </c>
      <c r="F4691" s="1101">
        <v>520</v>
      </c>
      <c r="G4691" s="1101">
        <v>15</v>
      </c>
      <c r="H4691" s="1102">
        <f>MID(I4691,1,50)</f>
      </c>
      <c r="I4691" s="1" t="s">
        <v>9890</v>
      </c>
      <c r="J4691" s="1104" t="s">
        <v>9891</v>
      </c>
    </row>
    <row x14ac:dyDescent="0.25" r="4692" customHeight="1" ht="23.25">
      <c r="A4692" s="97">
        <v>67</v>
      </c>
      <c r="B4692" s="2" t="s">
        <v>9861</v>
      </c>
      <c r="C4692" s="1101">
        <v>4691</v>
      </c>
      <c r="D4692" s="1101">
        <v>26</v>
      </c>
      <c r="E4692" s="1101">
        <v>51</v>
      </c>
      <c r="F4692" s="1101">
        <v>520</v>
      </c>
      <c r="G4692" s="1101">
        <v>16</v>
      </c>
      <c r="H4692" s="1102">
        <f>MID(I4692,1,50)</f>
      </c>
      <c r="I4692" s="1" t="s">
        <v>9892</v>
      </c>
      <c r="J4692" s="1104" t="s">
        <v>9893</v>
      </c>
    </row>
    <row x14ac:dyDescent="0.25" r="4693" customHeight="1" ht="23.25">
      <c r="A4693" s="97">
        <v>67</v>
      </c>
      <c r="B4693" s="2" t="s">
        <v>9861</v>
      </c>
      <c r="C4693" s="1101">
        <v>4692</v>
      </c>
      <c r="D4693" s="1101">
        <v>26</v>
      </c>
      <c r="E4693" s="1101">
        <v>51</v>
      </c>
      <c r="F4693" s="1101">
        <v>520</v>
      </c>
      <c r="G4693" s="1101">
        <v>17</v>
      </c>
      <c r="H4693" s="1102">
        <f>MID(I4693,1,50)</f>
      </c>
      <c r="I4693" s="1" t="s">
        <v>9894</v>
      </c>
      <c r="J4693" s="1104" t="s">
        <v>9895</v>
      </c>
    </row>
    <row x14ac:dyDescent="0.25" r="4694" customHeight="1" ht="23.25">
      <c r="A4694" s="97">
        <v>67</v>
      </c>
      <c r="B4694" s="2" t="s">
        <v>9861</v>
      </c>
      <c r="C4694" s="1101">
        <v>4693</v>
      </c>
      <c r="D4694" s="1101">
        <v>26</v>
      </c>
      <c r="E4694" s="1101">
        <v>51</v>
      </c>
      <c r="F4694" s="1101">
        <v>520</v>
      </c>
      <c r="G4694" s="1101">
        <v>18</v>
      </c>
      <c r="H4694" s="1102">
        <f>MID(I4694,1,50)</f>
      </c>
      <c r="I4694" s="1" t="s">
        <v>9896</v>
      </c>
      <c r="J4694" s="1104" t="s">
        <v>9897</v>
      </c>
    </row>
    <row x14ac:dyDescent="0.25" r="4695" customHeight="1" ht="23.25">
      <c r="A4695" s="97">
        <v>67</v>
      </c>
      <c r="B4695" s="2" t="s">
        <v>9861</v>
      </c>
      <c r="C4695" s="1101">
        <v>4694</v>
      </c>
      <c r="D4695" s="1101">
        <v>26</v>
      </c>
      <c r="E4695" s="1101">
        <v>51</v>
      </c>
      <c r="F4695" s="1101">
        <v>520</v>
      </c>
      <c r="G4695" s="1101">
        <v>19</v>
      </c>
      <c r="H4695" s="1102">
        <f>MID(I4695,1,50)</f>
      </c>
      <c r="I4695" s="1" t="s">
        <v>9898</v>
      </c>
      <c r="J4695" s="1104" t="s">
        <v>9899</v>
      </c>
    </row>
    <row x14ac:dyDescent="0.25" r="4696" customHeight="1" ht="23.25">
      <c r="A4696" s="97">
        <v>67</v>
      </c>
      <c r="B4696" s="2" t="s">
        <v>9861</v>
      </c>
      <c r="C4696" s="1101">
        <v>4695</v>
      </c>
      <c r="D4696" s="1101">
        <v>26</v>
      </c>
      <c r="E4696" s="1101">
        <v>51</v>
      </c>
      <c r="F4696" s="1101">
        <v>520</v>
      </c>
      <c r="G4696" s="1101">
        <v>20</v>
      </c>
      <c r="H4696" s="1102">
        <f>MID(I4696,1,50)</f>
      </c>
      <c r="I4696" s="1" t="s">
        <v>9900</v>
      </c>
      <c r="J4696" s="1104" t="s">
        <v>9901</v>
      </c>
    </row>
    <row x14ac:dyDescent="0.25" r="4697" customHeight="1" ht="23.25">
      <c r="A4697" s="97">
        <v>67</v>
      </c>
      <c r="B4697" s="2" t="s">
        <v>9861</v>
      </c>
      <c r="C4697" s="1101">
        <v>4696</v>
      </c>
      <c r="D4697" s="1101">
        <v>26</v>
      </c>
      <c r="E4697" s="1101">
        <v>51</v>
      </c>
      <c r="F4697" s="1101">
        <v>520</v>
      </c>
      <c r="G4697" s="1101">
        <v>21</v>
      </c>
      <c r="H4697" s="1102">
        <f>MID(I4697,1,50)</f>
      </c>
      <c r="I4697" s="1" t="s">
        <v>9902</v>
      </c>
      <c r="J4697" s="1104" t="s">
        <v>9903</v>
      </c>
    </row>
    <row x14ac:dyDescent="0.25" r="4698" customHeight="1" ht="23.25">
      <c r="A4698" s="97">
        <v>67</v>
      </c>
      <c r="B4698" s="2" t="s">
        <v>9861</v>
      </c>
      <c r="C4698" s="1101">
        <v>4697</v>
      </c>
      <c r="D4698" s="1101">
        <v>26</v>
      </c>
      <c r="E4698" s="1101">
        <v>51</v>
      </c>
      <c r="F4698" s="1101">
        <v>520</v>
      </c>
      <c r="G4698" s="1101">
        <v>22</v>
      </c>
      <c r="H4698" s="1102">
        <f>MID(I4698,1,50)</f>
      </c>
      <c r="I4698" s="1" t="s">
        <v>9904</v>
      </c>
      <c r="J4698" s="1104" t="s">
        <v>9905</v>
      </c>
    </row>
    <row x14ac:dyDescent="0.25" r="4699" customHeight="1" ht="23.25">
      <c r="A4699" s="97">
        <v>67</v>
      </c>
      <c r="B4699" s="2" t="s">
        <v>9861</v>
      </c>
      <c r="C4699" s="1101">
        <v>4698</v>
      </c>
      <c r="D4699" s="1101">
        <v>26</v>
      </c>
      <c r="E4699" s="1101">
        <v>51</v>
      </c>
      <c r="F4699" s="1101">
        <v>520</v>
      </c>
      <c r="G4699" s="1101">
        <v>23</v>
      </c>
      <c r="H4699" s="1102">
        <f>MID(I4699,1,50)</f>
      </c>
      <c r="I4699" s="1" t="s">
        <v>9906</v>
      </c>
      <c r="J4699" s="1104" t="s">
        <v>9907</v>
      </c>
    </row>
    <row x14ac:dyDescent="0.25" r="4700" customHeight="1" ht="23.25">
      <c r="A4700" s="97">
        <v>67</v>
      </c>
      <c r="B4700" s="2" t="s">
        <v>9861</v>
      </c>
      <c r="C4700" s="1101">
        <v>4699</v>
      </c>
      <c r="D4700" s="1101">
        <v>26</v>
      </c>
      <c r="E4700" s="1101">
        <v>51</v>
      </c>
      <c r="F4700" s="1101">
        <v>520</v>
      </c>
      <c r="G4700" s="1101">
        <v>24</v>
      </c>
      <c r="H4700" s="1102">
        <f>MID(I4700,1,50)</f>
      </c>
      <c r="I4700" s="1" t="s">
        <v>9908</v>
      </c>
      <c r="J4700" s="1104" t="s">
        <v>9909</v>
      </c>
    </row>
    <row x14ac:dyDescent="0.25" r="4701" customHeight="1" ht="23.25">
      <c r="A4701" s="97">
        <v>67</v>
      </c>
      <c r="B4701" s="2" t="s">
        <v>9861</v>
      </c>
      <c r="C4701" s="1101">
        <v>4700</v>
      </c>
      <c r="D4701" s="1101">
        <v>26</v>
      </c>
      <c r="E4701" s="1101">
        <v>51</v>
      </c>
      <c r="F4701" s="1101">
        <v>520</v>
      </c>
      <c r="G4701" s="1101">
        <v>25</v>
      </c>
      <c r="H4701" s="1102">
        <f>MID(I4701,1,50)</f>
      </c>
      <c r="I4701" s="1" t="s">
        <v>9910</v>
      </c>
      <c r="J4701" s="1104" t="s">
        <v>9911</v>
      </c>
    </row>
    <row x14ac:dyDescent="0.25" r="4702" customHeight="1" ht="23.25">
      <c r="A4702" s="97">
        <v>67</v>
      </c>
      <c r="B4702" s="2" t="s">
        <v>9861</v>
      </c>
      <c r="C4702" s="1101">
        <v>4701</v>
      </c>
      <c r="D4702" s="1101">
        <v>26</v>
      </c>
      <c r="E4702" s="1101">
        <v>51</v>
      </c>
      <c r="F4702" s="1101">
        <v>520</v>
      </c>
      <c r="G4702" s="1101">
        <v>26</v>
      </c>
      <c r="H4702" s="1102">
        <f>MID(I4702,1,50)</f>
      </c>
      <c r="I4702" s="1" t="s">
        <v>9912</v>
      </c>
      <c r="J4702" s="1104" t="s">
        <v>9913</v>
      </c>
    </row>
    <row x14ac:dyDescent="0.25" r="4703" customHeight="1" ht="23.25">
      <c r="A4703" s="97">
        <v>67</v>
      </c>
      <c r="B4703" s="2" t="s">
        <v>9861</v>
      </c>
      <c r="C4703" s="1101">
        <v>4702</v>
      </c>
      <c r="D4703" s="1101">
        <v>26</v>
      </c>
      <c r="E4703" s="1101">
        <v>51</v>
      </c>
      <c r="F4703" s="1101">
        <v>520</v>
      </c>
      <c r="G4703" s="1101">
        <v>27</v>
      </c>
      <c r="H4703" s="1102">
        <f>MID(I4703,1,50)</f>
      </c>
      <c r="I4703" s="1" t="s">
        <v>9914</v>
      </c>
      <c r="J4703" s="1104" t="s">
        <v>9915</v>
      </c>
    </row>
    <row x14ac:dyDescent="0.25" r="4704" customHeight="1" ht="23.25">
      <c r="A4704" s="97">
        <v>67</v>
      </c>
      <c r="B4704" s="2" t="s">
        <v>9861</v>
      </c>
      <c r="C4704" s="1101">
        <v>4703</v>
      </c>
      <c r="D4704" s="1101">
        <v>26</v>
      </c>
      <c r="E4704" s="1101">
        <v>51</v>
      </c>
      <c r="F4704" s="1101">
        <v>520</v>
      </c>
      <c r="G4704" s="1101">
        <v>28</v>
      </c>
      <c r="H4704" s="1102">
        <f>MID(I4704,1,50)</f>
      </c>
      <c r="I4704" s="1" t="s">
        <v>9916</v>
      </c>
      <c r="J4704" s="1104" t="s">
        <v>9917</v>
      </c>
    </row>
    <row x14ac:dyDescent="0.25" r="4705" customHeight="1" ht="23.25">
      <c r="A4705" s="97">
        <v>67</v>
      </c>
      <c r="B4705" s="2" t="s">
        <v>9861</v>
      </c>
      <c r="C4705" s="1101">
        <v>4704</v>
      </c>
      <c r="D4705" s="1101">
        <v>26</v>
      </c>
      <c r="E4705" s="1101">
        <v>51</v>
      </c>
      <c r="F4705" s="1101">
        <v>520</v>
      </c>
      <c r="G4705" s="1101">
        <v>29</v>
      </c>
      <c r="H4705" s="1102">
        <f>MID(I4705,1,50)</f>
      </c>
      <c r="I4705" s="1" t="s">
        <v>9918</v>
      </c>
      <c r="J4705" s="1104" t="s">
        <v>9919</v>
      </c>
    </row>
    <row x14ac:dyDescent="0.25" r="4706" customHeight="1" ht="23.25">
      <c r="A4706" s="97">
        <v>67</v>
      </c>
      <c r="B4706" s="2" t="s">
        <v>9861</v>
      </c>
      <c r="C4706" s="1101">
        <v>4705</v>
      </c>
      <c r="D4706" s="1101">
        <v>26</v>
      </c>
      <c r="E4706" s="1101">
        <v>51</v>
      </c>
      <c r="F4706" s="1101">
        <v>520</v>
      </c>
      <c r="G4706" s="1101">
        <v>30</v>
      </c>
      <c r="H4706" s="1102">
        <f>MID(I4706,1,50)</f>
      </c>
      <c r="I4706" s="1" t="s">
        <v>9920</v>
      </c>
      <c r="J4706" s="1104" t="s">
        <v>9921</v>
      </c>
    </row>
    <row x14ac:dyDescent="0.25" r="4707" customHeight="1" ht="23.25">
      <c r="A4707" s="97">
        <v>67</v>
      </c>
      <c r="B4707" s="2" t="s">
        <v>9861</v>
      </c>
      <c r="C4707" s="1101">
        <v>4706</v>
      </c>
      <c r="D4707" s="1101">
        <v>27</v>
      </c>
      <c r="E4707" s="1101">
        <v>51</v>
      </c>
      <c r="F4707" s="1101">
        <v>521</v>
      </c>
      <c r="G4707" s="1101">
        <v>31</v>
      </c>
      <c r="H4707" s="1102">
        <f>MID(I4707,1,50)</f>
      </c>
      <c r="I4707" s="1" t="s">
        <v>4259</v>
      </c>
      <c r="J4707" s="1104" t="s">
        <v>9922</v>
      </c>
    </row>
    <row x14ac:dyDescent="0.25" r="4708" customHeight="1" ht="23.25">
      <c r="A4708" s="97">
        <v>67</v>
      </c>
      <c r="B4708" s="2" t="s">
        <v>9861</v>
      </c>
      <c r="C4708" s="1101">
        <v>4707</v>
      </c>
      <c r="D4708" s="1101">
        <v>27</v>
      </c>
      <c r="E4708" s="1101">
        <v>51</v>
      </c>
      <c r="F4708" s="1101">
        <v>521</v>
      </c>
      <c r="G4708" s="1101">
        <v>32</v>
      </c>
      <c r="H4708" s="1102">
        <f>MID(I4708,1,50)</f>
      </c>
      <c r="I4708" s="1" t="s">
        <v>4261</v>
      </c>
      <c r="J4708" s="1104" t="s">
        <v>9923</v>
      </c>
    </row>
    <row x14ac:dyDescent="0.25" r="4709" customHeight="1" ht="23.25">
      <c r="A4709" s="97">
        <v>67</v>
      </c>
      <c r="B4709" s="2" t="s">
        <v>9861</v>
      </c>
      <c r="C4709" s="1101">
        <v>4708</v>
      </c>
      <c r="D4709" s="1101">
        <v>27</v>
      </c>
      <c r="E4709" s="1101">
        <v>51</v>
      </c>
      <c r="F4709" s="1101">
        <v>521</v>
      </c>
      <c r="G4709" s="1101">
        <v>33</v>
      </c>
      <c r="H4709" s="1102">
        <f>MID(I4709,1,50)</f>
      </c>
      <c r="I4709" s="1" t="s">
        <v>9924</v>
      </c>
      <c r="J4709" s="1104" t="s">
        <v>9925</v>
      </c>
    </row>
    <row x14ac:dyDescent="0.25" r="4710" customHeight="1" ht="23.25">
      <c r="A4710" s="97">
        <v>67</v>
      </c>
      <c r="B4710" s="2" t="s">
        <v>9861</v>
      </c>
      <c r="C4710" s="1101">
        <v>4709</v>
      </c>
      <c r="D4710" s="1101">
        <v>27</v>
      </c>
      <c r="E4710" s="1101">
        <v>51</v>
      </c>
      <c r="F4710" s="1101">
        <v>521</v>
      </c>
      <c r="G4710" s="1101">
        <v>34</v>
      </c>
      <c r="H4710" s="1102">
        <f>MID(I4710,1,50)</f>
      </c>
      <c r="I4710" s="1" t="s">
        <v>9926</v>
      </c>
      <c r="J4710" s="1104" t="s">
        <v>9927</v>
      </c>
    </row>
    <row x14ac:dyDescent="0.25" r="4711" customHeight="1" ht="23.25">
      <c r="A4711" s="97">
        <v>67</v>
      </c>
      <c r="B4711" s="2" t="s">
        <v>9861</v>
      </c>
      <c r="C4711" s="1101">
        <v>4710</v>
      </c>
      <c r="D4711" s="1101">
        <v>27</v>
      </c>
      <c r="E4711" s="1101">
        <v>51</v>
      </c>
      <c r="F4711" s="1101">
        <v>521</v>
      </c>
      <c r="G4711" s="1101">
        <v>35</v>
      </c>
      <c r="H4711" s="1102">
        <f>MID(I4711,1,50)</f>
      </c>
      <c r="I4711" s="1" t="s">
        <v>9928</v>
      </c>
      <c r="J4711" s="1104" t="s">
        <v>9929</v>
      </c>
    </row>
    <row x14ac:dyDescent="0.25" r="4712" customHeight="1" ht="23.25">
      <c r="A4712" s="97">
        <v>67</v>
      </c>
      <c r="B4712" s="2" t="s">
        <v>9861</v>
      </c>
      <c r="C4712" s="1101">
        <v>4711</v>
      </c>
      <c r="D4712" s="1101">
        <v>27</v>
      </c>
      <c r="E4712" s="1101">
        <v>51</v>
      </c>
      <c r="F4712" s="1101">
        <v>521</v>
      </c>
      <c r="G4712" s="1101">
        <v>36</v>
      </c>
      <c r="H4712" s="1102">
        <f>MID(I4712,1,50)</f>
      </c>
      <c r="I4712" s="1" t="s">
        <v>9930</v>
      </c>
      <c r="J4712" s="1104" t="s">
        <v>9931</v>
      </c>
    </row>
    <row x14ac:dyDescent="0.25" r="4713" customHeight="1" ht="23.25">
      <c r="A4713" s="97">
        <v>67</v>
      </c>
      <c r="B4713" s="2" t="s">
        <v>9861</v>
      </c>
      <c r="C4713" s="1101">
        <v>4712</v>
      </c>
      <c r="D4713" s="1101">
        <v>27</v>
      </c>
      <c r="E4713" s="1101">
        <v>51</v>
      </c>
      <c r="F4713" s="1101">
        <v>521</v>
      </c>
      <c r="G4713" s="1101">
        <v>37</v>
      </c>
      <c r="H4713" s="1102">
        <f>MID(I4713,1,50)</f>
      </c>
      <c r="I4713" s="1" t="s">
        <v>9932</v>
      </c>
      <c r="J4713" s="1104" t="s">
        <v>9933</v>
      </c>
    </row>
    <row x14ac:dyDescent="0.25" r="4714" customHeight="1" ht="23.25">
      <c r="A4714" s="97">
        <v>67</v>
      </c>
      <c r="B4714" s="2" t="s">
        <v>9861</v>
      </c>
      <c r="C4714" s="1101">
        <v>4713</v>
      </c>
      <c r="D4714" s="1101">
        <v>27</v>
      </c>
      <c r="E4714" s="1101">
        <v>51</v>
      </c>
      <c r="F4714" s="1101">
        <v>521</v>
      </c>
      <c r="G4714" s="1101">
        <v>38</v>
      </c>
      <c r="H4714" s="1102">
        <f>MID(I4714,1,50)</f>
      </c>
      <c r="I4714" s="1" t="s">
        <v>9934</v>
      </c>
      <c r="J4714" s="1104" t="s">
        <v>9935</v>
      </c>
    </row>
    <row x14ac:dyDescent="0.25" r="4715" customHeight="1" ht="23.25">
      <c r="A4715" s="97">
        <v>67</v>
      </c>
      <c r="B4715" s="2" t="s">
        <v>9861</v>
      </c>
      <c r="C4715" s="1101">
        <v>4714</v>
      </c>
      <c r="D4715" s="1101">
        <v>27</v>
      </c>
      <c r="E4715" s="1101">
        <v>51</v>
      </c>
      <c r="F4715" s="1101">
        <v>521</v>
      </c>
      <c r="G4715" s="1101">
        <v>39</v>
      </c>
      <c r="H4715" s="1102">
        <f>MID(I4715,1,50)</f>
      </c>
      <c r="I4715" s="1" t="s">
        <v>9936</v>
      </c>
      <c r="J4715" s="1104" t="s">
        <v>9937</v>
      </c>
    </row>
    <row x14ac:dyDescent="0.25" r="4716" customHeight="1" ht="23.25">
      <c r="A4716" s="97">
        <v>67</v>
      </c>
      <c r="B4716" s="2" t="s">
        <v>9861</v>
      </c>
      <c r="C4716" s="1101">
        <v>4715</v>
      </c>
      <c r="D4716" s="1101">
        <v>27</v>
      </c>
      <c r="E4716" s="1101">
        <v>51</v>
      </c>
      <c r="F4716" s="1101">
        <v>521</v>
      </c>
      <c r="G4716" s="1101">
        <v>40</v>
      </c>
      <c r="H4716" s="1102">
        <f>MID(I4716,1,50)</f>
      </c>
      <c r="I4716" s="1" t="s">
        <v>9938</v>
      </c>
      <c r="J4716" s="1104" t="s">
        <v>9939</v>
      </c>
    </row>
    <row x14ac:dyDescent="0.25" r="4717" customHeight="1" ht="23.25">
      <c r="A4717" s="97">
        <v>67</v>
      </c>
      <c r="B4717" s="2" t="s">
        <v>9861</v>
      </c>
      <c r="C4717" s="1101">
        <v>4716</v>
      </c>
      <c r="D4717" s="1101">
        <v>27</v>
      </c>
      <c r="E4717" s="1101">
        <v>51</v>
      </c>
      <c r="F4717" s="1101">
        <v>521</v>
      </c>
      <c r="G4717" s="1101">
        <v>41</v>
      </c>
      <c r="H4717" s="1102">
        <f>MID(I4717,1,50)</f>
      </c>
      <c r="I4717" s="1" t="s">
        <v>9940</v>
      </c>
      <c r="J4717" s="1104" t="s">
        <v>9941</v>
      </c>
    </row>
    <row x14ac:dyDescent="0.25" r="4718" customHeight="1" ht="23.25">
      <c r="A4718" s="97">
        <v>67</v>
      </c>
      <c r="B4718" s="2" t="s">
        <v>9861</v>
      </c>
      <c r="C4718" s="1101">
        <v>4717</v>
      </c>
      <c r="D4718" s="1101">
        <v>27</v>
      </c>
      <c r="E4718" s="1101">
        <v>51</v>
      </c>
      <c r="F4718" s="1101">
        <v>521</v>
      </c>
      <c r="G4718" s="1101">
        <v>42</v>
      </c>
      <c r="H4718" s="1102">
        <f>MID(I4718,1,50)</f>
      </c>
      <c r="I4718" s="1" t="s">
        <v>9942</v>
      </c>
      <c r="J4718" s="1104" t="s">
        <v>9943</v>
      </c>
    </row>
    <row x14ac:dyDescent="0.25" r="4719" customHeight="1" ht="23.25">
      <c r="A4719" s="97">
        <v>67</v>
      </c>
      <c r="B4719" s="2" t="s">
        <v>9861</v>
      </c>
      <c r="C4719" s="1101">
        <v>4718</v>
      </c>
      <c r="D4719" s="1101">
        <v>27</v>
      </c>
      <c r="E4719" s="1101">
        <v>51</v>
      </c>
      <c r="F4719" s="1101">
        <v>521</v>
      </c>
      <c r="G4719" s="1101">
        <v>43</v>
      </c>
      <c r="H4719" s="1102">
        <f>MID(I4719,1,50)</f>
      </c>
      <c r="I4719" s="1" t="s">
        <v>9944</v>
      </c>
      <c r="J4719" s="1104" t="s">
        <v>9945</v>
      </c>
    </row>
    <row x14ac:dyDescent="0.25" r="4720" customHeight="1" ht="23.25">
      <c r="A4720" s="97">
        <v>67</v>
      </c>
      <c r="B4720" s="2" t="s">
        <v>9861</v>
      </c>
      <c r="C4720" s="1101">
        <v>4719</v>
      </c>
      <c r="D4720" s="1101">
        <v>27</v>
      </c>
      <c r="E4720" s="1101">
        <v>51</v>
      </c>
      <c r="F4720" s="1101">
        <v>521</v>
      </c>
      <c r="G4720" s="1101">
        <v>44</v>
      </c>
      <c r="H4720" s="1102">
        <f>MID(I4720,1,50)</f>
      </c>
      <c r="I4720" s="1" t="s">
        <v>9946</v>
      </c>
      <c r="J4720" s="1104" t="s">
        <v>9947</v>
      </c>
    </row>
    <row x14ac:dyDescent="0.25" r="4721" customHeight="1" ht="23.25">
      <c r="A4721" s="97">
        <v>67</v>
      </c>
      <c r="B4721" s="2" t="s">
        <v>9861</v>
      </c>
      <c r="C4721" s="1101">
        <v>4720</v>
      </c>
      <c r="D4721" s="1101">
        <v>27</v>
      </c>
      <c r="E4721" s="1101">
        <v>51</v>
      </c>
      <c r="F4721" s="1101">
        <v>521</v>
      </c>
      <c r="G4721" s="1101">
        <v>45</v>
      </c>
      <c r="H4721" s="1102">
        <f>MID(I4721,1,50)</f>
      </c>
      <c r="I4721" s="1" t="s">
        <v>9948</v>
      </c>
      <c r="J4721" s="1104" t="s">
        <v>9949</v>
      </c>
    </row>
    <row x14ac:dyDescent="0.25" r="4722" customHeight="1" ht="23.25">
      <c r="A4722" s="97">
        <v>67</v>
      </c>
      <c r="B4722" s="2" t="s">
        <v>9861</v>
      </c>
      <c r="C4722" s="1101">
        <v>4721</v>
      </c>
      <c r="D4722" s="1101">
        <v>27</v>
      </c>
      <c r="E4722" s="1101">
        <v>51</v>
      </c>
      <c r="F4722" s="1101">
        <v>521</v>
      </c>
      <c r="G4722" s="1101">
        <v>46</v>
      </c>
      <c r="H4722" s="1102">
        <f>MID(I4722,1,50)</f>
      </c>
      <c r="I4722" s="1" t="s">
        <v>9950</v>
      </c>
      <c r="J4722" s="1104" t="s">
        <v>9951</v>
      </c>
    </row>
    <row x14ac:dyDescent="0.25" r="4723" customHeight="1" ht="23.25">
      <c r="A4723" s="97">
        <v>67</v>
      </c>
      <c r="B4723" s="2" t="s">
        <v>9861</v>
      </c>
      <c r="C4723" s="1101">
        <v>4722</v>
      </c>
      <c r="D4723" s="1101">
        <v>27</v>
      </c>
      <c r="E4723" s="1101">
        <v>51</v>
      </c>
      <c r="F4723" s="1101">
        <v>521</v>
      </c>
      <c r="G4723" s="1101">
        <v>47</v>
      </c>
      <c r="H4723" s="1102">
        <f>MID(I4723,1,50)</f>
      </c>
      <c r="I4723" s="1" t="s">
        <v>9952</v>
      </c>
      <c r="J4723" s="1104" t="s">
        <v>9953</v>
      </c>
    </row>
    <row x14ac:dyDescent="0.25" r="4724" customHeight="1" ht="23.25">
      <c r="A4724" s="97">
        <v>67</v>
      </c>
      <c r="B4724" s="2" t="s">
        <v>9861</v>
      </c>
      <c r="C4724" s="1101">
        <v>4723</v>
      </c>
      <c r="D4724" s="1101">
        <v>27</v>
      </c>
      <c r="E4724" s="1101">
        <v>51</v>
      </c>
      <c r="F4724" s="1101">
        <v>521</v>
      </c>
      <c r="G4724" s="1101">
        <v>48</v>
      </c>
      <c r="H4724" s="1102">
        <f>MID(I4724,1,50)</f>
      </c>
      <c r="I4724" s="1" t="s">
        <v>9954</v>
      </c>
      <c r="J4724" s="1104" t="s">
        <v>9955</v>
      </c>
    </row>
    <row x14ac:dyDescent="0.25" r="4725" customHeight="1" ht="23.25">
      <c r="A4725" s="97">
        <v>67</v>
      </c>
      <c r="B4725" s="2" t="s">
        <v>9861</v>
      </c>
      <c r="C4725" s="1101">
        <v>4724</v>
      </c>
      <c r="D4725" s="1101">
        <v>27</v>
      </c>
      <c r="E4725" s="1101">
        <v>51</v>
      </c>
      <c r="F4725" s="1101">
        <v>521</v>
      </c>
      <c r="G4725" s="1101">
        <v>49</v>
      </c>
      <c r="H4725" s="1102">
        <f>MID(I4725,1,50)</f>
      </c>
      <c r="I4725" s="1" t="s">
        <v>9956</v>
      </c>
      <c r="J4725" s="1104" t="s">
        <v>9957</v>
      </c>
    </row>
    <row x14ac:dyDescent="0.25" r="4726" customHeight="1" ht="23.25">
      <c r="A4726" s="97">
        <v>67</v>
      </c>
      <c r="B4726" s="2" t="s">
        <v>9861</v>
      </c>
      <c r="C4726" s="1101">
        <v>4725</v>
      </c>
      <c r="D4726" s="1101">
        <v>27</v>
      </c>
      <c r="E4726" s="1101">
        <v>51</v>
      </c>
      <c r="F4726" s="1101">
        <v>521</v>
      </c>
      <c r="G4726" s="1101">
        <v>50</v>
      </c>
      <c r="H4726" s="1102">
        <f>MID(I4726,1,50)</f>
      </c>
      <c r="I4726" s="1" t="s">
        <v>9958</v>
      </c>
      <c r="J4726" s="1104" t="s">
        <v>9959</v>
      </c>
    </row>
    <row x14ac:dyDescent="0.25" r="4727" customHeight="1" ht="23.25">
      <c r="A4727" s="97">
        <v>67</v>
      </c>
      <c r="B4727" s="2" t="s">
        <v>9861</v>
      </c>
      <c r="C4727" s="1101">
        <v>4726</v>
      </c>
      <c r="D4727" s="1101">
        <v>27</v>
      </c>
      <c r="E4727" s="1101">
        <v>51</v>
      </c>
      <c r="F4727" s="1101">
        <v>521</v>
      </c>
      <c r="G4727" s="1101">
        <v>51</v>
      </c>
      <c r="H4727" s="1102">
        <f>MID(I4727,1,50)</f>
      </c>
      <c r="I4727" s="1" t="s">
        <v>9960</v>
      </c>
      <c r="J4727" s="1104" t="s">
        <v>9961</v>
      </c>
    </row>
    <row x14ac:dyDescent="0.25" r="4728" customHeight="1" ht="23.25">
      <c r="A4728" s="97">
        <v>67</v>
      </c>
      <c r="B4728" s="2" t="s">
        <v>9861</v>
      </c>
      <c r="C4728" s="1101">
        <v>4727</v>
      </c>
      <c r="D4728" s="1101">
        <v>27</v>
      </c>
      <c r="E4728" s="1101">
        <v>51</v>
      </c>
      <c r="F4728" s="1101">
        <v>522</v>
      </c>
      <c r="G4728" s="1101">
        <v>52</v>
      </c>
      <c r="H4728" s="1102">
        <f>MID(I4728,1,50)</f>
      </c>
      <c r="I4728" s="1" t="s">
        <v>9962</v>
      </c>
      <c r="J4728" s="1104" t="s">
        <v>9963</v>
      </c>
    </row>
    <row x14ac:dyDescent="0.25" r="4729" customHeight="1" ht="23.25">
      <c r="A4729" s="97">
        <v>67</v>
      </c>
      <c r="B4729" s="2" t="s">
        <v>9861</v>
      </c>
      <c r="C4729" s="1101">
        <v>4728</v>
      </c>
      <c r="D4729" s="1101">
        <v>27</v>
      </c>
      <c r="E4729" s="1101">
        <v>51</v>
      </c>
      <c r="F4729" s="1101">
        <v>522</v>
      </c>
      <c r="G4729" s="1101">
        <v>53</v>
      </c>
      <c r="H4729" s="1102">
        <f>MID(I4729,1,50)</f>
      </c>
      <c r="I4729" s="1" t="s">
        <v>9964</v>
      </c>
      <c r="J4729" s="1104" t="s">
        <v>9965</v>
      </c>
    </row>
    <row x14ac:dyDescent="0.25" r="4730" customHeight="1" ht="23.25">
      <c r="A4730" s="97">
        <v>67</v>
      </c>
      <c r="B4730" s="2" t="s">
        <v>9861</v>
      </c>
      <c r="C4730" s="1101">
        <v>4729</v>
      </c>
      <c r="D4730" s="1101">
        <v>27</v>
      </c>
      <c r="E4730" s="1101">
        <v>51</v>
      </c>
      <c r="F4730" s="1101">
        <v>522</v>
      </c>
      <c r="G4730" s="1101">
        <v>54</v>
      </c>
      <c r="H4730" s="1102">
        <f>MID(I4730,1,50)</f>
      </c>
      <c r="I4730" s="1" t="s">
        <v>9966</v>
      </c>
      <c r="J4730" s="1104" t="s">
        <v>9967</v>
      </c>
    </row>
    <row x14ac:dyDescent="0.25" r="4731" customHeight="1" ht="23.25">
      <c r="A4731" s="97">
        <v>67</v>
      </c>
      <c r="B4731" s="2" t="s">
        <v>9861</v>
      </c>
      <c r="C4731" s="1101">
        <v>4730</v>
      </c>
      <c r="D4731" s="1101">
        <v>27</v>
      </c>
      <c r="E4731" s="1101">
        <v>51</v>
      </c>
      <c r="F4731" s="1101">
        <v>522</v>
      </c>
      <c r="G4731" s="1101">
        <v>55</v>
      </c>
      <c r="H4731" s="1102">
        <f>MID(I4731,1,50)</f>
      </c>
      <c r="I4731" s="1" t="s">
        <v>9968</v>
      </c>
      <c r="J4731" s="1104" t="s">
        <v>9969</v>
      </c>
    </row>
    <row x14ac:dyDescent="0.25" r="4732" customHeight="1" ht="23.25">
      <c r="A4732" s="97">
        <v>67</v>
      </c>
      <c r="B4732" s="2" t="s">
        <v>9861</v>
      </c>
      <c r="C4732" s="1101">
        <v>4731</v>
      </c>
      <c r="D4732" s="1101">
        <v>27</v>
      </c>
      <c r="E4732" s="1101">
        <v>51</v>
      </c>
      <c r="F4732" s="1101">
        <v>522</v>
      </c>
      <c r="G4732" s="1101">
        <v>56</v>
      </c>
      <c r="H4732" s="1102">
        <f>MID(I4732,1,50)</f>
      </c>
      <c r="I4732" s="1" t="s">
        <v>9970</v>
      </c>
      <c r="J4732" s="1104" t="s">
        <v>9971</v>
      </c>
    </row>
    <row x14ac:dyDescent="0.25" r="4733" customHeight="1" ht="23.25">
      <c r="A4733" s="97">
        <v>67</v>
      </c>
      <c r="B4733" s="2" t="s">
        <v>9861</v>
      </c>
      <c r="C4733" s="1101">
        <v>4732</v>
      </c>
      <c r="D4733" s="1101">
        <v>27</v>
      </c>
      <c r="E4733" s="1101">
        <v>51</v>
      </c>
      <c r="F4733" s="1101">
        <v>522</v>
      </c>
      <c r="G4733" s="1101">
        <v>57</v>
      </c>
      <c r="H4733" s="1102">
        <f>MID(I4733,1,50)</f>
      </c>
      <c r="I4733" s="1" t="s">
        <v>9972</v>
      </c>
      <c r="J4733" s="1104" t="s">
        <v>9973</v>
      </c>
    </row>
    <row x14ac:dyDescent="0.25" r="4734" customHeight="1" ht="23.25">
      <c r="A4734" s="97">
        <v>67</v>
      </c>
      <c r="B4734" s="2" t="s">
        <v>9861</v>
      </c>
      <c r="C4734" s="1101">
        <v>4733</v>
      </c>
      <c r="D4734" s="1101">
        <v>27</v>
      </c>
      <c r="E4734" s="1101">
        <v>51</v>
      </c>
      <c r="F4734" s="1101">
        <v>522</v>
      </c>
      <c r="G4734" s="1101">
        <v>58</v>
      </c>
      <c r="H4734" s="1102">
        <f>MID(I4734,1,50)</f>
      </c>
      <c r="I4734" s="1" t="s">
        <v>9974</v>
      </c>
      <c r="J4734" s="1104" t="s">
        <v>9975</v>
      </c>
    </row>
    <row x14ac:dyDescent="0.25" r="4735" customHeight="1" ht="23.25">
      <c r="A4735" s="97">
        <v>67</v>
      </c>
      <c r="B4735" s="2" t="s">
        <v>9861</v>
      </c>
      <c r="C4735" s="1101">
        <v>4734</v>
      </c>
      <c r="D4735" s="1101">
        <v>27</v>
      </c>
      <c r="E4735" s="1101">
        <v>51</v>
      </c>
      <c r="F4735" s="1101">
        <v>522</v>
      </c>
      <c r="G4735" s="1101">
        <v>59</v>
      </c>
      <c r="H4735" s="1102">
        <f>MID(I4735,1,50)</f>
      </c>
      <c r="I4735" s="1" t="s">
        <v>9976</v>
      </c>
      <c r="J4735" s="1104" t="s">
        <v>9977</v>
      </c>
    </row>
    <row x14ac:dyDescent="0.25" r="4736" customHeight="1" ht="23.25">
      <c r="A4736" s="97">
        <v>67</v>
      </c>
      <c r="B4736" s="2" t="s">
        <v>9861</v>
      </c>
      <c r="C4736" s="1101">
        <v>4735</v>
      </c>
      <c r="D4736" s="1101">
        <v>27</v>
      </c>
      <c r="E4736" s="1101">
        <v>51</v>
      </c>
      <c r="F4736" s="1101">
        <v>522</v>
      </c>
      <c r="G4736" s="1101">
        <v>60</v>
      </c>
      <c r="H4736" s="1102">
        <f>MID(I4736,1,50)</f>
      </c>
      <c r="I4736" s="1" t="s">
        <v>9978</v>
      </c>
      <c r="J4736" s="1104" t="s">
        <v>9979</v>
      </c>
    </row>
    <row x14ac:dyDescent="0.25" r="4737" customHeight="1" ht="23.25">
      <c r="A4737" s="97">
        <v>76</v>
      </c>
      <c r="B4737" s="2" t="s">
        <v>9980</v>
      </c>
      <c r="C4737" s="1101">
        <v>4736</v>
      </c>
      <c r="D4737" s="1101">
        <v>27</v>
      </c>
      <c r="E4737" s="1101">
        <v>52</v>
      </c>
      <c r="F4737" s="1101">
        <v>522</v>
      </c>
      <c r="G4737" s="1101">
        <v>1</v>
      </c>
      <c r="H4737" s="1102">
        <f>MID(I4737,1,50)</f>
      </c>
      <c r="I4737" s="1" t="s">
        <v>9981</v>
      </c>
      <c r="J4737" s="1104" t="s">
        <v>9982</v>
      </c>
    </row>
    <row x14ac:dyDescent="0.25" r="4738" customHeight="1" ht="23.25">
      <c r="A4738" s="97">
        <v>76</v>
      </c>
      <c r="B4738" s="2" t="s">
        <v>9980</v>
      </c>
      <c r="C4738" s="1101">
        <v>4737</v>
      </c>
      <c r="D4738" s="1101">
        <v>27</v>
      </c>
      <c r="E4738" s="1101">
        <v>52</v>
      </c>
      <c r="F4738" s="1101">
        <v>522</v>
      </c>
      <c r="G4738" s="1101">
        <v>2</v>
      </c>
      <c r="H4738" s="1102">
        <f>MID(I4738,1,50)</f>
      </c>
      <c r="I4738" s="1" t="s">
        <v>9983</v>
      </c>
      <c r="J4738" s="1104" t="s">
        <v>9984</v>
      </c>
    </row>
    <row x14ac:dyDescent="0.25" r="4739" customHeight="1" ht="23.25">
      <c r="A4739" s="97">
        <v>76</v>
      </c>
      <c r="B4739" s="2" t="s">
        <v>9980</v>
      </c>
      <c r="C4739" s="1101">
        <v>4738</v>
      </c>
      <c r="D4739" s="1101">
        <v>27</v>
      </c>
      <c r="E4739" s="1101">
        <v>52</v>
      </c>
      <c r="F4739" s="1101">
        <v>522</v>
      </c>
      <c r="G4739" s="1101">
        <v>3</v>
      </c>
      <c r="H4739" s="1102">
        <f>MID(I4739,1,50)</f>
      </c>
      <c r="I4739" s="1" t="s">
        <v>9985</v>
      </c>
      <c r="J4739" s="1104" t="s">
        <v>9986</v>
      </c>
    </row>
    <row x14ac:dyDescent="0.25" r="4740" customHeight="1" ht="23.25">
      <c r="A4740" s="97">
        <v>76</v>
      </c>
      <c r="B4740" s="2" t="s">
        <v>9980</v>
      </c>
      <c r="C4740" s="1101">
        <v>4739</v>
      </c>
      <c r="D4740" s="1101">
        <v>27</v>
      </c>
      <c r="E4740" s="1101">
        <v>52</v>
      </c>
      <c r="F4740" s="1101">
        <v>522</v>
      </c>
      <c r="G4740" s="1101">
        <v>4</v>
      </c>
      <c r="H4740" s="1102">
        <f>MID(I4740,1,50)</f>
      </c>
      <c r="I4740" s="1" t="s">
        <v>9987</v>
      </c>
      <c r="J4740" s="1104" t="s">
        <v>9988</v>
      </c>
    </row>
    <row x14ac:dyDescent="0.25" r="4741" customHeight="1" ht="23.25">
      <c r="A4741" s="97">
        <v>76</v>
      </c>
      <c r="B4741" s="2" t="s">
        <v>9980</v>
      </c>
      <c r="C4741" s="1101">
        <v>4740</v>
      </c>
      <c r="D4741" s="1101">
        <v>27</v>
      </c>
      <c r="E4741" s="1101">
        <v>52</v>
      </c>
      <c r="F4741" s="1101">
        <v>522</v>
      </c>
      <c r="G4741" s="1101">
        <v>5</v>
      </c>
      <c r="H4741" s="1102">
        <f>MID(I4741,1,50)</f>
      </c>
      <c r="I4741" s="1" t="s">
        <v>9989</v>
      </c>
      <c r="J4741" s="1104" t="s">
        <v>9990</v>
      </c>
    </row>
    <row x14ac:dyDescent="0.25" r="4742" customHeight="1" ht="23.25">
      <c r="A4742" s="97">
        <v>76</v>
      </c>
      <c r="B4742" s="2" t="s">
        <v>9980</v>
      </c>
      <c r="C4742" s="1101">
        <v>4741</v>
      </c>
      <c r="D4742" s="1101">
        <v>27</v>
      </c>
      <c r="E4742" s="1101">
        <v>52</v>
      </c>
      <c r="F4742" s="1101">
        <v>522</v>
      </c>
      <c r="G4742" s="1101">
        <v>6</v>
      </c>
      <c r="H4742" s="1102">
        <f>MID(I4742,1,50)</f>
      </c>
      <c r="I4742" s="1" t="s">
        <v>9991</v>
      </c>
      <c r="J4742" s="1104" t="s">
        <v>9992</v>
      </c>
    </row>
    <row x14ac:dyDescent="0.25" r="4743" customHeight="1" ht="23.25">
      <c r="A4743" s="97">
        <v>76</v>
      </c>
      <c r="B4743" s="2" t="s">
        <v>9980</v>
      </c>
      <c r="C4743" s="1101">
        <v>4742</v>
      </c>
      <c r="D4743" s="1101">
        <v>27</v>
      </c>
      <c r="E4743" s="1101">
        <v>52</v>
      </c>
      <c r="F4743" s="1101">
        <v>522</v>
      </c>
      <c r="G4743" s="1101">
        <v>7</v>
      </c>
      <c r="H4743" s="1102">
        <f>MID(I4743,1,50)</f>
      </c>
      <c r="I4743" s="1" t="s">
        <v>9993</v>
      </c>
      <c r="J4743" s="1104" t="s">
        <v>9994</v>
      </c>
    </row>
    <row x14ac:dyDescent="0.25" r="4744" customHeight="1" ht="23.25">
      <c r="A4744" s="97">
        <v>76</v>
      </c>
      <c r="B4744" s="2" t="s">
        <v>9980</v>
      </c>
      <c r="C4744" s="1101">
        <v>4743</v>
      </c>
      <c r="D4744" s="1101">
        <v>27</v>
      </c>
      <c r="E4744" s="1101">
        <v>52</v>
      </c>
      <c r="F4744" s="1101">
        <v>522</v>
      </c>
      <c r="G4744" s="1101">
        <v>8</v>
      </c>
      <c r="H4744" s="1102">
        <f>MID(I4744,1,50)</f>
      </c>
      <c r="I4744" s="1" t="s">
        <v>9995</v>
      </c>
      <c r="J4744" s="1104" t="s">
        <v>9996</v>
      </c>
    </row>
    <row x14ac:dyDescent="0.25" r="4745" customHeight="1" ht="23.25">
      <c r="A4745" s="97">
        <v>76</v>
      </c>
      <c r="B4745" s="2" t="s">
        <v>9980</v>
      </c>
      <c r="C4745" s="1101">
        <v>4744</v>
      </c>
      <c r="D4745" s="1101">
        <v>27</v>
      </c>
      <c r="E4745" s="1101">
        <v>52</v>
      </c>
      <c r="F4745" s="1101">
        <v>522</v>
      </c>
      <c r="G4745" s="1101">
        <v>9</v>
      </c>
      <c r="H4745" s="1102">
        <f>MID(I4745,1,50)</f>
      </c>
      <c r="I4745" s="1" t="s">
        <v>9997</v>
      </c>
      <c r="J4745" s="1104" t="s">
        <v>9998</v>
      </c>
    </row>
    <row x14ac:dyDescent="0.25" r="4746" customHeight="1" ht="23.25">
      <c r="A4746" s="97">
        <v>76</v>
      </c>
      <c r="B4746" s="2" t="s">
        <v>9980</v>
      </c>
      <c r="C4746" s="1101">
        <v>4745</v>
      </c>
      <c r="D4746" s="1101">
        <v>27</v>
      </c>
      <c r="E4746" s="1101">
        <v>52</v>
      </c>
      <c r="F4746" s="1101">
        <v>522</v>
      </c>
      <c r="G4746" s="1101">
        <v>10</v>
      </c>
      <c r="H4746" s="1102">
        <f>MID(I4746,1,50)</f>
      </c>
      <c r="I4746" s="1" t="s">
        <v>9999</v>
      </c>
      <c r="J4746" s="1104" t="s">
        <v>10000</v>
      </c>
    </row>
    <row x14ac:dyDescent="0.25" r="4747" customHeight="1" ht="23.25">
      <c r="A4747" s="97">
        <v>76</v>
      </c>
      <c r="B4747" s="2" t="s">
        <v>9980</v>
      </c>
      <c r="C4747" s="1101">
        <v>4746</v>
      </c>
      <c r="D4747" s="1101">
        <v>27</v>
      </c>
      <c r="E4747" s="1101">
        <v>52</v>
      </c>
      <c r="F4747" s="1101">
        <v>522</v>
      </c>
      <c r="G4747" s="1101">
        <v>11</v>
      </c>
      <c r="H4747" s="1102">
        <f>MID(I4747,1,50)</f>
      </c>
      <c r="I4747" s="1" t="s">
        <v>10001</v>
      </c>
      <c r="J4747" s="1104" t="s">
        <v>10002</v>
      </c>
    </row>
    <row x14ac:dyDescent="0.25" r="4748" customHeight="1" ht="23.25">
      <c r="A4748" s="97">
        <v>76</v>
      </c>
      <c r="B4748" s="2" t="s">
        <v>9980</v>
      </c>
      <c r="C4748" s="1101">
        <v>4747</v>
      </c>
      <c r="D4748" s="1101">
        <v>27</v>
      </c>
      <c r="E4748" s="1101">
        <v>52</v>
      </c>
      <c r="F4748" s="1101">
        <v>522</v>
      </c>
      <c r="G4748" s="1101">
        <v>12</v>
      </c>
      <c r="H4748" s="1102">
        <f>MID(I4748,1,50)</f>
      </c>
      <c r="I4748" s="1" t="s">
        <v>10003</v>
      </c>
      <c r="J4748" s="1104" t="s">
        <v>10004</v>
      </c>
    </row>
    <row x14ac:dyDescent="0.25" r="4749" customHeight="1" ht="23.25">
      <c r="A4749" s="97">
        <v>76</v>
      </c>
      <c r="B4749" s="2" t="s">
        <v>9980</v>
      </c>
      <c r="C4749" s="1101">
        <v>4748</v>
      </c>
      <c r="D4749" s="1101">
        <v>27</v>
      </c>
      <c r="E4749" s="1101">
        <v>52</v>
      </c>
      <c r="F4749" s="1101">
        <v>522</v>
      </c>
      <c r="G4749" s="1101">
        <v>13</v>
      </c>
      <c r="H4749" s="1102">
        <f>MID(I4749,1,50)</f>
      </c>
      <c r="I4749" s="1" t="s">
        <v>10005</v>
      </c>
      <c r="J4749" s="1104" t="s">
        <v>10006</v>
      </c>
    </row>
    <row x14ac:dyDescent="0.25" r="4750" customHeight="1" ht="23.25">
      <c r="A4750" s="97">
        <v>76</v>
      </c>
      <c r="B4750" s="2" t="s">
        <v>9980</v>
      </c>
      <c r="C4750" s="1101">
        <v>4749</v>
      </c>
      <c r="D4750" s="1101">
        <v>27</v>
      </c>
      <c r="E4750" s="1101">
        <v>52</v>
      </c>
      <c r="F4750" s="1101">
        <v>522</v>
      </c>
      <c r="G4750" s="1101">
        <v>14</v>
      </c>
      <c r="H4750" s="1102">
        <f>MID(I4750,1,50)</f>
      </c>
      <c r="I4750" s="1" t="s">
        <v>10007</v>
      </c>
      <c r="J4750" s="1104" t="s">
        <v>10008</v>
      </c>
    </row>
    <row x14ac:dyDescent="0.25" r="4751" customHeight="1" ht="23.25">
      <c r="A4751" s="97">
        <v>76</v>
      </c>
      <c r="B4751" s="2" t="s">
        <v>9980</v>
      </c>
      <c r="C4751" s="1101">
        <v>4750</v>
      </c>
      <c r="D4751" s="1101">
        <v>27</v>
      </c>
      <c r="E4751" s="1101">
        <v>52</v>
      </c>
      <c r="F4751" s="1101">
        <v>523</v>
      </c>
      <c r="G4751" s="1101">
        <v>15</v>
      </c>
      <c r="H4751" s="1102">
        <f>MID(I4751,1,50)</f>
      </c>
      <c r="I4751" s="1" t="s">
        <v>10009</v>
      </c>
      <c r="J4751" s="1104" t="s">
        <v>10010</v>
      </c>
    </row>
    <row x14ac:dyDescent="0.25" r="4752" customHeight="1" ht="23.25">
      <c r="A4752" s="97">
        <v>76</v>
      </c>
      <c r="B4752" s="2" t="s">
        <v>9980</v>
      </c>
      <c r="C4752" s="1101">
        <v>4751</v>
      </c>
      <c r="D4752" s="1101">
        <v>27</v>
      </c>
      <c r="E4752" s="1101">
        <v>52</v>
      </c>
      <c r="F4752" s="1101">
        <v>523</v>
      </c>
      <c r="G4752" s="1101">
        <v>16</v>
      </c>
      <c r="H4752" s="1102">
        <f>MID(I4752,1,50)</f>
      </c>
      <c r="I4752" s="1" t="s">
        <v>10011</v>
      </c>
      <c r="J4752" s="1104" t="s">
        <v>10012</v>
      </c>
    </row>
    <row x14ac:dyDescent="0.25" r="4753" customHeight="1" ht="23.25">
      <c r="A4753" s="97">
        <v>76</v>
      </c>
      <c r="B4753" s="2" t="s">
        <v>9980</v>
      </c>
      <c r="C4753" s="1101">
        <v>4752</v>
      </c>
      <c r="D4753" s="1101">
        <v>27</v>
      </c>
      <c r="E4753" s="1101">
        <v>52</v>
      </c>
      <c r="F4753" s="1101">
        <v>523</v>
      </c>
      <c r="G4753" s="1101">
        <v>17</v>
      </c>
      <c r="H4753" s="1102">
        <f>MID(I4753,1,50)</f>
      </c>
      <c r="I4753" s="1" t="s">
        <v>10013</v>
      </c>
      <c r="J4753" s="1104" t="s">
        <v>10014</v>
      </c>
    </row>
    <row x14ac:dyDescent="0.25" r="4754" customHeight="1" ht="23.25">
      <c r="A4754" s="97">
        <v>76</v>
      </c>
      <c r="B4754" s="2" t="s">
        <v>9980</v>
      </c>
      <c r="C4754" s="1101">
        <v>4753</v>
      </c>
      <c r="D4754" s="1101">
        <v>27</v>
      </c>
      <c r="E4754" s="1101">
        <v>52</v>
      </c>
      <c r="F4754" s="1101">
        <v>523</v>
      </c>
      <c r="G4754" s="1101">
        <v>18</v>
      </c>
      <c r="H4754" s="1102">
        <f>MID(I4754,1,50)</f>
      </c>
      <c r="I4754" s="1" t="s">
        <v>10015</v>
      </c>
      <c r="J4754" s="1104" t="s">
        <v>10016</v>
      </c>
    </row>
    <row x14ac:dyDescent="0.25" r="4755" customHeight="1" ht="23.25">
      <c r="A4755" s="97">
        <v>76</v>
      </c>
      <c r="B4755" s="2" t="s">
        <v>9980</v>
      </c>
      <c r="C4755" s="1101">
        <v>4754</v>
      </c>
      <c r="D4755" s="1101">
        <v>27</v>
      </c>
      <c r="E4755" s="1101">
        <v>52</v>
      </c>
      <c r="F4755" s="1101">
        <v>523</v>
      </c>
      <c r="G4755" s="1101">
        <v>19</v>
      </c>
      <c r="H4755" s="1102">
        <f>MID(I4755,1,50)</f>
      </c>
      <c r="I4755" s="1" t="s">
        <v>10017</v>
      </c>
      <c r="J4755" s="1104" t="s">
        <v>10018</v>
      </c>
    </row>
    <row x14ac:dyDescent="0.25" r="4756" customHeight="1" ht="23.25">
      <c r="A4756" s="97">
        <v>76</v>
      </c>
      <c r="B4756" s="2" t="s">
        <v>9980</v>
      </c>
      <c r="C4756" s="1101">
        <v>4755</v>
      </c>
      <c r="D4756" s="1101">
        <v>27</v>
      </c>
      <c r="E4756" s="1101">
        <v>52</v>
      </c>
      <c r="F4756" s="1101">
        <v>523</v>
      </c>
      <c r="G4756" s="1101">
        <v>20</v>
      </c>
      <c r="H4756" s="1102">
        <f>MID(I4756,1,50)</f>
      </c>
      <c r="I4756" s="1" t="s">
        <v>10019</v>
      </c>
      <c r="J4756" s="1104" t="s">
        <v>10020</v>
      </c>
    </row>
    <row x14ac:dyDescent="0.25" r="4757" customHeight="1" ht="23.25">
      <c r="A4757" s="97">
        <v>76</v>
      </c>
      <c r="B4757" s="2" t="s">
        <v>9980</v>
      </c>
      <c r="C4757" s="1101">
        <v>4756</v>
      </c>
      <c r="D4757" s="1101">
        <v>27</v>
      </c>
      <c r="E4757" s="1101">
        <v>52</v>
      </c>
      <c r="F4757" s="1101">
        <v>523</v>
      </c>
      <c r="G4757" s="1101">
        <v>21</v>
      </c>
      <c r="H4757" s="1102">
        <f>MID(I4757,1,50)</f>
      </c>
      <c r="I4757" s="1" t="s">
        <v>10021</v>
      </c>
      <c r="J4757" s="1104" t="s">
        <v>10022</v>
      </c>
    </row>
    <row x14ac:dyDescent="0.25" r="4758" customHeight="1" ht="23.25">
      <c r="A4758" s="97">
        <v>76</v>
      </c>
      <c r="B4758" s="2" t="s">
        <v>9980</v>
      </c>
      <c r="C4758" s="1101">
        <v>4757</v>
      </c>
      <c r="D4758" s="1101">
        <v>27</v>
      </c>
      <c r="E4758" s="1101">
        <v>52</v>
      </c>
      <c r="F4758" s="1101">
        <v>523</v>
      </c>
      <c r="G4758" s="1101">
        <v>22</v>
      </c>
      <c r="H4758" s="1102">
        <f>MID(I4758,1,50)</f>
      </c>
      <c r="I4758" s="1" t="s">
        <v>10023</v>
      </c>
      <c r="J4758" s="1104" t="s">
        <v>10024</v>
      </c>
    </row>
    <row x14ac:dyDescent="0.25" r="4759" customHeight="1" ht="23.25">
      <c r="A4759" s="97">
        <v>76</v>
      </c>
      <c r="B4759" s="2" t="s">
        <v>9980</v>
      </c>
      <c r="C4759" s="1101">
        <v>4758</v>
      </c>
      <c r="D4759" s="1101">
        <v>27</v>
      </c>
      <c r="E4759" s="1101">
        <v>52</v>
      </c>
      <c r="F4759" s="1101">
        <v>523</v>
      </c>
      <c r="G4759" s="1101">
        <v>23</v>
      </c>
      <c r="H4759" s="1102">
        <f>MID(I4759,1,50)</f>
      </c>
      <c r="I4759" s="1" t="s">
        <v>10025</v>
      </c>
      <c r="J4759" s="1104" t="s">
        <v>10026</v>
      </c>
    </row>
    <row x14ac:dyDescent="0.25" r="4760" customHeight="1" ht="23.25">
      <c r="A4760" s="97">
        <v>76</v>
      </c>
      <c r="B4760" s="2" t="s">
        <v>9980</v>
      </c>
      <c r="C4760" s="1101">
        <v>4759</v>
      </c>
      <c r="D4760" s="1101">
        <v>27</v>
      </c>
      <c r="E4760" s="1101">
        <v>52</v>
      </c>
      <c r="F4760" s="1101">
        <v>523</v>
      </c>
      <c r="G4760" s="1101">
        <v>24</v>
      </c>
      <c r="H4760" s="1102">
        <f>MID(I4760,1,50)</f>
      </c>
      <c r="I4760" s="1" t="s">
        <v>10027</v>
      </c>
      <c r="J4760" s="1104" t="s">
        <v>10028</v>
      </c>
    </row>
    <row x14ac:dyDescent="0.25" r="4761" customHeight="1" ht="23.25">
      <c r="A4761" s="97">
        <v>76</v>
      </c>
      <c r="B4761" s="2" t="s">
        <v>9980</v>
      </c>
      <c r="C4761" s="1101">
        <v>4760</v>
      </c>
      <c r="D4761" s="1101">
        <v>27</v>
      </c>
      <c r="E4761" s="1101">
        <v>52</v>
      </c>
      <c r="F4761" s="1101">
        <v>523</v>
      </c>
      <c r="G4761" s="1101">
        <v>25</v>
      </c>
      <c r="H4761" s="1102">
        <f>MID(I4761,1,50)</f>
      </c>
      <c r="I4761" s="1" t="s">
        <v>8150</v>
      </c>
      <c r="J4761" s="1104" t="s">
        <v>10029</v>
      </c>
    </row>
    <row x14ac:dyDescent="0.25" r="4762" customHeight="1" ht="23.25">
      <c r="A4762" s="97">
        <v>76</v>
      </c>
      <c r="B4762" s="2" t="s">
        <v>9980</v>
      </c>
      <c r="C4762" s="1101">
        <v>4761</v>
      </c>
      <c r="D4762" s="1101">
        <v>27</v>
      </c>
      <c r="E4762" s="1101">
        <v>52</v>
      </c>
      <c r="F4762" s="1101">
        <v>523</v>
      </c>
      <c r="G4762" s="1101">
        <v>26</v>
      </c>
      <c r="H4762" s="1102">
        <f>MID(I4762,1,50)</f>
      </c>
      <c r="I4762" s="1" t="s">
        <v>10030</v>
      </c>
      <c r="J4762" s="1104" t="s">
        <v>10031</v>
      </c>
    </row>
    <row x14ac:dyDescent="0.25" r="4763" customHeight="1" ht="23.25">
      <c r="A4763" s="97">
        <v>76</v>
      </c>
      <c r="B4763" s="2" t="s">
        <v>9980</v>
      </c>
      <c r="C4763" s="1101">
        <v>4762</v>
      </c>
      <c r="D4763" s="1101">
        <v>27</v>
      </c>
      <c r="E4763" s="1101">
        <v>52</v>
      </c>
      <c r="F4763" s="1101">
        <v>523</v>
      </c>
      <c r="G4763" s="1101">
        <v>27</v>
      </c>
      <c r="H4763" s="1102">
        <f>MID(I4763,1,50)</f>
      </c>
      <c r="I4763" s="1" t="s">
        <v>10032</v>
      </c>
      <c r="J4763" s="1104" t="s">
        <v>10033</v>
      </c>
    </row>
    <row x14ac:dyDescent="0.25" r="4764" customHeight="1" ht="23.25">
      <c r="A4764" s="97">
        <v>76</v>
      </c>
      <c r="B4764" s="2" t="s">
        <v>9980</v>
      </c>
      <c r="C4764" s="1101">
        <v>4763</v>
      </c>
      <c r="D4764" s="1101">
        <v>27</v>
      </c>
      <c r="E4764" s="1101">
        <v>52</v>
      </c>
      <c r="F4764" s="1101">
        <v>523</v>
      </c>
      <c r="G4764" s="1101">
        <v>28</v>
      </c>
      <c r="H4764" s="1102">
        <f>MID(I4764,1,50)</f>
      </c>
      <c r="I4764" s="1" t="s">
        <v>10034</v>
      </c>
      <c r="J4764" s="1104" t="s">
        <v>10035</v>
      </c>
    </row>
    <row x14ac:dyDescent="0.25" r="4765" customHeight="1" ht="23.25">
      <c r="A4765" s="97">
        <v>76</v>
      </c>
      <c r="B4765" s="2" t="s">
        <v>9980</v>
      </c>
      <c r="C4765" s="1101">
        <v>4764</v>
      </c>
      <c r="D4765" s="1101">
        <v>27</v>
      </c>
      <c r="E4765" s="1101">
        <v>52</v>
      </c>
      <c r="F4765" s="1101">
        <v>523</v>
      </c>
      <c r="G4765" s="1101">
        <v>29</v>
      </c>
      <c r="H4765" s="1102">
        <f>MID(I4765,1,50)</f>
      </c>
      <c r="I4765" s="1" t="s">
        <v>10036</v>
      </c>
      <c r="J4765" s="1104" t="s">
        <v>10037</v>
      </c>
    </row>
    <row x14ac:dyDescent="0.25" r="4766" customHeight="1" ht="23.25">
      <c r="A4766" s="97">
        <v>76</v>
      </c>
      <c r="B4766" s="2" t="s">
        <v>9980</v>
      </c>
      <c r="C4766" s="1101">
        <v>4765</v>
      </c>
      <c r="D4766" s="1101">
        <v>27</v>
      </c>
      <c r="E4766" s="1101">
        <v>52</v>
      </c>
      <c r="F4766" s="1101">
        <v>523</v>
      </c>
      <c r="G4766" s="1101">
        <v>30</v>
      </c>
      <c r="H4766" s="1102">
        <f>MID(I4766,1,50)</f>
      </c>
      <c r="I4766" s="1" t="s">
        <v>10038</v>
      </c>
      <c r="J4766" s="1104" t="s">
        <v>10039</v>
      </c>
    </row>
    <row x14ac:dyDescent="0.25" r="4767" customHeight="1" ht="23.25">
      <c r="A4767" s="97">
        <v>76</v>
      </c>
      <c r="B4767" s="2" t="s">
        <v>9980</v>
      </c>
      <c r="C4767" s="1101">
        <v>4766</v>
      </c>
      <c r="D4767" s="1101">
        <v>27</v>
      </c>
      <c r="E4767" s="1101">
        <v>52</v>
      </c>
      <c r="F4767" s="1101">
        <v>523</v>
      </c>
      <c r="G4767" s="1101">
        <v>31</v>
      </c>
      <c r="H4767" s="1102">
        <f>MID(I4767,1,50)</f>
      </c>
      <c r="I4767" s="1" t="s">
        <v>10040</v>
      </c>
      <c r="J4767" s="1104" t="s">
        <v>10041</v>
      </c>
    </row>
    <row x14ac:dyDescent="0.25" r="4768" customHeight="1" ht="23.25">
      <c r="A4768" s="97">
        <v>76</v>
      </c>
      <c r="B4768" s="2" t="s">
        <v>9980</v>
      </c>
      <c r="C4768" s="1101">
        <v>4767</v>
      </c>
      <c r="D4768" s="1101">
        <v>27</v>
      </c>
      <c r="E4768" s="1101">
        <v>52</v>
      </c>
      <c r="F4768" s="1101">
        <v>524</v>
      </c>
      <c r="G4768" s="1101">
        <v>32</v>
      </c>
      <c r="H4768" s="1102">
        <f>MID(I4768,1,50)</f>
      </c>
      <c r="I4768" s="1" t="s">
        <v>10042</v>
      </c>
      <c r="J4768" s="1104" t="s">
        <v>10043</v>
      </c>
    </row>
    <row x14ac:dyDescent="0.25" r="4769" customHeight="1" ht="23.25">
      <c r="A4769" s="97">
        <v>76</v>
      </c>
      <c r="B4769" s="2" t="s">
        <v>9980</v>
      </c>
      <c r="C4769" s="1101">
        <v>4768</v>
      </c>
      <c r="D4769" s="1101">
        <v>27</v>
      </c>
      <c r="E4769" s="1101">
        <v>52</v>
      </c>
      <c r="F4769" s="1101">
        <v>524</v>
      </c>
      <c r="G4769" s="1101">
        <v>33</v>
      </c>
      <c r="H4769" s="1102">
        <f>MID(I4769,1,50)</f>
      </c>
      <c r="I4769" s="1" t="s">
        <v>10044</v>
      </c>
      <c r="J4769" s="1104" t="s">
        <v>10045</v>
      </c>
    </row>
    <row x14ac:dyDescent="0.25" r="4770" customHeight="1" ht="23.25">
      <c r="A4770" s="97">
        <v>76</v>
      </c>
      <c r="B4770" s="2" t="s">
        <v>9980</v>
      </c>
      <c r="C4770" s="1101">
        <v>4769</v>
      </c>
      <c r="D4770" s="1101">
        <v>27</v>
      </c>
      <c r="E4770" s="1101">
        <v>52</v>
      </c>
      <c r="F4770" s="1101">
        <v>524</v>
      </c>
      <c r="G4770" s="1101">
        <v>34</v>
      </c>
      <c r="H4770" s="1102">
        <f>MID(I4770,1,50)</f>
      </c>
      <c r="I4770" s="1" t="s">
        <v>10046</v>
      </c>
      <c r="J4770" s="1104" t="s">
        <v>10047</v>
      </c>
    </row>
    <row x14ac:dyDescent="0.25" r="4771" customHeight="1" ht="23.25">
      <c r="A4771" s="97">
        <v>76</v>
      </c>
      <c r="B4771" s="2" t="s">
        <v>9980</v>
      </c>
      <c r="C4771" s="1101">
        <v>4770</v>
      </c>
      <c r="D4771" s="1101">
        <v>27</v>
      </c>
      <c r="E4771" s="1101">
        <v>52</v>
      </c>
      <c r="F4771" s="1101">
        <v>524</v>
      </c>
      <c r="G4771" s="1101">
        <v>35</v>
      </c>
      <c r="H4771" s="1102">
        <f>MID(I4771,1,50)</f>
      </c>
      <c r="I4771" s="1" t="s">
        <v>10048</v>
      </c>
      <c r="J4771" s="1104" t="s">
        <v>10049</v>
      </c>
    </row>
    <row x14ac:dyDescent="0.25" r="4772" customHeight="1" ht="23.25">
      <c r="A4772" s="97">
        <v>76</v>
      </c>
      <c r="B4772" s="2" t="s">
        <v>9980</v>
      </c>
      <c r="C4772" s="1101">
        <v>4771</v>
      </c>
      <c r="D4772" s="1101">
        <v>27</v>
      </c>
      <c r="E4772" s="1101">
        <v>52</v>
      </c>
      <c r="F4772" s="1101">
        <v>524</v>
      </c>
      <c r="G4772" s="1101">
        <v>36</v>
      </c>
      <c r="H4772" s="1102">
        <f>MID(I4772,1,50)</f>
      </c>
      <c r="I4772" s="1" t="s">
        <v>10050</v>
      </c>
      <c r="J4772" s="1104" t="s">
        <v>10051</v>
      </c>
    </row>
    <row x14ac:dyDescent="0.25" r="4773" customHeight="1" ht="23.25">
      <c r="A4773" s="97">
        <v>76</v>
      </c>
      <c r="B4773" s="2" t="s">
        <v>9980</v>
      </c>
      <c r="C4773" s="1101">
        <v>4772</v>
      </c>
      <c r="D4773" s="1101">
        <v>27</v>
      </c>
      <c r="E4773" s="1101">
        <v>52</v>
      </c>
      <c r="F4773" s="1101">
        <v>524</v>
      </c>
      <c r="G4773" s="1101">
        <v>37</v>
      </c>
      <c r="H4773" s="1102">
        <f>MID(I4773,1,50)</f>
      </c>
      <c r="I4773" s="1" t="s">
        <v>10052</v>
      </c>
      <c r="J4773" s="1104" t="s">
        <v>10053</v>
      </c>
    </row>
    <row x14ac:dyDescent="0.25" r="4774" customHeight="1" ht="23.25">
      <c r="A4774" s="97">
        <v>76</v>
      </c>
      <c r="B4774" s="2" t="s">
        <v>9980</v>
      </c>
      <c r="C4774" s="1101">
        <v>4773</v>
      </c>
      <c r="D4774" s="1101">
        <v>27</v>
      </c>
      <c r="E4774" s="1101">
        <v>52</v>
      </c>
      <c r="F4774" s="1101">
        <v>524</v>
      </c>
      <c r="G4774" s="1101">
        <v>38</v>
      </c>
      <c r="H4774" s="1102">
        <f>MID(I4774,1,50)</f>
      </c>
      <c r="I4774" s="1" t="s">
        <v>10054</v>
      </c>
      <c r="J4774" s="1104" t="s">
        <v>10055</v>
      </c>
    </row>
    <row x14ac:dyDescent="0.25" r="4775" customHeight="1" ht="23.25">
      <c r="A4775" s="97">
        <v>76</v>
      </c>
      <c r="B4775" s="2" t="s">
        <v>9980</v>
      </c>
      <c r="C4775" s="1101">
        <v>4774</v>
      </c>
      <c r="D4775" s="1101">
        <v>27</v>
      </c>
      <c r="E4775" s="1101">
        <v>52</v>
      </c>
      <c r="F4775" s="1101">
        <v>524</v>
      </c>
      <c r="G4775" s="1101">
        <v>39</v>
      </c>
      <c r="H4775" s="1102">
        <f>MID(I4775,1,50)</f>
      </c>
      <c r="I4775" s="1" t="s">
        <v>10056</v>
      </c>
      <c r="J4775" s="1104" t="s">
        <v>10057</v>
      </c>
    </row>
    <row x14ac:dyDescent="0.25" r="4776" customHeight="1" ht="23.25">
      <c r="A4776" s="97">
        <v>76</v>
      </c>
      <c r="B4776" s="2" t="s">
        <v>9980</v>
      </c>
      <c r="C4776" s="1101">
        <v>4775</v>
      </c>
      <c r="D4776" s="1101">
        <v>27</v>
      </c>
      <c r="E4776" s="1101">
        <v>52</v>
      </c>
      <c r="F4776" s="1101">
        <v>524</v>
      </c>
      <c r="G4776" s="1101">
        <v>40</v>
      </c>
      <c r="H4776" s="1102">
        <f>MID(I4776,1,50)</f>
      </c>
      <c r="I4776" s="1" t="s">
        <v>10058</v>
      </c>
      <c r="J4776" s="1104" t="s">
        <v>10059</v>
      </c>
    </row>
    <row x14ac:dyDescent="0.25" r="4777" customHeight="1" ht="23.25">
      <c r="A4777" s="97">
        <v>76</v>
      </c>
      <c r="B4777" s="2" t="s">
        <v>9980</v>
      </c>
      <c r="C4777" s="1101">
        <v>4776</v>
      </c>
      <c r="D4777" s="1101">
        <v>27</v>
      </c>
      <c r="E4777" s="1101">
        <v>52</v>
      </c>
      <c r="F4777" s="1101">
        <v>524</v>
      </c>
      <c r="G4777" s="1101">
        <v>41</v>
      </c>
      <c r="H4777" s="1102">
        <f>MID(I4777,1,50)</f>
      </c>
      <c r="I4777" s="1" t="s">
        <v>10060</v>
      </c>
      <c r="J4777" s="1104" t="s">
        <v>10061</v>
      </c>
    </row>
    <row x14ac:dyDescent="0.25" r="4778" customHeight="1" ht="23.25">
      <c r="A4778" s="97">
        <v>76</v>
      </c>
      <c r="B4778" s="2" t="s">
        <v>9980</v>
      </c>
      <c r="C4778" s="1101">
        <v>4777</v>
      </c>
      <c r="D4778" s="1101">
        <v>27</v>
      </c>
      <c r="E4778" s="1101">
        <v>52</v>
      </c>
      <c r="F4778" s="1101">
        <v>524</v>
      </c>
      <c r="G4778" s="1101">
        <v>42</v>
      </c>
      <c r="H4778" s="1102">
        <f>MID(I4778,1,50)</f>
      </c>
      <c r="I4778" s="1" t="s">
        <v>10062</v>
      </c>
      <c r="J4778" s="1104" t="s">
        <v>10063</v>
      </c>
    </row>
    <row x14ac:dyDescent="0.25" r="4779" customHeight="1" ht="23.25">
      <c r="A4779" s="97">
        <v>76</v>
      </c>
      <c r="B4779" s="2" t="s">
        <v>9980</v>
      </c>
      <c r="C4779" s="1101">
        <v>4778</v>
      </c>
      <c r="D4779" s="1101">
        <v>27</v>
      </c>
      <c r="E4779" s="1101">
        <v>52</v>
      </c>
      <c r="F4779" s="1101">
        <v>524</v>
      </c>
      <c r="G4779" s="1101">
        <v>43</v>
      </c>
      <c r="H4779" s="1102">
        <f>MID(I4779,1,50)</f>
      </c>
      <c r="I4779" s="1" t="s">
        <v>10064</v>
      </c>
      <c r="J4779" s="1104" t="s">
        <v>10065</v>
      </c>
    </row>
    <row x14ac:dyDescent="0.25" r="4780" customHeight="1" ht="23.25">
      <c r="A4780" s="97">
        <v>76</v>
      </c>
      <c r="B4780" s="2" t="s">
        <v>9980</v>
      </c>
      <c r="C4780" s="1101">
        <v>4779</v>
      </c>
      <c r="D4780" s="1101">
        <v>27</v>
      </c>
      <c r="E4780" s="1101">
        <v>52</v>
      </c>
      <c r="F4780" s="1101">
        <v>524</v>
      </c>
      <c r="G4780" s="1101">
        <v>44</v>
      </c>
      <c r="H4780" s="1102">
        <f>MID(I4780,1,50)</f>
      </c>
      <c r="I4780" s="1" t="s">
        <v>10066</v>
      </c>
      <c r="J4780" s="1104" t="s">
        <v>10067</v>
      </c>
    </row>
    <row x14ac:dyDescent="0.25" r="4781" customHeight="1" ht="23.25">
      <c r="A4781" s="97">
        <v>76</v>
      </c>
      <c r="B4781" s="2" t="s">
        <v>9980</v>
      </c>
      <c r="C4781" s="1101">
        <v>4780</v>
      </c>
      <c r="D4781" s="1101">
        <v>27</v>
      </c>
      <c r="E4781" s="1101">
        <v>52</v>
      </c>
      <c r="F4781" s="1101">
        <v>524</v>
      </c>
      <c r="G4781" s="1101">
        <v>45</v>
      </c>
      <c r="H4781" s="1102">
        <f>MID(I4781,1,50)</f>
      </c>
      <c r="I4781" s="1" t="s">
        <v>10068</v>
      </c>
      <c r="J4781" s="1104" t="s">
        <v>10069</v>
      </c>
    </row>
    <row x14ac:dyDescent="0.25" r="4782" customHeight="1" ht="23.25">
      <c r="A4782" s="97">
        <v>76</v>
      </c>
      <c r="B4782" s="2" t="s">
        <v>9980</v>
      </c>
      <c r="C4782" s="1101">
        <v>4781</v>
      </c>
      <c r="D4782" s="1101">
        <v>27</v>
      </c>
      <c r="E4782" s="1101">
        <v>52</v>
      </c>
      <c r="F4782" s="1101">
        <v>524</v>
      </c>
      <c r="G4782" s="1101">
        <v>46</v>
      </c>
      <c r="H4782" s="1102">
        <f>MID(I4782,1,50)</f>
      </c>
      <c r="I4782" s="1" t="s">
        <v>10070</v>
      </c>
      <c r="J4782" s="1104" t="s">
        <v>10071</v>
      </c>
    </row>
    <row x14ac:dyDescent="0.25" r="4783" customHeight="1" ht="23.25">
      <c r="A4783" s="97">
        <v>76</v>
      </c>
      <c r="B4783" s="2" t="s">
        <v>9980</v>
      </c>
      <c r="C4783" s="1101">
        <v>4782</v>
      </c>
      <c r="D4783" s="1101">
        <v>27</v>
      </c>
      <c r="E4783" s="1101">
        <v>52</v>
      </c>
      <c r="F4783" s="1101">
        <v>524</v>
      </c>
      <c r="G4783" s="1101">
        <v>47</v>
      </c>
      <c r="H4783" s="1102">
        <f>MID(I4783,1,50)</f>
      </c>
      <c r="I4783" s="1" t="s">
        <v>10072</v>
      </c>
      <c r="J4783" s="1104" t="s">
        <v>10073</v>
      </c>
    </row>
    <row x14ac:dyDescent="0.25" r="4784" customHeight="1" ht="23.25">
      <c r="A4784" s="97">
        <v>76</v>
      </c>
      <c r="B4784" s="2" t="s">
        <v>9980</v>
      </c>
      <c r="C4784" s="1101">
        <v>4783</v>
      </c>
      <c r="D4784" s="1101">
        <v>27</v>
      </c>
      <c r="E4784" s="1101">
        <v>52</v>
      </c>
      <c r="F4784" s="1101">
        <v>524</v>
      </c>
      <c r="G4784" s="1101">
        <v>48</v>
      </c>
      <c r="H4784" s="1102">
        <f>MID(I4784,1,50)</f>
      </c>
      <c r="I4784" s="1" t="s">
        <v>10074</v>
      </c>
      <c r="J4784" s="1104" t="s">
        <v>10075</v>
      </c>
    </row>
    <row x14ac:dyDescent="0.25" r="4785" customHeight="1" ht="23.25">
      <c r="A4785" s="97">
        <v>76</v>
      </c>
      <c r="B4785" s="2" t="s">
        <v>9980</v>
      </c>
      <c r="C4785" s="1101">
        <v>4784</v>
      </c>
      <c r="D4785" s="1101">
        <v>27</v>
      </c>
      <c r="E4785" s="1101">
        <v>52</v>
      </c>
      <c r="F4785" s="1101">
        <v>524</v>
      </c>
      <c r="G4785" s="1101">
        <v>49</v>
      </c>
      <c r="H4785" s="1102">
        <f>MID(I4785,1,50)</f>
      </c>
      <c r="I4785" s="1" t="s">
        <v>10076</v>
      </c>
      <c r="J4785" s="1104" t="s">
        <v>10077</v>
      </c>
    </row>
    <row x14ac:dyDescent="0.25" r="4786" customHeight="1" ht="23.25">
      <c r="A4786" s="97">
        <v>23</v>
      </c>
      <c r="B4786" s="2" t="s">
        <v>10078</v>
      </c>
      <c r="C4786" s="1101">
        <v>4785</v>
      </c>
      <c r="D4786" s="1101">
        <v>27</v>
      </c>
      <c r="E4786" s="1101">
        <v>53</v>
      </c>
      <c r="F4786" s="1101">
        <v>525</v>
      </c>
      <c r="G4786" s="1101">
        <v>1</v>
      </c>
      <c r="H4786" s="1102">
        <f>MID(I4786,1,50)</f>
      </c>
      <c r="I4786" s="1" t="s">
        <v>10079</v>
      </c>
      <c r="J4786" s="1104" t="s">
        <v>10080</v>
      </c>
    </row>
    <row x14ac:dyDescent="0.25" r="4787" customHeight="1" ht="23.25">
      <c r="A4787" s="97">
        <v>23</v>
      </c>
      <c r="B4787" s="2" t="s">
        <v>10078</v>
      </c>
      <c r="C4787" s="1101">
        <v>4786</v>
      </c>
      <c r="D4787" s="1101">
        <v>27</v>
      </c>
      <c r="E4787" s="1101">
        <v>53</v>
      </c>
      <c r="F4787" s="1101">
        <v>525</v>
      </c>
      <c r="G4787" s="1101">
        <v>2</v>
      </c>
      <c r="H4787" s="1102">
        <f>MID(I4787,1,50)</f>
      </c>
      <c r="I4787" s="1" t="s">
        <v>10081</v>
      </c>
      <c r="J4787" s="1104" t="s">
        <v>10082</v>
      </c>
    </row>
    <row x14ac:dyDescent="0.25" r="4788" customHeight="1" ht="23.25">
      <c r="A4788" s="97">
        <v>23</v>
      </c>
      <c r="B4788" s="2" t="s">
        <v>10078</v>
      </c>
      <c r="C4788" s="1101">
        <v>4787</v>
      </c>
      <c r="D4788" s="1101">
        <v>27</v>
      </c>
      <c r="E4788" s="1101">
        <v>53</v>
      </c>
      <c r="F4788" s="1101">
        <v>525</v>
      </c>
      <c r="G4788" s="1101">
        <v>3</v>
      </c>
      <c r="H4788" s="1102">
        <f>MID(I4788,1,50)</f>
      </c>
      <c r="I4788" s="1" t="s">
        <v>10083</v>
      </c>
      <c r="J4788" s="1104" t="s">
        <v>10084</v>
      </c>
    </row>
    <row x14ac:dyDescent="0.25" r="4789" customHeight="1" ht="23.25">
      <c r="A4789" s="97">
        <v>23</v>
      </c>
      <c r="B4789" s="2" t="s">
        <v>10078</v>
      </c>
      <c r="C4789" s="1101">
        <v>4788</v>
      </c>
      <c r="D4789" s="1101">
        <v>27</v>
      </c>
      <c r="E4789" s="1101">
        <v>53</v>
      </c>
      <c r="F4789" s="1101">
        <v>525</v>
      </c>
      <c r="G4789" s="1101">
        <v>4</v>
      </c>
      <c r="H4789" s="1102">
        <f>MID(I4789,1,50)</f>
      </c>
      <c r="I4789" s="1" t="s">
        <v>10085</v>
      </c>
      <c r="J4789" s="1104" t="s">
        <v>10086</v>
      </c>
    </row>
    <row x14ac:dyDescent="0.25" r="4790" customHeight="1" ht="23.25">
      <c r="A4790" s="97">
        <v>23</v>
      </c>
      <c r="B4790" s="2" t="s">
        <v>10078</v>
      </c>
      <c r="C4790" s="1101">
        <v>4789</v>
      </c>
      <c r="D4790" s="1101">
        <v>27</v>
      </c>
      <c r="E4790" s="1101">
        <v>53</v>
      </c>
      <c r="F4790" s="1101">
        <v>525</v>
      </c>
      <c r="G4790" s="1101">
        <v>5</v>
      </c>
      <c r="H4790" s="1102">
        <f>MID(I4790,1,50)</f>
      </c>
      <c r="I4790" s="1" t="s">
        <v>10087</v>
      </c>
      <c r="J4790" s="1104" t="s">
        <v>10088</v>
      </c>
    </row>
    <row x14ac:dyDescent="0.25" r="4791" customHeight="1" ht="23.25">
      <c r="A4791" s="97">
        <v>23</v>
      </c>
      <c r="B4791" s="2" t="s">
        <v>10078</v>
      </c>
      <c r="C4791" s="1101">
        <v>4790</v>
      </c>
      <c r="D4791" s="1101">
        <v>27</v>
      </c>
      <c r="E4791" s="1101">
        <v>53</v>
      </c>
      <c r="F4791" s="1101">
        <v>525</v>
      </c>
      <c r="G4791" s="1101">
        <v>6</v>
      </c>
      <c r="H4791" s="1102">
        <f>MID(I4791,1,50)</f>
      </c>
      <c r="I4791" s="1" t="s">
        <v>10089</v>
      </c>
      <c r="J4791" s="1104" t="s">
        <v>10090</v>
      </c>
    </row>
    <row x14ac:dyDescent="0.25" r="4792" customHeight="1" ht="23.25">
      <c r="A4792" s="97">
        <v>23</v>
      </c>
      <c r="B4792" s="2" t="s">
        <v>10078</v>
      </c>
      <c r="C4792" s="1101">
        <v>4791</v>
      </c>
      <c r="D4792" s="1101">
        <v>27</v>
      </c>
      <c r="E4792" s="1101">
        <v>53</v>
      </c>
      <c r="F4792" s="1101">
        <v>525</v>
      </c>
      <c r="G4792" s="1101">
        <v>7</v>
      </c>
      <c r="H4792" s="1102">
        <f>MID(I4792,1,50)</f>
      </c>
      <c r="I4792" s="1" t="s">
        <v>10091</v>
      </c>
      <c r="J4792" s="1104" t="s">
        <v>10092</v>
      </c>
    </row>
    <row x14ac:dyDescent="0.25" r="4793" customHeight="1" ht="23.25">
      <c r="A4793" s="97">
        <v>23</v>
      </c>
      <c r="B4793" s="2" t="s">
        <v>10078</v>
      </c>
      <c r="C4793" s="1101">
        <v>4792</v>
      </c>
      <c r="D4793" s="1101">
        <v>27</v>
      </c>
      <c r="E4793" s="1101">
        <v>53</v>
      </c>
      <c r="F4793" s="1101">
        <v>525</v>
      </c>
      <c r="G4793" s="1101">
        <v>8</v>
      </c>
      <c r="H4793" s="1102">
        <f>MID(I4793,1,50)</f>
      </c>
      <c r="I4793" s="1" t="s">
        <v>10093</v>
      </c>
      <c r="J4793" s="1104" t="s">
        <v>10094</v>
      </c>
    </row>
    <row x14ac:dyDescent="0.25" r="4794" customHeight="1" ht="23.25">
      <c r="A4794" s="97">
        <v>23</v>
      </c>
      <c r="B4794" s="2" t="s">
        <v>10078</v>
      </c>
      <c r="C4794" s="1101">
        <v>4793</v>
      </c>
      <c r="D4794" s="1101">
        <v>27</v>
      </c>
      <c r="E4794" s="1101">
        <v>53</v>
      </c>
      <c r="F4794" s="1101">
        <v>525</v>
      </c>
      <c r="G4794" s="1101">
        <v>9</v>
      </c>
      <c r="H4794" s="1102">
        <f>MID(I4794,1,50)</f>
      </c>
      <c r="I4794" s="1" t="s">
        <v>10095</v>
      </c>
      <c r="J4794" s="1104" t="s">
        <v>10096</v>
      </c>
    </row>
    <row x14ac:dyDescent="0.25" r="4795" customHeight="1" ht="23.25">
      <c r="A4795" s="97">
        <v>23</v>
      </c>
      <c r="B4795" s="2" t="s">
        <v>10078</v>
      </c>
      <c r="C4795" s="1101">
        <v>4794</v>
      </c>
      <c r="D4795" s="1101">
        <v>27</v>
      </c>
      <c r="E4795" s="1101">
        <v>53</v>
      </c>
      <c r="F4795" s="1101">
        <v>525</v>
      </c>
      <c r="G4795" s="1101">
        <v>10</v>
      </c>
      <c r="H4795" s="1102">
        <f>MID(I4795,1,50)</f>
      </c>
      <c r="I4795" s="1" t="s">
        <v>10097</v>
      </c>
      <c r="J4795" s="1104" t="s">
        <v>10098</v>
      </c>
    </row>
    <row x14ac:dyDescent="0.25" r="4796" customHeight="1" ht="23.25">
      <c r="A4796" s="97">
        <v>23</v>
      </c>
      <c r="B4796" s="2" t="s">
        <v>10078</v>
      </c>
      <c r="C4796" s="1101">
        <v>4795</v>
      </c>
      <c r="D4796" s="1101">
        <v>27</v>
      </c>
      <c r="E4796" s="1101">
        <v>53</v>
      </c>
      <c r="F4796" s="1101">
        <v>525</v>
      </c>
      <c r="G4796" s="1101">
        <v>11</v>
      </c>
      <c r="H4796" s="1102">
        <f>MID(I4796,1,50)</f>
      </c>
      <c r="I4796" s="1" t="s">
        <v>10099</v>
      </c>
      <c r="J4796" s="1104" t="s">
        <v>10100</v>
      </c>
    </row>
    <row x14ac:dyDescent="0.25" r="4797" customHeight="1" ht="23.25">
      <c r="A4797" s="97">
        <v>23</v>
      </c>
      <c r="B4797" s="2" t="s">
        <v>10078</v>
      </c>
      <c r="C4797" s="1101">
        <v>4796</v>
      </c>
      <c r="D4797" s="1101">
        <v>27</v>
      </c>
      <c r="E4797" s="1101">
        <v>53</v>
      </c>
      <c r="F4797" s="1101">
        <v>525</v>
      </c>
      <c r="G4797" s="1101">
        <v>12</v>
      </c>
      <c r="H4797" s="1102">
        <f>MID(I4797,1,50)</f>
      </c>
      <c r="I4797" s="1" t="s">
        <v>10101</v>
      </c>
      <c r="J4797" s="1104" t="s">
        <v>10102</v>
      </c>
    </row>
    <row x14ac:dyDescent="0.25" r="4798" customHeight="1" ht="23.25">
      <c r="A4798" s="97">
        <v>23</v>
      </c>
      <c r="B4798" s="2" t="s">
        <v>10078</v>
      </c>
      <c r="C4798" s="1101">
        <v>4797</v>
      </c>
      <c r="D4798" s="1101">
        <v>27</v>
      </c>
      <c r="E4798" s="1101">
        <v>53</v>
      </c>
      <c r="F4798" s="1101">
        <v>525</v>
      </c>
      <c r="G4798" s="1101">
        <v>13</v>
      </c>
      <c r="H4798" s="1102">
        <f>MID(I4798,1,50)</f>
      </c>
      <c r="I4798" s="1" t="s">
        <v>10103</v>
      </c>
      <c r="J4798" s="1104" t="s">
        <v>10104</v>
      </c>
    </row>
    <row x14ac:dyDescent="0.25" r="4799" customHeight="1" ht="23.25">
      <c r="A4799" s="97">
        <v>23</v>
      </c>
      <c r="B4799" s="2" t="s">
        <v>10078</v>
      </c>
      <c r="C4799" s="1101">
        <v>4798</v>
      </c>
      <c r="D4799" s="1101">
        <v>27</v>
      </c>
      <c r="E4799" s="1101">
        <v>53</v>
      </c>
      <c r="F4799" s="1101">
        <v>525</v>
      </c>
      <c r="G4799" s="1101">
        <v>14</v>
      </c>
      <c r="H4799" s="1102">
        <f>MID(I4799,1,50)</f>
      </c>
      <c r="I4799" s="1" t="s">
        <v>10105</v>
      </c>
      <c r="J4799" s="1104" t="s">
        <v>10106</v>
      </c>
    </row>
    <row x14ac:dyDescent="0.25" r="4800" customHeight="1" ht="23.25">
      <c r="A4800" s="97">
        <v>23</v>
      </c>
      <c r="B4800" s="2" t="s">
        <v>10078</v>
      </c>
      <c r="C4800" s="1101">
        <v>4799</v>
      </c>
      <c r="D4800" s="1101">
        <v>27</v>
      </c>
      <c r="E4800" s="1101">
        <v>53</v>
      </c>
      <c r="F4800" s="1101">
        <v>525</v>
      </c>
      <c r="G4800" s="1101">
        <v>15</v>
      </c>
      <c r="H4800" s="1102">
        <f>MID(I4800,1,50)</f>
      </c>
      <c r="I4800" s="1" t="s">
        <v>10107</v>
      </c>
      <c r="J4800" s="1104" t="s">
        <v>10108</v>
      </c>
    </row>
    <row x14ac:dyDescent="0.25" r="4801" customHeight="1" ht="23.25">
      <c r="A4801" s="97">
        <v>23</v>
      </c>
      <c r="B4801" s="2" t="s">
        <v>10078</v>
      </c>
      <c r="C4801" s="1101">
        <v>4800</v>
      </c>
      <c r="D4801" s="1101">
        <v>27</v>
      </c>
      <c r="E4801" s="1101">
        <v>53</v>
      </c>
      <c r="F4801" s="1101">
        <v>525</v>
      </c>
      <c r="G4801" s="1101">
        <v>16</v>
      </c>
      <c r="H4801" s="1102">
        <f>MID(I4801,1,50)</f>
      </c>
      <c r="I4801" s="1" t="s">
        <v>10109</v>
      </c>
      <c r="J4801" s="1104" t="s">
        <v>10110</v>
      </c>
    </row>
    <row x14ac:dyDescent="0.25" r="4802" customHeight="1" ht="23.25">
      <c r="A4802" s="97">
        <v>23</v>
      </c>
      <c r="B4802" s="2" t="s">
        <v>10078</v>
      </c>
      <c r="C4802" s="1101">
        <v>4801</v>
      </c>
      <c r="D4802" s="1101">
        <v>27</v>
      </c>
      <c r="E4802" s="1101">
        <v>53</v>
      </c>
      <c r="F4802" s="1101">
        <v>525</v>
      </c>
      <c r="G4802" s="1101">
        <v>17</v>
      </c>
      <c r="H4802" s="1102">
        <f>MID(I4802,1,50)</f>
      </c>
      <c r="I4802" s="1" t="s">
        <v>10111</v>
      </c>
      <c r="J4802" s="1104" t="s">
        <v>10112</v>
      </c>
    </row>
    <row x14ac:dyDescent="0.25" r="4803" customHeight="1" ht="23.25">
      <c r="A4803" s="97">
        <v>23</v>
      </c>
      <c r="B4803" s="2" t="s">
        <v>10078</v>
      </c>
      <c r="C4803" s="1101">
        <v>4802</v>
      </c>
      <c r="D4803" s="1101">
        <v>27</v>
      </c>
      <c r="E4803" s="1101">
        <v>53</v>
      </c>
      <c r="F4803" s="1101">
        <v>525</v>
      </c>
      <c r="G4803" s="1101">
        <v>18</v>
      </c>
      <c r="H4803" s="1102">
        <f>MID(I4803,1,50)</f>
      </c>
      <c r="I4803" s="1" t="s">
        <v>10113</v>
      </c>
      <c r="J4803" s="1104" t="s">
        <v>10114</v>
      </c>
    </row>
    <row x14ac:dyDescent="0.25" r="4804" customHeight="1" ht="23.25">
      <c r="A4804" s="97">
        <v>23</v>
      </c>
      <c r="B4804" s="2" t="s">
        <v>10078</v>
      </c>
      <c r="C4804" s="1101">
        <v>4803</v>
      </c>
      <c r="D4804" s="1101">
        <v>27</v>
      </c>
      <c r="E4804" s="1101">
        <v>53</v>
      </c>
      <c r="F4804" s="1101">
        <v>525</v>
      </c>
      <c r="G4804" s="1101">
        <v>19</v>
      </c>
      <c r="H4804" s="1102">
        <f>MID(I4804,1,50)</f>
      </c>
      <c r="I4804" s="1" t="s">
        <v>10115</v>
      </c>
      <c r="J4804" s="1104" t="s">
        <v>10116</v>
      </c>
    </row>
    <row x14ac:dyDescent="0.25" r="4805" customHeight="1" ht="23.25">
      <c r="A4805" s="97">
        <v>23</v>
      </c>
      <c r="B4805" s="2" t="s">
        <v>10078</v>
      </c>
      <c r="C4805" s="1101">
        <v>4804</v>
      </c>
      <c r="D4805" s="1101">
        <v>27</v>
      </c>
      <c r="E4805" s="1101">
        <v>53</v>
      </c>
      <c r="F4805" s="1101">
        <v>525</v>
      </c>
      <c r="G4805" s="1101">
        <v>20</v>
      </c>
      <c r="H4805" s="1102">
        <f>MID(I4805,1,50)</f>
      </c>
      <c r="I4805" s="1" t="s">
        <v>10117</v>
      </c>
      <c r="J4805" s="1104" t="s">
        <v>10118</v>
      </c>
    </row>
    <row x14ac:dyDescent="0.25" r="4806" customHeight="1" ht="23.25">
      <c r="A4806" s="97">
        <v>23</v>
      </c>
      <c r="B4806" s="2" t="s">
        <v>10078</v>
      </c>
      <c r="C4806" s="1101">
        <v>4805</v>
      </c>
      <c r="D4806" s="1101">
        <v>27</v>
      </c>
      <c r="E4806" s="1101">
        <v>53</v>
      </c>
      <c r="F4806" s="1101">
        <v>525</v>
      </c>
      <c r="G4806" s="1101">
        <v>21</v>
      </c>
      <c r="H4806" s="1102">
        <f>MID(I4806,1,50)</f>
      </c>
      <c r="I4806" s="1" t="s">
        <v>10119</v>
      </c>
      <c r="J4806" s="1104" t="s">
        <v>10120</v>
      </c>
    </row>
    <row x14ac:dyDescent="0.25" r="4807" customHeight="1" ht="23.25">
      <c r="A4807" s="97">
        <v>23</v>
      </c>
      <c r="B4807" s="2" t="s">
        <v>10078</v>
      </c>
      <c r="C4807" s="1101">
        <v>4806</v>
      </c>
      <c r="D4807" s="1101">
        <v>27</v>
      </c>
      <c r="E4807" s="1101">
        <v>53</v>
      </c>
      <c r="F4807" s="1101">
        <v>525</v>
      </c>
      <c r="G4807" s="1101">
        <v>22</v>
      </c>
      <c r="H4807" s="1102">
        <f>MID(I4807,1,50)</f>
      </c>
      <c r="I4807" s="1" t="s">
        <v>10121</v>
      </c>
      <c r="J4807" s="1104" t="s">
        <v>10122</v>
      </c>
    </row>
    <row x14ac:dyDescent="0.25" r="4808" customHeight="1" ht="23.25">
      <c r="A4808" s="97">
        <v>23</v>
      </c>
      <c r="B4808" s="2" t="s">
        <v>10078</v>
      </c>
      <c r="C4808" s="1101">
        <v>4807</v>
      </c>
      <c r="D4808" s="1101">
        <v>27</v>
      </c>
      <c r="E4808" s="1101">
        <v>53</v>
      </c>
      <c r="F4808" s="1101">
        <v>525</v>
      </c>
      <c r="G4808" s="1101">
        <v>23</v>
      </c>
      <c r="H4808" s="1102">
        <f>MID(I4808,1,50)</f>
      </c>
      <c r="I4808" s="1" t="s">
        <v>10123</v>
      </c>
      <c r="J4808" s="1104" t="s">
        <v>10124</v>
      </c>
    </row>
    <row x14ac:dyDescent="0.25" r="4809" customHeight="1" ht="23.25">
      <c r="A4809" s="97">
        <v>23</v>
      </c>
      <c r="B4809" s="2" t="s">
        <v>10078</v>
      </c>
      <c r="C4809" s="1101">
        <v>4808</v>
      </c>
      <c r="D4809" s="1101">
        <v>27</v>
      </c>
      <c r="E4809" s="1101">
        <v>53</v>
      </c>
      <c r="F4809" s="1101">
        <v>525</v>
      </c>
      <c r="G4809" s="1101">
        <v>24</v>
      </c>
      <c r="H4809" s="1102">
        <f>MID(I4809,1,50)</f>
      </c>
      <c r="I4809" s="1" t="s">
        <v>10125</v>
      </c>
      <c r="J4809" s="1104" t="s">
        <v>10126</v>
      </c>
    </row>
    <row x14ac:dyDescent="0.25" r="4810" customHeight="1" ht="23.25">
      <c r="A4810" s="97">
        <v>23</v>
      </c>
      <c r="B4810" s="2" t="s">
        <v>10078</v>
      </c>
      <c r="C4810" s="1101">
        <v>4809</v>
      </c>
      <c r="D4810" s="1101">
        <v>27</v>
      </c>
      <c r="E4810" s="1101">
        <v>53</v>
      </c>
      <c r="F4810" s="1101">
        <v>525</v>
      </c>
      <c r="G4810" s="1101">
        <v>25</v>
      </c>
      <c r="H4810" s="1102">
        <f>MID(I4810,1,50)</f>
      </c>
      <c r="I4810" s="1" t="s">
        <v>10127</v>
      </c>
      <c r="J4810" s="1104" t="s">
        <v>10128</v>
      </c>
    </row>
    <row x14ac:dyDescent="0.25" r="4811" customHeight="1" ht="23.25">
      <c r="A4811" s="97">
        <v>23</v>
      </c>
      <c r="B4811" s="2" t="s">
        <v>10078</v>
      </c>
      <c r="C4811" s="1101">
        <v>4810</v>
      </c>
      <c r="D4811" s="1101">
        <v>27</v>
      </c>
      <c r="E4811" s="1101">
        <v>53</v>
      </c>
      <c r="F4811" s="1101">
        <v>525</v>
      </c>
      <c r="G4811" s="1101">
        <v>26</v>
      </c>
      <c r="H4811" s="1102">
        <f>MID(I4811,1,50)</f>
      </c>
      <c r="I4811" s="1" t="s">
        <v>10129</v>
      </c>
      <c r="J4811" s="1104" t="s">
        <v>10130</v>
      </c>
    </row>
    <row x14ac:dyDescent="0.25" r="4812" customHeight="1" ht="23.25">
      <c r="A4812" s="97">
        <v>23</v>
      </c>
      <c r="B4812" s="2" t="s">
        <v>10078</v>
      </c>
      <c r="C4812" s="1101">
        <v>4811</v>
      </c>
      <c r="D4812" s="1101">
        <v>27</v>
      </c>
      <c r="E4812" s="1101">
        <v>53</v>
      </c>
      <c r="F4812" s="1101">
        <v>526</v>
      </c>
      <c r="G4812" s="1101">
        <v>27</v>
      </c>
      <c r="H4812" s="1102">
        <f>MID(I4812,1,50)</f>
      </c>
      <c r="I4812" s="1" t="s">
        <v>10131</v>
      </c>
      <c r="J4812" s="1104" t="s">
        <v>10132</v>
      </c>
    </row>
    <row x14ac:dyDescent="0.25" r="4813" customHeight="1" ht="23.25">
      <c r="A4813" s="97">
        <v>23</v>
      </c>
      <c r="B4813" s="2" t="s">
        <v>10078</v>
      </c>
      <c r="C4813" s="1101">
        <v>4812</v>
      </c>
      <c r="D4813" s="1101">
        <v>27</v>
      </c>
      <c r="E4813" s="1101">
        <v>53</v>
      </c>
      <c r="F4813" s="1101">
        <v>526</v>
      </c>
      <c r="G4813" s="1101">
        <v>28</v>
      </c>
      <c r="H4813" s="1102">
        <f>MID(I4813,1,50)</f>
      </c>
      <c r="I4813" s="1" t="s">
        <v>10133</v>
      </c>
      <c r="J4813" s="1104" t="s">
        <v>10134</v>
      </c>
    </row>
    <row x14ac:dyDescent="0.25" r="4814" customHeight="1" ht="23.25">
      <c r="A4814" s="97">
        <v>23</v>
      </c>
      <c r="B4814" s="2" t="s">
        <v>10078</v>
      </c>
      <c r="C4814" s="1101">
        <v>4813</v>
      </c>
      <c r="D4814" s="1101">
        <v>27</v>
      </c>
      <c r="E4814" s="1101">
        <v>53</v>
      </c>
      <c r="F4814" s="1101">
        <v>526</v>
      </c>
      <c r="G4814" s="1101">
        <v>29</v>
      </c>
      <c r="H4814" s="1102">
        <f>MID(I4814,1,50)</f>
      </c>
      <c r="I4814" s="1" t="s">
        <v>10135</v>
      </c>
      <c r="J4814" s="1104" t="s">
        <v>10136</v>
      </c>
    </row>
    <row x14ac:dyDescent="0.25" r="4815" customHeight="1" ht="23.25">
      <c r="A4815" s="97">
        <v>23</v>
      </c>
      <c r="B4815" s="2" t="s">
        <v>10078</v>
      </c>
      <c r="C4815" s="1101">
        <v>4814</v>
      </c>
      <c r="D4815" s="1101">
        <v>27</v>
      </c>
      <c r="E4815" s="1101">
        <v>53</v>
      </c>
      <c r="F4815" s="1101">
        <v>526</v>
      </c>
      <c r="G4815" s="1101">
        <v>30</v>
      </c>
      <c r="H4815" s="1102">
        <f>MID(I4815,1,50)</f>
      </c>
      <c r="I4815" s="1" t="s">
        <v>10137</v>
      </c>
      <c r="J4815" s="1104" t="s">
        <v>10138</v>
      </c>
    </row>
    <row x14ac:dyDescent="0.25" r="4816" customHeight="1" ht="23.25">
      <c r="A4816" s="97">
        <v>23</v>
      </c>
      <c r="B4816" s="2" t="s">
        <v>10078</v>
      </c>
      <c r="C4816" s="1101">
        <v>4815</v>
      </c>
      <c r="D4816" s="1101">
        <v>27</v>
      </c>
      <c r="E4816" s="1101">
        <v>53</v>
      </c>
      <c r="F4816" s="1101">
        <v>526</v>
      </c>
      <c r="G4816" s="1101">
        <v>31</v>
      </c>
      <c r="H4816" s="1102">
        <f>MID(I4816,1,50)</f>
      </c>
      <c r="I4816" s="1" t="s">
        <v>10139</v>
      </c>
      <c r="J4816" s="1104" t="s">
        <v>10140</v>
      </c>
    </row>
    <row x14ac:dyDescent="0.25" r="4817" customHeight="1" ht="23.25">
      <c r="A4817" s="97">
        <v>23</v>
      </c>
      <c r="B4817" s="2" t="s">
        <v>10078</v>
      </c>
      <c r="C4817" s="1101">
        <v>4816</v>
      </c>
      <c r="D4817" s="1101">
        <v>27</v>
      </c>
      <c r="E4817" s="1101">
        <v>53</v>
      </c>
      <c r="F4817" s="1101">
        <v>526</v>
      </c>
      <c r="G4817" s="1101">
        <v>32</v>
      </c>
      <c r="H4817" s="1102">
        <f>MID(I4817,1,50)</f>
      </c>
      <c r="I4817" s="1" t="s">
        <v>10141</v>
      </c>
      <c r="J4817" s="1104" t="s">
        <v>10142</v>
      </c>
    </row>
    <row x14ac:dyDescent="0.25" r="4818" customHeight="1" ht="23.25">
      <c r="A4818" s="97">
        <v>23</v>
      </c>
      <c r="B4818" s="2" t="s">
        <v>10078</v>
      </c>
      <c r="C4818" s="1101">
        <v>4817</v>
      </c>
      <c r="D4818" s="1101">
        <v>27</v>
      </c>
      <c r="E4818" s="1101">
        <v>53</v>
      </c>
      <c r="F4818" s="1101">
        <v>526</v>
      </c>
      <c r="G4818" s="1101">
        <v>33</v>
      </c>
      <c r="H4818" s="1102">
        <f>MID(I4818,1,50)</f>
      </c>
      <c r="I4818" s="1" t="s">
        <v>10143</v>
      </c>
      <c r="J4818" s="1104" t="s">
        <v>10144</v>
      </c>
    </row>
    <row x14ac:dyDescent="0.25" r="4819" customHeight="1" ht="23.25">
      <c r="A4819" s="97">
        <v>23</v>
      </c>
      <c r="B4819" s="2" t="s">
        <v>10078</v>
      </c>
      <c r="C4819" s="1101">
        <v>4818</v>
      </c>
      <c r="D4819" s="1101">
        <v>27</v>
      </c>
      <c r="E4819" s="1101">
        <v>53</v>
      </c>
      <c r="F4819" s="1101">
        <v>526</v>
      </c>
      <c r="G4819" s="1101">
        <v>34</v>
      </c>
      <c r="H4819" s="1102">
        <f>MID(I4819,1,50)</f>
      </c>
      <c r="I4819" s="1" t="s">
        <v>10145</v>
      </c>
      <c r="J4819" s="1104" t="s">
        <v>10146</v>
      </c>
    </row>
    <row x14ac:dyDescent="0.25" r="4820" customHeight="1" ht="23.25">
      <c r="A4820" s="97">
        <v>23</v>
      </c>
      <c r="B4820" s="2" t="s">
        <v>10078</v>
      </c>
      <c r="C4820" s="1101">
        <v>4819</v>
      </c>
      <c r="D4820" s="1101">
        <v>27</v>
      </c>
      <c r="E4820" s="1101">
        <v>53</v>
      </c>
      <c r="F4820" s="1101">
        <v>526</v>
      </c>
      <c r="G4820" s="1101">
        <v>35</v>
      </c>
      <c r="H4820" s="1102">
        <f>MID(I4820,1,50)</f>
      </c>
      <c r="I4820" s="1" t="s">
        <v>10147</v>
      </c>
      <c r="J4820" s="1104" t="s">
        <v>10148</v>
      </c>
    </row>
    <row x14ac:dyDescent="0.25" r="4821" customHeight="1" ht="23.25">
      <c r="A4821" s="97">
        <v>23</v>
      </c>
      <c r="B4821" s="2" t="s">
        <v>10078</v>
      </c>
      <c r="C4821" s="1101">
        <v>4820</v>
      </c>
      <c r="D4821" s="1101">
        <v>27</v>
      </c>
      <c r="E4821" s="1101">
        <v>53</v>
      </c>
      <c r="F4821" s="1101">
        <v>526</v>
      </c>
      <c r="G4821" s="1101">
        <v>36</v>
      </c>
      <c r="H4821" s="1102">
        <f>MID(I4821,1,50)</f>
      </c>
      <c r="I4821" s="1" t="s">
        <v>10149</v>
      </c>
      <c r="J4821" s="1104" t="s">
        <v>10150</v>
      </c>
    </row>
    <row x14ac:dyDescent="0.25" r="4822" customHeight="1" ht="23.25">
      <c r="A4822" s="97">
        <v>23</v>
      </c>
      <c r="B4822" s="2" t="s">
        <v>10078</v>
      </c>
      <c r="C4822" s="1101">
        <v>4821</v>
      </c>
      <c r="D4822" s="1101">
        <v>27</v>
      </c>
      <c r="E4822" s="1101">
        <v>53</v>
      </c>
      <c r="F4822" s="1101">
        <v>526</v>
      </c>
      <c r="G4822" s="1101">
        <v>37</v>
      </c>
      <c r="H4822" s="1102">
        <f>MID(I4822,1,50)</f>
      </c>
      <c r="I4822" s="1" t="s">
        <v>10151</v>
      </c>
      <c r="J4822" s="1104" t="s">
        <v>10152</v>
      </c>
    </row>
    <row x14ac:dyDescent="0.25" r="4823" customHeight="1" ht="23.25">
      <c r="A4823" s="97">
        <v>23</v>
      </c>
      <c r="B4823" s="2" t="s">
        <v>10078</v>
      </c>
      <c r="C4823" s="1101">
        <v>4822</v>
      </c>
      <c r="D4823" s="1101">
        <v>27</v>
      </c>
      <c r="E4823" s="1101">
        <v>53</v>
      </c>
      <c r="F4823" s="1101">
        <v>526</v>
      </c>
      <c r="G4823" s="1101">
        <v>38</v>
      </c>
      <c r="H4823" s="1102">
        <f>MID(I4823,1,50)</f>
      </c>
      <c r="I4823" s="1" t="s">
        <v>10153</v>
      </c>
      <c r="J4823" s="1104" t="s">
        <v>10154</v>
      </c>
    </row>
    <row x14ac:dyDescent="0.25" r="4824" customHeight="1" ht="23.25">
      <c r="A4824" s="97">
        <v>23</v>
      </c>
      <c r="B4824" s="2" t="s">
        <v>10078</v>
      </c>
      <c r="C4824" s="1101">
        <v>4823</v>
      </c>
      <c r="D4824" s="1101">
        <v>27</v>
      </c>
      <c r="E4824" s="1101">
        <v>53</v>
      </c>
      <c r="F4824" s="1101">
        <v>526</v>
      </c>
      <c r="G4824" s="1101">
        <v>39</v>
      </c>
      <c r="H4824" s="1102">
        <f>MID(I4824,1,50)</f>
      </c>
      <c r="I4824" s="1" t="s">
        <v>10155</v>
      </c>
      <c r="J4824" s="1104" t="s">
        <v>10156</v>
      </c>
    </row>
    <row x14ac:dyDescent="0.25" r="4825" customHeight="1" ht="23.25">
      <c r="A4825" s="97">
        <v>23</v>
      </c>
      <c r="B4825" s="2" t="s">
        <v>10078</v>
      </c>
      <c r="C4825" s="1101">
        <v>4824</v>
      </c>
      <c r="D4825" s="1101">
        <v>27</v>
      </c>
      <c r="E4825" s="1101">
        <v>53</v>
      </c>
      <c r="F4825" s="1101">
        <v>526</v>
      </c>
      <c r="G4825" s="1101">
        <v>40</v>
      </c>
      <c r="H4825" s="1102">
        <f>MID(I4825,1,50)</f>
      </c>
      <c r="I4825" s="1" t="s">
        <v>10157</v>
      </c>
      <c r="J4825" s="1104" t="s">
        <v>10158</v>
      </c>
    </row>
    <row x14ac:dyDescent="0.25" r="4826" customHeight="1" ht="23.25">
      <c r="A4826" s="97">
        <v>23</v>
      </c>
      <c r="B4826" s="2" t="s">
        <v>10078</v>
      </c>
      <c r="C4826" s="1101">
        <v>4825</v>
      </c>
      <c r="D4826" s="1101">
        <v>27</v>
      </c>
      <c r="E4826" s="1101">
        <v>53</v>
      </c>
      <c r="F4826" s="1101">
        <v>526</v>
      </c>
      <c r="G4826" s="1101">
        <v>41</v>
      </c>
      <c r="H4826" s="1102">
        <f>MID(I4826,1,50)</f>
      </c>
      <c r="I4826" s="1" t="s">
        <v>10159</v>
      </c>
      <c r="J4826" s="1104" t="s">
        <v>10160</v>
      </c>
    </row>
    <row x14ac:dyDescent="0.25" r="4827" customHeight="1" ht="23.25">
      <c r="A4827" s="97">
        <v>23</v>
      </c>
      <c r="B4827" s="2" t="s">
        <v>10078</v>
      </c>
      <c r="C4827" s="1101">
        <v>4826</v>
      </c>
      <c r="D4827" s="1101">
        <v>27</v>
      </c>
      <c r="E4827" s="1101">
        <v>53</v>
      </c>
      <c r="F4827" s="1101">
        <v>526</v>
      </c>
      <c r="G4827" s="1101">
        <v>42</v>
      </c>
      <c r="H4827" s="1102">
        <f>MID(I4827,1,50)</f>
      </c>
      <c r="I4827" s="1" t="s">
        <v>10161</v>
      </c>
      <c r="J4827" s="1104" t="s">
        <v>10162</v>
      </c>
    </row>
    <row x14ac:dyDescent="0.25" r="4828" customHeight="1" ht="23.25">
      <c r="A4828" s="97">
        <v>23</v>
      </c>
      <c r="B4828" s="2" t="s">
        <v>10078</v>
      </c>
      <c r="C4828" s="1101">
        <v>4827</v>
      </c>
      <c r="D4828" s="1101">
        <v>27</v>
      </c>
      <c r="E4828" s="1101">
        <v>53</v>
      </c>
      <c r="F4828" s="1101">
        <v>526</v>
      </c>
      <c r="G4828" s="1101">
        <v>43</v>
      </c>
      <c r="H4828" s="1102">
        <f>MID(I4828,1,50)</f>
      </c>
      <c r="I4828" s="1" t="s">
        <v>10163</v>
      </c>
      <c r="J4828" s="1104" t="s">
        <v>10164</v>
      </c>
    </row>
    <row x14ac:dyDescent="0.25" r="4829" customHeight="1" ht="23.25">
      <c r="A4829" s="97">
        <v>23</v>
      </c>
      <c r="B4829" s="2" t="s">
        <v>10078</v>
      </c>
      <c r="C4829" s="1101">
        <v>4828</v>
      </c>
      <c r="D4829" s="1101">
        <v>27</v>
      </c>
      <c r="E4829" s="1101">
        <v>53</v>
      </c>
      <c r="F4829" s="1101">
        <v>526</v>
      </c>
      <c r="G4829" s="1101">
        <v>44</v>
      </c>
      <c r="H4829" s="1102">
        <f>MID(I4829,1,50)</f>
      </c>
      <c r="I4829" s="1" t="s">
        <v>10165</v>
      </c>
      <c r="J4829" s="1104" t="s">
        <v>10166</v>
      </c>
    </row>
    <row x14ac:dyDescent="0.25" r="4830" customHeight="1" ht="23.25">
      <c r="A4830" s="97">
        <v>23</v>
      </c>
      <c r="B4830" s="2" t="s">
        <v>10078</v>
      </c>
      <c r="C4830" s="1101">
        <v>4829</v>
      </c>
      <c r="D4830" s="1101">
        <v>27</v>
      </c>
      <c r="E4830" s="1101">
        <v>53</v>
      </c>
      <c r="F4830" s="1101">
        <v>527</v>
      </c>
      <c r="G4830" s="1101">
        <v>45</v>
      </c>
      <c r="H4830" s="1102">
        <f>MID(I4830,1,50)</f>
      </c>
      <c r="I4830" s="1" t="s">
        <v>10167</v>
      </c>
      <c r="J4830" s="1104" t="s">
        <v>10168</v>
      </c>
    </row>
    <row x14ac:dyDescent="0.25" r="4831" customHeight="1" ht="23.25">
      <c r="A4831" s="97">
        <v>23</v>
      </c>
      <c r="B4831" s="2" t="s">
        <v>10078</v>
      </c>
      <c r="C4831" s="1101">
        <v>4830</v>
      </c>
      <c r="D4831" s="1101">
        <v>27</v>
      </c>
      <c r="E4831" s="1101">
        <v>53</v>
      </c>
      <c r="F4831" s="1101">
        <v>527</v>
      </c>
      <c r="G4831" s="1101">
        <v>46</v>
      </c>
      <c r="H4831" s="1102">
        <f>MID(I4831,1,50)</f>
      </c>
      <c r="I4831" s="1" t="s">
        <v>10169</v>
      </c>
      <c r="J4831" s="1104" t="s">
        <v>10170</v>
      </c>
    </row>
    <row x14ac:dyDescent="0.25" r="4832" customHeight="1" ht="23.25">
      <c r="A4832" s="97">
        <v>23</v>
      </c>
      <c r="B4832" s="2" t="s">
        <v>10078</v>
      </c>
      <c r="C4832" s="1101">
        <v>4831</v>
      </c>
      <c r="D4832" s="1101">
        <v>27</v>
      </c>
      <c r="E4832" s="1101">
        <v>53</v>
      </c>
      <c r="F4832" s="1101">
        <v>527</v>
      </c>
      <c r="G4832" s="1101">
        <v>47</v>
      </c>
      <c r="H4832" s="1102">
        <f>MID(I4832,1,50)</f>
      </c>
      <c r="I4832" s="1" t="s">
        <v>10171</v>
      </c>
      <c r="J4832" s="1104" t="s">
        <v>10172</v>
      </c>
    </row>
    <row x14ac:dyDescent="0.25" r="4833" customHeight="1" ht="23.25">
      <c r="A4833" s="97">
        <v>23</v>
      </c>
      <c r="B4833" s="2" t="s">
        <v>10078</v>
      </c>
      <c r="C4833" s="1101">
        <v>4832</v>
      </c>
      <c r="D4833" s="1101">
        <v>27</v>
      </c>
      <c r="E4833" s="1101">
        <v>53</v>
      </c>
      <c r="F4833" s="1101">
        <v>527</v>
      </c>
      <c r="G4833" s="1101">
        <v>48</v>
      </c>
      <c r="H4833" s="1102">
        <f>MID(I4833,1,50)</f>
      </c>
      <c r="I4833" s="1" t="s">
        <v>10173</v>
      </c>
      <c r="J4833" s="1104" t="s">
        <v>10174</v>
      </c>
    </row>
    <row x14ac:dyDescent="0.25" r="4834" customHeight="1" ht="23.25">
      <c r="A4834" s="97">
        <v>23</v>
      </c>
      <c r="B4834" s="2" t="s">
        <v>10078</v>
      </c>
      <c r="C4834" s="1101">
        <v>4833</v>
      </c>
      <c r="D4834" s="1101">
        <v>27</v>
      </c>
      <c r="E4834" s="1101">
        <v>53</v>
      </c>
      <c r="F4834" s="1101">
        <v>527</v>
      </c>
      <c r="G4834" s="1101">
        <v>49</v>
      </c>
      <c r="H4834" s="1102">
        <f>MID(I4834,1,50)</f>
      </c>
      <c r="I4834" s="1" t="s">
        <v>10175</v>
      </c>
      <c r="J4834" s="1104" t="s">
        <v>10176</v>
      </c>
    </row>
    <row x14ac:dyDescent="0.25" r="4835" customHeight="1" ht="23.25">
      <c r="A4835" s="97">
        <v>23</v>
      </c>
      <c r="B4835" s="2" t="s">
        <v>10078</v>
      </c>
      <c r="C4835" s="1101">
        <v>4834</v>
      </c>
      <c r="D4835" s="1101">
        <v>27</v>
      </c>
      <c r="E4835" s="1101">
        <v>53</v>
      </c>
      <c r="F4835" s="1101">
        <v>527</v>
      </c>
      <c r="G4835" s="1101">
        <v>50</v>
      </c>
      <c r="H4835" s="1102">
        <f>MID(I4835,1,50)</f>
      </c>
      <c r="I4835" s="1" t="s">
        <v>10177</v>
      </c>
      <c r="J4835" s="1104" t="s">
        <v>10178</v>
      </c>
    </row>
    <row x14ac:dyDescent="0.25" r="4836" customHeight="1" ht="23.25">
      <c r="A4836" s="97">
        <v>23</v>
      </c>
      <c r="B4836" s="2" t="s">
        <v>10078</v>
      </c>
      <c r="C4836" s="1101">
        <v>4835</v>
      </c>
      <c r="D4836" s="1101">
        <v>27</v>
      </c>
      <c r="E4836" s="1101">
        <v>53</v>
      </c>
      <c r="F4836" s="1101">
        <v>527</v>
      </c>
      <c r="G4836" s="1101">
        <v>51</v>
      </c>
      <c r="H4836" s="1102">
        <f>MID(I4836,1,50)</f>
      </c>
      <c r="I4836" s="1" t="s">
        <v>10179</v>
      </c>
      <c r="J4836" s="1104" t="s">
        <v>10180</v>
      </c>
    </row>
    <row x14ac:dyDescent="0.25" r="4837" customHeight="1" ht="23.25">
      <c r="A4837" s="97">
        <v>23</v>
      </c>
      <c r="B4837" s="2" t="s">
        <v>10078</v>
      </c>
      <c r="C4837" s="1101">
        <v>4836</v>
      </c>
      <c r="D4837" s="1101">
        <v>27</v>
      </c>
      <c r="E4837" s="1101">
        <v>53</v>
      </c>
      <c r="F4837" s="1101">
        <v>527</v>
      </c>
      <c r="G4837" s="1101">
        <v>52</v>
      </c>
      <c r="H4837" s="1102">
        <f>MID(I4837,1,50)</f>
      </c>
      <c r="I4837" s="1" t="s">
        <v>10181</v>
      </c>
      <c r="J4837" s="1104" t="s">
        <v>10182</v>
      </c>
    </row>
    <row x14ac:dyDescent="0.25" r="4838" customHeight="1" ht="23.25">
      <c r="A4838" s="97">
        <v>23</v>
      </c>
      <c r="B4838" s="2" t="s">
        <v>10078</v>
      </c>
      <c r="C4838" s="1101">
        <v>4837</v>
      </c>
      <c r="D4838" s="1101">
        <v>27</v>
      </c>
      <c r="E4838" s="1101">
        <v>53</v>
      </c>
      <c r="F4838" s="1101">
        <v>527</v>
      </c>
      <c r="G4838" s="1101">
        <v>53</v>
      </c>
      <c r="H4838" s="1102">
        <f>MID(I4838,1,50)</f>
      </c>
      <c r="I4838" s="1" t="s">
        <v>10183</v>
      </c>
      <c r="J4838" s="1104" t="s">
        <v>10184</v>
      </c>
    </row>
    <row x14ac:dyDescent="0.25" r="4839" customHeight="1" ht="23.25">
      <c r="A4839" s="97">
        <v>23</v>
      </c>
      <c r="B4839" s="2" t="s">
        <v>10078</v>
      </c>
      <c r="C4839" s="1101">
        <v>4838</v>
      </c>
      <c r="D4839" s="1101">
        <v>27</v>
      </c>
      <c r="E4839" s="1101">
        <v>53</v>
      </c>
      <c r="F4839" s="1101">
        <v>527</v>
      </c>
      <c r="G4839" s="1101">
        <v>54</v>
      </c>
      <c r="H4839" s="1102">
        <f>MID(I4839,1,50)</f>
      </c>
      <c r="I4839" s="1" t="s">
        <v>10185</v>
      </c>
      <c r="J4839" s="1104" t="s">
        <v>10186</v>
      </c>
    </row>
    <row x14ac:dyDescent="0.25" r="4840" customHeight="1" ht="23.25">
      <c r="A4840" s="97">
        <v>23</v>
      </c>
      <c r="B4840" s="2" t="s">
        <v>10078</v>
      </c>
      <c r="C4840" s="1101">
        <v>4839</v>
      </c>
      <c r="D4840" s="1101">
        <v>27</v>
      </c>
      <c r="E4840" s="1101">
        <v>53</v>
      </c>
      <c r="F4840" s="1101">
        <v>527</v>
      </c>
      <c r="G4840" s="1101">
        <v>55</v>
      </c>
      <c r="H4840" s="1102">
        <f>MID(I4840,1,50)</f>
      </c>
      <c r="I4840" s="1" t="s">
        <v>10187</v>
      </c>
      <c r="J4840" s="1104" t="s">
        <v>10188</v>
      </c>
    </row>
    <row x14ac:dyDescent="0.25" r="4841" customHeight="1" ht="23.25">
      <c r="A4841" s="97">
        <v>23</v>
      </c>
      <c r="B4841" s="2" t="s">
        <v>10078</v>
      </c>
      <c r="C4841" s="1101">
        <v>4840</v>
      </c>
      <c r="D4841" s="1101">
        <v>27</v>
      </c>
      <c r="E4841" s="1101">
        <v>53</v>
      </c>
      <c r="F4841" s="1101">
        <v>527</v>
      </c>
      <c r="G4841" s="1101">
        <v>56</v>
      </c>
      <c r="H4841" s="1102">
        <f>MID(I4841,1,50)</f>
      </c>
      <c r="I4841" s="1" t="s">
        <v>10189</v>
      </c>
      <c r="J4841" s="1104" t="s">
        <v>10190</v>
      </c>
    </row>
    <row x14ac:dyDescent="0.25" r="4842" customHeight="1" ht="23.25">
      <c r="A4842" s="97">
        <v>23</v>
      </c>
      <c r="B4842" s="2" t="s">
        <v>10078</v>
      </c>
      <c r="C4842" s="1101">
        <v>4841</v>
      </c>
      <c r="D4842" s="1101">
        <v>27</v>
      </c>
      <c r="E4842" s="1101">
        <v>53</v>
      </c>
      <c r="F4842" s="1101">
        <v>527</v>
      </c>
      <c r="G4842" s="1101">
        <v>57</v>
      </c>
      <c r="H4842" s="1102">
        <f>MID(I4842,1,50)</f>
      </c>
      <c r="I4842" s="1" t="s">
        <v>10191</v>
      </c>
      <c r="J4842" s="1104" t="s">
        <v>10192</v>
      </c>
    </row>
    <row x14ac:dyDescent="0.25" r="4843" customHeight="1" ht="23.25">
      <c r="A4843" s="97">
        <v>23</v>
      </c>
      <c r="B4843" s="2" t="s">
        <v>10078</v>
      </c>
      <c r="C4843" s="1101">
        <v>4842</v>
      </c>
      <c r="D4843" s="1101">
        <v>27</v>
      </c>
      <c r="E4843" s="1101">
        <v>53</v>
      </c>
      <c r="F4843" s="1101">
        <v>527</v>
      </c>
      <c r="G4843" s="1101">
        <v>58</v>
      </c>
      <c r="H4843" s="1102">
        <f>MID(I4843,1,50)</f>
      </c>
      <c r="I4843" s="1" t="s">
        <v>10193</v>
      </c>
      <c r="J4843" s="1104" t="s">
        <v>10194</v>
      </c>
    </row>
    <row x14ac:dyDescent="0.25" r="4844" customHeight="1" ht="23.25">
      <c r="A4844" s="97">
        <v>23</v>
      </c>
      <c r="B4844" s="2" t="s">
        <v>10078</v>
      </c>
      <c r="C4844" s="1101">
        <v>4843</v>
      </c>
      <c r="D4844" s="1101">
        <v>27</v>
      </c>
      <c r="E4844" s="1101">
        <v>53</v>
      </c>
      <c r="F4844" s="1101">
        <v>527</v>
      </c>
      <c r="G4844" s="1101">
        <v>59</v>
      </c>
      <c r="H4844" s="1102">
        <f>MID(I4844,1,50)</f>
      </c>
      <c r="I4844" s="1" t="s">
        <v>10195</v>
      </c>
      <c r="J4844" s="1104" t="s">
        <v>10196</v>
      </c>
    </row>
    <row x14ac:dyDescent="0.25" r="4845" customHeight="1" ht="23.25">
      <c r="A4845" s="97">
        <v>23</v>
      </c>
      <c r="B4845" s="2" t="s">
        <v>10078</v>
      </c>
      <c r="C4845" s="1101">
        <v>4844</v>
      </c>
      <c r="D4845" s="1101">
        <v>27</v>
      </c>
      <c r="E4845" s="1101">
        <v>53</v>
      </c>
      <c r="F4845" s="1101">
        <v>527</v>
      </c>
      <c r="G4845" s="1101">
        <v>60</v>
      </c>
      <c r="H4845" s="1102">
        <f>MID(I4845,1,50)</f>
      </c>
      <c r="I4845" s="1" t="s">
        <v>10197</v>
      </c>
      <c r="J4845" s="1104" t="s">
        <v>10198</v>
      </c>
    </row>
    <row x14ac:dyDescent="0.25" r="4846" customHeight="1" ht="23.25">
      <c r="A4846" s="97">
        <v>23</v>
      </c>
      <c r="B4846" s="2" t="s">
        <v>10078</v>
      </c>
      <c r="C4846" s="1101">
        <v>4845</v>
      </c>
      <c r="D4846" s="1101">
        <v>27</v>
      </c>
      <c r="E4846" s="1101">
        <v>53</v>
      </c>
      <c r="F4846" s="1101">
        <v>527</v>
      </c>
      <c r="G4846" s="1101">
        <v>61</v>
      </c>
      <c r="H4846" s="1102">
        <f>MID(I4846,1,50)</f>
      </c>
      <c r="I4846" s="1" t="s">
        <v>10199</v>
      </c>
      <c r="J4846" s="1104" t="s">
        <v>10200</v>
      </c>
    </row>
    <row x14ac:dyDescent="0.25" r="4847" customHeight="1" ht="23.25">
      <c r="A4847" s="97">
        <v>23</v>
      </c>
      <c r="B4847" s="2" t="s">
        <v>10078</v>
      </c>
      <c r="C4847" s="1101">
        <v>4846</v>
      </c>
      <c r="D4847" s="1101">
        <v>27</v>
      </c>
      <c r="E4847" s="1101">
        <v>53</v>
      </c>
      <c r="F4847" s="1101">
        <v>527</v>
      </c>
      <c r="G4847" s="1101">
        <v>62</v>
      </c>
      <c r="H4847" s="1102">
        <f>MID(I4847,1,50)</f>
      </c>
      <c r="I4847" s="1" t="s">
        <v>10201</v>
      </c>
      <c r="J4847" s="1104" t="s">
        <v>10202</v>
      </c>
    </row>
    <row x14ac:dyDescent="0.25" r="4848" customHeight="1" ht="23.25">
      <c r="A4848" s="97">
        <v>37</v>
      </c>
      <c r="B4848" s="2" t="s">
        <v>10203</v>
      </c>
      <c r="C4848" s="1101">
        <v>4847</v>
      </c>
      <c r="D4848" s="1101">
        <v>27</v>
      </c>
      <c r="E4848" s="1101">
        <v>54</v>
      </c>
      <c r="F4848" s="1101">
        <v>527</v>
      </c>
      <c r="G4848" s="1101">
        <v>1</v>
      </c>
      <c r="H4848" s="1102">
        <f>MID(I4848,1,50)</f>
      </c>
      <c r="I4848" s="1" t="s">
        <v>10204</v>
      </c>
      <c r="J4848" s="1104" t="s">
        <v>10205</v>
      </c>
    </row>
    <row x14ac:dyDescent="0.25" r="4849" customHeight="1" ht="23.25">
      <c r="A4849" s="97">
        <v>37</v>
      </c>
      <c r="B4849" s="2" t="s">
        <v>10203</v>
      </c>
      <c r="C4849" s="1101">
        <v>4848</v>
      </c>
      <c r="D4849" s="1101">
        <v>27</v>
      </c>
      <c r="E4849" s="1101">
        <v>54</v>
      </c>
      <c r="F4849" s="1101">
        <v>527</v>
      </c>
      <c r="G4849" s="1101">
        <v>2</v>
      </c>
      <c r="H4849" s="1102">
        <f>MID(I4849,1,50)</f>
      </c>
      <c r="I4849" s="1" t="s">
        <v>10206</v>
      </c>
      <c r="J4849" s="1104" t="s">
        <v>10207</v>
      </c>
    </row>
    <row x14ac:dyDescent="0.25" r="4850" customHeight="1" ht="23.25">
      <c r="A4850" s="97">
        <v>37</v>
      </c>
      <c r="B4850" s="2" t="s">
        <v>10203</v>
      </c>
      <c r="C4850" s="1101">
        <v>4849</v>
      </c>
      <c r="D4850" s="1101">
        <v>27</v>
      </c>
      <c r="E4850" s="1101">
        <v>54</v>
      </c>
      <c r="F4850" s="1101">
        <v>527</v>
      </c>
      <c r="G4850" s="1101">
        <v>3</v>
      </c>
      <c r="H4850" s="1102">
        <f>MID(I4850,1,50)</f>
      </c>
      <c r="I4850" s="1" t="s">
        <v>10208</v>
      </c>
      <c r="J4850" s="1104" t="s">
        <v>10209</v>
      </c>
    </row>
    <row x14ac:dyDescent="0.25" r="4851" customHeight="1" ht="23.25">
      <c r="A4851" s="97">
        <v>37</v>
      </c>
      <c r="B4851" s="2" t="s">
        <v>10203</v>
      </c>
      <c r="C4851" s="1101">
        <v>4850</v>
      </c>
      <c r="D4851" s="1101">
        <v>27</v>
      </c>
      <c r="E4851" s="1101">
        <v>54</v>
      </c>
      <c r="F4851" s="1101">
        <v>527</v>
      </c>
      <c r="G4851" s="1101">
        <v>4</v>
      </c>
      <c r="H4851" s="1102">
        <f>MID(I4851,1,50)</f>
      </c>
      <c r="I4851" s="1" t="s">
        <v>10210</v>
      </c>
      <c r="J4851" s="1104" t="s">
        <v>10211</v>
      </c>
    </row>
    <row x14ac:dyDescent="0.25" r="4852" customHeight="1" ht="23.25">
      <c r="A4852" s="97">
        <v>37</v>
      </c>
      <c r="B4852" s="2" t="s">
        <v>10203</v>
      </c>
      <c r="C4852" s="1101">
        <v>4851</v>
      </c>
      <c r="D4852" s="1101">
        <v>27</v>
      </c>
      <c r="E4852" s="1101">
        <v>54</v>
      </c>
      <c r="F4852" s="1101">
        <v>527</v>
      </c>
      <c r="G4852" s="1101">
        <v>5</v>
      </c>
      <c r="H4852" s="1102">
        <f>MID(I4852,1,50)</f>
      </c>
      <c r="I4852" s="1" t="s">
        <v>10212</v>
      </c>
      <c r="J4852" s="1104" t="s">
        <v>10213</v>
      </c>
    </row>
    <row x14ac:dyDescent="0.25" r="4853" customHeight="1" ht="23.25">
      <c r="A4853" s="97">
        <v>37</v>
      </c>
      <c r="B4853" s="2" t="s">
        <v>10203</v>
      </c>
      <c r="C4853" s="1101">
        <v>4852</v>
      </c>
      <c r="D4853" s="1101">
        <v>27</v>
      </c>
      <c r="E4853" s="1101">
        <v>54</v>
      </c>
      <c r="F4853" s="1101">
        <v>527</v>
      </c>
      <c r="G4853" s="1101">
        <v>6</v>
      </c>
      <c r="H4853" s="1102">
        <f>MID(I4853,1,50)</f>
      </c>
      <c r="I4853" s="1" t="s">
        <v>10214</v>
      </c>
      <c r="J4853" s="1104" t="s">
        <v>10215</v>
      </c>
    </row>
    <row x14ac:dyDescent="0.25" r="4854" customHeight="1" ht="23.25">
      <c r="A4854" s="97">
        <v>37</v>
      </c>
      <c r="B4854" s="2" t="s">
        <v>10203</v>
      </c>
      <c r="C4854" s="1101">
        <v>4853</v>
      </c>
      <c r="D4854" s="1101">
        <v>27</v>
      </c>
      <c r="E4854" s="1101">
        <v>54</v>
      </c>
      <c r="F4854" s="1101">
        <v>528</v>
      </c>
      <c r="G4854" s="1101">
        <v>7</v>
      </c>
      <c r="H4854" s="1102">
        <f>MID(I4854,1,50)</f>
      </c>
      <c r="I4854" s="1" t="s">
        <v>10216</v>
      </c>
      <c r="J4854" s="1104" t="s">
        <v>10217</v>
      </c>
    </row>
    <row x14ac:dyDescent="0.25" r="4855" customHeight="1" ht="23.25">
      <c r="A4855" s="97">
        <v>37</v>
      </c>
      <c r="B4855" s="2" t="s">
        <v>10203</v>
      </c>
      <c r="C4855" s="1101">
        <v>4854</v>
      </c>
      <c r="D4855" s="1101">
        <v>27</v>
      </c>
      <c r="E4855" s="1101">
        <v>54</v>
      </c>
      <c r="F4855" s="1101">
        <v>528</v>
      </c>
      <c r="G4855" s="1101">
        <v>8</v>
      </c>
      <c r="H4855" s="1102">
        <f>MID(I4855,1,50)</f>
      </c>
      <c r="I4855" s="1" t="s">
        <v>10218</v>
      </c>
      <c r="J4855" s="1104" t="s">
        <v>10219</v>
      </c>
    </row>
    <row x14ac:dyDescent="0.25" r="4856" customHeight="1" ht="23.25">
      <c r="A4856" s="97">
        <v>37</v>
      </c>
      <c r="B4856" s="2" t="s">
        <v>10203</v>
      </c>
      <c r="C4856" s="1101">
        <v>4855</v>
      </c>
      <c r="D4856" s="1101">
        <v>27</v>
      </c>
      <c r="E4856" s="1101">
        <v>54</v>
      </c>
      <c r="F4856" s="1101">
        <v>528</v>
      </c>
      <c r="G4856" s="1101">
        <v>9</v>
      </c>
      <c r="H4856" s="1102">
        <f>MID(I4856,1,50)</f>
      </c>
      <c r="I4856" s="1" t="s">
        <v>10220</v>
      </c>
      <c r="J4856" s="1104" t="s">
        <v>10221</v>
      </c>
    </row>
    <row x14ac:dyDescent="0.25" r="4857" customHeight="1" ht="23.25">
      <c r="A4857" s="97">
        <v>37</v>
      </c>
      <c r="B4857" s="2" t="s">
        <v>10203</v>
      </c>
      <c r="C4857" s="1101">
        <v>4856</v>
      </c>
      <c r="D4857" s="1101">
        <v>27</v>
      </c>
      <c r="E4857" s="1101">
        <v>54</v>
      </c>
      <c r="F4857" s="1101">
        <v>528</v>
      </c>
      <c r="G4857" s="1101">
        <v>10</v>
      </c>
      <c r="H4857" s="1102">
        <f>MID(I4857,1,50)</f>
      </c>
      <c r="I4857" s="1" t="s">
        <v>10222</v>
      </c>
      <c r="J4857" s="1104" t="s">
        <v>10223</v>
      </c>
    </row>
    <row x14ac:dyDescent="0.25" r="4858" customHeight="1" ht="23.25">
      <c r="A4858" s="97">
        <v>37</v>
      </c>
      <c r="B4858" s="2" t="s">
        <v>10203</v>
      </c>
      <c r="C4858" s="1101">
        <v>4857</v>
      </c>
      <c r="D4858" s="1101">
        <v>27</v>
      </c>
      <c r="E4858" s="1101">
        <v>54</v>
      </c>
      <c r="F4858" s="1101">
        <v>528</v>
      </c>
      <c r="G4858" s="1101">
        <v>11</v>
      </c>
      <c r="H4858" s="1102">
        <f>MID(I4858,1,50)</f>
      </c>
      <c r="I4858" s="1" t="s">
        <v>10224</v>
      </c>
      <c r="J4858" s="1104" t="s">
        <v>10225</v>
      </c>
    </row>
    <row x14ac:dyDescent="0.25" r="4859" customHeight="1" ht="23.25">
      <c r="A4859" s="97">
        <v>37</v>
      </c>
      <c r="B4859" s="2" t="s">
        <v>10203</v>
      </c>
      <c r="C4859" s="1101">
        <v>4858</v>
      </c>
      <c r="D4859" s="1101">
        <v>27</v>
      </c>
      <c r="E4859" s="1101">
        <v>54</v>
      </c>
      <c r="F4859" s="1101">
        <v>528</v>
      </c>
      <c r="G4859" s="1101">
        <v>12</v>
      </c>
      <c r="H4859" s="1102">
        <f>MID(I4859,1,50)</f>
      </c>
      <c r="I4859" s="1" t="s">
        <v>10226</v>
      </c>
      <c r="J4859" s="1104" t="s">
        <v>10227</v>
      </c>
    </row>
    <row x14ac:dyDescent="0.25" r="4860" customHeight="1" ht="23.25">
      <c r="A4860" s="97">
        <v>37</v>
      </c>
      <c r="B4860" s="2" t="s">
        <v>10203</v>
      </c>
      <c r="C4860" s="1101">
        <v>4859</v>
      </c>
      <c r="D4860" s="1101">
        <v>27</v>
      </c>
      <c r="E4860" s="1101">
        <v>54</v>
      </c>
      <c r="F4860" s="1101">
        <v>528</v>
      </c>
      <c r="G4860" s="1101">
        <v>13</v>
      </c>
      <c r="H4860" s="1102">
        <f>MID(I4860,1,50)</f>
      </c>
      <c r="I4860" s="1" t="s">
        <v>10228</v>
      </c>
      <c r="J4860" s="1104" t="s">
        <v>10229</v>
      </c>
    </row>
    <row x14ac:dyDescent="0.25" r="4861" customHeight="1" ht="23.25">
      <c r="A4861" s="97">
        <v>37</v>
      </c>
      <c r="B4861" s="2" t="s">
        <v>10203</v>
      </c>
      <c r="C4861" s="1101">
        <v>4860</v>
      </c>
      <c r="D4861" s="1101">
        <v>27</v>
      </c>
      <c r="E4861" s="1101">
        <v>54</v>
      </c>
      <c r="F4861" s="1101">
        <v>528</v>
      </c>
      <c r="G4861" s="1101">
        <v>14</v>
      </c>
      <c r="H4861" s="1102">
        <f>MID(I4861,1,50)</f>
      </c>
      <c r="I4861" s="1" t="s">
        <v>10230</v>
      </c>
      <c r="J4861" s="1104" t="s">
        <v>10231</v>
      </c>
    </row>
    <row x14ac:dyDescent="0.25" r="4862" customHeight="1" ht="23.25">
      <c r="A4862" s="97">
        <v>37</v>
      </c>
      <c r="B4862" s="2" t="s">
        <v>10203</v>
      </c>
      <c r="C4862" s="1101">
        <v>4861</v>
      </c>
      <c r="D4862" s="1101">
        <v>27</v>
      </c>
      <c r="E4862" s="1101">
        <v>54</v>
      </c>
      <c r="F4862" s="1101">
        <v>528</v>
      </c>
      <c r="G4862" s="1101">
        <v>15</v>
      </c>
      <c r="H4862" s="1102">
        <f>MID(I4862,1,50)</f>
      </c>
      <c r="I4862" s="1" t="s">
        <v>10232</v>
      </c>
      <c r="J4862" s="1104" t="s">
        <v>10233</v>
      </c>
    </row>
    <row x14ac:dyDescent="0.25" r="4863" customHeight="1" ht="23.25">
      <c r="A4863" s="97">
        <v>37</v>
      </c>
      <c r="B4863" s="2" t="s">
        <v>10203</v>
      </c>
      <c r="C4863" s="1101">
        <v>4862</v>
      </c>
      <c r="D4863" s="1101">
        <v>27</v>
      </c>
      <c r="E4863" s="1101">
        <v>54</v>
      </c>
      <c r="F4863" s="1101">
        <v>528</v>
      </c>
      <c r="G4863" s="1101">
        <v>16</v>
      </c>
      <c r="H4863" s="1102">
        <f>MID(I4863,1,50)</f>
      </c>
      <c r="I4863" s="1" t="s">
        <v>10234</v>
      </c>
      <c r="J4863" s="1104" t="s">
        <v>10235</v>
      </c>
    </row>
    <row x14ac:dyDescent="0.25" r="4864" customHeight="1" ht="23.25">
      <c r="A4864" s="97">
        <v>37</v>
      </c>
      <c r="B4864" s="2" t="s">
        <v>10203</v>
      </c>
      <c r="C4864" s="1101">
        <v>4863</v>
      </c>
      <c r="D4864" s="1101">
        <v>27</v>
      </c>
      <c r="E4864" s="1101">
        <v>54</v>
      </c>
      <c r="F4864" s="1101">
        <v>528</v>
      </c>
      <c r="G4864" s="1101">
        <v>17</v>
      </c>
      <c r="H4864" s="1102">
        <f>MID(I4864,1,50)</f>
      </c>
      <c r="I4864" s="1" t="s">
        <v>10236</v>
      </c>
      <c r="J4864" s="1104" t="s">
        <v>10237</v>
      </c>
    </row>
    <row x14ac:dyDescent="0.25" r="4865" customHeight="1" ht="23.25">
      <c r="A4865" s="97">
        <v>37</v>
      </c>
      <c r="B4865" s="2" t="s">
        <v>10203</v>
      </c>
      <c r="C4865" s="1101">
        <v>4864</v>
      </c>
      <c r="D4865" s="1101">
        <v>27</v>
      </c>
      <c r="E4865" s="1101">
        <v>54</v>
      </c>
      <c r="F4865" s="1101">
        <v>528</v>
      </c>
      <c r="G4865" s="1101">
        <v>18</v>
      </c>
      <c r="H4865" s="1102">
        <f>MID(I4865,1,50)</f>
      </c>
      <c r="I4865" s="1" t="s">
        <v>10238</v>
      </c>
      <c r="J4865" s="1104" t="s">
        <v>10239</v>
      </c>
    </row>
    <row x14ac:dyDescent="0.25" r="4866" customHeight="1" ht="23.25">
      <c r="A4866" s="97">
        <v>37</v>
      </c>
      <c r="B4866" s="2" t="s">
        <v>10203</v>
      </c>
      <c r="C4866" s="1101">
        <v>4865</v>
      </c>
      <c r="D4866" s="1101">
        <v>27</v>
      </c>
      <c r="E4866" s="1101">
        <v>54</v>
      </c>
      <c r="F4866" s="1101">
        <v>528</v>
      </c>
      <c r="G4866" s="1101">
        <v>19</v>
      </c>
      <c r="H4866" s="1102">
        <f>MID(I4866,1,50)</f>
      </c>
      <c r="I4866" s="1" t="s">
        <v>10240</v>
      </c>
      <c r="J4866" s="1104" t="s">
        <v>10241</v>
      </c>
    </row>
    <row x14ac:dyDescent="0.25" r="4867" customHeight="1" ht="23.25">
      <c r="A4867" s="97">
        <v>37</v>
      </c>
      <c r="B4867" s="2" t="s">
        <v>10203</v>
      </c>
      <c r="C4867" s="1101">
        <v>4866</v>
      </c>
      <c r="D4867" s="1101">
        <v>27</v>
      </c>
      <c r="E4867" s="1101">
        <v>54</v>
      </c>
      <c r="F4867" s="1101">
        <v>528</v>
      </c>
      <c r="G4867" s="1101">
        <v>20</v>
      </c>
      <c r="H4867" s="1102">
        <f>MID(I4867,1,50)</f>
      </c>
      <c r="I4867" s="1" t="s">
        <v>10242</v>
      </c>
      <c r="J4867" s="1104" t="s">
        <v>10243</v>
      </c>
    </row>
    <row x14ac:dyDescent="0.25" r="4868" customHeight="1" ht="23.25">
      <c r="A4868" s="97">
        <v>37</v>
      </c>
      <c r="B4868" s="2" t="s">
        <v>10203</v>
      </c>
      <c r="C4868" s="1101">
        <v>4867</v>
      </c>
      <c r="D4868" s="1101">
        <v>27</v>
      </c>
      <c r="E4868" s="1101">
        <v>54</v>
      </c>
      <c r="F4868" s="1101">
        <v>528</v>
      </c>
      <c r="G4868" s="1101">
        <v>21</v>
      </c>
      <c r="H4868" s="1102">
        <f>MID(I4868,1,50)</f>
      </c>
      <c r="I4868" s="1" t="s">
        <v>10234</v>
      </c>
      <c r="J4868" s="1104" t="s">
        <v>10244</v>
      </c>
    </row>
    <row x14ac:dyDescent="0.25" r="4869" customHeight="1" ht="23.25">
      <c r="A4869" s="97">
        <v>37</v>
      </c>
      <c r="B4869" s="2" t="s">
        <v>10203</v>
      </c>
      <c r="C4869" s="1101">
        <v>4868</v>
      </c>
      <c r="D4869" s="1101">
        <v>27</v>
      </c>
      <c r="E4869" s="1101">
        <v>54</v>
      </c>
      <c r="F4869" s="1101">
        <v>528</v>
      </c>
      <c r="G4869" s="1101">
        <v>22</v>
      </c>
      <c r="H4869" s="1102">
        <f>MID(I4869,1,50)</f>
      </c>
      <c r="I4869" s="1" t="s">
        <v>10245</v>
      </c>
      <c r="J4869" s="1104" t="s">
        <v>10246</v>
      </c>
    </row>
    <row x14ac:dyDescent="0.25" r="4870" customHeight="1" ht="23.25">
      <c r="A4870" s="97">
        <v>37</v>
      </c>
      <c r="B4870" s="2" t="s">
        <v>10203</v>
      </c>
      <c r="C4870" s="1101">
        <v>4869</v>
      </c>
      <c r="D4870" s="1101">
        <v>27</v>
      </c>
      <c r="E4870" s="1101">
        <v>54</v>
      </c>
      <c r="F4870" s="1101">
        <v>528</v>
      </c>
      <c r="G4870" s="1101">
        <v>23</v>
      </c>
      <c r="H4870" s="1102">
        <f>MID(I4870,1,50)</f>
      </c>
      <c r="I4870" s="1" t="s">
        <v>10247</v>
      </c>
      <c r="J4870" s="1104" t="s">
        <v>10248</v>
      </c>
    </row>
    <row x14ac:dyDescent="0.25" r="4871" customHeight="1" ht="23.25">
      <c r="A4871" s="97">
        <v>37</v>
      </c>
      <c r="B4871" s="2" t="s">
        <v>10203</v>
      </c>
      <c r="C4871" s="1101">
        <v>4870</v>
      </c>
      <c r="D4871" s="1101">
        <v>27</v>
      </c>
      <c r="E4871" s="1101">
        <v>54</v>
      </c>
      <c r="F4871" s="1101">
        <v>528</v>
      </c>
      <c r="G4871" s="1101">
        <v>24</v>
      </c>
      <c r="H4871" s="1102">
        <f>MID(I4871,1,50)</f>
      </c>
      <c r="I4871" s="1" t="s">
        <v>10249</v>
      </c>
      <c r="J4871" s="1104" t="s">
        <v>10250</v>
      </c>
    </row>
    <row x14ac:dyDescent="0.25" r="4872" customHeight="1" ht="23.25">
      <c r="A4872" s="97">
        <v>37</v>
      </c>
      <c r="B4872" s="2" t="s">
        <v>10203</v>
      </c>
      <c r="C4872" s="1101">
        <v>4871</v>
      </c>
      <c r="D4872" s="1101">
        <v>27</v>
      </c>
      <c r="E4872" s="1101">
        <v>54</v>
      </c>
      <c r="F4872" s="1101">
        <v>528</v>
      </c>
      <c r="G4872" s="1101">
        <v>25</v>
      </c>
      <c r="H4872" s="1102">
        <f>MID(I4872,1,50)</f>
      </c>
      <c r="I4872" s="1" t="s">
        <v>10251</v>
      </c>
      <c r="J4872" s="1104" t="s">
        <v>10252</v>
      </c>
    </row>
    <row x14ac:dyDescent="0.25" r="4873" customHeight="1" ht="23.25">
      <c r="A4873" s="97">
        <v>37</v>
      </c>
      <c r="B4873" s="2" t="s">
        <v>10203</v>
      </c>
      <c r="C4873" s="1101">
        <v>4872</v>
      </c>
      <c r="D4873" s="1101">
        <v>27</v>
      </c>
      <c r="E4873" s="1101">
        <v>54</v>
      </c>
      <c r="F4873" s="1101">
        <v>528</v>
      </c>
      <c r="G4873" s="1101">
        <v>26</v>
      </c>
      <c r="H4873" s="1102">
        <f>MID(I4873,1,50)</f>
      </c>
      <c r="I4873" s="1" t="s">
        <v>10253</v>
      </c>
      <c r="J4873" s="1104" t="s">
        <v>10254</v>
      </c>
    </row>
    <row x14ac:dyDescent="0.25" r="4874" customHeight="1" ht="23.25">
      <c r="A4874" s="97">
        <v>37</v>
      </c>
      <c r="B4874" s="2" t="s">
        <v>10203</v>
      </c>
      <c r="C4874" s="1101">
        <v>4873</v>
      </c>
      <c r="D4874" s="1101">
        <v>27</v>
      </c>
      <c r="E4874" s="1101">
        <v>54</v>
      </c>
      <c r="F4874" s="1101">
        <v>528</v>
      </c>
      <c r="G4874" s="1101">
        <v>27</v>
      </c>
      <c r="H4874" s="1102">
        <f>MID(I4874,1,50)</f>
      </c>
      <c r="I4874" s="1" t="s">
        <v>10255</v>
      </c>
      <c r="J4874" s="1104" t="s">
        <v>10256</v>
      </c>
    </row>
    <row x14ac:dyDescent="0.25" r="4875" customHeight="1" ht="23.25">
      <c r="A4875" s="97">
        <v>37</v>
      </c>
      <c r="B4875" s="2" t="s">
        <v>10203</v>
      </c>
      <c r="C4875" s="1101">
        <v>4874</v>
      </c>
      <c r="D4875" s="1101">
        <v>27</v>
      </c>
      <c r="E4875" s="1101">
        <v>54</v>
      </c>
      <c r="F4875" s="1101">
        <v>529</v>
      </c>
      <c r="G4875" s="1101">
        <v>28</v>
      </c>
      <c r="H4875" s="1102">
        <f>MID(I4875,1,50)</f>
      </c>
      <c r="I4875" s="1" t="s">
        <v>10257</v>
      </c>
      <c r="J4875" s="1104" t="s">
        <v>10258</v>
      </c>
    </row>
    <row x14ac:dyDescent="0.25" r="4876" customHeight="1" ht="23.25">
      <c r="A4876" s="97">
        <v>37</v>
      </c>
      <c r="B4876" s="2" t="s">
        <v>10203</v>
      </c>
      <c r="C4876" s="1101">
        <v>4875</v>
      </c>
      <c r="D4876" s="1101">
        <v>27</v>
      </c>
      <c r="E4876" s="1101">
        <v>54</v>
      </c>
      <c r="F4876" s="1101">
        <v>529</v>
      </c>
      <c r="G4876" s="1101">
        <v>29</v>
      </c>
      <c r="H4876" s="1102">
        <f>MID(I4876,1,50)</f>
      </c>
      <c r="I4876" s="1" t="s">
        <v>10259</v>
      </c>
      <c r="J4876" s="1104" t="s">
        <v>10260</v>
      </c>
    </row>
    <row x14ac:dyDescent="0.25" r="4877" customHeight="1" ht="23.25">
      <c r="A4877" s="97">
        <v>37</v>
      </c>
      <c r="B4877" s="2" t="s">
        <v>10203</v>
      </c>
      <c r="C4877" s="1101">
        <v>4876</v>
      </c>
      <c r="D4877" s="1101">
        <v>27</v>
      </c>
      <c r="E4877" s="1101">
        <v>54</v>
      </c>
      <c r="F4877" s="1101">
        <v>529</v>
      </c>
      <c r="G4877" s="1101">
        <v>30</v>
      </c>
      <c r="H4877" s="1102">
        <f>MID(I4877,1,50)</f>
      </c>
      <c r="I4877" s="1" t="s">
        <v>10234</v>
      </c>
      <c r="J4877" s="1104" t="s">
        <v>10261</v>
      </c>
    </row>
    <row x14ac:dyDescent="0.25" r="4878" customHeight="1" ht="23.25">
      <c r="A4878" s="97">
        <v>37</v>
      </c>
      <c r="B4878" s="2" t="s">
        <v>10203</v>
      </c>
      <c r="C4878" s="1101">
        <v>4877</v>
      </c>
      <c r="D4878" s="1101">
        <v>27</v>
      </c>
      <c r="E4878" s="1101">
        <v>54</v>
      </c>
      <c r="F4878" s="1101">
        <v>529</v>
      </c>
      <c r="G4878" s="1101">
        <v>31</v>
      </c>
      <c r="H4878" s="1102">
        <f>MID(I4878,1,50)</f>
      </c>
      <c r="I4878" s="1" t="s">
        <v>10262</v>
      </c>
      <c r="J4878" s="1104" t="s">
        <v>10263</v>
      </c>
    </row>
    <row x14ac:dyDescent="0.25" r="4879" customHeight="1" ht="23.25">
      <c r="A4879" s="97">
        <v>37</v>
      </c>
      <c r="B4879" s="2" t="s">
        <v>10203</v>
      </c>
      <c r="C4879" s="1101">
        <v>4878</v>
      </c>
      <c r="D4879" s="1101">
        <v>27</v>
      </c>
      <c r="E4879" s="1101">
        <v>54</v>
      </c>
      <c r="F4879" s="1101">
        <v>529</v>
      </c>
      <c r="G4879" s="1101">
        <v>32</v>
      </c>
      <c r="H4879" s="1102">
        <f>MID(I4879,1,50)</f>
      </c>
      <c r="I4879" s="1" t="s">
        <v>10236</v>
      </c>
      <c r="J4879" s="1104" t="s">
        <v>10264</v>
      </c>
    </row>
    <row x14ac:dyDescent="0.25" r="4880" customHeight="1" ht="23.25">
      <c r="A4880" s="97">
        <v>37</v>
      </c>
      <c r="B4880" s="2" t="s">
        <v>10203</v>
      </c>
      <c r="C4880" s="1101">
        <v>4879</v>
      </c>
      <c r="D4880" s="1101">
        <v>27</v>
      </c>
      <c r="E4880" s="1101">
        <v>54</v>
      </c>
      <c r="F4880" s="1101">
        <v>529</v>
      </c>
      <c r="G4880" s="1101">
        <v>33</v>
      </c>
      <c r="H4880" s="1102">
        <f>MID(I4880,1,50)</f>
      </c>
      <c r="I4880" s="1" t="s">
        <v>10265</v>
      </c>
      <c r="J4880" s="1104" t="s">
        <v>10266</v>
      </c>
    </row>
    <row x14ac:dyDescent="0.25" r="4881" customHeight="1" ht="23.25">
      <c r="A4881" s="97">
        <v>37</v>
      </c>
      <c r="B4881" s="2" t="s">
        <v>10203</v>
      </c>
      <c r="C4881" s="1101">
        <v>4880</v>
      </c>
      <c r="D4881" s="1101">
        <v>27</v>
      </c>
      <c r="E4881" s="1101">
        <v>54</v>
      </c>
      <c r="F4881" s="1101">
        <v>529</v>
      </c>
      <c r="G4881" s="1101">
        <v>34</v>
      </c>
      <c r="H4881" s="1102">
        <f>MID(I4881,1,50)</f>
      </c>
      <c r="I4881" s="1" t="s">
        <v>10267</v>
      </c>
      <c r="J4881" s="1104" t="s">
        <v>10268</v>
      </c>
    </row>
    <row x14ac:dyDescent="0.25" r="4882" customHeight="1" ht="23.25">
      <c r="A4882" s="97">
        <v>37</v>
      </c>
      <c r="B4882" s="2" t="s">
        <v>10203</v>
      </c>
      <c r="C4882" s="1101">
        <v>4881</v>
      </c>
      <c r="D4882" s="1101">
        <v>27</v>
      </c>
      <c r="E4882" s="1101">
        <v>54</v>
      </c>
      <c r="F4882" s="1101">
        <v>529</v>
      </c>
      <c r="G4882" s="1101">
        <v>35</v>
      </c>
      <c r="H4882" s="1102">
        <f>MID(I4882,1,50)</f>
      </c>
      <c r="I4882" s="1" t="s">
        <v>10269</v>
      </c>
      <c r="J4882" s="1104" t="s">
        <v>10270</v>
      </c>
    </row>
    <row x14ac:dyDescent="0.25" r="4883" customHeight="1" ht="23.25">
      <c r="A4883" s="97">
        <v>37</v>
      </c>
      <c r="B4883" s="2" t="s">
        <v>10203</v>
      </c>
      <c r="C4883" s="1101">
        <v>4882</v>
      </c>
      <c r="D4883" s="1101">
        <v>27</v>
      </c>
      <c r="E4883" s="1101">
        <v>54</v>
      </c>
      <c r="F4883" s="1101">
        <v>529</v>
      </c>
      <c r="G4883" s="1101">
        <v>36</v>
      </c>
      <c r="H4883" s="1102">
        <f>MID(I4883,1,50)</f>
      </c>
      <c r="I4883" s="1" t="s">
        <v>10271</v>
      </c>
      <c r="J4883" s="1104" t="s">
        <v>10272</v>
      </c>
    </row>
    <row x14ac:dyDescent="0.25" r="4884" customHeight="1" ht="23.25">
      <c r="A4884" s="97">
        <v>37</v>
      </c>
      <c r="B4884" s="2" t="s">
        <v>10203</v>
      </c>
      <c r="C4884" s="1101">
        <v>4883</v>
      </c>
      <c r="D4884" s="1101">
        <v>27</v>
      </c>
      <c r="E4884" s="1101">
        <v>54</v>
      </c>
      <c r="F4884" s="1101">
        <v>529</v>
      </c>
      <c r="G4884" s="1101">
        <v>37</v>
      </c>
      <c r="H4884" s="1102">
        <f>MID(I4884,1,50)</f>
      </c>
      <c r="I4884" s="1" t="s">
        <v>10273</v>
      </c>
      <c r="J4884" s="1104" t="s">
        <v>10274</v>
      </c>
    </row>
    <row x14ac:dyDescent="0.25" r="4885" customHeight="1" ht="23.25">
      <c r="A4885" s="97">
        <v>37</v>
      </c>
      <c r="B4885" s="2" t="s">
        <v>10203</v>
      </c>
      <c r="C4885" s="1101">
        <v>4884</v>
      </c>
      <c r="D4885" s="1101">
        <v>27</v>
      </c>
      <c r="E4885" s="1101">
        <v>54</v>
      </c>
      <c r="F4885" s="1101">
        <v>529</v>
      </c>
      <c r="G4885" s="1101">
        <v>38</v>
      </c>
      <c r="H4885" s="1102">
        <f>MID(I4885,1,50)</f>
      </c>
      <c r="I4885" s="1" t="s">
        <v>10275</v>
      </c>
      <c r="J4885" s="1104" t="s">
        <v>10276</v>
      </c>
    </row>
    <row x14ac:dyDescent="0.25" r="4886" customHeight="1" ht="23.25">
      <c r="A4886" s="97">
        <v>37</v>
      </c>
      <c r="B4886" s="2" t="s">
        <v>10203</v>
      </c>
      <c r="C4886" s="1101">
        <v>4885</v>
      </c>
      <c r="D4886" s="1101">
        <v>27</v>
      </c>
      <c r="E4886" s="1101">
        <v>54</v>
      </c>
      <c r="F4886" s="1101">
        <v>529</v>
      </c>
      <c r="G4886" s="1101">
        <v>39</v>
      </c>
      <c r="H4886" s="1102">
        <f>MID(I4886,1,50)</f>
      </c>
      <c r="I4886" s="1" t="s">
        <v>10277</v>
      </c>
      <c r="J4886" s="1104" t="s">
        <v>10278</v>
      </c>
    </row>
    <row x14ac:dyDescent="0.25" r="4887" customHeight="1" ht="23.25">
      <c r="A4887" s="97">
        <v>37</v>
      </c>
      <c r="B4887" s="2" t="s">
        <v>10203</v>
      </c>
      <c r="C4887" s="1101">
        <v>4886</v>
      </c>
      <c r="D4887" s="1101">
        <v>27</v>
      </c>
      <c r="E4887" s="1101">
        <v>54</v>
      </c>
      <c r="F4887" s="1101">
        <v>529</v>
      </c>
      <c r="G4887" s="1101">
        <v>40</v>
      </c>
      <c r="H4887" s="1102">
        <f>MID(I4887,1,50)</f>
      </c>
      <c r="I4887" s="1" t="s">
        <v>10245</v>
      </c>
      <c r="J4887" s="1104" t="s">
        <v>10279</v>
      </c>
    </row>
    <row x14ac:dyDescent="0.25" r="4888" customHeight="1" ht="23.25">
      <c r="A4888" s="97">
        <v>37</v>
      </c>
      <c r="B4888" s="2" t="s">
        <v>10203</v>
      </c>
      <c r="C4888" s="1101">
        <v>4887</v>
      </c>
      <c r="D4888" s="1101">
        <v>27</v>
      </c>
      <c r="E4888" s="1101">
        <v>54</v>
      </c>
      <c r="F4888" s="1101">
        <v>529</v>
      </c>
      <c r="G4888" s="1101">
        <v>41</v>
      </c>
      <c r="H4888" s="1102">
        <f>MID(I4888,1,50)</f>
      </c>
      <c r="I4888" s="1" t="s">
        <v>10280</v>
      </c>
      <c r="J4888" s="1104" t="s">
        <v>10281</v>
      </c>
    </row>
    <row x14ac:dyDescent="0.25" r="4889" customHeight="1" ht="23.25">
      <c r="A4889" s="97">
        <v>37</v>
      </c>
      <c r="B4889" s="2" t="s">
        <v>10203</v>
      </c>
      <c r="C4889" s="1101">
        <v>4888</v>
      </c>
      <c r="D4889" s="1101">
        <v>27</v>
      </c>
      <c r="E4889" s="1101">
        <v>54</v>
      </c>
      <c r="F4889" s="1101">
        <v>529</v>
      </c>
      <c r="G4889" s="1101">
        <v>42</v>
      </c>
      <c r="H4889" s="1102">
        <f>MID(I4889,1,50)</f>
      </c>
      <c r="I4889" s="1" t="s">
        <v>10282</v>
      </c>
      <c r="J4889" s="1104" t="s">
        <v>10283</v>
      </c>
    </row>
    <row x14ac:dyDescent="0.25" r="4890" customHeight="1" ht="23.25">
      <c r="A4890" s="97">
        <v>37</v>
      </c>
      <c r="B4890" s="2" t="s">
        <v>10203</v>
      </c>
      <c r="C4890" s="1101">
        <v>4889</v>
      </c>
      <c r="D4890" s="1101">
        <v>27</v>
      </c>
      <c r="E4890" s="1101">
        <v>54</v>
      </c>
      <c r="F4890" s="1101">
        <v>529</v>
      </c>
      <c r="G4890" s="1101">
        <v>43</v>
      </c>
      <c r="H4890" s="1102">
        <f>MID(I4890,1,50)</f>
      </c>
      <c r="I4890" s="1" t="s">
        <v>10284</v>
      </c>
      <c r="J4890" s="1104" t="s">
        <v>10285</v>
      </c>
    </row>
    <row x14ac:dyDescent="0.25" r="4891" customHeight="1" ht="23.25">
      <c r="A4891" s="97">
        <v>37</v>
      </c>
      <c r="B4891" s="2" t="s">
        <v>10203</v>
      </c>
      <c r="C4891" s="1101">
        <v>4890</v>
      </c>
      <c r="D4891" s="1101">
        <v>27</v>
      </c>
      <c r="E4891" s="1101">
        <v>54</v>
      </c>
      <c r="F4891" s="1101">
        <v>529</v>
      </c>
      <c r="G4891" s="1101">
        <v>44</v>
      </c>
      <c r="H4891" s="1102">
        <f>MID(I4891,1,50)</f>
      </c>
      <c r="I4891" s="1" t="s">
        <v>10286</v>
      </c>
      <c r="J4891" s="1104" t="s">
        <v>10287</v>
      </c>
    </row>
    <row x14ac:dyDescent="0.25" r="4892" customHeight="1" ht="23.25">
      <c r="A4892" s="97">
        <v>37</v>
      </c>
      <c r="B4892" s="2" t="s">
        <v>10203</v>
      </c>
      <c r="C4892" s="1101">
        <v>4891</v>
      </c>
      <c r="D4892" s="1101">
        <v>27</v>
      </c>
      <c r="E4892" s="1101">
        <v>54</v>
      </c>
      <c r="F4892" s="1101">
        <v>529</v>
      </c>
      <c r="G4892" s="1101">
        <v>45</v>
      </c>
      <c r="H4892" s="1102">
        <f>MID(I4892,1,50)</f>
      </c>
      <c r="I4892" s="1" t="s">
        <v>10288</v>
      </c>
      <c r="J4892" s="1104" t="s">
        <v>10289</v>
      </c>
    </row>
    <row x14ac:dyDescent="0.25" r="4893" customHeight="1" ht="23.25">
      <c r="A4893" s="97">
        <v>37</v>
      </c>
      <c r="B4893" s="2" t="s">
        <v>10203</v>
      </c>
      <c r="C4893" s="1101">
        <v>4892</v>
      </c>
      <c r="D4893" s="1101">
        <v>27</v>
      </c>
      <c r="E4893" s="1101">
        <v>54</v>
      </c>
      <c r="F4893" s="1101">
        <v>529</v>
      </c>
      <c r="G4893" s="1101">
        <v>46</v>
      </c>
      <c r="H4893" s="1102">
        <f>MID(I4893,1,50)</f>
      </c>
      <c r="I4893" s="1" t="s">
        <v>10290</v>
      </c>
      <c r="J4893" s="1104" t="s">
        <v>10291</v>
      </c>
    </row>
    <row x14ac:dyDescent="0.25" r="4894" customHeight="1" ht="23.25">
      <c r="A4894" s="97">
        <v>37</v>
      </c>
      <c r="B4894" s="2" t="s">
        <v>10203</v>
      </c>
      <c r="C4894" s="1101">
        <v>4893</v>
      </c>
      <c r="D4894" s="1101">
        <v>27</v>
      </c>
      <c r="E4894" s="1101">
        <v>54</v>
      </c>
      <c r="F4894" s="1101">
        <v>529</v>
      </c>
      <c r="G4894" s="1101">
        <v>47</v>
      </c>
      <c r="H4894" s="1102">
        <f>MID(I4894,1,50)</f>
      </c>
      <c r="I4894" s="1" t="s">
        <v>10292</v>
      </c>
      <c r="J4894" s="1104" t="s">
        <v>10293</v>
      </c>
    </row>
    <row x14ac:dyDescent="0.25" r="4895" customHeight="1" ht="23.25">
      <c r="A4895" s="97">
        <v>37</v>
      </c>
      <c r="B4895" s="2" t="s">
        <v>10203</v>
      </c>
      <c r="C4895" s="1101">
        <v>4894</v>
      </c>
      <c r="D4895" s="1101">
        <v>27</v>
      </c>
      <c r="E4895" s="1101">
        <v>54</v>
      </c>
      <c r="F4895" s="1101">
        <v>529</v>
      </c>
      <c r="G4895" s="1101">
        <v>48</v>
      </c>
      <c r="H4895" s="1102">
        <f>MID(I4895,1,50)</f>
      </c>
      <c r="I4895" s="1" t="s">
        <v>10294</v>
      </c>
      <c r="J4895" s="1104" t="s">
        <v>10295</v>
      </c>
    </row>
    <row x14ac:dyDescent="0.25" r="4896" customHeight="1" ht="23.25">
      <c r="A4896" s="97">
        <v>37</v>
      </c>
      <c r="B4896" s="2" t="s">
        <v>10203</v>
      </c>
      <c r="C4896" s="1101">
        <v>4895</v>
      </c>
      <c r="D4896" s="1101">
        <v>27</v>
      </c>
      <c r="E4896" s="1101">
        <v>54</v>
      </c>
      <c r="F4896" s="1101">
        <v>529</v>
      </c>
      <c r="G4896" s="1101">
        <v>49</v>
      </c>
      <c r="H4896" s="1102">
        <f>MID(I4896,1,50)</f>
      </c>
      <c r="I4896" s="1" t="s">
        <v>10296</v>
      </c>
      <c r="J4896" s="1104" t="s">
        <v>10297</v>
      </c>
    </row>
    <row x14ac:dyDescent="0.25" r="4897" customHeight="1" ht="23.25">
      <c r="A4897" s="97">
        <v>37</v>
      </c>
      <c r="B4897" s="2" t="s">
        <v>10203</v>
      </c>
      <c r="C4897" s="1101">
        <v>4896</v>
      </c>
      <c r="D4897" s="1101">
        <v>27</v>
      </c>
      <c r="E4897" s="1101">
        <v>54</v>
      </c>
      <c r="F4897" s="1101">
        <v>530</v>
      </c>
      <c r="G4897" s="1101">
        <v>50</v>
      </c>
      <c r="H4897" s="1102">
        <f>MID(I4897,1,50)</f>
      </c>
      <c r="I4897" s="1" t="s">
        <v>10298</v>
      </c>
      <c r="J4897" s="1104" t="s">
        <v>10299</v>
      </c>
    </row>
    <row x14ac:dyDescent="0.25" r="4898" customHeight="1" ht="23.25">
      <c r="A4898" s="97">
        <v>37</v>
      </c>
      <c r="B4898" s="2" t="s">
        <v>10203</v>
      </c>
      <c r="C4898" s="1101">
        <v>4897</v>
      </c>
      <c r="D4898" s="1101">
        <v>27</v>
      </c>
      <c r="E4898" s="1101">
        <v>54</v>
      </c>
      <c r="F4898" s="1101">
        <v>530</v>
      </c>
      <c r="G4898" s="1101">
        <v>51</v>
      </c>
      <c r="H4898" s="1102">
        <f>MID(I4898,1,50)</f>
      </c>
      <c r="I4898" s="1" t="s">
        <v>10300</v>
      </c>
      <c r="J4898" s="1104" t="s">
        <v>10301</v>
      </c>
    </row>
    <row x14ac:dyDescent="0.25" r="4899" customHeight="1" ht="23.25">
      <c r="A4899" s="97">
        <v>37</v>
      </c>
      <c r="B4899" s="2" t="s">
        <v>10203</v>
      </c>
      <c r="C4899" s="1101">
        <v>4898</v>
      </c>
      <c r="D4899" s="1101">
        <v>27</v>
      </c>
      <c r="E4899" s="1101">
        <v>54</v>
      </c>
      <c r="F4899" s="1101">
        <v>530</v>
      </c>
      <c r="G4899" s="1101">
        <v>52</v>
      </c>
      <c r="H4899" s="1102">
        <f>MID(I4899,1,50)</f>
      </c>
      <c r="I4899" s="1" t="s">
        <v>10302</v>
      </c>
      <c r="J4899" s="1104" t="s">
        <v>10303</v>
      </c>
    </row>
    <row x14ac:dyDescent="0.25" r="4900" customHeight="1" ht="23.25">
      <c r="A4900" s="97">
        <v>37</v>
      </c>
      <c r="B4900" s="2" t="s">
        <v>10203</v>
      </c>
      <c r="C4900" s="1101">
        <v>4899</v>
      </c>
      <c r="D4900" s="1101">
        <v>27</v>
      </c>
      <c r="E4900" s="1101">
        <v>54</v>
      </c>
      <c r="F4900" s="1101">
        <v>530</v>
      </c>
      <c r="G4900" s="1101">
        <v>53</v>
      </c>
      <c r="H4900" s="1102">
        <f>MID(I4900,1,50)</f>
      </c>
      <c r="I4900" s="1" t="s">
        <v>10304</v>
      </c>
      <c r="J4900" s="1104" t="s">
        <v>10305</v>
      </c>
    </row>
    <row x14ac:dyDescent="0.25" r="4901" customHeight="1" ht="23.25">
      <c r="A4901" s="97">
        <v>37</v>
      </c>
      <c r="B4901" s="2" t="s">
        <v>10203</v>
      </c>
      <c r="C4901" s="1101">
        <v>4900</v>
      </c>
      <c r="D4901" s="1101">
        <v>27</v>
      </c>
      <c r="E4901" s="1101">
        <v>54</v>
      </c>
      <c r="F4901" s="1101">
        <v>530</v>
      </c>
      <c r="G4901" s="1101">
        <v>54</v>
      </c>
      <c r="H4901" s="1102">
        <f>MID(I4901,1,50)</f>
      </c>
      <c r="I4901" s="1" t="s">
        <v>10306</v>
      </c>
      <c r="J4901" s="1104" t="s">
        <v>10307</v>
      </c>
    </row>
    <row x14ac:dyDescent="0.25" r="4902" customHeight="1" ht="23.25">
      <c r="A4902" s="97">
        <v>37</v>
      </c>
      <c r="B4902" s="2" t="s">
        <v>10203</v>
      </c>
      <c r="C4902" s="1101">
        <v>4901</v>
      </c>
      <c r="D4902" s="1101">
        <v>27</v>
      </c>
      <c r="E4902" s="1101">
        <v>54</v>
      </c>
      <c r="F4902" s="1101">
        <v>530</v>
      </c>
      <c r="G4902" s="1101">
        <v>55</v>
      </c>
      <c r="H4902" s="1102">
        <f>MID(I4902,1,50)</f>
      </c>
      <c r="I4902" s="1" t="s">
        <v>10308</v>
      </c>
      <c r="J4902" s="1104" t="s">
        <v>10309</v>
      </c>
    </row>
    <row x14ac:dyDescent="0.25" r="4903" customHeight="1" ht="23.25">
      <c r="A4903" s="97">
        <v>97</v>
      </c>
      <c r="B4903" s="2" t="s">
        <v>10310</v>
      </c>
      <c r="C4903" s="1101">
        <v>4902</v>
      </c>
      <c r="D4903" s="1101">
        <v>27</v>
      </c>
      <c r="E4903" s="1101">
        <v>55</v>
      </c>
      <c r="F4903" s="1101">
        <v>530</v>
      </c>
      <c r="G4903" s="1101">
        <v>1</v>
      </c>
      <c r="H4903" s="1102">
        <f>MID(I4903,1,50)</f>
      </c>
      <c r="I4903" s="1" t="s">
        <v>10311</v>
      </c>
      <c r="J4903" s="1104" t="s">
        <v>10312</v>
      </c>
    </row>
    <row x14ac:dyDescent="0.25" r="4904" customHeight="1" ht="23.25">
      <c r="A4904" s="97">
        <v>97</v>
      </c>
      <c r="B4904" s="2" t="s">
        <v>10310</v>
      </c>
      <c r="C4904" s="1101">
        <v>4903</v>
      </c>
      <c r="D4904" s="1101">
        <v>27</v>
      </c>
      <c r="E4904" s="1101">
        <v>55</v>
      </c>
      <c r="F4904" s="1101">
        <v>530</v>
      </c>
      <c r="G4904" s="1101">
        <v>2</v>
      </c>
      <c r="H4904" s="1102">
        <f>MID(I4904,1,50)</f>
      </c>
      <c r="I4904" s="1" t="s">
        <v>10313</v>
      </c>
      <c r="J4904" s="1104" t="s">
        <v>10314</v>
      </c>
    </row>
    <row x14ac:dyDescent="0.25" r="4905" customHeight="1" ht="23.25">
      <c r="A4905" s="97">
        <v>97</v>
      </c>
      <c r="B4905" s="2" t="s">
        <v>10310</v>
      </c>
      <c r="C4905" s="1101">
        <v>4904</v>
      </c>
      <c r="D4905" s="1101">
        <v>27</v>
      </c>
      <c r="E4905" s="1101">
        <v>55</v>
      </c>
      <c r="F4905" s="1101">
        <v>530</v>
      </c>
      <c r="G4905" s="1101">
        <v>3</v>
      </c>
      <c r="H4905" s="1102">
        <f>MID(I4905,1,50)</f>
      </c>
      <c r="I4905" s="1" t="s">
        <v>10315</v>
      </c>
      <c r="J4905" s="1104" t="s">
        <v>10316</v>
      </c>
    </row>
    <row x14ac:dyDescent="0.25" r="4906" customHeight="1" ht="23.25">
      <c r="A4906" s="97">
        <v>97</v>
      </c>
      <c r="B4906" s="2" t="s">
        <v>10310</v>
      </c>
      <c r="C4906" s="1101">
        <v>4905</v>
      </c>
      <c r="D4906" s="1101">
        <v>27</v>
      </c>
      <c r="E4906" s="1101">
        <v>55</v>
      </c>
      <c r="F4906" s="1101">
        <v>530</v>
      </c>
      <c r="G4906" s="1101">
        <v>4</v>
      </c>
      <c r="H4906" s="1102">
        <f>MID(I4906,1,50)</f>
      </c>
      <c r="I4906" s="1" t="s">
        <v>10317</v>
      </c>
      <c r="J4906" s="1104" t="s">
        <v>10318</v>
      </c>
    </row>
    <row x14ac:dyDescent="0.25" r="4907" customHeight="1" ht="23.25">
      <c r="A4907" s="97">
        <v>97</v>
      </c>
      <c r="B4907" s="2" t="s">
        <v>10310</v>
      </c>
      <c r="C4907" s="1101">
        <v>4906</v>
      </c>
      <c r="D4907" s="1101">
        <v>27</v>
      </c>
      <c r="E4907" s="1101">
        <v>55</v>
      </c>
      <c r="F4907" s="1101">
        <v>530</v>
      </c>
      <c r="G4907" s="1101">
        <v>5</v>
      </c>
      <c r="H4907" s="1102">
        <f>MID(I4907,1,50)</f>
      </c>
      <c r="I4907" s="1" t="s">
        <v>10319</v>
      </c>
      <c r="J4907" s="1104" t="s">
        <v>10320</v>
      </c>
    </row>
    <row x14ac:dyDescent="0.25" r="4908" customHeight="1" ht="23.25">
      <c r="A4908" s="97">
        <v>97</v>
      </c>
      <c r="B4908" s="2" t="s">
        <v>10310</v>
      </c>
      <c r="C4908" s="1101">
        <v>4907</v>
      </c>
      <c r="D4908" s="1101">
        <v>27</v>
      </c>
      <c r="E4908" s="1101">
        <v>55</v>
      </c>
      <c r="F4908" s="1101">
        <v>530</v>
      </c>
      <c r="G4908" s="1101">
        <v>6</v>
      </c>
      <c r="H4908" s="1102">
        <f>MID(I4908,1,50)</f>
      </c>
      <c r="I4908" s="1" t="s">
        <v>10321</v>
      </c>
      <c r="J4908" s="1104" t="s">
        <v>10322</v>
      </c>
    </row>
    <row x14ac:dyDescent="0.25" r="4909" customHeight="1" ht="23.25">
      <c r="A4909" s="97">
        <v>97</v>
      </c>
      <c r="B4909" s="2" t="s">
        <v>10310</v>
      </c>
      <c r="C4909" s="1101">
        <v>4908</v>
      </c>
      <c r="D4909" s="1101">
        <v>27</v>
      </c>
      <c r="E4909" s="1101">
        <v>55</v>
      </c>
      <c r="F4909" s="1101">
        <v>530</v>
      </c>
      <c r="G4909" s="1101">
        <v>7</v>
      </c>
      <c r="H4909" s="1102">
        <f>MID(I4909,1,50)</f>
      </c>
      <c r="I4909" s="1" t="s">
        <v>10323</v>
      </c>
      <c r="J4909" s="1104" t="s">
        <v>10324</v>
      </c>
    </row>
    <row x14ac:dyDescent="0.25" r="4910" customHeight="1" ht="23.25">
      <c r="A4910" s="97">
        <v>97</v>
      </c>
      <c r="B4910" s="2" t="s">
        <v>10310</v>
      </c>
      <c r="C4910" s="1101">
        <v>4909</v>
      </c>
      <c r="D4910" s="1101">
        <v>27</v>
      </c>
      <c r="E4910" s="1101">
        <v>55</v>
      </c>
      <c r="F4910" s="1101">
        <v>530</v>
      </c>
      <c r="G4910" s="1101">
        <v>8</v>
      </c>
      <c r="H4910" s="1102">
        <f>MID(I4910,1,50)</f>
      </c>
      <c r="I4910" s="1" t="s">
        <v>10325</v>
      </c>
      <c r="J4910" s="1104" t="s">
        <v>10326</v>
      </c>
    </row>
    <row x14ac:dyDescent="0.25" r="4911" customHeight="1" ht="23.25">
      <c r="A4911" s="97">
        <v>97</v>
      </c>
      <c r="B4911" s="2" t="s">
        <v>10310</v>
      </c>
      <c r="C4911" s="1101">
        <v>4910</v>
      </c>
      <c r="D4911" s="1101">
        <v>27</v>
      </c>
      <c r="E4911" s="1101">
        <v>55</v>
      </c>
      <c r="F4911" s="1101">
        <v>530</v>
      </c>
      <c r="G4911" s="1101">
        <v>9</v>
      </c>
      <c r="H4911" s="1102">
        <f>MID(I4911,1,50)</f>
      </c>
      <c r="I4911" s="1" t="s">
        <v>10327</v>
      </c>
      <c r="J4911" s="1104" t="s">
        <v>10328</v>
      </c>
    </row>
    <row x14ac:dyDescent="0.25" r="4912" customHeight="1" ht="23.25">
      <c r="A4912" s="97">
        <v>97</v>
      </c>
      <c r="B4912" s="2" t="s">
        <v>10310</v>
      </c>
      <c r="C4912" s="1101">
        <v>4911</v>
      </c>
      <c r="D4912" s="1101">
        <v>27</v>
      </c>
      <c r="E4912" s="1101">
        <v>55</v>
      </c>
      <c r="F4912" s="1101">
        <v>530</v>
      </c>
      <c r="G4912" s="1101">
        <v>10</v>
      </c>
      <c r="H4912" s="1102">
        <f>MID(I4912,1,50)</f>
      </c>
      <c r="I4912" s="1" t="s">
        <v>10329</v>
      </c>
      <c r="J4912" s="1104" t="s">
        <v>10330</v>
      </c>
    </row>
    <row x14ac:dyDescent="0.25" r="4913" customHeight="1" ht="23.25">
      <c r="A4913" s="97">
        <v>97</v>
      </c>
      <c r="B4913" s="2" t="s">
        <v>10310</v>
      </c>
      <c r="C4913" s="1101">
        <v>4912</v>
      </c>
      <c r="D4913" s="1101">
        <v>27</v>
      </c>
      <c r="E4913" s="1101">
        <v>55</v>
      </c>
      <c r="F4913" s="1101">
        <v>530</v>
      </c>
      <c r="G4913" s="1101">
        <v>11</v>
      </c>
      <c r="H4913" s="1102">
        <f>MID(I4913,1,50)</f>
      </c>
      <c r="I4913" s="1" t="s">
        <v>10331</v>
      </c>
      <c r="J4913" s="1104" t="s">
        <v>10332</v>
      </c>
    </row>
    <row x14ac:dyDescent="0.25" r="4914" customHeight="1" ht="23.25">
      <c r="A4914" s="97">
        <v>97</v>
      </c>
      <c r="B4914" s="2" t="s">
        <v>10310</v>
      </c>
      <c r="C4914" s="1101">
        <v>4913</v>
      </c>
      <c r="D4914" s="1101">
        <v>27</v>
      </c>
      <c r="E4914" s="1101">
        <v>55</v>
      </c>
      <c r="F4914" s="1101">
        <v>530</v>
      </c>
      <c r="G4914" s="1101">
        <v>12</v>
      </c>
      <c r="H4914" s="1102">
        <f>MID(I4914,1,50)</f>
      </c>
      <c r="I4914" s="1" t="s">
        <v>10333</v>
      </c>
      <c r="J4914" s="1104" t="s">
        <v>10334</v>
      </c>
    </row>
    <row x14ac:dyDescent="0.25" r="4915" customHeight="1" ht="23.25">
      <c r="A4915" s="97">
        <v>97</v>
      </c>
      <c r="B4915" s="2" t="s">
        <v>10310</v>
      </c>
      <c r="C4915" s="1101">
        <v>4914</v>
      </c>
      <c r="D4915" s="1101">
        <v>27</v>
      </c>
      <c r="E4915" s="1101">
        <v>55</v>
      </c>
      <c r="F4915" s="1101">
        <v>530</v>
      </c>
      <c r="G4915" s="1101">
        <v>13</v>
      </c>
      <c r="H4915" s="1102">
        <f>MID(I4915,1,50)</f>
      </c>
      <c r="I4915" s="1" t="s">
        <v>10335</v>
      </c>
      <c r="J4915" s="1104" t="s">
        <v>10336</v>
      </c>
    </row>
    <row x14ac:dyDescent="0.25" r="4916" customHeight="1" ht="23.25">
      <c r="A4916" s="97">
        <v>97</v>
      </c>
      <c r="B4916" s="2" t="s">
        <v>10310</v>
      </c>
      <c r="C4916" s="1101">
        <v>4915</v>
      </c>
      <c r="D4916" s="1101">
        <v>27</v>
      </c>
      <c r="E4916" s="1101">
        <v>55</v>
      </c>
      <c r="F4916" s="1101">
        <v>530</v>
      </c>
      <c r="G4916" s="1101">
        <v>14</v>
      </c>
      <c r="H4916" s="1102">
        <f>MID(I4916,1,50)</f>
      </c>
      <c r="I4916" s="1" t="s">
        <v>10337</v>
      </c>
      <c r="J4916" s="1104" t="s">
        <v>10338</v>
      </c>
    </row>
    <row x14ac:dyDescent="0.25" r="4917" customHeight="1" ht="23.25">
      <c r="A4917" s="97">
        <v>97</v>
      </c>
      <c r="B4917" s="2" t="s">
        <v>10310</v>
      </c>
      <c r="C4917" s="1101">
        <v>4916</v>
      </c>
      <c r="D4917" s="1101">
        <v>27</v>
      </c>
      <c r="E4917" s="1101">
        <v>55</v>
      </c>
      <c r="F4917" s="1101">
        <v>530</v>
      </c>
      <c r="G4917" s="1101">
        <v>15</v>
      </c>
      <c r="H4917" s="1102">
        <f>MID(I4917,1,50)</f>
      </c>
      <c r="I4917" s="1" t="s">
        <v>10339</v>
      </c>
      <c r="J4917" s="1104" t="s">
        <v>10340</v>
      </c>
    </row>
    <row x14ac:dyDescent="0.25" r="4918" customHeight="1" ht="23.25">
      <c r="A4918" s="97">
        <v>97</v>
      </c>
      <c r="B4918" s="2" t="s">
        <v>10310</v>
      </c>
      <c r="C4918" s="1101">
        <v>4917</v>
      </c>
      <c r="D4918" s="1101">
        <v>27</v>
      </c>
      <c r="E4918" s="1101">
        <v>55</v>
      </c>
      <c r="F4918" s="1101">
        <v>530</v>
      </c>
      <c r="G4918" s="1101">
        <v>16</v>
      </c>
      <c r="H4918" s="1102">
        <f>MID(I4918,1,50)</f>
      </c>
      <c r="I4918" s="1" t="s">
        <v>10341</v>
      </c>
      <c r="J4918" s="1104" t="s">
        <v>10342</v>
      </c>
    </row>
    <row x14ac:dyDescent="0.25" r="4919" customHeight="1" ht="23.25">
      <c r="A4919" s="97">
        <v>97</v>
      </c>
      <c r="B4919" s="2" t="s">
        <v>10310</v>
      </c>
      <c r="C4919" s="1101">
        <v>4918</v>
      </c>
      <c r="D4919" s="1101">
        <v>27</v>
      </c>
      <c r="E4919" s="1101">
        <v>55</v>
      </c>
      <c r="F4919" s="1101">
        <v>531</v>
      </c>
      <c r="G4919" s="1101">
        <v>17</v>
      </c>
      <c r="H4919" s="1102">
        <f>MID(I4919,1,50)</f>
      </c>
      <c r="I4919" s="1" t="s">
        <v>10343</v>
      </c>
      <c r="J4919" s="1104" t="s">
        <v>10344</v>
      </c>
    </row>
    <row x14ac:dyDescent="0.25" r="4920" customHeight="1" ht="23.25">
      <c r="A4920" s="97">
        <v>97</v>
      </c>
      <c r="B4920" s="2" t="s">
        <v>10310</v>
      </c>
      <c r="C4920" s="1101">
        <v>4919</v>
      </c>
      <c r="D4920" s="1101">
        <v>27</v>
      </c>
      <c r="E4920" s="1101">
        <v>55</v>
      </c>
      <c r="F4920" s="1101">
        <v>531</v>
      </c>
      <c r="G4920" s="1101">
        <v>18</v>
      </c>
      <c r="H4920" s="1102">
        <f>MID(I4920,1,50)</f>
      </c>
      <c r="I4920" s="1" t="s">
        <v>10335</v>
      </c>
      <c r="J4920" s="1104" t="s">
        <v>10345</v>
      </c>
    </row>
    <row x14ac:dyDescent="0.25" r="4921" customHeight="1" ht="23.25">
      <c r="A4921" s="97">
        <v>97</v>
      </c>
      <c r="B4921" s="2" t="s">
        <v>10310</v>
      </c>
      <c r="C4921" s="1101">
        <v>4920</v>
      </c>
      <c r="D4921" s="1101">
        <v>27</v>
      </c>
      <c r="E4921" s="1101">
        <v>55</v>
      </c>
      <c r="F4921" s="1101">
        <v>531</v>
      </c>
      <c r="G4921" s="1101">
        <v>19</v>
      </c>
      <c r="H4921" s="1102">
        <f>MID(I4921,1,50)</f>
      </c>
      <c r="I4921" s="1" t="s">
        <v>10346</v>
      </c>
      <c r="J4921" s="1104" t="s">
        <v>10347</v>
      </c>
    </row>
    <row x14ac:dyDescent="0.25" r="4922" customHeight="1" ht="23.25">
      <c r="A4922" s="97">
        <v>97</v>
      </c>
      <c r="B4922" s="2" t="s">
        <v>10310</v>
      </c>
      <c r="C4922" s="1101">
        <v>4921</v>
      </c>
      <c r="D4922" s="1101">
        <v>27</v>
      </c>
      <c r="E4922" s="1101">
        <v>55</v>
      </c>
      <c r="F4922" s="1101">
        <v>531</v>
      </c>
      <c r="G4922" s="1101">
        <v>20</v>
      </c>
      <c r="H4922" s="1102">
        <f>MID(I4922,1,50)</f>
      </c>
      <c r="I4922" s="1" t="s">
        <v>10348</v>
      </c>
      <c r="J4922" s="1104" t="s">
        <v>10349</v>
      </c>
    </row>
    <row x14ac:dyDescent="0.25" r="4923" customHeight="1" ht="23.25">
      <c r="A4923" s="97">
        <v>97</v>
      </c>
      <c r="B4923" s="2" t="s">
        <v>10310</v>
      </c>
      <c r="C4923" s="1101">
        <v>4922</v>
      </c>
      <c r="D4923" s="1101">
        <v>27</v>
      </c>
      <c r="E4923" s="1101">
        <v>55</v>
      </c>
      <c r="F4923" s="1101">
        <v>531</v>
      </c>
      <c r="G4923" s="1101">
        <v>21</v>
      </c>
      <c r="H4923" s="1102">
        <f>MID(I4923,1,50)</f>
      </c>
      <c r="I4923" s="1" t="s">
        <v>10335</v>
      </c>
      <c r="J4923" s="1104" t="s">
        <v>10350</v>
      </c>
    </row>
    <row x14ac:dyDescent="0.25" r="4924" customHeight="1" ht="23.25">
      <c r="A4924" s="97">
        <v>97</v>
      </c>
      <c r="B4924" s="2" t="s">
        <v>10310</v>
      </c>
      <c r="C4924" s="1101">
        <v>4923</v>
      </c>
      <c r="D4924" s="1101">
        <v>27</v>
      </c>
      <c r="E4924" s="1101">
        <v>55</v>
      </c>
      <c r="F4924" s="1101">
        <v>531</v>
      </c>
      <c r="G4924" s="1101">
        <v>22</v>
      </c>
      <c r="H4924" s="1102">
        <f>MID(I4924,1,50)</f>
      </c>
      <c r="I4924" s="1" t="s">
        <v>10351</v>
      </c>
      <c r="J4924" s="1104" t="s">
        <v>10352</v>
      </c>
    </row>
    <row x14ac:dyDescent="0.25" r="4925" customHeight="1" ht="23.25">
      <c r="A4925" s="97">
        <v>97</v>
      </c>
      <c r="B4925" s="2" t="s">
        <v>10310</v>
      </c>
      <c r="C4925" s="1101">
        <v>4924</v>
      </c>
      <c r="D4925" s="1101">
        <v>27</v>
      </c>
      <c r="E4925" s="1101">
        <v>55</v>
      </c>
      <c r="F4925" s="1101">
        <v>531</v>
      </c>
      <c r="G4925" s="1101">
        <v>23</v>
      </c>
      <c r="H4925" s="1102">
        <f>MID(I4925,1,50)</f>
      </c>
      <c r="I4925" s="1" t="s">
        <v>10335</v>
      </c>
      <c r="J4925" s="1104" t="s">
        <v>10353</v>
      </c>
    </row>
    <row x14ac:dyDescent="0.25" r="4926" customHeight="1" ht="23.25">
      <c r="A4926" s="97">
        <v>97</v>
      </c>
      <c r="B4926" s="2" t="s">
        <v>10310</v>
      </c>
      <c r="C4926" s="1101">
        <v>4925</v>
      </c>
      <c r="D4926" s="1101">
        <v>27</v>
      </c>
      <c r="E4926" s="1101">
        <v>55</v>
      </c>
      <c r="F4926" s="1101">
        <v>531</v>
      </c>
      <c r="G4926" s="1101">
        <v>24</v>
      </c>
      <c r="H4926" s="1102">
        <f>MID(I4926,1,50)</f>
      </c>
      <c r="I4926" s="1" t="s">
        <v>10354</v>
      </c>
      <c r="J4926" s="1104" t="s">
        <v>10355</v>
      </c>
    </row>
    <row x14ac:dyDescent="0.25" r="4927" customHeight="1" ht="23.25">
      <c r="A4927" s="97">
        <v>97</v>
      </c>
      <c r="B4927" s="2" t="s">
        <v>10310</v>
      </c>
      <c r="C4927" s="1101">
        <v>4926</v>
      </c>
      <c r="D4927" s="1101">
        <v>27</v>
      </c>
      <c r="E4927" s="1101">
        <v>55</v>
      </c>
      <c r="F4927" s="1101">
        <v>531</v>
      </c>
      <c r="G4927" s="1101">
        <v>25</v>
      </c>
      <c r="H4927" s="1102">
        <f>MID(I4927,1,50)</f>
      </c>
      <c r="I4927" s="1" t="s">
        <v>10356</v>
      </c>
      <c r="J4927" s="1104" t="s">
        <v>10357</v>
      </c>
    </row>
    <row x14ac:dyDescent="0.25" r="4928" customHeight="1" ht="23.25">
      <c r="A4928" s="97">
        <v>97</v>
      </c>
      <c r="B4928" s="2" t="s">
        <v>10310</v>
      </c>
      <c r="C4928" s="1101">
        <v>4927</v>
      </c>
      <c r="D4928" s="1101">
        <v>27</v>
      </c>
      <c r="E4928" s="1101">
        <v>55</v>
      </c>
      <c r="F4928" s="1101">
        <v>531</v>
      </c>
      <c r="G4928" s="1101">
        <v>26</v>
      </c>
      <c r="H4928" s="1102">
        <f>MID(I4928,1,50)</f>
      </c>
      <c r="I4928" s="1" t="s">
        <v>10358</v>
      </c>
      <c r="J4928" s="1104" t="s">
        <v>10359</v>
      </c>
    </row>
    <row x14ac:dyDescent="0.25" r="4929" customHeight="1" ht="23.25">
      <c r="A4929" s="97">
        <v>97</v>
      </c>
      <c r="B4929" s="2" t="s">
        <v>10310</v>
      </c>
      <c r="C4929" s="1101">
        <v>4928</v>
      </c>
      <c r="D4929" s="1101">
        <v>27</v>
      </c>
      <c r="E4929" s="1101">
        <v>55</v>
      </c>
      <c r="F4929" s="1101">
        <v>531</v>
      </c>
      <c r="G4929" s="1101">
        <v>27</v>
      </c>
      <c r="H4929" s="1102">
        <f>MID(I4929,1,50)</f>
      </c>
      <c r="I4929" s="1" t="s">
        <v>10360</v>
      </c>
      <c r="J4929" s="1104" t="s">
        <v>10361</v>
      </c>
    </row>
    <row x14ac:dyDescent="0.25" r="4930" customHeight="1" ht="23.25">
      <c r="A4930" s="97">
        <v>97</v>
      </c>
      <c r="B4930" s="2" t="s">
        <v>10310</v>
      </c>
      <c r="C4930" s="1101">
        <v>4929</v>
      </c>
      <c r="D4930" s="1101">
        <v>27</v>
      </c>
      <c r="E4930" s="1101">
        <v>55</v>
      </c>
      <c r="F4930" s="1101">
        <v>531</v>
      </c>
      <c r="G4930" s="1101">
        <v>28</v>
      </c>
      <c r="H4930" s="1102">
        <f>MID(I4930,1,50)</f>
      </c>
      <c r="I4930" s="1" t="s">
        <v>10335</v>
      </c>
      <c r="J4930" s="1104" t="s">
        <v>10362</v>
      </c>
    </row>
    <row x14ac:dyDescent="0.25" r="4931" customHeight="1" ht="23.25">
      <c r="A4931" s="97">
        <v>97</v>
      </c>
      <c r="B4931" s="2" t="s">
        <v>10310</v>
      </c>
      <c r="C4931" s="1101">
        <v>4930</v>
      </c>
      <c r="D4931" s="1101">
        <v>27</v>
      </c>
      <c r="E4931" s="1101">
        <v>55</v>
      </c>
      <c r="F4931" s="1101">
        <v>531</v>
      </c>
      <c r="G4931" s="1101">
        <v>29</v>
      </c>
      <c r="H4931" s="1102">
        <f>MID(I4931,1,50)</f>
      </c>
      <c r="I4931" s="1" t="s">
        <v>10363</v>
      </c>
      <c r="J4931" s="1104" t="s">
        <v>10364</v>
      </c>
    </row>
    <row x14ac:dyDescent="0.25" r="4932" customHeight="1" ht="23.25">
      <c r="A4932" s="97">
        <v>97</v>
      </c>
      <c r="B4932" s="2" t="s">
        <v>10310</v>
      </c>
      <c r="C4932" s="1101">
        <v>4931</v>
      </c>
      <c r="D4932" s="1101">
        <v>27</v>
      </c>
      <c r="E4932" s="1101">
        <v>55</v>
      </c>
      <c r="F4932" s="1101">
        <v>531</v>
      </c>
      <c r="G4932" s="1101">
        <v>30</v>
      </c>
      <c r="H4932" s="1102">
        <f>MID(I4932,1,50)</f>
      </c>
      <c r="I4932" s="1" t="s">
        <v>10335</v>
      </c>
      <c r="J4932" s="1104" t="s">
        <v>10365</v>
      </c>
    </row>
    <row x14ac:dyDescent="0.25" r="4933" customHeight="1" ht="23.25">
      <c r="A4933" s="97">
        <v>97</v>
      </c>
      <c r="B4933" s="2" t="s">
        <v>10310</v>
      </c>
      <c r="C4933" s="1101">
        <v>4932</v>
      </c>
      <c r="D4933" s="1101">
        <v>27</v>
      </c>
      <c r="E4933" s="1101">
        <v>55</v>
      </c>
      <c r="F4933" s="1101">
        <v>531</v>
      </c>
      <c r="G4933" s="1101">
        <v>31</v>
      </c>
      <c r="H4933" s="1102">
        <f>MID(I4933,1,50)</f>
      </c>
      <c r="I4933" s="1" t="s">
        <v>10366</v>
      </c>
      <c r="J4933" s="1104" t="s">
        <v>10367</v>
      </c>
    </row>
    <row x14ac:dyDescent="0.25" r="4934" customHeight="1" ht="23.25">
      <c r="A4934" s="97">
        <v>97</v>
      </c>
      <c r="B4934" s="2" t="s">
        <v>10310</v>
      </c>
      <c r="C4934" s="1101">
        <v>4933</v>
      </c>
      <c r="D4934" s="1101">
        <v>27</v>
      </c>
      <c r="E4934" s="1101">
        <v>55</v>
      </c>
      <c r="F4934" s="1101">
        <v>531</v>
      </c>
      <c r="G4934" s="1101">
        <v>32</v>
      </c>
      <c r="H4934" s="1102">
        <f>MID(I4934,1,50)</f>
      </c>
      <c r="I4934" s="1" t="s">
        <v>10335</v>
      </c>
      <c r="J4934" s="1104" t="s">
        <v>10368</v>
      </c>
    </row>
    <row x14ac:dyDescent="0.25" r="4935" customHeight="1" ht="23.25">
      <c r="A4935" s="97">
        <v>97</v>
      </c>
      <c r="B4935" s="2" t="s">
        <v>10310</v>
      </c>
      <c r="C4935" s="1101">
        <v>4934</v>
      </c>
      <c r="D4935" s="1101">
        <v>27</v>
      </c>
      <c r="E4935" s="1101">
        <v>55</v>
      </c>
      <c r="F4935" s="1101">
        <v>531</v>
      </c>
      <c r="G4935" s="1101">
        <v>33</v>
      </c>
      <c r="H4935" s="1102">
        <f>MID(I4935,1,50)</f>
      </c>
      <c r="I4935" s="1" t="s">
        <v>10369</v>
      </c>
      <c r="J4935" s="1104" t="s">
        <v>10370</v>
      </c>
    </row>
    <row x14ac:dyDescent="0.25" r="4936" customHeight="1" ht="23.25">
      <c r="A4936" s="97">
        <v>97</v>
      </c>
      <c r="B4936" s="2" t="s">
        <v>10310</v>
      </c>
      <c r="C4936" s="1101">
        <v>4935</v>
      </c>
      <c r="D4936" s="1101">
        <v>27</v>
      </c>
      <c r="E4936" s="1101">
        <v>55</v>
      </c>
      <c r="F4936" s="1101">
        <v>531</v>
      </c>
      <c r="G4936" s="1101">
        <v>34</v>
      </c>
      <c r="H4936" s="1102">
        <f>MID(I4936,1,50)</f>
      </c>
      <c r="I4936" s="1" t="s">
        <v>10335</v>
      </c>
      <c r="J4936" s="1104" t="s">
        <v>10371</v>
      </c>
    </row>
    <row x14ac:dyDescent="0.25" r="4937" customHeight="1" ht="23.25">
      <c r="A4937" s="97">
        <v>97</v>
      </c>
      <c r="B4937" s="2" t="s">
        <v>10310</v>
      </c>
      <c r="C4937" s="1101">
        <v>4936</v>
      </c>
      <c r="D4937" s="1101">
        <v>27</v>
      </c>
      <c r="E4937" s="1101">
        <v>55</v>
      </c>
      <c r="F4937" s="1101">
        <v>531</v>
      </c>
      <c r="G4937" s="1101">
        <v>35</v>
      </c>
      <c r="H4937" s="1102">
        <f>MID(I4937,1,50)</f>
      </c>
      <c r="I4937" s="1" t="s">
        <v>10372</v>
      </c>
      <c r="J4937" s="1104" t="s">
        <v>10373</v>
      </c>
    </row>
    <row x14ac:dyDescent="0.25" r="4938" customHeight="1" ht="23.25">
      <c r="A4938" s="97">
        <v>97</v>
      </c>
      <c r="B4938" s="2" t="s">
        <v>10310</v>
      </c>
      <c r="C4938" s="1101">
        <v>4937</v>
      </c>
      <c r="D4938" s="1101">
        <v>27</v>
      </c>
      <c r="E4938" s="1101">
        <v>55</v>
      </c>
      <c r="F4938" s="1101">
        <v>531</v>
      </c>
      <c r="G4938" s="1101">
        <v>36</v>
      </c>
      <c r="H4938" s="1102">
        <f>MID(I4938,1,50)</f>
      </c>
      <c r="I4938" s="1" t="s">
        <v>10335</v>
      </c>
      <c r="J4938" s="1104" t="s">
        <v>10374</v>
      </c>
    </row>
    <row x14ac:dyDescent="0.25" r="4939" customHeight="1" ht="23.25">
      <c r="A4939" s="97">
        <v>97</v>
      </c>
      <c r="B4939" s="2" t="s">
        <v>10310</v>
      </c>
      <c r="C4939" s="1101">
        <v>4938</v>
      </c>
      <c r="D4939" s="1101">
        <v>27</v>
      </c>
      <c r="E4939" s="1101">
        <v>55</v>
      </c>
      <c r="F4939" s="1101">
        <v>531</v>
      </c>
      <c r="G4939" s="1101">
        <v>37</v>
      </c>
      <c r="H4939" s="1102">
        <f>MID(I4939,1,50)</f>
      </c>
      <c r="I4939" s="1" t="s">
        <v>10375</v>
      </c>
      <c r="J4939" s="1104" t="s">
        <v>10376</v>
      </c>
    </row>
    <row x14ac:dyDescent="0.25" r="4940" customHeight="1" ht="23.25">
      <c r="A4940" s="97">
        <v>97</v>
      </c>
      <c r="B4940" s="2" t="s">
        <v>10310</v>
      </c>
      <c r="C4940" s="1101">
        <v>4939</v>
      </c>
      <c r="D4940" s="1101">
        <v>27</v>
      </c>
      <c r="E4940" s="1101">
        <v>55</v>
      </c>
      <c r="F4940" s="1101">
        <v>531</v>
      </c>
      <c r="G4940" s="1101">
        <v>38</v>
      </c>
      <c r="H4940" s="1102">
        <f>MID(I4940,1,50)</f>
      </c>
      <c r="I4940" s="1" t="s">
        <v>10335</v>
      </c>
      <c r="J4940" s="1104" t="s">
        <v>10377</v>
      </c>
    </row>
    <row x14ac:dyDescent="0.25" r="4941" customHeight="1" ht="23.25">
      <c r="A4941" s="97">
        <v>97</v>
      </c>
      <c r="B4941" s="2" t="s">
        <v>10310</v>
      </c>
      <c r="C4941" s="1101">
        <v>4940</v>
      </c>
      <c r="D4941" s="1101">
        <v>27</v>
      </c>
      <c r="E4941" s="1101">
        <v>55</v>
      </c>
      <c r="F4941" s="1101">
        <v>531</v>
      </c>
      <c r="G4941" s="1101">
        <v>39</v>
      </c>
      <c r="H4941" s="1102">
        <f>MID(I4941,1,50)</f>
      </c>
      <c r="I4941" s="1" t="s">
        <v>10378</v>
      </c>
      <c r="J4941" s="1104" t="s">
        <v>10379</v>
      </c>
    </row>
    <row x14ac:dyDescent="0.25" r="4942" customHeight="1" ht="23.25">
      <c r="A4942" s="97">
        <v>97</v>
      </c>
      <c r="B4942" s="2" t="s">
        <v>10310</v>
      </c>
      <c r="C4942" s="1101">
        <v>4941</v>
      </c>
      <c r="D4942" s="1101">
        <v>27</v>
      </c>
      <c r="E4942" s="1101">
        <v>55</v>
      </c>
      <c r="F4942" s="1101">
        <v>531</v>
      </c>
      <c r="G4942" s="1101">
        <v>40</v>
      </c>
      <c r="H4942" s="1102">
        <f>MID(I4942,1,50)</f>
      </c>
      <c r="I4942" s="1" t="s">
        <v>10335</v>
      </c>
      <c r="J4942" s="1104" t="s">
        <v>10380</v>
      </c>
    </row>
    <row x14ac:dyDescent="0.25" r="4943" customHeight="1" ht="23.25">
      <c r="A4943" s="97">
        <v>97</v>
      </c>
      <c r="B4943" s="2" t="s">
        <v>10310</v>
      </c>
      <c r="C4943" s="1101">
        <v>4942</v>
      </c>
      <c r="D4943" s="1101">
        <v>27</v>
      </c>
      <c r="E4943" s="1101">
        <v>55</v>
      </c>
      <c r="F4943" s="1101">
        <v>532</v>
      </c>
      <c r="G4943" s="1101">
        <v>41</v>
      </c>
      <c r="H4943" s="1102">
        <f>MID(I4943,1,50)</f>
      </c>
      <c r="I4943" s="1" t="s">
        <v>10381</v>
      </c>
      <c r="J4943" s="1104" t="s">
        <v>10382</v>
      </c>
    </row>
    <row x14ac:dyDescent="0.25" r="4944" customHeight="1" ht="23.25">
      <c r="A4944" s="97">
        <v>97</v>
      </c>
      <c r="B4944" s="2" t="s">
        <v>10310</v>
      </c>
      <c r="C4944" s="1101">
        <v>4943</v>
      </c>
      <c r="D4944" s="1101">
        <v>27</v>
      </c>
      <c r="E4944" s="1101">
        <v>55</v>
      </c>
      <c r="F4944" s="1101">
        <v>532</v>
      </c>
      <c r="G4944" s="1101">
        <v>42</v>
      </c>
      <c r="H4944" s="1102">
        <f>MID(I4944,1,50)</f>
      </c>
      <c r="I4944" s="1" t="s">
        <v>10335</v>
      </c>
      <c r="J4944" s="1104" t="s">
        <v>10383</v>
      </c>
    </row>
    <row x14ac:dyDescent="0.25" r="4945" customHeight="1" ht="23.25">
      <c r="A4945" s="97">
        <v>97</v>
      </c>
      <c r="B4945" s="2" t="s">
        <v>10310</v>
      </c>
      <c r="C4945" s="1101">
        <v>4944</v>
      </c>
      <c r="D4945" s="1101">
        <v>27</v>
      </c>
      <c r="E4945" s="1101">
        <v>55</v>
      </c>
      <c r="F4945" s="1101">
        <v>532</v>
      </c>
      <c r="G4945" s="1101">
        <v>43</v>
      </c>
      <c r="H4945" s="1102">
        <f>MID(I4945,1,50)</f>
      </c>
      <c r="I4945" s="1" t="s">
        <v>10384</v>
      </c>
      <c r="J4945" s="1104" t="s">
        <v>10385</v>
      </c>
    </row>
    <row x14ac:dyDescent="0.25" r="4946" customHeight="1" ht="23.25">
      <c r="A4946" s="97">
        <v>97</v>
      </c>
      <c r="B4946" s="2" t="s">
        <v>10310</v>
      </c>
      <c r="C4946" s="1101">
        <v>4945</v>
      </c>
      <c r="D4946" s="1101">
        <v>27</v>
      </c>
      <c r="E4946" s="1101">
        <v>55</v>
      </c>
      <c r="F4946" s="1101">
        <v>532</v>
      </c>
      <c r="G4946" s="1101">
        <v>44</v>
      </c>
      <c r="H4946" s="1102">
        <f>MID(I4946,1,50)</f>
      </c>
      <c r="I4946" s="1" t="s">
        <v>10386</v>
      </c>
      <c r="J4946" s="1104" t="s">
        <v>10387</v>
      </c>
    </row>
    <row x14ac:dyDescent="0.25" r="4947" customHeight="1" ht="23.25">
      <c r="A4947" s="97">
        <v>97</v>
      </c>
      <c r="B4947" s="2" t="s">
        <v>10310</v>
      </c>
      <c r="C4947" s="1101">
        <v>4946</v>
      </c>
      <c r="D4947" s="1101">
        <v>27</v>
      </c>
      <c r="E4947" s="1101">
        <v>55</v>
      </c>
      <c r="F4947" s="1101">
        <v>532</v>
      </c>
      <c r="G4947" s="1101">
        <v>45</v>
      </c>
      <c r="H4947" s="1102">
        <f>MID(I4947,1,50)</f>
      </c>
      <c r="I4947" s="1" t="s">
        <v>10388</v>
      </c>
      <c r="J4947" s="1104" t="s">
        <v>10389</v>
      </c>
    </row>
    <row x14ac:dyDescent="0.25" r="4948" customHeight="1" ht="23.25">
      <c r="A4948" s="97">
        <v>97</v>
      </c>
      <c r="B4948" s="2" t="s">
        <v>10310</v>
      </c>
      <c r="C4948" s="1101">
        <v>4947</v>
      </c>
      <c r="D4948" s="1101">
        <v>27</v>
      </c>
      <c r="E4948" s="1101">
        <v>55</v>
      </c>
      <c r="F4948" s="1101">
        <v>532</v>
      </c>
      <c r="G4948" s="1101">
        <v>46</v>
      </c>
      <c r="H4948" s="1102">
        <f>MID(I4948,1,50)</f>
      </c>
      <c r="I4948" s="1" t="s">
        <v>10390</v>
      </c>
      <c r="J4948" s="1104" t="s">
        <v>10391</v>
      </c>
    </row>
    <row x14ac:dyDescent="0.25" r="4949" customHeight="1" ht="23.25">
      <c r="A4949" s="97">
        <v>97</v>
      </c>
      <c r="B4949" s="2" t="s">
        <v>10310</v>
      </c>
      <c r="C4949" s="1101">
        <v>4948</v>
      </c>
      <c r="D4949" s="1101">
        <v>27</v>
      </c>
      <c r="E4949" s="1101">
        <v>55</v>
      </c>
      <c r="F4949" s="1101">
        <v>532</v>
      </c>
      <c r="G4949" s="1101">
        <v>47</v>
      </c>
      <c r="H4949" s="1102">
        <f>MID(I4949,1,50)</f>
      </c>
      <c r="I4949" s="1" t="s">
        <v>10392</v>
      </c>
      <c r="J4949" s="1104" t="s">
        <v>10393</v>
      </c>
    </row>
    <row x14ac:dyDescent="0.25" r="4950" customHeight="1" ht="23.25">
      <c r="A4950" s="97">
        <v>97</v>
      </c>
      <c r="B4950" s="2" t="s">
        <v>10310</v>
      </c>
      <c r="C4950" s="1101">
        <v>4949</v>
      </c>
      <c r="D4950" s="1101">
        <v>27</v>
      </c>
      <c r="E4950" s="1101">
        <v>55</v>
      </c>
      <c r="F4950" s="1101">
        <v>532</v>
      </c>
      <c r="G4950" s="1101">
        <v>48</v>
      </c>
      <c r="H4950" s="1102">
        <f>MID(I4950,1,50)</f>
      </c>
      <c r="I4950" s="1" t="s">
        <v>10394</v>
      </c>
      <c r="J4950" s="1104" t="s">
        <v>10395</v>
      </c>
    </row>
    <row x14ac:dyDescent="0.25" r="4951" customHeight="1" ht="23.25">
      <c r="A4951" s="97">
        <v>97</v>
      </c>
      <c r="B4951" s="2" t="s">
        <v>10310</v>
      </c>
      <c r="C4951" s="1101">
        <v>4950</v>
      </c>
      <c r="D4951" s="1101">
        <v>27</v>
      </c>
      <c r="E4951" s="1101">
        <v>55</v>
      </c>
      <c r="F4951" s="1101">
        <v>532</v>
      </c>
      <c r="G4951" s="1101">
        <v>49</v>
      </c>
      <c r="H4951" s="1102">
        <f>MID(I4951,1,50)</f>
      </c>
      <c r="I4951" s="1" t="s">
        <v>10335</v>
      </c>
      <c r="J4951" s="1104" t="s">
        <v>10396</v>
      </c>
    </row>
    <row x14ac:dyDescent="0.25" r="4952" customHeight="1" ht="23.25">
      <c r="A4952" s="97">
        <v>97</v>
      </c>
      <c r="B4952" s="2" t="s">
        <v>10310</v>
      </c>
      <c r="C4952" s="1101">
        <v>4951</v>
      </c>
      <c r="D4952" s="1101">
        <v>27</v>
      </c>
      <c r="E4952" s="1101">
        <v>55</v>
      </c>
      <c r="F4952" s="1101">
        <v>532</v>
      </c>
      <c r="G4952" s="1101">
        <v>50</v>
      </c>
      <c r="H4952" s="1102">
        <f>MID(I4952,1,50)</f>
      </c>
      <c r="I4952" s="1" t="s">
        <v>10397</v>
      </c>
      <c r="J4952" s="1104" t="s">
        <v>10398</v>
      </c>
    </row>
    <row x14ac:dyDescent="0.25" r="4953" customHeight="1" ht="23.25">
      <c r="A4953" s="97">
        <v>97</v>
      </c>
      <c r="B4953" s="2" t="s">
        <v>10310</v>
      </c>
      <c r="C4953" s="1101">
        <v>4952</v>
      </c>
      <c r="D4953" s="1101">
        <v>27</v>
      </c>
      <c r="E4953" s="1101">
        <v>55</v>
      </c>
      <c r="F4953" s="1101">
        <v>532</v>
      </c>
      <c r="G4953" s="1101">
        <v>51</v>
      </c>
      <c r="H4953" s="1102">
        <f>MID(I4953,1,50)</f>
      </c>
      <c r="I4953" s="1" t="s">
        <v>10335</v>
      </c>
      <c r="J4953" s="1104" t="s">
        <v>10399</v>
      </c>
    </row>
    <row x14ac:dyDescent="0.25" r="4954" customHeight="1" ht="23.25">
      <c r="A4954" s="97">
        <v>97</v>
      </c>
      <c r="B4954" s="2" t="s">
        <v>10310</v>
      </c>
      <c r="C4954" s="1101">
        <v>4953</v>
      </c>
      <c r="D4954" s="1101">
        <v>27</v>
      </c>
      <c r="E4954" s="1101">
        <v>55</v>
      </c>
      <c r="F4954" s="1101">
        <v>532</v>
      </c>
      <c r="G4954" s="1101">
        <v>52</v>
      </c>
      <c r="H4954" s="1102">
        <f>MID(I4954,1,50)</f>
      </c>
      <c r="I4954" s="1" t="s">
        <v>10400</v>
      </c>
      <c r="J4954" s="1104" t="s">
        <v>10401</v>
      </c>
    </row>
    <row x14ac:dyDescent="0.25" r="4955" customHeight="1" ht="23.25">
      <c r="A4955" s="97">
        <v>97</v>
      </c>
      <c r="B4955" s="2" t="s">
        <v>10310</v>
      </c>
      <c r="C4955" s="1101">
        <v>4954</v>
      </c>
      <c r="D4955" s="1101">
        <v>27</v>
      </c>
      <c r="E4955" s="1101">
        <v>55</v>
      </c>
      <c r="F4955" s="1101">
        <v>532</v>
      </c>
      <c r="G4955" s="1101">
        <v>53</v>
      </c>
      <c r="H4955" s="1102">
        <f>MID(I4955,1,50)</f>
      </c>
      <c r="I4955" s="1" t="s">
        <v>10335</v>
      </c>
      <c r="J4955" s="1104" t="s">
        <v>10402</v>
      </c>
    </row>
    <row x14ac:dyDescent="0.25" r="4956" customHeight="1" ht="23.25">
      <c r="A4956" s="97">
        <v>97</v>
      </c>
      <c r="B4956" s="2" t="s">
        <v>10310</v>
      </c>
      <c r="C4956" s="1101">
        <v>4955</v>
      </c>
      <c r="D4956" s="1101">
        <v>27</v>
      </c>
      <c r="E4956" s="1101">
        <v>55</v>
      </c>
      <c r="F4956" s="1101">
        <v>532</v>
      </c>
      <c r="G4956" s="1101">
        <v>54</v>
      </c>
      <c r="H4956" s="1102">
        <f>MID(I4956,1,50)</f>
      </c>
      <c r="I4956" s="1" t="s">
        <v>10403</v>
      </c>
      <c r="J4956" s="1104" t="s">
        <v>10404</v>
      </c>
    </row>
    <row x14ac:dyDescent="0.25" r="4957" customHeight="1" ht="23.25">
      <c r="A4957" s="97">
        <v>97</v>
      </c>
      <c r="B4957" s="2" t="s">
        <v>10310</v>
      </c>
      <c r="C4957" s="1101">
        <v>4956</v>
      </c>
      <c r="D4957" s="1101">
        <v>27</v>
      </c>
      <c r="E4957" s="1101">
        <v>55</v>
      </c>
      <c r="F4957" s="1101">
        <v>532</v>
      </c>
      <c r="G4957" s="1101">
        <v>55</v>
      </c>
      <c r="H4957" s="1102">
        <f>MID(I4957,1,50)</f>
      </c>
      <c r="I4957" s="1" t="s">
        <v>10335</v>
      </c>
      <c r="J4957" s="1104" t="s">
        <v>10405</v>
      </c>
    </row>
    <row x14ac:dyDescent="0.25" r="4958" customHeight="1" ht="23.25">
      <c r="A4958" s="97">
        <v>97</v>
      </c>
      <c r="B4958" s="2" t="s">
        <v>10310</v>
      </c>
      <c r="C4958" s="1101">
        <v>4957</v>
      </c>
      <c r="D4958" s="1101">
        <v>27</v>
      </c>
      <c r="E4958" s="1101">
        <v>55</v>
      </c>
      <c r="F4958" s="1101">
        <v>532</v>
      </c>
      <c r="G4958" s="1101">
        <v>56</v>
      </c>
      <c r="H4958" s="1102">
        <f>MID(I4958,1,50)</f>
      </c>
      <c r="I4958" s="1" t="s">
        <v>10406</v>
      </c>
      <c r="J4958" s="1104" t="s">
        <v>10407</v>
      </c>
    </row>
    <row x14ac:dyDescent="0.25" r="4959" customHeight="1" ht="23.25">
      <c r="A4959" s="97">
        <v>97</v>
      </c>
      <c r="B4959" s="2" t="s">
        <v>10310</v>
      </c>
      <c r="C4959" s="1101">
        <v>4958</v>
      </c>
      <c r="D4959" s="1101">
        <v>27</v>
      </c>
      <c r="E4959" s="1101">
        <v>55</v>
      </c>
      <c r="F4959" s="1101">
        <v>532</v>
      </c>
      <c r="G4959" s="1101">
        <v>57</v>
      </c>
      <c r="H4959" s="1102">
        <f>MID(I4959,1,50)</f>
      </c>
      <c r="I4959" s="1" t="s">
        <v>10408</v>
      </c>
      <c r="J4959" s="1104" t="s">
        <v>10409</v>
      </c>
    </row>
    <row x14ac:dyDescent="0.25" r="4960" customHeight="1" ht="23.25">
      <c r="A4960" s="97">
        <v>97</v>
      </c>
      <c r="B4960" s="2" t="s">
        <v>10310</v>
      </c>
      <c r="C4960" s="1101">
        <v>4959</v>
      </c>
      <c r="D4960" s="1101">
        <v>27</v>
      </c>
      <c r="E4960" s="1101">
        <v>55</v>
      </c>
      <c r="F4960" s="1101">
        <v>532</v>
      </c>
      <c r="G4960" s="1101">
        <v>58</v>
      </c>
      <c r="H4960" s="1102">
        <f>MID(I4960,1,50)</f>
      </c>
      <c r="I4960" s="1" t="s">
        <v>10410</v>
      </c>
      <c r="J4960" s="1104" t="s">
        <v>10411</v>
      </c>
    </row>
    <row x14ac:dyDescent="0.25" r="4961" customHeight="1" ht="23.25">
      <c r="A4961" s="97">
        <v>97</v>
      </c>
      <c r="B4961" s="2" t="s">
        <v>10310</v>
      </c>
      <c r="C4961" s="1101">
        <v>4960</v>
      </c>
      <c r="D4961" s="1101">
        <v>27</v>
      </c>
      <c r="E4961" s="1101">
        <v>55</v>
      </c>
      <c r="F4961" s="1101">
        <v>532</v>
      </c>
      <c r="G4961" s="1101">
        <v>59</v>
      </c>
      <c r="H4961" s="1102">
        <f>MID(I4961,1,50)</f>
      </c>
      <c r="I4961" s="1" t="s">
        <v>10335</v>
      </c>
      <c r="J4961" s="1104" t="s">
        <v>10412</v>
      </c>
    </row>
    <row x14ac:dyDescent="0.25" r="4962" customHeight="1" ht="23.25">
      <c r="A4962" s="97">
        <v>97</v>
      </c>
      <c r="B4962" s="2" t="s">
        <v>10310</v>
      </c>
      <c r="C4962" s="1101">
        <v>4961</v>
      </c>
      <c r="D4962" s="1101">
        <v>27</v>
      </c>
      <c r="E4962" s="1101">
        <v>55</v>
      </c>
      <c r="F4962" s="1101">
        <v>532</v>
      </c>
      <c r="G4962" s="1101">
        <v>60</v>
      </c>
      <c r="H4962" s="1102">
        <f>MID(I4962,1,50)</f>
      </c>
      <c r="I4962" s="1" t="s">
        <v>10413</v>
      </c>
      <c r="J4962" s="1104" t="s">
        <v>10414</v>
      </c>
    </row>
    <row x14ac:dyDescent="0.25" r="4963" customHeight="1" ht="23.25">
      <c r="A4963" s="97">
        <v>97</v>
      </c>
      <c r="B4963" s="2" t="s">
        <v>10310</v>
      </c>
      <c r="C4963" s="1101">
        <v>4962</v>
      </c>
      <c r="D4963" s="1101">
        <v>27</v>
      </c>
      <c r="E4963" s="1101">
        <v>55</v>
      </c>
      <c r="F4963" s="1101">
        <v>532</v>
      </c>
      <c r="G4963" s="1101">
        <v>61</v>
      </c>
      <c r="H4963" s="1102">
        <f>MID(I4963,1,50)</f>
      </c>
      <c r="I4963" s="1" t="s">
        <v>10335</v>
      </c>
      <c r="J4963" s="1104" t="s">
        <v>10415</v>
      </c>
    </row>
    <row x14ac:dyDescent="0.25" r="4964" customHeight="1" ht="23.25">
      <c r="A4964" s="97">
        <v>97</v>
      </c>
      <c r="B4964" s="2" t="s">
        <v>10310</v>
      </c>
      <c r="C4964" s="1101">
        <v>4963</v>
      </c>
      <c r="D4964" s="1101">
        <v>27</v>
      </c>
      <c r="E4964" s="1101">
        <v>55</v>
      </c>
      <c r="F4964" s="1101">
        <v>532</v>
      </c>
      <c r="G4964" s="1101">
        <v>62</v>
      </c>
      <c r="H4964" s="1102">
        <f>MID(I4964,1,50)</f>
      </c>
      <c r="I4964" s="1" t="s">
        <v>10416</v>
      </c>
      <c r="J4964" s="1104" t="s">
        <v>10417</v>
      </c>
    </row>
    <row x14ac:dyDescent="0.25" r="4965" customHeight="1" ht="23.25">
      <c r="A4965" s="97">
        <v>97</v>
      </c>
      <c r="B4965" s="2" t="s">
        <v>10310</v>
      </c>
      <c r="C4965" s="1101">
        <v>4964</v>
      </c>
      <c r="D4965" s="1101">
        <v>27</v>
      </c>
      <c r="E4965" s="1101">
        <v>55</v>
      </c>
      <c r="F4965" s="1101">
        <v>532</v>
      </c>
      <c r="G4965" s="1101">
        <v>63</v>
      </c>
      <c r="H4965" s="1102">
        <f>MID(I4965,1,50)</f>
      </c>
      <c r="I4965" s="1" t="s">
        <v>10392</v>
      </c>
      <c r="J4965" s="1104" t="s">
        <v>10418</v>
      </c>
    </row>
    <row x14ac:dyDescent="0.25" r="4966" customHeight="1" ht="23.25">
      <c r="A4966" s="97">
        <v>97</v>
      </c>
      <c r="B4966" s="2" t="s">
        <v>10310</v>
      </c>
      <c r="C4966" s="1101">
        <v>4965</v>
      </c>
      <c r="D4966" s="1101">
        <v>27</v>
      </c>
      <c r="E4966" s="1101">
        <v>55</v>
      </c>
      <c r="F4966" s="1101">
        <v>532</v>
      </c>
      <c r="G4966" s="1101">
        <v>64</v>
      </c>
      <c r="H4966" s="1102">
        <f>MID(I4966,1,50)</f>
      </c>
      <c r="I4966" s="1" t="s">
        <v>10419</v>
      </c>
      <c r="J4966" s="1104" t="s">
        <v>10420</v>
      </c>
    </row>
    <row x14ac:dyDescent="0.25" r="4967" customHeight="1" ht="23.25">
      <c r="A4967" s="97">
        <v>97</v>
      </c>
      <c r="B4967" s="2" t="s">
        <v>10310</v>
      </c>
      <c r="C4967" s="1101">
        <v>4966</v>
      </c>
      <c r="D4967" s="1101">
        <v>27</v>
      </c>
      <c r="E4967" s="1101">
        <v>55</v>
      </c>
      <c r="F4967" s="1101">
        <v>532</v>
      </c>
      <c r="G4967" s="1101">
        <v>65</v>
      </c>
      <c r="H4967" s="1102">
        <f>MID(I4967,1,50)</f>
      </c>
      <c r="I4967" s="1" t="s">
        <v>10408</v>
      </c>
      <c r="J4967" s="1104" t="s">
        <v>10421</v>
      </c>
    </row>
    <row x14ac:dyDescent="0.25" r="4968" customHeight="1" ht="23.25">
      <c r="A4968" s="97">
        <v>97</v>
      </c>
      <c r="B4968" s="2" t="s">
        <v>10310</v>
      </c>
      <c r="C4968" s="1101">
        <v>4967</v>
      </c>
      <c r="D4968" s="1101">
        <v>27</v>
      </c>
      <c r="E4968" s="1101">
        <v>55</v>
      </c>
      <c r="F4968" s="1101">
        <v>532</v>
      </c>
      <c r="G4968" s="1101">
        <v>66</v>
      </c>
      <c r="H4968" s="1102">
        <f>MID(I4968,1,50)</f>
      </c>
      <c r="I4968" s="1" t="s">
        <v>10422</v>
      </c>
      <c r="J4968" s="1104" t="s">
        <v>10423</v>
      </c>
    </row>
    <row x14ac:dyDescent="0.25" r="4969" customHeight="1" ht="23.25">
      <c r="A4969" s="97">
        <v>97</v>
      </c>
      <c r="B4969" s="2" t="s">
        <v>10310</v>
      </c>
      <c r="C4969" s="1101">
        <v>4968</v>
      </c>
      <c r="D4969" s="1101">
        <v>27</v>
      </c>
      <c r="E4969" s="1101">
        <v>55</v>
      </c>
      <c r="F4969" s="1101">
        <v>532</v>
      </c>
      <c r="G4969" s="1101">
        <v>67</v>
      </c>
      <c r="H4969" s="1102">
        <f>MID(I4969,1,50)</f>
      </c>
      <c r="I4969" s="1" t="s">
        <v>10408</v>
      </c>
      <c r="J4969" s="1104" t="s">
        <v>10424</v>
      </c>
    </row>
    <row x14ac:dyDescent="0.25" r="4970" customHeight="1" ht="23.25">
      <c r="A4970" s="97">
        <v>97</v>
      </c>
      <c r="B4970" s="2" t="s">
        <v>10310</v>
      </c>
      <c r="C4970" s="1101">
        <v>4969</v>
      </c>
      <c r="D4970" s="1101">
        <v>27</v>
      </c>
      <c r="E4970" s="1101">
        <v>55</v>
      </c>
      <c r="F4970" s="1101">
        <v>533</v>
      </c>
      <c r="G4970" s="1101">
        <v>68</v>
      </c>
      <c r="H4970" s="1102">
        <f>MID(I4970,1,50)</f>
      </c>
      <c r="I4970" s="1" t="s">
        <v>10425</v>
      </c>
      <c r="J4970" s="1104" t="s">
        <v>10426</v>
      </c>
    </row>
    <row x14ac:dyDescent="0.25" r="4971" customHeight="1" ht="23.25">
      <c r="A4971" s="97">
        <v>97</v>
      </c>
      <c r="B4971" s="2" t="s">
        <v>10310</v>
      </c>
      <c r="C4971" s="1101">
        <v>4970</v>
      </c>
      <c r="D4971" s="1101">
        <v>27</v>
      </c>
      <c r="E4971" s="1101">
        <v>55</v>
      </c>
      <c r="F4971" s="1101">
        <v>533</v>
      </c>
      <c r="G4971" s="1101">
        <v>69</v>
      </c>
      <c r="H4971" s="1102">
        <f>MID(I4971,1,50)</f>
      </c>
      <c r="I4971" s="1" t="s">
        <v>10408</v>
      </c>
      <c r="J4971" s="1104" t="s">
        <v>10427</v>
      </c>
    </row>
    <row x14ac:dyDescent="0.25" r="4972" customHeight="1" ht="23.25">
      <c r="A4972" s="97">
        <v>97</v>
      </c>
      <c r="B4972" s="2" t="s">
        <v>10310</v>
      </c>
      <c r="C4972" s="1101">
        <v>4971</v>
      </c>
      <c r="D4972" s="1101">
        <v>27</v>
      </c>
      <c r="E4972" s="1101">
        <v>55</v>
      </c>
      <c r="F4972" s="1101">
        <v>533</v>
      </c>
      <c r="G4972" s="1101">
        <v>70</v>
      </c>
      <c r="H4972" s="1102">
        <f>MID(I4972,1,50)</f>
      </c>
      <c r="I4972" s="1" t="s">
        <v>10428</v>
      </c>
      <c r="J4972" s="1104" t="s">
        <v>10429</v>
      </c>
    </row>
    <row x14ac:dyDescent="0.25" r="4973" customHeight="1" ht="23.25">
      <c r="A4973" s="97">
        <v>97</v>
      </c>
      <c r="B4973" s="2" t="s">
        <v>10310</v>
      </c>
      <c r="C4973" s="1101">
        <v>4972</v>
      </c>
      <c r="D4973" s="1101">
        <v>27</v>
      </c>
      <c r="E4973" s="1101">
        <v>55</v>
      </c>
      <c r="F4973" s="1101">
        <v>533</v>
      </c>
      <c r="G4973" s="1101">
        <v>71</v>
      </c>
      <c r="H4973" s="1102">
        <f>MID(I4973,1,50)</f>
      </c>
      <c r="I4973" s="1" t="s">
        <v>10408</v>
      </c>
      <c r="J4973" s="1104" t="s">
        <v>10430</v>
      </c>
    </row>
    <row x14ac:dyDescent="0.25" r="4974" customHeight="1" ht="23.25">
      <c r="A4974" s="97">
        <v>97</v>
      </c>
      <c r="B4974" s="2" t="s">
        <v>10310</v>
      </c>
      <c r="C4974" s="1101">
        <v>4973</v>
      </c>
      <c r="D4974" s="1101">
        <v>27</v>
      </c>
      <c r="E4974" s="1101">
        <v>55</v>
      </c>
      <c r="F4974" s="1101">
        <v>533</v>
      </c>
      <c r="G4974" s="1101">
        <v>72</v>
      </c>
      <c r="H4974" s="1102">
        <f>MID(I4974,1,50)</f>
      </c>
      <c r="I4974" s="1" t="s">
        <v>10431</v>
      </c>
      <c r="J4974" s="1104" t="s">
        <v>10432</v>
      </c>
    </row>
    <row x14ac:dyDescent="0.25" r="4975" customHeight="1" ht="23.25">
      <c r="A4975" s="97">
        <v>97</v>
      </c>
      <c r="B4975" s="2" t="s">
        <v>10310</v>
      </c>
      <c r="C4975" s="1101">
        <v>4974</v>
      </c>
      <c r="D4975" s="1101">
        <v>27</v>
      </c>
      <c r="E4975" s="1101">
        <v>55</v>
      </c>
      <c r="F4975" s="1101">
        <v>533</v>
      </c>
      <c r="G4975" s="1101">
        <v>73</v>
      </c>
      <c r="H4975" s="1102">
        <f>MID(I4975,1,50)</f>
      </c>
      <c r="I4975" s="1" t="s">
        <v>10408</v>
      </c>
      <c r="J4975" s="1104" t="s">
        <v>10433</v>
      </c>
    </row>
    <row x14ac:dyDescent="0.25" r="4976" customHeight="1" ht="23.25">
      <c r="A4976" s="97">
        <v>97</v>
      </c>
      <c r="B4976" s="2" t="s">
        <v>10310</v>
      </c>
      <c r="C4976" s="1101">
        <v>4975</v>
      </c>
      <c r="D4976" s="1101">
        <v>27</v>
      </c>
      <c r="E4976" s="1101">
        <v>55</v>
      </c>
      <c r="F4976" s="1101">
        <v>533</v>
      </c>
      <c r="G4976" s="1101">
        <v>74</v>
      </c>
      <c r="H4976" s="1102">
        <f>MID(I4976,1,50)</f>
      </c>
      <c r="I4976" s="1" t="s">
        <v>10434</v>
      </c>
      <c r="J4976" s="1104" t="s">
        <v>10435</v>
      </c>
    </row>
    <row x14ac:dyDescent="0.25" r="4977" customHeight="1" ht="23.25">
      <c r="A4977" s="97">
        <v>97</v>
      </c>
      <c r="B4977" s="2" t="s">
        <v>10310</v>
      </c>
      <c r="C4977" s="1101">
        <v>4976</v>
      </c>
      <c r="D4977" s="1101">
        <v>27</v>
      </c>
      <c r="E4977" s="1101">
        <v>55</v>
      </c>
      <c r="F4977" s="1101">
        <v>533</v>
      </c>
      <c r="G4977" s="1101">
        <v>75</v>
      </c>
      <c r="H4977" s="1102">
        <f>MID(I4977,1,50)</f>
      </c>
      <c r="I4977" s="1" t="s">
        <v>10408</v>
      </c>
      <c r="J4977" s="1104" t="s">
        <v>10436</v>
      </c>
    </row>
    <row x14ac:dyDescent="0.25" r="4978" customHeight="1" ht="23.25">
      <c r="A4978" s="97">
        <v>97</v>
      </c>
      <c r="B4978" s="2" t="s">
        <v>10310</v>
      </c>
      <c r="C4978" s="1101">
        <v>4977</v>
      </c>
      <c r="D4978" s="1101">
        <v>27</v>
      </c>
      <c r="E4978" s="1101">
        <v>55</v>
      </c>
      <c r="F4978" s="1101">
        <v>533</v>
      </c>
      <c r="G4978" s="1101">
        <v>76</v>
      </c>
      <c r="H4978" s="1102">
        <f>MID(I4978,1,50)</f>
      </c>
      <c r="I4978" s="1" t="s">
        <v>10437</v>
      </c>
      <c r="J4978" s="1104" t="s">
        <v>10438</v>
      </c>
    </row>
    <row x14ac:dyDescent="0.25" r="4979" customHeight="1" ht="23.25">
      <c r="A4979" s="97">
        <v>97</v>
      </c>
      <c r="B4979" s="2" t="s">
        <v>10310</v>
      </c>
      <c r="C4979" s="1101">
        <v>4978</v>
      </c>
      <c r="D4979" s="1101">
        <v>27</v>
      </c>
      <c r="E4979" s="1101">
        <v>55</v>
      </c>
      <c r="F4979" s="1101">
        <v>533</v>
      </c>
      <c r="G4979" s="1101">
        <v>77</v>
      </c>
      <c r="H4979" s="1102">
        <f>MID(I4979,1,50)</f>
      </c>
      <c r="I4979" s="1" t="s">
        <v>10335</v>
      </c>
      <c r="J4979" s="1104" t="s">
        <v>10439</v>
      </c>
    </row>
    <row x14ac:dyDescent="0.25" r="4980" customHeight="1" ht="23.25">
      <c r="A4980" s="97">
        <v>97</v>
      </c>
      <c r="B4980" s="2" t="s">
        <v>10310</v>
      </c>
      <c r="C4980" s="1101">
        <v>4979</v>
      </c>
      <c r="D4980" s="1101">
        <v>27</v>
      </c>
      <c r="E4980" s="1101">
        <v>55</v>
      </c>
      <c r="F4980" s="1101">
        <v>533</v>
      </c>
      <c r="G4980" s="1101">
        <v>78</v>
      </c>
      <c r="H4980" s="1102">
        <f>MID(I4980,1,50)</f>
      </c>
      <c r="I4980" s="1" t="s">
        <v>10440</v>
      </c>
      <c r="J4980" s="1104" t="s">
        <v>10441</v>
      </c>
    </row>
    <row x14ac:dyDescent="0.25" r="4981" customHeight="1" ht="23.25">
      <c r="A4981" s="97">
        <v>46</v>
      </c>
      <c r="B4981" s="2" t="s">
        <v>10442</v>
      </c>
      <c r="C4981" s="1101">
        <v>4980</v>
      </c>
      <c r="D4981" s="1101">
        <v>27</v>
      </c>
      <c r="E4981" s="1101">
        <v>56</v>
      </c>
      <c r="F4981" s="1101">
        <v>533</v>
      </c>
      <c r="G4981" s="1101">
        <v>1</v>
      </c>
      <c r="H4981" s="1102">
        <f>MID(I4981,1,50)</f>
      </c>
      <c r="I4981" s="1" t="s">
        <v>10443</v>
      </c>
      <c r="J4981" s="1104" t="s">
        <v>10444</v>
      </c>
    </row>
    <row x14ac:dyDescent="0.25" r="4982" customHeight="1" ht="23.25">
      <c r="A4982" s="97">
        <v>46</v>
      </c>
      <c r="B4982" s="2" t="s">
        <v>10442</v>
      </c>
      <c r="C4982" s="1101">
        <v>4981</v>
      </c>
      <c r="D4982" s="1101">
        <v>27</v>
      </c>
      <c r="E4982" s="1101">
        <v>56</v>
      </c>
      <c r="F4982" s="1101">
        <v>533</v>
      </c>
      <c r="G4982" s="1101">
        <v>2</v>
      </c>
      <c r="H4982" s="1102">
        <f>MID(I4982,1,50)</f>
      </c>
      <c r="I4982" s="1" t="s">
        <v>10445</v>
      </c>
      <c r="J4982" s="1104" t="s">
        <v>10446</v>
      </c>
    </row>
    <row x14ac:dyDescent="0.25" r="4983" customHeight="1" ht="23.25">
      <c r="A4983" s="97">
        <v>46</v>
      </c>
      <c r="B4983" s="2" t="s">
        <v>10442</v>
      </c>
      <c r="C4983" s="1101">
        <v>4982</v>
      </c>
      <c r="D4983" s="1101">
        <v>27</v>
      </c>
      <c r="E4983" s="1101">
        <v>56</v>
      </c>
      <c r="F4983" s="1101">
        <v>533</v>
      </c>
      <c r="G4983" s="1101">
        <v>3</v>
      </c>
      <c r="H4983" s="1102">
        <f>MID(I4983,1,50)</f>
      </c>
      <c r="I4983" s="1" t="s">
        <v>10447</v>
      </c>
      <c r="J4983" s="1104" t="s">
        <v>10448</v>
      </c>
    </row>
    <row x14ac:dyDescent="0.25" r="4984" customHeight="1" ht="23.25">
      <c r="A4984" s="97">
        <v>46</v>
      </c>
      <c r="B4984" s="2" t="s">
        <v>10442</v>
      </c>
      <c r="C4984" s="1101">
        <v>4983</v>
      </c>
      <c r="D4984" s="1101">
        <v>27</v>
      </c>
      <c r="E4984" s="1101">
        <v>56</v>
      </c>
      <c r="F4984" s="1101">
        <v>533</v>
      </c>
      <c r="G4984" s="1101">
        <v>4</v>
      </c>
      <c r="H4984" s="1102">
        <f>MID(I4984,1,50)</f>
      </c>
      <c r="I4984" s="1" t="s">
        <v>10449</v>
      </c>
      <c r="J4984" s="1104" t="s">
        <v>10450</v>
      </c>
    </row>
    <row x14ac:dyDescent="0.25" r="4985" customHeight="1" ht="23.25">
      <c r="A4985" s="97">
        <v>46</v>
      </c>
      <c r="B4985" s="2" t="s">
        <v>10442</v>
      </c>
      <c r="C4985" s="1101">
        <v>4984</v>
      </c>
      <c r="D4985" s="1101">
        <v>27</v>
      </c>
      <c r="E4985" s="1101">
        <v>56</v>
      </c>
      <c r="F4985" s="1101">
        <v>533</v>
      </c>
      <c r="G4985" s="1101">
        <v>5</v>
      </c>
      <c r="H4985" s="1102">
        <f>MID(I4985,1,50)</f>
      </c>
      <c r="I4985" s="1" t="s">
        <v>10451</v>
      </c>
      <c r="J4985" s="1104" t="s">
        <v>10452</v>
      </c>
    </row>
    <row x14ac:dyDescent="0.25" r="4986" customHeight="1" ht="23.25">
      <c r="A4986" s="97">
        <v>46</v>
      </c>
      <c r="B4986" s="2" t="s">
        <v>10442</v>
      </c>
      <c r="C4986" s="1101">
        <v>4985</v>
      </c>
      <c r="D4986" s="1101">
        <v>27</v>
      </c>
      <c r="E4986" s="1101">
        <v>56</v>
      </c>
      <c r="F4986" s="1101">
        <v>533</v>
      </c>
      <c r="G4986" s="1101">
        <v>6</v>
      </c>
      <c r="H4986" s="1102">
        <f>MID(I4986,1,50)</f>
      </c>
      <c r="I4986" s="1" t="s">
        <v>10453</v>
      </c>
      <c r="J4986" s="1104" t="s">
        <v>10454</v>
      </c>
    </row>
    <row x14ac:dyDescent="0.25" r="4987" customHeight="1" ht="23.25">
      <c r="A4987" s="97">
        <v>46</v>
      </c>
      <c r="B4987" s="2" t="s">
        <v>10442</v>
      </c>
      <c r="C4987" s="1101">
        <v>4986</v>
      </c>
      <c r="D4987" s="1101">
        <v>27</v>
      </c>
      <c r="E4987" s="1101">
        <v>56</v>
      </c>
      <c r="F4987" s="1101">
        <v>533</v>
      </c>
      <c r="G4987" s="1101">
        <v>7</v>
      </c>
      <c r="H4987" s="1102">
        <f>MID(I4987,1,50)</f>
      </c>
      <c r="I4987" s="1" t="s">
        <v>10455</v>
      </c>
      <c r="J4987" s="1104" t="s">
        <v>10456</v>
      </c>
    </row>
    <row x14ac:dyDescent="0.25" r="4988" customHeight="1" ht="23.25">
      <c r="A4988" s="97">
        <v>46</v>
      </c>
      <c r="B4988" s="2" t="s">
        <v>10442</v>
      </c>
      <c r="C4988" s="1101">
        <v>4987</v>
      </c>
      <c r="D4988" s="1101">
        <v>27</v>
      </c>
      <c r="E4988" s="1101">
        <v>56</v>
      </c>
      <c r="F4988" s="1101">
        <v>533</v>
      </c>
      <c r="G4988" s="1101">
        <v>8</v>
      </c>
      <c r="H4988" s="1102">
        <f>MID(I4988,1,50)</f>
      </c>
      <c r="I4988" s="1" t="s">
        <v>10457</v>
      </c>
      <c r="J4988" s="1104" t="s">
        <v>10458</v>
      </c>
    </row>
    <row x14ac:dyDescent="0.25" r="4989" customHeight="1" ht="23.25">
      <c r="A4989" s="97">
        <v>46</v>
      </c>
      <c r="B4989" s="2" t="s">
        <v>10442</v>
      </c>
      <c r="C4989" s="1101">
        <v>4988</v>
      </c>
      <c r="D4989" s="1101">
        <v>27</v>
      </c>
      <c r="E4989" s="1101">
        <v>56</v>
      </c>
      <c r="F4989" s="1101">
        <v>533</v>
      </c>
      <c r="G4989" s="1101">
        <v>9</v>
      </c>
      <c r="H4989" s="1102">
        <f>MID(I4989,1,50)</f>
      </c>
      <c r="I4989" s="1" t="s">
        <v>10459</v>
      </c>
      <c r="J4989" s="1104" t="s">
        <v>10460</v>
      </c>
    </row>
    <row x14ac:dyDescent="0.25" r="4990" customHeight="1" ht="23.25">
      <c r="A4990" s="97">
        <v>46</v>
      </c>
      <c r="B4990" s="2" t="s">
        <v>10442</v>
      </c>
      <c r="C4990" s="1101">
        <v>4989</v>
      </c>
      <c r="D4990" s="1101">
        <v>27</v>
      </c>
      <c r="E4990" s="1101">
        <v>56</v>
      </c>
      <c r="F4990" s="1101">
        <v>533</v>
      </c>
      <c r="G4990" s="1101">
        <v>10</v>
      </c>
      <c r="H4990" s="1102">
        <f>MID(I4990,1,50)</f>
      </c>
      <c r="I4990" s="1" t="s">
        <v>10461</v>
      </c>
      <c r="J4990" s="1104" t="s">
        <v>10462</v>
      </c>
    </row>
    <row x14ac:dyDescent="0.25" r="4991" customHeight="1" ht="23.25">
      <c r="A4991" s="97">
        <v>46</v>
      </c>
      <c r="B4991" s="2" t="s">
        <v>10442</v>
      </c>
      <c r="C4991" s="1101">
        <v>4990</v>
      </c>
      <c r="D4991" s="1101">
        <v>27</v>
      </c>
      <c r="E4991" s="1101">
        <v>56</v>
      </c>
      <c r="F4991" s="1101">
        <v>533</v>
      </c>
      <c r="G4991" s="1101">
        <v>11</v>
      </c>
      <c r="H4991" s="1102">
        <f>MID(I4991,1,50)</f>
      </c>
      <c r="I4991" s="1" t="s">
        <v>10463</v>
      </c>
      <c r="J4991" s="1104" t="s">
        <v>10464</v>
      </c>
    </row>
    <row x14ac:dyDescent="0.25" r="4992" customHeight="1" ht="23.25">
      <c r="A4992" s="97">
        <v>46</v>
      </c>
      <c r="B4992" s="2" t="s">
        <v>10442</v>
      </c>
      <c r="C4992" s="1101">
        <v>4991</v>
      </c>
      <c r="D4992" s="1101">
        <v>27</v>
      </c>
      <c r="E4992" s="1101">
        <v>56</v>
      </c>
      <c r="F4992" s="1101">
        <v>533</v>
      </c>
      <c r="G4992" s="1101">
        <v>12</v>
      </c>
      <c r="H4992" s="1102">
        <f>MID(I4992,1,50)</f>
      </c>
      <c r="I4992" s="1" t="s">
        <v>10465</v>
      </c>
      <c r="J4992" s="1104" t="s">
        <v>10466</v>
      </c>
    </row>
    <row x14ac:dyDescent="0.25" r="4993" customHeight="1" ht="23.25">
      <c r="A4993" s="97">
        <v>46</v>
      </c>
      <c r="B4993" s="2" t="s">
        <v>10442</v>
      </c>
      <c r="C4993" s="1101">
        <v>4992</v>
      </c>
      <c r="D4993" s="1101">
        <v>27</v>
      </c>
      <c r="E4993" s="1101">
        <v>56</v>
      </c>
      <c r="F4993" s="1101">
        <v>533</v>
      </c>
      <c r="G4993" s="1101">
        <v>13</v>
      </c>
      <c r="H4993" s="1102">
        <f>MID(I4993,1,50)</f>
      </c>
      <c r="I4993" s="1" t="s">
        <v>10467</v>
      </c>
      <c r="J4993" s="1104" t="s">
        <v>10468</v>
      </c>
    </row>
    <row x14ac:dyDescent="0.25" r="4994" customHeight="1" ht="23.25">
      <c r="A4994" s="97">
        <v>46</v>
      </c>
      <c r="B4994" s="2" t="s">
        <v>10442</v>
      </c>
      <c r="C4994" s="1101">
        <v>4993</v>
      </c>
      <c r="D4994" s="1101">
        <v>27</v>
      </c>
      <c r="E4994" s="1101">
        <v>56</v>
      </c>
      <c r="F4994" s="1101">
        <v>533</v>
      </c>
      <c r="G4994" s="1101">
        <v>14</v>
      </c>
      <c r="H4994" s="1102">
        <f>MID(I4994,1,50)</f>
      </c>
      <c r="I4994" s="1" t="s">
        <v>10469</v>
      </c>
      <c r="J4994" s="1104" t="s">
        <v>10470</v>
      </c>
    </row>
    <row x14ac:dyDescent="0.25" r="4995" customHeight="1" ht="23.25">
      <c r="A4995" s="97">
        <v>46</v>
      </c>
      <c r="B4995" s="2" t="s">
        <v>10442</v>
      </c>
      <c r="C4995" s="1101">
        <v>4994</v>
      </c>
      <c r="D4995" s="1101">
        <v>27</v>
      </c>
      <c r="E4995" s="1101">
        <v>56</v>
      </c>
      <c r="F4995" s="1101">
        <v>533</v>
      </c>
      <c r="G4995" s="1101">
        <v>15</v>
      </c>
      <c r="H4995" s="1102">
        <f>MID(I4995,1,50)</f>
      </c>
      <c r="I4995" s="1" t="s">
        <v>10471</v>
      </c>
      <c r="J4995" s="1104" t="s">
        <v>10472</v>
      </c>
    </row>
    <row x14ac:dyDescent="0.25" r="4996" customHeight="1" ht="23.25">
      <c r="A4996" s="97">
        <v>46</v>
      </c>
      <c r="B4996" s="2" t="s">
        <v>10442</v>
      </c>
      <c r="C4996" s="1101">
        <v>4995</v>
      </c>
      <c r="D4996" s="1101">
        <v>27</v>
      </c>
      <c r="E4996" s="1101">
        <v>56</v>
      </c>
      <c r="F4996" s="1101">
        <v>533</v>
      </c>
      <c r="G4996" s="1101">
        <v>16</v>
      </c>
      <c r="H4996" s="1102">
        <f>MID(I4996,1,50)</f>
      </c>
      <c r="I4996" s="1" t="s">
        <v>10473</v>
      </c>
      <c r="J4996" s="1104" t="s">
        <v>10474</v>
      </c>
    </row>
    <row x14ac:dyDescent="0.25" r="4997" customHeight="1" ht="23.25">
      <c r="A4997" s="97">
        <v>46</v>
      </c>
      <c r="B4997" s="2" t="s">
        <v>10442</v>
      </c>
      <c r="C4997" s="1101">
        <v>4996</v>
      </c>
      <c r="D4997" s="1101">
        <v>27</v>
      </c>
      <c r="E4997" s="1101">
        <v>56</v>
      </c>
      <c r="F4997" s="1101">
        <v>534</v>
      </c>
      <c r="G4997" s="1101">
        <v>17</v>
      </c>
      <c r="H4997" s="1102">
        <f>MID(I4997,1,50)</f>
      </c>
      <c r="I4997" s="1" t="s">
        <v>10475</v>
      </c>
      <c r="J4997" s="1104" t="s">
        <v>10476</v>
      </c>
    </row>
    <row x14ac:dyDescent="0.25" r="4998" customHeight="1" ht="23.25">
      <c r="A4998" s="97">
        <v>46</v>
      </c>
      <c r="B4998" s="2" t="s">
        <v>10442</v>
      </c>
      <c r="C4998" s="1101">
        <v>4997</v>
      </c>
      <c r="D4998" s="1101">
        <v>27</v>
      </c>
      <c r="E4998" s="1101">
        <v>56</v>
      </c>
      <c r="F4998" s="1101">
        <v>534</v>
      </c>
      <c r="G4998" s="1101">
        <v>18</v>
      </c>
      <c r="H4998" s="1102">
        <f>MID(I4998,1,50)</f>
      </c>
      <c r="I4998" s="1" t="s">
        <v>10477</v>
      </c>
      <c r="J4998" s="1104" t="s">
        <v>10478</v>
      </c>
    </row>
    <row x14ac:dyDescent="0.25" r="4999" customHeight="1" ht="23.25">
      <c r="A4999" s="97">
        <v>46</v>
      </c>
      <c r="B4999" s="2" t="s">
        <v>10442</v>
      </c>
      <c r="C4999" s="1101">
        <v>4998</v>
      </c>
      <c r="D4999" s="1101">
        <v>27</v>
      </c>
      <c r="E4999" s="1101">
        <v>56</v>
      </c>
      <c r="F4999" s="1101">
        <v>534</v>
      </c>
      <c r="G4999" s="1101">
        <v>19</v>
      </c>
      <c r="H4999" s="1102">
        <f>MID(I4999,1,50)</f>
      </c>
      <c r="I4999" s="1" t="s">
        <v>10479</v>
      </c>
      <c r="J4999" s="1104" t="s">
        <v>10480</v>
      </c>
    </row>
    <row x14ac:dyDescent="0.25" r="5000" customHeight="1" ht="23.25">
      <c r="A5000" s="97">
        <v>46</v>
      </c>
      <c r="B5000" s="2" t="s">
        <v>10442</v>
      </c>
      <c r="C5000" s="1101">
        <v>4999</v>
      </c>
      <c r="D5000" s="1101">
        <v>27</v>
      </c>
      <c r="E5000" s="1101">
        <v>56</v>
      </c>
      <c r="F5000" s="1101">
        <v>534</v>
      </c>
      <c r="G5000" s="1101">
        <v>20</v>
      </c>
      <c r="H5000" s="1102">
        <f>MID(I5000,1,50)</f>
      </c>
      <c r="I5000" s="1" t="s">
        <v>10481</v>
      </c>
      <c r="J5000" s="1104" t="s">
        <v>10482</v>
      </c>
    </row>
    <row x14ac:dyDescent="0.25" r="5001" customHeight="1" ht="23.25">
      <c r="A5001" s="97">
        <v>46</v>
      </c>
      <c r="B5001" s="2" t="s">
        <v>10442</v>
      </c>
      <c r="C5001" s="1101">
        <v>5000</v>
      </c>
      <c r="D5001" s="1101">
        <v>27</v>
      </c>
      <c r="E5001" s="1101">
        <v>56</v>
      </c>
      <c r="F5001" s="1101">
        <v>534</v>
      </c>
      <c r="G5001" s="1101">
        <v>21</v>
      </c>
      <c r="H5001" s="1102">
        <f>MID(I5001,1,50)</f>
      </c>
      <c r="I5001" s="1" t="s">
        <v>10483</v>
      </c>
      <c r="J5001" s="1104" t="s">
        <v>10484</v>
      </c>
    </row>
    <row x14ac:dyDescent="0.25" r="5002" customHeight="1" ht="23.25">
      <c r="A5002" s="97">
        <v>46</v>
      </c>
      <c r="B5002" s="2" t="s">
        <v>10442</v>
      </c>
      <c r="C5002" s="1101">
        <v>5001</v>
      </c>
      <c r="D5002" s="1101">
        <v>27</v>
      </c>
      <c r="E5002" s="1101">
        <v>56</v>
      </c>
      <c r="F5002" s="1101">
        <v>534</v>
      </c>
      <c r="G5002" s="1101">
        <v>22</v>
      </c>
      <c r="H5002" s="1102">
        <f>MID(I5002,1,50)</f>
      </c>
      <c r="I5002" s="1" t="s">
        <v>10485</v>
      </c>
      <c r="J5002" s="1104" t="s">
        <v>10486</v>
      </c>
    </row>
    <row x14ac:dyDescent="0.25" r="5003" customHeight="1" ht="23.25">
      <c r="A5003" s="97">
        <v>46</v>
      </c>
      <c r="B5003" s="2" t="s">
        <v>10442</v>
      </c>
      <c r="C5003" s="1101">
        <v>5002</v>
      </c>
      <c r="D5003" s="1101">
        <v>27</v>
      </c>
      <c r="E5003" s="1101">
        <v>56</v>
      </c>
      <c r="F5003" s="1101">
        <v>534</v>
      </c>
      <c r="G5003" s="1101">
        <v>23</v>
      </c>
      <c r="H5003" s="1102">
        <f>MID(I5003,1,50)</f>
      </c>
      <c r="I5003" s="1" t="s">
        <v>10487</v>
      </c>
      <c r="J5003" s="1104" t="s">
        <v>10488</v>
      </c>
    </row>
    <row x14ac:dyDescent="0.25" r="5004" customHeight="1" ht="23.25">
      <c r="A5004" s="97">
        <v>46</v>
      </c>
      <c r="B5004" s="2" t="s">
        <v>10442</v>
      </c>
      <c r="C5004" s="1101">
        <v>5003</v>
      </c>
      <c r="D5004" s="1101">
        <v>27</v>
      </c>
      <c r="E5004" s="1101">
        <v>56</v>
      </c>
      <c r="F5004" s="1101">
        <v>534</v>
      </c>
      <c r="G5004" s="1101">
        <v>24</v>
      </c>
      <c r="H5004" s="1102">
        <f>MID(I5004,1,50)</f>
      </c>
      <c r="I5004" s="1" t="s">
        <v>10489</v>
      </c>
      <c r="J5004" s="1104" t="s">
        <v>10490</v>
      </c>
    </row>
    <row x14ac:dyDescent="0.25" r="5005" customHeight="1" ht="23.25">
      <c r="A5005" s="97">
        <v>46</v>
      </c>
      <c r="B5005" s="2" t="s">
        <v>10442</v>
      </c>
      <c r="C5005" s="1101">
        <v>5004</v>
      </c>
      <c r="D5005" s="1101">
        <v>27</v>
      </c>
      <c r="E5005" s="1101">
        <v>56</v>
      </c>
      <c r="F5005" s="1101">
        <v>534</v>
      </c>
      <c r="G5005" s="1101">
        <v>25</v>
      </c>
      <c r="H5005" s="1102">
        <f>MID(I5005,1,50)</f>
      </c>
      <c r="I5005" s="1" t="s">
        <v>10491</v>
      </c>
      <c r="J5005" s="1104" t="s">
        <v>10492</v>
      </c>
    </row>
    <row x14ac:dyDescent="0.25" r="5006" customHeight="1" ht="23.25">
      <c r="A5006" s="97">
        <v>46</v>
      </c>
      <c r="B5006" s="2" t="s">
        <v>10442</v>
      </c>
      <c r="C5006" s="1101">
        <v>5005</v>
      </c>
      <c r="D5006" s="1101">
        <v>27</v>
      </c>
      <c r="E5006" s="1101">
        <v>56</v>
      </c>
      <c r="F5006" s="1101">
        <v>534</v>
      </c>
      <c r="G5006" s="1101">
        <v>26</v>
      </c>
      <c r="H5006" s="1102">
        <f>MID(I5006,1,50)</f>
      </c>
      <c r="I5006" s="1" t="s">
        <v>10493</v>
      </c>
      <c r="J5006" s="1104" t="s">
        <v>10494</v>
      </c>
    </row>
    <row x14ac:dyDescent="0.25" r="5007" customHeight="1" ht="23.25">
      <c r="A5007" s="97">
        <v>46</v>
      </c>
      <c r="B5007" s="2" t="s">
        <v>10442</v>
      </c>
      <c r="C5007" s="1101">
        <v>5006</v>
      </c>
      <c r="D5007" s="1101">
        <v>27</v>
      </c>
      <c r="E5007" s="1101">
        <v>56</v>
      </c>
      <c r="F5007" s="1101">
        <v>534</v>
      </c>
      <c r="G5007" s="1101">
        <v>27</v>
      </c>
      <c r="H5007" s="1102">
        <f>MID(I5007,1,50)</f>
      </c>
      <c r="I5007" s="1" t="s">
        <v>10495</v>
      </c>
      <c r="J5007" s="1104" t="s">
        <v>10496</v>
      </c>
    </row>
    <row x14ac:dyDescent="0.25" r="5008" customHeight="1" ht="23.25">
      <c r="A5008" s="97">
        <v>46</v>
      </c>
      <c r="B5008" s="2" t="s">
        <v>10442</v>
      </c>
      <c r="C5008" s="1101">
        <v>5007</v>
      </c>
      <c r="D5008" s="1101">
        <v>27</v>
      </c>
      <c r="E5008" s="1101">
        <v>56</v>
      </c>
      <c r="F5008" s="1101">
        <v>534</v>
      </c>
      <c r="G5008" s="1101">
        <v>28</v>
      </c>
      <c r="H5008" s="1102">
        <f>MID(I5008,1,50)</f>
      </c>
      <c r="I5008" s="1" t="s">
        <v>10497</v>
      </c>
      <c r="J5008" s="1104" t="s">
        <v>10498</v>
      </c>
    </row>
    <row x14ac:dyDescent="0.25" r="5009" customHeight="1" ht="23.25">
      <c r="A5009" s="97">
        <v>46</v>
      </c>
      <c r="B5009" s="2" t="s">
        <v>10442</v>
      </c>
      <c r="C5009" s="1101">
        <v>5008</v>
      </c>
      <c r="D5009" s="1101">
        <v>27</v>
      </c>
      <c r="E5009" s="1101">
        <v>56</v>
      </c>
      <c r="F5009" s="1101">
        <v>534</v>
      </c>
      <c r="G5009" s="1101">
        <v>29</v>
      </c>
      <c r="H5009" s="1102">
        <f>MID(I5009,1,50)</f>
      </c>
      <c r="I5009" s="1" t="s">
        <v>10499</v>
      </c>
      <c r="J5009" s="1104" t="s">
        <v>10500</v>
      </c>
    </row>
    <row x14ac:dyDescent="0.25" r="5010" customHeight="1" ht="23.25">
      <c r="A5010" s="97">
        <v>46</v>
      </c>
      <c r="B5010" s="2" t="s">
        <v>10442</v>
      </c>
      <c r="C5010" s="1101">
        <v>5009</v>
      </c>
      <c r="D5010" s="1101">
        <v>27</v>
      </c>
      <c r="E5010" s="1101">
        <v>56</v>
      </c>
      <c r="F5010" s="1101">
        <v>534</v>
      </c>
      <c r="G5010" s="1101">
        <v>30</v>
      </c>
      <c r="H5010" s="1102">
        <f>MID(I5010,1,50)</f>
      </c>
      <c r="I5010" s="1" t="s">
        <v>10501</v>
      </c>
      <c r="J5010" s="1104" t="s">
        <v>10502</v>
      </c>
    </row>
    <row x14ac:dyDescent="0.25" r="5011" customHeight="1" ht="23.25">
      <c r="A5011" s="97">
        <v>46</v>
      </c>
      <c r="B5011" s="2" t="s">
        <v>10442</v>
      </c>
      <c r="C5011" s="1101">
        <v>5010</v>
      </c>
      <c r="D5011" s="1101">
        <v>27</v>
      </c>
      <c r="E5011" s="1101">
        <v>56</v>
      </c>
      <c r="F5011" s="1101">
        <v>534</v>
      </c>
      <c r="G5011" s="1101">
        <v>31</v>
      </c>
      <c r="H5011" s="1102">
        <f>MID(I5011,1,50)</f>
      </c>
      <c r="I5011" s="1" t="s">
        <v>10503</v>
      </c>
      <c r="J5011" s="1104" t="s">
        <v>10504</v>
      </c>
    </row>
    <row x14ac:dyDescent="0.25" r="5012" customHeight="1" ht="23.25">
      <c r="A5012" s="97">
        <v>46</v>
      </c>
      <c r="B5012" s="2" t="s">
        <v>10442</v>
      </c>
      <c r="C5012" s="1101">
        <v>5011</v>
      </c>
      <c r="D5012" s="1101">
        <v>27</v>
      </c>
      <c r="E5012" s="1101">
        <v>56</v>
      </c>
      <c r="F5012" s="1101">
        <v>534</v>
      </c>
      <c r="G5012" s="1101">
        <v>32</v>
      </c>
      <c r="H5012" s="1102">
        <f>MID(I5012,1,50)</f>
      </c>
      <c r="I5012" s="1" t="s">
        <v>10505</v>
      </c>
      <c r="J5012" s="1104" t="s">
        <v>10506</v>
      </c>
    </row>
    <row x14ac:dyDescent="0.25" r="5013" customHeight="1" ht="23.25">
      <c r="A5013" s="97">
        <v>46</v>
      </c>
      <c r="B5013" s="2" t="s">
        <v>10442</v>
      </c>
      <c r="C5013" s="1101">
        <v>5012</v>
      </c>
      <c r="D5013" s="1101">
        <v>27</v>
      </c>
      <c r="E5013" s="1101">
        <v>56</v>
      </c>
      <c r="F5013" s="1101">
        <v>534</v>
      </c>
      <c r="G5013" s="1101">
        <v>33</v>
      </c>
      <c r="H5013" s="1102">
        <f>MID(I5013,1,50)</f>
      </c>
      <c r="I5013" s="1" t="s">
        <v>10507</v>
      </c>
      <c r="J5013" s="1104" t="s">
        <v>10508</v>
      </c>
    </row>
    <row x14ac:dyDescent="0.25" r="5014" customHeight="1" ht="23.25">
      <c r="A5014" s="97">
        <v>46</v>
      </c>
      <c r="B5014" s="2" t="s">
        <v>10442</v>
      </c>
      <c r="C5014" s="1101">
        <v>5013</v>
      </c>
      <c r="D5014" s="1101">
        <v>27</v>
      </c>
      <c r="E5014" s="1101">
        <v>56</v>
      </c>
      <c r="F5014" s="1101">
        <v>534</v>
      </c>
      <c r="G5014" s="1101">
        <v>34</v>
      </c>
      <c r="H5014" s="1102">
        <f>MID(I5014,1,50)</f>
      </c>
      <c r="I5014" s="1" t="s">
        <v>10509</v>
      </c>
      <c r="J5014" s="1104" t="s">
        <v>10510</v>
      </c>
    </row>
    <row x14ac:dyDescent="0.25" r="5015" customHeight="1" ht="23.25">
      <c r="A5015" s="97">
        <v>46</v>
      </c>
      <c r="B5015" s="2" t="s">
        <v>10442</v>
      </c>
      <c r="C5015" s="1101">
        <v>5014</v>
      </c>
      <c r="D5015" s="1101">
        <v>27</v>
      </c>
      <c r="E5015" s="1101">
        <v>56</v>
      </c>
      <c r="F5015" s="1101">
        <v>534</v>
      </c>
      <c r="G5015" s="1101">
        <v>35</v>
      </c>
      <c r="H5015" s="1102">
        <f>MID(I5015,1,50)</f>
      </c>
      <c r="I5015" s="1" t="s">
        <v>10511</v>
      </c>
      <c r="J5015" s="1104" t="s">
        <v>10512</v>
      </c>
    </row>
    <row x14ac:dyDescent="0.25" r="5016" customHeight="1" ht="23.25">
      <c r="A5016" s="97">
        <v>46</v>
      </c>
      <c r="B5016" s="2" t="s">
        <v>10442</v>
      </c>
      <c r="C5016" s="1101">
        <v>5015</v>
      </c>
      <c r="D5016" s="1101">
        <v>27</v>
      </c>
      <c r="E5016" s="1101">
        <v>56</v>
      </c>
      <c r="F5016" s="1101">
        <v>534</v>
      </c>
      <c r="G5016" s="1101">
        <v>36</v>
      </c>
      <c r="H5016" s="1102">
        <f>MID(I5016,1,50)</f>
      </c>
      <c r="I5016" s="1" t="s">
        <v>10513</v>
      </c>
      <c r="J5016" s="1104" t="s">
        <v>10514</v>
      </c>
    </row>
    <row x14ac:dyDescent="0.25" r="5017" customHeight="1" ht="23.25">
      <c r="A5017" s="97">
        <v>46</v>
      </c>
      <c r="B5017" s="2" t="s">
        <v>10442</v>
      </c>
      <c r="C5017" s="1101">
        <v>5016</v>
      </c>
      <c r="D5017" s="1101">
        <v>27</v>
      </c>
      <c r="E5017" s="1101">
        <v>56</v>
      </c>
      <c r="F5017" s="1101">
        <v>534</v>
      </c>
      <c r="G5017" s="1101">
        <v>37</v>
      </c>
      <c r="H5017" s="1102">
        <f>MID(I5017,1,50)</f>
      </c>
      <c r="I5017" s="1" t="s">
        <v>10515</v>
      </c>
      <c r="J5017" s="1104" t="s">
        <v>10516</v>
      </c>
    </row>
    <row x14ac:dyDescent="0.25" r="5018" customHeight="1" ht="23.25">
      <c r="A5018" s="97">
        <v>46</v>
      </c>
      <c r="B5018" s="2" t="s">
        <v>10442</v>
      </c>
      <c r="C5018" s="1101">
        <v>5017</v>
      </c>
      <c r="D5018" s="1101">
        <v>27</v>
      </c>
      <c r="E5018" s="1101">
        <v>56</v>
      </c>
      <c r="F5018" s="1101">
        <v>534</v>
      </c>
      <c r="G5018" s="1101">
        <v>38</v>
      </c>
      <c r="H5018" s="1102">
        <f>MID(I5018,1,50)</f>
      </c>
      <c r="I5018" s="1" t="s">
        <v>10517</v>
      </c>
      <c r="J5018" s="1104" t="s">
        <v>10518</v>
      </c>
    </row>
    <row x14ac:dyDescent="0.25" r="5019" customHeight="1" ht="23.25">
      <c r="A5019" s="97">
        <v>46</v>
      </c>
      <c r="B5019" s="2" t="s">
        <v>10442</v>
      </c>
      <c r="C5019" s="1101">
        <v>5018</v>
      </c>
      <c r="D5019" s="1101">
        <v>27</v>
      </c>
      <c r="E5019" s="1101">
        <v>56</v>
      </c>
      <c r="F5019" s="1101">
        <v>534</v>
      </c>
      <c r="G5019" s="1101">
        <v>39</v>
      </c>
      <c r="H5019" s="1102">
        <f>MID(I5019,1,50)</f>
      </c>
      <c r="I5019" s="1" t="s">
        <v>10467</v>
      </c>
      <c r="J5019" s="1104" t="s">
        <v>10519</v>
      </c>
    </row>
    <row x14ac:dyDescent="0.25" r="5020" customHeight="1" ht="23.25">
      <c r="A5020" s="97">
        <v>46</v>
      </c>
      <c r="B5020" s="2" t="s">
        <v>10442</v>
      </c>
      <c r="C5020" s="1101">
        <v>5019</v>
      </c>
      <c r="D5020" s="1101">
        <v>27</v>
      </c>
      <c r="E5020" s="1101">
        <v>56</v>
      </c>
      <c r="F5020" s="1101">
        <v>534</v>
      </c>
      <c r="G5020" s="1101">
        <v>40</v>
      </c>
      <c r="H5020" s="1102">
        <f>MID(I5020,1,50)</f>
      </c>
      <c r="I5020" s="1" t="s">
        <v>10520</v>
      </c>
      <c r="J5020" s="1104" t="s">
        <v>10521</v>
      </c>
    </row>
    <row x14ac:dyDescent="0.25" r="5021" customHeight="1" ht="23.25">
      <c r="A5021" s="97">
        <v>46</v>
      </c>
      <c r="B5021" s="2" t="s">
        <v>10442</v>
      </c>
      <c r="C5021" s="1101">
        <v>5020</v>
      </c>
      <c r="D5021" s="1101">
        <v>27</v>
      </c>
      <c r="E5021" s="1101">
        <v>56</v>
      </c>
      <c r="F5021" s="1101">
        <v>534</v>
      </c>
      <c r="G5021" s="1101">
        <v>41</v>
      </c>
      <c r="H5021" s="1102">
        <f>MID(I5021,1,50)</f>
      </c>
      <c r="I5021" s="1" t="s">
        <v>10522</v>
      </c>
      <c r="J5021" s="1104" t="s">
        <v>10523</v>
      </c>
    </row>
    <row x14ac:dyDescent="0.25" r="5022" customHeight="1" ht="23.25">
      <c r="A5022" s="97">
        <v>46</v>
      </c>
      <c r="B5022" s="2" t="s">
        <v>10442</v>
      </c>
      <c r="C5022" s="1101">
        <v>5021</v>
      </c>
      <c r="D5022" s="1101">
        <v>27</v>
      </c>
      <c r="E5022" s="1101">
        <v>56</v>
      </c>
      <c r="F5022" s="1101">
        <v>534</v>
      </c>
      <c r="G5022" s="1101">
        <v>42</v>
      </c>
      <c r="H5022" s="1102">
        <f>MID(I5022,1,50)</f>
      </c>
      <c r="I5022" s="1" t="s">
        <v>10524</v>
      </c>
      <c r="J5022" s="1104" t="s">
        <v>10525</v>
      </c>
    </row>
    <row x14ac:dyDescent="0.25" r="5023" customHeight="1" ht="23.25">
      <c r="A5023" s="97">
        <v>46</v>
      </c>
      <c r="B5023" s="2" t="s">
        <v>10442</v>
      </c>
      <c r="C5023" s="1101">
        <v>5022</v>
      </c>
      <c r="D5023" s="1101">
        <v>27</v>
      </c>
      <c r="E5023" s="1101">
        <v>56</v>
      </c>
      <c r="F5023" s="1101">
        <v>534</v>
      </c>
      <c r="G5023" s="1101">
        <v>43</v>
      </c>
      <c r="H5023" s="1102">
        <f>MID(I5023,1,50)</f>
      </c>
      <c r="I5023" s="1" t="s">
        <v>10526</v>
      </c>
      <c r="J5023" s="1104" t="s">
        <v>10527</v>
      </c>
    </row>
    <row x14ac:dyDescent="0.25" r="5024" customHeight="1" ht="23.25">
      <c r="A5024" s="97">
        <v>46</v>
      </c>
      <c r="B5024" s="2" t="s">
        <v>10442</v>
      </c>
      <c r="C5024" s="1101">
        <v>5023</v>
      </c>
      <c r="D5024" s="1101">
        <v>27</v>
      </c>
      <c r="E5024" s="1101">
        <v>56</v>
      </c>
      <c r="F5024" s="1101">
        <v>534</v>
      </c>
      <c r="G5024" s="1101">
        <v>44</v>
      </c>
      <c r="H5024" s="1102">
        <f>MID(I5024,1,50)</f>
      </c>
      <c r="I5024" s="1" t="s">
        <v>10528</v>
      </c>
      <c r="J5024" s="1104" t="s">
        <v>10529</v>
      </c>
    </row>
    <row x14ac:dyDescent="0.25" r="5025" customHeight="1" ht="23.25">
      <c r="A5025" s="97">
        <v>46</v>
      </c>
      <c r="B5025" s="2" t="s">
        <v>10442</v>
      </c>
      <c r="C5025" s="1101">
        <v>5024</v>
      </c>
      <c r="D5025" s="1101">
        <v>27</v>
      </c>
      <c r="E5025" s="1101">
        <v>56</v>
      </c>
      <c r="F5025" s="1101">
        <v>534</v>
      </c>
      <c r="G5025" s="1101">
        <v>45</v>
      </c>
      <c r="H5025" s="1102">
        <f>MID(I5025,1,50)</f>
      </c>
      <c r="I5025" s="1" t="s">
        <v>10530</v>
      </c>
      <c r="J5025" s="1104" t="s">
        <v>10531</v>
      </c>
    </row>
    <row x14ac:dyDescent="0.25" r="5026" customHeight="1" ht="23.25">
      <c r="A5026" s="97">
        <v>46</v>
      </c>
      <c r="B5026" s="2" t="s">
        <v>10442</v>
      </c>
      <c r="C5026" s="1101">
        <v>5025</v>
      </c>
      <c r="D5026" s="1101">
        <v>27</v>
      </c>
      <c r="E5026" s="1101">
        <v>56</v>
      </c>
      <c r="F5026" s="1101">
        <v>534</v>
      </c>
      <c r="G5026" s="1101">
        <v>46</v>
      </c>
      <c r="H5026" s="1102">
        <f>MID(I5026,1,50)</f>
      </c>
      <c r="I5026" s="1" t="s">
        <v>10532</v>
      </c>
      <c r="J5026" s="1104" t="s">
        <v>10533</v>
      </c>
    </row>
    <row x14ac:dyDescent="0.25" r="5027" customHeight="1" ht="23.25">
      <c r="A5027" s="97">
        <v>46</v>
      </c>
      <c r="B5027" s="2" t="s">
        <v>10442</v>
      </c>
      <c r="C5027" s="1101">
        <v>5026</v>
      </c>
      <c r="D5027" s="1101">
        <v>27</v>
      </c>
      <c r="E5027" s="1101">
        <v>56</v>
      </c>
      <c r="F5027" s="1101">
        <v>534</v>
      </c>
      <c r="G5027" s="1101">
        <v>47</v>
      </c>
      <c r="H5027" s="1102">
        <f>MID(I5027,1,50)</f>
      </c>
      <c r="I5027" s="1" t="s">
        <v>10534</v>
      </c>
      <c r="J5027" s="1104" t="s">
        <v>10535</v>
      </c>
    </row>
    <row x14ac:dyDescent="0.25" r="5028" customHeight="1" ht="23.25">
      <c r="A5028" s="97">
        <v>46</v>
      </c>
      <c r="B5028" s="2" t="s">
        <v>10442</v>
      </c>
      <c r="C5028" s="1101">
        <v>5027</v>
      </c>
      <c r="D5028" s="1101">
        <v>27</v>
      </c>
      <c r="E5028" s="1101">
        <v>56</v>
      </c>
      <c r="F5028" s="1101">
        <v>534</v>
      </c>
      <c r="G5028" s="1101">
        <v>48</v>
      </c>
      <c r="H5028" s="1102">
        <f>MID(I5028,1,50)</f>
      </c>
      <c r="I5028" s="1" t="s">
        <v>10536</v>
      </c>
      <c r="J5028" s="1104" t="s">
        <v>10537</v>
      </c>
    </row>
    <row x14ac:dyDescent="0.25" r="5029" customHeight="1" ht="23.25">
      <c r="A5029" s="97">
        <v>46</v>
      </c>
      <c r="B5029" s="2" t="s">
        <v>10442</v>
      </c>
      <c r="C5029" s="1101">
        <v>5028</v>
      </c>
      <c r="D5029" s="1101">
        <v>27</v>
      </c>
      <c r="E5029" s="1101">
        <v>56</v>
      </c>
      <c r="F5029" s="1101">
        <v>534</v>
      </c>
      <c r="G5029" s="1101">
        <v>49</v>
      </c>
      <c r="H5029" s="1102">
        <f>MID(I5029,1,50)</f>
      </c>
      <c r="I5029" s="1" t="s">
        <v>10538</v>
      </c>
      <c r="J5029" s="1104" t="s">
        <v>10539</v>
      </c>
    </row>
    <row x14ac:dyDescent="0.25" r="5030" customHeight="1" ht="23.25">
      <c r="A5030" s="97">
        <v>46</v>
      </c>
      <c r="B5030" s="2" t="s">
        <v>10442</v>
      </c>
      <c r="C5030" s="1101">
        <v>5029</v>
      </c>
      <c r="D5030" s="1101">
        <v>27</v>
      </c>
      <c r="E5030" s="1101">
        <v>56</v>
      </c>
      <c r="F5030" s="1101">
        <v>534</v>
      </c>
      <c r="G5030" s="1101">
        <v>50</v>
      </c>
      <c r="H5030" s="1102">
        <f>MID(I5030,1,50)</f>
      </c>
      <c r="I5030" s="1" t="s">
        <v>10540</v>
      </c>
      <c r="J5030" s="1104" t="s">
        <v>10541</v>
      </c>
    </row>
    <row x14ac:dyDescent="0.25" r="5031" customHeight="1" ht="23.25">
      <c r="A5031" s="97">
        <v>46</v>
      </c>
      <c r="B5031" s="2" t="s">
        <v>10442</v>
      </c>
      <c r="C5031" s="1101">
        <v>5030</v>
      </c>
      <c r="D5031" s="1101">
        <v>27</v>
      </c>
      <c r="E5031" s="1101">
        <v>56</v>
      </c>
      <c r="F5031" s="1101">
        <v>535</v>
      </c>
      <c r="G5031" s="1101">
        <v>51</v>
      </c>
      <c r="H5031" s="1102">
        <f>MID(I5031,1,50)</f>
      </c>
      <c r="I5031" s="1" t="s">
        <v>10542</v>
      </c>
      <c r="J5031" s="1104" t="s">
        <v>10543</v>
      </c>
    </row>
    <row x14ac:dyDescent="0.25" r="5032" customHeight="1" ht="23.25">
      <c r="A5032" s="97">
        <v>46</v>
      </c>
      <c r="B5032" s="2" t="s">
        <v>10442</v>
      </c>
      <c r="C5032" s="1101">
        <v>5031</v>
      </c>
      <c r="D5032" s="1101">
        <v>27</v>
      </c>
      <c r="E5032" s="1101">
        <v>56</v>
      </c>
      <c r="F5032" s="1101">
        <v>535</v>
      </c>
      <c r="G5032" s="1101">
        <v>52</v>
      </c>
      <c r="H5032" s="1102">
        <f>MID(I5032,1,50)</f>
      </c>
      <c r="I5032" s="1" t="s">
        <v>10544</v>
      </c>
      <c r="J5032" s="1104" t="s">
        <v>10545</v>
      </c>
    </row>
    <row x14ac:dyDescent="0.25" r="5033" customHeight="1" ht="23.25">
      <c r="A5033" s="97">
        <v>46</v>
      </c>
      <c r="B5033" s="2" t="s">
        <v>10442</v>
      </c>
      <c r="C5033" s="1101">
        <v>5032</v>
      </c>
      <c r="D5033" s="1101">
        <v>27</v>
      </c>
      <c r="E5033" s="1101">
        <v>56</v>
      </c>
      <c r="F5033" s="1101">
        <v>535</v>
      </c>
      <c r="G5033" s="1101">
        <v>53</v>
      </c>
      <c r="H5033" s="1102">
        <f>MID(I5033,1,50)</f>
      </c>
      <c r="I5033" s="1" t="s">
        <v>10546</v>
      </c>
      <c r="J5033" s="1104" t="s">
        <v>10547</v>
      </c>
    </row>
    <row x14ac:dyDescent="0.25" r="5034" customHeight="1" ht="23.25">
      <c r="A5034" s="97">
        <v>46</v>
      </c>
      <c r="B5034" s="2" t="s">
        <v>10442</v>
      </c>
      <c r="C5034" s="1101">
        <v>5033</v>
      </c>
      <c r="D5034" s="1101">
        <v>27</v>
      </c>
      <c r="E5034" s="1101">
        <v>56</v>
      </c>
      <c r="F5034" s="1101">
        <v>535</v>
      </c>
      <c r="G5034" s="1101">
        <v>54</v>
      </c>
      <c r="H5034" s="1102">
        <f>MID(I5034,1,50)</f>
      </c>
      <c r="I5034" s="1" t="s">
        <v>10548</v>
      </c>
      <c r="J5034" s="1104" t="s">
        <v>10549</v>
      </c>
    </row>
    <row x14ac:dyDescent="0.25" r="5035" customHeight="1" ht="23.25">
      <c r="A5035" s="97">
        <v>46</v>
      </c>
      <c r="B5035" s="2" t="s">
        <v>10442</v>
      </c>
      <c r="C5035" s="1101">
        <v>5034</v>
      </c>
      <c r="D5035" s="1101">
        <v>27</v>
      </c>
      <c r="E5035" s="1101">
        <v>56</v>
      </c>
      <c r="F5035" s="1101">
        <v>535</v>
      </c>
      <c r="G5035" s="1101">
        <v>55</v>
      </c>
      <c r="H5035" s="1102">
        <f>MID(I5035,1,50)</f>
      </c>
      <c r="I5035" s="1" t="s">
        <v>10550</v>
      </c>
      <c r="J5035" s="1104" t="s">
        <v>10551</v>
      </c>
    </row>
    <row x14ac:dyDescent="0.25" r="5036" customHeight="1" ht="23.25">
      <c r="A5036" s="97">
        <v>46</v>
      </c>
      <c r="B5036" s="2" t="s">
        <v>10442</v>
      </c>
      <c r="C5036" s="1101">
        <v>5035</v>
      </c>
      <c r="D5036" s="1101">
        <v>27</v>
      </c>
      <c r="E5036" s="1101">
        <v>56</v>
      </c>
      <c r="F5036" s="1101">
        <v>535</v>
      </c>
      <c r="G5036" s="1101">
        <v>56</v>
      </c>
      <c r="H5036" s="1102">
        <f>MID(I5036,1,50)</f>
      </c>
      <c r="I5036" s="1" t="s">
        <v>10552</v>
      </c>
      <c r="J5036" s="1104" t="s">
        <v>10553</v>
      </c>
    </row>
    <row x14ac:dyDescent="0.25" r="5037" customHeight="1" ht="23.25">
      <c r="A5037" s="97">
        <v>46</v>
      </c>
      <c r="B5037" s="2" t="s">
        <v>10442</v>
      </c>
      <c r="C5037" s="1101">
        <v>5036</v>
      </c>
      <c r="D5037" s="1101">
        <v>27</v>
      </c>
      <c r="E5037" s="1101">
        <v>56</v>
      </c>
      <c r="F5037" s="1101">
        <v>535</v>
      </c>
      <c r="G5037" s="1101">
        <v>57</v>
      </c>
      <c r="H5037" s="1102">
        <f>MID(I5037,1,50)</f>
      </c>
      <c r="I5037" s="1" t="s">
        <v>10554</v>
      </c>
      <c r="J5037" s="1104" t="s">
        <v>10555</v>
      </c>
    </row>
    <row x14ac:dyDescent="0.25" r="5038" customHeight="1" ht="23.25">
      <c r="A5038" s="97">
        <v>46</v>
      </c>
      <c r="B5038" s="2" t="s">
        <v>10442</v>
      </c>
      <c r="C5038" s="1101">
        <v>5037</v>
      </c>
      <c r="D5038" s="1101">
        <v>27</v>
      </c>
      <c r="E5038" s="1101">
        <v>56</v>
      </c>
      <c r="F5038" s="1101">
        <v>535</v>
      </c>
      <c r="G5038" s="1101">
        <v>58</v>
      </c>
      <c r="H5038" s="1102">
        <f>MID(I5038,1,50)</f>
      </c>
      <c r="I5038" s="1" t="s">
        <v>10556</v>
      </c>
      <c r="J5038" s="1104" t="s">
        <v>10557</v>
      </c>
    </row>
    <row x14ac:dyDescent="0.25" r="5039" customHeight="1" ht="23.25">
      <c r="A5039" s="97">
        <v>46</v>
      </c>
      <c r="B5039" s="2" t="s">
        <v>10442</v>
      </c>
      <c r="C5039" s="1101">
        <v>5038</v>
      </c>
      <c r="D5039" s="1101">
        <v>27</v>
      </c>
      <c r="E5039" s="1101">
        <v>56</v>
      </c>
      <c r="F5039" s="1101">
        <v>535</v>
      </c>
      <c r="G5039" s="1101">
        <v>59</v>
      </c>
      <c r="H5039" s="1102">
        <f>MID(I5039,1,50)</f>
      </c>
      <c r="I5039" s="1" t="s">
        <v>10558</v>
      </c>
      <c r="J5039" s="1104" t="s">
        <v>10559</v>
      </c>
    </row>
    <row x14ac:dyDescent="0.25" r="5040" customHeight="1" ht="23.25">
      <c r="A5040" s="97">
        <v>46</v>
      </c>
      <c r="B5040" s="2" t="s">
        <v>10442</v>
      </c>
      <c r="C5040" s="1101">
        <v>5039</v>
      </c>
      <c r="D5040" s="1101">
        <v>27</v>
      </c>
      <c r="E5040" s="1101">
        <v>56</v>
      </c>
      <c r="F5040" s="1101">
        <v>535</v>
      </c>
      <c r="G5040" s="1101">
        <v>60</v>
      </c>
      <c r="H5040" s="1102">
        <f>MID(I5040,1,50)</f>
      </c>
      <c r="I5040" s="1" t="s">
        <v>10560</v>
      </c>
      <c r="J5040" s="1104" t="s">
        <v>10561</v>
      </c>
    </row>
    <row x14ac:dyDescent="0.25" r="5041" customHeight="1" ht="23.25">
      <c r="A5041" s="97">
        <v>46</v>
      </c>
      <c r="B5041" s="2" t="s">
        <v>10442</v>
      </c>
      <c r="C5041" s="1101">
        <v>5040</v>
      </c>
      <c r="D5041" s="1101">
        <v>27</v>
      </c>
      <c r="E5041" s="1101">
        <v>56</v>
      </c>
      <c r="F5041" s="1101">
        <v>535</v>
      </c>
      <c r="G5041" s="1101">
        <v>61</v>
      </c>
      <c r="H5041" s="1102">
        <f>MID(I5041,1,50)</f>
      </c>
      <c r="I5041" s="1" t="s">
        <v>10562</v>
      </c>
      <c r="J5041" s="1104" t="s">
        <v>10563</v>
      </c>
    </row>
    <row x14ac:dyDescent="0.25" r="5042" customHeight="1" ht="23.25">
      <c r="A5042" s="97">
        <v>46</v>
      </c>
      <c r="B5042" s="2" t="s">
        <v>10442</v>
      </c>
      <c r="C5042" s="1101">
        <v>5041</v>
      </c>
      <c r="D5042" s="1101">
        <v>27</v>
      </c>
      <c r="E5042" s="1101">
        <v>56</v>
      </c>
      <c r="F5042" s="1101">
        <v>535</v>
      </c>
      <c r="G5042" s="1101">
        <v>62</v>
      </c>
      <c r="H5042" s="1102">
        <f>MID(I5042,1,50)</f>
      </c>
      <c r="I5042" s="1" t="s">
        <v>10564</v>
      </c>
      <c r="J5042" s="1104" t="s">
        <v>10565</v>
      </c>
    </row>
    <row x14ac:dyDescent="0.25" r="5043" customHeight="1" ht="23.25">
      <c r="A5043" s="97">
        <v>46</v>
      </c>
      <c r="B5043" s="2" t="s">
        <v>10442</v>
      </c>
      <c r="C5043" s="1101">
        <v>5042</v>
      </c>
      <c r="D5043" s="1101">
        <v>27</v>
      </c>
      <c r="E5043" s="1101">
        <v>56</v>
      </c>
      <c r="F5043" s="1101">
        <v>535</v>
      </c>
      <c r="G5043" s="1101">
        <v>63</v>
      </c>
      <c r="H5043" s="1102">
        <f>MID(I5043,1,50)</f>
      </c>
      <c r="I5043" s="1" t="s">
        <v>10566</v>
      </c>
      <c r="J5043" s="1104" t="s">
        <v>10567</v>
      </c>
    </row>
    <row x14ac:dyDescent="0.25" r="5044" customHeight="1" ht="23.25">
      <c r="A5044" s="97">
        <v>46</v>
      </c>
      <c r="B5044" s="2" t="s">
        <v>10442</v>
      </c>
      <c r="C5044" s="1101">
        <v>5043</v>
      </c>
      <c r="D5044" s="1101">
        <v>27</v>
      </c>
      <c r="E5044" s="1101">
        <v>56</v>
      </c>
      <c r="F5044" s="1101">
        <v>535</v>
      </c>
      <c r="G5044" s="1101">
        <v>64</v>
      </c>
      <c r="H5044" s="1102">
        <f>MID(I5044,1,50)</f>
      </c>
      <c r="I5044" s="1" t="s">
        <v>10568</v>
      </c>
      <c r="J5044" s="1104" t="s">
        <v>10569</v>
      </c>
    </row>
    <row x14ac:dyDescent="0.25" r="5045" customHeight="1" ht="23.25">
      <c r="A5045" s="97">
        <v>46</v>
      </c>
      <c r="B5045" s="2" t="s">
        <v>10442</v>
      </c>
      <c r="C5045" s="1101">
        <v>5044</v>
      </c>
      <c r="D5045" s="1101">
        <v>27</v>
      </c>
      <c r="E5045" s="1101">
        <v>56</v>
      </c>
      <c r="F5045" s="1101">
        <v>535</v>
      </c>
      <c r="G5045" s="1101">
        <v>65</v>
      </c>
      <c r="H5045" s="1102">
        <f>MID(I5045,1,50)</f>
      </c>
      <c r="I5045" s="1" t="s">
        <v>10570</v>
      </c>
      <c r="J5045" s="1104" t="s">
        <v>10571</v>
      </c>
    </row>
    <row x14ac:dyDescent="0.25" r="5046" customHeight="1" ht="23.25">
      <c r="A5046" s="97">
        <v>46</v>
      </c>
      <c r="B5046" s="2" t="s">
        <v>10442</v>
      </c>
      <c r="C5046" s="1101">
        <v>5045</v>
      </c>
      <c r="D5046" s="1101">
        <v>27</v>
      </c>
      <c r="E5046" s="1101">
        <v>56</v>
      </c>
      <c r="F5046" s="1101">
        <v>535</v>
      </c>
      <c r="G5046" s="1101">
        <v>66</v>
      </c>
      <c r="H5046" s="1102">
        <f>MID(I5046,1,50)</f>
      </c>
      <c r="I5046" s="1" t="s">
        <v>10572</v>
      </c>
      <c r="J5046" s="1104" t="s">
        <v>10573</v>
      </c>
    </row>
    <row x14ac:dyDescent="0.25" r="5047" customHeight="1" ht="23.25">
      <c r="A5047" s="97">
        <v>46</v>
      </c>
      <c r="B5047" s="2" t="s">
        <v>10442</v>
      </c>
      <c r="C5047" s="1101">
        <v>5046</v>
      </c>
      <c r="D5047" s="1101">
        <v>27</v>
      </c>
      <c r="E5047" s="1101">
        <v>56</v>
      </c>
      <c r="F5047" s="1101">
        <v>535</v>
      </c>
      <c r="G5047" s="1101">
        <v>67</v>
      </c>
      <c r="H5047" s="1102">
        <f>MID(I5047,1,50)</f>
      </c>
      <c r="I5047" s="1" t="s">
        <v>10574</v>
      </c>
      <c r="J5047" s="1104" t="s">
        <v>10575</v>
      </c>
    </row>
    <row x14ac:dyDescent="0.25" r="5048" customHeight="1" ht="23.25">
      <c r="A5048" s="97">
        <v>46</v>
      </c>
      <c r="B5048" s="2" t="s">
        <v>10442</v>
      </c>
      <c r="C5048" s="1101">
        <v>5047</v>
      </c>
      <c r="D5048" s="1101">
        <v>27</v>
      </c>
      <c r="E5048" s="1101">
        <v>56</v>
      </c>
      <c r="F5048" s="1101">
        <v>535</v>
      </c>
      <c r="G5048" s="1101">
        <v>68</v>
      </c>
      <c r="H5048" s="1102">
        <f>MID(I5048,1,50)</f>
      </c>
      <c r="I5048" s="1" t="s">
        <v>10576</v>
      </c>
      <c r="J5048" s="1104" t="s">
        <v>10577</v>
      </c>
    </row>
    <row x14ac:dyDescent="0.25" r="5049" customHeight="1" ht="23.25">
      <c r="A5049" s="97">
        <v>46</v>
      </c>
      <c r="B5049" s="2" t="s">
        <v>10442</v>
      </c>
      <c r="C5049" s="1101">
        <v>5048</v>
      </c>
      <c r="D5049" s="1101">
        <v>27</v>
      </c>
      <c r="E5049" s="1101">
        <v>56</v>
      </c>
      <c r="F5049" s="1101">
        <v>535</v>
      </c>
      <c r="G5049" s="1101">
        <v>69</v>
      </c>
      <c r="H5049" s="1102">
        <f>MID(I5049,1,50)</f>
      </c>
      <c r="I5049" s="1" t="s">
        <v>10578</v>
      </c>
      <c r="J5049" s="1104" t="s">
        <v>10579</v>
      </c>
    </row>
    <row x14ac:dyDescent="0.25" r="5050" customHeight="1" ht="23.25">
      <c r="A5050" s="97">
        <v>46</v>
      </c>
      <c r="B5050" s="2" t="s">
        <v>10442</v>
      </c>
      <c r="C5050" s="1101">
        <v>5049</v>
      </c>
      <c r="D5050" s="1101">
        <v>27</v>
      </c>
      <c r="E5050" s="1101">
        <v>56</v>
      </c>
      <c r="F5050" s="1101">
        <v>535</v>
      </c>
      <c r="G5050" s="1101">
        <v>70</v>
      </c>
      <c r="H5050" s="1102">
        <f>MID(I5050,1,50)</f>
      </c>
      <c r="I5050" s="1" t="s">
        <v>10580</v>
      </c>
      <c r="J5050" s="1104" t="s">
        <v>10581</v>
      </c>
    </row>
    <row x14ac:dyDescent="0.25" r="5051" customHeight="1" ht="23.25">
      <c r="A5051" s="97">
        <v>46</v>
      </c>
      <c r="B5051" s="2" t="s">
        <v>10442</v>
      </c>
      <c r="C5051" s="1101">
        <v>5050</v>
      </c>
      <c r="D5051" s="1101">
        <v>27</v>
      </c>
      <c r="E5051" s="1101">
        <v>56</v>
      </c>
      <c r="F5051" s="1101">
        <v>535</v>
      </c>
      <c r="G5051" s="1101">
        <v>71</v>
      </c>
      <c r="H5051" s="1102">
        <f>MID(I5051,1,50)</f>
      </c>
      <c r="I5051" s="1" t="s">
        <v>10582</v>
      </c>
      <c r="J5051" s="1104" t="s">
        <v>10583</v>
      </c>
    </row>
    <row x14ac:dyDescent="0.25" r="5052" customHeight="1" ht="23.25">
      <c r="A5052" s="97">
        <v>46</v>
      </c>
      <c r="B5052" s="2" t="s">
        <v>10442</v>
      </c>
      <c r="C5052" s="1101">
        <v>5051</v>
      </c>
      <c r="D5052" s="1101">
        <v>27</v>
      </c>
      <c r="E5052" s="1101">
        <v>56</v>
      </c>
      <c r="F5052" s="1101">
        <v>535</v>
      </c>
      <c r="G5052" s="1101">
        <v>72</v>
      </c>
      <c r="H5052" s="1102">
        <f>MID(I5052,1,50)</f>
      </c>
      <c r="I5052" s="1" t="s">
        <v>10584</v>
      </c>
      <c r="J5052" s="1104" t="s">
        <v>10585</v>
      </c>
    </row>
    <row x14ac:dyDescent="0.25" r="5053" customHeight="1" ht="23.25">
      <c r="A5053" s="97">
        <v>46</v>
      </c>
      <c r="B5053" s="2" t="s">
        <v>10442</v>
      </c>
      <c r="C5053" s="1101">
        <v>5052</v>
      </c>
      <c r="D5053" s="1101">
        <v>27</v>
      </c>
      <c r="E5053" s="1101">
        <v>56</v>
      </c>
      <c r="F5053" s="1101">
        <v>535</v>
      </c>
      <c r="G5053" s="1101">
        <v>73</v>
      </c>
      <c r="H5053" s="1102">
        <f>MID(I5053,1,50)</f>
      </c>
      <c r="I5053" s="1" t="s">
        <v>10586</v>
      </c>
      <c r="J5053" s="1104" t="s">
        <v>10587</v>
      </c>
    </row>
    <row x14ac:dyDescent="0.25" r="5054" customHeight="1" ht="23.25">
      <c r="A5054" s="97">
        <v>46</v>
      </c>
      <c r="B5054" s="2" t="s">
        <v>10442</v>
      </c>
      <c r="C5054" s="1101">
        <v>5053</v>
      </c>
      <c r="D5054" s="1101">
        <v>27</v>
      </c>
      <c r="E5054" s="1101">
        <v>56</v>
      </c>
      <c r="F5054" s="1101">
        <v>535</v>
      </c>
      <c r="G5054" s="1101">
        <v>74</v>
      </c>
      <c r="H5054" s="1102">
        <f>MID(I5054,1,50)</f>
      </c>
      <c r="I5054" s="1" t="s">
        <v>10588</v>
      </c>
      <c r="J5054" s="1104" t="s">
        <v>10589</v>
      </c>
    </row>
    <row x14ac:dyDescent="0.25" r="5055" customHeight="1" ht="23.25">
      <c r="A5055" s="97">
        <v>46</v>
      </c>
      <c r="B5055" s="2" t="s">
        <v>10442</v>
      </c>
      <c r="C5055" s="1101">
        <v>5054</v>
      </c>
      <c r="D5055" s="1101">
        <v>27</v>
      </c>
      <c r="E5055" s="1101">
        <v>56</v>
      </c>
      <c r="F5055" s="1101">
        <v>535</v>
      </c>
      <c r="G5055" s="1101">
        <v>75</v>
      </c>
      <c r="H5055" s="1102">
        <f>MID(I5055,1,50)</f>
      </c>
      <c r="I5055" s="1" t="s">
        <v>10590</v>
      </c>
      <c r="J5055" s="1104" t="s">
        <v>10591</v>
      </c>
    </row>
    <row x14ac:dyDescent="0.25" r="5056" customHeight="1" ht="23.25">
      <c r="A5056" s="97">
        <v>46</v>
      </c>
      <c r="B5056" s="2" t="s">
        <v>10442</v>
      </c>
      <c r="C5056" s="1101">
        <v>5055</v>
      </c>
      <c r="D5056" s="1101">
        <v>27</v>
      </c>
      <c r="E5056" s="1101">
        <v>56</v>
      </c>
      <c r="F5056" s="1101">
        <v>535</v>
      </c>
      <c r="G5056" s="1101">
        <v>76</v>
      </c>
      <c r="H5056" s="1102">
        <f>MID(I5056,1,50)</f>
      </c>
      <c r="I5056" s="1" t="s">
        <v>10592</v>
      </c>
      <c r="J5056" s="1104" t="s">
        <v>10593</v>
      </c>
    </row>
    <row x14ac:dyDescent="0.25" r="5057" customHeight="1" ht="23.25">
      <c r="A5057" s="97">
        <v>46</v>
      </c>
      <c r="B5057" s="2" t="s">
        <v>10442</v>
      </c>
      <c r="C5057" s="1101">
        <v>5056</v>
      </c>
      <c r="D5057" s="1101">
        <v>27</v>
      </c>
      <c r="E5057" s="1101">
        <v>56</v>
      </c>
      <c r="F5057" s="1101">
        <v>536</v>
      </c>
      <c r="G5057" s="1101">
        <v>77</v>
      </c>
      <c r="H5057" s="1102">
        <f>MID(I5057,1,50)</f>
      </c>
      <c r="I5057" s="1" t="s">
        <v>10594</v>
      </c>
      <c r="J5057" s="1104" t="s">
        <v>10595</v>
      </c>
    </row>
    <row x14ac:dyDescent="0.25" r="5058" customHeight="1" ht="23.25">
      <c r="A5058" s="97">
        <v>46</v>
      </c>
      <c r="B5058" s="2" t="s">
        <v>10442</v>
      </c>
      <c r="C5058" s="1101">
        <v>5057</v>
      </c>
      <c r="D5058" s="1101">
        <v>27</v>
      </c>
      <c r="E5058" s="1101">
        <v>56</v>
      </c>
      <c r="F5058" s="1101">
        <v>536</v>
      </c>
      <c r="G5058" s="1101">
        <v>78</v>
      </c>
      <c r="H5058" s="1102">
        <f>MID(I5058,1,50)</f>
      </c>
      <c r="I5058" s="1" t="s">
        <v>10596</v>
      </c>
      <c r="J5058" s="1104" t="s">
        <v>10597</v>
      </c>
    </row>
    <row x14ac:dyDescent="0.25" r="5059" customHeight="1" ht="23.25">
      <c r="A5059" s="97">
        <v>46</v>
      </c>
      <c r="B5059" s="2" t="s">
        <v>10442</v>
      </c>
      <c r="C5059" s="1101">
        <v>5058</v>
      </c>
      <c r="D5059" s="1101">
        <v>27</v>
      </c>
      <c r="E5059" s="1101">
        <v>56</v>
      </c>
      <c r="F5059" s="1101">
        <v>536</v>
      </c>
      <c r="G5059" s="1101">
        <v>79</v>
      </c>
      <c r="H5059" s="1102">
        <f>MID(I5059,1,50)</f>
      </c>
      <c r="I5059" s="1" t="s">
        <v>10598</v>
      </c>
      <c r="J5059" s="1104" t="s">
        <v>10599</v>
      </c>
    </row>
    <row x14ac:dyDescent="0.25" r="5060" customHeight="1" ht="23.25">
      <c r="A5060" s="97">
        <v>46</v>
      </c>
      <c r="B5060" s="2" t="s">
        <v>10442</v>
      </c>
      <c r="C5060" s="1101">
        <v>5059</v>
      </c>
      <c r="D5060" s="1101">
        <v>27</v>
      </c>
      <c r="E5060" s="1101">
        <v>56</v>
      </c>
      <c r="F5060" s="1101">
        <v>536</v>
      </c>
      <c r="G5060" s="1101">
        <v>80</v>
      </c>
      <c r="H5060" s="1102">
        <f>MID(I5060,1,50)</f>
      </c>
      <c r="I5060" s="1" t="s">
        <v>10600</v>
      </c>
      <c r="J5060" s="1104" t="s">
        <v>10601</v>
      </c>
    </row>
    <row x14ac:dyDescent="0.25" r="5061" customHeight="1" ht="23.25">
      <c r="A5061" s="97">
        <v>46</v>
      </c>
      <c r="B5061" s="2" t="s">
        <v>10442</v>
      </c>
      <c r="C5061" s="1101">
        <v>5060</v>
      </c>
      <c r="D5061" s="1101">
        <v>27</v>
      </c>
      <c r="E5061" s="1101">
        <v>56</v>
      </c>
      <c r="F5061" s="1101">
        <v>536</v>
      </c>
      <c r="G5061" s="1101">
        <v>81</v>
      </c>
      <c r="H5061" s="1102">
        <f>MID(I5061,1,50)</f>
      </c>
      <c r="I5061" s="1" t="s">
        <v>10602</v>
      </c>
      <c r="J5061" s="1104" t="s">
        <v>10603</v>
      </c>
    </row>
    <row x14ac:dyDescent="0.25" r="5062" customHeight="1" ht="23.25">
      <c r="A5062" s="97">
        <v>46</v>
      </c>
      <c r="B5062" s="2" t="s">
        <v>10442</v>
      </c>
      <c r="C5062" s="1101">
        <v>5061</v>
      </c>
      <c r="D5062" s="1101">
        <v>27</v>
      </c>
      <c r="E5062" s="1101">
        <v>56</v>
      </c>
      <c r="F5062" s="1101">
        <v>536</v>
      </c>
      <c r="G5062" s="1101">
        <v>82</v>
      </c>
      <c r="H5062" s="1102">
        <f>MID(I5062,1,50)</f>
      </c>
      <c r="I5062" s="1" t="s">
        <v>10604</v>
      </c>
      <c r="J5062" s="1104" t="s">
        <v>10605</v>
      </c>
    </row>
    <row x14ac:dyDescent="0.25" r="5063" customHeight="1" ht="23.25">
      <c r="A5063" s="97">
        <v>46</v>
      </c>
      <c r="B5063" s="2" t="s">
        <v>10442</v>
      </c>
      <c r="C5063" s="1101">
        <v>5062</v>
      </c>
      <c r="D5063" s="1101">
        <v>27</v>
      </c>
      <c r="E5063" s="1101">
        <v>56</v>
      </c>
      <c r="F5063" s="1101">
        <v>536</v>
      </c>
      <c r="G5063" s="1101">
        <v>83</v>
      </c>
      <c r="H5063" s="1102">
        <f>MID(I5063,1,50)</f>
      </c>
      <c r="I5063" s="1" t="s">
        <v>10606</v>
      </c>
      <c r="J5063" s="1104" t="s">
        <v>10607</v>
      </c>
    </row>
    <row x14ac:dyDescent="0.25" r="5064" customHeight="1" ht="23.25">
      <c r="A5064" s="97">
        <v>46</v>
      </c>
      <c r="B5064" s="2" t="s">
        <v>10442</v>
      </c>
      <c r="C5064" s="1101">
        <v>5063</v>
      </c>
      <c r="D5064" s="1101">
        <v>27</v>
      </c>
      <c r="E5064" s="1101">
        <v>56</v>
      </c>
      <c r="F5064" s="1101">
        <v>536</v>
      </c>
      <c r="G5064" s="1101">
        <v>84</v>
      </c>
      <c r="H5064" s="1102">
        <f>MID(I5064,1,50)</f>
      </c>
      <c r="I5064" s="1" t="s">
        <v>10608</v>
      </c>
      <c r="J5064" s="1104" t="s">
        <v>10609</v>
      </c>
    </row>
    <row x14ac:dyDescent="0.25" r="5065" customHeight="1" ht="23.25">
      <c r="A5065" s="97">
        <v>46</v>
      </c>
      <c r="B5065" s="2" t="s">
        <v>10442</v>
      </c>
      <c r="C5065" s="1101">
        <v>5064</v>
      </c>
      <c r="D5065" s="1101">
        <v>27</v>
      </c>
      <c r="E5065" s="1101">
        <v>56</v>
      </c>
      <c r="F5065" s="1101">
        <v>536</v>
      </c>
      <c r="G5065" s="1101">
        <v>85</v>
      </c>
      <c r="H5065" s="1102">
        <f>MID(I5065,1,50)</f>
      </c>
      <c r="I5065" s="1" t="s">
        <v>10610</v>
      </c>
      <c r="J5065" s="1104" t="s">
        <v>10611</v>
      </c>
    </row>
    <row x14ac:dyDescent="0.25" r="5066" customHeight="1" ht="23.25">
      <c r="A5066" s="97">
        <v>46</v>
      </c>
      <c r="B5066" s="2" t="s">
        <v>10442</v>
      </c>
      <c r="C5066" s="1101">
        <v>5065</v>
      </c>
      <c r="D5066" s="1101">
        <v>27</v>
      </c>
      <c r="E5066" s="1101">
        <v>56</v>
      </c>
      <c r="F5066" s="1101">
        <v>536</v>
      </c>
      <c r="G5066" s="1101">
        <v>86</v>
      </c>
      <c r="H5066" s="1102">
        <f>MID(I5066,1,50)</f>
      </c>
      <c r="I5066" s="1" t="s">
        <v>10612</v>
      </c>
      <c r="J5066" s="1104" t="s">
        <v>10613</v>
      </c>
    </row>
    <row x14ac:dyDescent="0.25" r="5067" customHeight="1" ht="23.25">
      <c r="A5067" s="97">
        <v>46</v>
      </c>
      <c r="B5067" s="2" t="s">
        <v>10442</v>
      </c>
      <c r="C5067" s="1101">
        <v>5066</v>
      </c>
      <c r="D5067" s="1101">
        <v>27</v>
      </c>
      <c r="E5067" s="1101">
        <v>56</v>
      </c>
      <c r="F5067" s="1101">
        <v>536</v>
      </c>
      <c r="G5067" s="1101">
        <v>87</v>
      </c>
      <c r="H5067" s="1102">
        <f>MID(I5067,1,50)</f>
      </c>
      <c r="I5067" s="1" t="s">
        <v>10614</v>
      </c>
      <c r="J5067" s="1104" t="s">
        <v>10615</v>
      </c>
    </row>
    <row x14ac:dyDescent="0.25" r="5068" customHeight="1" ht="23.25">
      <c r="A5068" s="97">
        <v>46</v>
      </c>
      <c r="B5068" s="2" t="s">
        <v>10442</v>
      </c>
      <c r="C5068" s="1101">
        <v>5067</v>
      </c>
      <c r="D5068" s="1101">
        <v>27</v>
      </c>
      <c r="E5068" s="1101">
        <v>56</v>
      </c>
      <c r="F5068" s="1101">
        <v>536</v>
      </c>
      <c r="G5068" s="1101">
        <v>88</v>
      </c>
      <c r="H5068" s="1102">
        <f>MID(I5068,1,50)</f>
      </c>
      <c r="I5068" s="1" t="s">
        <v>10616</v>
      </c>
      <c r="J5068" s="1104" t="s">
        <v>10617</v>
      </c>
    </row>
    <row x14ac:dyDescent="0.25" r="5069" customHeight="1" ht="23.25">
      <c r="A5069" s="97">
        <v>46</v>
      </c>
      <c r="B5069" s="2" t="s">
        <v>10442</v>
      </c>
      <c r="C5069" s="1101">
        <v>5068</v>
      </c>
      <c r="D5069" s="1101">
        <v>27</v>
      </c>
      <c r="E5069" s="1101">
        <v>56</v>
      </c>
      <c r="F5069" s="1101">
        <v>536</v>
      </c>
      <c r="G5069" s="1101">
        <v>89</v>
      </c>
      <c r="H5069" s="1102">
        <f>MID(I5069,1,50)</f>
      </c>
      <c r="I5069" s="1" t="s">
        <v>10618</v>
      </c>
      <c r="J5069" s="1104" t="s">
        <v>10619</v>
      </c>
    </row>
    <row x14ac:dyDescent="0.25" r="5070" customHeight="1" ht="23.25">
      <c r="A5070" s="97">
        <v>46</v>
      </c>
      <c r="B5070" s="2" t="s">
        <v>10442</v>
      </c>
      <c r="C5070" s="1101">
        <v>5069</v>
      </c>
      <c r="D5070" s="1101">
        <v>27</v>
      </c>
      <c r="E5070" s="1101">
        <v>56</v>
      </c>
      <c r="F5070" s="1101">
        <v>536</v>
      </c>
      <c r="G5070" s="1101">
        <v>90</v>
      </c>
      <c r="H5070" s="1102">
        <f>MID(I5070,1,50)</f>
      </c>
      <c r="I5070" s="1" t="s">
        <v>10620</v>
      </c>
      <c r="J5070" s="1104" t="s">
        <v>10621</v>
      </c>
    </row>
    <row x14ac:dyDescent="0.25" r="5071" customHeight="1" ht="23.25">
      <c r="A5071" s="97">
        <v>46</v>
      </c>
      <c r="B5071" s="2" t="s">
        <v>10442</v>
      </c>
      <c r="C5071" s="1101">
        <v>5070</v>
      </c>
      <c r="D5071" s="1101">
        <v>27</v>
      </c>
      <c r="E5071" s="1101">
        <v>56</v>
      </c>
      <c r="F5071" s="1101">
        <v>536</v>
      </c>
      <c r="G5071" s="1101">
        <v>91</v>
      </c>
      <c r="H5071" s="1102">
        <f>MID(I5071,1,50)</f>
      </c>
      <c r="I5071" s="1" t="s">
        <v>10622</v>
      </c>
      <c r="J5071" s="1104" t="s">
        <v>10623</v>
      </c>
    </row>
    <row x14ac:dyDescent="0.25" r="5072" customHeight="1" ht="23.25">
      <c r="A5072" s="97">
        <v>46</v>
      </c>
      <c r="B5072" s="2" t="s">
        <v>10442</v>
      </c>
      <c r="C5072" s="1101">
        <v>5071</v>
      </c>
      <c r="D5072" s="1101">
        <v>27</v>
      </c>
      <c r="E5072" s="1101">
        <v>56</v>
      </c>
      <c r="F5072" s="1101">
        <v>536</v>
      </c>
      <c r="G5072" s="1101">
        <v>92</v>
      </c>
      <c r="H5072" s="1102">
        <f>MID(I5072,1,50)</f>
      </c>
      <c r="I5072" s="1" t="s">
        <v>10624</v>
      </c>
      <c r="J5072" s="1104" t="s">
        <v>10625</v>
      </c>
    </row>
    <row x14ac:dyDescent="0.25" r="5073" customHeight="1" ht="23.25">
      <c r="A5073" s="97">
        <v>46</v>
      </c>
      <c r="B5073" s="2" t="s">
        <v>10442</v>
      </c>
      <c r="C5073" s="1101">
        <v>5072</v>
      </c>
      <c r="D5073" s="1101">
        <v>27</v>
      </c>
      <c r="E5073" s="1101">
        <v>56</v>
      </c>
      <c r="F5073" s="1101">
        <v>536</v>
      </c>
      <c r="G5073" s="1101">
        <v>93</v>
      </c>
      <c r="H5073" s="1102">
        <f>MID(I5073,1,50)</f>
      </c>
      <c r="I5073" s="1" t="s">
        <v>10626</v>
      </c>
      <c r="J5073" s="1104" t="s">
        <v>10627</v>
      </c>
    </row>
    <row x14ac:dyDescent="0.25" r="5074" customHeight="1" ht="23.25">
      <c r="A5074" s="97">
        <v>46</v>
      </c>
      <c r="B5074" s="2" t="s">
        <v>10442</v>
      </c>
      <c r="C5074" s="1101">
        <v>5073</v>
      </c>
      <c r="D5074" s="1101">
        <v>27</v>
      </c>
      <c r="E5074" s="1101">
        <v>56</v>
      </c>
      <c r="F5074" s="1101">
        <v>536</v>
      </c>
      <c r="G5074" s="1101">
        <v>94</v>
      </c>
      <c r="H5074" s="1102">
        <f>MID(I5074,1,50)</f>
      </c>
      <c r="I5074" s="1" t="s">
        <v>10628</v>
      </c>
      <c r="J5074" s="1104" t="s">
        <v>10629</v>
      </c>
    </row>
    <row x14ac:dyDescent="0.25" r="5075" customHeight="1" ht="23.25">
      <c r="A5075" s="97">
        <v>46</v>
      </c>
      <c r="B5075" s="2" t="s">
        <v>10442</v>
      </c>
      <c r="C5075" s="1101">
        <v>5074</v>
      </c>
      <c r="D5075" s="1101">
        <v>27</v>
      </c>
      <c r="E5075" s="1101">
        <v>56</v>
      </c>
      <c r="F5075" s="1101">
        <v>536</v>
      </c>
      <c r="G5075" s="1101">
        <v>95</v>
      </c>
      <c r="H5075" s="1102">
        <f>MID(I5075,1,50)</f>
      </c>
      <c r="I5075" s="1" t="s">
        <v>10630</v>
      </c>
      <c r="J5075" s="1104" t="s">
        <v>10631</v>
      </c>
    </row>
    <row x14ac:dyDescent="0.25" r="5076" customHeight="1" ht="23.25">
      <c r="A5076" s="97">
        <v>46</v>
      </c>
      <c r="B5076" s="2" t="s">
        <v>10442</v>
      </c>
      <c r="C5076" s="1101">
        <v>5075</v>
      </c>
      <c r="D5076" s="1101">
        <v>27</v>
      </c>
      <c r="E5076" s="1101">
        <v>56</v>
      </c>
      <c r="F5076" s="1101">
        <v>536</v>
      </c>
      <c r="G5076" s="1101">
        <v>96</v>
      </c>
      <c r="H5076" s="1102">
        <f>MID(I5076,1,50)</f>
      </c>
      <c r="I5076" s="1" t="s">
        <v>10632</v>
      </c>
      <c r="J5076" s="1104" t="s">
        <v>10633</v>
      </c>
    </row>
    <row x14ac:dyDescent="0.25" r="5077" customHeight="1" ht="23.25">
      <c r="A5077" s="97">
        <v>94</v>
      </c>
      <c r="B5077" s="2" t="s">
        <v>10634</v>
      </c>
      <c r="C5077" s="1101">
        <v>5076</v>
      </c>
      <c r="D5077" s="1101">
        <v>27</v>
      </c>
      <c r="E5077" s="1101">
        <v>57</v>
      </c>
      <c r="F5077" s="1101">
        <v>536</v>
      </c>
      <c r="G5077" s="1101">
        <v>1</v>
      </c>
      <c r="H5077" s="1102">
        <f>MID(I5077,1,50)</f>
      </c>
      <c r="I5077" s="1" t="s">
        <v>10635</v>
      </c>
      <c r="J5077" s="1104" t="s">
        <v>10636</v>
      </c>
    </row>
    <row x14ac:dyDescent="0.25" r="5078" customHeight="1" ht="23.25">
      <c r="A5078" s="97">
        <v>94</v>
      </c>
      <c r="B5078" s="2" t="s">
        <v>10634</v>
      </c>
      <c r="C5078" s="1101">
        <v>5077</v>
      </c>
      <c r="D5078" s="1101">
        <v>27</v>
      </c>
      <c r="E5078" s="1101">
        <v>57</v>
      </c>
      <c r="F5078" s="1101">
        <v>536</v>
      </c>
      <c r="G5078" s="1101">
        <v>2</v>
      </c>
      <c r="H5078" s="1102">
        <f>MID(I5078,1,50)</f>
      </c>
      <c r="I5078" s="1" t="s">
        <v>10637</v>
      </c>
      <c r="J5078" s="1104" t="s">
        <v>10638</v>
      </c>
    </row>
    <row x14ac:dyDescent="0.25" r="5079" customHeight="1" ht="23.25">
      <c r="A5079" s="97">
        <v>94</v>
      </c>
      <c r="B5079" s="2" t="s">
        <v>10634</v>
      </c>
      <c r="C5079" s="1101">
        <v>5078</v>
      </c>
      <c r="D5079" s="1101">
        <v>27</v>
      </c>
      <c r="E5079" s="1101">
        <v>57</v>
      </c>
      <c r="F5079" s="1101">
        <v>536</v>
      </c>
      <c r="G5079" s="1101">
        <v>3</v>
      </c>
      <c r="H5079" s="1102">
        <f>MID(I5079,1,50)</f>
      </c>
      <c r="I5079" s="1" t="s">
        <v>10639</v>
      </c>
      <c r="J5079" s="1104" t="s">
        <v>10640</v>
      </c>
    </row>
    <row x14ac:dyDescent="0.25" r="5080" customHeight="1" ht="23.25">
      <c r="A5080" s="97">
        <v>94</v>
      </c>
      <c r="B5080" s="2" t="s">
        <v>10634</v>
      </c>
      <c r="C5080" s="1101">
        <v>5079</v>
      </c>
      <c r="D5080" s="1101">
        <v>27</v>
      </c>
      <c r="E5080" s="1101">
        <v>57</v>
      </c>
      <c r="F5080" s="1101">
        <v>537</v>
      </c>
      <c r="G5080" s="1101">
        <v>4</v>
      </c>
      <c r="H5080" s="1102">
        <f>MID(I5080,1,50)</f>
      </c>
      <c r="I5080" s="1" t="s">
        <v>10641</v>
      </c>
      <c r="J5080" s="1104" t="s">
        <v>10642</v>
      </c>
    </row>
    <row x14ac:dyDescent="0.25" r="5081" customHeight="1" ht="23.25">
      <c r="A5081" s="97">
        <v>94</v>
      </c>
      <c r="B5081" s="2" t="s">
        <v>10634</v>
      </c>
      <c r="C5081" s="1101">
        <v>5080</v>
      </c>
      <c r="D5081" s="1101">
        <v>27</v>
      </c>
      <c r="E5081" s="1101">
        <v>57</v>
      </c>
      <c r="F5081" s="1101">
        <v>537</v>
      </c>
      <c r="G5081" s="1101">
        <v>5</v>
      </c>
      <c r="H5081" s="1102">
        <f>MID(I5081,1,50)</f>
      </c>
      <c r="I5081" s="1" t="s">
        <v>10643</v>
      </c>
      <c r="J5081" s="1104" t="s">
        <v>10644</v>
      </c>
    </row>
    <row x14ac:dyDescent="0.25" r="5082" customHeight="1" ht="23.25">
      <c r="A5082" s="97">
        <v>94</v>
      </c>
      <c r="B5082" s="2" t="s">
        <v>10634</v>
      </c>
      <c r="C5082" s="1101">
        <v>5081</v>
      </c>
      <c r="D5082" s="1101">
        <v>27</v>
      </c>
      <c r="E5082" s="1101">
        <v>57</v>
      </c>
      <c r="F5082" s="1101">
        <v>537</v>
      </c>
      <c r="G5082" s="1101">
        <v>6</v>
      </c>
      <c r="H5082" s="1102">
        <f>MID(I5082,1,50)</f>
      </c>
      <c r="I5082" s="1" t="s">
        <v>10645</v>
      </c>
      <c r="J5082" s="1104" t="s">
        <v>10646</v>
      </c>
    </row>
    <row x14ac:dyDescent="0.25" r="5083" customHeight="1" ht="23.25">
      <c r="A5083" s="97">
        <v>94</v>
      </c>
      <c r="B5083" s="2" t="s">
        <v>10634</v>
      </c>
      <c r="C5083" s="1101">
        <v>5082</v>
      </c>
      <c r="D5083" s="1101">
        <v>27</v>
      </c>
      <c r="E5083" s="1101">
        <v>57</v>
      </c>
      <c r="F5083" s="1101">
        <v>537</v>
      </c>
      <c r="G5083" s="1101">
        <v>7</v>
      </c>
      <c r="H5083" s="1102">
        <f>MID(I5083,1,50)</f>
      </c>
      <c r="I5083" s="1" t="s">
        <v>10647</v>
      </c>
      <c r="J5083" s="1104" t="s">
        <v>10648</v>
      </c>
    </row>
    <row x14ac:dyDescent="0.25" r="5084" customHeight="1" ht="23.25">
      <c r="A5084" s="97">
        <v>94</v>
      </c>
      <c r="B5084" s="2" t="s">
        <v>10634</v>
      </c>
      <c r="C5084" s="1101">
        <v>5083</v>
      </c>
      <c r="D5084" s="1101">
        <v>27</v>
      </c>
      <c r="E5084" s="1101">
        <v>57</v>
      </c>
      <c r="F5084" s="1101">
        <v>537</v>
      </c>
      <c r="G5084" s="1101">
        <v>8</v>
      </c>
      <c r="H5084" s="1102">
        <f>MID(I5084,1,50)</f>
      </c>
      <c r="I5084" s="1" t="s">
        <v>10649</v>
      </c>
      <c r="J5084" s="1104" t="s">
        <v>10650</v>
      </c>
    </row>
    <row x14ac:dyDescent="0.25" r="5085" customHeight="1" ht="23.25">
      <c r="A5085" s="97">
        <v>94</v>
      </c>
      <c r="B5085" s="2" t="s">
        <v>10634</v>
      </c>
      <c r="C5085" s="1101">
        <v>5084</v>
      </c>
      <c r="D5085" s="1101">
        <v>27</v>
      </c>
      <c r="E5085" s="1101">
        <v>57</v>
      </c>
      <c r="F5085" s="1101">
        <v>537</v>
      </c>
      <c r="G5085" s="1101">
        <v>9</v>
      </c>
      <c r="H5085" s="1102">
        <f>MID(I5085,1,50)</f>
      </c>
      <c r="I5085" s="1" t="s">
        <v>10651</v>
      </c>
      <c r="J5085" s="1104" t="s">
        <v>10652</v>
      </c>
    </row>
    <row x14ac:dyDescent="0.25" r="5086" customHeight="1" ht="23.25">
      <c r="A5086" s="97">
        <v>94</v>
      </c>
      <c r="B5086" s="2" t="s">
        <v>10634</v>
      </c>
      <c r="C5086" s="1101">
        <v>5085</v>
      </c>
      <c r="D5086" s="1101">
        <v>27</v>
      </c>
      <c r="E5086" s="1101">
        <v>57</v>
      </c>
      <c r="F5086" s="1101">
        <v>537</v>
      </c>
      <c r="G5086" s="1101">
        <v>10</v>
      </c>
      <c r="H5086" s="1102">
        <f>MID(I5086,1,50)</f>
      </c>
      <c r="I5086" s="1" t="s">
        <v>10653</v>
      </c>
      <c r="J5086" s="1104" t="s">
        <v>10654</v>
      </c>
    </row>
    <row x14ac:dyDescent="0.25" r="5087" customHeight="1" ht="23.25">
      <c r="A5087" s="97">
        <v>94</v>
      </c>
      <c r="B5087" s="2" t="s">
        <v>10634</v>
      </c>
      <c r="C5087" s="1101">
        <v>5086</v>
      </c>
      <c r="D5087" s="1101">
        <v>27</v>
      </c>
      <c r="E5087" s="1101">
        <v>57</v>
      </c>
      <c r="F5087" s="1101">
        <v>537</v>
      </c>
      <c r="G5087" s="1101">
        <v>11</v>
      </c>
      <c r="H5087" s="1102">
        <f>MID(I5087,1,50)</f>
      </c>
      <c r="I5087" s="1" t="s">
        <v>10655</v>
      </c>
      <c r="J5087" s="1104" t="s">
        <v>10656</v>
      </c>
    </row>
    <row x14ac:dyDescent="0.25" r="5088" customHeight="1" ht="23.25">
      <c r="A5088" s="97">
        <v>94</v>
      </c>
      <c r="B5088" s="2" t="s">
        <v>10634</v>
      </c>
      <c r="C5088" s="1101">
        <v>5087</v>
      </c>
      <c r="D5088" s="1101">
        <v>27</v>
      </c>
      <c r="E5088" s="1101">
        <v>57</v>
      </c>
      <c r="F5088" s="1101">
        <v>538</v>
      </c>
      <c r="G5088" s="1101">
        <v>12</v>
      </c>
      <c r="H5088" s="1102">
        <f>MID(I5088,1,50)</f>
      </c>
      <c r="I5088" s="1" t="s">
        <v>10657</v>
      </c>
      <c r="J5088" s="1104" t="s">
        <v>10658</v>
      </c>
    </row>
    <row x14ac:dyDescent="0.25" r="5089" customHeight="1" ht="23.25">
      <c r="A5089" s="97">
        <v>94</v>
      </c>
      <c r="B5089" s="2" t="s">
        <v>10634</v>
      </c>
      <c r="C5089" s="1101">
        <v>5088</v>
      </c>
      <c r="D5089" s="1101">
        <v>27</v>
      </c>
      <c r="E5089" s="1101">
        <v>57</v>
      </c>
      <c r="F5089" s="1101">
        <v>538</v>
      </c>
      <c r="G5089" s="1101">
        <v>13</v>
      </c>
      <c r="H5089" s="1102">
        <f>MID(I5089,1,50)</f>
      </c>
      <c r="I5089" s="1" t="s">
        <v>10659</v>
      </c>
      <c r="J5089" s="1104" t="s">
        <v>10660</v>
      </c>
    </row>
    <row x14ac:dyDescent="0.25" r="5090" customHeight="1" ht="23.25">
      <c r="A5090" s="97">
        <v>94</v>
      </c>
      <c r="B5090" s="2" t="s">
        <v>10634</v>
      </c>
      <c r="C5090" s="1101">
        <v>5089</v>
      </c>
      <c r="D5090" s="1101">
        <v>27</v>
      </c>
      <c r="E5090" s="1101">
        <v>57</v>
      </c>
      <c r="F5090" s="1101">
        <v>538</v>
      </c>
      <c r="G5090" s="1101">
        <v>14</v>
      </c>
      <c r="H5090" s="1102">
        <f>MID(I5090,1,50)</f>
      </c>
      <c r="I5090" s="1" t="s">
        <v>10661</v>
      </c>
      <c r="J5090" s="1104" t="s">
        <v>10662</v>
      </c>
    </row>
    <row x14ac:dyDescent="0.25" r="5091" customHeight="1" ht="23.25">
      <c r="A5091" s="97">
        <v>94</v>
      </c>
      <c r="B5091" s="2" t="s">
        <v>10634</v>
      </c>
      <c r="C5091" s="1101">
        <v>5090</v>
      </c>
      <c r="D5091" s="1101">
        <v>27</v>
      </c>
      <c r="E5091" s="1101">
        <v>57</v>
      </c>
      <c r="F5091" s="1101">
        <v>538</v>
      </c>
      <c r="G5091" s="1101">
        <v>15</v>
      </c>
      <c r="H5091" s="1102">
        <f>MID(I5091,1,50)</f>
      </c>
      <c r="I5091" s="1" t="s">
        <v>10663</v>
      </c>
      <c r="J5091" s="1104" t="s">
        <v>10664</v>
      </c>
    </row>
    <row x14ac:dyDescent="0.25" r="5092" customHeight="1" ht="23.25">
      <c r="A5092" s="97">
        <v>94</v>
      </c>
      <c r="B5092" s="2" t="s">
        <v>10634</v>
      </c>
      <c r="C5092" s="1101">
        <v>5091</v>
      </c>
      <c r="D5092" s="1101">
        <v>27</v>
      </c>
      <c r="E5092" s="1101">
        <v>57</v>
      </c>
      <c r="F5092" s="1101">
        <v>538</v>
      </c>
      <c r="G5092" s="1101">
        <v>16</v>
      </c>
      <c r="H5092" s="1102">
        <f>MID(I5092,1,50)</f>
      </c>
      <c r="I5092" s="1" t="s">
        <v>10665</v>
      </c>
      <c r="J5092" s="1104" t="s">
        <v>10666</v>
      </c>
    </row>
    <row x14ac:dyDescent="0.25" r="5093" customHeight="1" ht="23.25">
      <c r="A5093" s="97">
        <v>94</v>
      </c>
      <c r="B5093" s="2" t="s">
        <v>10634</v>
      </c>
      <c r="C5093" s="1101">
        <v>5092</v>
      </c>
      <c r="D5093" s="1101">
        <v>27</v>
      </c>
      <c r="E5093" s="1101">
        <v>57</v>
      </c>
      <c r="F5093" s="1101">
        <v>538</v>
      </c>
      <c r="G5093" s="1101">
        <v>17</v>
      </c>
      <c r="H5093" s="1102">
        <f>MID(I5093,1,50)</f>
      </c>
      <c r="I5093" s="1" t="s">
        <v>10667</v>
      </c>
      <c r="J5093" s="1104" t="s">
        <v>10668</v>
      </c>
    </row>
    <row x14ac:dyDescent="0.25" r="5094" customHeight="1" ht="23.25">
      <c r="A5094" s="97">
        <v>94</v>
      </c>
      <c r="B5094" s="2" t="s">
        <v>10634</v>
      </c>
      <c r="C5094" s="1101">
        <v>5093</v>
      </c>
      <c r="D5094" s="1101">
        <v>27</v>
      </c>
      <c r="E5094" s="1101">
        <v>57</v>
      </c>
      <c r="F5094" s="1101">
        <v>538</v>
      </c>
      <c r="G5094" s="1101">
        <v>18</v>
      </c>
      <c r="H5094" s="1102">
        <f>MID(I5094,1,50)</f>
      </c>
      <c r="I5094" s="1" t="s">
        <v>10669</v>
      </c>
      <c r="J5094" s="1104" t="s">
        <v>10670</v>
      </c>
    </row>
    <row x14ac:dyDescent="0.25" r="5095" customHeight="1" ht="23.25">
      <c r="A5095" s="97">
        <v>94</v>
      </c>
      <c r="B5095" s="2" t="s">
        <v>10634</v>
      </c>
      <c r="C5095" s="1101">
        <v>5094</v>
      </c>
      <c r="D5095" s="1101">
        <v>27</v>
      </c>
      <c r="E5095" s="1101">
        <v>57</v>
      </c>
      <c r="F5095" s="1101">
        <v>539</v>
      </c>
      <c r="G5095" s="1101">
        <v>19</v>
      </c>
      <c r="H5095" s="1102">
        <f>MID(I5095,1,50)</f>
      </c>
      <c r="I5095" s="1" t="s">
        <v>10671</v>
      </c>
      <c r="J5095" s="1104" t="s">
        <v>10672</v>
      </c>
    </row>
    <row x14ac:dyDescent="0.25" r="5096" customHeight="1" ht="23.25">
      <c r="A5096" s="97">
        <v>94</v>
      </c>
      <c r="B5096" s="2" t="s">
        <v>10634</v>
      </c>
      <c r="C5096" s="1101">
        <v>5095</v>
      </c>
      <c r="D5096" s="1101">
        <v>27</v>
      </c>
      <c r="E5096" s="1101">
        <v>57</v>
      </c>
      <c r="F5096" s="1101">
        <v>539</v>
      </c>
      <c r="G5096" s="1101">
        <v>20</v>
      </c>
      <c r="H5096" s="1102">
        <f>MID(I5096,1,50)</f>
      </c>
      <c r="I5096" s="1" t="s">
        <v>10673</v>
      </c>
      <c r="J5096" s="1104" t="s">
        <v>10674</v>
      </c>
    </row>
    <row x14ac:dyDescent="0.25" r="5097" customHeight="1" ht="23.25">
      <c r="A5097" s="97">
        <v>94</v>
      </c>
      <c r="B5097" s="2" t="s">
        <v>10634</v>
      </c>
      <c r="C5097" s="1101">
        <v>5096</v>
      </c>
      <c r="D5097" s="1101">
        <v>27</v>
      </c>
      <c r="E5097" s="1101">
        <v>57</v>
      </c>
      <c r="F5097" s="1101">
        <v>539</v>
      </c>
      <c r="G5097" s="1101">
        <v>21</v>
      </c>
      <c r="H5097" s="1102">
        <f>MID(I5097,1,50)</f>
      </c>
      <c r="I5097" s="1" t="s">
        <v>10675</v>
      </c>
      <c r="J5097" s="1104" t="s">
        <v>10676</v>
      </c>
    </row>
    <row x14ac:dyDescent="0.25" r="5098" customHeight="1" ht="23.25">
      <c r="A5098" s="97">
        <v>94</v>
      </c>
      <c r="B5098" s="2" t="s">
        <v>10634</v>
      </c>
      <c r="C5098" s="1101">
        <v>5097</v>
      </c>
      <c r="D5098" s="1101">
        <v>27</v>
      </c>
      <c r="E5098" s="1101">
        <v>57</v>
      </c>
      <c r="F5098" s="1101">
        <v>539</v>
      </c>
      <c r="G5098" s="1101">
        <v>22</v>
      </c>
      <c r="H5098" s="1102">
        <f>MID(I5098,1,50)</f>
      </c>
      <c r="I5098" s="1" t="s">
        <v>10677</v>
      </c>
      <c r="J5098" s="1104" t="s">
        <v>10678</v>
      </c>
    </row>
    <row x14ac:dyDescent="0.25" r="5099" customHeight="1" ht="23.25">
      <c r="A5099" s="97">
        <v>94</v>
      </c>
      <c r="B5099" s="2" t="s">
        <v>10634</v>
      </c>
      <c r="C5099" s="1101">
        <v>5098</v>
      </c>
      <c r="D5099" s="1101">
        <v>27</v>
      </c>
      <c r="E5099" s="1101">
        <v>57</v>
      </c>
      <c r="F5099" s="1101">
        <v>539</v>
      </c>
      <c r="G5099" s="1101">
        <v>23</v>
      </c>
      <c r="H5099" s="1102">
        <f>MID(I5099,1,50)</f>
      </c>
      <c r="I5099" s="1" t="s">
        <v>10679</v>
      </c>
      <c r="J5099" s="1104" t="s">
        <v>10680</v>
      </c>
    </row>
    <row x14ac:dyDescent="0.25" r="5100" customHeight="1" ht="23.25">
      <c r="A5100" s="97">
        <v>94</v>
      </c>
      <c r="B5100" s="2" t="s">
        <v>10634</v>
      </c>
      <c r="C5100" s="1101">
        <v>5099</v>
      </c>
      <c r="D5100" s="1101">
        <v>27</v>
      </c>
      <c r="E5100" s="1101">
        <v>57</v>
      </c>
      <c r="F5100" s="1101">
        <v>539</v>
      </c>
      <c r="G5100" s="1101">
        <v>24</v>
      </c>
      <c r="H5100" s="1102">
        <f>MID(I5100,1,50)</f>
      </c>
      <c r="I5100" s="1" t="s">
        <v>10681</v>
      </c>
      <c r="J5100" s="1104" t="s">
        <v>10682</v>
      </c>
    </row>
    <row x14ac:dyDescent="0.25" r="5101" customHeight="1" ht="23.25">
      <c r="A5101" s="97">
        <v>94</v>
      </c>
      <c r="B5101" s="2" t="s">
        <v>10634</v>
      </c>
      <c r="C5101" s="1101">
        <v>5100</v>
      </c>
      <c r="D5101" s="1101">
        <v>27</v>
      </c>
      <c r="E5101" s="1101">
        <v>57</v>
      </c>
      <c r="F5101" s="1101">
        <v>540</v>
      </c>
      <c r="G5101" s="1101">
        <v>25</v>
      </c>
      <c r="H5101" s="1102">
        <f>MID(I5101,1,50)</f>
      </c>
      <c r="I5101" s="1" t="s">
        <v>10683</v>
      </c>
      <c r="J5101" s="1104" t="s">
        <v>10684</v>
      </c>
    </row>
    <row x14ac:dyDescent="0.25" r="5102" customHeight="1" ht="23.25">
      <c r="A5102" s="97">
        <v>94</v>
      </c>
      <c r="B5102" s="2" t="s">
        <v>10634</v>
      </c>
      <c r="C5102" s="1101">
        <v>5101</v>
      </c>
      <c r="D5102" s="1101">
        <v>27</v>
      </c>
      <c r="E5102" s="1101">
        <v>57</v>
      </c>
      <c r="F5102" s="1101">
        <v>540</v>
      </c>
      <c r="G5102" s="1101">
        <v>26</v>
      </c>
      <c r="H5102" s="1102">
        <f>MID(I5102,1,50)</f>
      </c>
      <c r="I5102" s="1" t="s">
        <v>10685</v>
      </c>
      <c r="J5102" s="1104" t="s">
        <v>10686</v>
      </c>
    </row>
    <row x14ac:dyDescent="0.25" r="5103" customHeight="1" ht="23.25">
      <c r="A5103" s="97">
        <v>94</v>
      </c>
      <c r="B5103" s="2" t="s">
        <v>10634</v>
      </c>
      <c r="C5103" s="1101">
        <v>5102</v>
      </c>
      <c r="D5103" s="1101">
        <v>27</v>
      </c>
      <c r="E5103" s="1101">
        <v>57</v>
      </c>
      <c r="F5103" s="1101">
        <v>540</v>
      </c>
      <c r="G5103" s="1101">
        <v>27</v>
      </c>
      <c r="H5103" s="1102">
        <f>MID(I5103,1,50)</f>
      </c>
      <c r="I5103" s="1" t="s">
        <v>10687</v>
      </c>
      <c r="J5103" s="1104" t="s">
        <v>10688</v>
      </c>
    </row>
    <row x14ac:dyDescent="0.25" r="5104" customHeight="1" ht="23.25">
      <c r="A5104" s="97">
        <v>94</v>
      </c>
      <c r="B5104" s="2" t="s">
        <v>10634</v>
      </c>
      <c r="C5104" s="1101">
        <v>5103</v>
      </c>
      <c r="D5104" s="1101">
        <v>27</v>
      </c>
      <c r="E5104" s="1101">
        <v>57</v>
      </c>
      <c r="F5104" s="1101">
        <v>540</v>
      </c>
      <c r="G5104" s="1101">
        <v>28</v>
      </c>
      <c r="H5104" s="1102">
        <f>MID(I5104,1,50)</f>
      </c>
      <c r="I5104" s="1" t="s">
        <v>10689</v>
      </c>
      <c r="J5104" s="1104" t="s">
        <v>10690</v>
      </c>
    </row>
    <row x14ac:dyDescent="0.25" r="5105" customHeight="1" ht="23.25">
      <c r="A5105" s="97">
        <v>94</v>
      </c>
      <c r="B5105" s="2" t="s">
        <v>10634</v>
      </c>
      <c r="C5105" s="1101">
        <v>5104</v>
      </c>
      <c r="D5105" s="1101">
        <v>27</v>
      </c>
      <c r="E5105" s="1101">
        <v>57</v>
      </c>
      <c r="F5105" s="1101">
        <v>540</v>
      </c>
      <c r="G5105" s="1101">
        <v>29</v>
      </c>
      <c r="H5105" s="1102">
        <f>MID(I5105,1,50)</f>
      </c>
      <c r="I5105" s="1" t="s">
        <v>10691</v>
      </c>
      <c r="J5105" s="1104" t="s">
        <v>10692</v>
      </c>
    </row>
    <row x14ac:dyDescent="0.25" r="5106" customHeight="1" ht="23.25">
      <c r="A5106" s="97">
        <v>105</v>
      </c>
      <c r="B5106" s="2" t="s">
        <v>10693</v>
      </c>
      <c r="C5106" s="1101">
        <v>5105</v>
      </c>
      <c r="D5106" s="1101">
        <v>28</v>
      </c>
      <c r="E5106" s="1101">
        <v>58</v>
      </c>
      <c r="F5106" s="1101">
        <v>541</v>
      </c>
      <c r="G5106" s="1101">
        <v>1</v>
      </c>
      <c r="H5106" s="1102">
        <f>MID(I5106,1,50)</f>
      </c>
      <c r="I5106" s="1" t="s">
        <v>10694</v>
      </c>
      <c r="J5106" s="1104" t="s">
        <v>10695</v>
      </c>
    </row>
    <row x14ac:dyDescent="0.25" r="5107" customHeight="1" ht="23.25">
      <c r="A5107" s="97">
        <v>105</v>
      </c>
      <c r="B5107" s="2" t="s">
        <v>10693</v>
      </c>
      <c r="C5107" s="1101">
        <v>5106</v>
      </c>
      <c r="D5107" s="1101">
        <v>28</v>
      </c>
      <c r="E5107" s="1101">
        <v>58</v>
      </c>
      <c r="F5107" s="1101">
        <v>541</v>
      </c>
      <c r="G5107" s="1101">
        <v>2</v>
      </c>
      <c r="H5107" s="1102">
        <f>MID(I5107,1,50)</f>
      </c>
      <c r="I5107" s="1" t="s">
        <v>10696</v>
      </c>
      <c r="J5107" s="1104" t="s">
        <v>10697</v>
      </c>
    </row>
    <row x14ac:dyDescent="0.25" r="5108" customHeight="1" ht="23.25">
      <c r="A5108" s="97">
        <v>105</v>
      </c>
      <c r="B5108" s="2" t="s">
        <v>10693</v>
      </c>
      <c r="C5108" s="1101">
        <v>5107</v>
      </c>
      <c r="D5108" s="1101">
        <v>28</v>
      </c>
      <c r="E5108" s="1101">
        <v>58</v>
      </c>
      <c r="F5108" s="1101">
        <v>541</v>
      </c>
      <c r="G5108" s="1101">
        <v>3</v>
      </c>
      <c r="H5108" s="1102">
        <f>MID(I5108,1,50)</f>
      </c>
      <c r="I5108" s="1" t="s">
        <v>10698</v>
      </c>
      <c r="J5108" s="1104" t="s">
        <v>10699</v>
      </c>
    </row>
    <row x14ac:dyDescent="0.25" r="5109" customHeight="1" ht="23.25">
      <c r="A5109" s="97">
        <v>105</v>
      </c>
      <c r="B5109" s="2" t="s">
        <v>10693</v>
      </c>
      <c r="C5109" s="1101">
        <v>5108</v>
      </c>
      <c r="D5109" s="1101">
        <v>28</v>
      </c>
      <c r="E5109" s="1101">
        <v>58</v>
      </c>
      <c r="F5109" s="1101">
        <v>541</v>
      </c>
      <c r="G5109" s="1101">
        <v>4</v>
      </c>
      <c r="H5109" s="1102">
        <f>MID(I5109,1,50)</f>
      </c>
      <c r="I5109" s="1" t="s">
        <v>10700</v>
      </c>
      <c r="J5109" s="1104" t="s">
        <v>10701</v>
      </c>
    </row>
    <row x14ac:dyDescent="0.25" r="5110" customHeight="1" ht="23.25">
      <c r="A5110" s="97">
        <v>105</v>
      </c>
      <c r="B5110" s="2" t="s">
        <v>10693</v>
      </c>
      <c r="C5110" s="1101">
        <v>5109</v>
      </c>
      <c r="D5110" s="1101">
        <v>28</v>
      </c>
      <c r="E5110" s="1101">
        <v>58</v>
      </c>
      <c r="F5110" s="1101">
        <v>541</v>
      </c>
      <c r="G5110" s="1101">
        <v>5</v>
      </c>
      <c r="H5110" s="1102">
        <f>MID(I5110,1,50)</f>
      </c>
      <c r="I5110" s="1" t="s">
        <v>10702</v>
      </c>
      <c r="J5110" s="1104" t="s">
        <v>10703</v>
      </c>
    </row>
    <row x14ac:dyDescent="0.25" r="5111" customHeight="1" ht="23.25">
      <c r="A5111" s="97">
        <v>105</v>
      </c>
      <c r="B5111" s="2" t="s">
        <v>10693</v>
      </c>
      <c r="C5111" s="1101">
        <v>5110</v>
      </c>
      <c r="D5111" s="1101">
        <v>28</v>
      </c>
      <c r="E5111" s="1101">
        <v>58</v>
      </c>
      <c r="F5111" s="1101">
        <v>541</v>
      </c>
      <c r="G5111" s="1101">
        <v>6</v>
      </c>
      <c r="H5111" s="1102">
        <f>MID(I5111,1,50)</f>
      </c>
      <c r="I5111" s="1" t="s">
        <v>10704</v>
      </c>
      <c r="J5111" s="1104" t="s">
        <v>10705</v>
      </c>
    </row>
    <row x14ac:dyDescent="0.25" r="5112" customHeight="1" ht="23.25">
      <c r="A5112" s="97">
        <v>105</v>
      </c>
      <c r="B5112" s="2" t="s">
        <v>10693</v>
      </c>
      <c r="C5112" s="1101">
        <v>5111</v>
      </c>
      <c r="D5112" s="1101">
        <v>28</v>
      </c>
      <c r="E5112" s="1101">
        <v>58</v>
      </c>
      <c r="F5112" s="1101">
        <v>542</v>
      </c>
      <c r="G5112" s="1101">
        <v>7</v>
      </c>
      <c r="H5112" s="1102">
        <f>MID(I5112,1,50)</f>
      </c>
      <c r="I5112" s="1" t="s">
        <v>10706</v>
      </c>
      <c r="J5112" s="1104" t="s">
        <v>10707</v>
      </c>
    </row>
    <row x14ac:dyDescent="0.25" r="5113" customHeight="1" ht="23.25">
      <c r="A5113" s="97">
        <v>105</v>
      </c>
      <c r="B5113" s="2" t="s">
        <v>10693</v>
      </c>
      <c r="C5113" s="1101">
        <v>5112</v>
      </c>
      <c r="D5113" s="1101">
        <v>28</v>
      </c>
      <c r="E5113" s="1101">
        <v>58</v>
      </c>
      <c r="F5113" s="1101">
        <v>542</v>
      </c>
      <c r="G5113" s="1101">
        <v>8</v>
      </c>
      <c r="H5113" s="1102">
        <f>MID(I5113,1,50)</f>
      </c>
      <c r="I5113" s="1" t="s">
        <v>10708</v>
      </c>
      <c r="J5113" s="1104" t="s">
        <v>10709</v>
      </c>
    </row>
    <row x14ac:dyDescent="0.25" r="5114" customHeight="1" ht="23.25">
      <c r="A5114" s="97">
        <v>105</v>
      </c>
      <c r="B5114" s="2" t="s">
        <v>10693</v>
      </c>
      <c r="C5114" s="1101">
        <v>5113</v>
      </c>
      <c r="D5114" s="1101">
        <v>28</v>
      </c>
      <c r="E5114" s="1101">
        <v>58</v>
      </c>
      <c r="F5114" s="1101">
        <v>542</v>
      </c>
      <c r="G5114" s="1101">
        <v>9</v>
      </c>
      <c r="H5114" s="1102">
        <f>MID(I5114,1,50)</f>
      </c>
      <c r="I5114" s="1" t="s">
        <v>10710</v>
      </c>
      <c r="J5114" s="1104" t="s">
        <v>10711</v>
      </c>
    </row>
    <row x14ac:dyDescent="0.25" r="5115" customHeight="1" ht="23.25">
      <c r="A5115" s="97">
        <v>105</v>
      </c>
      <c r="B5115" s="2" t="s">
        <v>10693</v>
      </c>
      <c r="C5115" s="1101">
        <v>5114</v>
      </c>
      <c r="D5115" s="1101">
        <v>28</v>
      </c>
      <c r="E5115" s="1101">
        <v>58</v>
      </c>
      <c r="F5115" s="1101">
        <v>542</v>
      </c>
      <c r="G5115" s="1101">
        <v>10</v>
      </c>
      <c r="H5115" s="1102">
        <f>MID(I5115,1,50)</f>
      </c>
      <c r="I5115" s="1" t="s">
        <v>10712</v>
      </c>
      <c r="J5115" s="1104" t="s">
        <v>10713</v>
      </c>
    </row>
    <row x14ac:dyDescent="0.25" r="5116" customHeight="1" ht="23.25">
      <c r="A5116" s="97">
        <v>105</v>
      </c>
      <c r="B5116" s="2" t="s">
        <v>10693</v>
      </c>
      <c r="C5116" s="1101">
        <v>5115</v>
      </c>
      <c r="D5116" s="1101">
        <v>28</v>
      </c>
      <c r="E5116" s="1101">
        <v>58</v>
      </c>
      <c r="F5116" s="1101">
        <v>542</v>
      </c>
      <c r="G5116" s="1101">
        <v>11</v>
      </c>
      <c r="H5116" s="1102">
        <f>MID(I5116,1,50)</f>
      </c>
      <c r="I5116" s="1" t="s">
        <v>10714</v>
      </c>
      <c r="J5116" s="1104" t="s">
        <v>10715</v>
      </c>
    </row>
    <row x14ac:dyDescent="0.25" r="5117" customHeight="1" ht="23.25">
      <c r="A5117" s="97">
        <v>105</v>
      </c>
      <c r="B5117" s="2" t="s">
        <v>10693</v>
      </c>
      <c r="C5117" s="1101">
        <v>5116</v>
      </c>
      <c r="D5117" s="1101">
        <v>28</v>
      </c>
      <c r="E5117" s="1101">
        <v>58</v>
      </c>
      <c r="F5117" s="1101">
        <v>543</v>
      </c>
      <c r="G5117" s="1101">
        <v>12</v>
      </c>
      <c r="H5117" s="1102">
        <f>MID(I5117,1,50)</f>
      </c>
      <c r="I5117" s="1" t="s">
        <v>10716</v>
      </c>
      <c r="J5117" s="1104" t="s">
        <v>10717</v>
      </c>
    </row>
    <row x14ac:dyDescent="0.25" r="5118" customHeight="1" ht="23.25">
      <c r="A5118" s="97">
        <v>105</v>
      </c>
      <c r="B5118" s="2" t="s">
        <v>10693</v>
      </c>
      <c r="C5118" s="1101">
        <v>5117</v>
      </c>
      <c r="D5118" s="1101">
        <v>28</v>
      </c>
      <c r="E5118" s="1101">
        <v>58</v>
      </c>
      <c r="F5118" s="1101">
        <v>543</v>
      </c>
      <c r="G5118" s="1101">
        <v>13</v>
      </c>
      <c r="H5118" s="1102">
        <f>MID(I5118,1,50)</f>
      </c>
      <c r="I5118" s="1" t="s">
        <v>10718</v>
      </c>
      <c r="J5118" s="1104" t="s">
        <v>10719</v>
      </c>
    </row>
    <row x14ac:dyDescent="0.25" r="5119" customHeight="1" ht="23.25">
      <c r="A5119" s="97">
        <v>105</v>
      </c>
      <c r="B5119" s="2" t="s">
        <v>10693</v>
      </c>
      <c r="C5119" s="1101">
        <v>5118</v>
      </c>
      <c r="D5119" s="1101">
        <v>28</v>
      </c>
      <c r="E5119" s="1101">
        <v>58</v>
      </c>
      <c r="F5119" s="1101">
        <v>543</v>
      </c>
      <c r="G5119" s="1101">
        <v>14</v>
      </c>
      <c r="H5119" s="1102">
        <f>MID(I5119,1,50)</f>
      </c>
      <c r="I5119" s="1" t="s">
        <v>10720</v>
      </c>
      <c r="J5119" s="1104" t="s">
        <v>10721</v>
      </c>
    </row>
    <row x14ac:dyDescent="0.25" r="5120" customHeight="1" ht="23.25">
      <c r="A5120" s="97">
        <v>105</v>
      </c>
      <c r="B5120" s="2" t="s">
        <v>10693</v>
      </c>
      <c r="C5120" s="1101">
        <v>5119</v>
      </c>
      <c r="D5120" s="1101">
        <v>28</v>
      </c>
      <c r="E5120" s="1101">
        <v>58</v>
      </c>
      <c r="F5120" s="1101">
        <v>543</v>
      </c>
      <c r="G5120" s="1101">
        <v>15</v>
      </c>
      <c r="H5120" s="1102">
        <f>MID(I5120,1,50)</f>
      </c>
      <c r="I5120" s="1" t="s">
        <v>10722</v>
      </c>
      <c r="J5120" s="1104" t="s">
        <v>10723</v>
      </c>
    </row>
    <row x14ac:dyDescent="0.25" r="5121" customHeight="1" ht="23.25">
      <c r="A5121" s="97">
        <v>105</v>
      </c>
      <c r="B5121" s="2" t="s">
        <v>10693</v>
      </c>
      <c r="C5121" s="1101">
        <v>5120</v>
      </c>
      <c r="D5121" s="1101">
        <v>28</v>
      </c>
      <c r="E5121" s="1101">
        <v>58</v>
      </c>
      <c r="F5121" s="1101">
        <v>543</v>
      </c>
      <c r="G5121" s="1101">
        <v>16</v>
      </c>
      <c r="H5121" s="1102">
        <f>MID(I5121,1,50)</f>
      </c>
      <c r="I5121" s="1" t="s">
        <v>10724</v>
      </c>
      <c r="J5121" s="1104" t="s">
        <v>10725</v>
      </c>
    </row>
    <row x14ac:dyDescent="0.25" r="5122" customHeight="1" ht="23.25">
      <c r="A5122" s="97">
        <v>105</v>
      </c>
      <c r="B5122" s="2" t="s">
        <v>10693</v>
      </c>
      <c r="C5122" s="1101">
        <v>5121</v>
      </c>
      <c r="D5122" s="1101">
        <v>28</v>
      </c>
      <c r="E5122" s="1101">
        <v>58</v>
      </c>
      <c r="F5122" s="1101">
        <v>543</v>
      </c>
      <c r="G5122" s="1101">
        <v>17</v>
      </c>
      <c r="H5122" s="1102">
        <f>MID(I5122,1,50)</f>
      </c>
      <c r="I5122" s="1" t="s">
        <v>10726</v>
      </c>
      <c r="J5122" s="1104" t="s">
        <v>10727</v>
      </c>
    </row>
    <row x14ac:dyDescent="0.25" r="5123" customHeight="1" ht="23.25">
      <c r="A5123" s="97">
        <v>105</v>
      </c>
      <c r="B5123" s="2" t="s">
        <v>10693</v>
      </c>
      <c r="C5123" s="1101">
        <v>5122</v>
      </c>
      <c r="D5123" s="1101">
        <v>28</v>
      </c>
      <c r="E5123" s="1101">
        <v>58</v>
      </c>
      <c r="F5123" s="1101">
        <v>543</v>
      </c>
      <c r="G5123" s="1101">
        <v>18</v>
      </c>
      <c r="H5123" s="1102">
        <f>MID(I5123,1,50)</f>
      </c>
      <c r="I5123" s="1" t="s">
        <v>10728</v>
      </c>
      <c r="J5123" s="1104" t="s">
        <v>10729</v>
      </c>
    </row>
    <row x14ac:dyDescent="0.25" r="5124" customHeight="1" ht="23.25">
      <c r="A5124" s="97">
        <v>105</v>
      </c>
      <c r="B5124" s="2" t="s">
        <v>10693</v>
      </c>
      <c r="C5124" s="1101">
        <v>5123</v>
      </c>
      <c r="D5124" s="1101">
        <v>28</v>
      </c>
      <c r="E5124" s="1101">
        <v>58</v>
      </c>
      <c r="F5124" s="1101">
        <v>543</v>
      </c>
      <c r="G5124" s="1101">
        <v>19</v>
      </c>
      <c r="H5124" s="1102">
        <f>MID(I5124,1,50)</f>
      </c>
      <c r="I5124" s="1" t="s">
        <v>10730</v>
      </c>
      <c r="J5124" s="1104" t="s">
        <v>10731</v>
      </c>
    </row>
    <row x14ac:dyDescent="0.25" r="5125" customHeight="1" ht="23.25">
      <c r="A5125" s="97">
        <v>105</v>
      </c>
      <c r="B5125" s="2" t="s">
        <v>10693</v>
      </c>
      <c r="C5125" s="1101">
        <v>5124</v>
      </c>
      <c r="D5125" s="1101">
        <v>28</v>
      </c>
      <c r="E5125" s="1101">
        <v>58</v>
      </c>
      <c r="F5125" s="1101">
        <v>543</v>
      </c>
      <c r="G5125" s="1101">
        <v>20</v>
      </c>
      <c r="H5125" s="1102">
        <f>MID(I5125,1,50)</f>
      </c>
      <c r="I5125" s="1" t="s">
        <v>10732</v>
      </c>
      <c r="J5125" s="1104" t="s">
        <v>10733</v>
      </c>
    </row>
    <row x14ac:dyDescent="0.25" r="5126" customHeight="1" ht="23.25">
      <c r="A5126" s="97">
        <v>105</v>
      </c>
      <c r="B5126" s="2" t="s">
        <v>10693</v>
      </c>
      <c r="C5126" s="1101">
        <v>5125</v>
      </c>
      <c r="D5126" s="1101">
        <v>28</v>
      </c>
      <c r="E5126" s="1101">
        <v>58</v>
      </c>
      <c r="F5126" s="1101">
        <v>543</v>
      </c>
      <c r="G5126" s="1101">
        <v>21</v>
      </c>
      <c r="H5126" s="1102">
        <f>MID(I5126,1,50)</f>
      </c>
      <c r="I5126" s="1" t="s">
        <v>10734</v>
      </c>
      <c r="J5126" s="1104" t="s">
        <v>10735</v>
      </c>
    </row>
    <row x14ac:dyDescent="0.25" r="5127" customHeight="1" ht="23.25">
      <c r="A5127" s="97">
        <v>105</v>
      </c>
      <c r="B5127" s="2" t="s">
        <v>10693</v>
      </c>
      <c r="C5127" s="1101">
        <v>5126</v>
      </c>
      <c r="D5127" s="1101">
        <v>28</v>
      </c>
      <c r="E5127" s="1101">
        <v>58</v>
      </c>
      <c r="F5127" s="1101">
        <v>544</v>
      </c>
      <c r="G5127" s="1101">
        <v>22</v>
      </c>
      <c r="H5127" s="1102">
        <f>MID(I5127,1,50)</f>
      </c>
      <c r="I5127" s="1" t="s">
        <v>10736</v>
      </c>
      <c r="J5127" s="1104" t="s">
        <v>10737</v>
      </c>
    </row>
    <row x14ac:dyDescent="0.25" r="5128" customHeight="1" ht="23.25">
      <c r="A5128" s="97">
        <v>101</v>
      </c>
      <c r="B5128" s="2" t="s">
        <v>10738</v>
      </c>
      <c r="C5128" s="1101">
        <v>5127</v>
      </c>
      <c r="D5128" s="1101">
        <v>28</v>
      </c>
      <c r="E5128" s="1101">
        <v>59</v>
      </c>
      <c r="F5128" s="1101">
        <v>544</v>
      </c>
      <c r="G5128" s="1101">
        <v>1</v>
      </c>
      <c r="H5128" s="1102">
        <f>MID(I5128,1,50)</f>
      </c>
      <c r="I5128" s="1" t="s">
        <v>10739</v>
      </c>
      <c r="J5128" s="1104" t="s">
        <v>10740</v>
      </c>
    </row>
    <row x14ac:dyDescent="0.25" r="5129" customHeight="1" ht="23.25">
      <c r="A5129" s="97">
        <v>101</v>
      </c>
      <c r="B5129" s="2" t="s">
        <v>10738</v>
      </c>
      <c r="C5129" s="1101">
        <v>5128</v>
      </c>
      <c r="D5129" s="1101">
        <v>28</v>
      </c>
      <c r="E5129" s="1101">
        <v>59</v>
      </c>
      <c r="F5129" s="1101">
        <v>544</v>
      </c>
      <c r="G5129" s="1101">
        <v>2</v>
      </c>
      <c r="H5129" s="1102">
        <f>MID(I5129,1,50)</f>
      </c>
      <c r="I5129" s="1" t="s">
        <v>10741</v>
      </c>
      <c r="J5129" s="1104" t="s">
        <v>10742</v>
      </c>
    </row>
    <row x14ac:dyDescent="0.25" r="5130" customHeight="1" ht="23.25">
      <c r="A5130" s="97">
        <v>101</v>
      </c>
      <c r="B5130" s="2" t="s">
        <v>10738</v>
      </c>
      <c r="C5130" s="1101">
        <v>5129</v>
      </c>
      <c r="D5130" s="1101">
        <v>28</v>
      </c>
      <c r="E5130" s="1101">
        <v>59</v>
      </c>
      <c r="F5130" s="1101">
        <v>544</v>
      </c>
      <c r="G5130" s="1101">
        <v>3</v>
      </c>
      <c r="H5130" s="1102">
        <f>MID(I5130,1,50)</f>
      </c>
      <c r="I5130" s="1" t="s">
        <v>10743</v>
      </c>
      <c r="J5130" s="1104" t="s">
        <v>10744</v>
      </c>
    </row>
    <row x14ac:dyDescent="0.25" r="5131" customHeight="1" ht="23.25">
      <c r="A5131" s="97">
        <v>101</v>
      </c>
      <c r="B5131" s="2" t="s">
        <v>10738</v>
      </c>
      <c r="C5131" s="1101">
        <v>5130</v>
      </c>
      <c r="D5131" s="1101">
        <v>28</v>
      </c>
      <c r="E5131" s="1101">
        <v>59</v>
      </c>
      <c r="F5131" s="1101">
        <v>545</v>
      </c>
      <c r="G5131" s="1101">
        <v>4</v>
      </c>
      <c r="H5131" s="1102">
        <f>MID(I5131,1,50)</f>
      </c>
      <c r="I5131" s="1" t="s">
        <v>10745</v>
      </c>
      <c r="J5131" s="1104" t="s">
        <v>10746</v>
      </c>
    </row>
    <row x14ac:dyDescent="0.25" r="5132" customHeight="1" ht="23.25">
      <c r="A5132" s="97">
        <v>101</v>
      </c>
      <c r="B5132" s="2" t="s">
        <v>10738</v>
      </c>
      <c r="C5132" s="1101">
        <v>5131</v>
      </c>
      <c r="D5132" s="1101">
        <v>28</v>
      </c>
      <c r="E5132" s="1101">
        <v>59</v>
      </c>
      <c r="F5132" s="1101">
        <v>545</v>
      </c>
      <c r="G5132" s="1101">
        <v>5</v>
      </c>
      <c r="H5132" s="1102">
        <f>MID(I5132,1,50)</f>
      </c>
      <c r="I5132" s="1" t="s">
        <v>10747</v>
      </c>
      <c r="J5132" s="1104" t="s">
        <v>10748</v>
      </c>
    </row>
    <row x14ac:dyDescent="0.25" r="5133" customHeight="1" ht="23.25">
      <c r="A5133" s="97">
        <v>101</v>
      </c>
      <c r="B5133" s="2" t="s">
        <v>10738</v>
      </c>
      <c r="C5133" s="1101">
        <v>5132</v>
      </c>
      <c r="D5133" s="1101">
        <v>28</v>
      </c>
      <c r="E5133" s="1101">
        <v>59</v>
      </c>
      <c r="F5133" s="1101">
        <v>545</v>
      </c>
      <c r="G5133" s="1101">
        <v>6</v>
      </c>
      <c r="H5133" s="1102">
        <f>MID(I5133,1,50)</f>
      </c>
      <c r="I5133" s="1" t="s">
        <v>10749</v>
      </c>
      <c r="J5133" s="1104" t="s">
        <v>10750</v>
      </c>
    </row>
    <row x14ac:dyDescent="0.25" r="5134" customHeight="1" ht="23.25">
      <c r="A5134" s="97">
        <v>101</v>
      </c>
      <c r="B5134" s="2" t="s">
        <v>10738</v>
      </c>
      <c r="C5134" s="1101">
        <v>5133</v>
      </c>
      <c r="D5134" s="1101">
        <v>28</v>
      </c>
      <c r="E5134" s="1101">
        <v>59</v>
      </c>
      <c r="F5134" s="1101">
        <v>545</v>
      </c>
      <c r="G5134" s="1101">
        <v>7</v>
      </c>
      <c r="H5134" s="1102">
        <f>MID(I5134,1,50)</f>
      </c>
      <c r="I5134" s="1" t="s">
        <v>10751</v>
      </c>
      <c r="J5134" s="1104" t="s">
        <v>10752</v>
      </c>
    </row>
    <row x14ac:dyDescent="0.25" r="5135" customHeight="1" ht="23.25">
      <c r="A5135" s="97">
        <v>101</v>
      </c>
      <c r="B5135" s="2" t="s">
        <v>10738</v>
      </c>
      <c r="C5135" s="1101">
        <v>5134</v>
      </c>
      <c r="D5135" s="1101">
        <v>28</v>
      </c>
      <c r="E5135" s="1101">
        <v>59</v>
      </c>
      <c r="F5135" s="1101">
        <v>545</v>
      </c>
      <c r="G5135" s="1101">
        <v>8</v>
      </c>
      <c r="H5135" s="1102">
        <f>MID(I5135,1,50)</f>
      </c>
      <c r="I5135" s="1" t="s">
        <v>10753</v>
      </c>
      <c r="J5135" s="1104" t="s">
        <v>10754</v>
      </c>
    </row>
    <row x14ac:dyDescent="0.25" r="5136" customHeight="1" ht="23.25">
      <c r="A5136" s="97">
        <v>101</v>
      </c>
      <c r="B5136" s="2" t="s">
        <v>10738</v>
      </c>
      <c r="C5136" s="1101">
        <v>5135</v>
      </c>
      <c r="D5136" s="1101">
        <v>28</v>
      </c>
      <c r="E5136" s="1101">
        <v>59</v>
      </c>
      <c r="F5136" s="1101">
        <v>545</v>
      </c>
      <c r="G5136" s="1101">
        <v>9</v>
      </c>
      <c r="H5136" s="1102">
        <f>MID(I5136,1,50)</f>
      </c>
      <c r="I5136" s="1" t="s">
        <v>10755</v>
      </c>
      <c r="J5136" s="1104" t="s">
        <v>10756</v>
      </c>
    </row>
    <row x14ac:dyDescent="0.25" r="5137" customHeight="1" ht="23.25">
      <c r="A5137" s="97">
        <v>101</v>
      </c>
      <c r="B5137" s="2" t="s">
        <v>10738</v>
      </c>
      <c r="C5137" s="1101">
        <v>5136</v>
      </c>
      <c r="D5137" s="1101">
        <v>28</v>
      </c>
      <c r="E5137" s="1101">
        <v>59</v>
      </c>
      <c r="F5137" s="1101">
        <v>546</v>
      </c>
      <c r="G5137" s="1101">
        <v>10</v>
      </c>
      <c r="H5137" s="1102">
        <f>MID(I5137,1,50)</f>
      </c>
      <c r="I5137" s="1" t="s">
        <v>10757</v>
      </c>
      <c r="J5137" s="1104" t="s">
        <v>10758</v>
      </c>
    </row>
    <row x14ac:dyDescent="0.25" r="5138" customHeight="1" ht="23.25">
      <c r="A5138" s="97">
        <v>101</v>
      </c>
      <c r="B5138" s="2" t="s">
        <v>10738</v>
      </c>
      <c r="C5138" s="1101">
        <v>5137</v>
      </c>
      <c r="D5138" s="1101">
        <v>28</v>
      </c>
      <c r="E5138" s="1101">
        <v>59</v>
      </c>
      <c r="F5138" s="1101">
        <v>546</v>
      </c>
      <c r="G5138" s="1101">
        <v>11</v>
      </c>
      <c r="H5138" s="1102">
        <f>MID(I5138,1,50)</f>
      </c>
      <c r="I5138" s="1" t="s">
        <v>10759</v>
      </c>
      <c r="J5138" s="1104" t="s">
        <v>10760</v>
      </c>
    </row>
    <row x14ac:dyDescent="0.25" r="5139" customHeight="1" ht="23.25">
      <c r="A5139" s="97">
        <v>101</v>
      </c>
      <c r="B5139" s="2" t="s">
        <v>10738</v>
      </c>
      <c r="C5139" s="1101">
        <v>5138</v>
      </c>
      <c r="D5139" s="1101">
        <v>28</v>
      </c>
      <c r="E5139" s="1101">
        <v>59</v>
      </c>
      <c r="F5139" s="1101">
        <v>546</v>
      </c>
      <c r="G5139" s="1101">
        <v>12</v>
      </c>
      <c r="H5139" s="1102">
        <f>MID(I5139,1,50)</f>
      </c>
      <c r="I5139" s="1" t="s">
        <v>10761</v>
      </c>
      <c r="J5139" s="1104" t="s">
        <v>10762</v>
      </c>
    </row>
    <row x14ac:dyDescent="0.25" r="5140" customHeight="1" ht="23.25">
      <c r="A5140" s="97">
        <v>101</v>
      </c>
      <c r="B5140" s="2" t="s">
        <v>10738</v>
      </c>
      <c r="C5140" s="1101">
        <v>5139</v>
      </c>
      <c r="D5140" s="1101">
        <v>28</v>
      </c>
      <c r="E5140" s="1101">
        <v>59</v>
      </c>
      <c r="F5140" s="1101">
        <v>546</v>
      </c>
      <c r="G5140" s="1101">
        <v>13</v>
      </c>
      <c r="H5140" s="1102">
        <f>MID(I5140,1,50)</f>
      </c>
      <c r="I5140" s="1" t="s">
        <v>10763</v>
      </c>
      <c r="J5140" s="1104" t="s">
        <v>10764</v>
      </c>
    </row>
    <row x14ac:dyDescent="0.25" r="5141" customHeight="1" ht="23.25">
      <c r="A5141" s="97">
        <v>101</v>
      </c>
      <c r="B5141" s="2" t="s">
        <v>10738</v>
      </c>
      <c r="C5141" s="1101">
        <v>5140</v>
      </c>
      <c r="D5141" s="1101">
        <v>28</v>
      </c>
      <c r="E5141" s="1101">
        <v>59</v>
      </c>
      <c r="F5141" s="1101">
        <v>546</v>
      </c>
      <c r="G5141" s="1101">
        <v>14</v>
      </c>
      <c r="H5141" s="1102">
        <f>MID(I5141,1,50)</f>
      </c>
      <c r="I5141" s="1" t="s">
        <v>10765</v>
      </c>
      <c r="J5141" s="1104" t="s">
        <v>10766</v>
      </c>
    </row>
    <row x14ac:dyDescent="0.25" r="5142" customHeight="1" ht="23.25">
      <c r="A5142" s="97">
        <v>101</v>
      </c>
      <c r="B5142" s="2" t="s">
        <v>10738</v>
      </c>
      <c r="C5142" s="1101">
        <v>5141</v>
      </c>
      <c r="D5142" s="1101">
        <v>28</v>
      </c>
      <c r="E5142" s="1101">
        <v>59</v>
      </c>
      <c r="F5142" s="1101">
        <v>546</v>
      </c>
      <c r="G5142" s="1101">
        <v>15</v>
      </c>
      <c r="H5142" s="1102">
        <f>MID(I5142,1,50)</f>
      </c>
      <c r="I5142" s="1" t="s">
        <v>10767</v>
      </c>
      <c r="J5142" s="1104" t="s">
        <v>10768</v>
      </c>
    </row>
    <row x14ac:dyDescent="0.25" r="5143" customHeight="1" ht="23.25">
      <c r="A5143" s="97">
        <v>101</v>
      </c>
      <c r="B5143" s="2" t="s">
        <v>10738</v>
      </c>
      <c r="C5143" s="1101">
        <v>5142</v>
      </c>
      <c r="D5143" s="1101">
        <v>28</v>
      </c>
      <c r="E5143" s="1101">
        <v>59</v>
      </c>
      <c r="F5143" s="1101">
        <v>546</v>
      </c>
      <c r="G5143" s="1101">
        <v>16</v>
      </c>
      <c r="H5143" s="1102">
        <f>MID(I5143,1,50)</f>
      </c>
      <c r="I5143" s="1" t="s">
        <v>10769</v>
      </c>
      <c r="J5143" s="1104" t="s">
        <v>10770</v>
      </c>
    </row>
    <row x14ac:dyDescent="0.25" r="5144" customHeight="1" ht="23.25">
      <c r="A5144" s="97">
        <v>101</v>
      </c>
      <c r="B5144" s="2" t="s">
        <v>10738</v>
      </c>
      <c r="C5144" s="1101">
        <v>5143</v>
      </c>
      <c r="D5144" s="1101">
        <v>28</v>
      </c>
      <c r="E5144" s="1101">
        <v>59</v>
      </c>
      <c r="F5144" s="1101">
        <v>547</v>
      </c>
      <c r="G5144" s="1101">
        <v>17</v>
      </c>
      <c r="H5144" s="1102">
        <f>MID(I5144,1,50)</f>
      </c>
      <c r="I5144" s="1" t="s">
        <v>10771</v>
      </c>
      <c r="J5144" s="1104" t="s">
        <v>10772</v>
      </c>
    </row>
    <row x14ac:dyDescent="0.25" r="5145" customHeight="1" ht="23.25">
      <c r="A5145" s="97">
        <v>101</v>
      </c>
      <c r="B5145" s="2" t="s">
        <v>10738</v>
      </c>
      <c r="C5145" s="1101">
        <v>5144</v>
      </c>
      <c r="D5145" s="1101">
        <v>28</v>
      </c>
      <c r="E5145" s="1101">
        <v>59</v>
      </c>
      <c r="F5145" s="1101">
        <v>547</v>
      </c>
      <c r="G5145" s="1101">
        <v>18</v>
      </c>
      <c r="H5145" s="1102">
        <f>MID(I5145,1,50)</f>
      </c>
      <c r="I5145" s="1" t="s">
        <v>10773</v>
      </c>
      <c r="J5145" s="1104" t="s">
        <v>10774</v>
      </c>
    </row>
    <row x14ac:dyDescent="0.25" r="5146" customHeight="1" ht="23.25">
      <c r="A5146" s="97">
        <v>101</v>
      </c>
      <c r="B5146" s="2" t="s">
        <v>10738</v>
      </c>
      <c r="C5146" s="1101">
        <v>5145</v>
      </c>
      <c r="D5146" s="1101">
        <v>28</v>
      </c>
      <c r="E5146" s="1101">
        <v>59</v>
      </c>
      <c r="F5146" s="1101">
        <v>547</v>
      </c>
      <c r="G5146" s="1101">
        <v>19</v>
      </c>
      <c r="H5146" s="1102">
        <f>MID(I5146,1,50)</f>
      </c>
      <c r="I5146" s="1" t="s">
        <v>10775</v>
      </c>
      <c r="J5146" s="1104" t="s">
        <v>10776</v>
      </c>
    </row>
    <row x14ac:dyDescent="0.25" r="5147" customHeight="1" ht="23.25">
      <c r="A5147" s="97">
        <v>101</v>
      </c>
      <c r="B5147" s="2" t="s">
        <v>10738</v>
      </c>
      <c r="C5147" s="1101">
        <v>5146</v>
      </c>
      <c r="D5147" s="1101">
        <v>28</v>
      </c>
      <c r="E5147" s="1101">
        <v>59</v>
      </c>
      <c r="F5147" s="1101">
        <v>547</v>
      </c>
      <c r="G5147" s="1101">
        <v>20</v>
      </c>
      <c r="H5147" s="1102">
        <f>MID(I5147,1,50)</f>
      </c>
      <c r="I5147" s="1" t="s">
        <v>10777</v>
      </c>
      <c r="J5147" s="1104" t="s">
        <v>10778</v>
      </c>
    </row>
    <row x14ac:dyDescent="0.25" r="5148" customHeight="1" ht="23.25">
      <c r="A5148" s="97">
        <v>101</v>
      </c>
      <c r="B5148" s="2" t="s">
        <v>10738</v>
      </c>
      <c r="C5148" s="1101">
        <v>5147</v>
      </c>
      <c r="D5148" s="1101">
        <v>28</v>
      </c>
      <c r="E5148" s="1101">
        <v>59</v>
      </c>
      <c r="F5148" s="1101">
        <v>547</v>
      </c>
      <c r="G5148" s="1101">
        <v>21</v>
      </c>
      <c r="H5148" s="1102">
        <f>MID(I5148,1,50)</f>
      </c>
      <c r="I5148" s="1" t="s">
        <v>10779</v>
      </c>
      <c r="J5148" s="1104" t="s">
        <v>10780</v>
      </c>
    </row>
    <row x14ac:dyDescent="0.25" r="5149" customHeight="1" ht="23.25">
      <c r="A5149" s="97">
        <v>101</v>
      </c>
      <c r="B5149" s="2" t="s">
        <v>10738</v>
      </c>
      <c r="C5149" s="1101">
        <v>5148</v>
      </c>
      <c r="D5149" s="1101">
        <v>28</v>
      </c>
      <c r="E5149" s="1101">
        <v>59</v>
      </c>
      <c r="F5149" s="1101">
        <v>547</v>
      </c>
      <c r="G5149" s="1101">
        <v>22</v>
      </c>
      <c r="H5149" s="1102">
        <f>MID(I5149,1,50)</f>
      </c>
      <c r="I5149" s="1" t="s">
        <v>10781</v>
      </c>
      <c r="J5149" s="1104" t="s">
        <v>10782</v>
      </c>
    </row>
    <row x14ac:dyDescent="0.25" r="5150" customHeight="1" ht="23.25">
      <c r="A5150" s="97">
        <v>101</v>
      </c>
      <c r="B5150" s="2" t="s">
        <v>10738</v>
      </c>
      <c r="C5150" s="1101">
        <v>5149</v>
      </c>
      <c r="D5150" s="1101">
        <v>28</v>
      </c>
      <c r="E5150" s="1101">
        <v>59</v>
      </c>
      <c r="F5150" s="1101">
        <v>547</v>
      </c>
      <c r="G5150" s="1101">
        <v>23</v>
      </c>
      <c r="H5150" s="1102">
        <f>MID(I5150,1,50)</f>
      </c>
      <c r="I5150" s="1" t="s">
        <v>10783</v>
      </c>
      <c r="J5150" s="1104" t="s">
        <v>10784</v>
      </c>
    </row>
    <row x14ac:dyDescent="0.25" r="5151" customHeight="1" ht="23.25">
      <c r="A5151" s="97">
        <v>101</v>
      </c>
      <c r="B5151" s="2" t="s">
        <v>10738</v>
      </c>
      <c r="C5151" s="1101">
        <v>5150</v>
      </c>
      <c r="D5151" s="1101">
        <v>28</v>
      </c>
      <c r="E5151" s="1101">
        <v>59</v>
      </c>
      <c r="F5151" s="1101">
        <v>547</v>
      </c>
      <c r="G5151" s="1101">
        <v>24</v>
      </c>
      <c r="H5151" s="1102">
        <f>MID(I5151,1,50)</f>
      </c>
      <c r="I5151" s="1" t="s">
        <v>10785</v>
      </c>
      <c r="J5151" s="1104" t="s">
        <v>10786</v>
      </c>
    </row>
    <row x14ac:dyDescent="0.25" r="5152" customHeight="1" ht="23.25">
      <c r="A5152" s="97">
        <v>91</v>
      </c>
      <c r="B5152" s="2" t="s">
        <v>10787</v>
      </c>
      <c r="C5152" s="1101">
        <v>5151</v>
      </c>
      <c r="D5152" s="1101">
        <v>28</v>
      </c>
      <c r="E5152" s="1101">
        <v>60</v>
      </c>
      <c r="F5152" s="1101">
        <v>548</v>
      </c>
      <c r="G5152" s="1101">
        <v>1</v>
      </c>
      <c r="H5152" s="1102">
        <f>MID(I5152,1,50)</f>
      </c>
      <c r="I5152" s="1" t="s">
        <v>10788</v>
      </c>
      <c r="J5152" s="1104" t="s">
        <v>10789</v>
      </c>
    </row>
    <row x14ac:dyDescent="0.25" r="5153" customHeight="1" ht="23.25">
      <c r="A5153" s="97">
        <v>91</v>
      </c>
      <c r="B5153" s="2" t="s">
        <v>10787</v>
      </c>
      <c r="C5153" s="1101">
        <v>5152</v>
      </c>
      <c r="D5153" s="1101">
        <v>28</v>
      </c>
      <c r="E5153" s="1101">
        <v>60</v>
      </c>
      <c r="F5153" s="1101">
        <v>548</v>
      </c>
      <c r="G5153" s="1101">
        <v>2</v>
      </c>
      <c r="H5153" s="1102">
        <f>MID(I5153,1,50)</f>
      </c>
      <c r="I5153" s="1" t="s">
        <v>10790</v>
      </c>
      <c r="J5153" s="1104" t="s">
        <v>10791</v>
      </c>
    </row>
    <row x14ac:dyDescent="0.25" r="5154" customHeight="1" ht="23.25">
      <c r="A5154" s="97">
        <v>91</v>
      </c>
      <c r="B5154" s="2" t="s">
        <v>10787</v>
      </c>
      <c r="C5154" s="1101">
        <v>5153</v>
      </c>
      <c r="D5154" s="1101">
        <v>28</v>
      </c>
      <c r="E5154" s="1101">
        <v>60</v>
      </c>
      <c r="F5154" s="1101">
        <v>548</v>
      </c>
      <c r="G5154" s="1101">
        <v>3</v>
      </c>
      <c r="H5154" s="1102">
        <f>MID(I5154,1,50)</f>
      </c>
      <c r="I5154" s="1" t="s">
        <v>10792</v>
      </c>
      <c r="J5154" s="1104" t="s">
        <v>10793</v>
      </c>
    </row>
    <row x14ac:dyDescent="0.25" r="5155" customHeight="1" ht="23.25">
      <c r="A5155" s="97">
        <v>91</v>
      </c>
      <c r="B5155" s="2" t="s">
        <v>10787</v>
      </c>
      <c r="C5155" s="1101">
        <v>5154</v>
      </c>
      <c r="D5155" s="1101">
        <v>28</v>
      </c>
      <c r="E5155" s="1101">
        <v>60</v>
      </c>
      <c r="F5155" s="1101">
        <v>548</v>
      </c>
      <c r="G5155" s="1101">
        <v>4</v>
      </c>
      <c r="H5155" s="1102">
        <f>MID(I5155,1,50)</f>
      </c>
      <c r="I5155" s="1" t="s">
        <v>10794</v>
      </c>
      <c r="J5155" s="1104" t="s">
        <v>10795</v>
      </c>
    </row>
    <row x14ac:dyDescent="0.25" r="5156" customHeight="1" ht="23.25">
      <c r="A5156" s="97">
        <v>91</v>
      </c>
      <c r="B5156" s="2" t="s">
        <v>10787</v>
      </c>
      <c r="C5156" s="1101">
        <v>5155</v>
      </c>
      <c r="D5156" s="1101">
        <v>28</v>
      </c>
      <c r="E5156" s="1101">
        <v>60</v>
      </c>
      <c r="F5156" s="1101">
        <v>548</v>
      </c>
      <c r="G5156" s="1101">
        <v>5</v>
      </c>
      <c r="H5156" s="1102">
        <f>MID(I5156,1,50)</f>
      </c>
      <c r="I5156" s="1" t="s">
        <v>10796</v>
      </c>
      <c r="J5156" s="1104" t="s">
        <v>10797</v>
      </c>
    </row>
    <row x14ac:dyDescent="0.25" r="5157" customHeight="1" ht="23.25">
      <c r="A5157" s="97">
        <v>91</v>
      </c>
      <c r="B5157" s="2" t="s">
        <v>10787</v>
      </c>
      <c r="C5157" s="1101">
        <v>5156</v>
      </c>
      <c r="D5157" s="1101">
        <v>28</v>
      </c>
      <c r="E5157" s="1101">
        <v>60</v>
      </c>
      <c r="F5157" s="1101">
        <v>549</v>
      </c>
      <c r="G5157" s="1101">
        <v>6</v>
      </c>
      <c r="H5157" s="1102">
        <f>MID(I5157,1,50)</f>
      </c>
      <c r="I5157" s="1" t="s">
        <v>10798</v>
      </c>
      <c r="J5157" s="1104" t="s">
        <v>10799</v>
      </c>
    </row>
    <row x14ac:dyDescent="0.25" r="5158" customHeight="1" ht="23.25">
      <c r="A5158" s="97">
        <v>91</v>
      </c>
      <c r="B5158" s="2" t="s">
        <v>10787</v>
      </c>
      <c r="C5158" s="1101">
        <v>5157</v>
      </c>
      <c r="D5158" s="1101">
        <v>28</v>
      </c>
      <c r="E5158" s="1101">
        <v>60</v>
      </c>
      <c r="F5158" s="1101">
        <v>549</v>
      </c>
      <c r="G5158" s="1101">
        <v>7</v>
      </c>
      <c r="H5158" s="1102">
        <f>MID(I5158,1,50)</f>
      </c>
      <c r="I5158" s="1" t="s">
        <v>10800</v>
      </c>
      <c r="J5158" s="1104" t="s">
        <v>10801</v>
      </c>
    </row>
    <row x14ac:dyDescent="0.25" r="5159" customHeight="1" ht="23.25">
      <c r="A5159" s="97">
        <v>91</v>
      </c>
      <c r="B5159" s="2" t="s">
        <v>10787</v>
      </c>
      <c r="C5159" s="1101">
        <v>5158</v>
      </c>
      <c r="D5159" s="1101">
        <v>28</v>
      </c>
      <c r="E5159" s="1101">
        <v>60</v>
      </c>
      <c r="F5159" s="1101">
        <v>549</v>
      </c>
      <c r="G5159" s="1101">
        <v>8</v>
      </c>
      <c r="H5159" s="1102">
        <f>MID(I5159,1,50)</f>
      </c>
      <c r="I5159" s="1" t="s">
        <v>10802</v>
      </c>
      <c r="J5159" s="1104" t="s">
        <v>10803</v>
      </c>
    </row>
    <row x14ac:dyDescent="0.25" r="5160" customHeight="1" ht="23.25">
      <c r="A5160" s="97">
        <v>91</v>
      </c>
      <c r="B5160" s="2" t="s">
        <v>10787</v>
      </c>
      <c r="C5160" s="1101">
        <v>5159</v>
      </c>
      <c r="D5160" s="1101">
        <v>28</v>
      </c>
      <c r="E5160" s="1101">
        <v>60</v>
      </c>
      <c r="F5160" s="1101">
        <v>549</v>
      </c>
      <c r="G5160" s="1101">
        <v>9</v>
      </c>
      <c r="H5160" s="1102">
        <f>MID(I5160,1,50)</f>
      </c>
      <c r="I5160" s="1" t="s">
        <v>10804</v>
      </c>
      <c r="J5160" s="1104" t="s">
        <v>10805</v>
      </c>
    </row>
    <row x14ac:dyDescent="0.25" r="5161" customHeight="1" ht="23.25">
      <c r="A5161" s="97">
        <v>91</v>
      </c>
      <c r="B5161" s="2" t="s">
        <v>10787</v>
      </c>
      <c r="C5161" s="1101">
        <v>5160</v>
      </c>
      <c r="D5161" s="1101">
        <v>28</v>
      </c>
      <c r="E5161" s="1101">
        <v>60</v>
      </c>
      <c r="F5161" s="1101">
        <v>549</v>
      </c>
      <c r="G5161" s="1101">
        <v>10</v>
      </c>
      <c r="H5161" s="1102">
        <f>MID(I5161,1,50)</f>
      </c>
      <c r="I5161" s="1" t="s">
        <v>10806</v>
      </c>
      <c r="J5161" s="1104" t="s">
        <v>10807</v>
      </c>
    </row>
    <row x14ac:dyDescent="0.25" r="5162" customHeight="1" ht="23.25">
      <c r="A5162" s="97">
        <v>91</v>
      </c>
      <c r="B5162" s="2" t="s">
        <v>10787</v>
      </c>
      <c r="C5162" s="1101">
        <v>5161</v>
      </c>
      <c r="D5162" s="1101">
        <v>28</v>
      </c>
      <c r="E5162" s="1101">
        <v>60</v>
      </c>
      <c r="F5162" s="1101">
        <v>549</v>
      </c>
      <c r="G5162" s="1101">
        <v>11</v>
      </c>
      <c r="H5162" s="1102">
        <f>MID(I5162,1,50)</f>
      </c>
      <c r="I5162" s="1" t="s">
        <v>10808</v>
      </c>
      <c r="J5162" s="1104" t="s">
        <v>10809</v>
      </c>
    </row>
    <row x14ac:dyDescent="0.25" r="5163" customHeight="1" ht="23.25">
      <c r="A5163" s="97">
        <v>91</v>
      </c>
      <c r="B5163" s="2" t="s">
        <v>10787</v>
      </c>
      <c r="C5163" s="1101">
        <v>5162</v>
      </c>
      <c r="D5163" s="1101">
        <v>28</v>
      </c>
      <c r="E5163" s="1101">
        <v>60</v>
      </c>
      <c r="F5163" s="1101">
        <v>550</v>
      </c>
      <c r="G5163" s="1101">
        <v>12</v>
      </c>
      <c r="H5163" s="1102">
        <f>MID(I5163,1,50)</f>
      </c>
      <c r="I5163" s="1" t="s">
        <v>10810</v>
      </c>
      <c r="J5163" s="1104" t="s">
        <v>10811</v>
      </c>
    </row>
    <row x14ac:dyDescent="0.25" r="5164" customHeight="1" ht="23.25">
      <c r="A5164" s="97">
        <v>91</v>
      </c>
      <c r="B5164" s="2" t="s">
        <v>10787</v>
      </c>
      <c r="C5164" s="1101">
        <v>5163</v>
      </c>
      <c r="D5164" s="1101">
        <v>28</v>
      </c>
      <c r="E5164" s="1101">
        <v>60</v>
      </c>
      <c r="F5164" s="1101">
        <v>550</v>
      </c>
      <c r="G5164" s="1101">
        <v>13</v>
      </c>
      <c r="H5164" s="1102">
        <f>MID(I5164,1,50)</f>
      </c>
      <c r="I5164" s="1" t="s">
        <v>10812</v>
      </c>
      <c r="J5164" s="1104" t="s">
        <v>10813</v>
      </c>
    </row>
    <row x14ac:dyDescent="0.25" r="5165" customHeight="1" ht="23.25">
      <c r="A5165" s="97">
        <v>109</v>
      </c>
      <c r="B5165" s="2" t="s">
        <v>10814</v>
      </c>
      <c r="C5165" s="1101">
        <v>5164</v>
      </c>
      <c r="D5165" s="1101">
        <v>28</v>
      </c>
      <c r="E5165" s="1101">
        <v>61</v>
      </c>
      <c r="F5165" s="1101">
        <v>550</v>
      </c>
      <c r="G5165" s="1101">
        <v>1</v>
      </c>
      <c r="H5165" s="1102">
        <f>MID(I5165,1,50)</f>
      </c>
      <c r="I5165" s="1" t="s">
        <v>10739</v>
      </c>
      <c r="J5165" s="1104" t="s">
        <v>10815</v>
      </c>
    </row>
    <row x14ac:dyDescent="0.25" r="5166" customHeight="1" ht="23.25">
      <c r="A5166" s="97">
        <v>109</v>
      </c>
      <c r="B5166" s="2" t="s">
        <v>10814</v>
      </c>
      <c r="C5166" s="1101">
        <v>5165</v>
      </c>
      <c r="D5166" s="1101">
        <v>28</v>
      </c>
      <c r="E5166" s="1101">
        <v>61</v>
      </c>
      <c r="F5166" s="1101">
        <v>550</v>
      </c>
      <c r="G5166" s="1101">
        <v>2</v>
      </c>
      <c r="H5166" s="1102">
        <f>MID(I5166,1,50)</f>
      </c>
      <c r="I5166" s="1" t="s">
        <v>10816</v>
      </c>
      <c r="J5166" s="1104" t="s">
        <v>10817</v>
      </c>
    </row>
    <row x14ac:dyDescent="0.25" r="5167" customHeight="1" ht="23.25">
      <c r="A5167" s="97">
        <v>109</v>
      </c>
      <c r="B5167" s="2" t="s">
        <v>10814</v>
      </c>
      <c r="C5167" s="1101">
        <v>5166</v>
      </c>
      <c r="D5167" s="1101">
        <v>28</v>
      </c>
      <c r="E5167" s="1101">
        <v>61</v>
      </c>
      <c r="F5167" s="1101">
        <v>550</v>
      </c>
      <c r="G5167" s="1101">
        <v>3</v>
      </c>
      <c r="H5167" s="1102">
        <f>MID(I5167,1,50)</f>
      </c>
      <c r="I5167" s="1" t="s">
        <v>10818</v>
      </c>
      <c r="J5167" s="1104" t="s">
        <v>10819</v>
      </c>
    </row>
    <row x14ac:dyDescent="0.25" r="5168" customHeight="1" ht="23.25">
      <c r="A5168" s="97">
        <v>109</v>
      </c>
      <c r="B5168" s="2" t="s">
        <v>10814</v>
      </c>
      <c r="C5168" s="1101">
        <v>5167</v>
      </c>
      <c r="D5168" s="1101">
        <v>28</v>
      </c>
      <c r="E5168" s="1101">
        <v>61</v>
      </c>
      <c r="F5168" s="1101">
        <v>550</v>
      </c>
      <c r="G5168" s="1101">
        <v>4</v>
      </c>
      <c r="H5168" s="1102">
        <f>MID(I5168,1,50)</f>
      </c>
      <c r="I5168" s="1" t="s">
        <v>10820</v>
      </c>
      <c r="J5168" s="1104" t="s">
        <v>10821</v>
      </c>
    </row>
    <row x14ac:dyDescent="0.25" r="5169" customHeight="1" ht="23.25">
      <c r="A5169" s="97">
        <v>109</v>
      </c>
      <c r="B5169" s="2" t="s">
        <v>10814</v>
      </c>
      <c r="C5169" s="1101">
        <v>5168</v>
      </c>
      <c r="D5169" s="1101">
        <v>28</v>
      </c>
      <c r="E5169" s="1101">
        <v>61</v>
      </c>
      <c r="F5169" s="1101">
        <v>550</v>
      </c>
      <c r="G5169" s="1101">
        <v>5</v>
      </c>
      <c r="H5169" s="1102">
        <f>MID(I5169,1,50)</f>
      </c>
      <c r="I5169" s="1" t="s">
        <v>10822</v>
      </c>
      <c r="J5169" s="1104" t="s">
        <v>10823</v>
      </c>
    </row>
    <row x14ac:dyDescent="0.25" r="5170" customHeight="1" ht="23.25">
      <c r="A5170" s="97">
        <v>109</v>
      </c>
      <c r="B5170" s="2" t="s">
        <v>10814</v>
      </c>
      <c r="C5170" s="1101">
        <v>5169</v>
      </c>
      <c r="D5170" s="1101">
        <v>28</v>
      </c>
      <c r="E5170" s="1101">
        <v>61</v>
      </c>
      <c r="F5170" s="1101">
        <v>551</v>
      </c>
      <c r="G5170" s="1101">
        <v>6</v>
      </c>
      <c r="H5170" s="1102">
        <f>MID(I5170,1,50)</f>
      </c>
      <c r="I5170" s="1" t="s">
        <v>10824</v>
      </c>
      <c r="J5170" s="1104" t="s">
        <v>10825</v>
      </c>
    </row>
    <row x14ac:dyDescent="0.25" r="5171" customHeight="1" ht="23.25">
      <c r="A5171" s="97">
        <v>109</v>
      </c>
      <c r="B5171" s="2" t="s">
        <v>10814</v>
      </c>
      <c r="C5171" s="1101">
        <v>5170</v>
      </c>
      <c r="D5171" s="1101">
        <v>28</v>
      </c>
      <c r="E5171" s="1101">
        <v>61</v>
      </c>
      <c r="F5171" s="1101">
        <v>551</v>
      </c>
      <c r="G5171" s="1101">
        <v>7</v>
      </c>
      <c r="H5171" s="1102">
        <f>MID(I5171,1,50)</f>
      </c>
      <c r="I5171" s="1" t="s">
        <v>10826</v>
      </c>
      <c r="J5171" s="1104" t="s">
        <v>10827</v>
      </c>
    </row>
    <row x14ac:dyDescent="0.25" r="5172" customHeight="1" ht="23.25">
      <c r="A5172" s="97">
        <v>109</v>
      </c>
      <c r="B5172" s="2" t="s">
        <v>10814</v>
      </c>
      <c r="C5172" s="1101">
        <v>5171</v>
      </c>
      <c r="D5172" s="1101">
        <v>28</v>
      </c>
      <c r="E5172" s="1101">
        <v>61</v>
      </c>
      <c r="F5172" s="1101">
        <v>551</v>
      </c>
      <c r="G5172" s="1101">
        <v>8</v>
      </c>
      <c r="H5172" s="1102">
        <f>MID(I5172,1,50)</f>
      </c>
      <c r="I5172" s="1" t="s">
        <v>10828</v>
      </c>
      <c r="J5172" s="1104" t="s">
        <v>10829</v>
      </c>
    </row>
    <row x14ac:dyDescent="0.25" r="5173" customHeight="1" ht="23.25">
      <c r="A5173" s="97">
        <v>109</v>
      </c>
      <c r="B5173" s="2" t="s">
        <v>10814</v>
      </c>
      <c r="C5173" s="1101">
        <v>5172</v>
      </c>
      <c r="D5173" s="1101">
        <v>28</v>
      </c>
      <c r="E5173" s="1101">
        <v>61</v>
      </c>
      <c r="F5173" s="1101">
        <v>551</v>
      </c>
      <c r="G5173" s="1101">
        <v>9</v>
      </c>
      <c r="H5173" s="1102">
        <f>MID(I5173,1,50)</f>
      </c>
      <c r="I5173" s="1" t="s">
        <v>10830</v>
      </c>
      <c r="J5173" s="1104" t="s">
        <v>10831</v>
      </c>
    </row>
    <row x14ac:dyDescent="0.25" r="5174" customHeight="1" ht="23.25">
      <c r="A5174" s="97">
        <v>109</v>
      </c>
      <c r="B5174" s="2" t="s">
        <v>10814</v>
      </c>
      <c r="C5174" s="1101">
        <v>5173</v>
      </c>
      <c r="D5174" s="1101">
        <v>28</v>
      </c>
      <c r="E5174" s="1101">
        <v>61</v>
      </c>
      <c r="F5174" s="1101">
        <v>551</v>
      </c>
      <c r="G5174" s="1101">
        <v>10</v>
      </c>
      <c r="H5174" s="1102">
        <f>MID(I5174,1,50)</f>
      </c>
      <c r="I5174" s="1" t="s">
        <v>10832</v>
      </c>
      <c r="J5174" s="1104" t="s">
        <v>10833</v>
      </c>
    </row>
    <row x14ac:dyDescent="0.25" r="5175" customHeight="1" ht="23.25">
      <c r="A5175" s="97">
        <v>109</v>
      </c>
      <c r="B5175" s="2" t="s">
        <v>10814</v>
      </c>
      <c r="C5175" s="1101">
        <v>5174</v>
      </c>
      <c r="D5175" s="1101">
        <v>28</v>
      </c>
      <c r="E5175" s="1101">
        <v>61</v>
      </c>
      <c r="F5175" s="1101">
        <v>551</v>
      </c>
      <c r="G5175" s="1101">
        <v>11</v>
      </c>
      <c r="H5175" s="1102">
        <f>MID(I5175,1,50)</f>
      </c>
      <c r="I5175" s="1" t="s">
        <v>10834</v>
      </c>
      <c r="J5175" s="1104" t="s">
        <v>10835</v>
      </c>
    </row>
    <row x14ac:dyDescent="0.25" r="5176" customHeight="1" ht="23.25">
      <c r="A5176" s="97">
        <v>109</v>
      </c>
      <c r="B5176" s="2" t="s">
        <v>10814</v>
      </c>
      <c r="C5176" s="1101">
        <v>5175</v>
      </c>
      <c r="D5176" s="1101">
        <v>28</v>
      </c>
      <c r="E5176" s="1101">
        <v>61</v>
      </c>
      <c r="F5176" s="1101">
        <v>551</v>
      </c>
      <c r="G5176" s="1101">
        <v>12</v>
      </c>
      <c r="H5176" s="1102">
        <f>MID(I5176,1,50)</f>
      </c>
      <c r="I5176" s="1" t="s">
        <v>10836</v>
      </c>
      <c r="J5176" s="1104" t="s">
        <v>10837</v>
      </c>
    </row>
    <row x14ac:dyDescent="0.25" r="5177" customHeight="1" ht="23.25">
      <c r="A5177" s="97">
        <v>109</v>
      </c>
      <c r="B5177" s="2" t="s">
        <v>10814</v>
      </c>
      <c r="C5177" s="1101">
        <v>5176</v>
      </c>
      <c r="D5177" s="1101">
        <v>28</v>
      </c>
      <c r="E5177" s="1101">
        <v>61</v>
      </c>
      <c r="F5177" s="1101">
        <v>551</v>
      </c>
      <c r="G5177" s="1101">
        <v>13</v>
      </c>
      <c r="H5177" s="1102">
        <f>MID(I5177,1,50)</f>
      </c>
      <c r="I5177" s="1" t="s">
        <v>10838</v>
      </c>
      <c r="J5177" s="1104" t="s">
        <v>10839</v>
      </c>
    </row>
    <row x14ac:dyDescent="0.25" r="5178" customHeight="1" ht="23.25">
      <c r="A5178" s="97">
        <v>109</v>
      </c>
      <c r="B5178" s="2" t="s">
        <v>10814</v>
      </c>
      <c r="C5178" s="1101">
        <v>5177</v>
      </c>
      <c r="D5178" s="1101">
        <v>28</v>
      </c>
      <c r="E5178" s="1101">
        <v>61</v>
      </c>
      <c r="F5178" s="1101">
        <v>551</v>
      </c>
      <c r="G5178" s="1101">
        <v>14</v>
      </c>
      <c r="H5178" s="1102">
        <f>MID(I5178,1,50)</f>
      </c>
      <c r="I5178" s="1" t="s">
        <v>10840</v>
      </c>
      <c r="J5178" s="1104" t="s">
        <v>10841</v>
      </c>
    </row>
    <row x14ac:dyDescent="0.25" r="5179" customHeight="1" ht="23.25">
      <c r="A5179" s="97">
        <v>110</v>
      </c>
      <c r="B5179" s="2" t="s">
        <v>10842</v>
      </c>
      <c r="C5179" s="1101">
        <v>5178</v>
      </c>
      <c r="D5179" s="1101">
        <v>28</v>
      </c>
      <c r="E5179" s="1101">
        <v>62</v>
      </c>
      <c r="F5179" s="1101">
        <v>552</v>
      </c>
      <c r="G5179" s="1101">
        <v>1</v>
      </c>
      <c r="H5179" s="1102">
        <f>MID(I5179,1,50)</f>
      </c>
      <c r="I5179" s="1" t="s">
        <v>10843</v>
      </c>
      <c r="J5179" s="1104" t="s">
        <v>10844</v>
      </c>
    </row>
    <row x14ac:dyDescent="0.25" r="5180" customHeight="1" ht="23.25">
      <c r="A5180" s="97">
        <v>110</v>
      </c>
      <c r="B5180" s="2" t="s">
        <v>10842</v>
      </c>
      <c r="C5180" s="1101">
        <v>5179</v>
      </c>
      <c r="D5180" s="1101">
        <v>28</v>
      </c>
      <c r="E5180" s="1101">
        <v>62</v>
      </c>
      <c r="F5180" s="1101">
        <v>552</v>
      </c>
      <c r="G5180" s="1101">
        <v>2</v>
      </c>
      <c r="H5180" s="1102">
        <f>MID(I5180,1,50)</f>
      </c>
      <c r="I5180" s="1" t="s">
        <v>10845</v>
      </c>
      <c r="J5180" s="1104" t="s">
        <v>10846</v>
      </c>
    </row>
    <row x14ac:dyDescent="0.25" r="5181" customHeight="1" ht="23.25">
      <c r="A5181" s="97">
        <v>110</v>
      </c>
      <c r="B5181" s="2" t="s">
        <v>10842</v>
      </c>
      <c r="C5181" s="1101">
        <v>5180</v>
      </c>
      <c r="D5181" s="1101">
        <v>28</v>
      </c>
      <c r="E5181" s="1101">
        <v>62</v>
      </c>
      <c r="F5181" s="1101">
        <v>552</v>
      </c>
      <c r="G5181" s="1101">
        <v>3</v>
      </c>
      <c r="H5181" s="1102">
        <f>MID(I5181,1,50)</f>
      </c>
      <c r="I5181" s="1" t="s">
        <v>10847</v>
      </c>
      <c r="J5181" s="1104" t="s">
        <v>10848</v>
      </c>
    </row>
    <row x14ac:dyDescent="0.25" r="5182" customHeight="1" ht="23.25">
      <c r="A5182" s="97">
        <v>110</v>
      </c>
      <c r="B5182" s="2" t="s">
        <v>10842</v>
      </c>
      <c r="C5182" s="1101">
        <v>5181</v>
      </c>
      <c r="D5182" s="1101">
        <v>28</v>
      </c>
      <c r="E5182" s="1101">
        <v>62</v>
      </c>
      <c r="F5182" s="1101">
        <v>552</v>
      </c>
      <c r="G5182" s="1101">
        <v>4</v>
      </c>
      <c r="H5182" s="1102">
        <f>MID(I5182,1,50)</f>
      </c>
      <c r="I5182" s="1" t="s">
        <v>10849</v>
      </c>
      <c r="J5182" s="1104" t="s">
        <v>10850</v>
      </c>
    </row>
    <row x14ac:dyDescent="0.25" r="5183" customHeight="1" ht="23.25">
      <c r="A5183" s="97">
        <v>110</v>
      </c>
      <c r="B5183" s="2" t="s">
        <v>10842</v>
      </c>
      <c r="C5183" s="1101">
        <v>5182</v>
      </c>
      <c r="D5183" s="1101">
        <v>28</v>
      </c>
      <c r="E5183" s="1101">
        <v>62</v>
      </c>
      <c r="F5183" s="1101">
        <v>552</v>
      </c>
      <c r="G5183" s="1101">
        <v>5</v>
      </c>
      <c r="H5183" s="1102">
        <f>MID(I5183,1,50)</f>
      </c>
      <c r="I5183" s="1" t="s">
        <v>10851</v>
      </c>
      <c r="J5183" s="1104" t="s">
        <v>10852</v>
      </c>
    </row>
    <row x14ac:dyDescent="0.25" r="5184" customHeight="1" ht="23.25">
      <c r="A5184" s="97">
        <v>110</v>
      </c>
      <c r="B5184" s="2" t="s">
        <v>10842</v>
      </c>
      <c r="C5184" s="1101">
        <v>5183</v>
      </c>
      <c r="D5184" s="1101">
        <v>28</v>
      </c>
      <c r="E5184" s="1101">
        <v>62</v>
      </c>
      <c r="F5184" s="1101">
        <v>552</v>
      </c>
      <c r="G5184" s="1101">
        <v>6</v>
      </c>
      <c r="H5184" s="1102">
        <f>MID(I5184,1,50)</f>
      </c>
      <c r="I5184" s="1" t="s">
        <v>10853</v>
      </c>
      <c r="J5184" s="1104" t="s">
        <v>10854</v>
      </c>
    </row>
    <row x14ac:dyDescent="0.25" r="5185" customHeight="1" ht="23.25">
      <c r="A5185" s="97">
        <v>110</v>
      </c>
      <c r="B5185" s="2" t="s">
        <v>10842</v>
      </c>
      <c r="C5185" s="1101">
        <v>5184</v>
      </c>
      <c r="D5185" s="1101">
        <v>28</v>
      </c>
      <c r="E5185" s="1101">
        <v>62</v>
      </c>
      <c r="F5185" s="1101">
        <v>552</v>
      </c>
      <c r="G5185" s="1101">
        <v>7</v>
      </c>
      <c r="H5185" s="1102">
        <f>MID(I5185,1,50)</f>
      </c>
      <c r="I5185" s="1" t="s">
        <v>10855</v>
      </c>
      <c r="J5185" s="1104" t="s">
        <v>10856</v>
      </c>
    </row>
    <row x14ac:dyDescent="0.25" r="5186" customHeight="1" ht="23.25">
      <c r="A5186" s="97">
        <v>110</v>
      </c>
      <c r="B5186" s="2" t="s">
        <v>10842</v>
      </c>
      <c r="C5186" s="1101">
        <v>5185</v>
      </c>
      <c r="D5186" s="1101">
        <v>28</v>
      </c>
      <c r="E5186" s="1101">
        <v>62</v>
      </c>
      <c r="F5186" s="1101">
        <v>552</v>
      </c>
      <c r="G5186" s="1101">
        <v>8</v>
      </c>
      <c r="H5186" s="1102">
        <f>MID(I5186,1,50)</f>
      </c>
      <c r="I5186" s="1" t="s">
        <v>10857</v>
      </c>
      <c r="J5186" s="1104" t="s">
        <v>10858</v>
      </c>
    </row>
    <row x14ac:dyDescent="0.25" r="5187" customHeight="1" ht="23.25">
      <c r="A5187" s="97">
        <v>110</v>
      </c>
      <c r="B5187" s="2" t="s">
        <v>10842</v>
      </c>
      <c r="C5187" s="1101">
        <v>5186</v>
      </c>
      <c r="D5187" s="1101">
        <v>28</v>
      </c>
      <c r="E5187" s="1101">
        <v>62</v>
      </c>
      <c r="F5187" s="1101">
        <v>553</v>
      </c>
      <c r="G5187" s="1101">
        <v>9</v>
      </c>
      <c r="H5187" s="1102">
        <f>MID(I5187,1,50)</f>
      </c>
      <c r="I5187" s="1" t="s">
        <v>10859</v>
      </c>
      <c r="J5187" s="1104" t="s">
        <v>10860</v>
      </c>
    </row>
    <row x14ac:dyDescent="0.25" r="5188" customHeight="1" ht="23.25">
      <c r="A5188" s="97">
        <v>110</v>
      </c>
      <c r="B5188" s="2" t="s">
        <v>10842</v>
      </c>
      <c r="C5188" s="1101">
        <v>5187</v>
      </c>
      <c r="D5188" s="1101">
        <v>28</v>
      </c>
      <c r="E5188" s="1101">
        <v>62</v>
      </c>
      <c r="F5188" s="1101">
        <v>553</v>
      </c>
      <c r="G5188" s="1101">
        <v>10</v>
      </c>
      <c r="H5188" s="1102">
        <f>MID(I5188,1,50)</f>
      </c>
      <c r="I5188" s="1" t="s">
        <v>10861</v>
      </c>
      <c r="J5188" s="1104" t="s">
        <v>10862</v>
      </c>
    </row>
    <row x14ac:dyDescent="0.25" r="5189" customHeight="1" ht="23.25">
      <c r="A5189" s="97">
        <v>110</v>
      </c>
      <c r="B5189" s="2" t="s">
        <v>10842</v>
      </c>
      <c r="C5189" s="1101">
        <v>5188</v>
      </c>
      <c r="D5189" s="1101">
        <v>28</v>
      </c>
      <c r="E5189" s="1101">
        <v>62</v>
      </c>
      <c r="F5189" s="1101">
        <v>553</v>
      </c>
      <c r="G5189" s="1101">
        <v>11</v>
      </c>
      <c r="H5189" s="1102">
        <f>MID(I5189,1,50)</f>
      </c>
      <c r="I5189" s="1" t="s">
        <v>10863</v>
      </c>
      <c r="J5189" s="1104" t="s">
        <v>10864</v>
      </c>
    </row>
    <row x14ac:dyDescent="0.25" r="5190" customHeight="1" ht="23.25">
      <c r="A5190" s="97">
        <v>104</v>
      </c>
      <c r="B5190" s="2" t="s">
        <v>10865</v>
      </c>
      <c r="C5190" s="1101">
        <v>5189</v>
      </c>
      <c r="D5190" s="1101">
        <v>28</v>
      </c>
      <c r="E5190" s="1101">
        <v>63</v>
      </c>
      <c r="F5190" s="1101">
        <v>553</v>
      </c>
      <c r="G5190" s="1101">
        <v>1</v>
      </c>
      <c r="H5190" s="1102">
        <f>MID(I5190,1,50)</f>
      </c>
      <c r="I5190" s="1" t="s">
        <v>10866</v>
      </c>
      <c r="J5190" s="1104" t="s">
        <v>10867</v>
      </c>
    </row>
    <row x14ac:dyDescent="0.25" r="5191" customHeight="1" ht="23.25">
      <c r="A5191" s="97">
        <v>104</v>
      </c>
      <c r="B5191" s="2" t="s">
        <v>10865</v>
      </c>
      <c r="C5191" s="1101">
        <v>5190</v>
      </c>
      <c r="D5191" s="1101">
        <v>28</v>
      </c>
      <c r="E5191" s="1101">
        <v>63</v>
      </c>
      <c r="F5191" s="1101">
        <v>553</v>
      </c>
      <c r="G5191" s="1101">
        <v>2</v>
      </c>
      <c r="H5191" s="1102">
        <f>MID(I5191,1,50)</f>
      </c>
      <c r="I5191" s="1" t="s">
        <v>10868</v>
      </c>
      <c r="J5191" s="1104" t="s">
        <v>10869</v>
      </c>
    </row>
    <row x14ac:dyDescent="0.25" r="5192" customHeight="1" ht="23.25">
      <c r="A5192" s="97">
        <v>104</v>
      </c>
      <c r="B5192" s="2" t="s">
        <v>10865</v>
      </c>
      <c r="C5192" s="1101">
        <v>5191</v>
      </c>
      <c r="D5192" s="1101">
        <v>28</v>
      </c>
      <c r="E5192" s="1101">
        <v>63</v>
      </c>
      <c r="F5192" s="1101">
        <v>553</v>
      </c>
      <c r="G5192" s="1101">
        <v>3</v>
      </c>
      <c r="H5192" s="1102">
        <f>MID(I5192,1,50)</f>
      </c>
      <c r="I5192" s="1" t="s">
        <v>10870</v>
      </c>
      <c r="J5192" s="1104" t="s">
        <v>10871</v>
      </c>
    </row>
    <row x14ac:dyDescent="0.25" r="5193" customHeight="1" ht="23.25">
      <c r="A5193" s="97">
        <v>104</v>
      </c>
      <c r="B5193" s="2" t="s">
        <v>10865</v>
      </c>
      <c r="C5193" s="1101">
        <v>5192</v>
      </c>
      <c r="D5193" s="1101">
        <v>28</v>
      </c>
      <c r="E5193" s="1101">
        <v>63</v>
      </c>
      <c r="F5193" s="1101">
        <v>553</v>
      </c>
      <c r="G5193" s="1101">
        <v>4</v>
      </c>
      <c r="H5193" s="1102">
        <f>MID(I5193,1,50)</f>
      </c>
      <c r="I5193" s="1" t="s">
        <v>10872</v>
      </c>
      <c r="J5193" s="1104" t="s">
        <v>10873</v>
      </c>
    </row>
    <row x14ac:dyDescent="0.25" r="5194" customHeight="1" ht="23.25">
      <c r="A5194" s="97">
        <v>104</v>
      </c>
      <c r="B5194" s="2" t="s">
        <v>10865</v>
      </c>
      <c r="C5194" s="1101">
        <v>5193</v>
      </c>
      <c r="D5194" s="1101">
        <v>28</v>
      </c>
      <c r="E5194" s="1101">
        <v>63</v>
      </c>
      <c r="F5194" s="1101">
        <v>554</v>
      </c>
      <c r="G5194" s="1101">
        <v>5</v>
      </c>
      <c r="H5194" s="1102">
        <f>MID(I5194,1,50)</f>
      </c>
      <c r="I5194" s="1" t="s">
        <v>10874</v>
      </c>
      <c r="J5194" s="1104" t="s">
        <v>10875</v>
      </c>
    </row>
    <row x14ac:dyDescent="0.25" r="5195" customHeight="1" ht="23.25">
      <c r="A5195" s="97">
        <v>104</v>
      </c>
      <c r="B5195" s="2" t="s">
        <v>10865</v>
      </c>
      <c r="C5195" s="1101">
        <v>5194</v>
      </c>
      <c r="D5195" s="1101">
        <v>28</v>
      </c>
      <c r="E5195" s="1101">
        <v>63</v>
      </c>
      <c r="F5195" s="1101">
        <v>554</v>
      </c>
      <c r="G5195" s="1101">
        <v>6</v>
      </c>
      <c r="H5195" s="1102">
        <f>MID(I5195,1,50)</f>
      </c>
      <c r="I5195" s="1" t="s">
        <v>10876</v>
      </c>
      <c r="J5195" s="1104" t="s">
        <v>10877</v>
      </c>
    </row>
    <row x14ac:dyDescent="0.25" r="5196" customHeight="1" ht="23.25">
      <c r="A5196" s="97">
        <v>104</v>
      </c>
      <c r="B5196" s="2" t="s">
        <v>10865</v>
      </c>
      <c r="C5196" s="1101">
        <v>5195</v>
      </c>
      <c r="D5196" s="1101">
        <v>28</v>
      </c>
      <c r="E5196" s="1101">
        <v>63</v>
      </c>
      <c r="F5196" s="1101">
        <v>554</v>
      </c>
      <c r="G5196" s="1101">
        <v>7</v>
      </c>
      <c r="H5196" s="1102">
        <f>MID(I5196,1,50)</f>
      </c>
      <c r="I5196" s="1" t="s">
        <v>10878</v>
      </c>
      <c r="J5196" s="1104" t="s">
        <v>10879</v>
      </c>
    </row>
    <row x14ac:dyDescent="0.25" r="5197" customHeight="1" ht="23.25">
      <c r="A5197" s="97">
        <v>104</v>
      </c>
      <c r="B5197" s="2" t="s">
        <v>10865</v>
      </c>
      <c r="C5197" s="1101">
        <v>5196</v>
      </c>
      <c r="D5197" s="1101">
        <v>28</v>
      </c>
      <c r="E5197" s="1101">
        <v>63</v>
      </c>
      <c r="F5197" s="1101">
        <v>554</v>
      </c>
      <c r="G5197" s="1101">
        <v>8</v>
      </c>
      <c r="H5197" s="1102">
        <f>MID(I5197,1,50)</f>
      </c>
      <c r="I5197" s="1" t="s">
        <v>10880</v>
      </c>
      <c r="J5197" s="1104" t="s">
        <v>10881</v>
      </c>
    </row>
    <row x14ac:dyDescent="0.25" r="5198" customHeight="1" ht="23.25">
      <c r="A5198" s="97">
        <v>104</v>
      </c>
      <c r="B5198" s="2" t="s">
        <v>10865</v>
      </c>
      <c r="C5198" s="1101">
        <v>5197</v>
      </c>
      <c r="D5198" s="1101">
        <v>28</v>
      </c>
      <c r="E5198" s="1101">
        <v>63</v>
      </c>
      <c r="F5198" s="1101">
        <v>554</v>
      </c>
      <c r="G5198" s="1101">
        <v>9</v>
      </c>
      <c r="H5198" s="1102">
        <f>MID(I5198,1,50)</f>
      </c>
      <c r="I5198" s="1" t="s">
        <v>10882</v>
      </c>
      <c r="J5198" s="1104" t="s">
        <v>10883</v>
      </c>
    </row>
    <row x14ac:dyDescent="0.25" r="5199" customHeight="1" ht="23.25">
      <c r="A5199" s="97">
        <v>104</v>
      </c>
      <c r="B5199" s="2" t="s">
        <v>10865</v>
      </c>
      <c r="C5199" s="1101">
        <v>5198</v>
      </c>
      <c r="D5199" s="1101">
        <v>28</v>
      </c>
      <c r="E5199" s="1101">
        <v>63</v>
      </c>
      <c r="F5199" s="1101">
        <v>554</v>
      </c>
      <c r="G5199" s="1101">
        <v>10</v>
      </c>
      <c r="H5199" s="1102">
        <f>MID(I5199,1,50)</f>
      </c>
      <c r="I5199" s="1" t="s">
        <v>10884</v>
      </c>
      <c r="J5199" s="1104" t="s">
        <v>10885</v>
      </c>
    </row>
    <row x14ac:dyDescent="0.25" r="5200" customHeight="1" ht="23.25">
      <c r="A5200" s="97">
        <v>104</v>
      </c>
      <c r="B5200" s="2" t="s">
        <v>10865</v>
      </c>
      <c r="C5200" s="1101">
        <v>5199</v>
      </c>
      <c r="D5200" s="1101">
        <v>28</v>
      </c>
      <c r="E5200" s="1101">
        <v>63</v>
      </c>
      <c r="F5200" s="1101">
        <v>554</v>
      </c>
      <c r="G5200" s="1101">
        <v>11</v>
      </c>
      <c r="H5200" s="1102">
        <f>MID(I5200,1,50)</f>
      </c>
      <c r="I5200" s="1" t="s">
        <v>10886</v>
      </c>
      <c r="J5200" s="1104" t="s">
        <v>10887</v>
      </c>
    </row>
    <row x14ac:dyDescent="0.25" r="5201" customHeight="1" ht="23.25">
      <c r="A5201" s="97">
        <v>108</v>
      </c>
      <c r="B5201" s="2" t="s">
        <v>10888</v>
      </c>
      <c r="C5201" s="1101">
        <v>5200</v>
      </c>
      <c r="D5201" s="1101">
        <v>28</v>
      </c>
      <c r="E5201" s="1101">
        <v>64</v>
      </c>
      <c r="F5201" s="1101">
        <v>555</v>
      </c>
      <c r="G5201" s="1101">
        <v>1</v>
      </c>
      <c r="H5201" s="1102">
        <f>MID(I5201,1,50)</f>
      </c>
      <c r="I5201" s="1" t="s">
        <v>10889</v>
      </c>
      <c r="J5201" s="1104" t="s">
        <v>10890</v>
      </c>
    </row>
    <row x14ac:dyDescent="0.25" r="5202" customHeight="1" ht="23.25">
      <c r="A5202" s="97">
        <v>108</v>
      </c>
      <c r="B5202" s="2" t="s">
        <v>10888</v>
      </c>
      <c r="C5202" s="1101">
        <v>5201</v>
      </c>
      <c r="D5202" s="1101">
        <v>28</v>
      </c>
      <c r="E5202" s="1101">
        <v>64</v>
      </c>
      <c r="F5202" s="1101">
        <v>555</v>
      </c>
      <c r="G5202" s="1101">
        <v>2</v>
      </c>
      <c r="H5202" s="1102">
        <f>MID(I5202,1,50)</f>
      </c>
      <c r="I5202" s="1" t="s">
        <v>10891</v>
      </c>
      <c r="J5202" s="1104" t="s">
        <v>10892</v>
      </c>
    </row>
    <row x14ac:dyDescent="0.25" r="5203" customHeight="1" ht="23.25">
      <c r="A5203" s="97">
        <v>108</v>
      </c>
      <c r="B5203" s="2" t="s">
        <v>10888</v>
      </c>
      <c r="C5203" s="1101">
        <v>5202</v>
      </c>
      <c r="D5203" s="1101">
        <v>28</v>
      </c>
      <c r="E5203" s="1101">
        <v>64</v>
      </c>
      <c r="F5203" s="1101">
        <v>555</v>
      </c>
      <c r="G5203" s="1101">
        <v>3</v>
      </c>
      <c r="H5203" s="1102">
        <f>MID(I5203,1,50)</f>
      </c>
      <c r="I5203" s="1" t="s">
        <v>10893</v>
      </c>
      <c r="J5203" s="1104" t="s">
        <v>10894</v>
      </c>
    </row>
    <row x14ac:dyDescent="0.25" r="5204" customHeight="1" ht="23.25">
      <c r="A5204" s="97">
        <v>108</v>
      </c>
      <c r="B5204" s="2" t="s">
        <v>10888</v>
      </c>
      <c r="C5204" s="1101">
        <v>5203</v>
      </c>
      <c r="D5204" s="1101">
        <v>28</v>
      </c>
      <c r="E5204" s="1101">
        <v>64</v>
      </c>
      <c r="F5204" s="1101">
        <v>555</v>
      </c>
      <c r="G5204" s="1101">
        <v>4</v>
      </c>
      <c r="H5204" s="1102">
        <f>MID(I5204,1,50)</f>
      </c>
      <c r="I5204" s="1" t="s">
        <v>10895</v>
      </c>
      <c r="J5204" s="1104" t="s">
        <v>10896</v>
      </c>
    </row>
    <row x14ac:dyDescent="0.25" r="5205" customHeight="1" ht="23.25">
      <c r="A5205" s="97">
        <v>108</v>
      </c>
      <c r="B5205" s="2" t="s">
        <v>10888</v>
      </c>
      <c r="C5205" s="1101">
        <v>5204</v>
      </c>
      <c r="D5205" s="1101">
        <v>28</v>
      </c>
      <c r="E5205" s="1101">
        <v>64</v>
      </c>
      <c r="F5205" s="1101">
        <v>555</v>
      </c>
      <c r="G5205" s="1101">
        <v>5</v>
      </c>
      <c r="H5205" s="1102">
        <f>MID(I5205,1,50)</f>
      </c>
      <c r="I5205" s="1" t="s">
        <v>10897</v>
      </c>
      <c r="J5205" s="1104" t="s">
        <v>10898</v>
      </c>
    </row>
    <row x14ac:dyDescent="0.25" r="5206" customHeight="1" ht="23.25">
      <c r="A5206" s="97">
        <v>108</v>
      </c>
      <c r="B5206" s="2" t="s">
        <v>10888</v>
      </c>
      <c r="C5206" s="1101">
        <v>5205</v>
      </c>
      <c r="D5206" s="1101">
        <v>28</v>
      </c>
      <c r="E5206" s="1101">
        <v>64</v>
      </c>
      <c r="F5206" s="1101">
        <v>555</v>
      </c>
      <c r="G5206" s="1101">
        <v>6</v>
      </c>
      <c r="H5206" s="1102">
        <f>MID(I5206,1,50)</f>
      </c>
      <c r="I5206" s="1" t="s">
        <v>10899</v>
      </c>
      <c r="J5206" s="1104" t="s">
        <v>10900</v>
      </c>
    </row>
    <row x14ac:dyDescent="0.25" r="5207" customHeight="1" ht="23.25">
      <c r="A5207" s="97">
        <v>108</v>
      </c>
      <c r="B5207" s="2" t="s">
        <v>10888</v>
      </c>
      <c r="C5207" s="1101">
        <v>5206</v>
      </c>
      <c r="D5207" s="1101">
        <v>28</v>
      </c>
      <c r="E5207" s="1101">
        <v>64</v>
      </c>
      <c r="F5207" s="1101">
        <v>555</v>
      </c>
      <c r="G5207" s="1101">
        <v>7</v>
      </c>
      <c r="H5207" s="1102">
        <f>MID(I5207,1,50)</f>
      </c>
      <c r="I5207" s="1" t="s">
        <v>10901</v>
      </c>
      <c r="J5207" s="1104" t="s">
        <v>10902</v>
      </c>
    </row>
    <row x14ac:dyDescent="0.25" r="5208" customHeight="1" ht="23.25">
      <c r="A5208" s="97">
        <v>108</v>
      </c>
      <c r="B5208" s="2" t="s">
        <v>10888</v>
      </c>
      <c r="C5208" s="1101">
        <v>5207</v>
      </c>
      <c r="D5208" s="1101">
        <v>28</v>
      </c>
      <c r="E5208" s="1101">
        <v>64</v>
      </c>
      <c r="F5208" s="1101">
        <v>555</v>
      </c>
      <c r="G5208" s="1101">
        <v>8</v>
      </c>
      <c r="H5208" s="1102">
        <f>MID(I5208,1,50)</f>
      </c>
      <c r="I5208" s="1" t="s">
        <v>10903</v>
      </c>
      <c r="J5208" s="1104" t="s">
        <v>10904</v>
      </c>
    </row>
    <row x14ac:dyDescent="0.25" r="5209" customHeight="1" ht="23.25">
      <c r="A5209" s="97">
        <v>108</v>
      </c>
      <c r="B5209" s="2" t="s">
        <v>10888</v>
      </c>
      <c r="C5209" s="1101">
        <v>5208</v>
      </c>
      <c r="D5209" s="1101">
        <v>28</v>
      </c>
      <c r="E5209" s="1101">
        <v>64</v>
      </c>
      <c r="F5209" s="1101">
        <v>555</v>
      </c>
      <c r="G5209" s="1101">
        <v>9</v>
      </c>
      <c r="H5209" s="1102">
        <f>MID(I5209,1,50)</f>
      </c>
      <c r="I5209" s="1" t="s">
        <v>10905</v>
      </c>
      <c r="J5209" s="1104" t="s">
        <v>10906</v>
      </c>
    </row>
    <row x14ac:dyDescent="0.25" r="5210" customHeight="1" ht="23.25">
      <c r="A5210" s="97">
        <v>108</v>
      </c>
      <c r="B5210" s="2" t="s">
        <v>10888</v>
      </c>
      <c r="C5210" s="1101">
        <v>5209</v>
      </c>
      <c r="D5210" s="1101">
        <v>28</v>
      </c>
      <c r="E5210" s="1101">
        <v>64</v>
      </c>
      <c r="F5210" s="1101">
        <v>556</v>
      </c>
      <c r="G5210" s="1101">
        <v>10</v>
      </c>
      <c r="H5210" s="1102">
        <f>MID(I5210,1,50)</f>
      </c>
      <c r="I5210" s="1" t="s">
        <v>10907</v>
      </c>
      <c r="J5210" s="1104" t="s">
        <v>10908</v>
      </c>
    </row>
    <row x14ac:dyDescent="0.25" r="5211" customHeight="1" ht="23.25">
      <c r="A5211" s="97">
        <v>108</v>
      </c>
      <c r="B5211" s="2" t="s">
        <v>10888</v>
      </c>
      <c r="C5211" s="1101">
        <v>5210</v>
      </c>
      <c r="D5211" s="1101">
        <v>28</v>
      </c>
      <c r="E5211" s="1101">
        <v>64</v>
      </c>
      <c r="F5211" s="1101">
        <v>556</v>
      </c>
      <c r="G5211" s="1101">
        <v>11</v>
      </c>
      <c r="H5211" s="1102">
        <f>MID(I5211,1,50)</f>
      </c>
      <c r="I5211" s="1" t="s">
        <v>10909</v>
      </c>
      <c r="J5211" s="1104" t="s">
        <v>10910</v>
      </c>
    </row>
    <row x14ac:dyDescent="0.25" r="5212" customHeight="1" ht="23.25">
      <c r="A5212" s="97">
        <v>108</v>
      </c>
      <c r="B5212" s="2" t="s">
        <v>10888</v>
      </c>
      <c r="C5212" s="1101">
        <v>5211</v>
      </c>
      <c r="D5212" s="1101">
        <v>28</v>
      </c>
      <c r="E5212" s="1101">
        <v>64</v>
      </c>
      <c r="F5212" s="1101">
        <v>556</v>
      </c>
      <c r="G5212" s="1101">
        <v>12</v>
      </c>
      <c r="H5212" s="1102">
        <f>MID(I5212,1,50)</f>
      </c>
      <c r="I5212" s="1" t="s">
        <v>10911</v>
      </c>
      <c r="J5212" s="1104" t="s">
        <v>10912</v>
      </c>
    </row>
    <row x14ac:dyDescent="0.25" r="5213" customHeight="1" ht="23.25">
      <c r="A5213" s="97">
        <v>108</v>
      </c>
      <c r="B5213" s="2" t="s">
        <v>10888</v>
      </c>
      <c r="C5213" s="1101">
        <v>5212</v>
      </c>
      <c r="D5213" s="1101">
        <v>28</v>
      </c>
      <c r="E5213" s="1101">
        <v>64</v>
      </c>
      <c r="F5213" s="1101">
        <v>556</v>
      </c>
      <c r="G5213" s="1101">
        <v>13</v>
      </c>
      <c r="H5213" s="1102">
        <f>MID(I5213,1,50)</f>
      </c>
      <c r="I5213" s="1" t="s">
        <v>10913</v>
      </c>
      <c r="J5213" s="1104" t="s">
        <v>10914</v>
      </c>
    </row>
    <row x14ac:dyDescent="0.25" r="5214" customHeight="1" ht="23.25">
      <c r="A5214" s="97">
        <v>108</v>
      </c>
      <c r="B5214" s="2" t="s">
        <v>10888</v>
      </c>
      <c r="C5214" s="1101">
        <v>5213</v>
      </c>
      <c r="D5214" s="1101">
        <v>28</v>
      </c>
      <c r="E5214" s="1101">
        <v>64</v>
      </c>
      <c r="F5214" s="1101">
        <v>556</v>
      </c>
      <c r="G5214" s="1101">
        <v>14</v>
      </c>
      <c r="H5214" s="1102">
        <f>MID(I5214,1,50)</f>
      </c>
      <c r="I5214" s="1" t="s">
        <v>10915</v>
      </c>
      <c r="J5214" s="1104" t="s">
        <v>10916</v>
      </c>
    </row>
    <row x14ac:dyDescent="0.25" r="5215" customHeight="1" ht="23.25">
      <c r="A5215" s="97">
        <v>108</v>
      </c>
      <c r="B5215" s="2" t="s">
        <v>10888</v>
      </c>
      <c r="C5215" s="1101">
        <v>5214</v>
      </c>
      <c r="D5215" s="1101">
        <v>28</v>
      </c>
      <c r="E5215" s="1101">
        <v>64</v>
      </c>
      <c r="F5215" s="1101">
        <v>556</v>
      </c>
      <c r="G5215" s="1101">
        <v>15</v>
      </c>
      <c r="H5215" s="1102">
        <f>MID(I5215,1,50)</f>
      </c>
      <c r="I5215" s="1" t="s">
        <v>10917</v>
      </c>
      <c r="J5215" s="1104" t="s">
        <v>10918</v>
      </c>
    </row>
    <row x14ac:dyDescent="0.25" r="5216" customHeight="1" ht="23.25">
      <c r="A5216" s="97">
        <v>108</v>
      </c>
      <c r="B5216" s="2" t="s">
        <v>10888</v>
      </c>
      <c r="C5216" s="1101">
        <v>5215</v>
      </c>
      <c r="D5216" s="1101">
        <v>28</v>
      </c>
      <c r="E5216" s="1101">
        <v>64</v>
      </c>
      <c r="F5216" s="1101">
        <v>556</v>
      </c>
      <c r="G5216" s="1101">
        <v>16</v>
      </c>
      <c r="H5216" s="1102">
        <f>MID(I5216,1,50)</f>
      </c>
      <c r="I5216" s="1" t="s">
        <v>10919</v>
      </c>
      <c r="J5216" s="1104" t="s">
        <v>10920</v>
      </c>
    </row>
    <row x14ac:dyDescent="0.25" r="5217" customHeight="1" ht="23.25">
      <c r="A5217" s="97">
        <v>108</v>
      </c>
      <c r="B5217" s="2" t="s">
        <v>10888</v>
      </c>
      <c r="C5217" s="1101">
        <v>5216</v>
      </c>
      <c r="D5217" s="1101">
        <v>28</v>
      </c>
      <c r="E5217" s="1101">
        <v>64</v>
      </c>
      <c r="F5217" s="1101">
        <v>556</v>
      </c>
      <c r="G5217" s="1101">
        <v>17</v>
      </c>
      <c r="H5217" s="1102">
        <f>MID(I5217,1,50)</f>
      </c>
      <c r="I5217" s="1" t="s">
        <v>10921</v>
      </c>
      <c r="J5217" s="1104" t="s">
        <v>10922</v>
      </c>
    </row>
    <row x14ac:dyDescent="0.25" r="5218" customHeight="1" ht="23.25">
      <c r="A5218" s="97">
        <v>108</v>
      </c>
      <c r="B5218" s="2" t="s">
        <v>10888</v>
      </c>
      <c r="C5218" s="1101">
        <v>5217</v>
      </c>
      <c r="D5218" s="1101">
        <v>28</v>
      </c>
      <c r="E5218" s="1101">
        <v>64</v>
      </c>
      <c r="F5218" s="1101">
        <v>556</v>
      </c>
      <c r="G5218" s="1101">
        <v>18</v>
      </c>
      <c r="H5218" s="1102">
        <f>MID(I5218,1,50)</f>
      </c>
      <c r="I5218" s="1" t="s">
        <v>10923</v>
      </c>
      <c r="J5218" s="1104" t="s">
        <v>10924</v>
      </c>
    </row>
    <row x14ac:dyDescent="0.25" r="5219" customHeight="1" ht="23.25">
      <c r="A5219" s="97">
        <v>99</v>
      </c>
      <c r="B5219" s="2" t="s">
        <v>10925</v>
      </c>
      <c r="C5219" s="1101">
        <v>5218</v>
      </c>
      <c r="D5219" s="1101">
        <v>28</v>
      </c>
      <c r="E5219" s="1101">
        <v>65</v>
      </c>
      <c r="F5219" s="1101">
        <v>557</v>
      </c>
      <c r="G5219" s="1101">
        <v>1</v>
      </c>
      <c r="H5219" s="1102">
        <f>MID(I5219,1,50)</f>
      </c>
      <c r="I5219" s="1" t="s">
        <v>10926</v>
      </c>
      <c r="J5219" s="1104" t="s">
        <v>10927</v>
      </c>
    </row>
    <row x14ac:dyDescent="0.25" r="5220" customHeight="1" ht="23.25">
      <c r="A5220" s="97">
        <v>99</v>
      </c>
      <c r="B5220" s="2" t="s">
        <v>10925</v>
      </c>
      <c r="C5220" s="1101">
        <v>5219</v>
      </c>
      <c r="D5220" s="1101">
        <v>28</v>
      </c>
      <c r="E5220" s="1101">
        <v>65</v>
      </c>
      <c r="F5220" s="1101">
        <v>557</v>
      </c>
      <c r="G5220" s="1101">
        <v>2</v>
      </c>
      <c r="H5220" s="1102">
        <f>MID(I5220,1,50)</f>
      </c>
      <c r="I5220" s="1" t="s">
        <v>10928</v>
      </c>
      <c r="J5220" s="1104" t="s">
        <v>10929</v>
      </c>
    </row>
    <row x14ac:dyDescent="0.25" r="5221" customHeight="1" ht="23.25">
      <c r="A5221" s="97">
        <v>99</v>
      </c>
      <c r="B5221" s="2" t="s">
        <v>10925</v>
      </c>
      <c r="C5221" s="1101">
        <v>5220</v>
      </c>
      <c r="D5221" s="1101">
        <v>28</v>
      </c>
      <c r="E5221" s="1101">
        <v>65</v>
      </c>
      <c r="F5221" s="1101">
        <v>557</v>
      </c>
      <c r="G5221" s="1101">
        <v>3</v>
      </c>
      <c r="H5221" s="1102">
        <f>MID(I5221,1,50)</f>
      </c>
      <c r="I5221" s="1" t="s">
        <v>10930</v>
      </c>
      <c r="J5221" s="1104" t="s">
        <v>10931</v>
      </c>
    </row>
    <row x14ac:dyDescent="0.25" r="5222" customHeight="1" ht="23.25">
      <c r="A5222" s="97">
        <v>99</v>
      </c>
      <c r="B5222" s="2" t="s">
        <v>10925</v>
      </c>
      <c r="C5222" s="1101">
        <v>5221</v>
      </c>
      <c r="D5222" s="1101">
        <v>28</v>
      </c>
      <c r="E5222" s="1101">
        <v>65</v>
      </c>
      <c r="F5222" s="1101">
        <v>557</v>
      </c>
      <c r="G5222" s="1101">
        <v>4</v>
      </c>
      <c r="H5222" s="1102">
        <f>MID(I5222,1,50)</f>
      </c>
      <c r="I5222" s="1" t="s">
        <v>10932</v>
      </c>
      <c r="J5222" s="1104" t="s">
        <v>10933</v>
      </c>
    </row>
    <row x14ac:dyDescent="0.25" r="5223" customHeight="1" ht="23.25">
      <c r="A5223" s="97">
        <v>99</v>
      </c>
      <c r="B5223" s="2" t="s">
        <v>10925</v>
      </c>
      <c r="C5223" s="1101">
        <v>5222</v>
      </c>
      <c r="D5223" s="1101">
        <v>28</v>
      </c>
      <c r="E5223" s="1101">
        <v>65</v>
      </c>
      <c r="F5223" s="1101">
        <v>557</v>
      </c>
      <c r="G5223" s="1101">
        <v>5</v>
      </c>
      <c r="H5223" s="1102">
        <f>MID(I5223,1,50)</f>
      </c>
      <c r="I5223" s="1" t="s">
        <v>10934</v>
      </c>
      <c r="J5223" s="1104" t="s">
        <v>10935</v>
      </c>
    </row>
    <row x14ac:dyDescent="0.25" r="5224" customHeight="1" ht="23.25">
      <c r="A5224" s="97">
        <v>99</v>
      </c>
      <c r="B5224" s="2" t="s">
        <v>10925</v>
      </c>
      <c r="C5224" s="1101">
        <v>5223</v>
      </c>
      <c r="D5224" s="1101">
        <v>28</v>
      </c>
      <c r="E5224" s="1101">
        <v>65</v>
      </c>
      <c r="F5224" s="1101">
        <v>558</v>
      </c>
      <c r="G5224" s="1101">
        <v>6</v>
      </c>
      <c r="H5224" s="1102">
        <f>MID(I5224,1,50)</f>
      </c>
      <c r="I5224" s="1" t="s">
        <v>10936</v>
      </c>
      <c r="J5224" s="1104" t="s">
        <v>10937</v>
      </c>
    </row>
    <row x14ac:dyDescent="0.25" r="5225" customHeight="1" ht="23.25">
      <c r="A5225" s="97">
        <v>99</v>
      </c>
      <c r="B5225" s="2" t="s">
        <v>10925</v>
      </c>
      <c r="C5225" s="1101">
        <v>5224</v>
      </c>
      <c r="D5225" s="1101">
        <v>28</v>
      </c>
      <c r="E5225" s="1101">
        <v>65</v>
      </c>
      <c r="F5225" s="1101">
        <v>558</v>
      </c>
      <c r="G5225" s="1101">
        <v>7</v>
      </c>
      <c r="H5225" s="1102">
        <f>MID(I5225,1,50)</f>
      </c>
      <c r="I5225" s="1" t="s">
        <v>10938</v>
      </c>
      <c r="J5225" s="1104" t="s">
        <v>10939</v>
      </c>
    </row>
    <row x14ac:dyDescent="0.25" r="5226" customHeight="1" ht="23.25">
      <c r="A5226" s="97">
        <v>99</v>
      </c>
      <c r="B5226" s="2" t="s">
        <v>10925</v>
      </c>
      <c r="C5226" s="1101">
        <v>5225</v>
      </c>
      <c r="D5226" s="1101">
        <v>28</v>
      </c>
      <c r="E5226" s="1101">
        <v>65</v>
      </c>
      <c r="F5226" s="1101">
        <v>558</v>
      </c>
      <c r="G5226" s="1101">
        <v>8</v>
      </c>
      <c r="H5226" s="1102">
        <f>MID(I5226,1,50)</f>
      </c>
      <c r="I5226" s="1" t="s">
        <v>10940</v>
      </c>
      <c r="J5226" s="1104" t="s">
        <v>10941</v>
      </c>
    </row>
    <row x14ac:dyDescent="0.25" r="5227" customHeight="1" ht="23.25">
      <c r="A5227" s="97">
        <v>99</v>
      </c>
      <c r="B5227" s="2" t="s">
        <v>10925</v>
      </c>
      <c r="C5227" s="1101">
        <v>5226</v>
      </c>
      <c r="D5227" s="1101">
        <v>28</v>
      </c>
      <c r="E5227" s="1101">
        <v>65</v>
      </c>
      <c r="F5227" s="1101">
        <v>558</v>
      </c>
      <c r="G5227" s="1101">
        <v>9</v>
      </c>
      <c r="H5227" s="1102">
        <f>MID(I5227,1,50)</f>
      </c>
      <c r="I5227" s="1" t="s">
        <v>10942</v>
      </c>
      <c r="J5227" s="1104" t="s">
        <v>10943</v>
      </c>
    </row>
    <row x14ac:dyDescent="0.25" r="5228" customHeight="1" ht="23.25">
      <c r="A5228" s="97">
        <v>99</v>
      </c>
      <c r="B5228" s="2" t="s">
        <v>10925</v>
      </c>
      <c r="C5228" s="1101">
        <v>5227</v>
      </c>
      <c r="D5228" s="1101">
        <v>28</v>
      </c>
      <c r="E5228" s="1101">
        <v>65</v>
      </c>
      <c r="F5228" s="1101">
        <v>558</v>
      </c>
      <c r="G5228" s="1101">
        <v>10</v>
      </c>
      <c r="H5228" s="1102">
        <f>MID(I5228,1,50)</f>
      </c>
      <c r="I5228" s="1" t="s">
        <v>10944</v>
      </c>
      <c r="J5228" s="1104" t="s">
        <v>10945</v>
      </c>
    </row>
    <row x14ac:dyDescent="0.25" r="5229" customHeight="1" ht="23.25">
      <c r="A5229" s="97">
        <v>99</v>
      </c>
      <c r="B5229" s="2" t="s">
        <v>10925</v>
      </c>
      <c r="C5229" s="1101">
        <v>5228</v>
      </c>
      <c r="D5229" s="1101">
        <v>28</v>
      </c>
      <c r="E5229" s="1101">
        <v>65</v>
      </c>
      <c r="F5229" s="1101">
        <v>558</v>
      </c>
      <c r="G5229" s="1101">
        <v>11</v>
      </c>
      <c r="H5229" s="1102">
        <f>MID(I5229,1,50)</f>
      </c>
      <c r="I5229" s="1" t="s">
        <v>10946</v>
      </c>
      <c r="J5229" s="1104" t="s">
        <v>10947</v>
      </c>
    </row>
    <row x14ac:dyDescent="0.25" r="5230" customHeight="1" ht="23.25">
      <c r="A5230" s="97">
        <v>99</v>
      </c>
      <c r="B5230" s="2" t="s">
        <v>10925</v>
      </c>
      <c r="C5230" s="1101">
        <v>5229</v>
      </c>
      <c r="D5230" s="1101">
        <v>28</v>
      </c>
      <c r="E5230" s="1101">
        <v>65</v>
      </c>
      <c r="F5230" s="1101">
        <v>558</v>
      </c>
      <c r="G5230" s="1101">
        <v>12</v>
      </c>
      <c r="H5230" s="1102">
        <f>MID(I5230,1,50)</f>
      </c>
      <c r="I5230" s="1" t="s">
        <v>10948</v>
      </c>
      <c r="J5230" s="1104" t="s">
        <v>10949</v>
      </c>
    </row>
    <row x14ac:dyDescent="0.25" r="5231" customHeight="1" ht="23.25">
      <c r="A5231" s="97">
        <v>107</v>
      </c>
      <c r="B5231" s="2" t="s">
        <v>10950</v>
      </c>
      <c r="C5231" s="1101">
        <v>5230</v>
      </c>
      <c r="D5231" s="1101">
        <v>28</v>
      </c>
      <c r="E5231" s="1101">
        <v>66</v>
      </c>
      <c r="F5231" s="1101">
        <v>559</v>
      </c>
      <c r="G5231" s="1101">
        <v>1</v>
      </c>
      <c r="H5231" s="1102">
        <f>MID(I5231,1,50)</f>
      </c>
      <c r="I5231" s="1" t="s">
        <v>10951</v>
      </c>
      <c r="J5231" s="1104" t="s">
        <v>10952</v>
      </c>
    </row>
    <row x14ac:dyDescent="0.25" r="5232" customHeight="1" ht="23.25">
      <c r="A5232" s="97">
        <v>107</v>
      </c>
      <c r="B5232" s="2" t="s">
        <v>10950</v>
      </c>
      <c r="C5232" s="1101">
        <v>5231</v>
      </c>
      <c r="D5232" s="1101">
        <v>28</v>
      </c>
      <c r="E5232" s="1101">
        <v>66</v>
      </c>
      <c r="F5232" s="1101">
        <v>559</v>
      </c>
      <c r="G5232" s="1101">
        <v>2</v>
      </c>
      <c r="H5232" s="1102">
        <f>MID(I5232,1,50)</f>
      </c>
      <c r="I5232" s="1" t="s">
        <v>10953</v>
      </c>
      <c r="J5232" s="1104" t="s">
        <v>10954</v>
      </c>
    </row>
    <row x14ac:dyDescent="0.25" r="5233" customHeight="1" ht="23.25">
      <c r="A5233" s="97">
        <v>107</v>
      </c>
      <c r="B5233" s="2" t="s">
        <v>10950</v>
      </c>
      <c r="C5233" s="1101">
        <v>5232</v>
      </c>
      <c r="D5233" s="1101">
        <v>28</v>
      </c>
      <c r="E5233" s="1101">
        <v>66</v>
      </c>
      <c r="F5233" s="1101">
        <v>559</v>
      </c>
      <c r="G5233" s="1101">
        <v>3</v>
      </c>
      <c r="H5233" s="1102">
        <f>MID(I5233,1,50)</f>
      </c>
      <c r="I5233" s="1" t="s">
        <v>10955</v>
      </c>
      <c r="J5233" s="1104" t="s">
        <v>10956</v>
      </c>
    </row>
    <row x14ac:dyDescent="0.25" r="5234" customHeight="1" ht="23.25">
      <c r="A5234" s="97">
        <v>107</v>
      </c>
      <c r="B5234" s="2" t="s">
        <v>10950</v>
      </c>
      <c r="C5234" s="1101">
        <v>5233</v>
      </c>
      <c r="D5234" s="1101">
        <v>28</v>
      </c>
      <c r="E5234" s="1101">
        <v>66</v>
      </c>
      <c r="F5234" s="1101">
        <v>559</v>
      </c>
      <c r="G5234" s="1101">
        <v>4</v>
      </c>
      <c r="H5234" s="1102">
        <f>MID(I5234,1,50)</f>
      </c>
      <c r="I5234" s="1" t="s">
        <v>10957</v>
      </c>
      <c r="J5234" s="1104" t="s">
        <v>10958</v>
      </c>
    </row>
    <row x14ac:dyDescent="0.25" r="5235" customHeight="1" ht="23.25">
      <c r="A5235" s="97">
        <v>107</v>
      </c>
      <c r="B5235" s="2" t="s">
        <v>10950</v>
      </c>
      <c r="C5235" s="1101">
        <v>5234</v>
      </c>
      <c r="D5235" s="1101">
        <v>28</v>
      </c>
      <c r="E5235" s="1101">
        <v>66</v>
      </c>
      <c r="F5235" s="1101">
        <v>559</v>
      </c>
      <c r="G5235" s="1101">
        <v>5</v>
      </c>
      <c r="H5235" s="1102">
        <f>MID(I5235,1,50)</f>
      </c>
      <c r="I5235" s="1" t="s">
        <v>10959</v>
      </c>
      <c r="J5235" s="1104" t="s">
        <v>10960</v>
      </c>
    </row>
    <row x14ac:dyDescent="0.25" r="5236" customHeight="1" ht="23.25">
      <c r="A5236" s="97">
        <v>107</v>
      </c>
      <c r="B5236" s="2" t="s">
        <v>10950</v>
      </c>
      <c r="C5236" s="1101">
        <v>5235</v>
      </c>
      <c r="D5236" s="1101">
        <v>28</v>
      </c>
      <c r="E5236" s="1101">
        <v>66</v>
      </c>
      <c r="F5236" s="1101">
        <v>559</v>
      </c>
      <c r="G5236" s="1101">
        <v>6</v>
      </c>
      <c r="H5236" s="1102">
        <f>MID(I5236,1,50)</f>
      </c>
      <c r="I5236" s="1" t="s">
        <v>10961</v>
      </c>
      <c r="J5236" s="1104" t="s">
        <v>10962</v>
      </c>
    </row>
    <row x14ac:dyDescent="0.25" r="5237" customHeight="1" ht="23.25">
      <c r="A5237" s="97">
        <v>107</v>
      </c>
      <c r="B5237" s="2" t="s">
        <v>10950</v>
      </c>
      <c r="C5237" s="1101">
        <v>5236</v>
      </c>
      <c r="D5237" s="1101">
        <v>28</v>
      </c>
      <c r="E5237" s="1101">
        <v>66</v>
      </c>
      <c r="F5237" s="1101">
        <v>559</v>
      </c>
      <c r="G5237" s="1101">
        <v>7</v>
      </c>
      <c r="H5237" s="1102">
        <f>MID(I5237,1,50)</f>
      </c>
      <c r="I5237" s="1" t="s">
        <v>10963</v>
      </c>
      <c r="J5237" s="1104" t="s">
        <v>10964</v>
      </c>
    </row>
    <row x14ac:dyDescent="0.25" r="5238" customHeight="1" ht="23.25">
      <c r="A5238" s="97">
        <v>107</v>
      </c>
      <c r="B5238" s="2" t="s">
        <v>10950</v>
      </c>
      <c r="C5238" s="1101">
        <v>5237</v>
      </c>
      <c r="D5238" s="1101">
        <v>28</v>
      </c>
      <c r="E5238" s="1101">
        <v>66</v>
      </c>
      <c r="F5238" s="1101">
        <v>560</v>
      </c>
      <c r="G5238" s="1101">
        <v>8</v>
      </c>
      <c r="H5238" s="1102">
        <f>MID(I5238,1,50)</f>
      </c>
      <c r="I5238" s="1" t="s">
        <v>10965</v>
      </c>
      <c r="J5238" s="1104" t="s">
        <v>10966</v>
      </c>
    </row>
    <row x14ac:dyDescent="0.25" r="5239" customHeight="1" ht="23.25">
      <c r="A5239" s="97">
        <v>107</v>
      </c>
      <c r="B5239" s="2" t="s">
        <v>10950</v>
      </c>
      <c r="C5239" s="1101">
        <v>5238</v>
      </c>
      <c r="D5239" s="1101">
        <v>28</v>
      </c>
      <c r="E5239" s="1101">
        <v>66</v>
      </c>
      <c r="F5239" s="1101">
        <v>560</v>
      </c>
      <c r="G5239" s="1101">
        <v>9</v>
      </c>
      <c r="H5239" s="1102">
        <f>MID(I5239,1,50)</f>
      </c>
      <c r="I5239" s="1" t="s">
        <v>3151</v>
      </c>
      <c r="J5239" s="1104" t="s">
        <v>10967</v>
      </c>
    </row>
    <row x14ac:dyDescent="0.25" r="5240" customHeight="1" ht="23.25">
      <c r="A5240" s="97">
        <v>107</v>
      </c>
      <c r="B5240" s="2" t="s">
        <v>10950</v>
      </c>
      <c r="C5240" s="1101">
        <v>5239</v>
      </c>
      <c r="D5240" s="1101">
        <v>28</v>
      </c>
      <c r="E5240" s="1101">
        <v>66</v>
      </c>
      <c r="F5240" s="1101">
        <v>560</v>
      </c>
      <c r="G5240" s="1101">
        <v>10</v>
      </c>
      <c r="H5240" s="1102">
        <f>MID(I5240,1,50)</f>
      </c>
      <c r="I5240" s="1" t="s">
        <v>10968</v>
      </c>
      <c r="J5240" s="1104" t="s">
        <v>10969</v>
      </c>
    </row>
    <row x14ac:dyDescent="0.25" r="5241" customHeight="1" ht="23.25">
      <c r="A5241" s="97">
        <v>107</v>
      </c>
      <c r="B5241" s="2" t="s">
        <v>10950</v>
      </c>
      <c r="C5241" s="1101">
        <v>5240</v>
      </c>
      <c r="D5241" s="1101">
        <v>28</v>
      </c>
      <c r="E5241" s="1101">
        <v>66</v>
      </c>
      <c r="F5241" s="1101">
        <v>560</v>
      </c>
      <c r="G5241" s="1101">
        <v>11</v>
      </c>
      <c r="H5241" s="1102">
        <f>MID(I5241,1,50)</f>
      </c>
      <c r="I5241" s="1" t="s">
        <v>10970</v>
      </c>
      <c r="J5241" s="1104" t="s">
        <v>10971</v>
      </c>
    </row>
    <row x14ac:dyDescent="0.25" r="5242" customHeight="1" ht="23.25">
      <c r="A5242" s="97">
        <v>107</v>
      </c>
      <c r="B5242" s="2" t="s">
        <v>10950</v>
      </c>
      <c r="C5242" s="1101">
        <v>5241</v>
      </c>
      <c r="D5242" s="1101">
        <v>28</v>
      </c>
      <c r="E5242" s="1101">
        <v>66</v>
      </c>
      <c r="F5242" s="1101">
        <v>560</v>
      </c>
      <c r="G5242" s="1101">
        <v>12</v>
      </c>
      <c r="H5242" s="1102">
        <f>MID(I5242,1,50)</f>
      </c>
      <c r="I5242" s="1" t="s">
        <v>10972</v>
      </c>
      <c r="J5242" s="1104" t="s">
        <v>10973</v>
      </c>
    </row>
    <row x14ac:dyDescent="0.25" r="5243" customHeight="1" ht="23.25">
      <c r="A5243" s="97">
        <v>77</v>
      </c>
      <c r="B5243" s="2" t="s">
        <v>10974</v>
      </c>
      <c r="C5243" s="1101">
        <v>5242</v>
      </c>
      <c r="D5243" s="1101">
        <v>29</v>
      </c>
      <c r="E5243" s="1101">
        <v>67</v>
      </c>
      <c r="F5243" s="1101">
        <v>561</v>
      </c>
      <c r="G5243" s="1101">
        <v>1</v>
      </c>
      <c r="H5243" s="1102">
        <f>MID(I5243,1,50)</f>
      </c>
      <c r="I5243" s="1" t="s">
        <v>10975</v>
      </c>
      <c r="J5243" s="1104" t="s">
        <v>10976</v>
      </c>
    </row>
    <row x14ac:dyDescent="0.25" r="5244" customHeight="1" ht="23.25">
      <c r="A5244" s="97">
        <v>77</v>
      </c>
      <c r="B5244" s="2" t="s">
        <v>10974</v>
      </c>
      <c r="C5244" s="1101">
        <v>5243</v>
      </c>
      <c r="D5244" s="1101">
        <v>29</v>
      </c>
      <c r="E5244" s="1101">
        <v>67</v>
      </c>
      <c r="F5244" s="1101">
        <v>561</v>
      </c>
      <c r="G5244" s="1101">
        <v>2</v>
      </c>
      <c r="H5244" s="1102">
        <f>MID(I5244,1,50)</f>
      </c>
      <c r="I5244" s="1" t="s">
        <v>10977</v>
      </c>
      <c r="J5244" s="1104" t="s">
        <v>10978</v>
      </c>
    </row>
    <row x14ac:dyDescent="0.25" r="5245" customHeight="1" ht="23.25">
      <c r="A5245" s="97">
        <v>77</v>
      </c>
      <c r="B5245" s="2" t="s">
        <v>10974</v>
      </c>
      <c r="C5245" s="1101">
        <v>5244</v>
      </c>
      <c r="D5245" s="1101">
        <v>29</v>
      </c>
      <c r="E5245" s="1101">
        <v>67</v>
      </c>
      <c r="F5245" s="1101">
        <v>561</v>
      </c>
      <c r="G5245" s="1101">
        <v>3</v>
      </c>
      <c r="H5245" s="1102">
        <f>MID(I5245,1,50)</f>
      </c>
      <c r="I5245" s="1" t="s">
        <v>10979</v>
      </c>
      <c r="J5245" s="1104" t="s">
        <v>10980</v>
      </c>
    </row>
    <row x14ac:dyDescent="0.25" r="5246" customHeight="1" ht="23.25">
      <c r="A5246" s="97">
        <v>77</v>
      </c>
      <c r="B5246" s="2" t="s">
        <v>10974</v>
      </c>
      <c r="C5246" s="1101">
        <v>5245</v>
      </c>
      <c r="D5246" s="1101">
        <v>29</v>
      </c>
      <c r="E5246" s="1101">
        <v>67</v>
      </c>
      <c r="F5246" s="1101">
        <v>561</v>
      </c>
      <c r="G5246" s="1101">
        <v>4</v>
      </c>
      <c r="H5246" s="1102">
        <f>MID(I5246,1,50)</f>
      </c>
      <c r="I5246" s="1" t="s">
        <v>10981</v>
      </c>
      <c r="J5246" s="1104" t="s">
        <v>10982</v>
      </c>
    </row>
    <row x14ac:dyDescent="0.25" r="5247" customHeight="1" ht="23.25">
      <c r="A5247" s="97">
        <v>77</v>
      </c>
      <c r="B5247" s="2" t="s">
        <v>10974</v>
      </c>
      <c r="C5247" s="1101">
        <v>5246</v>
      </c>
      <c r="D5247" s="1101">
        <v>29</v>
      </c>
      <c r="E5247" s="1101">
        <v>67</v>
      </c>
      <c r="F5247" s="1101">
        <v>561</v>
      </c>
      <c r="G5247" s="1101">
        <v>5</v>
      </c>
      <c r="H5247" s="1102">
        <f>MID(I5247,1,50)</f>
      </c>
      <c r="I5247" s="1" t="s">
        <v>10983</v>
      </c>
      <c r="J5247" s="1104" t="s">
        <v>10984</v>
      </c>
    </row>
    <row x14ac:dyDescent="0.25" r="5248" customHeight="1" ht="23.25">
      <c r="A5248" s="97">
        <v>77</v>
      </c>
      <c r="B5248" s="2" t="s">
        <v>10974</v>
      </c>
      <c r="C5248" s="1101">
        <v>5247</v>
      </c>
      <c r="D5248" s="1101">
        <v>29</v>
      </c>
      <c r="E5248" s="1101">
        <v>67</v>
      </c>
      <c r="F5248" s="1101">
        <v>561</v>
      </c>
      <c r="G5248" s="1101">
        <v>6</v>
      </c>
      <c r="H5248" s="1102">
        <f>MID(I5248,1,50)</f>
      </c>
      <c r="I5248" s="1" t="s">
        <v>10985</v>
      </c>
      <c r="J5248" s="1104" t="s">
        <v>10986</v>
      </c>
    </row>
    <row x14ac:dyDescent="0.25" r="5249" customHeight="1" ht="23.25">
      <c r="A5249" s="97">
        <v>77</v>
      </c>
      <c r="B5249" s="2" t="s">
        <v>10974</v>
      </c>
      <c r="C5249" s="1101">
        <v>5248</v>
      </c>
      <c r="D5249" s="1101">
        <v>29</v>
      </c>
      <c r="E5249" s="1101">
        <v>67</v>
      </c>
      <c r="F5249" s="1101">
        <v>561</v>
      </c>
      <c r="G5249" s="1101">
        <v>7</v>
      </c>
      <c r="H5249" s="1102">
        <f>MID(I5249,1,50)</f>
      </c>
      <c r="I5249" s="1" t="s">
        <v>10987</v>
      </c>
      <c r="J5249" s="1104" t="s">
        <v>10988</v>
      </c>
    </row>
    <row x14ac:dyDescent="0.25" r="5250" customHeight="1" ht="23.25">
      <c r="A5250" s="97">
        <v>77</v>
      </c>
      <c r="B5250" s="2" t="s">
        <v>10974</v>
      </c>
      <c r="C5250" s="1101">
        <v>5249</v>
      </c>
      <c r="D5250" s="1101">
        <v>29</v>
      </c>
      <c r="E5250" s="1101">
        <v>67</v>
      </c>
      <c r="F5250" s="1101">
        <v>561</v>
      </c>
      <c r="G5250" s="1101">
        <v>8</v>
      </c>
      <c r="H5250" s="1102">
        <f>MID(I5250,1,50)</f>
      </c>
      <c r="I5250" s="1" t="s">
        <v>10989</v>
      </c>
      <c r="J5250" s="1104" t="s">
        <v>10990</v>
      </c>
    </row>
    <row x14ac:dyDescent="0.25" r="5251" customHeight="1" ht="23.25">
      <c r="A5251" s="97">
        <v>77</v>
      </c>
      <c r="B5251" s="2" t="s">
        <v>10974</v>
      </c>
      <c r="C5251" s="1101">
        <v>5250</v>
      </c>
      <c r="D5251" s="1101">
        <v>29</v>
      </c>
      <c r="E5251" s="1101">
        <v>67</v>
      </c>
      <c r="F5251" s="1101">
        <v>561</v>
      </c>
      <c r="G5251" s="1101">
        <v>9</v>
      </c>
      <c r="H5251" s="1102">
        <f>MID(I5251,1,50)</f>
      </c>
      <c r="I5251" s="1" t="s">
        <v>10991</v>
      </c>
      <c r="J5251" s="1104" t="s">
        <v>10992</v>
      </c>
    </row>
    <row x14ac:dyDescent="0.25" r="5252" customHeight="1" ht="23.25">
      <c r="A5252" s="97">
        <v>77</v>
      </c>
      <c r="B5252" s="2" t="s">
        <v>10974</v>
      </c>
      <c r="C5252" s="1101">
        <v>5251</v>
      </c>
      <c r="D5252" s="1101">
        <v>29</v>
      </c>
      <c r="E5252" s="1101">
        <v>67</v>
      </c>
      <c r="F5252" s="1101">
        <v>561</v>
      </c>
      <c r="G5252" s="1101">
        <v>10</v>
      </c>
      <c r="H5252" s="1102">
        <f>MID(I5252,1,50)</f>
      </c>
      <c r="I5252" s="1" t="s">
        <v>10993</v>
      </c>
      <c r="J5252" s="1104" t="s">
        <v>10994</v>
      </c>
    </row>
    <row x14ac:dyDescent="0.25" r="5253" customHeight="1" ht="23.25">
      <c r="A5253" s="97">
        <v>77</v>
      </c>
      <c r="B5253" s="2" t="s">
        <v>10974</v>
      </c>
      <c r="C5253" s="1101">
        <v>5252</v>
      </c>
      <c r="D5253" s="1101">
        <v>29</v>
      </c>
      <c r="E5253" s="1101">
        <v>67</v>
      </c>
      <c r="F5253" s="1101">
        <v>561</v>
      </c>
      <c r="G5253" s="1101">
        <v>11</v>
      </c>
      <c r="H5253" s="1102">
        <f>MID(I5253,1,50)</f>
      </c>
      <c r="I5253" s="1" t="s">
        <v>10995</v>
      </c>
      <c r="J5253" s="1104" t="s">
        <v>10996</v>
      </c>
    </row>
    <row x14ac:dyDescent="0.25" r="5254" customHeight="1" ht="23.25">
      <c r="A5254" s="97">
        <v>77</v>
      </c>
      <c r="B5254" s="2" t="s">
        <v>10974</v>
      </c>
      <c r="C5254" s="1101">
        <v>5253</v>
      </c>
      <c r="D5254" s="1101">
        <v>29</v>
      </c>
      <c r="E5254" s="1101">
        <v>67</v>
      </c>
      <c r="F5254" s="1101">
        <v>561</v>
      </c>
      <c r="G5254" s="1101">
        <v>12</v>
      </c>
      <c r="H5254" s="1102">
        <f>MID(I5254,1,50)</f>
      </c>
      <c r="I5254" s="1" t="s">
        <v>10997</v>
      </c>
      <c r="J5254" s="1104" t="s">
        <v>10998</v>
      </c>
    </row>
    <row x14ac:dyDescent="0.25" r="5255" customHeight="1" ht="23.25">
      <c r="A5255" s="97">
        <v>77</v>
      </c>
      <c r="B5255" s="2" t="s">
        <v>10974</v>
      </c>
      <c r="C5255" s="1101">
        <v>5254</v>
      </c>
      <c r="D5255" s="1101">
        <v>29</v>
      </c>
      <c r="E5255" s="1101">
        <v>67</v>
      </c>
      <c r="F5255" s="1101">
        <v>562</v>
      </c>
      <c r="G5255" s="1101">
        <v>13</v>
      </c>
      <c r="H5255" s="1102">
        <f>MID(I5255,1,50)</f>
      </c>
      <c r="I5255" s="1" t="s">
        <v>10999</v>
      </c>
      <c r="J5255" s="1104" t="s">
        <v>11000</v>
      </c>
    </row>
    <row x14ac:dyDescent="0.25" r="5256" customHeight="1" ht="23.25">
      <c r="A5256" s="97">
        <v>77</v>
      </c>
      <c r="B5256" s="2" t="s">
        <v>10974</v>
      </c>
      <c r="C5256" s="1101">
        <v>5255</v>
      </c>
      <c r="D5256" s="1101">
        <v>29</v>
      </c>
      <c r="E5256" s="1101">
        <v>67</v>
      </c>
      <c r="F5256" s="1101">
        <v>562</v>
      </c>
      <c r="G5256" s="1101">
        <v>14</v>
      </c>
      <c r="H5256" s="1102">
        <f>MID(I5256,1,50)</f>
      </c>
      <c r="I5256" s="1" t="s">
        <v>11001</v>
      </c>
      <c r="J5256" s="1104" t="s">
        <v>11002</v>
      </c>
    </row>
    <row x14ac:dyDescent="0.25" r="5257" customHeight="1" ht="23.25">
      <c r="A5257" s="97">
        <v>77</v>
      </c>
      <c r="B5257" s="2" t="s">
        <v>10974</v>
      </c>
      <c r="C5257" s="1101">
        <v>5256</v>
      </c>
      <c r="D5257" s="1101">
        <v>29</v>
      </c>
      <c r="E5257" s="1101">
        <v>67</v>
      </c>
      <c r="F5257" s="1101">
        <v>562</v>
      </c>
      <c r="G5257" s="1101">
        <v>15</v>
      </c>
      <c r="H5257" s="1102">
        <f>MID(I5257,1,50)</f>
      </c>
      <c r="I5257" s="1" t="s">
        <v>11003</v>
      </c>
      <c r="J5257" s="1104" t="s">
        <v>11004</v>
      </c>
    </row>
    <row x14ac:dyDescent="0.25" r="5258" customHeight="1" ht="23.25">
      <c r="A5258" s="97">
        <v>77</v>
      </c>
      <c r="B5258" s="2" t="s">
        <v>10974</v>
      </c>
      <c r="C5258" s="1101">
        <v>5257</v>
      </c>
      <c r="D5258" s="1101">
        <v>29</v>
      </c>
      <c r="E5258" s="1101">
        <v>67</v>
      </c>
      <c r="F5258" s="1101">
        <v>562</v>
      </c>
      <c r="G5258" s="1101">
        <v>16</v>
      </c>
      <c r="H5258" s="1102">
        <f>MID(I5258,1,50)</f>
      </c>
      <c r="I5258" s="1" t="s">
        <v>11005</v>
      </c>
      <c r="J5258" s="1104" t="s">
        <v>11006</v>
      </c>
    </row>
    <row x14ac:dyDescent="0.25" r="5259" customHeight="1" ht="23.25">
      <c r="A5259" s="97">
        <v>77</v>
      </c>
      <c r="B5259" s="2" t="s">
        <v>10974</v>
      </c>
      <c r="C5259" s="1101">
        <v>5258</v>
      </c>
      <c r="D5259" s="1101">
        <v>29</v>
      </c>
      <c r="E5259" s="1101">
        <v>67</v>
      </c>
      <c r="F5259" s="1101">
        <v>562</v>
      </c>
      <c r="G5259" s="1101">
        <v>17</v>
      </c>
      <c r="H5259" s="1102">
        <f>MID(I5259,1,50)</f>
      </c>
      <c r="I5259" s="1" t="s">
        <v>11007</v>
      </c>
      <c r="J5259" s="1104" t="s">
        <v>11008</v>
      </c>
    </row>
    <row x14ac:dyDescent="0.25" r="5260" customHeight="1" ht="23.25">
      <c r="A5260" s="97">
        <v>77</v>
      </c>
      <c r="B5260" s="2" t="s">
        <v>10974</v>
      </c>
      <c r="C5260" s="1101">
        <v>5259</v>
      </c>
      <c r="D5260" s="1101">
        <v>29</v>
      </c>
      <c r="E5260" s="1101">
        <v>67</v>
      </c>
      <c r="F5260" s="1101">
        <v>562</v>
      </c>
      <c r="G5260" s="1101">
        <v>18</v>
      </c>
      <c r="H5260" s="1102">
        <f>MID(I5260,1,50)</f>
      </c>
      <c r="I5260" s="1" t="s">
        <v>11009</v>
      </c>
      <c r="J5260" s="1104" t="s">
        <v>11010</v>
      </c>
    </row>
    <row x14ac:dyDescent="0.25" r="5261" customHeight="1" ht="23.25">
      <c r="A5261" s="97">
        <v>77</v>
      </c>
      <c r="B5261" s="2" t="s">
        <v>10974</v>
      </c>
      <c r="C5261" s="1101">
        <v>5260</v>
      </c>
      <c r="D5261" s="1101">
        <v>29</v>
      </c>
      <c r="E5261" s="1101">
        <v>67</v>
      </c>
      <c r="F5261" s="1101">
        <v>562</v>
      </c>
      <c r="G5261" s="1101">
        <v>19</v>
      </c>
      <c r="H5261" s="1102">
        <f>MID(I5261,1,50)</f>
      </c>
      <c r="I5261" s="1" t="s">
        <v>11011</v>
      </c>
      <c r="J5261" s="1104" t="s">
        <v>11012</v>
      </c>
    </row>
    <row x14ac:dyDescent="0.25" r="5262" customHeight="1" ht="23.25">
      <c r="A5262" s="97">
        <v>77</v>
      </c>
      <c r="B5262" s="2" t="s">
        <v>10974</v>
      </c>
      <c r="C5262" s="1101">
        <v>5261</v>
      </c>
      <c r="D5262" s="1101">
        <v>29</v>
      </c>
      <c r="E5262" s="1101">
        <v>67</v>
      </c>
      <c r="F5262" s="1101">
        <v>562</v>
      </c>
      <c r="G5262" s="1101">
        <v>20</v>
      </c>
      <c r="H5262" s="1102">
        <f>MID(I5262,1,50)</f>
      </c>
      <c r="I5262" s="1" t="s">
        <v>11013</v>
      </c>
      <c r="J5262" s="1104" t="s">
        <v>11014</v>
      </c>
    </row>
    <row x14ac:dyDescent="0.25" r="5263" customHeight="1" ht="23.25">
      <c r="A5263" s="97">
        <v>77</v>
      </c>
      <c r="B5263" s="2" t="s">
        <v>10974</v>
      </c>
      <c r="C5263" s="1101">
        <v>5262</v>
      </c>
      <c r="D5263" s="1101">
        <v>29</v>
      </c>
      <c r="E5263" s="1101">
        <v>67</v>
      </c>
      <c r="F5263" s="1101">
        <v>562</v>
      </c>
      <c r="G5263" s="1101">
        <v>21</v>
      </c>
      <c r="H5263" s="1102">
        <f>MID(I5263,1,50)</f>
      </c>
      <c r="I5263" s="1" t="s">
        <v>11015</v>
      </c>
      <c r="J5263" s="1104" t="s">
        <v>11016</v>
      </c>
    </row>
    <row x14ac:dyDescent="0.25" r="5264" customHeight="1" ht="23.25">
      <c r="A5264" s="97">
        <v>77</v>
      </c>
      <c r="B5264" s="2" t="s">
        <v>10974</v>
      </c>
      <c r="C5264" s="1101">
        <v>5263</v>
      </c>
      <c r="D5264" s="1101">
        <v>29</v>
      </c>
      <c r="E5264" s="1101">
        <v>67</v>
      </c>
      <c r="F5264" s="1101">
        <v>562</v>
      </c>
      <c r="G5264" s="1101">
        <v>22</v>
      </c>
      <c r="H5264" s="1102">
        <f>MID(I5264,1,50)</f>
      </c>
      <c r="I5264" s="1" t="s">
        <v>11017</v>
      </c>
      <c r="J5264" s="1104" t="s">
        <v>11018</v>
      </c>
    </row>
    <row x14ac:dyDescent="0.25" r="5265" customHeight="1" ht="23.25">
      <c r="A5265" s="97">
        <v>77</v>
      </c>
      <c r="B5265" s="2" t="s">
        <v>10974</v>
      </c>
      <c r="C5265" s="1101">
        <v>5264</v>
      </c>
      <c r="D5265" s="1101">
        <v>29</v>
      </c>
      <c r="E5265" s="1101">
        <v>67</v>
      </c>
      <c r="F5265" s="1101">
        <v>562</v>
      </c>
      <c r="G5265" s="1101">
        <v>23</v>
      </c>
      <c r="H5265" s="1102">
        <f>MID(I5265,1,50)</f>
      </c>
      <c r="I5265" s="1" t="s">
        <v>11019</v>
      </c>
      <c r="J5265" s="1104" t="s">
        <v>11020</v>
      </c>
    </row>
    <row x14ac:dyDescent="0.25" r="5266" customHeight="1" ht="23.25">
      <c r="A5266" s="97">
        <v>77</v>
      </c>
      <c r="B5266" s="2" t="s">
        <v>10974</v>
      </c>
      <c r="C5266" s="1101">
        <v>5265</v>
      </c>
      <c r="D5266" s="1101">
        <v>29</v>
      </c>
      <c r="E5266" s="1101">
        <v>67</v>
      </c>
      <c r="F5266" s="1101">
        <v>562</v>
      </c>
      <c r="G5266" s="1101">
        <v>24</v>
      </c>
      <c r="H5266" s="1102">
        <f>MID(I5266,1,50)</f>
      </c>
      <c r="I5266" s="1" t="s">
        <v>11021</v>
      </c>
      <c r="J5266" s="1104" t="s">
        <v>11022</v>
      </c>
    </row>
    <row x14ac:dyDescent="0.25" r="5267" customHeight="1" ht="23.25">
      <c r="A5267" s="97">
        <v>77</v>
      </c>
      <c r="B5267" s="2" t="s">
        <v>10974</v>
      </c>
      <c r="C5267" s="1101">
        <v>5266</v>
      </c>
      <c r="D5267" s="1101">
        <v>29</v>
      </c>
      <c r="E5267" s="1101">
        <v>67</v>
      </c>
      <c r="F5267" s="1101">
        <v>562</v>
      </c>
      <c r="G5267" s="1101">
        <v>25</v>
      </c>
      <c r="H5267" s="1102">
        <f>MID(I5267,1,50)</f>
      </c>
      <c r="I5267" s="1" t="s">
        <v>3360</v>
      </c>
      <c r="J5267" s="1104" t="s">
        <v>11023</v>
      </c>
    </row>
    <row x14ac:dyDescent="0.25" r="5268" customHeight="1" ht="23.25">
      <c r="A5268" s="97">
        <v>77</v>
      </c>
      <c r="B5268" s="2" t="s">
        <v>10974</v>
      </c>
      <c r="C5268" s="1101">
        <v>5267</v>
      </c>
      <c r="D5268" s="1101">
        <v>29</v>
      </c>
      <c r="E5268" s="1101">
        <v>67</v>
      </c>
      <c r="F5268" s="1101">
        <v>562</v>
      </c>
      <c r="G5268" s="1101">
        <v>26</v>
      </c>
      <c r="H5268" s="1102">
        <f>MID(I5268,1,50)</f>
      </c>
      <c r="I5268" s="1" t="s">
        <v>11024</v>
      </c>
      <c r="J5268" s="1104" t="s">
        <v>11025</v>
      </c>
    </row>
    <row x14ac:dyDescent="0.25" r="5269" customHeight="1" ht="23.25">
      <c r="A5269" s="97">
        <v>77</v>
      </c>
      <c r="B5269" s="2" t="s">
        <v>10974</v>
      </c>
      <c r="C5269" s="1101">
        <v>5268</v>
      </c>
      <c r="D5269" s="1101">
        <v>29</v>
      </c>
      <c r="E5269" s="1101">
        <v>67</v>
      </c>
      <c r="F5269" s="1101">
        <v>563</v>
      </c>
      <c r="G5269" s="1101">
        <v>27</v>
      </c>
      <c r="H5269" s="1102">
        <f>MID(I5269,1,50)</f>
      </c>
      <c r="I5269" s="1" t="s">
        <v>11026</v>
      </c>
      <c r="J5269" s="1104" t="s">
        <v>11027</v>
      </c>
    </row>
    <row x14ac:dyDescent="0.25" r="5270" customHeight="1" ht="23.25">
      <c r="A5270" s="97">
        <v>77</v>
      </c>
      <c r="B5270" s="2" t="s">
        <v>10974</v>
      </c>
      <c r="C5270" s="1101">
        <v>5269</v>
      </c>
      <c r="D5270" s="1101">
        <v>29</v>
      </c>
      <c r="E5270" s="1101">
        <v>67</v>
      </c>
      <c r="F5270" s="1101">
        <v>563</v>
      </c>
      <c r="G5270" s="1101">
        <v>28</v>
      </c>
      <c r="H5270" s="1102">
        <f>MID(I5270,1,50)</f>
      </c>
      <c r="I5270" s="1" t="s">
        <v>11028</v>
      </c>
      <c r="J5270" s="1104" t="s">
        <v>11029</v>
      </c>
    </row>
    <row x14ac:dyDescent="0.25" r="5271" customHeight="1" ht="23.25">
      <c r="A5271" s="97">
        <v>77</v>
      </c>
      <c r="B5271" s="2" t="s">
        <v>10974</v>
      </c>
      <c r="C5271" s="1101">
        <v>5270</v>
      </c>
      <c r="D5271" s="1101">
        <v>29</v>
      </c>
      <c r="E5271" s="1101">
        <v>67</v>
      </c>
      <c r="F5271" s="1101">
        <v>563</v>
      </c>
      <c r="G5271" s="1101">
        <v>29</v>
      </c>
      <c r="H5271" s="1102">
        <f>MID(I5271,1,50)</f>
      </c>
      <c r="I5271" s="1" t="s">
        <v>11030</v>
      </c>
      <c r="J5271" s="1104" t="s">
        <v>11031</v>
      </c>
    </row>
    <row x14ac:dyDescent="0.25" r="5272" customHeight="1" ht="23.25">
      <c r="A5272" s="97">
        <v>77</v>
      </c>
      <c r="B5272" s="2" t="s">
        <v>10974</v>
      </c>
      <c r="C5272" s="1101">
        <v>5271</v>
      </c>
      <c r="D5272" s="1101">
        <v>29</v>
      </c>
      <c r="E5272" s="1101">
        <v>67</v>
      </c>
      <c r="F5272" s="1101">
        <v>563</v>
      </c>
      <c r="G5272" s="1101">
        <v>30</v>
      </c>
      <c r="H5272" s="1102">
        <f>MID(I5272,1,50)</f>
      </c>
      <c r="I5272" s="1" t="s">
        <v>11032</v>
      </c>
      <c r="J5272" s="1104" t="s">
        <v>11033</v>
      </c>
    </row>
    <row x14ac:dyDescent="0.25" r="5273" customHeight="1" ht="15">
      <c r="A5273" s="97">
        <v>2</v>
      </c>
      <c r="B5273" s="2" t="s">
        <v>11034</v>
      </c>
      <c r="C5273" s="1101">
        <v>5272</v>
      </c>
      <c r="D5273" s="1101">
        <v>29</v>
      </c>
      <c r="E5273" s="1101">
        <v>68</v>
      </c>
      <c r="F5273" s="1101">
        <v>563</v>
      </c>
      <c r="G5273" s="1101">
        <v>1</v>
      </c>
      <c r="H5273" s="1102">
        <f>MID(I5273,1,50)</f>
      </c>
      <c r="I5273" s="1" t="s">
        <v>11035</v>
      </c>
      <c r="J5273" s="1104" t="s">
        <v>11036</v>
      </c>
    </row>
    <row x14ac:dyDescent="0.25" r="5274" customHeight="1" ht="15">
      <c r="A5274" s="97">
        <v>2</v>
      </c>
      <c r="B5274" s="2" t="s">
        <v>11034</v>
      </c>
      <c r="C5274" s="1101">
        <v>5273</v>
      </c>
      <c r="D5274" s="1101">
        <v>29</v>
      </c>
      <c r="E5274" s="1101">
        <v>68</v>
      </c>
      <c r="F5274" s="1101">
        <v>563</v>
      </c>
      <c r="G5274" s="1101">
        <v>2</v>
      </c>
      <c r="H5274" s="1102">
        <f>MID(I5274,1,50)</f>
      </c>
      <c r="I5274" s="1" t="s">
        <v>11037</v>
      </c>
      <c r="J5274" s="1104" t="s">
        <v>11038</v>
      </c>
    </row>
    <row x14ac:dyDescent="0.25" r="5275" customHeight="1" ht="15">
      <c r="A5275" s="97">
        <v>2</v>
      </c>
      <c r="B5275" s="2" t="s">
        <v>11034</v>
      </c>
      <c r="C5275" s="1101">
        <v>5274</v>
      </c>
      <c r="D5275" s="1101">
        <v>29</v>
      </c>
      <c r="E5275" s="1101">
        <v>68</v>
      </c>
      <c r="F5275" s="1101">
        <v>563</v>
      </c>
      <c r="G5275" s="1101">
        <v>3</v>
      </c>
      <c r="H5275" s="1102">
        <f>MID(I5275,1,50)</f>
      </c>
      <c r="I5275" s="1" t="s">
        <v>11039</v>
      </c>
      <c r="J5275" s="1104" t="s">
        <v>11040</v>
      </c>
    </row>
    <row x14ac:dyDescent="0.25" r="5276" customHeight="1" ht="15">
      <c r="A5276" s="97">
        <v>2</v>
      </c>
      <c r="B5276" s="2" t="s">
        <v>11034</v>
      </c>
      <c r="C5276" s="1101">
        <v>5275</v>
      </c>
      <c r="D5276" s="1101">
        <v>29</v>
      </c>
      <c r="E5276" s="1101">
        <v>68</v>
      </c>
      <c r="F5276" s="1101">
        <v>563</v>
      </c>
      <c r="G5276" s="1101">
        <v>4</v>
      </c>
      <c r="H5276" s="1102">
        <f>MID(I5276,1,50)</f>
      </c>
      <c r="I5276" s="1" t="s">
        <v>11041</v>
      </c>
      <c r="J5276" s="1104" t="s">
        <v>11042</v>
      </c>
    </row>
    <row x14ac:dyDescent="0.25" r="5277" customHeight="1" ht="15">
      <c r="A5277" s="97">
        <v>2</v>
      </c>
      <c r="B5277" s="2" t="s">
        <v>11034</v>
      </c>
      <c r="C5277" s="1101">
        <v>5276</v>
      </c>
      <c r="D5277" s="1101">
        <v>29</v>
      </c>
      <c r="E5277" s="1101">
        <v>68</v>
      </c>
      <c r="F5277" s="1101">
        <v>563</v>
      </c>
      <c r="G5277" s="1101">
        <v>5</v>
      </c>
      <c r="H5277" s="1102">
        <f>MID(I5277,1,50)</f>
      </c>
      <c r="I5277" s="1" t="s">
        <v>11043</v>
      </c>
      <c r="J5277" s="1104" t="s">
        <v>11044</v>
      </c>
    </row>
    <row x14ac:dyDescent="0.25" r="5278" customHeight="1" ht="15">
      <c r="A5278" s="97">
        <v>2</v>
      </c>
      <c r="B5278" s="2" t="s">
        <v>11034</v>
      </c>
      <c r="C5278" s="1101">
        <v>5277</v>
      </c>
      <c r="D5278" s="1101">
        <v>29</v>
      </c>
      <c r="E5278" s="1101">
        <v>68</v>
      </c>
      <c r="F5278" s="1101">
        <v>563</v>
      </c>
      <c r="G5278" s="1101">
        <v>6</v>
      </c>
      <c r="H5278" s="1102">
        <f>MID(I5278,1,50)</f>
      </c>
      <c r="I5278" s="1" t="s">
        <v>11045</v>
      </c>
      <c r="J5278" s="1104" t="s">
        <v>11046</v>
      </c>
    </row>
    <row x14ac:dyDescent="0.25" r="5279" customHeight="1" ht="15">
      <c r="A5279" s="97">
        <v>2</v>
      </c>
      <c r="B5279" s="2" t="s">
        <v>11034</v>
      </c>
      <c r="C5279" s="1101">
        <v>5278</v>
      </c>
      <c r="D5279" s="1101">
        <v>29</v>
      </c>
      <c r="E5279" s="1101">
        <v>68</v>
      </c>
      <c r="F5279" s="1101">
        <v>563</v>
      </c>
      <c r="G5279" s="1101">
        <v>7</v>
      </c>
      <c r="H5279" s="1102">
        <f>MID(I5279,1,50)</f>
      </c>
      <c r="I5279" s="1" t="s">
        <v>11047</v>
      </c>
      <c r="J5279" s="1104" t="s">
        <v>11048</v>
      </c>
    </row>
    <row x14ac:dyDescent="0.25" r="5280" customHeight="1" ht="15">
      <c r="A5280" s="97">
        <v>2</v>
      </c>
      <c r="B5280" s="2" t="s">
        <v>11034</v>
      </c>
      <c r="C5280" s="1101">
        <v>5279</v>
      </c>
      <c r="D5280" s="1101">
        <v>29</v>
      </c>
      <c r="E5280" s="1101">
        <v>68</v>
      </c>
      <c r="F5280" s="1101">
        <v>563</v>
      </c>
      <c r="G5280" s="1101">
        <v>8</v>
      </c>
      <c r="H5280" s="1102">
        <f>MID(I5280,1,50)</f>
      </c>
      <c r="I5280" s="1" t="s">
        <v>11049</v>
      </c>
      <c r="J5280" s="1104" t="s">
        <v>11050</v>
      </c>
    </row>
    <row x14ac:dyDescent="0.25" r="5281" customHeight="1" ht="15">
      <c r="A5281" s="97">
        <v>2</v>
      </c>
      <c r="B5281" s="2" t="s">
        <v>11034</v>
      </c>
      <c r="C5281" s="1101">
        <v>5280</v>
      </c>
      <c r="D5281" s="1101">
        <v>29</v>
      </c>
      <c r="E5281" s="1101">
        <v>68</v>
      </c>
      <c r="F5281" s="1101">
        <v>563</v>
      </c>
      <c r="G5281" s="1101">
        <v>9</v>
      </c>
      <c r="H5281" s="1102">
        <f>MID(I5281,1,50)</f>
      </c>
      <c r="I5281" s="1" t="s">
        <v>11051</v>
      </c>
      <c r="J5281" s="1104" t="s">
        <v>11052</v>
      </c>
    </row>
    <row x14ac:dyDescent="0.25" r="5282" customHeight="1" ht="15">
      <c r="A5282" s="97">
        <v>2</v>
      </c>
      <c r="B5282" s="2" t="s">
        <v>11034</v>
      </c>
      <c r="C5282" s="1101">
        <v>5281</v>
      </c>
      <c r="D5282" s="1101">
        <v>29</v>
      </c>
      <c r="E5282" s="1101">
        <v>68</v>
      </c>
      <c r="F5282" s="1101">
        <v>563</v>
      </c>
      <c r="G5282" s="1101">
        <v>10</v>
      </c>
      <c r="H5282" s="1102">
        <f>MID(I5282,1,50)</f>
      </c>
      <c r="I5282" s="1" t="s">
        <v>11053</v>
      </c>
      <c r="J5282" s="1104" t="s">
        <v>11054</v>
      </c>
    </row>
    <row x14ac:dyDescent="0.25" r="5283" customHeight="1" ht="15">
      <c r="A5283" s="97">
        <v>2</v>
      </c>
      <c r="B5283" s="2" t="s">
        <v>11034</v>
      </c>
      <c r="C5283" s="1101">
        <v>5282</v>
      </c>
      <c r="D5283" s="1101">
        <v>29</v>
      </c>
      <c r="E5283" s="1101">
        <v>68</v>
      </c>
      <c r="F5283" s="1101">
        <v>563</v>
      </c>
      <c r="G5283" s="1101">
        <v>11</v>
      </c>
      <c r="H5283" s="1102">
        <f>MID(I5283,1,50)</f>
      </c>
      <c r="I5283" s="1" t="s">
        <v>11055</v>
      </c>
      <c r="J5283" s="1104" t="s">
        <v>11056</v>
      </c>
    </row>
    <row x14ac:dyDescent="0.25" r="5284" customHeight="1" ht="15">
      <c r="A5284" s="97">
        <v>2</v>
      </c>
      <c r="B5284" s="2" t="s">
        <v>11034</v>
      </c>
      <c r="C5284" s="1101">
        <v>5283</v>
      </c>
      <c r="D5284" s="1101">
        <v>29</v>
      </c>
      <c r="E5284" s="1101">
        <v>68</v>
      </c>
      <c r="F5284" s="1101">
        <v>563</v>
      </c>
      <c r="G5284" s="1101">
        <v>12</v>
      </c>
      <c r="H5284" s="1102">
        <f>MID(I5284,1,50)</f>
      </c>
      <c r="I5284" s="1" t="s">
        <v>11057</v>
      </c>
      <c r="J5284" s="1104" t="s">
        <v>11058</v>
      </c>
    </row>
    <row x14ac:dyDescent="0.25" r="5285" customHeight="1" ht="15">
      <c r="A5285" s="97">
        <v>2</v>
      </c>
      <c r="B5285" s="2" t="s">
        <v>11034</v>
      </c>
      <c r="C5285" s="1101">
        <v>5284</v>
      </c>
      <c r="D5285" s="1101">
        <v>29</v>
      </c>
      <c r="E5285" s="1101">
        <v>68</v>
      </c>
      <c r="F5285" s="1101">
        <v>563</v>
      </c>
      <c r="G5285" s="1101">
        <v>13</v>
      </c>
      <c r="H5285" s="1102">
        <f>MID(I5285,1,50)</f>
      </c>
      <c r="I5285" s="1" t="s">
        <v>11059</v>
      </c>
      <c r="J5285" s="1104" t="s">
        <v>11060</v>
      </c>
    </row>
    <row x14ac:dyDescent="0.25" r="5286" customHeight="1" ht="15">
      <c r="A5286" s="97">
        <v>2</v>
      </c>
      <c r="B5286" s="2" t="s">
        <v>11034</v>
      </c>
      <c r="C5286" s="1101">
        <v>5285</v>
      </c>
      <c r="D5286" s="1101">
        <v>29</v>
      </c>
      <c r="E5286" s="1101">
        <v>68</v>
      </c>
      <c r="F5286" s="1101">
        <v>563</v>
      </c>
      <c r="G5286" s="1101">
        <v>14</v>
      </c>
      <c r="H5286" s="1102">
        <f>MID(I5286,1,50)</f>
      </c>
      <c r="I5286" s="1" t="s">
        <v>11061</v>
      </c>
      <c r="J5286" s="1104" t="s">
        <v>11062</v>
      </c>
    </row>
    <row x14ac:dyDescent="0.25" r="5287" customHeight="1" ht="15">
      <c r="A5287" s="97">
        <v>2</v>
      </c>
      <c r="B5287" s="2" t="s">
        <v>11034</v>
      </c>
      <c r="C5287" s="1101">
        <v>5286</v>
      </c>
      <c r="D5287" s="1101">
        <v>29</v>
      </c>
      <c r="E5287" s="1101">
        <v>68</v>
      </c>
      <c r="F5287" s="1101">
        <v>563</v>
      </c>
      <c r="G5287" s="1101">
        <v>15</v>
      </c>
      <c r="H5287" s="1102">
        <f>MID(I5287,1,50)</f>
      </c>
      <c r="I5287" s="1" t="s">
        <v>11063</v>
      </c>
      <c r="J5287" s="1104" t="s">
        <v>11064</v>
      </c>
    </row>
    <row x14ac:dyDescent="0.25" r="5288" customHeight="1" ht="15">
      <c r="A5288" s="97">
        <v>2</v>
      </c>
      <c r="B5288" s="2" t="s">
        <v>11034</v>
      </c>
      <c r="C5288" s="1101">
        <v>5287</v>
      </c>
      <c r="D5288" s="1101">
        <v>29</v>
      </c>
      <c r="E5288" s="1101">
        <v>68</v>
      </c>
      <c r="F5288" s="1101">
        <v>564</v>
      </c>
      <c r="G5288" s="1101">
        <v>16</v>
      </c>
      <c r="H5288" s="1102">
        <f>MID(I5288,1,50)</f>
      </c>
      <c r="I5288" s="1" t="s">
        <v>11065</v>
      </c>
      <c r="J5288" s="1104" t="s">
        <v>11066</v>
      </c>
    </row>
    <row x14ac:dyDescent="0.25" r="5289" customHeight="1" ht="15">
      <c r="A5289" s="97">
        <v>2</v>
      </c>
      <c r="B5289" s="2" t="s">
        <v>11034</v>
      </c>
      <c r="C5289" s="1101">
        <v>5288</v>
      </c>
      <c r="D5289" s="1101">
        <v>29</v>
      </c>
      <c r="E5289" s="1101">
        <v>68</v>
      </c>
      <c r="F5289" s="1101">
        <v>564</v>
      </c>
      <c r="G5289" s="1101">
        <v>17</v>
      </c>
      <c r="H5289" s="1102">
        <f>MID(I5289,1,50)</f>
      </c>
      <c r="I5289" s="1" t="s">
        <v>11067</v>
      </c>
      <c r="J5289" s="1104" t="s">
        <v>11068</v>
      </c>
    </row>
    <row x14ac:dyDescent="0.25" r="5290" customHeight="1" ht="15">
      <c r="A5290" s="97">
        <v>2</v>
      </c>
      <c r="B5290" s="2" t="s">
        <v>11034</v>
      </c>
      <c r="C5290" s="1101">
        <v>5289</v>
      </c>
      <c r="D5290" s="1101">
        <v>29</v>
      </c>
      <c r="E5290" s="1101">
        <v>68</v>
      </c>
      <c r="F5290" s="1101">
        <v>564</v>
      </c>
      <c r="G5290" s="1101">
        <v>18</v>
      </c>
      <c r="H5290" s="1102">
        <f>MID(I5290,1,50)</f>
      </c>
      <c r="I5290" s="1" t="s">
        <v>11069</v>
      </c>
      <c r="J5290" s="1104" t="s">
        <v>11070</v>
      </c>
    </row>
    <row x14ac:dyDescent="0.25" r="5291" customHeight="1" ht="15">
      <c r="A5291" s="97">
        <v>2</v>
      </c>
      <c r="B5291" s="2" t="s">
        <v>11034</v>
      </c>
      <c r="C5291" s="1101">
        <v>5290</v>
      </c>
      <c r="D5291" s="1101">
        <v>29</v>
      </c>
      <c r="E5291" s="1101">
        <v>68</v>
      </c>
      <c r="F5291" s="1101">
        <v>564</v>
      </c>
      <c r="G5291" s="1101">
        <v>19</v>
      </c>
      <c r="H5291" s="1102">
        <f>MID(I5291,1,50)</f>
      </c>
      <c r="I5291" s="1" t="s">
        <v>11071</v>
      </c>
      <c r="J5291" s="1104" t="s">
        <v>11072</v>
      </c>
    </row>
    <row x14ac:dyDescent="0.25" r="5292" customHeight="1" ht="15">
      <c r="A5292" s="97">
        <v>2</v>
      </c>
      <c r="B5292" s="2" t="s">
        <v>11034</v>
      </c>
      <c r="C5292" s="1101">
        <v>5291</v>
      </c>
      <c r="D5292" s="1101">
        <v>29</v>
      </c>
      <c r="E5292" s="1101">
        <v>68</v>
      </c>
      <c r="F5292" s="1101">
        <v>564</v>
      </c>
      <c r="G5292" s="1101">
        <v>20</v>
      </c>
      <c r="H5292" s="1102">
        <f>MID(I5292,1,50)</f>
      </c>
      <c r="I5292" s="1" t="s">
        <v>11073</v>
      </c>
      <c r="J5292" s="1104" t="s">
        <v>11074</v>
      </c>
    </row>
    <row x14ac:dyDescent="0.25" r="5293" customHeight="1" ht="15">
      <c r="A5293" s="97">
        <v>2</v>
      </c>
      <c r="B5293" s="2" t="s">
        <v>11034</v>
      </c>
      <c r="C5293" s="1101">
        <v>5292</v>
      </c>
      <c r="D5293" s="1101">
        <v>29</v>
      </c>
      <c r="E5293" s="1101">
        <v>68</v>
      </c>
      <c r="F5293" s="1101">
        <v>564</v>
      </c>
      <c r="G5293" s="1101">
        <v>21</v>
      </c>
      <c r="H5293" s="1102">
        <f>MID(I5293,1,50)</f>
      </c>
      <c r="I5293" s="1" t="s">
        <v>11075</v>
      </c>
      <c r="J5293" s="1104" t="s">
        <v>11076</v>
      </c>
    </row>
    <row x14ac:dyDescent="0.25" r="5294" customHeight="1" ht="15">
      <c r="A5294" s="97">
        <v>2</v>
      </c>
      <c r="B5294" s="2" t="s">
        <v>11034</v>
      </c>
      <c r="C5294" s="1101">
        <v>5293</v>
      </c>
      <c r="D5294" s="1101">
        <v>29</v>
      </c>
      <c r="E5294" s="1101">
        <v>68</v>
      </c>
      <c r="F5294" s="1101">
        <v>564</v>
      </c>
      <c r="G5294" s="1101">
        <v>22</v>
      </c>
      <c r="H5294" s="1102">
        <f>MID(I5294,1,50)</f>
      </c>
      <c r="I5294" s="1" t="s">
        <v>11077</v>
      </c>
      <c r="J5294" s="1104" t="s">
        <v>11078</v>
      </c>
    </row>
    <row x14ac:dyDescent="0.25" r="5295" customHeight="1" ht="15">
      <c r="A5295" s="97">
        <v>2</v>
      </c>
      <c r="B5295" s="2" t="s">
        <v>11034</v>
      </c>
      <c r="C5295" s="1101">
        <v>5294</v>
      </c>
      <c r="D5295" s="1101">
        <v>29</v>
      </c>
      <c r="E5295" s="1101">
        <v>68</v>
      </c>
      <c r="F5295" s="1101">
        <v>564</v>
      </c>
      <c r="G5295" s="1101">
        <v>23</v>
      </c>
      <c r="H5295" s="1102">
        <f>MID(I5295,1,50)</f>
      </c>
      <c r="I5295" s="1" t="s">
        <v>11079</v>
      </c>
      <c r="J5295" s="1104" t="s">
        <v>11080</v>
      </c>
    </row>
    <row x14ac:dyDescent="0.25" r="5296" customHeight="1" ht="15">
      <c r="A5296" s="97">
        <v>2</v>
      </c>
      <c r="B5296" s="2" t="s">
        <v>11034</v>
      </c>
      <c r="C5296" s="1101">
        <v>5295</v>
      </c>
      <c r="D5296" s="1101">
        <v>29</v>
      </c>
      <c r="E5296" s="1101">
        <v>68</v>
      </c>
      <c r="F5296" s="1101">
        <v>564</v>
      </c>
      <c r="G5296" s="1101">
        <v>24</v>
      </c>
      <c r="H5296" s="1102">
        <f>MID(I5296,1,50)</f>
      </c>
      <c r="I5296" s="1" t="s">
        <v>11081</v>
      </c>
      <c r="J5296" s="1104" t="s">
        <v>11082</v>
      </c>
    </row>
    <row x14ac:dyDescent="0.25" r="5297" customHeight="1" ht="15">
      <c r="A5297" s="97">
        <v>2</v>
      </c>
      <c r="B5297" s="2" t="s">
        <v>11034</v>
      </c>
      <c r="C5297" s="1101">
        <v>5296</v>
      </c>
      <c r="D5297" s="1101">
        <v>29</v>
      </c>
      <c r="E5297" s="1101">
        <v>68</v>
      </c>
      <c r="F5297" s="1101">
        <v>564</v>
      </c>
      <c r="G5297" s="1101">
        <v>25</v>
      </c>
      <c r="H5297" s="1102">
        <f>MID(I5297,1,50)</f>
      </c>
      <c r="I5297" s="1" t="s">
        <v>11083</v>
      </c>
      <c r="J5297" s="1104" t="s">
        <v>11084</v>
      </c>
    </row>
    <row x14ac:dyDescent="0.25" r="5298" customHeight="1" ht="15">
      <c r="A5298" s="97">
        <v>2</v>
      </c>
      <c r="B5298" s="2" t="s">
        <v>11034</v>
      </c>
      <c r="C5298" s="1101">
        <v>5297</v>
      </c>
      <c r="D5298" s="1101">
        <v>29</v>
      </c>
      <c r="E5298" s="1101">
        <v>68</v>
      </c>
      <c r="F5298" s="1101">
        <v>564</v>
      </c>
      <c r="G5298" s="1101">
        <v>26</v>
      </c>
      <c r="H5298" s="1102">
        <f>MID(I5298,1,50)</f>
      </c>
      <c r="I5298" s="1" t="s">
        <v>11085</v>
      </c>
      <c r="J5298" s="1104" t="s">
        <v>11086</v>
      </c>
    </row>
    <row x14ac:dyDescent="0.25" r="5299" customHeight="1" ht="15">
      <c r="A5299" s="97">
        <v>2</v>
      </c>
      <c r="B5299" s="2" t="s">
        <v>11034</v>
      </c>
      <c r="C5299" s="1101">
        <v>5298</v>
      </c>
      <c r="D5299" s="1101">
        <v>29</v>
      </c>
      <c r="E5299" s="1101">
        <v>68</v>
      </c>
      <c r="F5299" s="1101">
        <v>564</v>
      </c>
      <c r="G5299" s="1101">
        <v>27</v>
      </c>
      <c r="H5299" s="1102">
        <f>MID(I5299,1,50)</f>
      </c>
      <c r="I5299" s="1" t="s">
        <v>10574</v>
      </c>
      <c r="J5299" s="1104" t="s">
        <v>11087</v>
      </c>
    </row>
    <row x14ac:dyDescent="0.25" r="5300" customHeight="1" ht="15">
      <c r="A5300" s="97">
        <v>2</v>
      </c>
      <c r="B5300" s="2" t="s">
        <v>11034</v>
      </c>
      <c r="C5300" s="1101">
        <v>5299</v>
      </c>
      <c r="D5300" s="1101">
        <v>29</v>
      </c>
      <c r="E5300" s="1101">
        <v>68</v>
      </c>
      <c r="F5300" s="1101">
        <v>564</v>
      </c>
      <c r="G5300" s="1101">
        <v>28</v>
      </c>
      <c r="H5300" s="1102">
        <f>MID(I5300,1,50)</f>
      </c>
      <c r="I5300" s="1" t="s">
        <v>11088</v>
      </c>
      <c r="J5300" s="1104" t="s">
        <v>11089</v>
      </c>
    </row>
    <row x14ac:dyDescent="0.25" r="5301" customHeight="1" ht="15">
      <c r="A5301" s="97">
        <v>2</v>
      </c>
      <c r="B5301" s="2" t="s">
        <v>11034</v>
      </c>
      <c r="C5301" s="1101">
        <v>5300</v>
      </c>
      <c r="D5301" s="1101">
        <v>29</v>
      </c>
      <c r="E5301" s="1101">
        <v>68</v>
      </c>
      <c r="F5301" s="1101">
        <v>564</v>
      </c>
      <c r="G5301" s="1101">
        <v>29</v>
      </c>
      <c r="H5301" s="1102">
        <f>MID(I5301,1,50)</f>
      </c>
      <c r="I5301" s="1" t="s">
        <v>11090</v>
      </c>
      <c r="J5301" s="1104" t="s">
        <v>11091</v>
      </c>
    </row>
    <row x14ac:dyDescent="0.25" r="5302" customHeight="1" ht="15">
      <c r="A5302" s="97">
        <v>2</v>
      </c>
      <c r="B5302" s="2" t="s">
        <v>11034</v>
      </c>
      <c r="C5302" s="1101">
        <v>5301</v>
      </c>
      <c r="D5302" s="1101">
        <v>29</v>
      </c>
      <c r="E5302" s="1101">
        <v>68</v>
      </c>
      <c r="F5302" s="1101">
        <v>564</v>
      </c>
      <c r="G5302" s="1101">
        <v>30</v>
      </c>
      <c r="H5302" s="1102">
        <f>MID(I5302,1,50)</f>
      </c>
      <c r="I5302" s="1" t="s">
        <v>11092</v>
      </c>
      <c r="J5302" s="1104" t="s">
        <v>11093</v>
      </c>
    </row>
    <row x14ac:dyDescent="0.25" r="5303" customHeight="1" ht="15">
      <c r="A5303" s="97">
        <v>2</v>
      </c>
      <c r="B5303" s="2" t="s">
        <v>11034</v>
      </c>
      <c r="C5303" s="1101">
        <v>5302</v>
      </c>
      <c r="D5303" s="1101">
        <v>29</v>
      </c>
      <c r="E5303" s="1101">
        <v>68</v>
      </c>
      <c r="F5303" s="1101">
        <v>564</v>
      </c>
      <c r="G5303" s="1101">
        <v>31</v>
      </c>
      <c r="H5303" s="1102">
        <f>MID(I5303,1,50)</f>
      </c>
      <c r="I5303" s="1" t="s">
        <v>11094</v>
      </c>
      <c r="J5303" s="1104" t="s">
        <v>11095</v>
      </c>
    </row>
    <row x14ac:dyDescent="0.25" r="5304" customHeight="1" ht="15">
      <c r="A5304" s="97">
        <v>2</v>
      </c>
      <c r="B5304" s="2" t="s">
        <v>11034</v>
      </c>
      <c r="C5304" s="1101">
        <v>5303</v>
      </c>
      <c r="D5304" s="1101">
        <v>29</v>
      </c>
      <c r="E5304" s="1101">
        <v>68</v>
      </c>
      <c r="F5304" s="1101">
        <v>564</v>
      </c>
      <c r="G5304" s="1101">
        <v>32</v>
      </c>
      <c r="H5304" s="1102">
        <f>MID(I5304,1,50)</f>
      </c>
      <c r="I5304" s="1" t="s">
        <v>11096</v>
      </c>
      <c r="J5304" s="1104" t="s">
        <v>11097</v>
      </c>
    </row>
    <row x14ac:dyDescent="0.25" r="5305" customHeight="1" ht="15">
      <c r="A5305" s="97">
        <v>2</v>
      </c>
      <c r="B5305" s="2" t="s">
        <v>11034</v>
      </c>
      <c r="C5305" s="1101">
        <v>5304</v>
      </c>
      <c r="D5305" s="1101">
        <v>29</v>
      </c>
      <c r="E5305" s="1101">
        <v>68</v>
      </c>
      <c r="F5305" s="1101">
        <v>564</v>
      </c>
      <c r="G5305" s="1101">
        <v>33</v>
      </c>
      <c r="H5305" s="1102">
        <f>MID(I5305,1,50)</f>
      </c>
      <c r="I5305" s="1" t="s">
        <v>11098</v>
      </c>
      <c r="J5305" s="1104" t="s">
        <v>11099</v>
      </c>
    </row>
    <row x14ac:dyDescent="0.25" r="5306" customHeight="1" ht="15">
      <c r="A5306" s="97">
        <v>2</v>
      </c>
      <c r="B5306" s="2" t="s">
        <v>11034</v>
      </c>
      <c r="C5306" s="1101">
        <v>5305</v>
      </c>
      <c r="D5306" s="1101">
        <v>29</v>
      </c>
      <c r="E5306" s="1101">
        <v>68</v>
      </c>
      <c r="F5306" s="1101">
        <v>564</v>
      </c>
      <c r="G5306" s="1101">
        <v>34</v>
      </c>
      <c r="H5306" s="1102">
        <f>MID(I5306,1,50)</f>
      </c>
      <c r="I5306" s="1" t="s">
        <v>11100</v>
      </c>
      <c r="J5306" s="1104" t="s">
        <v>11101</v>
      </c>
    </row>
    <row x14ac:dyDescent="0.25" r="5307" customHeight="1" ht="15">
      <c r="A5307" s="97">
        <v>2</v>
      </c>
      <c r="B5307" s="2" t="s">
        <v>11034</v>
      </c>
      <c r="C5307" s="1101">
        <v>5306</v>
      </c>
      <c r="D5307" s="1101">
        <v>29</v>
      </c>
      <c r="E5307" s="1101">
        <v>68</v>
      </c>
      <c r="F5307" s="1101">
        <v>564</v>
      </c>
      <c r="G5307" s="1101">
        <v>35</v>
      </c>
      <c r="H5307" s="1102">
        <f>MID(I5307,1,50)</f>
      </c>
      <c r="I5307" s="1" t="s">
        <v>11102</v>
      </c>
      <c r="J5307" s="1104" t="s">
        <v>11103</v>
      </c>
    </row>
    <row x14ac:dyDescent="0.25" r="5308" customHeight="1" ht="15">
      <c r="A5308" s="97">
        <v>2</v>
      </c>
      <c r="B5308" s="2" t="s">
        <v>11034</v>
      </c>
      <c r="C5308" s="1101">
        <v>5307</v>
      </c>
      <c r="D5308" s="1101">
        <v>29</v>
      </c>
      <c r="E5308" s="1101">
        <v>68</v>
      </c>
      <c r="F5308" s="1101">
        <v>564</v>
      </c>
      <c r="G5308" s="1101">
        <v>36</v>
      </c>
      <c r="H5308" s="1102">
        <f>MID(I5308,1,50)</f>
      </c>
      <c r="I5308" s="1" t="s">
        <v>11104</v>
      </c>
      <c r="J5308" s="1104" t="s">
        <v>11105</v>
      </c>
    </row>
    <row x14ac:dyDescent="0.25" r="5309" customHeight="1" ht="15">
      <c r="A5309" s="97">
        <v>2</v>
      </c>
      <c r="B5309" s="2" t="s">
        <v>11034</v>
      </c>
      <c r="C5309" s="1101">
        <v>5308</v>
      </c>
      <c r="D5309" s="1101">
        <v>29</v>
      </c>
      <c r="E5309" s="1101">
        <v>68</v>
      </c>
      <c r="F5309" s="1101">
        <v>564</v>
      </c>
      <c r="G5309" s="1101">
        <v>37</v>
      </c>
      <c r="H5309" s="1102">
        <f>MID(I5309,1,50)</f>
      </c>
      <c r="I5309" s="1" t="s">
        <v>11106</v>
      </c>
      <c r="J5309" s="1104" t="s">
        <v>11107</v>
      </c>
    </row>
    <row x14ac:dyDescent="0.25" r="5310" customHeight="1" ht="15">
      <c r="A5310" s="97">
        <v>2</v>
      </c>
      <c r="B5310" s="2" t="s">
        <v>11034</v>
      </c>
      <c r="C5310" s="1101">
        <v>5309</v>
      </c>
      <c r="D5310" s="1101">
        <v>29</v>
      </c>
      <c r="E5310" s="1101">
        <v>68</v>
      </c>
      <c r="F5310" s="1101">
        <v>564</v>
      </c>
      <c r="G5310" s="1101">
        <v>38</v>
      </c>
      <c r="H5310" s="1102">
        <f>MID(I5310,1,50)</f>
      </c>
      <c r="I5310" s="1" t="s">
        <v>11108</v>
      </c>
      <c r="J5310" s="1104" t="s">
        <v>11109</v>
      </c>
    </row>
    <row x14ac:dyDescent="0.25" r="5311" customHeight="1" ht="15">
      <c r="A5311" s="97">
        <v>2</v>
      </c>
      <c r="B5311" s="2" t="s">
        <v>11034</v>
      </c>
      <c r="C5311" s="1101">
        <v>5310</v>
      </c>
      <c r="D5311" s="1101">
        <v>29</v>
      </c>
      <c r="E5311" s="1101">
        <v>68</v>
      </c>
      <c r="F5311" s="1101">
        <v>564</v>
      </c>
      <c r="G5311" s="1101">
        <v>39</v>
      </c>
      <c r="H5311" s="1102">
        <f>MID(I5311,1,50)</f>
      </c>
      <c r="I5311" s="1" t="s">
        <v>11110</v>
      </c>
      <c r="J5311" s="1104" t="s">
        <v>11111</v>
      </c>
    </row>
    <row x14ac:dyDescent="0.25" r="5312" customHeight="1" ht="15">
      <c r="A5312" s="97">
        <v>2</v>
      </c>
      <c r="B5312" s="2" t="s">
        <v>11034</v>
      </c>
      <c r="C5312" s="1101">
        <v>5311</v>
      </c>
      <c r="D5312" s="1101">
        <v>29</v>
      </c>
      <c r="E5312" s="1101">
        <v>68</v>
      </c>
      <c r="F5312" s="1101">
        <v>564</v>
      </c>
      <c r="G5312" s="1101">
        <v>40</v>
      </c>
      <c r="H5312" s="1102">
        <f>MID(I5312,1,50)</f>
      </c>
      <c r="I5312" s="1" t="s">
        <v>11112</v>
      </c>
      <c r="J5312" s="1104" t="s">
        <v>11113</v>
      </c>
    </row>
    <row x14ac:dyDescent="0.25" r="5313" customHeight="1" ht="15">
      <c r="A5313" s="97">
        <v>2</v>
      </c>
      <c r="B5313" s="2" t="s">
        <v>11034</v>
      </c>
      <c r="C5313" s="1101">
        <v>5312</v>
      </c>
      <c r="D5313" s="1101">
        <v>29</v>
      </c>
      <c r="E5313" s="1101">
        <v>68</v>
      </c>
      <c r="F5313" s="1101">
        <v>564</v>
      </c>
      <c r="G5313" s="1101">
        <v>41</v>
      </c>
      <c r="H5313" s="1102">
        <f>MID(I5313,1,50)</f>
      </c>
      <c r="I5313" s="1" t="s">
        <v>11114</v>
      </c>
      <c r="J5313" s="1104" t="s">
        <v>11115</v>
      </c>
    </row>
    <row x14ac:dyDescent="0.25" r="5314" customHeight="1" ht="15">
      <c r="A5314" s="97">
        <v>2</v>
      </c>
      <c r="B5314" s="2" t="s">
        <v>11034</v>
      </c>
      <c r="C5314" s="1101">
        <v>5313</v>
      </c>
      <c r="D5314" s="1101">
        <v>29</v>
      </c>
      <c r="E5314" s="1101">
        <v>68</v>
      </c>
      <c r="F5314" s="1101">
        <v>564</v>
      </c>
      <c r="G5314" s="1101">
        <v>42</v>
      </c>
      <c r="H5314" s="1102">
        <f>MID(I5314,1,50)</f>
      </c>
      <c r="I5314" s="1" t="s">
        <v>11116</v>
      </c>
      <c r="J5314" s="1104" t="s">
        <v>11117</v>
      </c>
    </row>
    <row x14ac:dyDescent="0.25" r="5315" customHeight="1" ht="15">
      <c r="A5315" s="97">
        <v>2</v>
      </c>
      <c r="B5315" s="2" t="s">
        <v>11034</v>
      </c>
      <c r="C5315" s="1101">
        <v>5314</v>
      </c>
      <c r="D5315" s="1101">
        <v>29</v>
      </c>
      <c r="E5315" s="1101">
        <v>68</v>
      </c>
      <c r="F5315" s="1101">
        <v>565</v>
      </c>
      <c r="G5315" s="1101">
        <v>43</v>
      </c>
      <c r="H5315" s="1102">
        <f>MID(I5315,1,50)</f>
      </c>
      <c r="I5315" s="1" t="s">
        <v>11118</v>
      </c>
      <c r="J5315" s="1104" t="s">
        <v>11119</v>
      </c>
    </row>
    <row x14ac:dyDescent="0.25" r="5316" customHeight="1" ht="15">
      <c r="A5316" s="97">
        <v>2</v>
      </c>
      <c r="B5316" s="2" t="s">
        <v>11034</v>
      </c>
      <c r="C5316" s="1101">
        <v>5315</v>
      </c>
      <c r="D5316" s="1101">
        <v>29</v>
      </c>
      <c r="E5316" s="1101">
        <v>68</v>
      </c>
      <c r="F5316" s="1101">
        <v>565</v>
      </c>
      <c r="G5316" s="1101">
        <v>44</v>
      </c>
      <c r="H5316" s="1102">
        <f>MID(I5316,1,50)</f>
      </c>
      <c r="I5316" s="1" t="s">
        <v>11120</v>
      </c>
      <c r="J5316" s="1104" t="s">
        <v>11121</v>
      </c>
    </row>
    <row x14ac:dyDescent="0.25" r="5317" customHeight="1" ht="15">
      <c r="A5317" s="97">
        <v>2</v>
      </c>
      <c r="B5317" s="2" t="s">
        <v>11034</v>
      </c>
      <c r="C5317" s="1101">
        <v>5316</v>
      </c>
      <c r="D5317" s="1101">
        <v>29</v>
      </c>
      <c r="E5317" s="1101">
        <v>68</v>
      </c>
      <c r="F5317" s="1101">
        <v>565</v>
      </c>
      <c r="G5317" s="1101">
        <v>45</v>
      </c>
      <c r="H5317" s="1102">
        <f>MID(I5317,1,50)</f>
      </c>
      <c r="I5317" s="1" t="s">
        <v>2807</v>
      </c>
      <c r="J5317" s="1104" t="s">
        <v>11122</v>
      </c>
    </row>
    <row x14ac:dyDescent="0.25" r="5318" customHeight="1" ht="15">
      <c r="A5318" s="97">
        <v>2</v>
      </c>
      <c r="B5318" s="2" t="s">
        <v>11034</v>
      </c>
      <c r="C5318" s="1101">
        <v>5317</v>
      </c>
      <c r="D5318" s="1101">
        <v>29</v>
      </c>
      <c r="E5318" s="1101">
        <v>68</v>
      </c>
      <c r="F5318" s="1101">
        <v>565</v>
      </c>
      <c r="G5318" s="1101">
        <v>46</v>
      </c>
      <c r="H5318" s="1102">
        <f>MID(I5318,1,50)</f>
      </c>
      <c r="I5318" s="1" t="s">
        <v>11123</v>
      </c>
      <c r="J5318" s="1104" t="s">
        <v>11124</v>
      </c>
    </row>
    <row x14ac:dyDescent="0.25" r="5319" customHeight="1" ht="15">
      <c r="A5319" s="97">
        <v>2</v>
      </c>
      <c r="B5319" s="2" t="s">
        <v>11034</v>
      </c>
      <c r="C5319" s="1101">
        <v>5318</v>
      </c>
      <c r="D5319" s="1101">
        <v>29</v>
      </c>
      <c r="E5319" s="1101">
        <v>68</v>
      </c>
      <c r="F5319" s="1101">
        <v>565</v>
      </c>
      <c r="G5319" s="1101">
        <v>47</v>
      </c>
      <c r="H5319" s="1102">
        <f>MID(I5319,1,50)</f>
      </c>
      <c r="I5319" s="1" t="s">
        <v>11125</v>
      </c>
      <c r="J5319" s="1104" t="s">
        <v>11126</v>
      </c>
    </row>
    <row x14ac:dyDescent="0.25" r="5320" customHeight="1" ht="15">
      <c r="A5320" s="97">
        <v>2</v>
      </c>
      <c r="B5320" s="2" t="s">
        <v>11034</v>
      </c>
      <c r="C5320" s="1101">
        <v>5319</v>
      </c>
      <c r="D5320" s="1101">
        <v>29</v>
      </c>
      <c r="E5320" s="1101">
        <v>68</v>
      </c>
      <c r="F5320" s="1101">
        <v>565</v>
      </c>
      <c r="G5320" s="1101">
        <v>48</v>
      </c>
      <c r="H5320" s="1102">
        <f>MID(I5320,1,50)</f>
      </c>
      <c r="I5320" s="1" t="s">
        <v>11127</v>
      </c>
      <c r="J5320" s="1104" t="s">
        <v>11128</v>
      </c>
    </row>
    <row x14ac:dyDescent="0.25" r="5321" customHeight="1" ht="15">
      <c r="A5321" s="97">
        <v>2</v>
      </c>
      <c r="B5321" s="2" t="s">
        <v>11034</v>
      </c>
      <c r="C5321" s="1101">
        <v>5320</v>
      </c>
      <c r="D5321" s="1101">
        <v>29</v>
      </c>
      <c r="E5321" s="1101">
        <v>68</v>
      </c>
      <c r="F5321" s="1101">
        <v>565</v>
      </c>
      <c r="G5321" s="1101">
        <v>49</v>
      </c>
      <c r="H5321" s="1102">
        <f>MID(I5321,1,50)</f>
      </c>
      <c r="I5321" s="1" t="s">
        <v>11129</v>
      </c>
      <c r="J5321" s="1104" t="s">
        <v>11130</v>
      </c>
    </row>
    <row x14ac:dyDescent="0.25" r="5322" customHeight="1" ht="15">
      <c r="A5322" s="97">
        <v>2</v>
      </c>
      <c r="B5322" s="2" t="s">
        <v>11034</v>
      </c>
      <c r="C5322" s="1101">
        <v>5321</v>
      </c>
      <c r="D5322" s="1101">
        <v>29</v>
      </c>
      <c r="E5322" s="1101">
        <v>68</v>
      </c>
      <c r="F5322" s="1101">
        <v>565</v>
      </c>
      <c r="G5322" s="1101">
        <v>50</v>
      </c>
      <c r="H5322" s="1102">
        <f>MID(I5322,1,50)</f>
      </c>
      <c r="I5322" s="1" t="s">
        <v>11131</v>
      </c>
      <c r="J5322" s="1104" t="s">
        <v>11132</v>
      </c>
    </row>
    <row x14ac:dyDescent="0.25" r="5323" customHeight="1" ht="15">
      <c r="A5323" s="97">
        <v>2</v>
      </c>
      <c r="B5323" s="2" t="s">
        <v>11034</v>
      </c>
      <c r="C5323" s="1101">
        <v>5322</v>
      </c>
      <c r="D5323" s="1101">
        <v>29</v>
      </c>
      <c r="E5323" s="1101">
        <v>68</v>
      </c>
      <c r="F5323" s="1101">
        <v>565</v>
      </c>
      <c r="G5323" s="1101">
        <v>51</v>
      </c>
      <c r="H5323" s="1102">
        <f>MID(I5323,1,50)</f>
      </c>
      <c r="I5323" s="1" t="s">
        <v>11133</v>
      </c>
      <c r="J5323" s="1104" t="s">
        <v>11134</v>
      </c>
    </row>
    <row x14ac:dyDescent="0.25" r="5324" customHeight="1" ht="15">
      <c r="A5324" s="97">
        <v>2</v>
      </c>
      <c r="B5324" s="2" t="s">
        <v>11034</v>
      </c>
      <c r="C5324" s="1101">
        <v>5323</v>
      </c>
      <c r="D5324" s="1101">
        <v>29</v>
      </c>
      <c r="E5324" s="1101">
        <v>68</v>
      </c>
      <c r="F5324" s="1101">
        <v>565</v>
      </c>
      <c r="G5324" s="1101">
        <v>52</v>
      </c>
      <c r="H5324" s="1102">
        <f>MID(I5324,1,50)</f>
      </c>
      <c r="I5324" s="1" t="s">
        <v>11135</v>
      </c>
      <c r="J5324" s="1104" t="s">
        <v>11136</v>
      </c>
    </row>
    <row x14ac:dyDescent="0.25" r="5325" customHeight="1" ht="23.25">
      <c r="A5325" s="97">
        <v>78</v>
      </c>
      <c r="B5325" s="2" t="s">
        <v>11137</v>
      </c>
      <c r="C5325" s="1101">
        <v>5324</v>
      </c>
      <c r="D5325" s="1101">
        <v>29</v>
      </c>
      <c r="E5325" s="1101">
        <v>69</v>
      </c>
      <c r="F5325" s="1101">
        <v>565</v>
      </c>
      <c r="G5325" s="1101">
        <v>1</v>
      </c>
      <c r="H5325" s="1102">
        <f>MID(I5325,1,50)</f>
      </c>
      <c r="I5325" s="1" t="s">
        <v>11138</v>
      </c>
      <c r="J5325" s="1104" t="s">
        <v>11139</v>
      </c>
    </row>
    <row x14ac:dyDescent="0.25" r="5326" customHeight="1" ht="23.25">
      <c r="A5326" s="97">
        <v>78</v>
      </c>
      <c r="B5326" s="2" t="s">
        <v>11137</v>
      </c>
      <c r="C5326" s="1101">
        <v>5325</v>
      </c>
      <c r="D5326" s="1101">
        <v>29</v>
      </c>
      <c r="E5326" s="1101">
        <v>69</v>
      </c>
      <c r="F5326" s="1101">
        <v>565</v>
      </c>
      <c r="G5326" s="1101">
        <v>2</v>
      </c>
      <c r="H5326" s="1102">
        <f>MID(I5326,1,50)</f>
      </c>
      <c r="I5326" s="1" t="s">
        <v>11140</v>
      </c>
      <c r="J5326" s="1104" t="s">
        <v>11141</v>
      </c>
    </row>
    <row x14ac:dyDescent="0.25" r="5327" customHeight="1" ht="23.25">
      <c r="A5327" s="97">
        <v>78</v>
      </c>
      <c r="B5327" s="2" t="s">
        <v>11137</v>
      </c>
      <c r="C5327" s="1101">
        <v>5326</v>
      </c>
      <c r="D5327" s="1101">
        <v>29</v>
      </c>
      <c r="E5327" s="1101">
        <v>69</v>
      </c>
      <c r="F5327" s="1101">
        <v>565</v>
      </c>
      <c r="G5327" s="1101">
        <v>3</v>
      </c>
      <c r="H5327" s="1102">
        <f>MID(I5327,1,50)</f>
      </c>
      <c r="I5327" s="1" t="s">
        <v>11142</v>
      </c>
      <c r="J5327" s="1104" t="s">
        <v>11143</v>
      </c>
    </row>
    <row x14ac:dyDescent="0.25" r="5328" customHeight="1" ht="23.25">
      <c r="A5328" s="97">
        <v>78</v>
      </c>
      <c r="B5328" s="2" t="s">
        <v>11137</v>
      </c>
      <c r="C5328" s="1101">
        <v>5327</v>
      </c>
      <c r="D5328" s="1101">
        <v>29</v>
      </c>
      <c r="E5328" s="1101">
        <v>69</v>
      </c>
      <c r="F5328" s="1101">
        <v>565</v>
      </c>
      <c r="G5328" s="1101">
        <v>4</v>
      </c>
      <c r="H5328" s="1102">
        <f>MID(I5328,1,50)</f>
      </c>
      <c r="I5328" s="1" t="s">
        <v>11144</v>
      </c>
      <c r="J5328" s="1104" t="s">
        <v>11145</v>
      </c>
    </row>
    <row x14ac:dyDescent="0.25" r="5329" customHeight="1" ht="23.25">
      <c r="A5329" s="97">
        <v>78</v>
      </c>
      <c r="B5329" s="2" t="s">
        <v>11137</v>
      </c>
      <c r="C5329" s="1101">
        <v>5328</v>
      </c>
      <c r="D5329" s="1101">
        <v>29</v>
      </c>
      <c r="E5329" s="1101">
        <v>69</v>
      </c>
      <c r="F5329" s="1101">
        <v>565</v>
      </c>
      <c r="G5329" s="1101">
        <v>5</v>
      </c>
      <c r="H5329" s="1102">
        <f>MID(I5329,1,50)</f>
      </c>
      <c r="I5329" s="1" t="s">
        <v>11146</v>
      </c>
      <c r="J5329" s="1104" t="s">
        <v>11147</v>
      </c>
    </row>
    <row x14ac:dyDescent="0.25" r="5330" customHeight="1" ht="23.25">
      <c r="A5330" s="97">
        <v>78</v>
      </c>
      <c r="B5330" s="2" t="s">
        <v>11137</v>
      </c>
      <c r="C5330" s="1101">
        <v>5329</v>
      </c>
      <c r="D5330" s="1101">
        <v>29</v>
      </c>
      <c r="E5330" s="1101">
        <v>69</v>
      </c>
      <c r="F5330" s="1101">
        <v>565</v>
      </c>
      <c r="G5330" s="1101">
        <v>6</v>
      </c>
      <c r="H5330" s="1102">
        <f>MID(I5330,1,50)</f>
      </c>
      <c r="I5330" s="1" t="s">
        <v>11148</v>
      </c>
      <c r="J5330" s="1104" t="s">
        <v>11149</v>
      </c>
    </row>
    <row x14ac:dyDescent="0.25" r="5331" customHeight="1" ht="23.25">
      <c r="A5331" s="97">
        <v>78</v>
      </c>
      <c r="B5331" s="2" t="s">
        <v>11137</v>
      </c>
      <c r="C5331" s="1101">
        <v>5330</v>
      </c>
      <c r="D5331" s="1101">
        <v>29</v>
      </c>
      <c r="E5331" s="1101">
        <v>69</v>
      </c>
      <c r="F5331" s="1101">
        <v>565</v>
      </c>
      <c r="G5331" s="1101">
        <v>7</v>
      </c>
      <c r="H5331" s="1102">
        <f>MID(I5331,1,50)</f>
      </c>
      <c r="I5331" s="1" t="s">
        <v>11150</v>
      </c>
      <c r="J5331" s="1104" t="s">
        <v>11151</v>
      </c>
    </row>
    <row x14ac:dyDescent="0.25" r="5332" customHeight="1" ht="23.25">
      <c r="A5332" s="97">
        <v>78</v>
      </c>
      <c r="B5332" s="2" t="s">
        <v>11137</v>
      </c>
      <c r="C5332" s="1101">
        <v>5331</v>
      </c>
      <c r="D5332" s="1101">
        <v>29</v>
      </c>
      <c r="E5332" s="1101">
        <v>69</v>
      </c>
      <c r="F5332" s="1101">
        <v>565</v>
      </c>
      <c r="G5332" s="1101">
        <v>8</v>
      </c>
      <c r="H5332" s="1102">
        <f>MID(I5332,1,50)</f>
      </c>
      <c r="I5332" s="1" t="s">
        <v>11152</v>
      </c>
      <c r="J5332" s="1104" t="s">
        <v>11153</v>
      </c>
    </row>
    <row x14ac:dyDescent="0.25" r="5333" customHeight="1" ht="23.25">
      <c r="A5333" s="97">
        <v>78</v>
      </c>
      <c r="B5333" s="2" t="s">
        <v>11137</v>
      </c>
      <c r="C5333" s="1101">
        <v>5332</v>
      </c>
      <c r="D5333" s="1101">
        <v>29</v>
      </c>
      <c r="E5333" s="1101">
        <v>69</v>
      </c>
      <c r="F5333" s="1101">
        <v>566</v>
      </c>
      <c r="G5333" s="1101">
        <v>9</v>
      </c>
      <c r="H5333" s="1102">
        <f>MID(I5333,1,50)</f>
      </c>
      <c r="I5333" s="1" t="s">
        <v>11154</v>
      </c>
      <c r="J5333" s="1104" t="s">
        <v>11155</v>
      </c>
    </row>
    <row x14ac:dyDescent="0.25" r="5334" customHeight="1" ht="23.25">
      <c r="A5334" s="97">
        <v>78</v>
      </c>
      <c r="B5334" s="2" t="s">
        <v>11137</v>
      </c>
      <c r="C5334" s="1101">
        <v>5333</v>
      </c>
      <c r="D5334" s="1101">
        <v>29</v>
      </c>
      <c r="E5334" s="1101">
        <v>69</v>
      </c>
      <c r="F5334" s="1101">
        <v>566</v>
      </c>
      <c r="G5334" s="1101">
        <v>10</v>
      </c>
      <c r="H5334" s="1102">
        <f>MID(I5334,1,50)</f>
      </c>
      <c r="I5334" s="1" t="s">
        <v>11156</v>
      </c>
      <c r="J5334" s="1104" t="s">
        <v>11157</v>
      </c>
    </row>
    <row x14ac:dyDescent="0.25" r="5335" customHeight="1" ht="23.25">
      <c r="A5335" s="97">
        <v>78</v>
      </c>
      <c r="B5335" s="2" t="s">
        <v>11137</v>
      </c>
      <c r="C5335" s="1101">
        <v>5334</v>
      </c>
      <c r="D5335" s="1101">
        <v>29</v>
      </c>
      <c r="E5335" s="1101">
        <v>69</v>
      </c>
      <c r="F5335" s="1101">
        <v>566</v>
      </c>
      <c r="G5335" s="1101">
        <v>11</v>
      </c>
      <c r="H5335" s="1102">
        <f>MID(I5335,1,50)</f>
      </c>
      <c r="I5335" s="1" t="s">
        <v>11158</v>
      </c>
      <c r="J5335" s="1104" t="s">
        <v>11159</v>
      </c>
    </row>
    <row x14ac:dyDescent="0.25" r="5336" customHeight="1" ht="23.25">
      <c r="A5336" s="97">
        <v>78</v>
      </c>
      <c r="B5336" s="2" t="s">
        <v>11137</v>
      </c>
      <c r="C5336" s="1101">
        <v>5335</v>
      </c>
      <c r="D5336" s="1101">
        <v>29</v>
      </c>
      <c r="E5336" s="1101">
        <v>69</v>
      </c>
      <c r="F5336" s="1101">
        <v>566</v>
      </c>
      <c r="G5336" s="1101">
        <v>12</v>
      </c>
      <c r="H5336" s="1102">
        <f>MID(I5336,1,50)</f>
      </c>
      <c r="I5336" s="1" t="s">
        <v>11160</v>
      </c>
      <c r="J5336" s="1104" t="s">
        <v>11161</v>
      </c>
    </row>
    <row x14ac:dyDescent="0.25" r="5337" customHeight="1" ht="23.25">
      <c r="A5337" s="97">
        <v>78</v>
      </c>
      <c r="B5337" s="2" t="s">
        <v>11137</v>
      </c>
      <c r="C5337" s="1101">
        <v>5336</v>
      </c>
      <c r="D5337" s="1101">
        <v>29</v>
      </c>
      <c r="E5337" s="1101">
        <v>69</v>
      </c>
      <c r="F5337" s="1101">
        <v>566</v>
      </c>
      <c r="G5337" s="1101">
        <v>13</v>
      </c>
      <c r="H5337" s="1102">
        <f>MID(I5337,1,50)</f>
      </c>
      <c r="I5337" s="1" t="s">
        <v>11162</v>
      </c>
      <c r="J5337" s="1104" t="s">
        <v>11163</v>
      </c>
    </row>
    <row x14ac:dyDescent="0.25" r="5338" customHeight="1" ht="23.25">
      <c r="A5338" s="97">
        <v>78</v>
      </c>
      <c r="B5338" s="2" t="s">
        <v>11137</v>
      </c>
      <c r="C5338" s="1101">
        <v>5337</v>
      </c>
      <c r="D5338" s="1101">
        <v>29</v>
      </c>
      <c r="E5338" s="1101">
        <v>69</v>
      </c>
      <c r="F5338" s="1101">
        <v>566</v>
      </c>
      <c r="G5338" s="1101">
        <v>14</v>
      </c>
      <c r="H5338" s="1102">
        <f>MID(I5338,1,50)</f>
      </c>
      <c r="I5338" s="1" t="s">
        <v>11164</v>
      </c>
      <c r="J5338" s="1104" t="s">
        <v>11165</v>
      </c>
    </row>
    <row x14ac:dyDescent="0.25" r="5339" customHeight="1" ht="23.25">
      <c r="A5339" s="97">
        <v>78</v>
      </c>
      <c r="B5339" s="2" t="s">
        <v>11137</v>
      </c>
      <c r="C5339" s="1101">
        <v>5338</v>
      </c>
      <c r="D5339" s="1101">
        <v>29</v>
      </c>
      <c r="E5339" s="1101">
        <v>69</v>
      </c>
      <c r="F5339" s="1101">
        <v>566</v>
      </c>
      <c r="G5339" s="1101">
        <v>15</v>
      </c>
      <c r="H5339" s="1102">
        <f>MID(I5339,1,50)</f>
      </c>
      <c r="I5339" s="1" t="s">
        <v>11166</v>
      </c>
      <c r="J5339" s="1104" t="s">
        <v>11167</v>
      </c>
    </row>
    <row x14ac:dyDescent="0.25" r="5340" customHeight="1" ht="23.25">
      <c r="A5340" s="97">
        <v>78</v>
      </c>
      <c r="B5340" s="2" t="s">
        <v>11137</v>
      </c>
      <c r="C5340" s="1101">
        <v>5339</v>
      </c>
      <c r="D5340" s="1101">
        <v>29</v>
      </c>
      <c r="E5340" s="1101">
        <v>69</v>
      </c>
      <c r="F5340" s="1101">
        <v>566</v>
      </c>
      <c r="G5340" s="1101">
        <v>16</v>
      </c>
      <c r="H5340" s="1102">
        <f>MID(I5340,1,50)</f>
      </c>
      <c r="I5340" s="1" t="s">
        <v>11168</v>
      </c>
      <c r="J5340" s="1104" t="s">
        <v>11169</v>
      </c>
    </row>
    <row x14ac:dyDescent="0.25" r="5341" customHeight="1" ht="23.25">
      <c r="A5341" s="97">
        <v>78</v>
      </c>
      <c r="B5341" s="2" t="s">
        <v>11137</v>
      </c>
      <c r="C5341" s="1101">
        <v>5340</v>
      </c>
      <c r="D5341" s="1101">
        <v>29</v>
      </c>
      <c r="E5341" s="1101">
        <v>69</v>
      </c>
      <c r="F5341" s="1101">
        <v>566</v>
      </c>
      <c r="G5341" s="1101">
        <v>17</v>
      </c>
      <c r="H5341" s="1102">
        <f>MID(I5341,1,50)</f>
      </c>
      <c r="I5341" s="1" t="s">
        <v>11170</v>
      </c>
      <c r="J5341" s="1104" t="s">
        <v>11171</v>
      </c>
    </row>
    <row x14ac:dyDescent="0.25" r="5342" customHeight="1" ht="23.25">
      <c r="A5342" s="97">
        <v>78</v>
      </c>
      <c r="B5342" s="2" t="s">
        <v>11137</v>
      </c>
      <c r="C5342" s="1101">
        <v>5341</v>
      </c>
      <c r="D5342" s="1101">
        <v>29</v>
      </c>
      <c r="E5342" s="1101">
        <v>69</v>
      </c>
      <c r="F5342" s="1101">
        <v>566</v>
      </c>
      <c r="G5342" s="1101">
        <v>18</v>
      </c>
      <c r="H5342" s="1102">
        <f>MID(I5342,1,50)</f>
      </c>
      <c r="I5342" s="1" t="s">
        <v>11172</v>
      </c>
      <c r="J5342" s="1104" t="s">
        <v>11173</v>
      </c>
    </row>
    <row x14ac:dyDescent="0.25" r="5343" customHeight="1" ht="23.25">
      <c r="A5343" s="97">
        <v>78</v>
      </c>
      <c r="B5343" s="2" t="s">
        <v>11137</v>
      </c>
      <c r="C5343" s="1101">
        <v>5342</v>
      </c>
      <c r="D5343" s="1101">
        <v>29</v>
      </c>
      <c r="E5343" s="1101">
        <v>69</v>
      </c>
      <c r="F5343" s="1101">
        <v>566</v>
      </c>
      <c r="G5343" s="1101">
        <v>19</v>
      </c>
      <c r="H5343" s="1102">
        <f>MID(I5343,1,50)</f>
      </c>
      <c r="I5343" s="1" t="s">
        <v>11174</v>
      </c>
      <c r="J5343" s="1104" t="s">
        <v>11175</v>
      </c>
    </row>
    <row x14ac:dyDescent="0.25" r="5344" customHeight="1" ht="23.25">
      <c r="A5344" s="97">
        <v>78</v>
      </c>
      <c r="B5344" s="2" t="s">
        <v>11137</v>
      </c>
      <c r="C5344" s="1101">
        <v>5343</v>
      </c>
      <c r="D5344" s="1101">
        <v>29</v>
      </c>
      <c r="E5344" s="1101">
        <v>69</v>
      </c>
      <c r="F5344" s="1101">
        <v>566</v>
      </c>
      <c r="G5344" s="1101">
        <v>20</v>
      </c>
      <c r="H5344" s="1102">
        <f>MID(I5344,1,50)</f>
      </c>
      <c r="I5344" s="1" t="s">
        <v>11176</v>
      </c>
      <c r="J5344" s="1104" t="s">
        <v>11177</v>
      </c>
    </row>
    <row x14ac:dyDescent="0.25" r="5345" customHeight="1" ht="23.25">
      <c r="A5345" s="97">
        <v>78</v>
      </c>
      <c r="B5345" s="2" t="s">
        <v>11137</v>
      </c>
      <c r="C5345" s="1101">
        <v>5344</v>
      </c>
      <c r="D5345" s="1101">
        <v>29</v>
      </c>
      <c r="E5345" s="1101">
        <v>69</v>
      </c>
      <c r="F5345" s="1101">
        <v>566</v>
      </c>
      <c r="G5345" s="1101">
        <v>21</v>
      </c>
      <c r="H5345" s="1102">
        <f>MID(I5345,1,50)</f>
      </c>
      <c r="I5345" s="1" t="s">
        <v>11178</v>
      </c>
      <c r="J5345" s="1104" t="s">
        <v>11179</v>
      </c>
    </row>
    <row x14ac:dyDescent="0.25" r="5346" customHeight="1" ht="23.25">
      <c r="A5346" s="97">
        <v>78</v>
      </c>
      <c r="B5346" s="2" t="s">
        <v>11137</v>
      </c>
      <c r="C5346" s="1101">
        <v>5345</v>
      </c>
      <c r="D5346" s="1101">
        <v>29</v>
      </c>
      <c r="E5346" s="1101">
        <v>69</v>
      </c>
      <c r="F5346" s="1101">
        <v>566</v>
      </c>
      <c r="G5346" s="1101">
        <v>22</v>
      </c>
      <c r="H5346" s="1102">
        <f>MID(I5346,1,50)</f>
      </c>
      <c r="I5346" s="1" t="s">
        <v>11180</v>
      </c>
      <c r="J5346" s="1104" t="s">
        <v>11181</v>
      </c>
    </row>
    <row x14ac:dyDescent="0.25" r="5347" customHeight="1" ht="23.25">
      <c r="A5347" s="97">
        <v>78</v>
      </c>
      <c r="B5347" s="2" t="s">
        <v>11137</v>
      </c>
      <c r="C5347" s="1101">
        <v>5346</v>
      </c>
      <c r="D5347" s="1101">
        <v>29</v>
      </c>
      <c r="E5347" s="1101">
        <v>69</v>
      </c>
      <c r="F5347" s="1101">
        <v>566</v>
      </c>
      <c r="G5347" s="1101">
        <v>23</v>
      </c>
      <c r="H5347" s="1102">
        <f>MID(I5347,1,50)</f>
      </c>
      <c r="I5347" s="1" t="s">
        <v>11182</v>
      </c>
      <c r="J5347" s="1104" t="s">
        <v>11183</v>
      </c>
    </row>
    <row x14ac:dyDescent="0.25" r="5348" customHeight="1" ht="23.25">
      <c r="A5348" s="97">
        <v>78</v>
      </c>
      <c r="B5348" s="2" t="s">
        <v>11137</v>
      </c>
      <c r="C5348" s="1101">
        <v>5347</v>
      </c>
      <c r="D5348" s="1101">
        <v>29</v>
      </c>
      <c r="E5348" s="1101">
        <v>69</v>
      </c>
      <c r="F5348" s="1101">
        <v>566</v>
      </c>
      <c r="G5348" s="1101">
        <v>24</v>
      </c>
      <c r="H5348" s="1102">
        <f>MID(I5348,1,50)</f>
      </c>
      <c r="I5348" s="1" t="s">
        <v>11184</v>
      </c>
      <c r="J5348" s="1104" t="s">
        <v>11185</v>
      </c>
    </row>
    <row x14ac:dyDescent="0.25" r="5349" customHeight="1" ht="23.25">
      <c r="A5349" s="97">
        <v>78</v>
      </c>
      <c r="B5349" s="2" t="s">
        <v>11137</v>
      </c>
      <c r="C5349" s="1101">
        <v>5348</v>
      </c>
      <c r="D5349" s="1101">
        <v>29</v>
      </c>
      <c r="E5349" s="1101">
        <v>69</v>
      </c>
      <c r="F5349" s="1101">
        <v>566</v>
      </c>
      <c r="G5349" s="1101">
        <v>25</v>
      </c>
      <c r="H5349" s="1102">
        <f>MID(I5349,1,50)</f>
      </c>
      <c r="I5349" s="1" t="s">
        <v>11186</v>
      </c>
      <c r="J5349" s="1104" t="s">
        <v>11187</v>
      </c>
    </row>
    <row x14ac:dyDescent="0.25" r="5350" customHeight="1" ht="23.25">
      <c r="A5350" s="97">
        <v>78</v>
      </c>
      <c r="B5350" s="2" t="s">
        <v>11137</v>
      </c>
      <c r="C5350" s="1101">
        <v>5349</v>
      </c>
      <c r="D5350" s="1101">
        <v>29</v>
      </c>
      <c r="E5350" s="1101">
        <v>69</v>
      </c>
      <c r="F5350" s="1101">
        <v>566</v>
      </c>
      <c r="G5350" s="1101">
        <v>26</v>
      </c>
      <c r="H5350" s="1102">
        <f>MID(I5350,1,50)</f>
      </c>
      <c r="I5350" s="1" t="s">
        <v>11188</v>
      </c>
      <c r="J5350" s="1104" t="s">
        <v>11189</v>
      </c>
    </row>
    <row x14ac:dyDescent="0.25" r="5351" customHeight="1" ht="23.25">
      <c r="A5351" s="97">
        <v>78</v>
      </c>
      <c r="B5351" s="2" t="s">
        <v>11137</v>
      </c>
      <c r="C5351" s="1101">
        <v>5350</v>
      </c>
      <c r="D5351" s="1101">
        <v>29</v>
      </c>
      <c r="E5351" s="1101">
        <v>69</v>
      </c>
      <c r="F5351" s="1101">
        <v>566</v>
      </c>
      <c r="G5351" s="1101">
        <v>27</v>
      </c>
      <c r="H5351" s="1102">
        <f>MID(I5351,1,50)</f>
      </c>
      <c r="I5351" s="1" t="s">
        <v>11190</v>
      </c>
      <c r="J5351" s="1104" t="s">
        <v>11191</v>
      </c>
    </row>
    <row x14ac:dyDescent="0.25" r="5352" customHeight="1" ht="23.25">
      <c r="A5352" s="97">
        <v>78</v>
      </c>
      <c r="B5352" s="2" t="s">
        <v>11137</v>
      </c>
      <c r="C5352" s="1101">
        <v>5351</v>
      </c>
      <c r="D5352" s="1101">
        <v>29</v>
      </c>
      <c r="E5352" s="1101">
        <v>69</v>
      </c>
      <c r="F5352" s="1101">
        <v>566</v>
      </c>
      <c r="G5352" s="1101">
        <v>28</v>
      </c>
      <c r="H5352" s="1102">
        <f>MID(I5352,1,50)</f>
      </c>
      <c r="I5352" s="1" t="s">
        <v>11192</v>
      </c>
      <c r="J5352" s="1104" t="s">
        <v>11193</v>
      </c>
    </row>
    <row x14ac:dyDescent="0.25" r="5353" customHeight="1" ht="23.25">
      <c r="A5353" s="97">
        <v>78</v>
      </c>
      <c r="B5353" s="2" t="s">
        <v>11137</v>
      </c>
      <c r="C5353" s="1101">
        <v>5352</v>
      </c>
      <c r="D5353" s="1101">
        <v>29</v>
      </c>
      <c r="E5353" s="1101">
        <v>69</v>
      </c>
      <c r="F5353" s="1101">
        <v>566</v>
      </c>
      <c r="G5353" s="1101">
        <v>29</v>
      </c>
      <c r="H5353" s="1102">
        <f>MID(I5353,1,50)</f>
      </c>
      <c r="I5353" s="1" t="s">
        <v>11194</v>
      </c>
      <c r="J5353" s="1104" t="s">
        <v>11195</v>
      </c>
    </row>
    <row x14ac:dyDescent="0.25" r="5354" customHeight="1" ht="23.25">
      <c r="A5354" s="97">
        <v>78</v>
      </c>
      <c r="B5354" s="2" t="s">
        <v>11137</v>
      </c>
      <c r="C5354" s="1101">
        <v>5353</v>
      </c>
      <c r="D5354" s="1101">
        <v>29</v>
      </c>
      <c r="E5354" s="1101">
        <v>69</v>
      </c>
      <c r="F5354" s="1101">
        <v>566</v>
      </c>
      <c r="G5354" s="1101">
        <v>30</v>
      </c>
      <c r="H5354" s="1102">
        <f>MID(I5354,1,50)</f>
      </c>
      <c r="I5354" s="1" t="s">
        <v>11196</v>
      </c>
      <c r="J5354" s="1104" t="s">
        <v>11197</v>
      </c>
    </row>
    <row x14ac:dyDescent="0.25" r="5355" customHeight="1" ht="23.25">
      <c r="A5355" s="97">
        <v>78</v>
      </c>
      <c r="B5355" s="2" t="s">
        <v>11137</v>
      </c>
      <c r="C5355" s="1101">
        <v>5354</v>
      </c>
      <c r="D5355" s="1101">
        <v>29</v>
      </c>
      <c r="E5355" s="1101">
        <v>69</v>
      </c>
      <c r="F5355" s="1101">
        <v>566</v>
      </c>
      <c r="G5355" s="1101">
        <v>31</v>
      </c>
      <c r="H5355" s="1102">
        <f>MID(I5355,1,50)</f>
      </c>
      <c r="I5355" s="1" t="s">
        <v>11198</v>
      </c>
      <c r="J5355" s="1104" t="s">
        <v>11199</v>
      </c>
    </row>
    <row x14ac:dyDescent="0.25" r="5356" customHeight="1" ht="23.25">
      <c r="A5356" s="97">
        <v>78</v>
      </c>
      <c r="B5356" s="2" t="s">
        <v>11137</v>
      </c>
      <c r="C5356" s="1101">
        <v>5355</v>
      </c>
      <c r="D5356" s="1101">
        <v>29</v>
      </c>
      <c r="E5356" s="1101">
        <v>69</v>
      </c>
      <c r="F5356" s="1101">
        <v>566</v>
      </c>
      <c r="G5356" s="1101">
        <v>32</v>
      </c>
      <c r="H5356" s="1102">
        <f>MID(I5356,1,50)</f>
      </c>
      <c r="I5356" s="1" t="s">
        <v>11200</v>
      </c>
      <c r="J5356" s="1104" t="s">
        <v>11201</v>
      </c>
    </row>
    <row x14ac:dyDescent="0.25" r="5357" customHeight="1" ht="23.25">
      <c r="A5357" s="97">
        <v>78</v>
      </c>
      <c r="B5357" s="2" t="s">
        <v>11137</v>
      </c>
      <c r="C5357" s="1101">
        <v>5356</v>
      </c>
      <c r="D5357" s="1101">
        <v>29</v>
      </c>
      <c r="E5357" s="1101">
        <v>69</v>
      </c>
      <c r="F5357" s="1101">
        <v>566</v>
      </c>
      <c r="G5357" s="1101">
        <v>33</v>
      </c>
      <c r="H5357" s="1102">
        <f>MID(I5357,1,50)</f>
      </c>
      <c r="I5357" s="1" t="s">
        <v>11202</v>
      </c>
      <c r="J5357" s="1104" t="s">
        <v>11203</v>
      </c>
    </row>
    <row x14ac:dyDescent="0.25" r="5358" customHeight="1" ht="23.25">
      <c r="A5358" s="97">
        <v>78</v>
      </c>
      <c r="B5358" s="2" t="s">
        <v>11137</v>
      </c>
      <c r="C5358" s="1101">
        <v>5357</v>
      </c>
      <c r="D5358" s="1101">
        <v>29</v>
      </c>
      <c r="E5358" s="1101">
        <v>69</v>
      </c>
      <c r="F5358" s="1101">
        <v>566</v>
      </c>
      <c r="G5358" s="1101">
        <v>34</v>
      </c>
      <c r="H5358" s="1102">
        <f>MID(I5358,1,50)</f>
      </c>
      <c r="I5358" s="1" t="s">
        <v>11204</v>
      </c>
      <c r="J5358" s="1104" t="s">
        <v>11205</v>
      </c>
    </row>
    <row x14ac:dyDescent="0.25" r="5359" customHeight="1" ht="23.25">
      <c r="A5359" s="97">
        <v>78</v>
      </c>
      <c r="B5359" s="2" t="s">
        <v>11137</v>
      </c>
      <c r="C5359" s="1101">
        <v>5358</v>
      </c>
      <c r="D5359" s="1101">
        <v>29</v>
      </c>
      <c r="E5359" s="1101">
        <v>69</v>
      </c>
      <c r="F5359" s="1101">
        <v>567</v>
      </c>
      <c r="G5359" s="1101">
        <v>35</v>
      </c>
      <c r="H5359" s="1102">
        <f>MID(I5359,1,50)</f>
      </c>
      <c r="I5359" s="1" t="s">
        <v>11206</v>
      </c>
      <c r="J5359" s="1104" t="s">
        <v>11207</v>
      </c>
    </row>
    <row x14ac:dyDescent="0.25" r="5360" customHeight="1" ht="23.25">
      <c r="A5360" s="97">
        <v>78</v>
      </c>
      <c r="B5360" s="2" t="s">
        <v>11137</v>
      </c>
      <c r="C5360" s="1101">
        <v>5359</v>
      </c>
      <c r="D5360" s="1101">
        <v>29</v>
      </c>
      <c r="E5360" s="1101">
        <v>69</v>
      </c>
      <c r="F5360" s="1101">
        <v>567</v>
      </c>
      <c r="G5360" s="1101">
        <v>36</v>
      </c>
      <c r="H5360" s="1102">
        <f>MID(I5360,1,50)</f>
      </c>
      <c r="I5360" s="1" t="s">
        <v>11208</v>
      </c>
      <c r="J5360" s="1104" t="s">
        <v>11209</v>
      </c>
    </row>
    <row x14ac:dyDescent="0.25" r="5361" customHeight="1" ht="23.25">
      <c r="A5361" s="97">
        <v>78</v>
      </c>
      <c r="B5361" s="2" t="s">
        <v>11137</v>
      </c>
      <c r="C5361" s="1101">
        <v>5360</v>
      </c>
      <c r="D5361" s="1101">
        <v>29</v>
      </c>
      <c r="E5361" s="1101">
        <v>69</v>
      </c>
      <c r="F5361" s="1101">
        <v>567</v>
      </c>
      <c r="G5361" s="1101">
        <v>37</v>
      </c>
      <c r="H5361" s="1102">
        <f>MID(I5361,1,50)</f>
      </c>
      <c r="I5361" s="1" t="s">
        <v>11210</v>
      </c>
      <c r="J5361" s="1104" t="s">
        <v>11211</v>
      </c>
    </row>
    <row x14ac:dyDescent="0.25" r="5362" customHeight="1" ht="23.25">
      <c r="A5362" s="97">
        <v>78</v>
      </c>
      <c r="B5362" s="2" t="s">
        <v>11137</v>
      </c>
      <c r="C5362" s="1101">
        <v>5361</v>
      </c>
      <c r="D5362" s="1101">
        <v>29</v>
      </c>
      <c r="E5362" s="1101">
        <v>69</v>
      </c>
      <c r="F5362" s="1101">
        <v>567</v>
      </c>
      <c r="G5362" s="1101">
        <v>38</v>
      </c>
      <c r="H5362" s="1102">
        <f>MID(I5362,1,50)</f>
      </c>
      <c r="I5362" s="1" t="s">
        <v>11212</v>
      </c>
      <c r="J5362" s="1104" t="s">
        <v>11213</v>
      </c>
    </row>
    <row x14ac:dyDescent="0.25" r="5363" customHeight="1" ht="23.25">
      <c r="A5363" s="97">
        <v>78</v>
      </c>
      <c r="B5363" s="2" t="s">
        <v>11137</v>
      </c>
      <c r="C5363" s="1101">
        <v>5362</v>
      </c>
      <c r="D5363" s="1101">
        <v>29</v>
      </c>
      <c r="E5363" s="1101">
        <v>69</v>
      </c>
      <c r="F5363" s="1101">
        <v>567</v>
      </c>
      <c r="G5363" s="1101">
        <v>39</v>
      </c>
      <c r="H5363" s="1102">
        <f>MID(I5363,1,50)</f>
      </c>
      <c r="I5363" s="1" t="s">
        <v>11214</v>
      </c>
      <c r="J5363" s="1104" t="s">
        <v>11215</v>
      </c>
    </row>
    <row x14ac:dyDescent="0.25" r="5364" customHeight="1" ht="23.25">
      <c r="A5364" s="97">
        <v>78</v>
      </c>
      <c r="B5364" s="2" t="s">
        <v>11137</v>
      </c>
      <c r="C5364" s="1101">
        <v>5363</v>
      </c>
      <c r="D5364" s="1101">
        <v>29</v>
      </c>
      <c r="E5364" s="1101">
        <v>69</v>
      </c>
      <c r="F5364" s="1101">
        <v>567</v>
      </c>
      <c r="G5364" s="1101">
        <v>40</v>
      </c>
      <c r="H5364" s="1102">
        <f>MID(I5364,1,50)</f>
      </c>
      <c r="I5364" s="1" t="s">
        <v>11216</v>
      </c>
      <c r="J5364" s="1104" t="s">
        <v>11217</v>
      </c>
    </row>
    <row x14ac:dyDescent="0.25" r="5365" customHeight="1" ht="23.25">
      <c r="A5365" s="97">
        <v>78</v>
      </c>
      <c r="B5365" s="2" t="s">
        <v>11137</v>
      </c>
      <c r="C5365" s="1101">
        <v>5364</v>
      </c>
      <c r="D5365" s="1101">
        <v>29</v>
      </c>
      <c r="E5365" s="1101">
        <v>69</v>
      </c>
      <c r="F5365" s="1101">
        <v>567</v>
      </c>
      <c r="G5365" s="1101">
        <v>41</v>
      </c>
      <c r="H5365" s="1102">
        <f>MID(I5365,1,50)</f>
      </c>
      <c r="I5365" s="1" t="s">
        <v>11218</v>
      </c>
      <c r="J5365" s="1104" t="s">
        <v>11219</v>
      </c>
    </row>
    <row x14ac:dyDescent="0.25" r="5366" customHeight="1" ht="23.25">
      <c r="A5366" s="97">
        <v>78</v>
      </c>
      <c r="B5366" s="2" t="s">
        <v>11137</v>
      </c>
      <c r="C5366" s="1101">
        <v>5365</v>
      </c>
      <c r="D5366" s="1101">
        <v>29</v>
      </c>
      <c r="E5366" s="1101">
        <v>69</v>
      </c>
      <c r="F5366" s="1101">
        <v>567</v>
      </c>
      <c r="G5366" s="1101">
        <v>42</v>
      </c>
      <c r="H5366" s="1102">
        <f>MID(I5366,1,50)</f>
      </c>
      <c r="I5366" s="1" t="s">
        <v>11220</v>
      </c>
      <c r="J5366" s="1104" t="s">
        <v>11221</v>
      </c>
    </row>
    <row x14ac:dyDescent="0.25" r="5367" customHeight="1" ht="23.25">
      <c r="A5367" s="97">
        <v>78</v>
      </c>
      <c r="B5367" s="2" t="s">
        <v>11137</v>
      </c>
      <c r="C5367" s="1101">
        <v>5366</v>
      </c>
      <c r="D5367" s="1101">
        <v>29</v>
      </c>
      <c r="E5367" s="1101">
        <v>69</v>
      </c>
      <c r="F5367" s="1101">
        <v>567</v>
      </c>
      <c r="G5367" s="1101">
        <v>43</v>
      </c>
      <c r="H5367" s="1102">
        <f>MID(I5367,1,50)</f>
      </c>
      <c r="I5367" s="1" t="s">
        <v>10600</v>
      </c>
      <c r="J5367" s="1104" t="s">
        <v>11222</v>
      </c>
    </row>
    <row x14ac:dyDescent="0.25" r="5368" customHeight="1" ht="23.25">
      <c r="A5368" s="97">
        <v>78</v>
      </c>
      <c r="B5368" s="2" t="s">
        <v>11137</v>
      </c>
      <c r="C5368" s="1101">
        <v>5367</v>
      </c>
      <c r="D5368" s="1101">
        <v>29</v>
      </c>
      <c r="E5368" s="1101">
        <v>69</v>
      </c>
      <c r="F5368" s="1101">
        <v>567</v>
      </c>
      <c r="G5368" s="1101">
        <v>44</v>
      </c>
      <c r="H5368" s="1102">
        <f>MID(I5368,1,50)</f>
      </c>
      <c r="I5368" s="1" t="s">
        <v>11223</v>
      </c>
      <c r="J5368" s="1104" t="s">
        <v>11224</v>
      </c>
    </row>
    <row x14ac:dyDescent="0.25" r="5369" customHeight="1" ht="23.25">
      <c r="A5369" s="97">
        <v>78</v>
      </c>
      <c r="B5369" s="2" t="s">
        <v>11137</v>
      </c>
      <c r="C5369" s="1101">
        <v>5368</v>
      </c>
      <c r="D5369" s="1101">
        <v>29</v>
      </c>
      <c r="E5369" s="1101">
        <v>69</v>
      </c>
      <c r="F5369" s="1101">
        <v>567</v>
      </c>
      <c r="G5369" s="1101">
        <v>45</v>
      </c>
      <c r="H5369" s="1102">
        <f>MID(I5369,1,50)</f>
      </c>
      <c r="I5369" s="1" t="s">
        <v>11225</v>
      </c>
      <c r="J5369" s="1104" t="s">
        <v>11226</v>
      </c>
    </row>
    <row x14ac:dyDescent="0.25" r="5370" customHeight="1" ht="23.25">
      <c r="A5370" s="97">
        <v>78</v>
      </c>
      <c r="B5370" s="2" t="s">
        <v>11137</v>
      </c>
      <c r="C5370" s="1101">
        <v>5369</v>
      </c>
      <c r="D5370" s="1101">
        <v>29</v>
      </c>
      <c r="E5370" s="1101">
        <v>69</v>
      </c>
      <c r="F5370" s="1101">
        <v>567</v>
      </c>
      <c r="G5370" s="1101">
        <v>46</v>
      </c>
      <c r="H5370" s="1102">
        <f>MID(I5370,1,50)</f>
      </c>
      <c r="I5370" s="1" t="s">
        <v>11227</v>
      </c>
      <c r="J5370" s="1104" t="s">
        <v>11228</v>
      </c>
    </row>
    <row x14ac:dyDescent="0.25" r="5371" customHeight="1" ht="23.25">
      <c r="A5371" s="97">
        <v>78</v>
      </c>
      <c r="B5371" s="2" t="s">
        <v>11137</v>
      </c>
      <c r="C5371" s="1101">
        <v>5370</v>
      </c>
      <c r="D5371" s="1101">
        <v>29</v>
      </c>
      <c r="E5371" s="1101">
        <v>69</v>
      </c>
      <c r="F5371" s="1101">
        <v>567</v>
      </c>
      <c r="G5371" s="1101">
        <v>47</v>
      </c>
      <c r="H5371" s="1102">
        <f>MID(I5371,1,50)</f>
      </c>
      <c r="I5371" s="1" t="s">
        <v>11229</v>
      </c>
      <c r="J5371" s="1104" t="s">
        <v>11230</v>
      </c>
    </row>
    <row x14ac:dyDescent="0.25" r="5372" customHeight="1" ht="23.25">
      <c r="A5372" s="97">
        <v>78</v>
      </c>
      <c r="B5372" s="2" t="s">
        <v>11137</v>
      </c>
      <c r="C5372" s="1101">
        <v>5371</v>
      </c>
      <c r="D5372" s="1101">
        <v>29</v>
      </c>
      <c r="E5372" s="1101">
        <v>69</v>
      </c>
      <c r="F5372" s="1101">
        <v>567</v>
      </c>
      <c r="G5372" s="1101">
        <v>48</v>
      </c>
      <c r="H5372" s="1102">
        <f>MID(I5372,1,50)</f>
      </c>
      <c r="I5372" s="1" t="s">
        <v>11231</v>
      </c>
      <c r="J5372" s="1104" t="s">
        <v>11232</v>
      </c>
    </row>
    <row x14ac:dyDescent="0.25" r="5373" customHeight="1" ht="23.25">
      <c r="A5373" s="97">
        <v>78</v>
      </c>
      <c r="B5373" s="2" t="s">
        <v>11137</v>
      </c>
      <c r="C5373" s="1101">
        <v>5372</v>
      </c>
      <c r="D5373" s="1101">
        <v>29</v>
      </c>
      <c r="E5373" s="1101">
        <v>69</v>
      </c>
      <c r="F5373" s="1101">
        <v>567</v>
      </c>
      <c r="G5373" s="1101">
        <v>49</v>
      </c>
      <c r="H5373" s="1102">
        <f>MID(I5373,1,50)</f>
      </c>
      <c r="I5373" s="1" t="s">
        <v>11233</v>
      </c>
      <c r="J5373" s="1104" t="s">
        <v>11234</v>
      </c>
    </row>
    <row x14ac:dyDescent="0.25" r="5374" customHeight="1" ht="23.25">
      <c r="A5374" s="97">
        <v>78</v>
      </c>
      <c r="B5374" s="2" t="s">
        <v>11137</v>
      </c>
      <c r="C5374" s="1101">
        <v>5373</v>
      </c>
      <c r="D5374" s="1101">
        <v>29</v>
      </c>
      <c r="E5374" s="1101">
        <v>69</v>
      </c>
      <c r="F5374" s="1101">
        <v>567</v>
      </c>
      <c r="G5374" s="1101">
        <v>50</v>
      </c>
      <c r="H5374" s="1102">
        <f>MID(I5374,1,50)</f>
      </c>
      <c r="I5374" s="1" t="s">
        <v>11235</v>
      </c>
      <c r="J5374" s="1104" t="s">
        <v>11236</v>
      </c>
    </row>
    <row x14ac:dyDescent="0.25" r="5375" customHeight="1" ht="23.25">
      <c r="A5375" s="97">
        <v>78</v>
      </c>
      <c r="B5375" s="2" t="s">
        <v>11137</v>
      </c>
      <c r="C5375" s="1101">
        <v>5374</v>
      </c>
      <c r="D5375" s="1101">
        <v>29</v>
      </c>
      <c r="E5375" s="1101">
        <v>69</v>
      </c>
      <c r="F5375" s="1101">
        <v>567</v>
      </c>
      <c r="G5375" s="1101">
        <v>51</v>
      </c>
      <c r="H5375" s="1102">
        <f>MID(I5375,1,50)</f>
      </c>
      <c r="I5375" s="1" t="s">
        <v>11237</v>
      </c>
      <c r="J5375" s="1104" t="s">
        <v>11238</v>
      </c>
    </row>
    <row x14ac:dyDescent="0.25" r="5376" customHeight="1" ht="23.25">
      <c r="A5376" s="97">
        <v>78</v>
      </c>
      <c r="B5376" s="2" t="s">
        <v>11137</v>
      </c>
      <c r="C5376" s="1101">
        <v>5375</v>
      </c>
      <c r="D5376" s="1101">
        <v>29</v>
      </c>
      <c r="E5376" s="1101">
        <v>69</v>
      </c>
      <c r="F5376" s="1101">
        <v>567</v>
      </c>
      <c r="G5376" s="1101">
        <v>52</v>
      </c>
      <c r="H5376" s="1102">
        <f>MID(I5376,1,50)</f>
      </c>
      <c r="I5376" s="1" t="s">
        <v>11239</v>
      </c>
      <c r="J5376" s="1104" t="s">
        <v>11240</v>
      </c>
    </row>
    <row x14ac:dyDescent="0.25" r="5377" customHeight="1" ht="23.25">
      <c r="A5377" s="97">
        <v>79</v>
      </c>
      <c r="B5377" s="2" t="s">
        <v>11241</v>
      </c>
      <c r="C5377" s="1101">
        <v>5376</v>
      </c>
      <c r="D5377" s="1101">
        <v>29</v>
      </c>
      <c r="E5377" s="1101">
        <v>70</v>
      </c>
      <c r="F5377" s="1101">
        <v>567</v>
      </c>
      <c r="G5377" s="1101">
        <v>1</v>
      </c>
      <c r="H5377" s="1102">
        <f>MID(I5377,1,50)</f>
      </c>
      <c r="I5377" s="1" t="s">
        <v>11242</v>
      </c>
      <c r="J5377" s="1104" t="s">
        <v>11243</v>
      </c>
    </row>
    <row x14ac:dyDescent="0.25" r="5378" customHeight="1" ht="23.25">
      <c r="A5378" s="97">
        <v>79</v>
      </c>
      <c r="B5378" s="2" t="s">
        <v>11241</v>
      </c>
      <c r="C5378" s="1101">
        <v>5377</v>
      </c>
      <c r="D5378" s="1101">
        <v>29</v>
      </c>
      <c r="E5378" s="1101">
        <v>70</v>
      </c>
      <c r="F5378" s="1101">
        <v>567</v>
      </c>
      <c r="G5378" s="1101">
        <v>2</v>
      </c>
      <c r="H5378" s="1102">
        <f>MID(I5378,1,50)</f>
      </c>
      <c r="I5378" s="1" t="s">
        <v>11244</v>
      </c>
      <c r="J5378" s="1104" t="s">
        <v>11245</v>
      </c>
    </row>
    <row x14ac:dyDescent="0.25" r="5379" customHeight="1" ht="23.25">
      <c r="A5379" s="97">
        <v>79</v>
      </c>
      <c r="B5379" s="2" t="s">
        <v>11241</v>
      </c>
      <c r="C5379" s="1101">
        <v>5378</v>
      </c>
      <c r="D5379" s="1101">
        <v>29</v>
      </c>
      <c r="E5379" s="1101">
        <v>70</v>
      </c>
      <c r="F5379" s="1101">
        <v>567</v>
      </c>
      <c r="G5379" s="1101">
        <v>3</v>
      </c>
      <c r="H5379" s="1102">
        <f>MID(I5379,1,50)</f>
      </c>
      <c r="I5379" s="1" t="s">
        <v>11246</v>
      </c>
      <c r="J5379" s="1104" t="s">
        <v>11247</v>
      </c>
    </row>
    <row x14ac:dyDescent="0.25" r="5380" customHeight="1" ht="23.25">
      <c r="A5380" s="97">
        <v>79</v>
      </c>
      <c r="B5380" s="2" t="s">
        <v>11241</v>
      </c>
      <c r="C5380" s="1101">
        <v>5379</v>
      </c>
      <c r="D5380" s="1101">
        <v>29</v>
      </c>
      <c r="E5380" s="1101">
        <v>70</v>
      </c>
      <c r="F5380" s="1101">
        <v>567</v>
      </c>
      <c r="G5380" s="1101">
        <v>4</v>
      </c>
      <c r="H5380" s="1102">
        <f>MID(I5380,1,50)</f>
      </c>
      <c r="I5380" s="1" t="s">
        <v>11248</v>
      </c>
      <c r="J5380" s="1104" t="s">
        <v>11249</v>
      </c>
    </row>
    <row x14ac:dyDescent="0.25" r="5381" customHeight="1" ht="23.25">
      <c r="A5381" s="97">
        <v>79</v>
      </c>
      <c r="B5381" s="2" t="s">
        <v>11241</v>
      </c>
      <c r="C5381" s="1101">
        <v>5380</v>
      </c>
      <c r="D5381" s="1101">
        <v>29</v>
      </c>
      <c r="E5381" s="1101">
        <v>70</v>
      </c>
      <c r="F5381" s="1101">
        <v>567</v>
      </c>
      <c r="G5381" s="1101">
        <v>5</v>
      </c>
      <c r="H5381" s="1102">
        <f>MID(I5381,1,50)</f>
      </c>
      <c r="I5381" s="1" t="s">
        <v>11250</v>
      </c>
      <c r="J5381" s="1104" t="s">
        <v>11251</v>
      </c>
    </row>
    <row x14ac:dyDescent="0.25" r="5382" customHeight="1" ht="23.25">
      <c r="A5382" s="97">
        <v>79</v>
      </c>
      <c r="B5382" s="2" t="s">
        <v>11241</v>
      </c>
      <c r="C5382" s="1101">
        <v>5381</v>
      </c>
      <c r="D5382" s="1101">
        <v>29</v>
      </c>
      <c r="E5382" s="1101">
        <v>70</v>
      </c>
      <c r="F5382" s="1101">
        <v>567</v>
      </c>
      <c r="G5382" s="1101">
        <v>6</v>
      </c>
      <c r="H5382" s="1102">
        <f>MID(I5382,1,50)</f>
      </c>
      <c r="I5382" s="1" t="s">
        <v>11252</v>
      </c>
      <c r="J5382" s="1104" t="s">
        <v>11253</v>
      </c>
    </row>
    <row x14ac:dyDescent="0.25" r="5383" customHeight="1" ht="23.25">
      <c r="A5383" s="97">
        <v>79</v>
      </c>
      <c r="B5383" s="2" t="s">
        <v>11241</v>
      </c>
      <c r="C5383" s="1101">
        <v>5382</v>
      </c>
      <c r="D5383" s="1101">
        <v>29</v>
      </c>
      <c r="E5383" s="1101">
        <v>70</v>
      </c>
      <c r="F5383" s="1101">
        <v>567</v>
      </c>
      <c r="G5383" s="1101">
        <v>7</v>
      </c>
      <c r="H5383" s="1102">
        <f>MID(I5383,1,50)</f>
      </c>
      <c r="I5383" s="1" t="s">
        <v>11254</v>
      </c>
      <c r="J5383" s="1104" t="s">
        <v>11255</v>
      </c>
    </row>
    <row x14ac:dyDescent="0.25" r="5384" customHeight="1" ht="23.25">
      <c r="A5384" s="97">
        <v>79</v>
      </c>
      <c r="B5384" s="2" t="s">
        <v>11241</v>
      </c>
      <c r="C5384" s="1101">
        <v>5383</v>
      </c>
      <c r="D5384" s="1101">
        <v>29</v>
      </c>
      <c r="E5384" s="1101">
        <v>70</v>
      </c>
      <c r="F5384" s="1101">
        <v>567</v>
      </c>
      <c r="G5384" s="1101">
        <v>8</v>
      </c>
      <c r="H5384" s="1102">
        <f>MID(I5384,1,50)</f>
      </c>
      <c r="I5384" s="1" t="s">
        <v>11256</v>
      </c>
      <c r="J5384" s="1104" t="s">
        <v>11257</v>
      </c>
    </row>
    <row x14ac:dyDescent="0.25" r="5385" customHeight="1" ht="23.25">
      <c r="A5385" s="97">
        <v>79</v>
      </c>
      <c r="B5385" s="2" t="s">
        <v>11241</v>
      </c>
      <c r="C5385" s="1101">
        <v>5384</v>
      </c>
      <c r="D5385" s="1101">
        <v>29</v>
      </c>
      <c r="E5385" s="1101">
        <v>70</v>
      </c>
      <c r="F5385" s="1101">
        <v>567</v>
      </c>
      <c r="G5385" s="1101">
        <v>9</v>
      </c>
      <c r="H5385" s="1102">
        <f>MID(I5385,1,50)</f>
      </c>
      <c r="I5385" s="1" t="s">
        <v>11258</v>
      </c>
      <c r="J5385" s="1104" t="s">
        <v>11259</v>
      </c>
    </row>
    <row x14ac:dyDescent="0.25" r="5386" customHeight="1" ht="23.25">
      <c r="A5386" s="97">
        <v>79</v>
      </c>
      <c r="B5386" s="2" t="s">
        <v>11241</v>
      </c>
      <c r="C5386" s="1101">
        <v>5385</v>
      </c>
      <c r="D5386" s="1101">
        <v>29</v>
      </c>
      <c r="E5386" s="1101">
        <v>70</v>
      </c>
      <c r="F5386" s="1101">
        <v>567</v>
      </c>
      <c r="G5386" s="1101">
        <v>10</v>
      </c>
      <c r="H5386" s="1102">
        <f>MID(I5386,1,50)</f>
      </c>
      <c r="I5386" s="1" t="s">
        <v>11260</v>
      </c>
      <c r="J5386" s="1104" t="s">
        <v>11261</v>
      </c>
    </row>
    <row x14ac:dyDescent="0.25" r="5387" customHeight="1" ht="23.25">
      <c r="A5387" s="97">
        <v>79</v>
      </c>
      <c r="B5387" s="2" t="s">
        <v>11241</v>
      </c>
      <c r="C5387" s="1101">
        <v>5386</v>
      </c>
      <c r="D5387" s="1101">
        <v>29</v>
      </c>
      <c r="E5387" s="1101">
        <v>70</v>
      </c>
      <c r="F5387" s="1101">
        <v>568</v>
      </c>
      <c r="G5387" s="1101">
        <v>11</v>
      </c>
      <c r="H5387" s="1102">
        <f>MID(I5387,1,50)</f>
      </c>
      <c r="I5387" s="1" t="s">
        <v>11262</v>
      </c>
      <c r="J5387" s="1104" t="s">
        <v>11263</v>
      </c>
    </row>
    <row x14ac:dyDescent="0.25" r="5388" customHeight="1" ht="23.25">
      <c r="A5388" s="97">
        <v>79</v>
      </c>
      <c r="B5388" s="2" t="s">
        <v>11241</v>
      </c>
      <c r="C5388" s="1101">
        <v>5387</v>
      </c>
      <c r="D5388" s="1101">
        <v>29</v>
      </c>
      <c r="E5388" s="1101">
        <v>70</v>
      </c>
      <c r="F5388" s="1101">
        <v>568</v>
      </c>
      <c r="G5388" s="1101">
        <v>12</v>
      </c>
      <c r="H5388" s="1102">
        <f>MID(I5388,1,50)</f>
      </c>
      <c r="I5388" s="1" t="s">
        <v>11264</v>
      </c>
      <c r="J5388" s="1104" t="s">
        <v>11265</v>
      </c>
    </row>
    <row x14ac:dyDescent="0.25" r="5389" customHeight="1" ht="23.25">
      <c r="A5389" s="97">
        <v>79</v>
      </c>
      <c r="B5389" s="2" t="s">
        <v>11241</v>
      </c>
      <c r="C5389" s="1101">
        <v>5388</v>
      </c>
      <c r="D5389" s="1101">
        <v>29</v>
      </c>
      <c r="E5389" s="1101">
        <v>70</v>
      </c>
      <c r="F5389" s="1101">
        <v>568</v>
      </c>
      <c r="G5389" s="1101">
        <v>13</v>
      </c>
      <c r="H5389" s="1102">
        <f>MID(I5389,1,50)</f>
      </c>
      <c r="I5389" s="1" t="s">
        <v>11266</v>
      </c>
      <c r="J5389" s="1104" t="s">
        <v>11267</v>
      </c>
    </row>
    <row x14ac:dyDescent="0.25" r="5390" customHeight="1" ht="23.25">
      <c r="A5390" s="97">
        <v>79</v>
      </c>
      <c r="B5390" s="2" t="s">
        <v>11241</v>
      </c>
      <c r="C5390" s="1101">
        <v>5389</v>
      </c>
      <c r="D5390" s="1101">
        <v>29</v>
      </c>
      <c r="E5390" s="1101">
        <v>70</v>
      </c>
      <c r="F5390" s="1101">
        <v>568</v>
      </c>
      <c r="G5390" s="1101">
        <v>14</v>
      </c>
      <c r="H5390" s="1102">
        <f>MID(I5390,1,50)</f>
      </c>
      <c r="I5390" s="1" t="s">
        <v>11268</v>
      </c>
      <c r="J5390" s="1104" t="s">
        <v>11269</v>
      </c>
    </row>
    <row x14ac:dyDescent="0.25" r="5391" customHeight="1" ht="23.25">
      <c r="A5391" s="97">
        <v>79</v>
      </c>
      <c r="B5391" s="2" t="s">
        <v>11241</v>
      </c>
      <c r="C5391" s="1101">
        <v>5390</v>
      </c>
      <c r="D5391" s="1101">
        <v>29</v>
      </c>
      <c r="E5391" s="1101">
        <v>70</v>
      </c>
      <c r="F5391" s="1101">
        <v>568</v>
      </c>
      <c r="G5391" s="1101">
        <v>15</v>
      </c>
      <c r="H5391" s="1102">
        <f>MID(I5391,1,50)</f>
      </c>
      <c r="I5391" s="1" t="s">
        <v>11270</v>
      </c>
      <c r="J5391" s="1104" t="s">
        <v>11271</v>
      </c>
    </row>
    <row x14ac:dyDescent="0.25" r="5392" customHeight="1" ht="23.25">
      <c r="A5392" s="97">
        <v>79</v>
      </c>
      <c r="B5392" s="2" t="s">
        <v>11241</v>
      </c>
      <c r="C5392" s="1101">
        <v>5391</v>
      </c>
      <c r="D5392" s="1101">
        <v>29</v>
      </c>
      <c r="E5392" s="1101">
        <v>70</v>
      </c>
      <c r="F5392" s="1101">
        <v>568</v>
      </c>
      <c r="G5392" s="1101">
        <v>16</v>
      </c>
      <c r="H5392" s="1102">
        <f>MID(I5392,1,50)</f>
      </c>
      <c r="I5392" s="1" t="s">
        <v>11272</v>
      </c>
      <c r="J5392" s="1104" t="s">
        <v>11273</v>
      </c>
    </row>
    <row x14ac:dyDescent="0.25" r="5393" customHeight="1" ht="23.25">
      <c r="A5393" s="97">
        <v>79</v>
      </c>
      <c r="B5393" s="2" t="s">
        <v>11241</v>
      </c>
      <c r="C5393" s="1101">
        <v>5392</v>
      </c>
      <c r="D5393" s="1101">
        <v>29</v>
      </c>
      <c r="E5393" s="1101">
        <v>70</v>
      </c>
      <c r="F5393" s="1101">
        <v>568</v>
      </c>
      <c r="G5393" s="1101">
        <v>17</v>
      </c>
      <c r="H5393" s="1102">
        <f>MID(I5393,1,50)</f>
      </c>
      <c r="I5393" s="1" t="s">
        <v>11274</v>
      </c>
      <c r="J5393" s="1104" t="s">
        <v>11275</v>
      </c>
    </row>
    <row x14ac:dyDescent="0.25" r="5394" customHeight="1" ht="23.25">
      <c r="A5394" s="97">
        <v>79</v>
      </c>
      <c r="B5394" s="2" t="s">
        <v>11241</v>
      </c>
      <c r="C5394" s="1101">
        <v>5393</v>
      </c>
      <c r="D5394" s="1101">
        <v>29</v>
      </c>
      <c r="E5394" s="1101">
        <v>70</v>
      </c>
      <c r="F5394" s="1101">
        <v>568</v>
      </c>
      <c r="G5394" s="1101">
        <v>18</v>
      </c>
      <c r="H5394" s="1102">
        <f>MID(I5394,1,50)</f>
      </c>
      <c r="I5394" s="1" t="s">
        <v>11276</v>
      </c>
      <c r="J5394" s="1104" t="s">
        <v>11277</v>
      </c>
    </row>
    <row x14ac:dyDescent="0.25" r="5395" customHeight="1" ht="23.25">
      <c r="A5395" s="97">
        <v>79</v>
      </c>
      <c r="B5395" s="2" t="s">
        <v>11241</v>
      </c>
      <c r="C5395" s="1101">
        <v>5394</v>
      </c>
      <c r="D5395" s="1101">
        <v>29</v>
      </c>
      <c r="E5395" s="1101">
        <v>70</v>
      </c>
      <c r="F5395" s="1101">
        <v>568</v>
      </c>
      <c r="G5395" s="1101">
        <v>19</v>
      </c>
      <c r="H5395" s="1102">
        <f>MID(I5395,1,50)</f>
      </c>
      <c r="I5395" s="1" t="s">
        <v>11278</v>
      </c>
      <c r="J5395" s="1104" t="s">
        <v>11279</v>
      </c>
    </row>
    <row x14ac:dyDescent="0.25" r="5396" customHeight="1" ht="23.25">
      <c r="A5396" s="97">
        <v>79</v>
      </c>
      <c r="B5396" s="2" t="s">
        <v>11241</v>
      </c>
      <c r="C5396" s="1101">
        <v>5395</v>
      </c>
      <c r="D5396" s="1101">
        <v>29</v>
      </c>
      <c r="E5396" s="1101">
        <v>70</v>
      </c>
      <c r="F5396" s="1101">
        <v>568</v>
      </c>
      <c r="G5396" s="1101">
        <v>20</v>
      </c>
      <c r="H5396" s="1102">
        <f>MID(I5396,1,50)</f>
      </c>
      <c r="I5396" s="1" t="s">
        <v>11280</v>
      </c>
      <c r="J5396" s="1104" t="s">
        <v>11281</v>
      </c>
    </row>
    <row x14ac:dyDescent="0.25" r="5397" customHeight="1" ht="23.25">
      <c r="A5397" s="97">
        <v>79</v>
      </c>
      <c r="B5397" s="2" t="s">
        <v>11241</v>
      </c>
      <c r="C5397" s="1101">
        <v>5396</v>
      </c>
      <c r="D5397" s="1101">
        <v>29</v>
      </c>
      <c r="E5397" s="1101">
        <v>70</v>
      </c>
      <c r="F5397" s="1101">
        <v>568</v>
      </c>
      <c r="G5397" s="1101">
        <v>21</v>
      </c>
      <c r="H5397" s="1102">
        <f>MID(I5397,1,50)</f>
      </c>
      <c r="I5397" s="1" t="s">
        <v>11282</v>
      </c>
      <c r="J5397" s="1104" t="s">
        <v>11283</v>
      </c>
    </row>
    <row x14ac:dyDescent="0.25" r="5398" customHeight="1" ht="23.25">
      <c r="A5398" s="97">
        <v>79</v>
      </c>
      <c r="B5398" s="2" t="s">
        <v>11241</v>
      </c>
      <c r="C5398" s="1101">
        <v>5397</v>
      </c>
      <c r="D5398" s="1101">
        <v>29</v>
      </c>
      <c r="E5398" s="1101">
        <v>70</v>
      </c>
      <c r="F5398" s="1101">
        <v>568</v>
      </c>
      <c r="G5398" s="1101">
        <v>22</v>
      </c>
      <c r="H5398" s="1102">
        <f>MID(I5398,1,50)</f>
      </c>
      <c r="I5398" s="1" t="s">
        <v>11284</v>
      </c>
      <c r="J5398" s="1104" t="s">
        <v>11285</v>
      </c>
    </row>
    <row x14ac:dyDescent="0.25" r="5399" customHeight="1" ht="23.25">
      <c r="A5399" s="97">
        <v>79</v>
      </c>
      <c r="B5399" s="2" t="s">
        <v>11241</v>
      </c>
      <c r="C5399" s="1101">
        <v>5398</v>
      </c>
      <c r="D5399" s="1101">
        <v>29</v>
      </c>
      <c r="E5399" s="1101">
        <v>70</v>
      </c>
      <c r="F5399" s="1101">
        <v>568</v>
      </c>
      <c r="G5399" s="1101">
        <v>23</v>
      </c>
      <c r="H5399" s="1102">
        <f>MID(I5399,1,50)</f>
      </c>
      <c r="I5399" s="1" t="s">
        <v>11286</v>
      </c>
      <c r="J5399" s="1104" t="s">
        <v>11287</v>
      </c>
    </row>
    <row x14ac:dyDescent="0.25" r="5400" customHeight="1" ht="23.25">
      <c r="A5400" s="97">
        <v>79</v>
      </c>
      <c r="B5400" s="2" t="s">
        <v>11241</v>
      </c>
      <c r="C5400" s="1101">
        <v>5399</v>
      </c>
      <c r="D5400" s="1101">
        <v>29</v>
      </c>
      <c r="E5400" s="1101">
        <v>70</v>
      </c>
      <c r="F5400" s="1101">
        <v>568</v>
      </c>
      <c r="G5400" s="1101">
        <v>24</v>
      </c>
      <c r="H5400" s="1102">
        <f>MID(I5400,1,50)</f>
      </c>
      <c r="I5400" s="1" t="s">
        <v>11288</v>
      </c>
      <c r="J5400" s="1104" t="s">
        <v>11289</v>
      </c>
    </row>
    <row x14ac:dyDescent="0.25" r="5401" customHeight="1" ht="23.25">
      <c r="A5401" s="97">
        <v>79</v>
      </c>
      <c r="B5401" s="2" t="s">
        <v>11241</v>
      </c>
      <c r="C5401" s="1101">
        <v>5400</v>
      </c>
      <c r="D5401" s="1101">
        <v>29</v>
      </c>
      <c r="E5401" s="1101">
        <v>70</v>
      </c>
      <c r="F5401" s="1101">
        <v>568</v>
      </c>
      <c r="G5401" s="1101">
        <v>25</v>
      </c>
      <c r="H5401" s="1102">
        <f>MID(I5401,1,50)</f>
      </c>
      <c r="I5401" s="1" t="s">
        <v>11290</v>
      </c>
      <c r="J5401" s="1104" t="s">
        <v>11291</v>
      </c>
    </row>
    <row x14ac:dyDescent="0.25" r="5402" customHeight="1" ht="23.25">
      <c r="A5402" s="97">
        <v>79</v>
      </c>
      <c r="B5402" s="2" t="s">
        <v>11241</v>
      </c>
      <c r="C5402" s="1101">
        <v>5401</v>
      </c>
      <c r="D5402" s="1101">
        <v>29</v>
      </c>
      <c r="E5402" s="1101">
        <v>70</v>
      </c>
      <c r="F5402" s="1101">
        <v>568</v>
      </c>
      <c r="G5402" s="1101">
        <v>26</v>
      </c>
      <c r="H5402" s="1102">
        <f>MID(I5402,1,50)</f>
      </c>
      <c r="I5402" s="1" t="s">
        <v>11292</v>
      </c>
      <c r="J5402" s="1104" t="s">
        <v>11293</v>
      </c>
    </row>
    <row x14ac:dyDescent="0.25" r="5403" customHeight="1" ht="23.25">
      <c r="A5403" s="97">
        <v>79</v>
      </c>
      <c r="B5403" s="2" t="s">
        <v>11241</v>
      </c>
      <c r="C5403" s="1101">
        <v>5402</v>
      </c>
      <c r="D5403" s="1101">
        <v>29</v>
      </c>
      <c r="E5403" s="1101">
        <v>70</v>
      </c>
      <c r="F5403" s="1101">
        <v>568</v>
      </c>
      <c r="G5403" s="1101">
        <v>27</v>
      </c>
      <c r="H5403" s="1102">
        <f>MID(I5403,1,50)</f>
      </c>
      <c r="I5403" s="1" t="s">
        <v>11294</v>
      </c>
      <c r="J5403" s="1104" t="s">
        <v>11295</v>
      </c>
    </row>
    <row x14ac:dyDescent="0.25" r="5404" customHeight="1" ht="23.25">
      <c r="A5404" s="97">
        <v>79</v>
      </c>
      <c r="B5404" s="2" t="s">
        <v>11241</v>
      </c>
      <c r="C5404" s="1101">
        <v>5403</v>
      </c>
      <c r="D5404" s="1101">
        <v>29</v>
      </c>
      <c r="E5404" s="1101">
        <v>70</v>
      </c>
      <c r="F5404" s="1101">
        <v>568</v>
      </c>
      <c r="G5404" s="1101">
        <v>28</v>
      </c>
      <c r="H5404" s="1102">
        <f>MID(I5404,1,50)</f>
      </c>
      <c r="I5404" s="1" t="s">
        <v>11296</v>
      </c>
      <c r="J5404" s="1104" t="s">
        <v>11297</v>
      </c>
    </row>
    <row x14ac:dyDescent="0.25" r="5405" customHeight="1" ht="23.25">
      <c r="A5405" s="97">
        <v>79</v>
      </c>
      <c r="B5405" s="2" t="s">
        <v>11241</v>
      </c>
      <c r="C5405" s="1101">
        <v>5404</v>
      </c>
      <c r="D5405" s="1101">
        <v>29</v>
      </c>
      <c r="E5405" s="1101">
        <v>70</v>
      </c>
      <c r="F5405" s="1101">
        <v>568</v>
      </c>
      <c r="G5405" s="1101">
        <v>29</v>
      </c>
      <c r="H5405" s="1102">
        <f>MID(I5405,1,50)</f>
      </c>
      <c r="I5405" s="1" t="s">
        <v>5903</v>
      </c>
      <c r="J5405" s="1104" t="s">
        <v>11298</v>
      </c>
    </row>
    <row x14ac:dyDescent="0.25" r="5406" customHeight="1" ht="23.25">
      <c r="A5406" s="97">
        <v>79</v>
      </c>
      <c r="B5406" s="2" t="s">
        <v>11241</v>
      </c>
      <c r="C5406" s="1101">
        <v>5405</v>
      </c>
      <c r="D5406" s="1101">
        <v>29</v>
      </c>
      <c r="E5406" s="1101">
        <v>70</v>
      </c>
      <c r="F5406" s="1101">
        <v>568</v>
      </c>
      <c r="G5406" s="1101">
        <v>30</v>
      </c>
      <c r="H5406" s="1102">
        <f>MID(I5406,1,50)</f>
      </c>
      <c r="I5406" s="1" t="s">
        <v>5905</v>
      </c>
      <c r="J5406" s="1104" t="s">
        <v>11299</v>
      </c>
    </row>
    <row x14ac:dyDescent="0.25" r="5407" customHeight="1" ht="23.25">
      <c r="A5407" s="97">
        <v>79</v>
      </c>
      <c r="B5407" s="2" t="s">
        <v>11241</v>
      </c>
      <c r="C5407" s="1101">
        <v>5406</v>
      </c>
      <c r="D5407" s="1101">
        <v>29</v>
      </c>
      <c r="E5407" s="1101">
        <v>70</v>
      </c>
      <c r="F5407" s="1101">
        <v>568</v>
      </c>
      <c r="G5407" s="1101">
        <v>31</v>
      </c>
      <c r="H5407" s="1102">
        <f>MID(I5407,1,50)</f>
      </c>
      <c r="I5407" s="1" t="s">
        <v>5907</v>
      </c>
      <c r="J5407" s="1104" t="s">
        <v>11300</v>
      </c>
    </row>
    <row x14ac:dyDescent="0.25" r="5408" customHeight="1" ht="23.25">
      <c r="A5408" s="97">
        <v>79</v>
      </c>
      <c r="B5408" s="2" t="s">
        <v>11241</v>
      </c>
      <c r="C5408" s="1101">
        <v>5407</v>
      </c>
      <c r="D5408" s="1101">
        <v>29</v>
      </c>
      <c r="E5408" s="1101">
        <v>70</v>
      </c>
      <c r="F5408" s="1101">
        <v>568</v>
      </c>
      <c r="G5408" s="1101">
        <v>32</v>
      </c>
      <c r="H5408" s="1102">
        <f>MID(I5408,1,50)</f>
      </c>
      <c r="I5408" s="1" t="s">
        <v>11301</v>
      </c>
      <c r="J5408" s="1104" t="s">
        <v>11302</v>
      </c>
    </row>
    <row x14ac:dyDescent="0.25" r="5409" customHeight="1" ht="23.25">
      <c r="A5409" s="97">
        <v>79</v>
      </c>
      <c r="B5409" s="2" t="s">
        <v>11241</v>
      </c>
      <c r="C5409" s="1101">
        <v>5408</v>
      </c>
      <c r="D5409" s="1101">
        <v>29</v>
      </c>
      <c r="E5409" s="1101">
        <v>70</v>
      </c>
      <c r="F5409" s="1101">
        <v>568</v>
      </c>
      <c r="G5409" s="1101">
        <v>33</v>
      </c>
      <c r="H5409" s="1102">
        <f>MID(I5409,1,50)</f>
      </c>
      <c r="I5409" s="1" t="s">
        <v>11303</v>
      </c>
      <c r="J5409" s="1104" t="s">
        <v>11304</v>
      </c>
    </row>
    <row x14ac:dyDescent="0.25" r="5410" customHeight="1" ht="23.25">
      <c r="A5410" s="97">
        <v>79</v>
      </c>
      <c r="B5410" s="2" t="s">
        <v>11241</v>
      </c>
      <c r="C5410" s="1101">
        <v>5409</v>
      </c>
      <c r="D5410" s="1101">
        <v>29</v>
      </c>
      <c r="E5410" s="1101">
        <v>70</v>
      </c>
      <c r="F5410" s="1101">
        <v>568</v>
      </c>
      <c r="G5410" s="1101">
        <v>34</v>
      </c>
      <c r="H5410" s="1102">
        <f>MID(I5410,1,50)</f>
      </c>
      <c r="I5410" s="1" t="s">
        <v>11305</v>
      </c>
      <c r="J5410" s="1104" t="s">
        <v>11306</v>
      </c>
    </row>
    <row x14ac:dyDescent="0.25" r="5411" customHeight="1" ht="23.25">
      <c r="A5411" s="97">
        <v>79</v>
      </c>
      <c r="B5411" s="2" t="s">
        <v>11241</v>
      </c>
      <c r="C5411" s="1101">
        <v>5410</v>
      </c>
      <c r="D5411" s="1101">
        <v>29</v>
      </c>
      <c r="E5411" s="1101">
        <v>70</v>
      </c>
      <c r="F5411" s="1101">
        <v>568</v>
      </c>
      <c r="G5411" s="1101">
        <v>35</v>
      </c>
      <c r="H5411" s="1102">
        <f>MID(I5411,1,50)</f>
      </c>
      <c r="I5411" s="1" t="s">
        <v>11307</v>
      </c>
      <c r="J5411" s="1104" t="s">
        <v>11308</v>
      </c>
    </row>
    <row x14ac:dyDescent="0.25" r="5412" customHeight="1" ht="23.25">
      <c r="A5412" s="97">
        <v>79</v>
      </c>
      <c r="B5412" s="2" t="s">
        <v>11241</v>
      </c>
      <c r="C5412" s="1101">
        <v>5411</v>
      </c>
      <c r="D5412" s="1101">
        <v>29</v>
      </c>
      <c r="E5412" s="1101">
        <v>70</v>
      </c>
      <c r="F5412" s="1101">
        <v>568</v>
      </c>
      <c r="G5412" s="1101">
        <v>36</v>
      </c>
      <c r="H5412" s="1102">
        <f>MID(I5412,1,50)</f>
      </c>
      <c r="I5412" s="1" t="s">
        <v>11309</v>
      </c>
      <c r="J5412" s="1104" t="s">
        <v>11310</v>
      </c>
    </row>
    <row x14ac:dyDescent="0.25" r="5413" customHeight="1" ht="23.25">
      <c r="A5413" s="97">
        <v>79</v>
      </c>
      <c r="B5413" s="2" t="s">
        <v>11241</v>
      </c>
      <c r="C5413" s="1101">
        <v>5412</v>
      </c>
      <c r="D5413" s="1101">
        <v>29</v>
      </c>
      <c r="E5413" s="1101">
        <v>70</v>
      </c>
      <c r="F5413" s="1101">
        <v>568</v>
      </c>
      <c r="G5413" s="1101">
        <v>37</v>
      </c>
      <c r="H5413" s="1102">
        <f>MID(I5413,1,50)</f>
      </c>
      <c r="I5413" s="1" t="s">
        <v>11311</v>
      </c>
      <c r="J5413" s="1104" t="s">
        <v>11312</v>
      </c>
    </row>
    <row x14ac:dyDescent="0.25" r="5414" customHeight="1" ht="23.25">
      <c r="A5414" s="97">
        <v>79</v>
      </c>
      <c r="B5414" s="2" t="s">
        <v>11241</v>
      </c>
      <c r="C5414" s="1101">
        <v>5413</v>
      </c>
      <c r="D5414" s="1101">
        <v>29</v>
      </c>
      <c r="E5414" s="1101">
        <v>70</v>
      </c>
      <c r="F5414" s="1101">
        <v>568</v>
      </c>
      <c r="G5414" s="1101">
        <v>38</v>
      </c>
      <c r="H5414" s="1102">
        <f>MID(I5414,1,50)</f>
      </c>
      <c r="I5414" s="1" t="s">
        <v>11313</v>
      </c>
      <c r="J5414" s="1104" t="s">
        <v>11314</v>
      </c>
    </row>
    <row x14ac:dyDescent="0.25" r="5415" customHeight="1" ht="23.25">
      <c r="A5415" s="97">
        <v>79</v>
      </c>
      <c r="B5415" s="2" t="s">
        <v>11241</v>
      </c>
      <c r="C5415" s="1101">
        <v>5414</v>
      </c>
      <c r="D5415" s="1101">
        <v>29</v>
      </c>
      <c r="E5415" s="1101">
        <v>70</v>
      </c>
      <c r="F5415" s="1101">
        <v>568</v>
      </c>
      <c r="G5415" s="1101">
        <v>39</v>
      </c>
      <c r="H5415" s="1102">
        <f>MID(I5415,1,50)</f>
      </c>
      <c r="I5415" s="1" t="s">
        <v>11315</v>
      </c>
      <c r="J5415" s="1104" t="s">
        <v>11316</v>
      </c>
    </row>
    <row x14ac:dyDescent="0.25" r="5416" customHeight="1" ht="23.25">
      <c r="A5416" s="97">
        <v>79</v>
      </c>
      <c r="B5416" s="2" t="s">
        <v>11241</v>
      </c>
      <c r="C5416" s="1101">
        <v>5415</v>
      </c>
      <c r="D5416" s="1101">
        <v>29</v>
      </c>
      <c r="E5416" s="1101">
        <v>70</v>
      </c>
      <c r="F5416" s="1101">
        <v>569</v>
      </c>
      <c r="G5416" s="1101">
        <v>40</v>
      </c>
      <c r="H5416" s="1102">
        <f>MID(I5416,1,50)</f>
      </c>
      <c r="I5416" s="1" t="s">
        <v>11317</v>
      </c>
      <c r="J5416" s="1104" t="s">
        <v>11318</v>
      </c>
    </row>
    <row x14ac:dyDescent="0.25" r="5417" customHeight="1" ht="23.25">
      <c r="A5417" s="97">
        <v>79</v>
      </c>
      <c r="B5417" s="2" t="s">
        <v>11241</v>
      </c>
      <c r="C5417" s="1101">
        <v>5416</v>
      </c>
      <c r="D5417" s="1101">
        <v>29</v>
      </c>
      <c r="E5417" s="1101">
        <v>70</v>
      </c>
      <c r="F5417" s="1101">
        <v>569</v>
      </c>
      <c r="G5417" s="1101">
        <v>41</v>
      </c>
      <c r="H5417" s="1102">
        <f>MID(I5417,1,50)</f>
      </c>
      <c r="I5417" s="1" t="s">
        <v>11319</v>
      </c>
      <c r="J5417" s="1104" t="s">
        <v>11320</v>
      </c>
    </row>
    <row x14ac:dyDescent="0.25" r="5418" customHeight="1" ht="23.25">
      <c r="A5418" s="97">
        <v>79</v>
      </c>
      <c r="B5418" s="2" t="s">
        <v>11241</v>
      </c>
      <c r="C5418" s="1101">
        <v>5417</v>
      </c>
      <c r="D5418" s="1101">
        <v>29</v>
      </c>
      <c r="E5418" s="1101">
        <v>70</v>
      </c>
      <c r="F5418" s="1101">
        <v>569</v>
      </c>
      <c r="G5418" s="1101">
        <v>42</v>
      </c>
      <c r="H5418" s="1102">
        <f>MID(I5418,1,50)</f>
      </c>
      <c r="I5418" s="1" t="s">
        <v>11321</v>
      </c>
      <c r="J5418" s="1104" t="s">
        <v>11322</v>
      </c>
    </row>
    <row x14ac:dyDescent="0.25" r="5419" customHeight="1" ht="23.25">
      <c r="A5419" s="97">
        <v>79</v>
      </c>
      <c r="B5419" s="2" t="s">
        <v>11241</v>
      </c>
      <c r="C5419" s="1101">
        <v>5418</v>
      </c>
      <c r="D5419" s="1101">
        <v>29</v>
      </c>
      <c r="E5419" s="1101">
        <v>70</v>
      </c>
      <c r="F5419" s="1101">
        <v>569</v>
      </c>
      <c r="G5419" s="1101">
        <v>43</v>
      </c>
      <c r="H5419" s="1102">
        <f>MID(I5419,1,50)</f>
      </c>
      <c r="I5419" s="1" t="s">
        <v>11323</v>
      </c>
      <c r="J5419" s="1104" t="s">
        <v>11324</v>
      </c>
    </row>
    <row x14ac:dyDescent="0.25" r="5420" customHeight="1" ht="23.25">
      <c r="A5420" s="97">
        <v>79</v>
      </c>
      <c r="B5420" s="2" t="s">
        <v>11241</v>
      </c>
      <c r="C5420" s="1101">
        <v>5419</v>
      </c>
      <c r="D5420" s="1101">
        <v>29</v>
      </c>
      <c r="E5420" s="1101">
        <v>70</v>
      </c>
      <c r="F5420" s="1101">
        <v>569</v>
      </c>
      <c r="G5420" s="1101">
        <v>44</v>
      </c>
      <c r="H5420" s="1102">
        <f>MID(I5420,1,50)</f>
      </c>
      <c r="I5420" s="1" t="s">
        <v>11325</v>
      </c>
      <c r="J5420" s="1104" t="s">
        <v>11326</v>
      </c>
    </row>
    <row x14ac:dyDescent="0.25" r="5421" customHeight="1" ht="23.25">
      <c r="A5421" s="97">
        <v>71</v>
      </c>
      <c r="B5421" s="2" t="s">
        <v>11327</v>
      </c>
      <c r="C5421" s="1101">
        <v>5420</v>
      </c>
      <c r="D5421" s="1101">
        <v>29</v>
      </c>
      <c r="E5421" s="1101">
        <v>71</v>
      </c>
      <c r="F5421" s="1101">
        <v>569</v>
      </c>
      <c r="G5421" s="1101">
        <v>1</v>
      </c>
      <c r="H5421" s="1102">
        <f>MID(I5421,1,50)</f>
      </c>
      <c r="I5421" s="1" t="s">
        <v>11328</v>
      </c>
      <c r="J5421" s="1104" t="s">
        <v>11329</v>
      </c>
    </row>
    <row x14ac:dyDescent="0.25" r="5422" customHeight="1" ht="23.25">
      <c r="A5422" s="97">
        <v>71</v>
      </c>
      <c r="B5422" s="2" t="s">
        <v>11327</v>
      </c>
      <c r="C5422" s="1101">
        <v>5421</v>
      </c>
      <c r="D5422" s="1101">
        <v>29</v>
      </c>
      <c r="E5422" s="1101">
        <v>71</v>
      </c>
      <c r="F5422" s="1101">
        <v>569</v>
      </c>
      <c r="G5422" s="1101">
        <v>2</v>
      </c>
      <c r="H5422" s="1102">
        <f>MID(I5422,1,50)</f>
      </c>
      <c r="I5422" s="1" t="s">
        <v>11330</v>
      </c>
      <c r="J5422" s="1104" t="s">
        <v>11331</v>
      </c>
    </row>
    <row x14ac:dyDescent="0.25" r="5423" customHeight="1" ht="23.25">
      <c r="A5423" s="97">
        <v>71</v>
      </c>
      <c r="B5423" s="2" t="s">
        <v>11327</v>
      </c>
      <c r="C5423" s="1101">
        <v>5422</v>
      </c>
      <c r="D5423" s="1101">
        <v>29</v>
      </c>
      <c r="E5423" s="1101">
        <v>71</v>
      </c>
      <c r="F5423" s="1101">
        <v>569</v>
      </c>
      <c r="G5423" s="1101">
        <v>3</v>
      </c>
      <c r="H5423" s="1102">
        <f>MID(I5423,1,50)</f>
      </c>
      <c r="I5423" s="1" t="s">
        <v>11332</v>
      </c>
      <c r="J5423" s="1104" t="s">
        <v>11333</v>
      </c>
    </row>
    <row x14ac:dyDescent="0.25" r="5424" customHeight="1" ht="23.25">
      <c r="A5424" s="97">
        <v>71</v>
      </c>
      <c r="B5424" s="2" t="s">
        <v>11327</v>
      </c>
      <c r="C5424" s="1101">
        <v>5423</v>
      </c>
      <c r="D5424" s="1101">
        <v>29</v>
      </c>
      <c r="E5424" s="1101">
        <v>71</v>
      </c>
      <c r="F5424" s="1101">
        <v>569</v>
      </c>
      <c r="G5424" s="1101">
        <v>4</v>
      </c>
      <c r="H5424" s="1102">
        <f>MID(I5424,1,50)</f>
      </c>
      <c r="I5424" s="1" t="s">
        <v>11334</v>
      </c>
      <c r="J5424" s="1104" t="s">
        <v>11335</v>
      </c>
    </row>
    <row x14ac:dyDescent="0.25" r="5425" customHeight="1" ht="23.25">
      <c r="A5425" s="97">
        <v>71</v>
      </c>
      <c r="B5425" s="2" t="s">
        <v>11327</v>
      </c>
      <c r="C5425" s="1101">
        <v>5424</v>
      </c>
      <c r="D5425" s="1101">
        <v>29</v>
      </c>
      <c r="E5425" s="1101">
        <v>71</v>
      </c>
      <c r="F5425" s="1101">
        <v>569</v>
      </c>
      <c r="G5425" s="1101">
        <v>5</v>
      </c>
      <c r="H5425" s="1102">
        <f>MID(I5425,1,50)</f>
      </c>
      <c r="I5425" s="1" t="s">
        <v>11336</v>
      </c>
      <c r="J5425" s="1104" t="s">
        <v>11337</v>
      </c>
    </row>
    <row x14ac:dyDescent="0.25" r="5426" customHeight="1" ht="23.25">
      <c r="A5426" s="97">
        <v>71</v>
      </c>
      <c r="B5426" s="2" t="s">
        <v>11327</v>
      </c>
      <c r="C5426" s="1101">
        <v>5425</v>
      </c>
      <c r="D5426" s="1101">
        <v>29</v>
      </c>
      <c r="E5426" s="1101">
        <v>71</v>
      </c>
      <c r="F5426" s="1101">
        <v>569</v>
      </c>
      <c r="G5426" s="1101">
        <v>6</v>
      </c>
      <c r="H5426" s="1102">
        <f>MID(I5426,1,50)</f>
      </c>
      <c r="I5426" s="1" t="s">
        <v>11338</v>
      </c>
      <c r="J5426" s="1104" t="s">
        <v>11339</v>
      </c>
    </row>
    <row x14ac:dyDescent="0.25" r="5427" customHeight="1" ht="23.25">
      <c r="A5427" s="97">
        <v>71</v>
      </c>
      <c r="B5427" s="2" t="s">
        <v>11327</v>
      </c>
      <c r="C5427" s="1101">
        <v>5426</v>
      </c>
      <c r="D5427" s="1101">
        <v>29</v>
      </c>
      <c r="E5427" s="1101">
        <v>71</v>
      </c>
      <c r="F5427" s="1101">
        <v>569</v>
      </c>
      <c r="G5427" s="1101">
        <v>7</v>
      </c>
      <c r="H5427" s="1102">
        <f>MID(I5427,1,50)</f>
      </c>
      <c r="I5427" s="1" t="s">
        <v>11340</v>
      </c>
      <c r="J5427" s="1104" t="s">
        <v>11341</v>
      </c>
    </row>
    <row x14ac:dyDescent="0.25" r="5428" customHeight="1" ht="23.25">
      <c r="A5428" s="97">
        <v>71</v>
      </c>
      <c r="B5428" s="2" t="s">
        <v>11327</v>
      </c>
      <c r="C5428" s="1101">
        <v>5427</v>
      </c>
      <c r="D5428" s="1101">
        <v>29</v>
      </c>
      <c r="E5428" s="1101">
        <v>71</v>
      </c>
      <c r="F5428" s="1101">
        <v>569</v>
      </c>
      <c r="G5428" s="1101">
        <v>8</v>
      </c>
      <c r="H5428" s="1102">
        <f>MID(I5428,1,50)</f>
      </c>
      <c r="I5428" s="1" t="s">
        <v>11342</v>
      </c>
      <c r="J5428" s="1104" t="s">
        <v>11343</v>
      </c>
    </row>
    <row x14ac:dyDescent="0.25" r="5429" customHeight="1" ht="23.25">
      <c r="A5429" s="97">
        <v>71</v>
      </c>
      <c r="B5429" s="2" t="s">
        <v>11327</v>
      </c>
      <c r="C5429" s="1101">
        <v>5428</v>
      </c>
      <c r="D5429" s="1101">
        <v>29</v>
      </c>
      <c r="E5429" s="1101">
        <v>71</v>
      </c>
      <c r="F5429" s="1101">
        <v>569</v>
      </c>
      <c r="G5429" s="1101">
        <v>9</v>
      </c>
      <c r="H5429" s="1102">
        <f>MID(I5429,1,50)</f>
      </c>
      <c r="I5429" s="1" t="s">
        <v>11344</v>
      </c>
      <c r="J5429" s="1104" t="s">
        <v>11345</v>
      </c>
    </row>
    <row x14ac:dyDescent="0.25" r="5430" customHeight="1" ht="23.25">
      <c r="A5430" s="97">
        <v>71</v>
      </c>
      <c r="B5430" s="2" t="s">
        <v>11327</v>
      </c>
      <c r="C5430" s="1101">
        <v>5429</v>
      </c>
      <c r="D5430" s="1101">
        <v>29</v>
      </c>
      <c r="E5430" s="1101">
        <v>71</v>
      </c>
      <c r="F5430" s="1101">
        <v>569</v>
      </c>
      <c r="G5430" s="1101">
        <v>10</v>
      </c>
      <c r="H5430" s="1102">
        <f>MID(I5430,1,50)</f>
      </c>
      <c r="I5430" s="1" t="s">
        <v>11346</v>
      </c>
      <c r="J5430" s="1104" t="s">
        <v>11347</v>
      </c>
    </row>
    <row x14ac:dyDescent="0.25" r="5431" customHeight="1" ht="23.25">
      <c r="A5431" s="97">
        <v>71</v>
      </c>
      <c r="B5431" s="2" t="s">
        <v>11327</v>
      </c>
      <c r="C5431" s="1101">
        <v>5430</v>
      </c>
      <c r="D5431" s="1101">
        <v>29</v>
      </c>
      <c r="E5431" s="1101">
        <v>71</v>
      </c>
      <c r="F5431" s="1101">
        <v>570</v>
      </c>
      <c r="G5431" s="1101">
        <v>11</v>
      </c>
      <c r="H5431" s="1102">
        <f>MID(I5431,1,50)</f>
      </c>
      <c r="I5431" s="1" t="s">
        <v>11348</v>
      </c>
      <c r="J5431" s="1104" t="s">
        <v>11349</v>
      </c>
    </row>
    <row x14ac:dyDescent="0.25" r="5432" customHeight="1" ht="23.25">
      <c r="A5432" s="97">
        <v>71</v>
      </c>
      <c r="B5432" s="2" t="s">
        <v>11327</v>
      </c>
      <c r="C5432" s="1101">
        <v>5431</v>
      </c>
      <c r="D5432" s="1101">
        <v>29</v>
      </c>
      <c r="E5432" s="1101">
        <v>71</v>
      </c>
      <c r="F5432" s="1101">
        <v>570</v>
      </c>
      <c r="G5432" s="1101">
        <v>12</v>
      </c>
      <c r="H5432" s="1102">
        <f>MID(I5432,1,50)</f>
      </c>
      <c r="I5432" s="1" t="s">
        <v>11350</v>
      </c>
      <c r="J5432" s="1104" t="s">
        <v>11351</v>
      </c>
    </row>
    <row x14ac:dyDescent="0.25" r="5433" customHeight="1" ht="23.25">
      <c r="A5433" s="97">
        <v>71</v>
      </c>
      <c r="B5433" s="2" t="s">
        <v>11327</v>
      </c>
      <c r="C5433" s="1101">
        <v>5432</v>
      </c>
      <c r="D5433" s="1101">
        <v>29</v>
      </c>
      <c r="E5433" s="1101">
        <v>71</v>
      </c>
      <c r="F5433" s="1101">
        <v>570</v>
      </c>
      <c r="G5433" s="1101">
        <v>13</v>
      </c>
      <c r="H5433" s="1102">
        <f>MID(I5433,1,50)</f>
      </c>
      <c r="I5433" s="1" t="s">
        <v>11352</v>
      </c>
      <c r="J5433" s="1104" t="s">
        <v>11353</v>
      </c>
    </row>
    <row x14ac:dyDescent="0.25" r="5434" customHeight="1" ht="23.25">
      <c r="A5434" s="97">
        <v>71</v>
      </c>
      <c r="B5434" s="2" t="s">
        <v>11327</v>
      </c>
      <c r="C5434" s="1101">
        <v>5433</v>
      </c>
      <c r="D5434" s="1101">
        <v>29</v>
      </c>
      <c r="E5434" s="1101">
        <v>71</v>
      </c>
      <c r="F5434" s="1101">
        <v>570</v>
      </c>
      <c r="G5434" s="1101">
        <v>14</v>
      </c>
      <c r="H5434" s="1102">
        <f>MID(I5434,1,50)</f>
      </c>
      <c r="I5434" s="1" t="s">
        <v>11354</v>
      </c>
      <c r="J5434" s="1104" t="s">
        <v>11355</v>
      </c>
    </row>
    <row x14ac:dyDescent="0.25" r="5435" customHeight="1" ht="23.25">
      <c r="A5435" s="97">
        <v>71</v>
      </c>
      <c r="B5435" s="2" t="s">
        <v>11327</v>
      </c>
      <c r="C5435" s="1101">
        <v>5434</v>
      </c>
      <c r="D5435" s="1101">
        <v>29</v>
      </c>
      <c r="E5435" s="1101">
        <v>71</v>
      </c>
      <c r="F5435" s="1101">
        <v>570</v>
      </c>
      <c r="G5435" s="1101">
        <v>15</v>
      </c>
      <c r="H5435" s="1102">
        <f>MID(I5435,1,50)</f>
      </c>
      <c r="I5435" s="1" t="s">
        <v>11356</v>
      </c>
      <c r="J5435" s="1104" t="s">
        <v>11357</v>
      </c>
    </row>
    <row x14ac:dyDescent="0.25" r="5436" customHeight="1" ht="23.25">
      <c r="A5436" s="97">
        <v>71</v>
      </c>
      <c r="B5436" s="2" t="s">
        <v>11327</v>
      </c>
      <c r="C5436" s="1101">
        <v>5435</v>
      </c>
      <c r="D5436" s="1101">
        <v>29</v>
      </c>
      <c r="E5436" s="1101">
        <v>71</v>
      </c>
      <c r="F5436" s="1101">
        <v>570</v>
      </c>
      <c r="G5436" s="1101">
        <v>16</v>
      </c>
      <c r="H5436" s="1102">
        <f>MID(I5436,1,50)</f>
      </c>
      <c r="I5436" s="1" t="s">
        <v>11358</v>
      </c>
      <c r="J5436" s="1104" t="s">
        <v>11359</v>
      </c>
    </row>
    <row x14ac:dyDescent="0.25" r="5437" customHeight="1" ht="23.25">
      <c r="A5437" s="97">
        <v>71</v>
      </c>
      <c r="B5437" s="2" t="s">
        <v>11327</v>
      </c>
      <c r="C5437" s="1101">
        <v>5436</v>
      </c>
      <c r="D5437" s="1101">
        <v>29</v>
      </c>
      <c r="E5437" s="1101">
        <v>71</v>
      </c>
      <c r="F5437" s="1101">
        <v>570</v>
      </c>
      <c r="G5437" s="1101">
        <v>17</v>
      </c>
      <c r="H5437" s="1102">
        <f>MID(I5437,1,50)</f>
      </c>
      <c r="I5437" s="1" t="s">
        <v>11360</v>
      </c>
      <c r="J5437" s="1104" t="s">
        <v>11361</v>
      </c>
    </row>
    <row x14ac:dyDescent="0.25" r="5438" customHeight="1" ht="23.25">
      <c r="A5438" s="97">
        <v>71</v>
      </c>
      <c r="B5438" s="2" t="s">
        <v>11327</v>
      </c>
      <c r="C5438" s="1101">
        <v>5437</v>
      </c>
      <c r="D5438" s="1101">
        <v>29</v>
      </c>
      <c r="E5438" s="1101">
        <v>71</v>
      </c>
      <c r="F5438" s="1101">
        <v>570</v>
      </c>
      <c r="G5438" s="1101">
        <v>18</v>
      </c>
      <c r="H5438" s="1102">
        <f>MID(I5438,1,50)</f>
      </c>
      <c r="I5438" s="1" t="s">
        <v>11362</v>
      </c>
      <c r="J5438" s="1104" t="s">
        <v>11363</v>
      </c>
    </row>
    <row x14ac:dyDescent="0.25" r="5439" customHeight="1" ht="23.25">
      <c r="A5439" s="97">
        <v>71</v>
      </c>
      <c r="B5439" s="2" t="s">
        <v>11327</v>
      </c>
      <c r="C5439" s="1101">
        <v>5438</v>
      </c>
      <c r="D5439" s="1101">
        <v>29</v>
      </c>
      <c r="E5439" s="1101">
        <v>71</v>
      </c>
      <c r="F5439" s="1101">
        <v>570</v>
      </c>
      <c r="G5439" s="1101">
        <v>19</v>
      </c>
      <c r="H5439" s="1102">
        <f>MID(I5439,1,50)</f>
      </c>
      <c r="I5439" s="1" t="s">
        <v>11364</v>
      </c>
      <c r="J5439" s="1104" t="s">
        <v>11365</v>
      </c>
    </row>
    <row x14ac:dyDescent="0.25" r="5440" customHeight="1" ht="23.25">
      <c r="A5440" s="97">
        <v>71</v>
      </c>
      <c r="B5440" s="2" t="s">
        <v>11327</v>
      </c>
      <c r="C5440" s="1101">
        <v>5439</v>
      </c>
      <c r="D5440" s="1101">
        <v>29</v>
      </c>
      <c r="E5440" s="1101">
        <v>71</v>
      </c>
      <c r="F5440" s="1101">
        <v>570</v>
      </c>
      <c r="G5440" s="1101">
        <v>20</v>
      </c>
      <c r="H5440" s="1102">
        <f>MID(I5440,1,50)</f>
      </c>
      <c r="I5440" s="1" t="s">
        <v>11366</v>
      </c>
      <c r="J5440" s="1104" t="s">
        <v>11367</v>
      </c>
    </row>
    <row x14ac:dyDescent="0.25" r="5441" customHeight="1" ht="23.25">
      <c r="A5441" s="97">
        <v>71</v>
      </c>
      <c r="B5441" s="2" t="s">
        <v>11327</v>
      </c>
      <c r="C5441" s="1101">
        <v>5440</v>
      </c>
      <c r="D5441" s="1101">
        <v>29</v>
      </c>
      <c r="E5441" s="1101">
        <v>71</v>
      </c>
      <c r="F5441" s="1101">
        <v>570</v>
      </c>
      <c r="G5441" s="1101">
        <v>21</v>
      </c>
      <c r="H5441" s="1102">
        <f>MID(I5441,1,50)</f>
      </c>
      <c r="I5441" s="1" t="s">
        <v>11368</v>
      </c>
      <c r="J5441" s="1104" t="s">
        <v>11369</v>
      </c>
    </row>
    <row x14ac:dyDescent="0.25" r="5442" customHeight="1" ht="23.25">
      <c r="A5442" s="97">
        <v>71</v>
      </c>
      <c r="B5442" s="2" t="s">
        <v>11327</v>
      </c>
      <c r="C5442" s="1101">
        <v>5441</v>
      </c>
      <c r="D5442" s="1101">
        <v>29</v>
      </c>
      <c r="E5442" s="1101">
        <v>71</v>
      </c>
      <c r="F5442" s="1101">
        <v>570</v>
      </c>
      <c r="G5442" s="1101">
        <v>22</v>
      </c>
      <c r="H5442" s="1102">
        <f>MID(I5442,1,50)</f>
      </c>
      <c r="I5442" s="1" t="s">
        <v>11370</v>
      </c>
      <c r="J5442" s="1104" t="s">
        <v>11371</v>
      </c>
    </row>
    <row x14ac:dyDescent="0.25" r="5443" customHeight="1" ht="23.25">
      <c r="A5443" s="97">
        <v>71</v>
      </c>
      <c r="B5443" s="2" t="s">
        <v>11327</v>
      </c>
      <c r="C5443" s="1101">
        <v>5442</v>
      </c>
      <c r="D5443" s="1101">
        <v>29</v>
      </c>
      <c r="E5443" s="1101">
        <v>71</v>
      </c>
      <c r="F5443" s="1101">
        <v>570</v>
      </c>
      <c r="G5443" s="1101">
        <v>23</v>
      </c>
      <c r="H5443" s="1102">
        <f>MID(I5443,1,50)</f>
      </c>
      <c r="I5443" s="1" t="s">
        <v>11372</v>
      </c>
      <c r="J5443" s="1104" t="s">
        <v>11373</v>
      </c>
    </row>
    <row x14ac:dyDescent="0.25" r="5444" customHeight="1" ht="23.25">
      <c r="A5444" s="97">
        <v>71</v>
      </c>
      <c r="B5444" s="2" t="s">
        <v>11327</v>
      </c>
      <c r="C5444" s="1101">
        <v>5443</v>
      </c>
      <c r="D5444" s="1101">
        <v>29</v>
      </c>
      <c r="E5444" s="1101">
        <v>71</v>
      </c>
      <c r="F5444" s="1101">
        <v>570</v>
      </c>
      <c r="G5444" s="1101">
        <v>24</v>
      </c>
      <c r="H5444" s="1102">
        <f>MID(I5444,1,50)</f>
      </c>
      <c r="I5444" s="1" t="s">
        <v>11374</v>
      </c>
      <c r="J5444" s="1104" t="s">
        <v>11375</v>
      </c>
    </row>
    <row x14ac:dyDescent="0.25" r="5445" customHeight="1" ht="23.25">
      <c r="A5445" s="97">
        <v>71</v>
      </c>
      <c r="B5445" s="2" t="s">
        <v>11327</v>
      </c>
      <c r="C5445" s="1101">
        <v>5444</v>
      </c>
      <c r="D5445" s="1101">
        <v>29</v>
      </c>
      <c r="E5445" s="1101">
        <v>71</v>
      </c>
      <c r="F5445" s="1101">
        <v>570</v>
      </c>
      <c r="G5445" s="1101">
        <v>25</v>
      </c>
      <c r="H5445" s="1102">
        <f>MID(I5445,1,50)</f>
      </c>
      <c r="I5445" s="1" t="s">
        <v>11376</v>
      </c>
      <c r="J5445" s="1104" t="s">
        <v>11377</v>
      </c>
    </row>
    <row x14ac:dyDescent="0.25" r="5446" customHeight="1" ht="23.25">
      <c r="A5446" s="97">
        <v>71</v>
      </c>
      <c r="B5446" s="2" t="s">
        <v>11327</v>
      </c>
      <c r="C5446" s="1101">
        <v>5445</v>
      </c>
      <c r="D5446" s="1101">
        <v>29</v>
      </c>
      <c r="E5446" s="1101">
        <v>71</v>
      </c>
      <c r="F5446" s="1101">
        <v>570</v>
      </c>
      <c r="G5446" s="1101">
        <v>26</v>
      </c>
      <c r="H5446" s="1102">
        <f>MID(I5446,1,50)</f>
      </c>
      <c r="I5446" s="1" t="s">
        <v>11378</v>
      </c>
      <c r="J5446" s="1104" t="s">
        <v>11379</v>
      </c>
    </row>
    <row x14ac:dyDescent="0.25" r="5447" customHeight="1" ht="23.25">
      <c r="A5447" s="97">
        <v>71</v>
      </c>
      <c r="B5447" s="2" t="s">
        <v>11327</v>
      </c>
      <c r="C5447" s="1101">
        <v>5446</v>
      </c>
      <c r="D5447" s="1101">
        <v>29</v>
      </c>
      <c r="E5447" s="1101">
        <v>71</v>
      </c>
      <c r="F5447" s="1101">
        <v>570</v>
      </c>
      <c r="G5447" s="1101">
        <v>27</v>
      </c>
      <c r="H5447" s="1102">
        <f>MID(I5447,1,50)</f>
      </c>
      <c r="I5447" s="1" t="s">
        <v>11380</v>
      </c>
      <c r="J5447" s="1104" t="s">
        <v>11381</v>
      </c>
    </row>
    <row x14ac:dyDescent="0.25" r="5448" customHeight="1" ht="23.25">
      <c r="A5448" s="97">
        <v>71</v>
      </c>
      <c r="B5448" s="2" t="s">
        <v>11327</v>
      </c>
      <c r="C5448" s="1101">
        <v>5447</v>
      </c>
      <c r="D5448" s="1101">
        <v>29</v>
      </c>
      <c r="E5448" s="1101">
        <v>71</v>
      </c>
      <c r="F5448" s="1101">
        <v>570</v>
      </c>
      <c r="G5448" s="1101">
        <v>28</v>
      </c>
      <c r="H5448" s="1102">
        <f>MID(I5448,1,50)</f>
      </c>
      <c r="I5448" s="1" t="s">
        <v>11382</v>
      </c>
      <c r="J5448" s="1104" t="s">
        <v>11383</v>
      </c>
    </row>
    <row x14ac:dyDescent="0.25" r="5449" customHeight="1" ht="23.25">
      <c r="A5449" s="97">
        <v>40</v>
      </c>
      <c r="B5449" s="2" t="s">
        <v>11384</v>
      </c>
      <c r="C5449" s="1101">
        <v>5448</v>
      </c>
      <c r="D5449" s="1101">
        <v>29</v>
      </c>
      <c r="E5449" s="1101">
        <v>72</v>
      </c>
      <c r="F5449" s="1101">
        <v>571</v>
      </c>
      <c r="G5449" s="1101">
        <v>1</v>
      </c>
      <c r="H5449" s="1102">
        <f>MID(I5449,1,50)</f>
      </c>
      <c r="I5449" s="1" t="s">
        <v>11385</v>
      </c>
      <c r="J5449" s="1104" t="s">
        <v>11386</v>
      </c>
    </row>
    <row x14ac:dyDescent="0.25" r="5450" customHeight="1" ht="23.25">
      <c r="A5450" s="97">
        <v>40</v>
      </c>
      <c r="B5450" s="2" t="s">
        <v>11384</v>
      </c>
      <c r="C5450" s="1101">
        <v>5449</v>
      </c>
      <c r="D5450" s="1101">
        <v>29</v>
      </c>
      <c r="E5450" s="1101">
        <v>72</v>
      </c>
      <c r="F5450" s="1101">
        <v>571</v>
      </c>
      <c r="G5450" s="1101">
        <v>2</v>
      </c>
      <c r="H5450" s="1102">
        <f>MID(I5450,1,50)</f>
      </c>
      <c r="I5450" s="1" t="s">
        <v>11387</v>
      </c>
      <c r="J5450" s="1104" t="s">
        <v>11388</v>
      </c>
    </row>
    <row x14ac:dyDescent="0.25" r="5451" customHeight="1" ht="23.25">
      <c r="A5451" s="97">
        <v>40</v>
      </c>
      <c r="B5451" s="2" t="s">
        <v>11384</v>
      </c>
      <c r="C5451" s="1101">
        <v>5450</v>
      </c>
      <c r="D5451" s="1101">
        <v>29</v>
      </c>
      <c r="E5451" s="1101">
        <v>72</v>
      </c>
      <c r="F5451" s="1101">
        <v>571</v>
      </c>
      <c r="G5451" s="1101">
        <v>3</v>
      </c>
      <c r="H5451" s="1102">
        <f>MID(I5451,1,50)</f>
      </c>
      <c r="I5451" s="1" t="s">
        <v>11389</v>
      </c>
      <c r="J5451" s="1104" t="s">
        <v>11390</v>
      </c>
    </row>
    <row x14ac:dyDescent="0.25" r="5452" customHeight="1" ht="23.25">
      <c r="A5452" s="97">
        <v>40</v>
      </c>
      <c r="B5452" s="2" t="s">
        <v>11384</v>
      </c>
      <c r="C5452" s="1101">
        <v>5451</v>
      </c>
      <c r="D5452" s="1101">
        <v>29</v>
      </c>
      <c r="E5452" s="1101">
        <v>72</v>
      </c>
      <c r="F5452" s="1101">
        <v>571</v>
      </c>
      <c r="G5452" s="1101">
        <v>4</v>
      </c>
      <c r="H5452" s="1102">
        <f>MID(I5452,1,50)</f>
      </c>
      <c r="I5452" s="1" t="s">
        <v>11391</v>
      </c>
      <c r="J5452" s="1104" t="s">
        <v>11392</v>
      </c>
    </row>
    <row x14ac:dyDescent="0.25" r="5453" customHeight="1" ht="23.25">
      <c r="A5453" s="97">
        <v>40</v>
      </c>
      <c r="B5453" s="2" t="s">
        <v>11384</v>
      </c>
      <c r="C5453" s="1101">
        <v>5452</v>
      </c>
      <c r="D5453" s="1101">
        <v>29</v>
      </c>
      <c r="E5453" s="1101">
        <v>72</v>
      </c>
      <c r="F5453" s="1101">
        <v>571</v>
      </c>
      <c r="G5453" s="1101">
        <v>5</v>
      </c>
      <c r="H5453" s="1102">
        <f>MID(I5453,1,50)</f>
      </c>
      <c r="I5453" s="1" t="s">
        <v>11393</v>
      </c>
      <c r="J5453" s="1104" t="s">
        <v>11394</v>
      </c>
    </row>
    <row x14ac:dyDescent="0.25" r="5454" customHeight="1" ht="23.25">
      <c r="A5454" s="97">
        <v>40</v>
      </c>
      <c r="B5454" s="2" t="s">
        <v>11384</v>
      </c>
      <c r="C5454" s="1101">
        <v>5453</v>
      </c>
      <c r="D5454" s="1101">
        <v>29</v>
      </c>
      <c r="E5454" s="1101">
        <v>72</v>
      </c>
      <c r="F5454" s="1101">
        <v>571</v>
      </c>
      <c r="G5454" s="1101">
        <v>6</v>
      </c>
      <c r="H5454" s="1102">
        <f>MID(I5454,1,50)</f>
      </c>
      <c r="I5454" s="1" t="s">
        <v>11395</v>
      </c>
      <c r="J5454" s="1104" t="s">
        <v>11396</v>
      </c>
    </row>
    <row x14ac:dyDescent="0.25" r="5455" customHeight="1" ht="23.25">
      <c r="A5455" s="97">
        <v>40</v>
      </c>
      <c r="B5455" s="2" t="s">
        <v>11384</v>
      </c>
      <c r="C5455" s="1101">
        <v>5454</v>
      </c>
      <c r="D5455" s="1101">
        <v>29</v>
      </c>
      <c r="E5455" s="1101">
        <v>72</v>
      </c>
      <c r="F5455" s="1101">
        <v>571</v>
      </c>
      <c r="G5455" s="1101">
        <v>7</v>
      </c>
      <c r="H5455" s="1102">
        <f>MID(I5455,1,50)</f>
      </c>
      <c r="I5455" s="1" t="s">
        <v>11397</v>
      </c>
      <c r="J5455" s="1104" t="s">
        <v>11398</v>
      </c>
    </row>
    <row x14ac:dyDescent="0.25" r="5456" customHeight="1" ht="23.25">
      <c r="A5456" s="97">
        <v>40</v>
      </c>
      <c r="B5456" s="2" t="s">
        <v>11384</v>
      </c>
      <c r="C5456" s="1101">
        <v>5455</v>
      </c>
      <c r="D5456" s="1101">
        <v>29</v>
      </c>
      <c r="E5456" s="1101">
        <v>72</v>
      </c>
      <c r="F5456" s="1101">
        <v>571</v>
      </c>
      <c r="G5456" s="1101">
        <v>8</v>
      </c>
      <c r="H5456" s="1102">
        <f>MID(I5456,1,50)</f>
      </c>
      <c r="I5456" s="1" t="s">
        <v>11399</v>
      </c>
      <c r="J5456" s="1104" t="s">
        <v>11400</v>
      </c>
    </row>
    <row x14ac:dyDescent="0.25" r="5457" customHeight="1" ht="23.25">
      <c r="A5457" s="97">
        <v>40</v>
      </c>
      <c r="B5457" s="2" t="s">
        <v>11384</v>
      </c>
      <c r="C5457" s="1101">
        <v>5456</v>
      </c>
      <c r="D5457" s="1101">
        <v>29</v>
      </c>
      <c r="E5457" s="1101">
        <v>72</v>
      </c>
      <c r="F5457" s="1101">
        <v>571</v>
      </c>
      <c r="G5457" s="1101">
        <v>9</v>
      </c>
      <c r="H5457" s="1102">
        <f>MID(I5457,1,50)</f>
      </c>
      <c r="I5457" s="1" t="s">
        <v>11401</v>
      </c>
      <c r="J5457" s="1104" t="s">
        <v>11402</v>
      </c>
    </row>
    <row x14ac:dyDescent="0.25" r="5458" customHeight="1" ht="23.25">
      <c r="A5458" s="97">
        <v>40</v>
      </c>
      <c r="B5458" s="2" t="s">
        <v>11384</v>
      </c>
      <c r="C5458" s="1101">
        <v>5457</v>
      </c>
      <c r="D5458" s="1101">
        <v>29</v>
      </c>
      <c r="E5458" s="1101">
        <v>72</v>
      </c>
      <c r="F5458" s="1101">
        <v>571</v>
      </c>
      <c r="G5458" s="1101">
        <v>10</v>
      </c>
      <c r="H5458" s="1102">
        <f>MID(I5458,1,50)</f>
      </c>
      <c r="I5458" s="1" t="s">
        <v>11403</v>
      </c>
      <c r="J5458" s="1104" t="s">
        <v>11404</v>
      </c>
    </row>
    <row x14ac:dyDescent="0.25" r="5459" customHeight="1" ht="23.25">
      <c r="A5459" s="97">
        <v>40</v>
      </c>
      <c r="B5459" s="2" t="s">
        <v>11384</v>
      </c>
      <c r="C5459" s="1101">
        <v>5458</v>
      </c>
      <c r="D5459" s="1101">
        <v>29</v>
      </c>
      <c r="E5459" s="1101">
        <v>72</v>
      </c>
      <c r="F5459" s="1101">
        <v>571</v>
      </c>
      <c r="G5459" s="1101">
        <v>11</v>
      </c>
      <c r="H5459" s="1102">
        <f>MID(I5459,1,50)</f>
      </c>
      <c r="I5459" s="1" t="s">
        <v>11405</v>
      </c>
      <c r="J5459" s="1104" t="s">
        <v>11406</v>
      </c>
    </row>
    <row x14ac:dyDescent="0.25" r="5460" customHeight="1" ht="23.25">
      <c r="A5460" s="97">
        <v>40</v>
      </c>
      <c r="B5460" s="2" t="s">
        <v>11384</v>
      </c>
      <c r="C5460" s="1101">
        <v>5459</v>
      </c>
      <c r="D5460" s="1101">
        <v>29</v>
      </c>
      <c r="E5460" s="1101">
        <v>72</v>
      </c>
      <c r="F5460" s="1101">
        <v>571</v>
      </c>
      <c r="G5460" s="1101">
        <v>12</v>
      </c>
      <c r="H5460" s="1102">
        <f>MID(I5460,1,50)</f>
      </c>
      <c r="I5460" s="1" t="s">
        <v>11407</v>
      </c>
      <c r="J5460" s="1104" t="s">
        <v>11408</v>
      </c>
    </row>
    <row x14ac:dyDescent="0.25" r="5461" customHeight="1" ht="23.25">
      <c r="A5461" s="97">
        <v>40</v>
      </c>
      <c r="B5461" s="2" t="s">
        <v>11384</v>
      </c>
      <c r="C5461" s="1101">
        <v>5460</v>
      </c>
      <c r="D5461" s="1101">
        <v>29</v>
      </c>
      <c r="E5461" s="1101">
        <v>72</v>
      </c>
      <c r="F5461" s="1101">
        <v>571</v>
      </c>
      <c r="G5461" s="1101">
        <v>13</v>
      </c>
      <c r="H5461" s="1102">
        <f>MID(I5461,1,50)</f>
      </c>
      <c r="I5461" s="1" t="s">
        <v>11409</v>
      </c>
      <c r="J5461" s="1104" t="s">
        <v>11410</v>
      </c>
    </row>
    <row x14ac:dyDescent="0.25" r="5462" customHeight="1" ht="23.25">
      <c r="A5462" s="97">
        <v>40</v>
      </c>
      <c r="B5462" s="2" t="s">
        <v>11384</v>
      </c>
      <c r="C5462" s="1101">
        <v>5461</v>
      </c>
      <c r="D5462" s="1101">
        <v>29</v>
      </c>
      <c r="E5462" s="1101">
        <v>72</v>
      </c>
      <c r="F5462" s="1101">
        <v>572</v>
      </c>
      <c r="G5462" s="1101">
        <v>14</v>
      </c>
      <c r="H5462" s="1102">
        <f>MID(I5462,1,50)</f>
      </c>
      <c r="I5462" s="1" t="s">
        <v>11411</v>
      </c>
      <c r="J5462" s="1104" t="s">
        <v>11412</v>
      </c>
    </row>
    <row x14ac:dyDescent="0.25" r="5463" customHeight="1" ht="23.25">
      <c r="A5463" s="97">
        <v>40</v>
      </c>
      <c r="B5463" s="2" t="s">
        <v>11384</v>
      </c>
      <c r="C5463" s="1101">
        <v>5462</v>
      </c>
      <c r="D5463" s="1101">
        <v>29</v>
      </c>
      <c r="E5463" s="1101">
        <v>72</v>
      </c>
      <c r="F5463" s="1101">
        <v>572</v>
      </c>
      <c r="G5463" s="1101">
        <v>15</v>
      </c>
      <c r="H5463" s="1102">
        <f>MID(I5463,1,50)</f>
      </c>
      <c r="I5463" s="1" t="s">
        <v>11413</v>
      </c>
      <c r="J5463" s="1104" t="s">
        <v>11414</v>
      </c>
    </row>
    <row x14ac:dyDescent="0.25" r="5464" customHeight="1" ht="23.25">
      <c r="A5464" s="97">
        <v>40</v>
      </c>
      <c r="B5464" s="2" t="s">
        <v>11384</v>
      </c>
      <c r="C5464" s="1101">
        <v>5463</v>
      </c>
      <c r="D5464" s="1101">
        <v>29</v>
      </c>
      <c r="E5464" s="1101">
        <v>72</v>
      </c>
      <c r="F5464" s="1101">
        <v>572</v>
      </c>
      <c r="G5464" s="1101">
        <v>16</v>
      </c>
      <c r="H5464" s="1102">
        <f>MID(I5464,1,50)</f>
      </c>
      <c r="I5464" s="1" t="s">
        <v>11415</v>
      </c>
      <c r="J5464" s="1104" t="s">
        <v>11416</v>
      </c>
    </row>
    <row x14ac:dyDescent="0.25" r="5465" customHeight="1" ht="23.25">
      <c r="A5465" s="97">
        <v>40</v>
      </c>
      <c r="B5465" s="2" t="s">
        <v>11384</v>
      </c>
      <c r="C5465" s="1101">
        <v>5464</v>
      </c>
      <c r="D5465" s="1101">
        <v>29</v>
      </c>
      <c r="E5465" s="1101">
        <v>72</v>
      </c>
      <c r="F5465" s="1101">
        <v>572</v>
      </c>
      <c r="G5465" s="1101">
        <v>17</v>
      </c>
      <c r="H5465" s="1102">
        <f>MID(I5465,1,50)</f>
      </c>
      <c r="I5465" s="1" t="s">
        <v>11417</v>
      </c>
      <c r="J5465" s="1104" t="s">
        <v>11418</v>
      </c>
    </row>
    <row x14ac:dyDescent="0.25" r="5466" customHeight="1" ht="23.25">
      <c r="A5466" s="97">
        <v>40</v>
      </c>
      <c r="B5466" s="2" t="s">
        <v>11384</v>
      </c>
      <c r="C5466" s="1101">
        <v>5465</v>
      </c>
      <c r="D5466" s="1101">
        <v>29</v>
      </c>
      <c r="E5466" s="1101">
        <v>72</v>
      </c>
      <c r="F5466" s="1101">
        <v>572</v>
      </c>
      <c r="G5466" s="1101">
        <v>18</v>
      </c>
      <c r="H5466" s="1102">
        <f>MID(I5466,1,50)</f>
      </c>
      <c r="I5466" s="1" t="s">
        <v>11419</v>
      </c>
      <c r="J5466" s="1104" t="s">
        <v>11420</v>
      </c>
    </row>
    <row x14ac:dyDescent="0.25" r="5467" customHeight="1" ht="23.25">
      <c r="A5467" s="97">
        <v>40</v>
      </c>
      <c r="B5467" s="2" t="s">
        <v>11384</v>
      </c>
      <c r="C5467" s="1101">
        <v>5466</v>
      </c>
      <c r="D5467" s="1101">
        <v>29</v>
      </c>
      <c r="E5467" s="1101">
        <v>72</v>
      </c>
      <c r="F5467" s="1101">
        <v>572</v>
      </c>
      <c r="G5467" s="1101">
        <v>19</v>
      </c>
      <c r="H5467" s="1102">
        <f>MID(I5467,1,50)</f>
      </c>
      <c r="I5467" s="1" t="s">
        <v>11421</v>
      </c>
      <c r="J5467" s="1104" t="s">
        <v>11422</v>
      </c>
    </row>
    <row x14ac:dyDescent="0.25" r="5468" customHeight="1" ht="23.25">
      <c r="A5468" s="97">
        <v>40</v>
      </c>
      <c r="B5468" s="2" t="s">
        <v>11384</v>
      </c>
      <c r="C5468" s="1101">
        <v>5467</v>
      </c>
      <c r="D5468" s="1101">
        <v>29</v>
      </c>
      <c r="E5468" s="1101">
        <v>72</v>
      </c>
      <c r="F5468" s="1101">
        <v>572</v>
      </c>
      <c r="G5468" s="1101">
        <v>20</v>
      </c>
      <c r="H5468" s="1102">
        <f>MID(I5468,1,50)</f>
      </c>
      <c r="I5468" s="1" t="s">
        <v>11423</v>
      </c>
      <c r="J5468" s="1104" t="s">
        <v>11424</v>
      </c>
    </row>
    <row x14ac:dyDescent="0.25" r="5469" customHeight="1" ht="23.25">
      <c r="A5469" s="97">
        <v>40</v>
      </c>
      <c r="B5469" s="2" t="s">
        <v>11384</v>
      </c>
      <c r="C5469" s="1101">
        <v>5468</v>
      </c>
      <c r="D5469" s="1101">
        <v>29</v>
      </c>
      <c r="E5469" s="1101">
        <v>72</v>
      </c>
      <c r="F5469" s="1101">
        <v>572</v>
      </c>
      <c r="G5469" s="1101">
        <v>21</v>
      </c>
      <c r="H5469" s="1102">
        <f>MID(I5469,1,50)</f>
      </c>
      <c r="I5469" s="1" t="s">
        <v>11425</v>
      </c>
      <c r="J5469" s="1104" t="s">
        <v>11426</v>
      </c>
    </row>
    <row x14ac:dyDescent="0.25" r="5470" customHeight="1" ht="23.25">
      <c r="A5470" s="97">
        <v>40</v>
      </c>
      <c r="B5470" s="2" t="s">
        <v>11384</v>
      </c>
      <c r="C5470" s="1101">
        <v>5469</v>
      </c>
      <c r="D5470" s="1101">
        <v>29</v>
      </c>
      <c r="E5470" s="1101">
        <v>72</v>
      </c>
      <c r="F5470" s="1101">
        <v>572</v>
      </c>
      <c r="G5470" s="1101">
        <v>22</v>
      </c>
      <c r="H5470" s="1102">
        <f>MID(I5470,1,50)</f>
      </c>
      <c r="I5470" s="1" t="s">
        <v>11427</v>
      </c>
      <c r="J5470" s="1104" t="s">
        <v>11428</v>
      </c>
    </row>
    <row x14ac:dyDescent="0.25" r="5471" customHeight="1" ht="23.25">
      <c r="A5471" s="97">
        <v>40</v>
      </c>
      <c r="B5471" s="2" t="s">
        <v>11384</v>
      </c>
      <c r="C5471" s="1101">
        <v>5470</v>
      </c>
      <c r="D5471" s="1101">
        <v>29</v>
      </c>
      <c r="E5471" s="1101">
        <v>72</v>
      </c>
      <c r="F5471" s="1101">
        <v>572</v>
      </c>
      <c r="G5471" s="1101">
        <v>23</v>
      </c>
      <c r="H5471" s="1102">
        <f>MID(I5471,1,50)</f>
      </c>
      <c r="I5471" s="1" t="s">
        <v>11429</v>
      </c>
      <c r="J5471" s="1104" t="s">
        <v>11430</v>
      </c>
    </row>
    <row x14ac:dyDescent="0.25" r="5472" customHeight="1" ht="23.25">
      <c r="A5472" s="97">
        <v>40</v>
      </c>
      <c r="B5472" s="2" t="s">
        <v>11384</v>
      </c>
      <c r="C5472" s="1101">
        <v>5471</v>
      </c>
      <c r="D5472" s="1101">
        <v>29</v>
      </c>
      <c r="E5472" s="1101">
        <v>72</v>
      </c>
      <c r="F5472" s="1101">
        <v>572</v>
      </c>
      <c r="G5472" s="1101">
        <v>24</v>
      </c>
      <c r="H5472" s="1102">
        <f>MID(I5472,1,50)</f>
      </c>
      <c r="I5472" s="1" t="s">
        <v>11431</v>
      </c>
      <c r="J5472" s="1104" t="s">
        <v>11432</v>
      </c>
    </row>
    <row x14ac:dyDescent="0.25" r="5473" customHeight="1" ht="23.25">
      <c r="A5473" s="97">
        <v>40</v>
      </c>
      <c r="B5473" s="2" t="s">
        <v>11384</v>
      </c>
      <c r="C5473" s="1101">
        <v>5472</v>
      </c>
      <c r="D5473" s="1101">
        <v>29</v>
      </c>
      <c r="E5473" s="1101">
        <v>72</v>
      </c>
      <c r="F5473" s="1101">
        <v>572</v>
      </c>
      <c r="G5473" s="1101">
        <v>25</v>
      </c>
      <c r="H5473" s="1102">
        <f>MID(I5473,1,50)</f>
      </c>
      <c r="I5473" s="1" t="s">
        <v>11433</v>
      </c>
      <c r="J5473" s="1104" t="s">
        <v>11434</v>
      </c>
    </row>
    <row x14ac:dyDescent="0.25" r="5474" customHeight="1" ht="23.25">
      <c r="A5474" s="97">
        <v>40</v>
      </c>
      <c r="B5474" s="2" t="s">
        <v>11384</v>
      </c>
      <c r="C5474" s="1101">
        <v>5473</v>
      </c>
      <c r="D5474" s="1101">
        <v>29</v>
      </c>
      <c r="E5474" s="1101">
        <v>72</v>
      </c>
      <c r="F5474" s="1101">
        <v>572</v>
      </c>
      <c r="G5474" s="1101">
        <v>26</v>
      </c>
      <c r="H5474" s="1102">
        <f>MID(I5474,1,50)</f>
      </c>
      <c r="I5474" s="1" t="s">
        <v>11435</v>
      </c>
      <c r="J5474" s="1104" t="s">
        <v>11436</v>
      </c>
    </row>
    <row x14ac:dyDescent="0.25" r="5475" customHeight="1" ht="23.25">
      <c r="A5475" s="97">
        <v>40</v>
      </c>
      <c r="B5475" s="2" t="s">
        <v>11384</v>
      </c>
      <c r="C5475" s="1101">
        <v>5474</v>
      </c>
      <c r="D5475" s="1101">
        <v>29</v>
      </c>
      <c r="E5475" s="1101">
        <v>72</v>
      </c>
      <c r="F5475" s="1101">
        <v>572</v>
      </c>
      <c r="G5475" s="1101">
        <v>27</v>
      </c>
      <c r="H5475" s="1102">
        <f>MID(I5475,1,50)</f>
      </c>
      <c r="I5475" s="1" t="s">
        <v>11437</v>
      </c>
      <c r="J5475" s="1104" t="s">
        <v>11438</v>
      </c>
    </row>
    <row x14ac:dyDescent="0.25" r="5476" customHeight="1" ht="23.25">
      <c r="A5476" s="97">
        <v>40</v>
      </c>
      <c r="B5476" s="2" t="s">
        <v>11384</v>
      </c>
      <c r="C5476" s="1101">
        <v>5475</v>
      </c>
      <c r="D5476" s="1101">
        <v>29</v>
      </c>
      <c r="E5476" s="1101">
        <v>72</v>
      </c>
      <c r="F5476" s="1101">
        <v>572</v>
      </c>
      <c r="G5476" s="1101">
        <v>28</v>
      </c>
      <c r="H5476" s="1102">
        <f>MID(I5476,1,50)</f>
      </c>
      <c r="I5476" s="1" t="s">
        <v>11439</v>
      </c>
      <c r="J5476" s="1104" t="s">
        <v>11440</v>
      </c>
    </row>
    <row x14ac:dyDescent="0.25" r="5477" customHeight="1" ht="18.75">
      <c r="A5477" s="97">
        <v>3</v>
      </c>
      <c r="B5477" s="1105" t="s">
        <v>11441</v>
      </c>
      <c r="C5477" s="1101">
        <v>5476</v>
      </c>
      <c r="D5477" s="1101">
        <v>29</v>
      </c>
      <c r="E5477" s="1101">
        <v>73</v>
      </c>
      <c r="F5477" s="1101">
        <v>573</v>
      </c>
      <c r="G5477" s="1101">
        <v>1</v>
      </c>
      <c r="H5477" s="1102">
        <f>MID(I5477,1,50)</f>
      </c>
      <c r="I5477" s="1" t="s">
        <v>11442</v>
      </c>
      <c r="J5477" s="1104" t="s">
        <v>11443</v>
      </c>
    </row>
    <row x14ac:dyDescent="0.25" r="5478" customHeight="1" ht="23.25">
      <c r="A5478" s="97">
        <v>3</v>
      </c>
      <c r="B5478" s="1105" t="s">
        <v>11441</v>
      </c>
      <c r="C5478" s="1101">
        <v>5477</v>
      </c>
      <c r="D5478" s="1101">
        <v>29</v>
      </c>
      <c r="E5478" s="1101">
        <v>73</v>
      </c>
      <c r="F5478" s="1101">
        <v>573</v>
      </c>
      <c r="G5478" s="1101">
        <v>2</v>
      </c>
      <c r="H5478" s="1102">
        <f>MID(I5478,1,50)</f>
      </c>
      <c r="I5478" s="1" t="s">
        <v>11444</v>
      </c>
      <c r="J5478" s="1104" t="s">
        <v>11445</v>
      </c>
    </row>
    <row x14ac:dyDescent="0.25" r="5479" customHeight="1" ht="23.25">
      <c r="A5479" s="97">
        <v>3</v>
      </c>
      <c r="B5479" s="1105" t="s">
        <v>11441</v>
      </c>
      <c r="C5479" s="1101">
        <v>5478</v>
      </c>
      <c r="D5479" s="1101">
        <v>29</v>
      </c>
      <c r="E5479" s="1101">
        <v>73</v>
      </c>
      <c r="F5479" s="1101">
        <v>573</v>
      </c>
      <c r="G5479" s="1101">
        <v>3</v>
      </c>
      <c r="H5479" s="1102">
        <f>MID(I5479,1,50)</f>
      </c>
      <c r="I5479" s="1" t="s">
        <v>11446</v>
      </c>
      <c r="J5479" s="1104" t="s">
        <v>11447</v>
      </c>
    </row>
    <row x14ac:dyDescent="0.25" r="5480" customHeight="1" ht="23.25">
      <c r="A5480" s="97">
        <v>3</v>
      </c>
      <c r="B5480" s="1105" t="s">
        <v>11441</v>
      </c>
      <c r="C5480" s="1101">
        <v>5479</v>
      </c>
      <c r="D5480" s="1101">
        <v>29</v>
      </c>
      <c r="E5480" s="1101">
        <v>73</v>
      </c>
      <c r="F5480" s="1101">
        <v>573</v>
      </c>
      <c r="G5480" s="1101">
        <v>4</v>
      </c>
      <c r="H5480" s="1102">
        <f>MID(I5480,1,50)</f>
      </c>
      <c r="I5480" s="1" t="s">
        <v>11448</v>
      </c>
      <c r="J5480" s="1104" t="s">
        <v>11449</v>
      </c>
    </row>
    <row x14ac:dyDescent="0.25" r="5481" customHeight="1" ht="23.25">
      <c r="A5481" s="97">
        <v>3</v>
      </c>
      <c r="B5481" s="1105" t="s">
        <v>11441</v>
      </c>
      <c r="C5481" s="1101">
        <v>5480</v>
      </c>
      <c r="D5481" s="1101">
        <v>29</v>
      </c>
      <c r="E5481" s="1101">
        <v>73</v>
      </c>
      <c r="F5481" s="1101">
        <v>573</v>
      </c>
      <c r="G5481" s="1101">
        <v>5</v>
      </c>
      <c r="H5481" s="1102">
        <f>MID(I5481,1,50)</f>
      </c>
      <c r="I5481" s="1" t="s">
        <v>11450</v>
      </c>
      <c r="J5481" s="1104" t="s">
        <v>11451</v>
      </c>
    </row>
    <row x14ac:dyDescent="0.25" r="5482" customHeight="1" ht="23.25">
      <c r="A5482" s="97">
        <v>3</v>
      </c>
      <c r="B5482" s="1105" t="s">
        <v>11441</v>
      </c>
      <c r="C5482" s="1101">
        <v>5481</v>
      </c>
      <c r="D5482" s="1101">
        <v>29</v>
      </c>
      <c r="E5482" s="1101">
        <v>73</v>
      </c>
      <c r="F5482" s="1101">
        <v>573</v>
      </c>
      <c r="G5482" s="1101">
        <v>6</v>
      </c>
      <c r="H5482" s="1102">
        <f>MID(I5482,1,50)</f>
      </c>
      <c r="I5482" s="1" t="s">
        <v>11452</v>
      </c>
      <c r="J5482" s="1104" t="s">
        <v>11453</v>
      </c>
    </row>
    <row x14ac:dyDescent="0.25" r="5483" customHeight="1" ht="23.25">
      <c r="A5483" s="97">
        <v>3</v>
      </c>
      <c r="B5483" s="1105" t="s">
        <v>11441</v>
      </c>
      <c r="C5483" s="1101">
        <v>5482</v>
      </c>
      <c r="D5483" s="1101">
        <v>29</v>
      </c>
      <c r="E5483" s="1101">
        <v>73</v>
      </c>
      <c r="F5483" s="1101">
        <v>573</v>
      </c>
      <c r="G5483" s="1101">
        <v>7</v>
      </c>
      <c r="H5483" s="1102">
        <f>MID(I5483,1,50)</f>
      </c>
      <c r="I5483" s="1" t="s">
        <v>11454</v>
      </c>
      <c r="J5483" s="1104" t="s">
        <v>11455</v>
      </c>
    </row>
    <row x14ac:dyDescent="0.25" r="5484" customHeight="1" ht="23.25">
      <c r="A5484" s="97">
        <v>3</v>
      </c>
      <c r="B5484" s="1105" t="s">
        <v>11441</v>
      </c>
      <c r="C5484" s="1101">
        <v>5483</v>
      </c>
      <c r="D5484" s="1101">
        <v>29</v>
      </c>
      <c r="E5484" s="1101">
        <v>73</v>
      </c>
      <c r="F5484" s="1101">
        <v>573</v>
      </c>
      <c r="G5484" s="1101">
        <v>8</v>
      </c>
      <c r="H5484" s="1102">
        <f>MID(I5484,1,50)</f>
      </c>
      <c r="I5484" s="1" t="s">
        <v>11456</v>
      </c>
      <c r="J5484" s="1104" t="s">
        <v>11457</v>
      </c>
    </row>
    <row x14ac:dyDescent="0.25" r="5485" customHeight="1" ht="23.25">
      <c r="A5485" s="97">
        <v>3</v>
      </c>
      <c r="B5485" s="1105" t="s">
        <v>11441</v>
      </c>
      <c r="C5485" s="1101">
        <v>5484</v>
      </c>
      <c r="D5485" s="1101">
        <v>29</v>
      </c>
      <c r="E5485" s="1101">
        <v>73</v>
      </c>
      <c r="F5485" s="1101">
        <v>573</v>
      </c>
      <c r="G5485" s="1101">
        <v>9</v>
      </c>
      <c r="H5485" s="1102">
        <f>MID(I5485,1,50)</f>
      </c>
      <c r="I5485" s="1" t="s">
        <v>11458</v>
      </c>
      <c r="J5485" s="1104" t="s">
        <v>11459</v>
      </c>
    </row>
    <row x14ac:dyDescent="0.25" r="5486" customHeight="1" ht="23.25">
      <c r="A5486" s="97">
        <v>3</v>
      </c>
      <c r="B5486" s="1105" t="s">
        <v>11441</v>
      </c>
      <c r="C5486" s="1101">
        <v>5485</v>
      </c>
      <c r="D5486" s="1101">
        <v>29</v>
      </c>
      <c r="E5486" s="1101">
        <v>73</v>
      </c>
      <c r="F5486" s="1101">
        <v>573</v>
      </c>
      <c r="G5486" s="1101">
        <v>10</v>
      </c>
      <c r="H5486" s="1102">
        <f>MID(I5486,1,50)</f>
      </c>
      <c r="I5486" s="1" t="s">
        <v>11460</v>
      </c>
      <c r="J5486" s="1104" t="s">
        <v>11461</v>
      </c>
    </row>
    <row x14ac:dyDescent="0.25" r="5487" customHeight="1" ht="23.25">
      <c r="A5487" s="97">
        <v>3</v>
      </c>
      <c r="B5487" s="1105" t="s">
        <v>11441</v>
      </c>
      <c r="C5487" s="1101">
        <v>5486</v>
      </c>
      <c r="D5487" s="1101">
        <v>29</v>
      </c>
      <c r="E5487" s="1101">
        <v>73</v>
      </c>
      <c r="F5487" s="1101">
        <v>573</v>
      </c>
      <c r="G5487" s="1101">
        <v>11</v>
      </c>
      <c r="H5487" s="1102">
        <f>MID(I5487,1,50)</f>
      </c>
      <c r="I5487" s="1" t="s">
        <v>11462</v>
      </c>
      <c r="J5487" s="1104" t="s">
        <v>11463</v>
      </c>
    </row>
    <row x14ac:dyDescent="0.25" r="5488" customHeight="1" ht="23.25">
      <c r="A5488" s="97">
        <v>3</v>
      </c>
      <c r="B5488" s="1105" t="s">
        <v>11441</v>
      </c>
      <c r="C5488" s="1101">
        <v>5487</v>
      </c>
      <c r="D5488" s="1101">
        <v>29</v>
      </c>
      <c r="E5488" s="1101">
        <v>73</v>
      </c>
      <c r="F5488" s="1101">
        <v>573</v>
      </c>
      <c r="G5488" s="1101">
        <v>12</v>
      </c>
      <c r="H5488" s="1102">
        <f>MID(I5488,1,50)</f>
      </c>
      <c r="I5488" s="1" t="s">
        <v>11464</v>
      </c>
      <c r="J5488" s="1104" t="s">
        <v>11465</v>
      </c>
    </row>
    <row x14ac:dyDescent="0.25" r="5489" customHeight="1" ht="23.25">
      <c r="A5489" s="97">
        <v>3</v>
      </c>
      <c r="B5489" s="1105" t="s">
        <v>11441</v>
      </c>
      <c r="C5489" s="1101">
        <v>5488</v>
      </c>
      <c r="D5489" s="1101">
        <v>29</v>
      </c>
      <c r="E5489" s="1101">
        <v>73</v>
      </c>
      <c r="F5489" s="1101">
        <v>573</v>
      </c>
      <c r="G5489" s="1101">
        <v>13</v>
      </c>
      <c r="H5489" s="1102">
        <f>MID(I5489,1,50)</f>
      </c>
      <c r="I5489" s="1" t="s">
        <v>11466</v>
      </c>
      <c r="J5489" s="1104" t="s">
        <v>11467</v>
      </c>
    </row>
    <row x14ac:dyDescent="0.25" r="5490" customHeight="1" ht="23.25">
      <c r="A5490" s="97">
        <v>3</v>
      </c>
      <c r="B5490" s="1105" t="s">
        <v>11441</v>
      </c>
      <c r="C5490" s="1101">
        <v>5489</v>
      </c>
      <c r="D5490" s="1101">
        <v>29</v>
      </c>
      <c r="E5490" s="1101">
        <v>73</v>
      </c>
      <c r="F5490" s="1101">
        <v>573</v>
      </c>
      <c r="G5490" s="1101">
        <v>14</v>
      </c>
      <c r="H5490" s="1102">
        <f>MID(I5490,1,50)</f>
      </c>
      <c r="I5490" s="1" t="s">
        <v>11468</v>
      </c>
      <c r="J5490" s="1104" t="s">
        <v>11469</v>
      </c>
    </row>
    <row x14ac:dyDescent="0.25" r="5491" customHeight="1" ht="23.25">
      <c r="A5491" s="97">
        <v>3</v>
      </c>
      <c r="B5491" s="1105" t="s">
        <v>11441</v>
      </c>
      <c r="C5491" s="1101">
        <v>5490</v>
      </c>
      <c r="D5491" s="1101">
        <v>29</v>
      </c>
      <c r="E5491" s="1101">
        <v>73</v>
      </c>
      <c r="F5491" s="1101">
        <v>573</v>
      </c>
      <c r="G5491" s="1101">
        <v>15</v>
      </c>
      <c r="H5491" s="1102">
        <f>MID(I5491,1,50)</f>
      </c>
      <c r="I5491" s="1" t="s">
        <v>11470</v>
      </c>
      <c r="J5491" s="1104" t="s">
        <v>11471</v>
      </c>
    </row>
    <row x14ac:dyDescent="0.25" r="5492" customHeight="1" ht="23.25">
      <c r="A5492" s="97">
        <v>3</v>
      </c>
      <c r="B5492" s="1105" t="s">
        <v>11441</v>
      </c>
      <c r="C5492" s="1101">
        <v>5491</v>
      </c>
      <c r="D5492" s="1101">
        <v>29</v>
      </c>
      <c r="E5492" s="1101">
        <v>73</v>
      </c>
      <c r="F5492" s="1101">
        <v>573</v>
      </c>
      <c r="G5492" s="1101">
        <v>16</v>
      </c>
      <c r="H5492" s="1102">
        <f>MID(I5492,1,50)</f>
      </c>
      <c r="I5492" s="1" t="s">
        <v>11472</v>
      </c>
      <c r="J5492" s="1104" t="s">
        <v>11473</v>
      </c>
    </row>
    <row x14ac:dyDescent="0.25" r="5493" customHeight="1" ht="23.25">
      <c r="A5493" s="97">
        <v>3</v>
      </c>
      <c r="B5493" s="1105" t="s">
        <v>11441</v>
      </c>
      <c r="C5493" s="1101">
        <v>5492</v>
      </c>
      <c r="D5493" s="1101">
        <v>29</v>
      </c>
      <c r="E5493" s="1101">
        <v>73</v>
      </c>
      <c r="F5493" s="1101">
        <v>573</v>
      </c>
      <c r="G5493" s="1101">
        <v>17</v>
      </c>
      <c r="H5493" s="1102">
        <f>MID(I5493,1,50)</f>
      </c>
      <c r="I5493" s="1" t="s">
        <v>11474</v>
      </c>
      <c r="J5493" s="1104" t="s">
        <v>11475</v>
      </c>
    </row>
    <row x14ac:dyDescent="0.25" r="5494" customHeight="1" ht="23.25">
      <c r="A5494" s="97">
        <v>3</v>
      </c>
      <c r="B5494" s="1105" t="s">
        <v>11441</v>
      </c>
      <c r="C5494" s="1101">
        <v>5493</v>
      </c>
      <c r="D5494" s="1101">
        <v>29</v>
      </c>
      <c r="E5494" s="1101">
        <v>73</v>
      </c>
      <c r="F5494" s="1101">
        <v>573</v>
      </c>
      <c r="G5494" s="1101">
        <v>18</v>
      </c>
      <c r="H5494" s="1102">
        <f>MID(I5494,1,50)</f>
      </c>
      <c r="I5494" s="1" t="s">
        <v>11476</v>
      </c>
      <c r="J5494" s="1104" t="s">
        <v>11477</v>
      </c>
    </row>
    <row x14ac:dyDescent="0.25" r="5495" customHeight="1" ht="23.25">
      <c r="A5495" s="97">
        <v>3</v>
      </c>
      <c r="B5495" s="1105" t="s">
        <v>11441</v>
      </c>
      <c r="C5495" s="1101">
        <v>5494</v>
      </c>
      <c r="D5495" s="1101">
        <v>29</v>
      </c>
      <c r="E5495" s="1101">
        <v>73</v>
      </c>
      <c r="F5495" s="1101">
        <v>573</v>
      </c>
      <c r="G5495" s="1101">
        <v>19</v>
      </c>
      <c r="H5495" s="1102">
        <f>MID(I5495,1,50)</f>
      </c>
      <c r="I5495" s="1" t="s">
        <v>11478</v>
      </c>
      <c r="J5495" s="1104" t="s">
        <v>11479</v>
      </c>
    </row>
    <row x14ac:dyDescent="0.25" r="5496" customHeight="1" ht="23.25">
      <c r="A5496" s="97">
        <v>3</v>
      </c>
      <c r="B5496" s="1105" t="s">
        <v>11441</v>
      </c>
      <c r="C5496" s="1101">
        <v>5495</v>
      </c>
      <c r="D5496" s="1101">
        <v>29</v>
      </c>
      <c r="E5496" s="1101">
        <v>73</v>
      </c>
      <c r="F5496" s="1101">
        <v>574</v>
      </c>
      <c r="G5496" s="1101">
        <v>20</v>
      </c>
      <c r="H5496" s="1102">
        <f>MID(I5496,1,50)</f>
      </c>
      <c r="I5496" s="1" t="s">
        <v>11480</v>
      </c>
      <c r="J5496" s="1104" t="s">
        <v>11481</v>
      </c>
    </row>
    <row x14ac:dyDescent="0.25" r="5497" customHeight="1" ht="23.25">
      <c r="A5497" s="97">
        <v>4</v>
      </c>
      <c r="B5497" s="1105" t="s">
        <v>11482</v>
      </c>
      <c r="C5497" s="1101">
        <v>5496</v>
      </c>
      <c r="D5497" s="1101">
        <v>29</v>
      </c>
      <c r="E5497" s="1101">
        <v>74</v>
      </c>
      <c r="F5497" s="1101">
        <v>574</v>
      </c>
      <c r="G5497" s="1101">
        <v>1</v>
      </c>
      <c r="H5497" s="1102">
        <f>MID(I5497,1,50)</f>
      </c>
      <c r="I5497" s="1" t="s">
        <v>11483</v>
      </c>
      <c r="J5497" s="1104" t="s">
        <v>11484</v>
      </c>
    </row>
    <row x14ac:dyDescent="0.25" r="5498" customHeight="1" ht="23.25">
      <c r="A5498" s="97">
        <v>4</v>
      </c>
      <c r="B5498" s="1105" t="s">
        <v>11482</v>
      </c>
      <c r="C5498" s="1101">
        <v>5497</v>
      </c>
      <c r="D5498" s="1101">
        <v>29</v>
      </c>
      <c r="E5498" s="1101">
        <v>74</v>
      </c>
      <c r="F5498" s="1101">
        <v>574</v>
      </c>
      <c r="G5498" s="1101">
        <v>2</v>
      </c>
      <c r="H5498" s="1102">
        <f>MID(I5498,1,50)</f>
      </c>
      <c r="I5498" s="1" t="s">
        <v>11485</v>
      </c>
      <c r="J5498" s="1104" t="s">
        <v>11486</v>
      </c>
    </row>
    <row x14ac:dyDescent="0.25" r="5499" customHeight="1" ht="23.25">
      <c r="A5499" s="97">
        <v>4</v>
      </c>
      <c r="B5499" s="1105" t="s">
        <v>11482</v>
      </c>
      <c r="C5499" s="1101">
        <v>5498</v>
      </c>
      <c r="D5499" s="1101">
        <v>29</v>
      </c>
      <c r="E5499" s="1101">
        <v>74</v>
      </c>
      <c r="F5499" s="1101">
        <v>574</v>
      </c>
      <c r="G5499" s="1101">
        <v>3</v>
      </c>
      <c r="H5499" s="1102">
        <f>MID(I5499,1,50)</f>
      </c>
      <c r="I5499" s="1" t="s">
        <v>11487</v>
      </c>
      <c r="J5499" s="1104" t="s">
        <v>11488</v>
      </c>
    </row>
    <row x14ac:dyDescent="0.25" r="5500" customHeight="1" ht="23.25">
      <c r="A5500" s="97">
        <v>4</v>
      </c>
      <c r="B5500" s="1105" t="s">
        <v>11482</v>
      </c>
      <c r="C5500" s="1101">
        <v>5499</v>
      </c>
      <c r="D5500" s="1101">
        <v>29</v>
      </c>
      <c r="E5500" s="1101">
        <v>74</v>
      </c>
      <c r="F5500" s="1101">
        <v>574</v>
      </c>
      <c r="G5500" s="1101">
        <v>4</v>
      </c>
      <c r="H5500" s="1102">
        <f>MID(I5500,1,50)</f>
      </c>
      <c r="I5500" s="1" t="s">
        <v>11489</v>
      </c>
      <c r="J5500" s="1104" t="s">
        <v>11490</v>
      </c>
    </row>
    <row x14ac:dyDescent="0.25" r="5501" customHeight="1" ht="23.25">
      <c r="A5501" s="97">
        <v>4</v>
      </c>
      <c r="B5501" s="1105" t="s">
        <v>11482</v>
      </c>
      <c r="C5501" s="1101">
        <v>5500</v>
      </c>
      <c r="D5501" s="1101">
        <v>29</v>
      </c>
      <c r="E5501" s="1101">
        <v>74</v>
      </c>
      <c r="F5501" s="1101">
        <v>574</v>
      </c>
      <c r="G5501" s="1101">
        <v>5</v>
      </c>
      <c r="H5501" s="1102">
        <f>MID(I5501,1,50)</f>
      </c>
      <c r="I5501" s="1" t="s">
        <v>11491</v>
      </c>
      <c r="J5501" s="1104" t="s">
        <v>11492</v>
      </c>
    </row>
    <row x14ac:dyDescent="0.25" r="5502" customHeight="1" ht="23.25">
      <c r="A5502" s="97">
        <v>4</v>
      </c>
      <c r="B5502" s="1105" t="s">
        <v>11482</v>
      </c>
      <c r="C5502" s="1101">
        <v>5501</v>
      </c>
      <c r="D5502" s="1101">
        <v>29</v>
      </c>
      <c r="E5502" s="1101">
        <v>74</v>
      </c>
      <c r="F5502" s="1101">
        <v>574</v>
      </c>
      <c r="G5502" s="1101">
        <v>6</v>
      </c>
      <c r="H5502" s="1102">
        <f>MID(I5502,1,50)</f>
      </c>
      <c r="I5502" s="1" t="s">
        <v>11493</v>
      </c>
      <c r="J5502" s="1104" t="s">
        <v>11494</v>
      </c>
    </row>
    <row x14ac:dyDescent="0.25" r="5503" customHeight="1" ht="23.25">
      <c r="A5503" s="97">
        <v>4</v>
      </c>
      <c r="B5503" s="1105" t="s">
        <v>11482</v>
      </c>
      <c r="C5503" s="1101">
        <v>5502</v>
      </c>
      <c r="D5503" s="1101">
        <v>29</v>
      </c>
      <c r="E5503" s="1101">
        <v>74</v>
      </c>
      <c r="F5503" s="1101">
        <v>574</v>
      </c>
      <c r="G5503" s="1101">
        <v>7</v>
      </c>
      <c r="H5503" s="1102">
        <f>MID(I5503,1,50)</f>
      </c>
      <c r="I5503" s="1" t="s">
        <v>11495</v>
      </c>
      <c r="J5503" s="1104" t="s">
        <v>11496</v>
      </c>
    </row>
    <row x14ac:dyDescent="0.25" r="5504" customHeight="1" ht="23.25">
      <c r="A5504" s="97">
        <v>4</v>
      </c>
      <c r="B5504" s="1105" t="s">
        <v>11482</v>
      </c>
      <c r="C5504" s="1101">
        <v>5503</v>
      </c>
      <c r="D5504" s="1101">
        <v>29</v>
      </c>
      <c r="E5504" s="1101">
        <v>74</v>
      </c>
      <c r="F5504" s="1101">
        <v>574</v>
      </c>
      <c r="G5504" s="1101">
        <v>8</v>
      </c>
      <c r="H5504" s="1102">
        <f>MID(I5504,1,50)</f>
      </c>
      <c r="I5504" s="1" t="s">
        <v>11497</v>
      </c>
      <c r="J5504" s="1104" t="s">
        <v>11498</v>
      </c>
    </row>
    <row x14ac:dyDescent="0.25" r="5505" customHeight="1" ht="23.25">
      <c r="A5505" s="97">
        <v>4</v>
      </c>
      <c r="B5505" s="1105" t="s">
        <v>11482</v>
      </c>
      <c r="C5505" s="1101">
        <v>5504</v>
      </c>
      <c r="D5505" s="1101">
        <v>29</v>
      </c>
      <c r="E5505" s="1101">
        <v>74</v>
      </c>
      <c r="F5505" s="1101">
        <v>574</v>
      </c>
      <c r="G5505" s="1101">
        <v>9</v>
      </c>
      <c r="H5505" s="1102">
        <f>MID(I5505,1,50)</f>
      </c>
      <c r="I5505" s="1" t="s">
        <v>11499</v>
      </c>
      <c r="J5505" s="1104" t="s">
        <v>11500</v>
      </c>
    </row>
    <row x14ac:dyDescent="0.25" r="5506" customHeight="1" ht="23.25">
      <c r="A5506" s="97">
        <v>4</v>
      </c>
      <c r="B5506" s="1105" t="s">
        <v>11482</v>
      </c>
      <c r="C5506" s="1101">
        <v>5505</v>
      </c>
      <c r="D5506" s="1101">
        <v>29</v>
      </c>
      <c r="E5506" s="1101">
        <v>74</v>
      </c>
      <c r="F5506" s="1101">
        <v>574</v>
      </c>
      <c r="G5506" s="1101">
        <v>10</v>
      </c>
      <c r="H5506" s="1102">
        <f>MID(I5506,1,50)</f>
      </c>
      <c r="I5506" s="1" t="s">
        <v>11501</v>
      </c>
      <c r="J5506" s="1104" t="s">
        <v>11502</v>
      </c>
    </row>
    <row x14ac:dyDescent="0.25" r="5507" customHeight="1" ht="23.25">
      <c r="A5507" s="97">
        <v>4</v>
      </c>
      <c r="B5507" s="1105" t="s">
        <v>11482</v>
      </c>
      <c r="C5507" s="1101">
        <v>5506</v>
      </c>
      <c r="D5507" s="1101">
        <v>29</v>
      </c>
      <c r="E5507" s="1101">
        <v>74</v>
      </c>
      <c r="F5507" s="1101">
        <v>574</v>
      </c>
      <c r="G5507" s="1101">
        <v>11</v>
      </c>
      <c r="H5507" s="1102">
        <f>MID(I5507,1,50)</f>
      </c>
      <c r="I5507" s="1" t="s">
        <v>11503</v>
      </c>
      <c r="J5507" s="1104" t="s">
        <v>11504</v>
      </c>
    </row>
    <row x14ac:dyDescent="0.25" r="5508" customHeight="1" ht="23.25">
      <c r="A5508" s="97">
        <v>4</v>
      </c>
      <c r="B5508" s="1105" t="s">
        <v>11482</v>
      </c>
      <c r="C5508" s="1101">
        <v>5507</v>
      </c>
      <c r="D5508" s="1101">
        <v>29</v>
      </c>
      <c r="E5508" s="1101">
        <v>74</v>
      </c>
      <c r="F5508" s="1101">
        <v>574</v>
      </c>
      <c r="G5508" s="1101">
        <v>12</v>
      </c>
      <c r="H5508" s="1102">
        <f>MID(I5508,1,50)</f>
      </c>
      <c r="I5508" s="1" t="s">
        <v>11505</v>
      </c>
      <c r="J5508" s="1104" t="s">
        <v>11506</v>
      </c>
    </row>
    <row x14ac:dyDescent="0.25" r="5509" customHeight="1" ht="23.25">
      <c r="A5509" s="97">
        <v>4</v>
      </c>
      <c r="B5509" s="1105" t="s">
        <v>11482</v>
      </c>
      <c r="C5509" s="1101">
        <v>5508</v>
      </c>
      <c r="D5509" s="1101">
        <v>29</v>
      </c>
      <c r="E5509" s="1101">
        <v>74</v>
      </c>
      <c r="F5509" s="1101">
        <v>574</v>
      </c>
      <c r="G5509" s="1101">
        <v>13</v>
      </c>
      <c r="H5509" s="1102">
        <f>MID(I5509,1,50)</f>
      </c>
      <c r="I5509" s="1" t="s">
        <v>11507</v>
      </c>
      <c r="J5509" s="1104" t="s">
        <v>11508</v>
      </c>
    </row>
    <row x14ac:dyDescent="0.25" r="5510" customHeight="1" ht="23.25">
      <c r="A5510" s="97">
        <v>4</v>
      </c>
      <c r="B5510" s="1105" t="s">
        <v>11482</v>
      </c>
      <c r="C5510" s="1101">
        <v>5509</v>
      </c>
      <c r="D5510" s="1101">
        <v>29</v>
      </c>
      <c r="E5510" s="1101">
        <v>74</v>
      </c>
      <c r="F5510" s="1101">
        <v>574</v>
      </c>
      <c r="G5510" s="1101">
        <v>14</v>
      </c>
      <c r="H5510" s="1102">
        <f>MID(I5510,1,50)</f>
      </c>
      <c r="I5510" s="1" t="s">
        <v>11509</v>
      </c>
      <c r="J5510" s="1104" t="s">
        <v>11510</v>
      </c>
    </row>
    <row x14ac:dyDescent="0.25" r="5511" customHeight="1" ht="23.25">
      <c r="A5511" s="97">
        <v>4</v>
      </c>
      <c r="B5511" s="1105" t="s">
        <v>11482</v>
      </c>
      <c r="C5511" s="1101">
        <v>5510</v>
      </c>
      <c r="D5511" s="1101">
        <v>29</v>
      </c>
      <c r="E5511" s="1101">
        <v>74</v>
      </c>
      <c r="F5511" s="1101">
        <v>574</v>
      </c>
      <c r="G5511" s="1101">
        <v>15</v>
      </c>
      <c r="H5511" s="1102">
        <f>MID(I5511,1,50)</f>
      </c>
      <c r="I5511" s="1" t="s">
        <v>11511</v>
      </c>
      <c r="J5511" s="1104" t="s">
        <v>11512</v>
      </c>
    </row>
    <row x14ac:dyDescent="0.25" r="5512" customHeight="1" ht="23.25">
      <c r="A5512" s="97">
        <v>4</v>
      </c>
      <c r="B5512" s="1105" t="s">
        <v>11482</v>
      </c>
      <c r="C5512" s="1101">
        <v>5511</v>
      </c>
      <c r="D5512" s="1101">
        <v>29</v>
      </c>
      <c r="E5512" s="1101">
        <v>74</v>
      </c>
      <c r="F5512" s="1101">
        <v>574</v>
      </c>
      <c r="G5512" s="1101">
        <v>16</v>
      </c>
      <c r="H5512" s="1102">
        <f>MID(I5512,1,50)</f>
      </c>
      <c r="I5512" s="1" t="s">
        <v>11513</v>
      </c>
      <c r="J5512" s="1104" t="s">
        <v>11514</v>
      </c>
    </row>
    <row x14ac:dyDescent="0.25" r="5513" customHeight="1" ht="23.25">
      <c r="A5513" s="97">
        <v>4</v>
      </c>
      <c r="B5513" s="1105" t="s">
        <v>11482</v>
      </c>
      <c r="C5513" s="1101">
        <v>5512</v>
      </c>
      <c r="D5513" s="1101">
        <v>29</v>
      </c>
      <c r="E5513" s="1101">
        <v>74</v>
      </c>
      <c r="F5513" s="1101">
        <v>574</v>
      </c>
      <c r="G5513" s="1101">
        <v>17</v>
      </c>
      <c r="H5513" s="1102">
        <f>MID(I5513,1,50)</f>
      </c>
      <c r="I5513" s="1" t="s">
        <v>11515</v>
      </c>
      <c r="J5513" s="1104" t="s">
        <v>11516</v>
      </c>
    </row>
    <row x14ac:dyDescent="0.25" r="5514" customHeight="1" ht="23.25">
      <c r="A5514" s="97">
        <v>4</v>
      </c>
      <c r="B5514" s="1105" t="s">
        <v>11482</v>
      </c>
      <c r="C5514" s="1101">
        <v>5513</v>
      </c>
      <c r="D5514" s="1101">
        <v>29</v>
      </c>
      <c r="E5514" s="1101">
        <v>74</v>
      </c>
      <c r="F5514" s="1101">
        <v>575</v>
      </c>
      <c r="G5514" s="1101">
        <v>18</v>
      </c>
      <c r="H5514" s="1102">
        <f>MID(I5514,1,50)</f>
      </c>
      <c r="I5514" s="1" t="s">
        <v>11517</v>
      </c>
      <c r="J5514" s="1104" t="s">
        <v>11518</v>
      </c>
    </row>
    <row x14ac:dyDescent="0.25" r="5515" customHeight="1" ht="23.25">
      <c r="A5515" s="97">
        <v>4</v>
      </c>
      <c r="B5515" s="1105" t="s">
        <v>11482</v>
      </c>
      <c r="C5515" s="1101">
        <v>5514</v>
      </c>
      <c r="D5515" s="1101">
        <v>29</v>
      </c>
      <c r="E5515" s="1101">
        <v>74</v>
      </c>
      <c r="F5515" s="1101">
        <v>575</v>
      </c>
      <c r="G5515" s="1101">
        <v>19</v>
      </c>
      <c r="H5515" s="1102">
        <f>MID(I5515,1,50)</f>
      </c>
      <c r="I5515" s="1" t="s">
        <v>11519</v>
      </c>
      <c r="J5515" s="1104" t="s">
        <v>11520</v>
      </c>
    </row>
    <row x14ac:dyDescent="0.25" r="5516" customHeight="1" ht="23.25">
      <c r="A5516" s="97">
        <v>4</v>
      </c>
      <c r="B5516" s="1105" t="s">
        <v>11482</v>
      </c>
      <c r="C5516" s="1101">
        <v>5515</v>
      </c>
      <c r="D5516" s="1101">
        <v>29</v>
      </c>
      <c r="E5516" s="1101">
        <v>74</v>
      </c>
      <c r="F5516" s="1101">
        <v>575</v>
      </c>
      <c r="G5516" s="1101">
        <v>20</v>
      </c>
      <c r="H5516" s="1102">
        <f>MID(I5516,1,50)</f>
      </c>
      <c r="I5516" s="1" t="s">
        <v>11521</v>
      </c>
      <c r="J5516" s="1104" t="s">
        <v>11522</v>
      </c>
    </row>
    <row x14ac:dyDescent="0.25" r="5517" customHeight="1" ht="23.25">
      <c r="A5517" s="97">
        <v>4</v>
      </c>
      <c r="B5517" s="1105" t="s">
        <v>11482</v>
      </c>
      <c r="C5517" s="1101">
        <v>5516</v>
      </c>
      <c r="D5517" s="1101">
        <v>29</v>
      </c>
      <c r="E5517" s="1101">
        <v>74</v>
      </c>
      <c r="F5517" s="1101">
        <v>575</v>
      </c>
      <c r="G5517" s="1101">
        <v>21</v>
      </c>
      <c r="H5517" s="1102">
        <f>MID(I5517,1,50)</f>
      </c>
      <c r="I5517" s="1" t="s">
        <v>11523</v>
      </c>
      <c r="J5517" s="1104" t="s">
        <v>11524</v>
      </c>
    </row>
    <row x14ac:dyDescent="0.25" r="5518" customHeight="1" ht="23.25">
      <c r="A5518" s="97">
        <v>4</v>
      </c>
      <c r="B5518" s="1105" t="s">
        <v>11482</v>
      </c>
      <c r="C5518" s="1101">
        <v>5517</v>
      </c>
      <c r="D5518" s="1101">
        <v>29</v>
      </c>
      <c r="E5518" s="1101">
        <v>74</v>
      </c>
      <c r="F5518" s="1101">
        <v>575</v>
      </c>
      <c r="G5518" s="1101">
        <v>22</v>
      </c>
      <c r="H5518" s="1102">
        <f>MID(I5518,1,50)</f>
      </c>
      <c r="I5518" s="1" t="s">
        <v>11525</v>
      </c>
      <c r="J5518" s="1104" t="s">
        <v>11526</v>
      </c>
    </row>
    <row x14ac:dyDescent="0.25" r="5519" customHeight="1" ht="23.25">
      <c r="A5519" s="97">
        <v>4</v>
      </c>
      <c r="B5519" s="1105" t="s">
        <v>11482</v>
      </c>
      <c r="C5519" s="1101">
        <v>5518</v>
      </c>
      <c r="D5519" s="1101">
        <v>29</v>
      </c>
      <c r="E5519" s="1101">
        <v>74</v>
      </c>
      <c r="F5519" s="1101">
        <v>575</v>
      </c>
      <c r="G5519" s="1101">
        <v>23</v>
      </c>
      <c r="H5519" s="1102">
        <f>MID(I5519,1,50)</f>
      </c>
      <c r="I5519" s="1" t="s">
        <v>11527</v>
      </c>
      <c r="J5519" s="1104" t="s">
        <v>11528</v>
      </c>
    </row>
    <row x14ac:dyDescent="0.25" r="5520" customHeight="1" ht="23.25">
      <c r="A5520" s="97">
        <v>4</v>
      </c>
      <c r="B5520" s="1105" t="s">
        <v>11482</v>
      </c>
      <c r="C5520" s="1101">
        <v>5519</v>
      </c>
      <c r="D5520" s="1101">
        <v>29</v>
      </c>
      <c r="E5520" s="1101">
        <v>74</v>
      </c>
      <c r="F5520" s="1101">
        <v>575</v>
      </c>
      <c r="G5520" s="1101">
        <v>24</v>
      </c>
      <c r="H5520" s="1102">
        <f>MID(I5520,1,50)</f>
      </c>
      <c r="I5520" s="1" t="s">
        <v>11529</v>
      </c>
      <c r="J5520" s="1104" t="s">
        <v>11530</v>
      </c>
    </row>
    <row x14ac:dyDescent="0.25" r="5521" customHeight="1" ht="23.25">
      <c r="A5521" s="97">
        <v>4</v>
      </c>
      <c r="B5521" s="1105" t="s">
        <v>11482</v>
      </c>
      <c r="C5521" s="1101">
        <v>5520</v>
      </c>
      <c r="D5521" s="1101">
        <v>29</v>
      </c>
      <c r="E5521" s="1101">
        <v>74</v>
      </c>
      <c r="F5521" s="1101">
        <v>575</v>
      </c>
      <c r="G5521" s="1101">
        <v>25</v>
      </c>
      <c r="H5521" s="1102">
        <f>MID(I5521,1,50)</f>
      </c>
      <c r="I5521" s="1" t="s">
        <v>11531</v>
      </c>
      <c r="J5521" s="1104" t="s">
        <v>11532</v>
      </c>
    </row>
    <row x14ac:dyDescent="0.25" r="5522" customHeight="1" ht="23.25">
      <c r="A5522" s="97">
        <v>4</v>
      </c>
      <c r="B5522" s="1105" t="s">
        <v>11482</v>
      </c>
      <c r="C5522" s="1101">
        <v>5521</v>
      </c>
      <c r="D5522" s="1101">
        <v>29</v>
      </c>
      <c r="E5522" s="1101">
        <v>74</v>
      </c>
      <c r="F5522" s="1101">
        <v>575</v>
      </c>
      <c r="G5522" s="1101">
        <v>26</v>
      </c>
      <c r="H5522" s="1102">
        <f>MID(I5522,1,50)</f>
      </c>
      <c r="I5522" s="1" t="s">
        <v>11533</v>
      </c>
      <c r="J5522" s="1104" t="s">
        <v>11534</v>
      </c>
    </row>
    <row x14ac:dyDescent="0.25" r="5523" customHeight="1" ht="23.25">
      <c r="A5523" s="97">
        <v>4</v>
      </c>
      <c r="B5523" s="1105" t="s">
        <v>11482</v>
      </c>
      <c r="C5523" s="1101">
        <v>5522</v>
      </c>
      <c r="D5523" s="1101">
        <v>29</v>
      </c>
      <c r="E5523" s="1101">
        <v>74</v>
      </c>
      <c r="F5523" s="1101">
        <v>575</v>
      </c>
      <c r="G5523" s="1101">
        <v>27</v>
      </c>
      <c r="H5523" s="1102">
        <f>MID(I5523,1,50)</f>
      </c>
      <c r="I5523" s="1" t="s">
        <v>11535</v>
      </c>
      <c r="J5523" s="1104" t="s">
        <v>11536</v>
      </c>
    </row>
    <row x14ac:dyDescent="0.25" r="5524" customHeight="1" ht="23.25">
      <c r="A5524" s="97">
        <v>4</v>
      </c>
      <c r="B5524" s="1105" t="s">
        <v>11482</v>
      </c>
      <c r="C5524" s="1101">
        <v>5523</v>
      </c>
      <c r="D5524" s="1101">
        <v>29</v>
      </c>
      <c r="E5524" s="1101">
        <v>74</v>
      </c>
      <c r="F5524" s="1101">
        <v>575</v>
      </c>
      <c r="G5524" s="1101">
        <v>28</v>
      </c>
      <c r="H5524" s="1102">
        <f>MID(I5524,1,50)</f>
      </c>
      <c r="I5524" s="1" t="s">
        <v>11537</v>
      </c>
      <c r="J5524" s="1104" t="s">
        <v>11538</v>
      </c>
    </row>
    <row x14ac:dyDescent="0.25" r="5525" customHeight="1" ht="23.25">
      <c r="A5525" s="97">
        <v>4</v>
      </c>
      <c r="B5525" s="1105" t="s">
        <v>11482</v>
      </c>
      <c r="C5525" s="1101">
        <v>5524</v>
      </c>
      <c r="D5525" s="1101">
        <v>29</v>
      </c>
      <c r="E5525" s="1101">
        <v>74</v>
      </c>
      <c r="F5525" s="1101">
        <v>575</v>
      </c>
      <c r="G5525" s="1101">
        <v>29</v>
      </c>
      <c r="H5525" s="1102">
        <f>MID(I5525,1,50)</f>
      </c>
      <c r="I5525" s="1" t="s">
        <v>11539</v>
      </c>
      <c r="J5525" s="1104" t="s">
        <v>11540</v>
      </c>
    </row>
    <row x14ac:dyDescent="0.25" r="5526" customHeight="1" ht="23.25">
      <c r="A5526" s="97">
        <v>4</v>
      </c>
      <c r="B5526" s="1105" t="s">
        <v>11482</v>
      </c>
      <c r="C5526" s="1101">
        <v>5525</v>
      </c>
      <c r="D5526" s="1101">
        <v>29</v>
      </c>
      <c r="E5526" s="1101">
        <v>74</v>
      </c>
      <c r="F5526" s="1101">
        <v>575</v>
      </c>
      <c r="G5526" s="1101">
        <v>30</v>
      </c>
      <c r="H5526" s="1102">
        <f>MID(I5526,1,50)</f>
      </c>
      <c r="I5526" s="1" t="s">
        <v>11541</v>
      </c>
      <c r="J5526" s="1104" t="s">
        <v>11542</v>
      </c>
    </row>
    <row x14ac:dyDescent="0.25" r="5527" customHeight="1" ht="23.25">
      <c r="A5527" s="97">
        <v>4</v>
      </c>
      <c r="B5527" s="1105" t="s">
        <v>11482</v>
      </c>
      <c r="C5527" s="1101">
        <v>5526</v>
      </c>
      <c r="D5527" s="1101">
        <v>29</v>
      </c>
      <c r="E5527" s="1101">
        <v>74</v>
      </c>
      <c r="F5527" s="1101">
        <v>575</v>
      </c>
      <c r="G5527" s="1101">
        <v>31</v>
      </c>
      <c r="H5527" s="1102">
        <f>MID(I5527,1,50)</f>
      </c>
      <c r="I5527" s="1" t="s">
        <v>11543</v>
      </c>
      <c r="J5527" s="1104" t="s">
        <v>11544</v>
      </c>
    </row>
    <row x14ac:dyDescent="0.25" r="5528" customHeight="1" ht="23.25">
      <c r="A5528" s="97">
        <v>4</v>
      </c>
      <c r="B5528" s="1105" t="s">
        <v>11482</v>
      </c>
      <c r="C5528" s="1101">
        <v>5527</v>
      </c>
      <c r="D5528" s="1101">
        <v>29</v>
      </c>
      <c r="E5528" s="1101">
        <v>74</v>
      </c>
      <c r="F5528" s="1101">
        <v>575</v>
      </c>
      <c r="G5528" s="1101">
        <v>32</v>
      </c>
      <c r="H5528" s="1102">
        <f>MID(I5528,1,50)</f>
      </c>
      <c r="I5528" s="1" t="s">
        <v>11545</v>
      </c>
      <c r="J5528" s="1104" t="s">
        <v>11546</v>
      </c>
    </row>
    <row x14ac:dyDescent="0.25" r="5529" customHeight="1" ht="23.25">
      <c r="A5529" s="97">
        <v>4</v>
      </c>
      <c r="B5529" s="1105" t="s">
        <v>11482</v>
      </c>
      <c r="C5529" s="1101">
        <v>5528</v>
      </c>
      <c r="D5529" s="1101">
        <v>29</v>
      </c>
      <c r="E5529" s="1101">
        <v>74</v>
      </c>
      <c r="F5529" s="1101">
        <v>575</v>
      </c>
      <c r="G5529" s="1101">
        <v>33</v>
      </c>
      <c r="H5529" s="1102">
        <f>MID(I5529,1,50)</f>
      </c>
      <c r="I5529" s="1" t="s">
        <v>11547</v>
      </c>
      <c r="J5529" s="1104" t="s">
        <v>11548</v>
      </c>
    </row>
    <row x14ac:dyDescent="0.25" r="5530" customHeight="1" ht="23.25">
      <c r="A5530" s="97">
        <v>4</v>
      </c>
      <c r="B5530" s="1105" t="s">
        <v>11482</v>
      </c>
      <c r="C5530" s="1101">
        <v>5529</v>
      </c>
      <c r="D5530" s="1101">
        <v>29</v>
      </c>
      <c r="E5530" s="1101">
        <v>74</v>
      </c>
      <c r="F5530" s="1101">
        <v>575</v>
      </c>
      <c r="G5530" s="1101">
        <v>34</v>
      </c>
      <c r="H5530" s="1102">
        <f>MID(I5530,1,50)</f>
      </c>
      <c r="I5530" s="1" t="s">
        <v>11549</v>
      </c>
      <c r="J5530" s="1104" t="s">
        <v>11550</v>
      </c>
    </row>
    <row x14ac:dyDescent="0.25" r="5531" customHeight="1" ht="23.25">
      <c r="A5531" s="97">
        <v>4</v>
      </c>
      <c r="B5531" s="1105" t="s">
        <v>11482</v>
      </c>
      <c r="C5531" s="1101">
        <v>5530</v>
      </c>
      <c r="D5531" s="1101">
        <v>29</v>
      </c>
      <c r="E5531" s="1101">
        <v>74</v>
      </c>
      <c r="F5531" s="1101">
        <v>575</v>
      </c>
      <c r="G5531" s="1101">
        <v>35</v>
      </c>
      <c r="H5531" s="1102">
        <f>MID(I5531,1,50)</f>
      </c>
      <c r="I5531" s="1" t="s">
        <v>11551</v>
      </c>
      <c r="J5531" s="1104" t="s">
        <v>11552</v>
      </c>
    </row>
    <row x14ac:dyDescent="0.25" r="5532" customHeight="1" ht="23.25">
      <c r="A5532" s="97">
        <v>4</v>
      </c>
      <c r="B5532" s="1105" t="s">
        <v>11482</v>
      </c>
      <c r="C5532" s="1101">
        <v>5531</v>
      </c>
      <c r="D5532" s="1101">
        <v>29</v>
      </c>
      <c r="E5532" s="1101">
        <v>74</v>
      </c>
      <c r="F5532" s="1101">
        <v>575</v>
      </c>
      <c r="G5532" s="1101">
        <v>36</v>
      </c>
      <c r="H5532" s="1102">
        <f>MID(I5532,1,50)</f>
      </c>
      <c r="I5532" s="1" t="s">
        <v>11553</v>
      </c>
      <c r="J5532" s="1104" t="s">
        <v>11554</v>
      </c>
    </row>
    <row x14ac:dyDescent="0.25" r="5533" customHeight="1" ht="23.25">
      <c r="A5533" s="97">
        <v>4</v>
      </c>
      <c r="B5533" s="1105" t="s">
        <v>11482</v>
      </c>
      <c r="C5533" s="1101">
        <v>5532</v>
      </c>
      <c r="D5533" s="1101">
        <v>29</v>
      </c>
      <c r="E5533" s="1101">
        <v>74</v>
      </c>
      <c r="F5533" s="1101">
        <v>575</v>
      </c>
      <c r="G5533" s="1101">
        <v>37</v>
      </c>
      <c r="H5533" s="1102">
        <f>MID(I5533,1,50)</f>
      </c>
      <c r="I5533" s="1" t="s">
        <v>11555</v>
      </c>
      <c r="J5533" s="1104" t="s">
        <v>11556</v>
      </c>
    </row>
    <row x14ac:dyDescent="0.25" r="5534" customHeight="1" ht="23.25">
      <c r="A5534" s="97">
        <v>4</v>
      </c>
      <c r="B5534" s="1105" t="s">
        <v>11482</v>
      </c>
      <c r="C5534" s="1101">
        <v>5533</v>
      </c>
      <c r="D5534" s="1101">
        <v>29</v>
      </c>
      <c r="E5534" s="1101">
        <v>74</v>
      </c>
      <c r="F5534" s="1101">
        <v>575</v>
      </c>
      <c r="G5534" s="1101">
        <v>38</v>
      </c>
      <c r="H5534" s="1102">
        <f>MID(I5534,1,50)</f>
      </c>
      <c r="I5534" s="1" t="s">
        <v>11557</v>
      </c>
      <c r="J5534" s="1104" t="s">
        <v>11558</v>
      </c>
    </row>
    <row x14ac:dyDescent="0.25" r="5535" customHeight="1" ht="23.25">
      <c r="A5535" s="97">
        <v>4</v>
      </c>
      <c r="B5535" s="1105" t="s">
        <v>11482</v>
      </c>
      <c r="C5535" s="1101">
        <v>5534</v>
      </c>
      <c r="D5535" s="1101">
        <v>29</v>
      </c>
      <c r="E5535" s="1101">
        <v>74</v>
      </c>
      <c r="F5535" s="1101">
        <v>575</v>
      </c>
      <c r="G5535" s="1101">
        <v>39</v>
      </c>
      <c r="H5535" s="1102">
        <f>MID(I5535,1,50)</f>
      </c>
      <c r="I5535" s="1" t="s">
        <v>11559</v>
      </c>
      <c r="J5535" s="1104" t="s">
        <v>11560</v>
      </c>
    </row>
    <row x14ac:dyDescent="0.25" r="5536" customHeight="1" ht="23.25">
      <c r="A5536" s="97">
        <v>4</v>
      </c>
      <c r="B5536" s="1105" t="s">
        <v>11482</v>
      </c>
      <c r="C5536" s="1101">
        <v>5535</v>
      </c>
      <c r="D5536" s="1101">
        <v>29</v>
      </c>
      <c r="E5536" s="1101">
        <v>74</v>
      </c>
      <c r="F5536" s="1101">
        <v>575</v>
      </c>
      <c r="G5536" s="1101">
        <v>40</v>
      </c>
      <c r="H5536" s="1102">
        <f>MID(I5536,1,50)</f>
      </c>
      <c r="I5536" s="1" t="s">
        <v>11561</v>
      </c>
      <c r="J5536" s="1104" t="s">
        <v>11562</v>
      </c>
    </row>
    <row x14ac:dyDescent="0.25" r="5537" customHeight="1" ht="23.25">
      <c r="A5537" s="97">
        <v>4</v>
      </c>
      <c r="B5537" s="1105" t="s">
        <v>11482</v>
      </c>
      <c r="C5537" s="1101">
        <v>5536</v>
      </c>
      <c r="D5537" s="1101">
        <v>29</v>
      </c>
      <c r="E5537" s="1101">
        <v>74</v>
      </c>
      <c r="F5537" s="1101">
        <v>575</v>
      </c>
      <c r="G5537" s="1101">
        <v>41</v>
      </c>
      <c r="H5537" s="1102">
        <f>MID(I5537,1,50)</f>
      </c>
      <c r="I5537" s="1" t="s">
        <v>11563</v>
      </c>
      <c r="J5537" s="1104" t="s">
        <v>11564</v>
      </c>
    </row>
    <row x14ac:dyDescent="0.25" r="5538" customHeight="1" ht="23.25">
      <c r="A5538" s="97">
        <v>4</v>
      </c>
      <c r="B5538" s="1105" t="s">
        <v>11482</v>
      </c>
      <c r="C5538" s="1101">
        <v>5537</v>
      </c>
      <c r="D5538" s="1101">
        <v>29</v>
      </c>
      <c r="E5538" s="1101">
        <v>74</v>
      </c>
      <c r="F5538" s="1101">
        <v>575</v>
      </c>
      <c r="G5538" s="1101">
        <v>42</v>
      </c>
      <c r="H5538" s="1102">
        <f>MID(I5538,1,50)</f>
      </c>
      <c r="I5538" s="1" t="s">
        <v>11565</v>
      </c>
      <c r="J5538" s="1104" t="s">
        <v>11566</v>
      </c>
    </row>
    <row x14ac:dyDescent="0.25" r="5539" customHeight="1" ht="23.25">
      <c r="A5539" s="97">
        <v>4</v>
      </c>
      <c r="B5539" s="1105" t="s">
        <v>11482</v>
      </c>
      <c r="C5539" s="1101">
        <v>5538</v>
      </c>
      <c r="D5539" s="1101">
        <v>29</v>
      </c>
      <c r="E5539" s="1101">
        <v>74</v>
      </c>
      <c r="F5539" s="1101">
        <v>575</v>
      </c>
      <c r="G5539" s="1101">
        <v>43</v>
      </c>
      <c r="H5539" s="1102">
        <f>MID(I5539,1,50)</f>
      </c>
      <c r="I5539" s="1" t="s">
        <v>11567</v>
      </c>
      <c r="J5539" s="1104" t="s">
        <v>11568</v>
      </c>
    </row>
    <row x14ac:dyDescent="0.25" r="5540" customHeight="1" ht="23.25">
      <c r="A5540" s="97">
        <v>4</v>
      </c>
      <c r="B5540" s="1105" t="s">
        <v>11482</v>
      </c>
      <c r="C5540" s="1101">
        <v>5539</v>
      </c>
      <c r="D5540" s="1101">
        <v>29</v>
      </c>
      <c r="E5540" s="1101">
        <v>74</v>
      </c>
      <c r="F5540" s="1101">
        <v>575</v>
      </c>
      <c r="G5540" s="1101">
        <v>44</v>
      </c>
      <c r="H5540" s="1102">
        <f>MID(I5540,1,50)</f>
      </c>
      <c r="I5540" s="1" t="s">
        <v>11569</v>
      </c>
      <c r="J5540" s="1104" t="s">
        <v>11570</v>
      </c>
    </row>
    <row x14ac:dyDescent="0.25" r="5541" customHeight="1" ht="23.25">
      <c r="A5541" s="97">
        <v>4</v>
      </c>
      <c r="B5541" s="1105" t="s">
        <v>11482</v>
      </c>
      <c r="C5541" s="1101">
        <v>5540</v>
      </c>
      <c r="D5541" s="1101">
        <v>29</v>
      </c>
      <c r="E5541" s="1101">
        <v>74</v>
      </c>
      <c r="F5541" s="1101">
        <v>575</v>
      </c>
      <c r="G5541" s="1101">
        <v>45</v>
      </c>
      <c r="H5541" s="1102">
        <f>MID(I5541,1,50)</f>
      </c>
      <c r="I5541" s="1" t="s">
        <v>11571</v>
      </c>
      <c r="J5541" s="1104" t="s">
        <v>11572</v>
      </c>
    </row>
    <row x14ac:dyDescent="0.25" r="5542" customHeight="1" ht="23.25">
      <c r="A5542" s="97">
        <v>4</v>
      </c>
      <c r="B5542" s="1105" t="s">
        <v>11482</v>
      </c>
      <c r="C5542" s="1101">
        <v>5541</v>
      </c>
      <c r="D5542" s="1101">
        <v>29</v>
      </c>
      <c r="E5542" s="1101">
        <v>74</v>
      </c>
      <c r="F5542" s="1101">
        <v>575</v>
      </c>
      <c r="G5542" s="1101">
        <v>46</v>
      </c>
      <c r="H5542" s="1102">
        <f>MID(I5542,1,50)</f>
      </c>
      <c r="I5542" s="1" t="s">
        <v>11573</v>
      </c>
      <c r="J5542" s="1104" t="s">
        <v>11574</v>
      </c>
    </row>
    <row x14ac:dyDescent="0.25" r="5543" customHeight="1" ht="23.25">
      <c r="A5543" s="97">
        <v>4</v>
      </c>
      <c r="B5543" s="1105" t="s">
        <v>11482</v>
      </c>
      <c r="C5543" s="1101">
        <v>5542</v>
      </c>
      <c r="D5543" s="1101">
        <v>29</v>
      </c>
      <c r="E5543" s="1101">
        <v>74</v>
      </c>
      <c r="F5543" s="1101">
        <v>575</v>
      </c>
      <c r="G5543" s="1101">
        <v>47</v>
      </c>
      <c r="H5543" s="1102">
        <f>MID(I5543,1,50)</f>
      </c>
      <c r="I5543" s="1" t="s">
        <v>11575</v>
      </c>
      <c r="J5543" s="1104" t="s">
        <v>11576</v>
      </c>
    </row>
    <row x14ac:dyDescent="0.25" r="5544" customHeight="1" ht="23.25">
      <c r="A5544" s="97">
        <v>4</v>
      </c>
      <c r="B5544" s="1105" t="s">
        <v>11482</v>
      </c>
      <c r="C5544" s="1101">
        <v>5543</v>
      </c>
      <c r="D5544" s="1101">
        <v>29</v>
      </c>
      <c r="E5544" s="1101">
        <v>74</v>
      </c>
      <c r="F5544" s="1101">
        <v>576</v>
      </c>
      <c r="G5544" s="1101">
        <v>48</v>
      </c>
      <c r="H5544" s="1102">
        <f>MID(I5544,1,50)</f>
      </c>
      <c r="I5544" s="1" t="s">
        <v>11577</v>
      </c>
      <c r="J5544" s="1104" t="s">
        <v>11578</v>
      </c>
    </row>
    <row x14ac:dyDescent="0.25" r="5545" customHeight="1" ht="23.25">
      <c r="A5545" s="97">
        <v>4</v>
      </c>
      <c r="B5545" s="1105" t="s">
        <v>11482</v>
      </c>
      <c r="C5545" s="1101">
        <v>5544</v>
      </c>
      <c r="D5545" s="1101">
        <v>29</v>
      </c>
      <c r="E5545" s="1101">
        <v>74</v>
      </c>
      <c r="F5545" s="1101">
        <v>576</v>
      </c>
      <c r="G5545" s="1101">
        <v>49</v>
      </c>
      <c r="H5545" s="1102">
        <f>MID(I5545,1,50)</f>
      </c>
      <c r="I5545" s="1" t="s">
        <v>11579</v>
      </c>
      <c r="J5545" s="1104" t="s">
        <v>11580</v>
      </c>
    </row>
    <row x14ac:dyDescent="0.25" r="5546" customHeight="1" ht="23.25">
      <c r="A5546" s="97">
        <v>4</v>
      </c>
      <c r="B5546" s="1105" t="s">
        <v>11482</v>
      </c>
      <c r="C5546" s="1101">
        <v>5545</v>
      </c>
      <c r="D5546" s="1101">
        <v>29</v>
      </c>
      <c r="E5546" s="1101">
        <v>74</v>
      </c>
      <c r="F5546" s="1101">
        <v>576</v>
      </c>
      <c r="G5546" s="1101">
        <v>50</v>
      </c>
      <c r="H5546" s="1102">
        <f>MID(I5546,1,50)</f>
      </c>
      <c r="I5546" s="1" t="s">
        <v>11581</v>
      </c>
      <c r="J5546" s="1104" t="s">
        <v>11582</v>
      </c>
    </row>
    <row x14ac:dyDescent="0.25" r="5547" customHeight="1" ht="23.25">
      <c r="A5547" s="97">
        <v>4</v>
      </c>
      <c r="B5547" s="1105" t="s">
        <v>11482</v>
      </c>
      <c r="C5547" s="1101">
        <v>5546</v>
      </c>
      <c r="D5547" s="1101">
        <v>29</v>
      </c>
      <c r="E5547" s="1101">
        <v>74</v>
      </c>
      <c r="F5547" s="1101">
        <v>576</v>
      </c>
      <c r="G5547" s="1101">
        <v>51</v>
      </c>
      <c r="H5547" s="1102">
        <f>MID(I5547,1,50)</f>
      </c>
      <c r="I5547" s="1" t="s">
        <v>11583</v>
      </c>
      <c r="J5547" s="1104" t="s">
        <v>11584</v>
      </c>
    </row>
    <row x14ac:dyDescent="0.25" r="5548" customHeight="1" ht="23.25">
      <c r="A5548" s="97">
        <v>4</v>
      </c>
      <c r="B5548" s="1105" t="s">
        <v>11482</v>
      </c>
      <c r="C5548" s="1101">
        <v>5547</v>
      </c>
      <c r="D5548" s="1101">
        <v>29</v>
      </c>
      <c r="E5548" s="1101">
        <v>74</v>
      </c>
      <c r="F5548" s="1101">
        <v>576</v>
      </c>
      <c r="G5548" s="1101">
        <v>52</v>
      </c>
      <c r="H5548" s="1102">
        <f>MID(I5548,1,50)</f>
      </c>
      <c r="I5548" s="1" t="s">
        <v>11585</v>
      </c>
      <c r="J5548" s="1104" t="s">
        <v>11586</v>
      </c>
    </row>
    <row x14ac:dyDescent="0.25" r="5549" customHeight="1" ht="23.25">
      <c r="A5549" s="97">
        <v>4</v>
      </c>
      <c r="B5549" s="1105" t="s">
        <v>11482</v>
      </c>
      <c r="C5549" s="1101">
        <v>5548</v>
      </c>
      <c r="D5549" s="1101">
        <v>29</v>
      </c>
      <c r="E5549" s="1101">
        <v>74</v>
      </c>
      <c r="F5549" s="1101">
        <v>576</v>
      </c>
      <c r="G5549" s="1101">
        <v>53</v>
      </c>
      <c r="H5549" s="1102">
        <f>MID(I5549,1,50)</f>
      </c>
      <c r="I5549" s="1" t="s">
        <v>11587</v>
      </c>
      <c r="J5549" s="1104" t="s">
        <v>11588</v>
      </c>
    </row>
    <row x14ac:dyDescent="0.25" r="5550" customHeight="1" ht="23.25">
      <c r="A5550" s="97">
        <v>4</v>
      </c>
      <c r="B5550" s="1105" t="s">
        <v>11482</v>
      </c>
      <c r="C5550" s="1101">
        <v>5549</v>
      </c>
      <c r="D5550" s="1101">
        <v>29</v>
      </c>
      <c r="E5550" s="1101">
        <v>74</v>
      </c>
      <c r="F5550" s="1101">
        <v>576</v>
      </c>
      <c r="G5550" s="1101">
        <v>54</v>
      </c>
      <c r="H5550" s="1102">
        <f>MID(I5550,1,50)</f>
      </c>
      <c r="I5550" s="1" t="s">
        <v>11589</v>
      </c>
      <c r="J5550" s="1104" t="s">
        <v>11590</v>
      </c>
    </row>
    <row x14ac:dyDescent="0.25" r="5551" customHeight="1" ht="23.25">
      <c r="A5551" s="97">
        <v>4</v>
      </c>
      <c r="B5551" s="1105" t="s">
        <v>11482</v>
      </c>
      <c r="C5551" s="1101">
        <v>5550</v>
      </c>
      <c r="D5551" s="1101">
        <v>29</v>
      </c>
      <c r="E5551" s="1101">
        <v>74</v>
      </c>
      <c r="F5551" s="1101">
        <v>576</v>
      </c>
      <c r="G5551" s="1101">
        <v>55</v>
      </c>
      <c r="H5551" s="1102">
        <f>MID(I5551,1,50)</f>
      </c>
      <c r="I5551" s="1" t="s">
        <v>11591</v>
      </c>
      <c r="J5551" s="1104" t="s">
        <v>11592</v>
      </c>
    </row>
    <row x14ac:dyDescent="0.25" r="5552" customHeight="1" ht="23.25">
      <c r="A5552" s="97">
        <v>4</v>
      </c>
      <c r="B5552" s="1105" t="s">
        <v>11482</v>
      </c>
      <c r="C5552" s="1101">
        <v>5551</v>
      </c>
      <c r="D5552" s="1101">
        <v>29</v>
      </c>
      <c r="E5552" s="1101">
        <v>74</v>
      </c>
      <c r="F5552" s="1101">
        <v>576</v>
      </c>
      <c r="G5552" s="1101">
        <v>56</v>
      </c>
      <c r="H5552" s="1102">
        <f>MID(I5552,1,50)</f>
      </c>
      <c r="I5552" s="1" t="s">
        <v>11593</v>
      </c>
      <c r="J5552" s="1104" t="s">
        <v>11594</v>
      </c>
    </row>
    <row x14ac:dyDescent="0.25" r="5553" customHeight="1" ht="23.25">
      <c r="A5553" s="97">
        <v>31</v>
      </c>
      <c r="B5553" s="2" t="s">
        <v>11595</v>
      </c>
      <c r="C5553" s="1101">
        <v>5552</v>
      </c>
      <c r="D5553" s="1101">
        <v>29</v>
      </c>
      <c r="E5553" s="1101">
        <v>75</v>
      </c>
      <c r="F5553" s="1101">
        <v>576</v>
      </c>
      <c r="G5553" s="1101">
        <v>1</v>
      </c>
      <c r="H5553" s="1102">
        <f>MID(I5553,1,50)</f>
      </c>
      <c r="I5553" s="1" t="s">
        <v>11596</v>
      </c>
      <c r="J5553" s="1104" t="s">
        <v>11597</v>
      </c>
    </row>
    <row x14ac:dyDescent="0.25" r="5554" customHeight="1" ht="23.25">
      <c r="A5554" s="97">
        <v>31</v>
      </c>
      <c r="B5554" s="2" t="s">
        <v>11595</v>
      </c>
      <c r="C5554" s="1101">
        <v>5553</v>
      </c>
      <c r="D5554" s="1101">
        <v>29</v>
      </c>
      <c r="E5554" s="1101">
        <v>75</v>
      </c>
      <c r="F5554" s="1101">
        <v>576</v>
      </c>
      <c r="G5554" s="1101">
        <v>2</v>
      </c>
      <c r="H5554" s="1102">
        <f>MID(I5554,1,50)</f>
      </c>
      <c r="I5554" s="1" t="s">
        <v>11598</v>
      </c>
      <c r="J5554" s="1104" t="s">
        <v>11599</v>
      </c>
    </row>
    <row x14ac:dyDescent="0.25" r="5555" customHeight="1" ht="23.25">
      <c r="A5555" s="97">
        <v>31</v>
      </c>
      <c r="B5555" s="2" t="s">
        <v>11595</v>
      </c>
      <c r="C5555" s="1101">
        <v>5554</v>
      </c>
      <c r="D5555" s="1101">
        <v>29</v>
      </c>
      <c r="E5555" s="1101">
        <v>75</v>
      </c>
      <c r="F5555" s="1101">
        <v>576</v>
      </c>
      <c r="G5555" s="1101">
        <v>3</v>
      </c>
      <c r="H5555" s="1102">
        <f>MID(I5555,1,50)</f>
      </c>
      <c r="I5555" s="1" t="s">
        <v>11600</v>
      </c>
      <c r="J5555" s="1104" t="s">
        <v>11601</v>
      </c>
    </row>
    <row x14ac:dyDescent="0.25" r="5556" customHeight="1" ht="23.25">
      <c r="A5556" s="97">
        <v>31</v>
      </c>
      <c r="B5556" s="2" t="s">
        <v>11595</v>
      </c>
      <c r="C5556" s="1101">
        <v>5555</v>
      </c>
      <c r="D5556" s="1101">
        <v>29</v>
      </c>
      <c r="E5556" s="1101">
        <v>75</v>
      </c>
      <c r="F5556" s="1101">
        <v>576</v>
      </c>
      <c r="G5556" s="1101">
        <v>4</v>
      </c>
      <c r="H5556" s="1102">
        <f>MID(I5556,1,50)</f>
      </c>
      <c r="I5556" s="1" t="s">
        <v>11602</v>
      </c>
      <c r="J5556" s="1104" t="s">
        <v>11603</v>
      </c>
    </row>
    <row x14ac:dyDescent="0.25" r="5557" customHeight="1" ht="23.25">
      <c r="A5557" s="97">
        <v>31</v>
      </c>
      <c r="B5557" s="2" t="s">
        <v>11595</v>
      </c>
      <c r="C5557" s="1101">
        <v>5556</v>
      </c>
      <c r="D5557" s="1101">
        <v>29</v>
      </c>
      <c r="E5557" s="1101">
        <v>75</v>
      </c>
      <c r="F5557" s="1101">
        <v>576</v>
      </c>
      <c r="G5557" s="1101">
        <v>5</v>
      </c>
      <c r="H5557" s="1102">
        <f>MID(I5557,1,50)</f>
      </c>
      <c r="I5557" s="1" t="s">
        <v>11604</v>
      </c>
      <c r="J5557" s="1104" t="s">
        <v>11605</v>
      </c>
    </row>
    <row x14ac:dyDescent="0.25" r="5558" customHeight="1" ht="23.25">
      <c r="A5558" s="97">
        <v>31</v>
      </c>
      <c r="B5558" s="2" t="s">
        <v>11595</v>
      </c>
      <c r="C5558" s="1101">
        <v>5557</v>
      </c>
      <c r="D5558" s="1101">
        <v>29</v>
      </c>
      <c r="E5558" s="1101">
        <v>75</v>
      </c>
      <c r="F5558" s="1101">
        <v>576</v>
      </c>
      <c r="G5558" s="1101">
        <v>6</v>
      </c>
      <c r="H5558" s="1102">
        <f>MID(I5558,1,50)</f>
      </c>
      <c r="I5558" s="1" t="s">
        <v>11606</v>
      </c>
      <c r="J5558" s="1104" t="s">
        <v>11607</v>
      </c>
    </row>
    <row x14ac:dyDescent="0.25" r="5559" customHeight="1" ht="23.25">
      <c r="A5559" s="97">
        <v>31</v>
      </c>
      <c r="B5559" s="2" t="s">
        <v>11595</v>
      </c>
      <c r="C5559" s="1101">
        <v>5558</v>
      </c>
      <c r="D5559" s="1101">
        <v>29</v>
      </c>
      <c r="E5559" s="1101">
        <v>75</v>
      </c>
      <c r="F5559" s="1101">
        <v>576</v>
      </c>
      <c r="G5559" s="1101">
        <v>7</v>
      </c>
      <c r="H5559" s="1102">
        <f>MID(I5559,1,50)</f>
      </c>
      <c r="I5559" s="1" t="s">
        <v>11608</v>
      </c>
      <c r="J5559" s="1104" t="s">
        <v>11609</v>
      </c>
    </row>
    <row x14ac:dyDescent="0.25" r="5560" customHeight="1" ht="23.25">
      <c r="A5560" s="97">
        <v>31</v>
      </c>
      <c r="B5560" s="2" t="s">
        <v>11595</v>
      </c>
      <c r="C5560" s="1101">
        <v>5559</v>
      </c>
      <c r="D5560" s="1101">
        <v>29</v>
      </c>
      <c r="E5560" s="1101">
        <v>75</v>
      </c>
      <c r="F5560" s="1101">
        <v>576</v>
      </c>
      <c r="G5560" s="1101">
        <v>8</v>
      </c>
      <c r="H5560" s="1102">
        <f>MID(I5560,1,50)</f>
      </c>
      <c r="I5560" s="1" t="s">
        <v>11610</v>
      </c>
      <c r="J5560" s="1104" t="s">
        <v>11611</v>
      </c>
    </row>
    <row x14ac:dyDescent="0.25" r="5561" customHeight="1" ht="23.25">
      <c r="A5561" s="97">
        <v>31</v>
      </c>
      <c r="B5561" s="2" t="s">
        <v>11595</v>
      </c>
      <c r="C5561" s="1101">
        <v>5560</v>
      </c>
      <c r="D5561" s="1101">
        <v>29</v>
      </c>
      <c r="E5561" s="1101">
        <v>75</v>
      </c>
      <c r="F5561" s="1101">
        <v>576</v>
      </c>
      <c r="G5561" s="1101">
        <v>9</v>
      </c>
      <c r="H5561" s="1102">
        <f>MID(I5561,1,50)</f>
      </c>
      <c r="I5561" s="1" t="s">
        <v>11612</v>
      </c>
      <c r="J5561" s="1104" t="s">
        <v>11613</v>
      </c>
    </row>
    <row x14ac:dyDescent="0.25" r="5562" customHeight="1" ht="23.25">
      <c r="A5562" s="97">
        <v>31</v>
      </c>
      <c r="B5562" s="2" t="s">
        <v>11595</v>
      </c>
      <c r="C5562" s="1101">
        <v>5561</v>
      </c>
      <c r="D5562" s="1101">
        <v>29</v>
      </c>
      <c r="E5562" s="1101">
        <v>75</v>
      </c>
      <c r="F5562" s="1101">
        <v>576</v>
      </c>
      <c r="G5562" s="1101">
        <v>10</v>
      </c>
      <c r="H5562" s="1102">
        <f>MID(I5562,1,50)</f>
      </c>
      <c r="I5562" s="1" t="s">
        <v>11614</v>
      </c>
      <c r="J5562" s="1104" t="s">
        <v>11615</v>
      </c>
    </row>
    <row x14ac:dyDescent="0.25" r="5563" customHeight="1" ht="23.25">
      <c r="A5563" s="97">
        <v>31</v>
      </c>
      <c r="B5563" s="2" t="s">
        <v>11595</v>
      </c>
      <c r="C5563" s="1101">
        <v>5562</v>
      </c>
      <c r="D5563" s="1101">
        <v>29</v>
      </c>
      <c r="E5563" s="1101">
        <v>75</v>
      </c>
      <c r="F5563" s="1101">
        <v>576</v>
      </c>
      <c r="G5563" s="1101">
        <v>11</v>
      </c>
      <c r="H5563" s="1102">
        <f>MID(I5563,1,50)</f>
      </c>
      <c r="I5563" s="1" t="s">
        <v>11616</v>
      </c>
      <c r="J5563" s="1104" t="s">
        <v>11617</v>
      </c>
    </row>
    <row x14ac:dyDescent="0.25" r="5564" customHeight="1" ht="23.25">
      <c r="A5564" s="97">
        <v>31</v>
      </c>
      <c r="B5564" s="2" t="s">
        <v>11595</v>
      </c>
      <c r="C5564" s="1101">
        <v>5563</v>
      </c>
      <c r="D5564" s="1101">
        <v>29</v>
      </c>
      <c r="E5564" s="1101">
        <v>75</v>
      </c>
      <c r="F5564" s="1101">
        <v>576</v>
      </c>
      <c r="G5564" s="1101">
        <v>12</v>
      </c>
      <c r="H5564" s="1102">
        <f>MID(I5564,1,50)</f>
      </c>
      <c r="I5564" s="1" t="s">
        <v>11618</v>
      </c>
      <c r="J5564" s="1104" t="s">
        <v>11619</v>
      </c>
    </row>
    <row x14ac:dyDescent="0.25" r="5565" customHeight="1" ht="23.25">
      <c r="A5565" s="97">
        <v>31</v>
      </c>
      <c r="B5565" s="2" t="s">
        <v>11595</v>
      </c>
      <c r="C5565" s="1101">
        <v>5564</v>
      </c>
      <c r="D5565" s="1101">
        <v>29</v>
      </c>
      <c r="E5565" s="1101">
        <v>75</v>
      </c>
      <c r="F5565" s="1101">
        <v>576</v>
      </c>
      <c r="G5565" s="1101">
        <v>13</v>
      </c>
      <c r="H5565" s="1102">
        <f>MID(I5565,1,50)</f>
      </c>
      <c r="I5565" s="1" t="s">
        <v>11620</v>
      </c>
      <c r="J5565" s="1104" t="s">
        <v>11621</v>
      </c>
    </row>
    <row x14ac:dyDescent="0.25" r="5566" customHeight="1" ht="23.25">
      <c r="A5566" s="97">
        <v>31</v>
      </c>
      <c r="B5566" s="2" t="s">
        <v>11595</v>
      </c>
      <c r="C5566" s="1101">
        <v>5565</v>
      </c>
      <c r="D5566" s="1101">
        <v>29</v>
      </c>
      <c r="E5566" s="1101">
        <v>75</v>
      </c>
      <c r="F5566" s="1101">
        <v>576</v>
      </c>
      <c r="G5566" s="1101">
        <v>14</v>
      </c>
      <c r="H5566" s="1102">
        <f>MID(I5566,1,50)</f>
      </c>
      <c r="I5566" s="1" t="s">
        <v>11622</v>
      </c>
      <c r="J5566" s="1104" t="s">
        <v>11623</v>
      </c>
    </row>
    <row x14ac:dyDescent="0.25" r="5567" customHeight="1" ht="23.25">
      <c r="A5567" s="97">
        <v>31</v>
      </c>
      <c r="B5567" s="2" t="s">
        <v>11595</v>
      </c>
      <c r="C5567" s="1101">
        <v>5566</v>
      </c>
      <c r="D5567" s="1101">
        <v>29</v>
      </c>
      <c r="E5567" s="1101">
        <v>75</v>
      </c>
      <c r="F5567" s="1101">
        <v>576</v>
      </c>
      <c r="G5567" s="1101">
        <v>15</v>
      </c>
      <c r="H5567" s="1102">
        <f>MID(I5567,1,50)</f>
      </c>
      <c r="I5567" s="1" t="s">
        <v>11624</v>
      </c>
      <c r="J5567" s="1104" t="s">
        <v>11625</v>
      </c>
    </row>
    <row x14ac:dyDescent="0.25" r="5568" customHeight="1" ht="23.25">
      <c r="A5568" s="97">
        <v>31</v>
      </c>
      <c r="B5568" s="2" t="s">
        <v>11595</v>
      </c>
      <c r="C5568" s="1101">
        <v>5567</v>
      </c>
      <c r="D5568" s="1101">
        <v>29</v>
      </c>
      <c r="E5568" s="1101">
        <v>75</v>
      </c>
      <c r="F5568" s="1101">
        <v>576</v>
      </c>
      <c r="G5568" s="1101">
        <v>16</v>
      </c>
      <c r="H5568" s="1102">
        <f>MID(I5568,1,50)</f>
      </c>
      <c r="I5568" s="1" t="s">
        <v>11626</v>
      </c>
      <c r="J5568" s="1104" t="s">
        <v>11627</v>
      </c>
    </row>
    <row x14ac:dyDescent="0.25" r="5569" customHeight="1" ht="23.25">
      <c r="A5569" s="97">
        <v>31</v>
      </c>
      <c r="B5569" s="2" t="s">
        <v>11595</v>
      </c>
      <c r="C5569" s="1101">
        <v>5568</v>
      </c>
      <c r="D5569" s="1101">
        <v>29</v>
      </c>
      <c r="E5569" s="1101">
        <v>75</v>
      </c>
      <c r="F5569" s="1101">
        <v>576</v>
      </c>
      <c r="G5569" s="1101">
        <v>17</v>
      </c>
      <c r="H5569" s="1102">
        <f>MID(I5569,1,50)</f>
      </c>
      <c r="I5569" s="1" t="s">
        <v>11628</v>
      </c>
      <c r="J5569" s="1104" t="s">
        <v>11629</v>
      </c>
    </row>
    <row x14ac:dyDescent="0.25" r="5570" customHeight="1" ht="23.25">
      <c r="A5570" s="97">
        <v>31</v>
      </c>
      <c r="B5570" s="2" t="s">
        <v>11595</v>
      </c>
      <c r="C5570" s="1101">
        <v>5569</v>
      </c>
      <c r="D5570" s="1101">
        <v>29</v>
      </c>
      <c r="E5570" s="1101">
        <v>75</v>
      </c>
      <c r="F5570" s="1101">
        <v>576</v>
      </c>
      <c r="G5570" s="1101">
        <v>18</v>
      </c>
      <c r="H5570" s="1102">
        <f>MID(I5570,1,50)</f>
      </c>
      <c r="I5570" s="1" t="s">
        <v>11630</v>
      </c>
      <c r="J5570" s="1104" t="s">
        <v>11631</v>
      </c>
    </row>
    <row x14ac:dyDescent="0.25" r="5571" customHeight="1" ht="23.25">
      <c r="A5571" s="97">
        <v>31</v>
      </c>
      <c r="B5571" s="2" t="s">
        <v>11595</v>
      </c>
      <c r="C5571" s="1101">
        <v>5570</v>
      </c>
      <c r="D5571" s="1101">
        <v>29</v>
      </c>
      <c r="E5571" s="1101">
        <v>75</v>
      </c>
      <c r="F5571" s="1101">
        <v>576</v>
      </c>
      <c r="G5571" s="1101">
        <v>19</v>
      </c>
      <c r="H5571" s="1102">
        <f>MID(I5571,1,50)</f>
      </c>
      <c r="I5571" s="1" t="s">
        <v>11632</v>
      </c>
      <c r="J5571" s="1104" t="s">
        <v>11633</v>
      </c>
    </row>
    <row x14ac:dyDescent="0.25" r="5572" customHeight="1" ht="23.25">
      <c r="A5572" s="97">
        <v>31</v>
      </c>
      <c r="B5572" s="2" t="s">
        <v>11595</v>
      </c>
      <c r="C5572" s="1101">
        <v>5571</v>
      </c>
      <c r="D5572" s="1101">
        <v>29</v>
      </c>
      <c r="E5572" s="1101">
        <v>75</v>
      </c>
      <c r="F5572" s="1101">
        <v>577</v>
      </c>
      <c r="G5572" s="1101">
        <v>20</v>
      </c>
      <c r="H5572" s="1102">
        <f>MID(I5572,1,50)</f>
      </c>
      <c r="I5572" s="1" t="s">
        <v>11634</v>
      </c>
      <c r="J5572" s="1104" t="s">
        <v>11635</v>
      </c>
    </row>
    <row x14ac:dyDescent="0.25" r="5573" customHeight="1" ht="23.25">
      <c r="A5573" s="97">
        <v>31</v>
      </c>
      <c r="B5573" s="2" t="s">
        <v>11595</v>
      </c>
      <c r="C5573" s="1101">
        <v>5572</v>
      </c>
      <c r="D5573" s="1101">
        <v>29</v>
      </c>
      <c r="E5573" s="1101">
        <v>75</v>
      </c>
      <c r="F5573" s="1101">
        <v>577</v>
      </c>
      <c r="G5573" s="1101">
        <v>21</v>
      </c>
      <c r="H5573" s="1102">
        <f>MID(I5573,1,50)</f>
      </c>
      <c r="I5573" s="1" t="s">
        <v>11636</v>
      </c>
      <c r="J5573" s="1104" t="s">
        <v>11637</v>
      </c>
    </row>
    <row x14ac:dyDescent="0.25" r="5574" customHeight="1" ht="23.25">
      <c r="A5574" s="97">
        <v>31</v>
      </c>
      <c r="B5574" s="2" t="s">
        <v>11595</v>
      </c>
      <c r="C5574" s="1101">
        <v>5573</v>
      </c>
      <c r="D5574" s="1101">
        <v>29</v>
      </c>
      <c r="E5574" s="1101">
        <v>75</v>
      </c>
      <c r="F5574" s="1101">
        <v>577</v>
      </c>
      <c r="G5574" s="1101">
        <v>22</v>
      </c>
      <c r="H5574" s="1102">
        <f>MID(I5574,1,50)</f>
      </c>
      <c r="I5574" s="1" t="s">
        <v>11638</v>
      </c>
      <c r="J5574" s="1104" t="s">
        <v>11639</v>
      </c>
    </row>
    <row x14ac:dyDescent="0.25" r="5575" customHeight="1" ht="23.25">
      <c r="A5575" s="97">
        <v>31</v>
      </c>
      <c r="B5575" s="2" t="s">
        <v>11595</v>
      </c>
      <c r="C5575" s="1101">
        <v>5574</v>
      </c>
      <c r="D5575" s="1101">
        <v>29</v>
      </c>
      <c r="E5575" s="1101">
        <v>75</v>
      </c>
      <c r="F5575" s="1101">
        <v>577</v>
      </c>
      <c r="G5575" s="1101">
        <v>23</v>
      </c>
      <c r="H5575" s="1102">
        <f>MID(I5575,1,50)</f>
      </c>
      <c r="I5575" s="1" t="s">
        <v>11640</v>
      </c>
      <c r="J5575" s="1104" t="s">
        <v>11641</v>
      </c>
    </row>
    <row x14ac:dyDescent="0.25" r="5576" customHeight="1" ht="23.25">
      <c r="A5576" s="97">
        <v>31</v>
      </c>
      <c r="B5576" s="2" t="s">
        <v>11595</v>
      </c>
      <c r="C5576" s="1101">
        <v>5575</v>
      </c>
      <c r="D5576" s="1101">
        <v>29</v>
      </c>
      <c r="E5576" s="1101">
        <v>75</v>
      </c>
      <c r="F5576" s="1101">
        <v>577</v>
      </c>
      <c r="G5576" s="1101">
        <v>24</v>
      </c>
      <c r="H5576" s="1102">
        <f>MID(I5576,1,50)</f>
      </c>
      <c r="I5576" s="1" t="s">
        <v>11642</v>
      </c>
      <c r="J5576" s="1104" t="s">
        <v>11643</v>
      </c>
    </row>
    <row x14ac:dyDescent="0.25" r="5577" customHeight="1" ht="23.25">
      <c r="A5577" s="97">
        <v>31</v>
      </c>
      <c r="B5577" s="2" t="s">
        <v>11595</v>
      </c>
      <c r="C5577" s="1101">
        <v>5576</v>
      </c>
      <c r="D5577" s="1101">
        <v>29</v>
      </c>
      <c r="E5577" s="1101">
        <v>75</v>
      </c>
      <c r="F5577" s="1101">
        <v>577</v>
      </c>
      <c r="G5577" s="1101">
        <v>25</v>
      </c>
      <c r="H5577" s="1102">
        <f>MID(I5577,1,50)</f>
      </c>
      <c r="I5577" s="1" t="s">
        <v>11644</v>
      </c>
      <c r="J5577" s="1104" t="s">
        <v>11645</v>
      </c>
    </row>
    <row x14ac:dyDescent="0.25" r="5578" customHeight="1" ht="23.25">
      <c r="A5578" s="97">
        <v>31</v>
      </c>
      <c r="B5578" s="2" t="s">
        <v>11595</v>
      </c>
      <c r="C5578" s="1101">
        <v>5577</v>
      </c>
      <c r="D5578" s="1101">
        <v>29</v>
      </c>
      <c r="E5578" s="1101">
        <v>75</v>
      </c>
      <c r="F5578" s="1101">
        <v>577</v>
      </c>
      <c r="G5578" s="1101">
        <v>26</v>
      </c>
      <c r="H5578" s="1102">
        <f>MID(I5578,1,50)</f>
      </c>
      <c r="I5578" s="1" t="s">
        <v>11646</v>
      </c>
      <c r="J5578" s="1104" t="s">
        <v>11647</v>
      </c>
    </row>
    <row x14ac:dyDescent="0.25" r="5579" customHeight="1" ht="23.25">
      <c r="A5579" s="97">
        <v>31</v>
      </c>
      <c r="B5579" s="2" t="s">
        <v>11595</v>
      </c>
      <c r="C5579" s="1101">
        <v>5578</v>
      </c>
      <c r="D5579" s="1101">
        <v>29</v>
      </c>
      <c r="E5579" s="1101">
        <v>75</v>
      </c>
      <c r="F5579" s="1101">
        <v>577</v>
      </c>
      <c r="G5579" s="1101">
        <v>27</v>
      </c>
      <c r="H5579" s="1102">
        <f>MID(I5579,1,50)</f>
      </c>
      <c r="I5579" s="1" t="s">
        <v>11648</v>
      </c>
      <c r="J5579" s="1104" t="s">
        <v>11649</v>
      </c>
    </row>
    <row x14ac:dyDescent="0.25" r="5580" customHeight="1" ht="23.25">
      <c r="A5580" s="97">
        <v>31</v>
      </c>
      <c r="B5580" s="2" t="s">
        <v>11595</v>
      </c>
      <c r="C5580" s="1101">
        <v>5579</v>
      </c>
      <c r="D5580" s="1101">
        <v>29</v>
      </c>
      <c r="E5580" s="1101">
        <v>75</v>
      </c>
      <c r="F5580" s="1101">
        <v>577</v>
      </c>
      <c r="G5580" s="1101">
        <v>28</v>
      </c>
      <c r="H5580" s="1102">
        <f>MID(I5580,1,50)</f>
      </c>
      <c r="I5580" s="1" t="s">
        <v>11650</v>
      </c>
      <c r="J5580" s="1104" t="s">
        <v>11651</v>
      </c>
    </row>
    <row x14ac:dyDescent="0.25" r="5581" customHeight="1" ht="23.25">
      <c r="A5581" s="97">
        <v>31</v>
      </c>
      <c r="B5581" s="2" t="s">
        <v>11595</v>
      </c>
      <c r="C5581" s="1101">
        <v>5580</v>
      </c>
      <c r="D5581" s="1101">
        <v>29</v>
      </c>
      <c r="E5581" s="1101">
        <v>75</v>
      </c>
      <c r="F5581" s="1101">
        <v>577</v>
      </c>
      <c r="G5581" s="1101">
        <v>29</v>
      </c>
      <c r="H5581" s="1102">
        <f>MID(I5581,1,50)</f>
      </c>
      <c r="I5581" s="1" t="s">
        <v>11652</v>
      </c>
      <c r="J5581" s="1104" t="s">
        <v>11653</v>
      </c>
    </row>
    <row x14ac:dyDescent="0.25" r="5582" customHeight="1" ht="23.25">
      <c r="A5582" s="97">
        <v>31</v>
      </c>
      <c r="B5582" s="2" t="s">
        <v>11595</v>
      </c>
      <c r="C5582" s="1101">
        <v>5581</v>
      </c>
      <c r="D5582" s="1101">
        <v>29</v>
      </c>
      <c r="E5582" s="1101">
        <v>75</v>
      </c>
      <c r="F5582" s="1101">
        <v>577</v>
      </c>
      <c r="G5582" s="1101">
        <v>30</v>
      </c>
      <c r="H5582" s="1102">
        <f>MID(I5582,1,50)</f>
      </c>
      <c r="I5582" s="1" t="s">
        <v>11654</v>
      </c>
      <c r="J5582" s="1104" t="s">
        <v>11655</v>
      </c>
    </row>
    <row x14ac:dyDescent="0.25" r="5583" customHeight="1" ht="23.25">
      <c r="A5583" s="97">
        <v>31</v>
      </c>
      <c r="B5583" s="2" t="s">
        <v>11595</v>
      </c>
      <c r="C5583" s="1101">
        <v>5582</v>
      </c>
      <c r="D5583" s="1101">
        <v>29</v>
      </c>
      <c r="E5583" s="1101">
        <v>75</v>
      </c>
      <c r="F5583" s="1101">
        <v>577</v>
      </c>
      <c r="G5583" s="1101">
        <v>31</v>
      </c>
      <c r="H5583" s="1102">
        <f>MID(I5583,1,50)</f>
      </c>
      <c r="I5583" s="1" t="s">
        <v>11656</v>
      </c>
      <c r="J5583" s="1104" t="s">
        <v>11657</v>
      </c>
    </row>
    <row x14ac:dyDescent="0.25" r="5584" customHeight="1" ht="23.25">
      <c r="A5584" s="97">
        <v>31</v>
      </c>
      <c r="B5584" s="2" t="s">
        <v>11595</v>
      </c>
      <c r="C5584" s="1101">
        <v>5583</v>
      </c>
      <c r="D5584" s="1101">
        <v>29</v>
      </c>
      <c r="E5584" s="1101">
        <v>75</v>
      </c>
      <c r="F5584" s="1101">
        <v>577</v>
      </c>
      <c r="G5584" s="1101">
        <v>32</v>
      </c>
      <c r="H5584" s="1102">
        <f>MID(I5584,1,50)</f>
      </c>
      <c r="I5584" s="1" t="s">
        <v>11658</v>
      </c>
      <c r="J5584" s="1104" t="s">
        <v>11659</v>
      </c>
    </row>
    <row x14ac:dyDescent="0.25" r="5585" customHeight="1" ht="23.25">
      <c r="A5585" s="97">
        <v>31</v>
      </c>
      <c r="B5585" s="2" t="s">
        <v>11595</v>
      </c>
      <c r="C5585" s="1101">
        <v>5584</v>
      </c>
      <c r="D5585" s="1101">
        <v>29</v>
      </c>
      <c r="E5585" s="1101">
        <v>75</v>
      </c>
      <c r="F5585" s="1101">
        <v>577</v>
      </c>
      <c r="G5585" s="1101">
        <v>33</v>
      </c>
      <c r="H5585" s="1102">
        <f>MID(I5585,1,50)</f>
      </c>
      <c r="I5585" s="1" t="s">
        <v>11660</v>
      </c>
      <c r="J5585" s="1104" t="s">
        <v>11661</v>
      </c>
    </row>
    <row x14ac:dyDescent="0.25" r="5586" customHeight="1" ht="23.25">
      <c r="A5586" s="97">
        <v>31</v>
      </c>
      <c r="B5586" s="2" t="s">
        <v>11595</v>
      </c>
      <c r="C5586" s="1101">
        <v>5585</v>
      </c>
      <c r="D5586" s="1101">
        <v>29</v>
      </c>
      <c r="E5586" s="1101">
        <v>75</v>
      </c>
      <c r="F5586" s="1101">
        <v>577</v>
      </c>
      <c r="G5586" s="1101">
        <v>34</v>
      </c>
      <c r="H5586" s="1102">
        <f>MID(I5586,1,50)</f>
      </c>
      <c r="I5586" s="1" t="s">
        <v>11662</v>
      </c>
      <c r="J5586" s="1104" t="s">
        <v>11663</v>
      </c>
    </row>
    <row x14ac:dyDescent="0.25" r="5587" customHeight="1" ht="23.25">
      <c r="A5587" s="97">
        <v>31</v>
      </c>
      <c r="B5587" s="2" t="s">
        <v>11595</v>
      </c>
      <c r="C5587" s="1101">
        <v>5586</v>
      </c>
      <c r="D5587" s="1101">
        <v>29</v>
      </c>
      <c r="E5587" s="1101">
        <v>75</v>
      </c>
      <c r="F5587" s="1101">
        <v>577</v>
      </c>
      <c r="G5587" s="1101">
        <v>35</v>
      </c>
      <c r="H5587" s="1102">
        <f>MID(I5587,1,50)</f>
      </c>
      <c r="I5587" s="1" t="s">
        <v>11664</v>
      </c>
      <c r="J5587" s="1104" t="s">
        <v>11665</v>
      </c>
    </row>
    <row x14ac:dyDescent="0.25" r="5588" customHeight="1" ht="23.25">
      <c r="A5588" s="97">
        <v>31</v>
      </c>
      <c r="B5588" s="2" t="s">
        <v>11595</v>
      </c>
      <c r="C5588" s="1101">
        <v>5587</v>
      </c>
      <c r="D5588" s="1101">
        <v>29</v>
      </c>
      <c r="E5588" s="1101">
        <v>75</v>
      </c>
      <c r="F5588" s="1101">
        <v>577</v>
      </c>
      <c r="G5588" s="1101">
        <v>36</v>
      </c>
      <c r="H5588" s="1102">
        <f>MID(I5588,1,50)</f>
      </c>
      <c r="I5588" s="1" t="s">
        <v>11666</v>
      </c>
      <c r="J5588" s="1104" t="s">
        <v>11667</v>
      </c>
    </row>
    <row x14ac:dyDescent="0.25" r="5589" customHeight="1" ht="23.25">
      <c r="A5589" s="97">
        <v>31</v>
      </c>
      <c r="B5589" s="2" t="s">
        <v>11595</v>
      </c>
      <c r="C5589" s="1101">
        <v>5588</v>
      </c>
      <c r="D5589" s="1101">
        <v>29</v>
      </c>
      <c r="E5589" s="1101">
        <v>75</v>
      </c>
      <c r="F5589" s="1101">
        <v>577</v>
      </c>
      <c r="G5589" s="1101">
        <v>37</v>
      </c>
      <c r="H5589" s="1102">
        <f>MID(I5589,1,50)</f>
      </c>
      <c r="I5589" s="1" t="s">
        <v>11668</v>
      </c>
      <c r="J5589" s="1104" t="s">
        <v>11669</v>
      </c>
    </row>
    <row x14ac:dyDescent="0.25" r="5590" customHeight="1" ht="23.25">
      <c r="A5590" s="97">
        <v>31</v>
      </c>
      <c r="B5590" s="2" t="s">
        <v>11595</v>
      </c>
      <c r="C5590" s="1101">
        <v>5589</v>
      </c>
      <c r="D5590" s="1101">
        <v>29</v>
      </c>
      <c r="E5590" s="1101">
        <v>75</v>
      </c>
      <c r="F5590" s="1101">
        <v>577</v>
      </c>
      <c r="G5590" s="1101">
        <v>38</v>
      </c>
      <c r="H5590" s="1102">
        <f>MID(I5590,1,50)</f>
      </c>
      <c r="I5590" s="1" t="s">
        <v>11670</v>
      </c>
      <c r="J5590" s="1104" t="s">
        <v>11671</v>
      </c>
    </row>
    <row x14ac:dyDescent="0.25" r="5591" customHeight="1" ht="23.25">
      <c r="A5591" s="97">
        <v>31</v>
      </c>
      <c r="B5591" s="2" t="s">
        <v>11595</v>
      </c>
      <c r="C5591" s="1101">
        <v>5590</v>
      </c>
      <c r="D5591" s="1101">
        <v>29</v>
      </c>
      <c r="E5591" s="1101">
        <v>75</v>
      </c>
      <c r="F5591" s="1101">
        <v>577</v>
      </c>
      <c r="G5591" s="1101">
        <v>39</v>
      </c>
      <c r="H5591" s="1102">
        <f>MID(I5591,1,50)</f>
      </c>
      <c r="I5591" s="1" t="s">
        <v>11672</v>
      </c>
      <c r="J5591" s="1104" t="s">
        <v>11673</v>
      </c>
    </row>
    <row x14ac:dyDescent="0.25" r="5592" customHeight="1" ht="23.25">
      <c r="A5592" s="97">
        <v>31</v>
      </c>
      <c r="B5592" s="2" t="s">
        <v>11595</v>
      </c>
      <c r="C5592" s="1101">
        <v>5591</v>
      </c>
      <c r="D5592" s="1101">
        <v>29</v>
      </c>
      <c r="E5592" s="1101">
        <v>75</v>
      </c>
      <c r="F5592" s="1101">
        <v>577</v>
      </c>
      <c r="G5592" s="1101">
        <v>40</v>
      </c>
      <c r="H5592" s="1102">
        <f>MID(I5592,1,50)</f>
      </c>
      <c r="I5592" s="1" t="s">
        <v>11674</v>
      </c>
      <c r="J5592" s="1104" t="s">
        <v>11675</v>
      </c>
    </row>
    <row x14ac:dyDescent="0.25" r="5593" customHeight="1" ht="23.25">
      <c r="A5593" s="97">
        <v>98</v>
      </c>
      <c r="B5593" s="2" t="s">
        <v>11676</v>
      </c>
      <c r="C5593" s="1101">
        <v>5592</v>
      </c>
      <c r="D5593" s="1101">
        <v>29</v>
      </c>
      <c r="E5593" s="1101">
        <v>76</v>
      </c>
      <c r="F5593" s="1101">
        <v>577</v>
      </c>
      <c r="G5593" s="1101">
        <v>1</v>
      </c>
      <c r="H5593" s="1102">
        <f>MID(I5593,1,50)</f>
      </c>
      <c r="I5593" s="1" t="s">
        <v>11677</v>
      </c>
      <c r="J5593" s="1104" t="s">
        <v>11678</v>
      </c>
    </row>
    <row x14ac:dyDescent="0.25" r="5594" customHeight="1" ht="23.25">
      <c r="A5594" s="97">
        <v>98</v>
      </c>
      <c r="B5594" s="2" t="s">
        <v>11676</v>
      </c>
      <c r="C5594" s="1101">
        <v>5593</v>
      </c>
      <c r="D5594" s="1101">
        <v>29</v>
      </c>
      <c r="E5594" s="1101">
        <v>76</v>
      </c>
      <c r="F5594" s="1101">
        <v>577</v>
      </c>
      <c r="G5594" s="1101">
        <v>2</v>
      </c>
      <c r="H5594" s="1102">
        <f>MID(I5594,1,50)</f>
      </c>
      <c r="I5594" s="1" t="s">
        <v>11679</v>
      </c>
      <c r="J5594" s="1104" t="s">
        <v>11680</v>
      </c>
    </row>
    <row x14ac:dyDescent="0.25" r="5595" customHeight="1" ht="23.25">
      <c r="A5595" s="97">
        <v>98</v>
      </c>
      <c r="B5595" s="2" t="s">
        <v>11676</v>
      </c>
      <c r="C5595" s="1101">
        <v>5594</v>
      </c>
      <c r="D5595" s="1101">
        <v>29</v>
      </c>
      <c r="E5595" s="1101">
        <v>76</v>
      </c>
      <c r="F5595" s="1101">
        <v>577</v>
      </c>
      <c r="G5595" s="1101">
        <v>3</v>
      </c>
      <c r="H5595" s="1102">
        <f>MID(I5595,1,50)</f>
      </c>
      <c r="I5595" s="1" t="s">
        <v>11681</v>
      </c>
      <c r="J5595" s="1104" t="s">
        <v>11682</v>
      </c>
    </row>
    <row x14ac:dyDescent="0.25" r="5596" customHeight="1" ht="23.25">
      <c r="A5596" s="97">
        <v>98</v>
      </c>
      <c r="B5596" s="2" t="s">
        <v>11676</v>
      </c>
      <c r="C5596" s="1101">
        <v>5595</v>
      </c>
      <c r="D5596" s="1101">
        <v>29</v>
      </c>
      <c r="E5596" s="1101">
        <v>76</v>
      </c>
      <c r="F5596" s="1101">
        <v>577</v>
      </c>
      <c r="G5596" s="1101">
        <v>4</v>
      </c>
      <c r="H5596" s="1102">
        <f>MID(I5596,1,50)</f>
      </c>
      <c r="I5596" s="1" t="s">
        <v>11683</v>
      </c>
      <c r="J5596" s="1104" t="s">
        <v>11684</v>
      </c>
    </row>
    <row x14ac:dyDescent="0.25" r="5597" customHeight="1" ht="23.25">
      <c r="A5597" s="97">
        <v>98</v>
      </c>
      <c r="B5597" s="2" t="s">
        <v>11676</v>
      </c>
      <c r="C5597" s="1101">
        <v>5596</v>
      </c>
      <c r="D5597" s="1101">
        <v>29</v>
      </c>
      <c r="E5597" s="1101">
        <v>76</v>
      </c>
      <c r="F5597" s="1101">
        <v>577</v>
      </c>
      <c r="G5597" s="1101">
        <v>5</v>
      </c>
      <c r="H5597" s="1102">
        <f>MID(I5597,1,50)</f>
      </c>
      <c r="I5597" s="1" t="s">
        <v>11685</v>
      </c>
      <c r="J5597" s="1104" t="s">
        <v>11686</v>
      </c>
    </row>
    <row x14ac:dyDescent="0.25" r="5598" customHeight="1" ht="23.25">
      <c r="A5598" s="97">
        <v>98</v>
      </c>
      <c r="B5598" s="2" t="s">
        <v>11676</v>
      </c>
      <c r="C5598" s="1101">
        <v>5597</v>
      </c>
      <c r="D5598" s="1101">
        <v>29</v>
      </c>
      <c r="E5598" s="1101">
        <v>76</v>
      </c>
      <c r="F5598" s="1101">
        <v>578</v>
      </c>
      <c r="G5598" s="1101">
        <v>6</v>
      </c>
      <c r="H5598" s="1102">
        <f>MID(I5598,1,50)</f>
      </c>
      <c r="I5598" s="1" t="s">
        <v>11687</v>
      </c>
      <c r="J5598" s="1104" t="s">
        <v>11688</v>
      </c>
    </row>
    <row x14ac:dyDescent="0.25" r="5599" customHeight="1" ht="23.25">
      <c r="A5599" s="97">
        <v>98</v>
      </c>
      <c r="B5599" s="2" t="s">
        <v>11676</v>
      </c>
      <c r="C5599" s="1101">
        <v>5598</v>
      </c>
      <c r="D5599" s="1101">
        <v>29</v>
      </c>
      <c r="E5599" s="1101">
        <v>76</v>
      </c>
      <c r="F5599" s="1101">
        <v>578</v>
      </c>
      <c r="G5599" s="1101">
        <v>7</v>
      </c>
      <c r="H5599" s="1102">
        <f>MID(I5599,1,50)</f>
      </c>
      <c r="I5599" s="1" t="s">
        <v>11689</v>
      </c>
      <c r="J5599" s="1104" t="s">
        <v>11690</v>
      </c>
    </row>
    <row x14ac:dyDescent="0.25" r="5600" customHeight="1" ht="23.25">
      <c r="A5600" s="97">
        <v>98</v>
      </c>
      <c r="B5600" s="2" t="s">
        <v>11676</v>
      </c>
      <c r="C5600" s="1101">
        <v>5599</v>
      </c>
      <c r="D5600" s="1101">
        <v>29</v>
      </c>
      <c r="E5600" s="1101">
        <v>76</v>
      </c>
      <c r="F5600" s="1101">
        <v>578</v>
      </c>
      <c r="G5600" s="1101">
        <v>8</v>
      </c>
      <c r="H5600" s="1102">
        <f>MID(I5600,1,50)</f>
      </c>
      <c r="I5600" s="1" t="s">
        <v>11691</v>
      </c>
      <c r="J5600" s="1104" t="s">
        <v>11692</v>
      </c>
    </row>
    <row x14ac:dyDescent="0.25" r="5601" customHeight="1" ht="23.25">
      <c r="A5601" s="97">
        <v>98</v>
      </c>
      <c r="B5601" s="2" t="s">
        <v>11676</v>
      </c>
      <c r="C5601" s="1101">
        <v>5600</v>
      </c>
      <c r="D5601" s="1101">
        <v>29</v>
      </c>
      <c r="E5601" s="1101">
        <v>76</v>
      </c>
      <c r="F5601" s="1101">
        <v>578</v>
      </c>
      <c r="G5601" s="1101">
        <v>9</v>
      </c>
      <c r="H5601" s="1102">
        <f>MID(I5601,1,50)</f>
      </c>
      <c r="I5601" s="1" t="s">
        <v>11693</v>
      </c>
      <c r="J5601" s="1104" t="s">
        <v>11694</v>
      </c>
    </row>
    <row x14ac:dyDescent="0.25" r="5602" customHeight="1" ht="23.25">
      <c r="A5602" s="97">
        <v>98</v>
      </c>
      <c r="B5602" s="2" t="s">
        <v>11676</v>
      </c>
      <c r="C5602" s="1101">
        <v>5601</v>
      </c>
      <c r="D5602" s="1101">
        <v>29</v>
      </c>
      <c r="E5602" s="1101">
        <v>76</v>
      </c>
      <c r="F5602" s="1101">
        <v>578</v>
      </c>
      <c r="G5602" s="1101">
        <v>10</v>
      </c>
      <c r="H5602" s="1102">
        <f>MID(I5602,1,50)</f>
      </c>
      <c r="I5602" s="1" t="s">
        <v>11695</v>
      </c>
      <c r="J5602" s="1104" t="s">
        <v>11696</v>
      </c>
    </row>
    <row x14ac:dyDescent="0.25" r="5603" customHeight="1" ht="23.25">
      <c r="A5603" s="97">
        <v>98</v>
      </c>
      <c r="B5603" s="2" t="s">
        <v>11676</v>
      </c>
      <c r="C5603" s="1101">
        <v>5602</v>
      </c>
      <c r="D5603" s="1101">
        <v>29</v>
      </c>
      <c r="E5603" s="1101">
        <v>76</v>
      </c>
      <c r="F5603" s="1101">
        <v>578</v>
      </c>
      <c r="G5603" s="1101">
        <v>11</v>
      </c>
      <c r="H5603" s="1102">
        <f>MID(I5603,1,50)</f>
      </c>
      <c r="I5603" s="1" t="s">
        <v>11697</v>
      </c>
      <c r="J5603" s="1104" t="s">
        <v>11698</v>
      </c>
    </row>
    <row x14ac:dyDescent="0.25" r="5604" customHeight="1" ht="23.25">
      <c r="A5604" s="97">
        <v>98</v>
      </c>
      <c r="B5604" s="2" t="s">
        <v>11676</v>
      </c>
      <c r="C5604" s="1101">
        <v>5603</v>
      </c>
      <c r="D5604" s="1101">
        <v>29</v>
      </c>
      <c r="E5604" s="1101">
        <v>76</v>
      </c>
      <c r="F5604" s="1101">
        <v>578</v>
      </c>
      <c r="G5604" s="1101">
        <v>12</v>
      </c>
      <c r="H5604" s="1102">
        <f>MID(I5604,1,50)</f>
      </c>
      <c r="I5604" s="1" t="s">
        <v>11699</v>
      </c>
      <c r="J5604" s="1104" t="s">
        <v>11700</v>
      </c>
    </row>
    <row x14ac:dyDescent="0.25" r="5605" customHeight="1" ht="23.25">
      <c r="A5605" s="97">
        <v>98</v>
      </c>
      <c r="B5605" s="2" t="s">
        <v>11676</v>
      </c>
      <c r="C5605" s="1101">
        <v>5604</v>
      </c>
      <c r="D5605" s="1101">
        <v>29</v>
      </c>
      <c r="E5605" s="1101">
        <v>76</v>
      </c>
      <c r="F5605" s="1101">
        <v>578</v>
      </c>
      <c r="G5605" s="1101">
        <v>13</v>
      </c>
      <c r="H5605" s="1102">
        <f>MID(I5605,1,50)</f>
      </c>
      <c r="I5605" s="1" t="s">
        <v>11701</v>
      </c>
      <c r="J5605" s="1104" t="s">
        <v>11702</v>
      </c>
    </row>
    <row x14ac:dyDescent="0.25" r="5606" customHeight="1" ht="23.25">
      <c r="A5606" s="97">
        <v>98</v>
      </c>
      <c r="B5606" s="2" t="s">
        <v>11676</v>
      </c>
      <c r="C5606" s="1101">
        <v>5605</v>
      </c>
      <c r="D5606" s="1101">
        <v>29</v>
      </c>
      <c r="E5606" s="1101">
        <v>76</v>
      </c>
      <c r="F5606" s="1101">
        <v>578</v>
      </c>
      <c r="G5606" s="1101">
        <v>14</v>
      </c>
      <c r="H5606" s="1102">
        <f>MID(I5606,1,50)</f>
      </c>
      <c r="I5606" s="1" t="s">
        <v>11703</v>
      </c>
      <c r="J5606" s="1104" t="s">
        <v>11704</v>
      </c>
    </row>
    <row x14ac:dyDescent="0.25" r="5607" customHeight="1" ht="23.25">
      <c r="A5607" s="97">
        <v>98</v>
      </c>
      <c r="B5607" s="2" t="s">
        <v>11676</v>
      </c>
      <c r="C5607" s="1101">
        <v>5606</v>
      </c>
      <c r="D5607" s="1101">
        <v>29</v>
      </c>
      <c r="E5607" s="1101">
        <v>76</v>
      </c>
      <c r="F5607" s="1101">
        <v>578</v>
      </c>
      <c r="G5607" s="1101">
        <v>15</v>
      </c>
      <c r="H5607" s="1102">
        <f>MID(I5607,1,50)</f>
      </c>
      <c r="I5607" s="1" t="s">
        <v>11705</v>
      </c>
      <c r="J5607" s="1104" t="s">
        <v>11706</v>
      </c>
    </row>
    <row x14ac:dyDescent="0.25" r="5608" customHeight="1" ht="23.25">
      <c r="A5608" s="97">
        <v>98</v>
      </c>
      <c r="B5608" s="2" t="s">
        <v>11676</v>
      </c>
      <c r="C5608" s="1101">
        <v>5607</v>
      </c>
      <c r="D5608" s="1101">
        <v>29</v>
      </c>
      <c r="E5608" s="1101">
        <v>76</v>
      </c>
      <c r="F5608" s="1101">
        <v>578</v>
      </c>
      <c r="G5608" s="1101">
        <v>16</v>
      </c>
      <c r="H5608" s="1102">
        <f>MID(I5608,1,50)</f>
      </c>
      <c r="I5608" s="1" t="s">
        <v>11707</v>
      </c>
      <c r="J5608" s="1104" t="s">
        <v>11708</v>
      </c>
    </row>
    <row x14ac:dyDescent="0.25" r="5609" customHeight="1" ht="23.25">
      <c r="A5609" s="97">
        <v>98</v>
      </c>
      <c r="B5609" s="2" t="s">
        <v>11676</v>
      </c>
      <c r="C5609" s="1101">
        <v>5608</v>
      </c>
      <c r="D5609" s="1101">
        <v>29</v>
      </c>
      <c r="E5609" s="1101">
        <v>76</v>
      </c>
      <c r="F5609" s="1101">
        <v>578</v>
      </c>
      <c r="G5609" s="1101">
        <v>17</v>
      </c>
      <c r="H5609" s="1102">
        <f>MID(I5609,1,50)</f>
      </c>
      <c r="I5609" s="1" t="s">
        <v>11709</v>
      </c>
      <c r="J5609" s="1104" t="s">
        <v>11710</v>
      </c>
    </row>
    <row x14ac:dyDescent="0.25" r="5610" customHeight="1" ht="23.25">
      <c r="A5610" s="97">
        <v>98</v>
      </c>
      <c r="B5610" s="2" t="s">
        <v>11676</v>
      </c>
      <c r="C5610" s="1101">
        <v>5609</v>
      </c>
      <c r="D5610" s="1101">
        <v>29</v>
      </c>
      <c r="E5610" s="1101">
        <v>76</v>
      </c>
      <c r="F5610" s="1101">
        <v>578</v>
      </c>
      <c r="G5610" s="1101">
        <v>18</v>
      </c>
      <c r="H5610" s="1102">
        <f>MID(I5610,1,50)</f>
      </c>
      <c r="I5610" s="1" t="s">
        <v>11711</v>
      </c>
      <c r="J5610" s="1104" t="s">
        <v>11712</v>
      </c>
    </row>
    <row x14ac:dyDescent="0.25" r="5611" customHeight="1" ht="23.25">
      <c r="A5611" s="97">
        <v>98</v>
      </c>
      <c r="B5611" s="2" t="s">
        <v>11676</v>
      </c>
      <c r="C5611" s="1101">
        <v>5610</v>
      </c>
      <c r="D5611" s="1101">
        <v>29</v>
      </c>
      <c r="E5611" s="1101">
        <v>76</v>
      </c>
      <c r="F5611" s="1101">
        <v>578</v>
      </c>
      <c r="G5611" s="1101">
        <v>19</v>
      </c>
      <c r="H5611" s="1102">
        <f>MID(I5611,1,50)</f>
      </c>
      <c r="I5611" s="1" t="s">
        <v>11713</v>
      </c>
      <c r="J5611" s="1104" t="s">
        <v>11714</v>
      </c>
    </row>
    <row x14ac:dyDescent="0.25" r="5612" customHeight="1" ht="23.25">
      <c r="A5612" s="97">
        <v>98</v>
      </c>
      <c r="B5612" s="2" t="s">
        <v>11676</v>
      </c>
      <c r="C5612" s="1101">
        <v>5611</v>
      </c>
      <c r="D5612" s="1101">
        <v>29</v>
      </c>
      <c r="E5612" s="1101">
        <v>76</v>
      </c>
      <c r="F5612" s="1101">
        <v>578</v>
      </c>
      <c r="G5612" s="1101">
        <v>20</v>
      </c>
      <c r="H5612" s="1102">
        <f>MID(I5612,1,50)</f>
      </c>
      <c r="I5612" s="1" t="s">
        <v>11715</v>
      </c>
      <c r="J5612" s="1104" t="s">
        <v>11716</v>
      </c>
    </row>
    <row x14ac:dyDescent="0.25" r="5613" customHeight="1" ht="23.25">
      <c r="A5613" s="97">
        <v>98</v>
      </c>
      <c r="B5613" s="2" t="s">
        <v>11676</v>
      </c>
      <c r="C5613" s="1101">
        <v>5612</v>
      </c>
      <c r="D5613" s="1101">
        <v>29</v>
      </c>
      <c r="E5613" s="1101">
        <v>76</v>
      </c>
      <c r="F5613" s="1101">
        <v>578</v>
      </c>
      <c r="G5613" s="1101">
        <v>21</v>
      </c>
      <c r="H5613" s="1102">
        <f>MID(I5613,1,50)</f>
      </c>
      <c r="I5613" s="1" t="s">
        <v>11717</v>
      </c>
      <c r="J5613" s="1104" t="s">
        <v>11718</v>
      </c>
    </row>
    <row x14ac:dyDescent="0.25" r="5614" customHeight="1" ht="23.25">
      <c r="A5614" s="97">
        <v>98</v>
      </c>
      <c r="B5614" s="2" t="s">
        <v>11676</v>
      </c>
      <c r="C5614" s="1101">
        <v>5613</v>
      </c>
      <c r="D5614" s="1101">
        <v>29</v>
      </c>
      <c r="E5614" s="1101">
        <v>76</v>
      </c>
      <c r="F5614" s="1101">
        <v>578</v>
      </c>
      <c r="G5614" s="1101">
        <v>22</v>
      </c>
      <c r="H5614" s="1102">
        <f>MID(I5614,1,50)</f>
      </c>
      <c r="I5614" s="1" t="s">
        <v>11719</v>
      </c>
      <c r="J5614" s="1104" t="s">
        <v>11720</v>
      </c>
    </row>
    <row x14ac:dyDescent="0.25" r="5615" customHeight="1" ht="23.25">
      <c r="A5615" s="97">
        <v>98</v>
      </c>
      <c r="B5615" s="2" t="s">
        <v>11676</v>
      </c>
      <c r="C5615" s="1101">
        <v>5614</v>
      </c>
      <c r="D5615" s="1101">
        <v>29</v>
      </c>
      <c r="E5615" s="1101">
        <v>76</v>
      </c>
      <c r="F5615" s="1101">
        <v>578</v>
      </c>
      <c r="G5615" s="1101">
        <v>23</v>
      </c>
      <c r="H5615" s="1102">
        <f>MID(I5615,1,50)</f>
      </c>
      <c r="I5615" s="1" t="s">
        <v>11721</v>
      </c>
      <c r="J5615" s="1104" t="s">
        <v>11722</v>
      </c>
    </row>
    <row x14ac:dyDescent="0.25" r="5616" customHeight="1" ht="23.25">
      <c r="A5616" s="97">
        <v>98</v>
      </c>
      <c r="B5616" s="2" t="s">
        <v>11676</v>
      </c>
      <c r="C5616" s="1101">
        <v>5615</v>
      </c>
      <c r="D5616" s="1101">
        <v>29</v>
      </c>
      <c r="E5616" s="1101">
        <v>76</v>
      </c>
      <c r="F5616" s="1101">
        <v>578</v>
      </c>
      <c r="G5616" s="1101">
        <v>24</v>
      </c>
      <c r="H5616" s="1102">
        <f>MID(I5616,1,50)</f>
      </c>
      <c r="I5616" s="1" t="s">
        <v>11723</v>
      </c>
      <c r="J5616" s="1104" t="s">
        <v>11724</v>
      </c>
    </row>
    <row x14ac:dyDescent="0.25" r="5617" customHeight="1" ht="23.25">
      <c r="A5617" s="97">
        <v>98</v>
      </c>
      <c r="B5617" s="2" t="s">
        <v>11676</v>
      </c>
      <c r="C5617" s="1101">
        <v>5616</v>
      </c>
      <c r="D5617" s="1101">
        <v>29</v>
      </c>
      <c r="E5617" s="1101">
        <v>76</v>
      </c>
      <c r="F5617" s="1101">
        <v>578</v>
      </c>
      <c r="G5617" s="1101">
        <v>25</v>
      </c>
      <c r="H5617" s="1102">
        <f>MID(I5617,1,50)</f>
      </c>
      <c r="I5617" s="1" t="s">
        <v>11725</v>
      </c>
      <c r="J5617" s="1104" t="s">
        <v>11726</v>
      </c>
    </row>
    <row x14ac:dyDescent="0.25" r="5618" customHeight="1" ht="23.25">
      <c r="A5618" s="97">
        <v>98</v>
      </c>
      <c r="B5618" s="2" t="s">
        <v>11676</v>
      </c>
      <c r="C5618" s="1101">
        <v>5617</v>
      </c>
      <c r="D5618" s="1101">
        <v>29</v>
      </c>
      <c r="E5618" s="1101">
        <v>76</v>
      </c>
      <c r="F5618" s="1101">
        <v>579</v>
      </c>
      <c r="G5618" s="1101">
        <v>26</v>
      </c>
      <c r="H5618" s="1102">
        <f>MID(I5618,1,50)</f>
      </c>
      <c r="I5618" s="1" t="s">
        <v>11727</v>
      </c>
      <c r="J5618" s="1104" t="s">
        <v>11728</v>
      </c>
    </row>
    <row x14ac:dyDescent="0.25" r="5619" customHeight="1" ht="23.25">
      <c r="A5619" s="97">
        <v>98</v>
      </c>
      <c r="B5619" s="2" t="s">
        <v>11676</v>
      </c>
      <c r="C5619" s="1101">
        <v>5618</v>
      </c>
      <c r="D5619" s="1101">
        <v>29</v>
      </c>
      <c r="E5619" s="1101">
        <v>76</v>
      </c>
      <c r="F5619" s="1101">
        <v>579</v>
      </c>
      <c r="G5619" s="1101">
        <v>27</v>
      </c>
      <c r="H5619" s="1102">
        <f>MID(I5619,1,50)</f>
      </c>
      <c r="I5619" s="1" t="s">
        <v>11729</v>
      </c>
      <c r="J5619" s="1104" t="s">
        <v>11730</v>
      </c>
    </row>
    <row x14ac:dyDescent="0.25" r="5620" customHeight="1" ht="23.25">
      <c r="A5620" s="97">
        <v>98</v>
      </c>
      <c r="B5620" s="2" t="s">
        <v>11676</v>
      </c>
      <c r="C5620" s="1101">
        <v>5619</v>
      </c>
      <c r="D5620" s="1101">
        <v>29</v>
      </c>
      <c r="E5620" s="1101">
        <v>76</v>
      </c>
      <c r="F5620" s="1101">
        <v>579</v>
      </c>
      <c r="G5620" s="1101">
        <v>28</v>
      </c>
      <c r="H5620" s="1102">
        <f>MID(I5620,1,50)</f>
      </c>
      <c r="I5620" s="1" t="s">
        <v>11731</v>
      </c>
      <c r="J5620" s="1104" t="s">
        <v>11732</v>
      </c>
    </row>
    <row x14ac:dyDescent="0.25" r="5621" customHeight="1" ht="23.25">
      <c r="A5621" s="97">
        <v>98</v>
      </c>
      <c r="B5621" s="2" t="s">
        <v>11676</v>
      </c>
      <c r="C5621" s="1101">
        <v>5620</v>
      </c>
      <c r="D5621" s="1101">
        <v>29</v>
      </c>
      <c r="E5621" s="1101">
        <v>76</v>
      </c>
      <c r="F5621" s="1101">
        <v>579</v>
      </c>
      <c r="G5621" s="1101">
        <v>29</v>
      </c>
      <c r="H5621" s="1102">
        <f>MID(I5621,1,50)</f>
      </c>
      <c r="I5621" s="1" t="s">
        <v>11733</v>
      </c>
      <c r="J5621" s="1104" t="s">
        <v>11734</v>
      </c>
    </row>
    <row x14ac:dyDescent="0.25" r="5622" customHeight="1" ht="23.25">
      <c r="A5622" s="97">
        <v>98</v>
      </c>
      <c r="B5622" s="2" t="s">
        <v>11676</v>
      </c>
      <c r="C5622" s="1101">
        <v>5621</v>
      </c>
      <c r="D5622" s="1101">
        <v>29</v>
      </c>
      <c r="E5622" s="1101">
        <v>76</v>
      </c>
      <c r="F5622" s="1101">
        <v>579</v>
      </c>
      <c r="G5622" s="1101">
        <v>30</v>
      </c>
      <c r="H5622" s="1102">
        <f>MID(I5622,1,50)</f>
      </c>
      <c r="I5622" s="1" t="s">
        <v>11735</v>
      </c>
      <c r="J5622" s="1104" t="s">
        <v>11736</v>
      </c>
    </row>
    <row x14ac:dyDescent="0.25" r="5623" customHeight="1" ht="23.25">
      <c r="A5623" s="97">
        <v>98</v>
      </c>
      <c r="B5623" s="2" t="s">
        <v>11676</v>
      </c>
      <c r="C5623" s="1101">
        <v>5622</v>
      </c>
      <c r="D5623" s="1101">
        <v>29</v>
      </c>
      <c r="E5623" s="1101">
        <v>76</v>
      </c>
      <c r="F5623" s="1101">
        <v>579</v>
      </c>
      <c r="G5623" s="1101">
        <v>31</v>
      </c>
      <c r="H5623" s="1102">
        <f>MID(I5623,1,50)</f>
      </c>
      <c r="I5623" s="1" t="s">
        <v>11737</v>
      </c>
      <c r="J5623" s="1104" t="s">
        <v>11738</v>
      </c>
    </row>
    <row x14ac:dyDescent="0.25" r="5624" customHeight="1" ht="23.25">
      <c r="A5624" s="97">
        <v>33</v>
      </c>
      <c r="B5624" s="2" t="s">
        <v>11739</v>
      </c>
      <c r="C5624" s="1101">
        <v>5623</v>
      </c>
      <c r="D5624" s="1101">
        <v>29</v>
      </c>
      <c r="E5624" s="1101">
        <v>77</v>
      </c>
      <c r="F5624" s="1101">
        <v>579</v>
      </c>
      <c r="G5624" s="1101">
        <v>1</v>
      </c>
      <c r="H5624" s="1102">
        <f>MID(I5624,1,50)</f>
      </c>
      <c r="I5624" s="1" t="s">
        <v>11740</v>
      </c>
      <c r="J5624" s="1104" t="s">
        <v>11741</v>
      </c>
    </row>
    <row x14ac:dyDescent="0.25" r="5625" customHeight="1" ht="23.25">
      <c r="A5625" s="97">
        <v>33</v>
      </c>
      <c r="B5625" s="2" t="s">
        <v>11739</v>
      </c>
      <c r="C5625" s="1101">
        <v>5624</v>
      </c>
      <c r="D5625" s="1101">
        <v>29</v>
      </c>
      <c r="E5625" s="1101">
        <v>77</v>
      </c>
      <c r="F5625" s="1101">
        <v>579</v>
      </c>
      <c r="G5625" s="1101">
        <v>2</v>
      </c>
      <c r="H5625" s="1102">
        <f>MID(I5625,1,50)</f>
      </c>
      <c r="I5625" s="1" t="s">
        <v>11742</v>
      </c>
      <c r="J5625" s="1104" t="s">
        <v>11743</v>
      </c>
    </row>
    <row x14ac:dyDescent="0.25" r="5626" customHeight="1" ht="23.25">
      <c r="A5626" s="97">
        <v>33</v>
      </c>
      <c r="B5626" s="2" t="s">
        <v>11739</v>
      </c>
      <c r="C5626" s="1101">
        <v>5625</v>
      </c>
      <c r="D5626" s="1101">
        <v>29</v>
      </c>
      <c r="E5626" s="1101">
        <v>77</v>
      </c>
      <c r="F5626" s="1101">
        <v>579</v>
      </c>
      <c r="G5626" s="1101">
        <v>3</v>
      </c>
      <c r="H5626" s="1102">
        <f>MID(I5626,1,50)</f>
      </c>
      <c r="I5626" s="1" t="s">
        <v>11744</v>
      </c>
      <c r="J5626" s="1104" t="s">
        <v>11745</v>
      </c>
    </row>
    <row x14ac:dyDescent="0.25" r="5627" customHeight="1" ht="23.25">
      <c r="A5627" s="97">
        <v>33</v>
      </c>
      <c r="B5627" s="2" t="s">
        <v>11739</v>
      </c>
      <c r="C5627" s="1101">
        <v>5626</v>
      </c>
      <c r="D5627" s="1101">
        <v>29</v>
      </c>
      <c r="E5627" s="1101">
        <v>77</v>
      </c>
      <c r="F5627" s="1101">
        <v>579</v>
      </c>
      <c r="G5627" s="1101">
        <v>4</v>
      </c>
      <c r="H5627" s="1102">
        <f>MID(I5627,1,50)</f>
      </c>
      <c r="I5627" s="1" t="s">
        <v>11746</v>
      </c>
      <c r="J5627" s="1104" t="s">
        <v>11747</v>
      </c>
    </row>
    <row x14ac:dyDescent="0.25" r="5628" customHeight="1" ht="23.25">
      <c r="A5628" s="97">
        <v>33</v>
      </c>
      <c r="B5628" s="2" t="s">
        <v>11739</v>
      </c>
      <c r="C5628" s="1101">
        <v>5627</v>
      </c>
      <c r="D5628" s="1101">
        <v>29</v>
      </c>
      <c r="E5628" s="1101">
        <v>77</v>
      </c>
      <c r="F5628" s="1101">
        <v>579</v>
      </c>
      <c r="G5628" s="1101">
        <v>5</v>
      </c>
      <c r="H5628" s="1102">
        <f>MID(I5628,1,50)</f>
      </c>
      <c r="I5628" s="1" t="s">
        <v>11748</v>
      </c>
      <c r="J5628" s="1104" t="s">
        <v>11749</v>
      </c>
    </row>
    <row x14ac:dyDescent="0.25" r="5629" customHeight="1" ht="23.25">
      <c r="A5629" s="97">
        <v>33</v>
      </c>
      <c r="B5629" s="2" t="s">
        <v>11739</v>
      </c>
      <c r="C5629" s="1101">
        <v>5628</v>
      </c>
      <c r="D5629" s="1101">
        <v>29</v>
      </c>
      <c r="E5629" s="1101">
        <v>77</v>
      </c>
      <c r="F5629" s="1101">
        <v>579</v>
      </c>
      <c r="G5629" s="1101">
        <v>6</v>
      </c>
      <c r="H5629" s="1102">
        <f>MID(I5629,1,50)</f>
      </c>
      <c r="I5629" s="1" t="s">
        <v>11750</v>
      </c>
      <c r="J5629" s="1104" t="s">
        <v>11751</v>
      </c>
    </row>
    <row x14ac:dyDescent="0.25" r="5630" customHeight="1" ht="23.25">
      <c r="A5630" s="97">
        <v>33</v>
      </c>
      <c r="B5630" s="2" t="s">
        <v>11739</v>
      </c>
      <c r="C5630" s="1101">
        <v>5629</v>
      </c>
      <c r="D5630" s="1101">
        <v>29</v>
      </c>
      <c r="E5630" s="1101">
        <v>77</v>
      </c>
      <c r="F5630" s="1101">
        <v>579</v>
      </c>
      <c r="G5630" s="1101">
        <v>7</v>
      </c>
      <c r="H5630" s="1102">
        <f>MID(I5630,1,50)</f>
      </c>
      <c r="I5630" s="1" t="s">
        <v>11752</v>
      </c>
      <c r="J5630" s="1104" t="s">
        <v>11753</v>
      </c>
    </row>
    <row x14ac:dyDescent="0.25" r="5631" customHeight="1" ht="23.25">
      <c r="A5631" s="97">
        <v>33</v>
      </c>
      <c r="B5631" s="2" t="s">
        <v>11739</v>
      </c>
      <c r="C5631" s="1101">
        <v>5630</v>
      </c>
      <c r="D5631" s="1101">
        <v>29</v>
      </c>
      <c r="E5631" s="1101">
        <v>77</v>
      </c>
      <c r="F5631" s="1101">
        <v>579</v>
      </c>
      <c r="G5631" s="1101">
        <v>8</v>
      </c>
      <c r="H5631" s="1102">
        <f>MID(I5631,1,50)</f>
      </c>
      <c r="I5631" s="1" t="s">
        <v>11754</v>
      </c>
      <c r="J5631" s="1104" t="s">
        <v>11755</v>
      </c>
    </row>
    <row x14ac:dyDescent="0.25" r="5632" customHeight="1" ht="23.25">
      <c r="A5632" s="97">
        <v>33</v>
      </c>
      <c r="B5632" s="2" t="s">
        <v>11739</v>
      </c>
      <c r="C5632" s="1101">
        <v>5631</v>
      </c>
      <c r="D5632" s="1101">
        <v>29</v>
      </c>
      <c r="E5632" s="1101">
        <v>77</v>
      </c>
      <c r="F5632" s="1101">
        <v>579</v>
      </c>
      <c r="G5632" s="1101">
        <v>9</v>
      </c>
      <c r="H5632" s="1102">
        <f>MID(I5632,1,50)</f>
      </c>
      <c r="I5632" s="1" t="s">
        <v>11756</v>
      </c>
      <c r="J5632" s="1104" t="s">
        <v>11757</v>
      </c>
    </row>
    <row x14ac:dyDescent="0.25" r="5633" customHeight="1" ht="23.25">
      <c r="A5633" s="97">
        <v>33</v>
      </c>
      <c r="B5633" s="2" t="s">
        <v>11739</v>
      </c>
      <c r="C5633" s="1101">
        <v>5632</v>
      </c>
      <c r="D5633" s="1101">
        <v>29</v>
      </c>
      <c r="E5633" s="1101">
        <v>77</v>
      </c>
      <c r="F5633" s="1101">
        <v>579</v>
      </c>
      <c r="G5633" s="1101">
        <v>10</v>
      </c>
      <c r="H5633" s="1102">
        <f>MID(I5633,1,50)</f>
      </c>
      <c r="I5633" s="1" t="s">
        <v>11758</v>
      </c>
      <c r="J5633" s="1104" t="s">
        <v>11759</v>
      </c>
    </row>
    <row x14ac:dyDescent="0.25" r="5634" customHeight="1" ht="23.25">
      <c r="A5634" s="97">
        <v>33</v>
      </c>
      <c r="B5634" s="2" t="s">
        <v>11739</v>
      </c>
      <c r="C5634" s="1101">
        <v>5633</v>
      </c>
      <c r="D5634" s="1101">
        <v>29</v>
      </c>
      <c r="E5634" s="1101">
        <v>77</v>
      </c>
      <c r="F5634" s="1101">
        <v>579</v>
      </c>
      <c r="G5634" s="1101">
        <v>11</v>
      </c>
      <c r="H5634" s="1102">
        <f>MID(I5634,1,50)</f>
      </c>
      <c r="I5634" s="1" t="s">
        <v>11760</v>
      </c>
      <c r="J5634" s="1104" t="s">
        <v>11761</v>
      </c>
    </row>
    <row x14ac:dyDescent="0.25" r="5635" customHeight="1" ht="23.25">
      <c r="A5635" s="97">
        <v>33</v>
      </c>
      <c r="B5635" s="2" t="s">
        <v>11739</v>
      </c>
      <c r="C5635" s="1101">
        <v>5634</v>
      </c>
      <c r="D5635" s="1101">
        <v>29</v>
      </c>
      <c r="E5635" s="1101">
        <v>77</v>
      </c>
      <c r="F5635" s="1101">
        <v>579</v>
      </c>
      <c r="G5635" s="1101">
        <v>12</v>
      </c>
      <c r="H5635" s="1102">
        <f>MID(I5635,1,50)</f>
      </c>
      <c r="I5635" s="1" t="s">
        <v>11762</v>
      </c>
      <c r="J5635" s="1104" t="s">
        <v>11763</v>
      </c>
    </row>
    <row x14ac:dyDescent="0.25" r="5636" customHeight="1" ht="23.25">
      <c r="A5636" s="97">
        <v>33</v>
      </c>
      <c r="B5636" s="2" t="s">
        <v>11739</v>
      </c>
      <c r="C5636" s="1101">
        <v>5635</v>
      </c>
      <c r="D5636" s="1101">
        <v>29</v>
      </c>
      <c r="E5636" s="1101">
        <v>77</v>
      </c>
      <c r="F5636" s="1101">
        <v>579</v>
      </c>
      <c r="G5636" s="1101">
        <v>13</v>
      </c>
      <c r="H5636" s="1102">
        <f>MID(I5636,1,50)</f>
      </c>
      <c r="I5636" s="1" t="s">
        <v>11764</v>
      </c>
      <c r="J5636" s="1104" t="s">
        <v>11765</v>
      </c>
    </row>
    <row x14ac:dyDescent="0.25" r="5637" customHeight="1" ht="23.25">
      <c r="A5637" s="97">
        <v>33</v>
      </c>
      <c r="B5637" s="2" t="s">
        <v>11739</v>
      </c>
      <c r="C5637" s="1101">
        <v>5636</v>
      </c>
      <c r="D5637" s="1101">
        <v>29</v>
      </c>
      <c r="E5637" s="1101">
        <v>77</v>
      </c>
      <c r="F5637" s="1101">
        <v>579</v>
      </c>
      <c r="G5637" s="1101">
        <v>14</v>
      </c>
      <c r="H5637" s="1102">
        <f>MID(I5637,1,50)</f>
      </c>
      <c r="I5637" s="1" t="s">
        <v>11766</v>
      </c>
      <c r="J5637" s="1104" t="s">
        <v>11767</v>
      </c>
    </row>
    <row x14ac:dyDescent="0.25" r="5638" customHeight="1" ht="23.25">
      <c r="A5638" s="97">
        <v>33</v>
      </c>
      <c r="B5638" s="2" t="s">
        <v>11739</v>
      </c>
      <c r="C5638" s="1101">
        <v>5637</v>
      </c>
      <c r="D5638" s="1101">
        <v>29</v>
      </c>
      <c r="E5638" s="1101">
        <v>77</v>
      </c>
      <c r="F5638" s="1101">
        <v>579</v>
      </c>
      <c r="G5638" s="1101">
        <v>15</v>
      </c>
      <c r="H5638" s="1102">
        <f>MID(I5638,1,50)</f>
      </c>
      <c r="I5638" s="1" t="s">
        <v>11768</v>
      </c>
      <c r="J5638" s="1104" t="s">
        <v>11769</v>
      </c>
    </row>
    <row x14ac:dyDescent="0.25" r="5639" customHeight="1" ht="23.25">
      <c r="A5639" s="97">
        <v>33</v>
      </c>
      <c r="B5639" s="2" t="s">
        <v>11739</v>
      </c>
      <c r="C5639" s="1101">
        <v>5638</v>
      </c>
      <c r="D5639" s="1101">
        <v>29</v>
      </c>
      <c r="E5639" s="1101">
        <v>77</v>
      </c>
      <c r="F5639" s="1101">
        <v>579</v>
      </c>
      <c r="G5639" s="1101">
        <v>16</v>
      </c>
      <c r="H5639" s="1102">
        <f>MID(I5639,1,50)</f>
      </c>
      <c r="I5639" s="1" t="s">
        <v>11770</v>
      </c>
      <c r="J5639" s="1104" t="s">
        <v>11771</v>
      </c>
    </row>
    <row x14ac:dyDescent="0.25" r="5640" customHeight="1" ht="23.25">
      <c r="A5640" s="97">
        <v>33</v>
      </c>
      <c r="B5640" s="2" t="s">
        <v>11739</v>
      </c>
      <c r="C5640" s="1101">
        <v>5639</v>
      </c>
      <c r="D5640" s="1101">
        <v>29</v>
      </c>
      <c r="E5640" s="1101">
        <v>77</v>
      </c>
      <c r="F5640" s="1101">
        <v>579</v>
      </c>
      <c r="G5640" s="1101">
        <v>17</v>
      </c>
      <c r="H5640" s="1102">
        <f>MID(I5640,1,50)</f>
      </c>
      <c r="I5640" s="1" t="s">
        <v>11772</v>
      </c>
      <c r="J5640" s="1104" t="s">
        <v>11773</v>
      </c>
    </row>
    <row x14ac:dyDescent="0.25" r="5641" customHeight="1" ht="23.25">
      <c r="A5641" s="97">
        <v>33</v>
      </c>
      <c r="B5641" s="2" t="s">
        <v>11739</v>
      </c>
      <c r="C5641" s="1101">
        <v>5640</v>
      </c>
      <c r="D5641" s="1101">
        <v>29</v>
      </c>
      <c r="E5641" s="1101">
        <v>77</v>
      </c>
      <c r="F5641" s="1101">
        <v>579</v>
      </c>
      <c r="G5641" s="1101">
        <v>18</v>
      </c>
      <c r="H5641" s="1102">
        <f>MID(I5641,1,50)</f>
      </c>
      <c r="I5641" s="1" t="s">
        <v>11774</v>
      </c>
      <c r="J5641" s="1104" t="s">
        <v>11775</v>
      </c>
    </row>
    <row x14ac:dyDescent="0.25" r="5642" customHeight="1" ht="23.25">
      <c r="A5642" s="97">
        <v>33</v>
      </c>
      <c r="B5642" s="2" t="s">
        <v>11739</v>
      </c>
      <c r="C5642" s="1101">
        <v>5641</v>
      </c>
      <c r="D5642" s="1101">
        <v>29</v>
      </c>
      <c r="E5642" s="1101">
        <v>77</v>
      </c>
      <c r="F5642" s="1101">
        <v>579</v>
      </c>
      <c r="G5642" s="1101">
        <v>19</v>
      </c>
      <c r="H5642" s="1102">
        <f>MID(I5642,1,50)</f>
      </c>
      <c r="I5642" s="1" t="s">
        <v>11768</v>
      </c>
      <c r="J5642" s="1104" t="s">
        <v>11776</v>
      </c>
    </row>
    <row x14ac:dyDescent="0.25" r="5643" customHeight="1" ht="23.25">
      <c r="A5643" s="97">
        <v>33</v>
      </c>
      <c r="B5643" s="2" t="s">
        <v>11739</v>
      </c>
      <c r="C5643" s="1101">
        <v>5642</v>
      </c>
      <c r="D5643" s="1101">
        <v>29</v>
      </c>
      <c r="E5643" s="1101">
        <v>77</v>
      </c>
      <c r="F5643" s="1101">
        <v>580</v>
      </c>
      <c r="G5643" s="1101">
        <v>20</v>
      </c>
      <c r="H5643" s="1102">
        <f>MID(I5643,1,50)</f>
      </c>
      <c r="I5643" s="1" t="s">
        <v>11777</v>
      </c>
      <c r="J5643" s="1104" t="s">
        <v>11778</v>
      </c>
    </row>
    <row x14ac:dyDescent="0.25" r="5644" customHeight="1" ht="23.25">
      <c r="A5644" s="97">
        <v>33</v>
      </c>
      <c r="B5644" s="2" t="s">
        <v>11739</v>
      </c>
      <c r="C5644" s="1101">
        <v>5643</v>
      </c>
      <c r="D5644" s="1101">
        <v>29</v>
      </c>
      <c r="E5644" s="1101">
        <v>77</v>
      </c>
      <c r="F5644" s="1101">
        <v>580</v>
      </c>
      <c r="G5644" s="1101">
        <v>21</v>
      </c>
      <c r="H5644" s="1102">
        <f>MID(I5644,1,50)</f>
      </c>
      <c r="I5644" s="1" t="s">
        <v>11779</v>
      </c>
      <c r="J5644" s="1104" t="s">
        <v>11780</v>
      </c>
    </row>
    <row x14ac:dyDescent="0.25" r="5645" customHeight="1" ht="23.25">
      <c r="A5645" s="97">
        <v>33</v>
      </c>
      <c r="B5645" s="2" t="s">
        <v>11739</v>
      </c>
      <c r="C5645" s="1101">
        <v>5644</v>
      </c>
      <c r="D5645" s="1101">
        <v>29</v>
      </c>
      <c r="E5645" s="1101">
        <v>77</v>
      </c>
      <c r="F5645" s="1101">
        <v>580</v>
      </c>
      <c r="G5645" s="1101">
        <v>22</v>
      </c>
      <c r="H5645" s="1102">
        <f>MID(I5645,1,50)</f>
      </c>
      <c r="I5645" s="1" t="s">
        <v>11781</v>
      </c>
      <c r="J5645" s="1104" t="s">
        <v>11782</v>
      </c>
    </row>
    <row x14ac:dyDescent="0.25" r="5646" customHeight="1" ht="23.25">
      <c r="A5646" s="97">
        <v>33</v>
      </c>
      <c r="B5646" s="2" t="s">
        <v>11739</v>
      </c>
      <c r="C5646" s="1101">
        <v>5645</v>
      </c>
      <c r="D5646" s="1101">
        <v>29</v>
      </c>
      <c r="E5646" s="1101">
        <v>77</v>
      </c>
      <c r="F5646" s="1101">
        <v>580</v>
      </c>
      <c r="G5646" s="1101">
        <v>23</v>
      </c>
      <c r="H5646" s="1102">
        <f>MID(I5646,1,50)</f>
      </c>
      <c r="I5646" s="1" t="s">
        <v>11783</v>
      </c>
      <c r="J5646" s="1104" t="s">
        <v>11784</v>
      </c>
    </row>
    <row x14ac:dyDescent="0.25" r="5647" customHeight="1" ht="23.25">
      <c r="A5647" s="97">
        <v>33</v>
      </c>
      <c r="B5647" s="2" t="s">
        <v>11739</v>
      </c>
      <c r="C5647" s="1101">
        <v>5646</v>
      </c>
      <c r="D5647" s="1101">
        <v>29</v>
      </c>
      <c r="E5647" s="1101">
        <v>77</v>
      </c>
      <c r="F5647" s="1101">
        <v>580</v>
      </c>
      <c r="G5647" s="1101">
        <v>24</v>
      </c>
      <c r="H5647" s="1102">
        <f>MID(I5647,1,50)</f>
      </c>
      <c r="I5647" s="1" t="s">
        <v>11768</v>
      </c>
      <c r="J5647" s="1104" t="s">
        <v>11785</v>
      </c>
    </row>
    <row x14ac:dyDescent="0.25" r="5648" customHeight="1" ht="23.25">
      <c r="A5648" s="97">
        <v>33</v>
      </c>
      <c r="B5648" s="2" t="s">
        <v>11739</v>
      </c>
      <c r="C5648" s="1101">
        <v>5647</v>
      </c>
      <c r="D5648" s="1101">
        <v>29</v>
      </c>
      <c r="E5648" s="1101">
        <v>77</v>
      </c>
      <c r="F5648" s="1101">
        <v>580</v>
      </c>
      <c r="G5648" s="1101">
        <v>25</v>
      </c>
      <c r="H5648" s="1102">
        <f>MID(I5648,1,50)</f>
      </c>
      <c r="I5648" s="1" t="s">
        <v>11786</v>
      </c>
      <c r="J5648" s="1104" t="s">
        <v>11787</v>
      </c>
    </row>
    <row x14ac:dyDescent="0.25" r="5649" customHeight="1" ht="23.25">
      <c r="A5649" s="97">
        <v>33</v>
      </c>
      <c r="B5649" s="2" t="s">
        <v>11739</v>
      </c>
      <c r="C5649" s="1101">
        <v>5648</v>
      </c>
      <c r="D5649" s="1101">
        <v>29</v>
      </c>
      <c r="E5649" s="1101">
        <v>77</v>
      </c>
      <c r="F5649" s="1101">
        <v>580</v>
      </c>
      <c r="G5649" s="1101">
        <v>26</v>
      </c>
      <c r="H5649" s="1102">
        <f>MID(I5649,1,50)</f>
      </c>
      <c r="I5649" s="1" t="s">
        <v>11788</v>
      </c>
      <c r="J5649" s="1104" t="s">
        <v>11789</v>
      </c>
    </row>
    <row x14ac:dyDescent="0.25" r="5650" customHeight="1" ht="23.25">
      <c r="A5650" s="97">
        <v>33</v>
      </c>
      <c r="B5650" s="2" t="s">
        <v>11739</v>
      </c>
      <c r="C5650" s="1101">
        <v>5649</v>
      </c>
      <c r="D5650" s="1101">
        <v>29</v>
      </c>
      <c r="E5650" s="1101">
        <v>77</v>
      </c>
      <c r="F5650" s="1101">
        <v>580</v>
      </c>
      <c r="G5650" s="1101">
        <v>27</v>
      </c>
      <c r="H5650" s="1102">
        <f>MID(I5650,1,50)</f>
      </c>
      <c r="I5650" s="1" t="s">
        <v>11790</v>
      </c>
      <c r="J5650" s="1104" t="s">
        <v>11791</v>
      </c>
    </row>
    <row x14ac:dyDescent="0.25" r="5651" customHeight="1" ht="23.25">
      <c r="A5651" s="97">
        <v>33</v>
      </c>
      <c r="B5651" s="2" t="s">
        <v>11739</v>
      </c>
      <c r="C5651" s="1101">
        <v>5650</v>
      </c>
      <c r="D5651" s="1101">
        <v>29</v>
      </c>
      <c r="E5651" s="1101">
        <v>77</v>
      </c>
      <c r="F5651" s="1101">
        <v>580</v>
      </c>
      <c r="G5651" s="1101">
        <v>28</v>
      </c>
      <c r="H5651" s="1102">
        <f>MID(I5651,1,50)</f>
      </c>
      <c r="I5651" s="1" t="s">
        <v>11768</v>
      </c>
      <c r="J5651" s="1104" t="s">
        <v>11792</v>
      </c>
    </row>
    <row x14ac:dyDescent="0.25" r="5652" customHeight="1" ht="23.25">
      <c r="A5652" s="97">
        <v>33</v>
      </c>
      <c r="B5652" s="2" t="s">
        <v>11739</v>
      </c>
      <c r="C5652" s="1101">
        <v>5651</v>
      </c>
      <c r="D5652" s="1101">
        <v>29</v>
      </c>
      <c r="E5652" s="1101">
        <v>77</v>
      </c>
      <c r="F5652" s="1101">
        <v>580</v>
      </c>
      <c r="G5652" s="1101">
        <v>29</v>
      </c>
      <c r="H5652" s="1102">
        <f>MID(I5652,1,50)</f>
      </c>
      <c r="I5652" s="1" t="s">
        <v>11793</v>
      </c>
      <c r="J5652" s="1104" t="s">
        <v>11794</v>
      </c>
    </row>
    <row x14ac:dyDescent="0.25" r="5653" customHeight="1" ht="23.25">
      <c r="A5653" s="97">
        <v>33</v>
      </c>
      <c r="B5653" s="2" t="s">
        <v>11739</v>
      </c>
      <c r="C5653" s="1101">
        <v>5652</v>
      </c>
      <c r="D5653" s="1101">
        <v>29</v>
      </c>
      <c r="E5653" s="1101">
        <v>77</v>
      </c>
      <c r="F5653" s="1101">
        <v>580</v>
      </c>
      <c r="G5653" s="1101">
        <v>30</v>
      </c>
      <c r="H5653" s="1102">
        <f>MID(I5653,1,50)</f>
      </c>
      <c r="I5653" s="1" t="s">
        <v>11795</v>
      </c>
      <c r="J5653" s="1104" t="s">
        <v>11796</v>
      </c>
    </row>
    <row x14ac:dyDescent="0.25" r="5654" customHeight="1" ht="23.25">
      <c r="A5654" s="97">
        <v>33</v>
      </c>
      <c r="B5654" s="2" t="s">
        <v>11739</v>
      </c>
      <c r="C5654" s="1101">
        <v>5653</v>
      </c>
      <c r="D5654" s="1101">
        <v>29</v>
      </c>
      <c r="E5654" s="1101">
        <v>77</v>
      </c>
      <c r="F5654" s="1101">
        <v>580</v>
      </c>
      <c r="G5654" s="1101">
        <v>31</v>
      </c>
      <c r="H5654" s="1102">
        <f>MID(I5654,1,50)</f>
      </c>
      <c r="I5654" s="1" t="s">
        <v>11797</v>
      </c>
      <c r="J5654" s="1104" t="s">
        <v>11798</v>
      </c>
    </row>
    <row x14ac:dyDescent="0.25" r="5655" customHeight="1" ht="23.25">
      <c r="A5655" s="97">
        <v>33</v>
      </c>
      <c r="B5655" s="2" t="s">
        <v>11739</v>
      </c>
      <c r="C5655" s="1101">
        <v>5654</v>
      </c>
      <c r="D5655" s="1101">
        <v>29</v>
      </c>
      <c r="E5655" s="1101">
        <v>77</v>
      </c>
      <c r="F5655" s="1101">
        <v>580</v>
      </c>
      <c r="G5655" s="1101">
        <v>32</v>
      </c>
      <c r="H5655" s="1102">
        <f>MID(I5655,1,50)</f>
      </c>
      <c r="I5655" s="1" t="s">
        <v>11799</v>
      </c>
      <c r="J5655" s="1104" t="s">
        <v>11800</v>
      </c>
    </row>
    <row x14ac:dyDescent="0.25" r="5656" customHeight="1" ht="23.25">
      <c r="A5656" s="97">
        <v>33</v>
      </c>
      <c r="B5656" s="2" t="s">
        <v>11739</v>
      </c>
      <c r="C5656" s="1101">
        <v>5655</v>
      </c>
      <c r="D5656" s="1101">
        <v>29</v>
      </c>
      <c r="E5656" s="1101">
        <v>77</v>
      </c>
      <c r="F5656" s="1101">
        <v>580</v>
      </c>
      <c r="G5656" s="1101">
        <v>33</v>
      </c>
      <c r="H5656" s="1102">
        <f>MID(I5656,1,50)</f>
      </c>
      <c r="I5656" s="1" t="s">
        <v>11801</v>
      </c>
      <c r="J5656" s="1104" t="s">
        <v>11802</v>
      </c>
    </row>
    <row x14ac:dyDescent="0.25" r="5657" customHeight="1" ht="23.25">
      <c r="A5657" s="97">
        <v>33</v>
      </c>
      <c r="B5657" s="2" t="s">
        <v>11739</v>
      </c>
      <c r="C5657" s="1101">
        <v>5656</v>
      </c>
      <c r="D5657" s="1101">
        <v>29</v>
      </c>
      <c r="E5657" s="1101">
        <v>77</v>
      </c>
      <c r="F5657" s="1101">
        <v>580</v>
      </c>
      <c r="G5657" s="1101">
        <v>34</v>
      </c>
      <c r="H5657" s="1102">
        <f>MID(I5657,1,50)</f>
      </c>
      <c r="I5657" s="1" t="s">
        <v>11768</v>
      </c>
      <c r="J5657" s="1104" t="s">
        <v>11803</v>
      </c>
    </row>
    <row x14ac:dyDescent="0.25" r="5658" customHeight="1" ht="23.25">
      <c r="A5658" s="97">
        <v>33</v>
      </c>
      <c r="B5658" s="2" t="s">
        <v>11739</v>
      </c>
      <c r="C5658" s="1101">
        <v>5657</v>
      </c>
      <c r="D5658" s="1101">
        <v>29</v>
      </c>
      <c r="E5658" s="1101">
        <v>77</v>
      </c>
      <c r="F5658" s="1101">
        <v>580</v>
      </c>
      <c r="G5658" s="1101">
        <v>35</v>
      </c>
      <c r="H5658" s="1102">
        <f>MID(I5658,1,50)</f>
      </c>
      <c r="I5658" s="1" t="s">
        <v>11804</v>
      </c>
      <c r="J5658" s="1104" t="s">
        <v>11805</v>
      </c>
    </row>
    <row x14ac:dyDescent="0.25" r="5659" customHeight="1" ht="23.25">
      <c r="A5659" s="97">
        <v>33</v>
      </c>
      <c r="B5659" s="2" t="s">
        <v>11739</v>
      </c>
      <c r="C5659" s="1101">
        <v>5658</v>
      </c>
      <c r="D5659" s="1101">
        <v>29</v>
      </c>
      <c r="E5659" s="1101">
        <v>77</v>
      </c>
      <c r="F5659" s="1101">
        <v>580</v>
      </c>
      <c r="G5659" s="1101">
        <v>36</v>
      </c>
      <c r="H5659" s="1102">
        <f>MID(I5659,1,50)</f>
      </c>
      <c r="I5659" s="1" t="s">
        <v>11806</v>
      </c>
      <c r="J5659" s="1104" t="s">
        <v>11807</v>
      </c>
    </row>
    <row x14ac:dyDescent="0.25" r="5660" customHeight="1" ht="23.25">
      <c r="A5660" s="97">
        <v>33</v>
      </c>
      <c r="B5660" s="2" t="s">
        <v>11739</v>
      </c>
      <c r="C5660" s="1101">
        <v>5659</v>
      </c>
      <c r="D5660" s="1101">
        <v>29</v>
      </c>
      <c r="E5660" s="1101">
        <v>77</v>
      </c>
      <c r="F5660" s="1101">
        <v>580</v>
      </c>
      <c r="G5660" s="1101">
        <v>37</v>
      </c>
      <c r="H5660" s="1102">
        <f>MID(I5660,1,50)</f>
      </c>
      <c r="I5660" s="1" t="s">
        <v>11768</v>
      </c>
      <c r="J5660" s="1104" t="s">
        <v>11808</v>
      </c>
    </row>
    <row x14ac:dyDescent="0.25" r="5661" customHeight="1" ht="23.25">
      <c r="A5661" s="97">
        <v>33</v>
      </c>
      <c r="B5661" s="2" t="s">
        <v>11739</v>
      </c>
      <c r="C5661" s="1101">
        <v>5660</v>
      </c>
      <c r="D5661" s="1101">
        <v>29</v>
      </c>
      <c r="E5661" s="1101">
        <v>77</v>
      </c>
      <c r="F5661" s="1101">
        <v>580</v>
      </c>
      <c r="G5661" s="1101">
        <v>38</v>
      </c>
      <c r="H5661" s="1102">
        <f>MID(I5661,1,50)</f>
      </c>
      <c r="I5661" s="1" t="s">
        <v>11809</v>
      </c>
      <c r="J5661" s="1104" t="s">
        <v>11810</v>
      </c>
    </row>
    <row x14ac:dyDescent="0.25" r="5662" customHeight="1" ht="23.25">
      <c r="A5662" s="97">
        <v>33</v>
      </c>
      <c r="B5662" s="2" t="s">
        <v>11739</v>
      </c>
      <c r="C5662" s="1101">
        <v>5661</v>
      </c>
      <c r="D5662" s="1101">
        <v>29</v>
      </c>
      <c r="E5662" s="1101">
        <v>77</v>
      </c>
      <c r="F5662" s="1101">
        <v>580</v>
      </c>
      <c r="G5662" s="1101">
        <v>39</v>
      </c>
      <c r="H5662" s="1102">
        <f>MID(I5662,1,50)</f>
      </c>
      <c r="I5662" s="1" t="s">
        <v>11811</v>
      </c>
      <c r="J5662" s="1104" t="s">
        <v>11812</v>
      </c>
    </row>
    <row x14ac:dyDescent="0.25" r="5663" customHeight="1" ht="23.25">
      <c r="A5663" s="97">
        <v>33</v>
      </c>
      <c r="B5663" s="2" t="s">
        <v>11739</v>
      </c>
      <c r="C5663" s="1101">
        <v>5662</v>
      </c>
      <c r="D5663" s="1101">
        <v>29</v>
      </c>
      <c r="E5663" s="1101">
        <v>77</v>
      </c>
      <c r="F5663" s="1101">
        <v>580</v>
      </c>
      <c r="G5663" s="1101">
        <v>40</v>
      </c>
      <c r="H5663" s="1102">
        <f>MID(I5663,1,50)</f>
      </c>
      <c r="I5663" s="1" t="s">
        <v>11813</v>
      </c>
      <c r="J5663" s="1104" t="s">
        <v>11814</v>
      </c>
    </row>
    <row x14ac:dyDescent="0.25" r="5664" customHeight="1" ht="23.25">
      <c r="A5664" s="97">
        <v>33</v>
      </c>
      <c r="B5664" s="2" t="s">
        <v>11739</v>
      </c>
      <c r="C5664" s="1101">
        <v>5663</v>
      </c>
      <c r="D5664" s="1101">
        <v>29</v>
      </c>
      <c r="E5664" s="1101">
        <v>77</v>
      </c>
      <c r="F5664" s="1101">
        <v>580</v>
      </c>
      <c r="G5664" s="1101">
        <v>41</v>
      </c>
      <c r="H5664" s="1102">
        <f>MID(I5664,1,50)</f>
      </c>
      <c r="I5664" s="1" t="s">
        <v>11815</v>
      </c>
      <c r="J5664" s="1104" t="s">
        <v>11816</v>
      </c>
    </row>
    <row x14ac:dyDescent="0.25" r="5665" customHeight="1" ht="23.25">
      <c r="A5665" s="97">
        <v>33</v>
      </c>
      <c r="B5665" s="2" t="s">
        <v>11739</v>
      </c>
      <c r="C5665" s="1101">
        <v>5664</v>
      </c>
      <c r="D5665" s="1101">
        <v>29</v>
      </c>
      <c r="E5665" s="1101">
        <v>77</v>
      </c>
      <c r="F5665" s="1101">
        <v>580</v>
      </c>
      <c r="G5665" s="1101">
        <v>42</v>
      </c>
      <c r="H5665" s="1102">
        <f>MID(I5665,1,50)</f>
      </c>
      <c r="I5665" s="1" t="s">
        <v>11817</v>
      </c>
      <c r="J5665" s="1104" t="s">
        <v>11818</v>
      </c>
    </row>
    <row x14ac:dyDescent="0.25" r="5666" customHeight="1" ht="23.25">
      <c r="A5666" s="97">
        <v>33</v>
      </c>
      <c r="B5666" s="2" t="s">
        <v>11739</v>
      </c>
      <c r="C5666" s="1101">
        <v>5665</v>
      </c>
      <c r="D5666" s="1101">
        <v>29</v>
      </c>
      <c r="E5666" s="1101">
        <v>77</v>
      </c>
      <c r="F5666" s="1101">
        <v>580</v>
      </c>
      <c r="G5666" s="1101">
        <v>43</v>
      </c>
      <c r="H5666" s="1102">
        <f>MID(I5666,1,50)</f>
      </c>
      <c r="I5666" s="1" t="s">
        <v>11819</v>
      </c>
      <c r="J5666" s="1104" t="s">
        <v>11820</v>
      </c>
    </row>
    <row x14ac:dyDescent="0.25" r="5667" customHeight="1" ht="23.25">
      <c r="A5667" s="97">
        <v>33</v>
      </c>
      <c r="B5667" s="2" t="s">
        <v>11739</v>
      </c>
      <c r="C5667" s="1101">
        <v>5666</v>
      </c>
      <c r="D5667" s="1101">
        <v>29</v>
      </c>
      <c r="E5667" s="1101">
        <v>77</v>
      </c>
      <c r="F5667" s="1101">
        <v>580</v>
      </c>
      <c r="G5667" s="1101">
        <v>44</v>
      </c>
      <c r="H5667" s="1102">
        <f>MID(I5667,1,50)</f>
      </c>
      <c r="I5667" s="1" t="s">
        <v>8256</v>
      </c>
      <c r="J5667" s="1104" t="s">
        <v>11821</v>
      </c>
    </row>
    <row x14ac:dyDescent="0.25" r="5668" customHeight="1" ht="23.25">
      <c r="A5668" s="97">
        <v>33</v>
      </c>
      <c r="B5668" s="2" t="s">
        <v>11739</v>
      </c>
      <c r="C5668" s="1101">
        <v>5667</v>
      </c>
      <c r="D5668" s="1101">
        <v>29</v>
      </c>
      <c r="E5668" s="1101">
        <v>77</v>
      </c>
      <c r="F5668" s="1101">
        <v>580</v>
      </c>
      <c r="G5668" s="1101">
        <v>45</v>
      </c>
      <c r="H5668" s="1102">
        <f>MID(I5668,1,50)</f>
      </c>
      <c r="I5668" s="1" t="s">
        <v>11768</v>
      </c>
      <c r="J5668" s="1104" t="s">
        <v>11822</v>
      </c>
    </row>
    <row x14ac:dyDescent="0.25" r="5669" customHeight="1" ht="23.25">
      <c r="A5669" s="97">
        <v>33</v>
      </c>
      <c r="B5669" s="2" t="s">
        <v>11739</v>
      </c>
      <c r="C5669" s="1101">
        <v>5668</v>
      </c>
      <c r="D5669" s="1101">
        <v>29</v>
      </c>
      <c r="E5669" s="1101">
        <v>77</v>
      </c>
      <c r="F5669" s="1101">
        <v>580</v>
      </c>
      <c r="G5669" s="1101">
        <v>46</v>
      </c>
      <c r="H5669" s="1102">
        <f>MID(I5669,1,50)</f>
      </c>
      <c r="I5669" s="1" t="s">
        <v>11823</v>
      </c>
      <c r="J5669" s="1104" t="s">
        <v>11824</v>
      </c>
    </row>
    <row x14ac:dyDescent="0.25" r="5670" customHeight="1" ht="23.25">
      <c r="A5670" s="97">
        <v>33</v>
      </c>
      <c r="B5670" s="2" t="s">
        <v>11739</v>
      </c>
      <c r="C5670" s="1101">
        <v>5669</v>
      </c>
      <c r="D5670" s="1101">
        <v>29</v>
      </c>
      <c r="E5670" s="1101">
        <v>77</v>
      </c>
      <c r="F5670" s="1101">
        <v>580</v>
      </c>
      <c r="G5670" s="1101">
        <v>47</v>
      </c>
      <c r="H5670" s="1102">
        <f>MID(I5670,1,50)</f>
      </c>
      <c r="I5670" s="1" t="s">
        <v>11768</v>
      </c>
      <c r="J5670" s="1104" t="s">
        <v>11825</v>
      </c>
    </row>
    <row x14ac:dyDescent="0.25" r="5671" customHeight="1" ht="23.25">
      <c r="A5671" s="97">
        <v>33</v>
      </c>
      <c r="B5671" s="2" t="s">
        <v>11739</v>
      </c>
      <c r="C5671" s="1101">
        <v>5670</v>
      </c>
      <c r="D5671" s="1101">
        <v>29</v>
      </c>
      <c r="E5671" s="1101">
        <v>77</v>
      </c>
      <c r="F5671" s="1101">
        <v>580</v>
      </c>
      <c r="G5671" s="1101">
        <v>48</v>
      </c>
      <c r="H5671" s="1102">
        <f>MID(I5671,1,50)</f>
      </c>
      <c r="I5671" s="1" t="s">
        <v>11826</v>
      </c>
      <c r="J5671" s="1104" t="s">
        <v>11827</v>
      </c>
    </row>
    <row x14ac:dyDescent="0.25" r="5672" customHeight="1" ht="23.25">
      <c r="A5672" s="97">
        <v>33</v>
      </c>
      <c r="B5672" s="2" t="s">
        <v>11739</v>
      </c>
      <c r="C5672" s="1101">
        <v>5671</v>
      </c>
      <c r="D5672" s="1101">
        <v>29</v>
      </c>
      <c r="E5672" s="1101">
        <v>77</v>
      </c>
      <c r="F5672" s="1101">
        <v>580</v>
      </c>
      <c r="G5672" s="1101">
        <v>49</v>
      </c>
      <c r="H5672" s="1102">
        <f>MID(I5672,1,50)</f>
      </c>
      <c r="I5672" s="1" t="s">
        <v>11768</v>
      </c>
      <c r="J5672" s="1104" t="s">
        <v>11828</v>
      </c>
    </row>
    <row x14ac:dyDescent="0.25" r="5673" customHeight="1" ht="23.25">
      <c r="A5673" s="97">
        <v>33</v>
      </c>
      <c r="B5673" s="2" t="s">
        <v>11739</v>
      </c>
      <c r="C5673" s="1101">
        <v>5672</v>
      </c>
      <c r="D5673" s="1101">
        <v>29</v>
      </c>
      <c r="E5673" s="1101">
        <v>77</v>
      </c>
      <c r="F5673" s="1101">
        <v>580</v>
      </c>
      <c r="G5673" s="1101">
        <v>50</v>
      </c>
      <c r="H5673" s="1102">
        <f>MID(I5673,1,50)</f>
      </c>
      <c r="I5673" s="1" t="s">
        <v>11829</v>
      </c>
      <c r="J5673" s="1104" t="s">
        <v>11830</v>
      </c>
    </row>
    <row x14ac:dyDescent="0.25" r="5674" customHeight="1" ht="23.25">
      <c r="A5674" s="97">
        <v>80</v>
      </c>
      <c r="B5674" s="2" t="s">
        <v>11831</v>
      </c>
      <c r="C5674" s="1101">
        <v>5673</v>
      </c>
      <c r="D5674" s="1101">
        <v>30</v>
      </c>
      <c r="E5674" s="1101">
        <v>78</v>
      </c>
      <c r="F5674" s="1101">
        <v>581</v>
      </c>
      <c r="G5674" s="1101">
        <v>1</v>
      </c>
      <c r="H5674" s="1102">
        <f>MID(I5674,1,50)</f>
      </c>
      <c r="I5674" s="1" t="s">
        <v>11832</v>
      </c>
      <c r="J5674" s="1104" t="s">
        <v>11833</v>
      </c>
    </row>
    <row x14ac:dyDescent="0.25" r="5675" customHeight="1" ht="23.25">
      <c r="A5675" s="97">
        <v>80</v>
      </c>
      <c r="B5675" s="2" t="s">
        <v>11831</v>
      </c>
      <c r="C5675" s="1101">
        <v>5674</v>
      </c>
      <c r="D5675" s="1101">
        <v>30</v>
      </c>
      <c r="E5675" s="1101">
        <v>78</v>
      </c>
      <c r="F5675" s="1101">
        <v>581</v>
      </c>
      <c r="G5675" s="1101">
        <v>2</v>
      </c>
      <c r="H5675" s="1102">
        <f>MID(I5675,1,50)</f>
      </c>
      <c r="I5675" s="1" t="s">
        <v>11834</v>
      </c>
      <c r="J5675" s="1104" t="s">
        <v>11835</v>
      </c>
    </row>
    <row x14ac:dyDescent="0.25" r="5676" customHeight="1" ht="23.25">
      <c r="A5676" s="97">
        <v>80</v>
      </c>
      <c r="B5676" s="2" t="s">
        <v>11831</v>
      </c>
      <c r="C5676" s="1101">
        <v>5675</v>
      </c>
      <c r="D5676" s="1101">
        <v>30</v>
      </c>
      <c r="E5676" s="1101">
        <v>78</v>
      </c>
      <c r="F5676" s="1101">
        <v>581</v>
      </c>
      <c r="G5676" s="1101">
        <v>3</v>
      </c>
      <c r="H5676" s="1102">
        <f>MID(I5676,1,50)</f>
      </c>
      <c r="I5676" s="1" t="s">
        <v>11836</v>
      </c>
      <c r="J5676" s="1104" t="s">
        <v>11837</v>
      </c>
    </row>
    <row x14ac:dyDescent="0.25" r="5677" customHeight="1" ht="23.25">
      <c r="A5677" s="97">
        <v>80</v>
      </c>
      <c r="B5677" s="2" t="s">
        <v>11831</v>
      </c>
      <c r="C5677" s="1101">
        <v>5676</v>
      </c>
      <c r="D5677" s="1101">
        <v>30</v>
      </c>
      <c r="E5677" s="1101">
        <v>78</v>
      </c>
      <c r="F5677" s="1101">
        <v>581</v>
      </c>
      <c r="G5677" s="1101">
        <v>4</v>
      </c>
      <c r="H5677" s="1102">
        <f>MID(I5677,1,50)</f>
      </c>
      <c r="I5677" s="1" t="s">
        <v>11838</v>
      </c>
      <c r="J5677" s="1104" t="s">
        <v>11839</v>
      </c>
    </row>
    <row x14ac:dyDescent="0.25" r="5678" customHeight="1" ht="23.25">
      <c r="A5678" s="97">
        <v>80</v>
      </c>
      <c r="B5678" s="2" t="s">
        <v>11831</v>
      </c>
      <c r="C5678" s="1101">
        <v>5677</v>
      </c>
      <c r="D5678" s="1101">
        <v>30</v>
      </c>
      <c r="E5678" s="1101">
        <v>78</v>
      </c>
      <c r="F5678" s="1101">
        <v>581</v>
      </c>
      <c r="G5678" s="1101">
        <v>5</v>
      </c>
      <c r="H5678" s="1102">
        <f>MID(I5678,1,50)</f>
      </c>
      <c r="I5678" s="1" t="s">
        <v>11840</v>
      </c>
      <c r="J5678" s="1104" t="s">
        <v>11841</v>
      </c>
    </row>
    <row x14ac:dyDescent="0.25" r="5679" customHeight="1" ht="23.25">
      <c r="A5679" s="97">
        <v>80</v>
      </c>
      <c r="B5679" s="2" t="s">
        <v>11831</v>
      </c>
      <c r="C5679" s="1101">
        <v>5678</v>
      </c>
      <c r="D5679" s="1101">
        <v>30</v>
      </c>
      <c r="E5679" s="1101">
        <v>78</v>
      </c>
      <c r="F5679" s="1101">
        <v>581</v>
      </c>
      <c r="G5679" s="1101">
        <v>6</v>
      </c>
      <c r="H5679" s="1102">
        <f>MID(I5679,1,50)</f>
      </c>
      <c r="I5679" s="1" t="s">
        <v>11842</v>
      </c>
      <c r="J5679" s="1104" t="s">
        <v>11843</v>
      </c>
    </row>
    <row x14ac:dyDescent="0.25" r="5680" customHeight="1" ht="23.25">
      <c r="A5680" s="97">
        <v>80</v>
      </c>
      <c r="B5680" s="2" t="s">
        <v>11831</v>
      </c>
      <c r="C5680" s="1101">
        <v>5679</v>
      </c>
      <c r="D5680" s="1101">
        <v>30</v>
      </c>
      <c r="E5680" s="1101">
        <v>78</v>
      </c>
      <c r="F5680" s="1101">
        <v>581</v>
      </c>
      <c r="G5680" s="1101">
        <v>7</v>
      </c>
      <c r="H5680" s="1102">
        <f>MID(I5680,1,50)</f>
      </c>
      <c r="I5680" s="1" t="s">
        <v>11844</v>
      </c>
      <c r="J5680" s="1104" t="s">
        <v>11845</v>
      </c>
    </row>
    <row x14ac:dyDescent="0.25" r="5681" customHeight="1" ht="23.25">
      <c r="A5681" s="97">
        <v>80</v>
      </c>
      <c r="B5681" s="2" t="s">
        <v>11831</v>
      </c>
      <c r="C5681" s="1101">
        <v>5680</v>
      </c>
      <c r="D5681" s="1101">
        <v>30</v>
      </c>
      <c r="E5681" s="1101">
        <v>78</v>
      </c>
      <c r="F5681" s="1101">
        <v>581</v>
      </c>
      <c r="G5681" s="1101">
        <v>8</v>
      </c>
      <c r="H5681" s="1102">
        <f>MID(I5681,1,50)</f>
      </c>
      <c r="I5681" s="1" t="s">
        <v>11846</v>
      </c>
      <c r="J5681" s="1104" t="s">
        <v>11847</v>
      </c>
    </row>
    <row x14ac:dyDescent="0.25" r="5682" customHeight="1" ht="23.25">
      <c r="A5682" s="97">
        <v>80</v>
      </c>
      <c r="B5682" s="2" t="s">
        <v>11831</v>
      </c>
      <c r="C5682" s="1101">
        <v>5681</v>
      </c>
      <c r="D5682" s="1101">
        <v>30</v>
      </c>
      <c r="E5682" s="1101">
        <v>78</v>
      </c>
      <c r="F5682" s="1101">
        <v>581</v>
      </c>
      <c r="G5682" s="1101">
        <v>9</v>
      </c>
      <c r="H5682" s="1102">
        <f>MID(I5682,1,50)</f>
      </c>
      <c r="I5682" s="1" t="s">
        <v>11848</v>
      </c>
      <c r="J5682" s="1104" t="s">
        <v>11849</v>
      </c>
    </row>
    <row x14ac:dyDescent="0.25" r="5683" customHeight="1" ht="23.25">
      <c r="A5683" s="97">
        <v>80</v>
      </c>
      <c r="B5683" s="2" t="s">
        <v>11831</v>
      </c>
      <c r="C5683" s="1101">
        <v>5682</v>
      </c>
      <c r="D5683" s="1101">
        <v>30</v>
      </c>
      <c r="E5683" s="1101">
        <v>78</v>
      </c>
      <c r="F5683" s="1101">
        <v>581</v>
      </c>
      <c r="G5683" s="1101">
        <v>10</v>
      </c>
      <c r="H5683" s="1102">
        <f>MID(I5683,1,50)</f>
      </c>
      <c r="I5683" s="1" t="s">
        <v>11850</v>
      </c>
      <c r="J5683" s="1104" t="s">
        <v>11851</v>
      </c>
    </row>
    <row x14ac:dyDescent="0.25" r="5684" customHeight="1" ht="23.25">
      <c r="A5684" s="97">
        <v>80</v>
      </c>
      <c r="B5684" s="2" t="s">
        <v>11831</v>
      </c>
      <c r="C5684" s="1101">
        <v>5683</v>
      </c>
      <c r="D5684" s="1101">
        <v>30</v>
      </c>
      <c r="E5684" s="1101">
        <v>78</v>
      </c>
      <c r="F5684" s="1101">
        <v>581</v>
      </c>
      <c r="G5684" s="1101">
        <v>11</v>
      </c>
      <c r="H5684" s="1102">
        <f>MID(I5684,1,50)</f>
      </c>
      <c r="I5684" s="1" t="s">
        <v>11852</v>
      </c>
      <c r="J5684" s="1104" t="s">
        <v>11853</v>
      </c>
    </row>
    <row x14ac:dyDescent="0.25" r="5685" customHeight="1" ht="23.25">
      <c r="A5685" s="97">
        <v>80</v>
      </c>
      <c r="B5685" s="2" t="s">
        <v>11831</v>
      </c>
      <c r="C5685" s="1101">
        <v>5684</v>
      </c>
      <c r="D5685" s="1101">
        <v>30</v>
      </c>
      <c r="E5685" s="1101">
        <v>78</v>
      </c>
      <c r="F5685" s="1101">
        <v>581</v>
      </c>
      <c r="G5685" s="1101">
        <v>12</v>
      </c>
      <c r="H5685" s="1102">
        <f>MID(I5685,1,50)</f>
      </c>
      <c r="I5685" s="1" t="s">
        <v>11854</v>
      </c>
      <c r="J5685" s="1104" t="s">
        <v>11855</v>
      </c>
    </row>
    <row x14ac:dyDescent="0.25" r="5686" customHeight="1" ht="23.25">
      <c r="A5686" s="97">
        <v>80</v>
      </c>
      <c r="B5686" s="2" t="s">
        <v>11831</v>
      </c>
      <c r="C5686" s="1101">
        <v>5685</v>
      </c>
      <c r="D5686" s="1101">
        <v>30</v>
      </c>
      <c r="E5686" s="1101">
        <v>78</v>
      </c>
      <c r="F5686" s="1101">
        <v>581</v>
      </c>
      <c r="G5686" s="1101">
        <v>13</v>
      </c>
      <c r="H5686" s="1102">
        <f>MID(I5686,1,50)</f>
      </c>
      <c r="I5686" s="1" t="s">
        <v>11856</v>
      </c>
      <c r="J5686" s="1104" t="s">
        <v>11857</v>
      </c>
    </row>
    <row x14ac:dyDescent="0.25" r="5687" customHeight="1" ht="23.25">
      <c r="A5687" s="97">
        <v>80</v>
      </c>
      <c r="B5687" s="2" t="s">
        <v>11831</v>
      </c>
      <c r="C5687" s="1101">
        <v>5686</v>
      </c>
      <c r="D5687" s="1101">
        <v>30</v>
      </c>
      <c r="E5687" s="1101">
        <v>78</v>
      </c>
      <c r="F5687" s="1101">
        <v>581</v>
      </c>
      <c r="G5687" s="1101">
        <v>14</v>
      </c>
      <c r="H5687" s="1102">
        <f>MID(I5687,1,50)</f>
      </c>
      <c r="I5687" s="1" t="s">
        <v>11858</v>
      </c>
      <c r="J5687" s="1104" t="s">
        <v>11859</v>
      </c>
    </row>
    <row x14ac:dyDescent="0.25" r="5688" customHeight="1" ht="23.25">
      <c r="A5688" s="97">
        <v>80</v>
      </c>
      <c r="B5688" s="2" t="s">
        <v>11831</v>
      </c>
      <c r="C5688" s="1101">
        <v>5687</v>
      </c>
      <c r="D5688" s="1101">
        <v>30</v>
      </c>
      <c r="E5688" s="1101">
        <v>78</v>
      </c>
      <c r="F5688" s="1101">
        <v>581</v>
      </c>
      <c r="G5688" s="1101">
        <v>15</v>
      </c>
      <c r="H5688" s="1102">
        <f>MID(I5688,1,50)</f>
      </c>
      <c r="I5688" s="1" t="s">
        <v>11860</v>
      </c>
      <c r="J5688" s="1104" t="s">
        <v>11861</v>
      </c>
    </row>
    <row x14ac:dyDescent="0.25" r="5689" customHeight="1" ht="23.25">
      <c r="A5689" s="97">
        <v>80</v>
      </c>
      <c r="B5689" s="2" t="s">
        <v>11831</v>
      </c>
      <c r="C5689" s="1101">
        <v>5688</v>
      </c>
      <c r="D5689" s="1101">
        <v>30</v>
      </c>
      <c r="E5689" s="1101">
        <v>78</v>
      </c>
      <c r="F5689" s="1101">
        <v>581</v>
      </c>
      <c r="G5689" s="1101">
        <v>16</v>
      </c>
      <c r="H5689" s="1102">
        <f>MID(I5689,1,50)</f>
      </c>
      <c r="I5689" s="1" t="s">
        <v>11862</v>
      </c>
      <c r="J5689" s="1104" t="s">
        <v>11863</v>
      </c>
    </row>
    <row x14ac:dyDescent="0.25" r="5690" customHeight="1" ht="23.25">
      <c r="A5690" s="97">
        <v>80</v>
      </c>
      <c r="B5690" s="2" t="s">
        <v>11831</v>
      </c>
      <c r="C5690" s="1101">
        <v>5689</v>
      </c>
      <c r="D5690" s="1101">
        <v>30</v>
      </c>
      <c r="E5690" s="1101">
        <v>78</v>
      </c>
      <c r="F5690" s="1101">
        <v>581</v>
      </c>
      <c r="G5690" s="1101">
        <v>17</v>
      </c>
      <c r="H5690" s="1102">
        <f>MID(I5690,1,50)</f>
      </c>
      <c r="I5690" s="1" t="s">
        <v>11864</v>
      </c>
      <c r="J5690" s="1104" t="s">
        <v>11865</v>
      </c>
    </row>
    <row x14ac:dyDescent="0.25" r="5691" customHeight="1" ht="23.25">
      <c r="A5691" s="97">
        <v>80</v>
      </c>
      <c r="B5691" s="2" t="s">
        <v>11831</v>
      </c>
      <c r="C5691" s="1101">
        <v>5690</v>
      </c>
      <c r="D5691" s="1101">
        <v>30</v>
      </c>
      <c r="E5691" s="1101">
        <v>78</v>
      </c>
      <c r="F5691" s="1101">
        <v>581</v>
      </c>
      <c r="G5691" s="1101">
        <v>18</v>
      </c>
      <c r="H5691" s="1102">
        <f>MID(I5691,1,50)</f>
      </c>
      <c r="I5691" s="1" t="s">
        <v>11866</v>
      </c>
      <c r="J5691" s="1104" t="s">
        <v>11867</v>
      </c>
    </row>
    <row x14ac:dyDescent="0.25" r="5692" customHeight="1" ht="23.25">
      <c r="A5692" s="97">
        <v>80</v>
      </c>
      <c r="B5692" s="2" t="s">
        <v>11831</v>
      </c>
      <c r="C5692" s="1101">
        <v>5691</v>
      </c>
      <c r="D5692" s="1101">
        <v>30</v>
      </c>
      <c r="E5692" s="1101">
        <v>78</v>
      </c>
      <c r="F5692" s="1101">
        <v>581</v>
      </c>
      <c r="G5692" s="1101">
        <v>19</v>
      </c>
      <c r="H5692" s="1102">
        <f>MID(I5692,1,50)</f>
      </c>
      <c r="I5692" s="1" t="s">
        <v>11868</v>
      </c>
      <c r="J5692" s="1104" t="s">
        <v>11869</v>
      </c>
    </row>
    <row x14ac:dyDescent="0.25" r="5693" customHeight="1" ht="23.25">
      <c r="A5693" s="97">
        <v>80</v>
      </c>
      <c r="B5693" s="2" t="s">
        <v>11831</v>
      </c>
      <c r="C5693" s="1101">
        <v>5692</v>
      </c>
      <c r="D5693" s="1101">
        <v>30</v>
      </c>
      <c r="E5693" s="1101">
        <v>78</v>
      </c>
      <c r="F5693" s="1101">
        <v>581</v>
      </c>
      <c r="G5693" s="1101">
        <v>20</v>
      </c>
      <c r="H5693" s="1102">
        <f>MID(I5693,1,50)</f>
      </c>
      <c r="I5693" s="1" t="s">
        <v>11870</v>
      </c>
      <c r="J5693" s="1104" t="s">
        <v>11871</v>
      </c>
    </row>
    <row x14ac:dyDescent="0.25" r="5694" customHeight="1" ht="23.25">
      <c r="A5694" s="97">
        <v>80</v>
      </c>
      <c r="B5694" s="2" t="s">
        <v>11831</v>
      </c>
      <c r="C5694" s="1101">
        <v>5693</v>
      </c>
      <c r="D5694" s="1101">
        <v>30</v>
      </c>
      <c r="E5694" s="1101">
        <v>78</v>
      </c>
      <c r="F5694" s="1101">
        <v>581</v>
      </c>
      <c r="G5694" s="1101">
        <v>21</v>
      </c>
      <c r="H5694" s="1102">
        <f>MID(I5694,1,50)</f>
      </c>
      <c r="I5694" s="1" t="s">
        <v>11872</v>
      </c>
      <c r="J5694" s="1104" t="s">
        <v>11873</v>
      </c>
    </row>
    <row x14ac:dyDescent="0.25" r="5695" customHeight="1" ht="23.25">
      <c r="A5695" s="97">
        <v>80</v>
      </c>
      <c r="B5695" s="2" t="s">
        <v>11831</v>
      </c>
      <c r="C5695" s="1101">
        <v>5694</v>
      </c>
      <c r="D5695" s="1101">
        <v>30</v>
      </c>
      <c r="E5695" s="1101">
        <v>78</v>
      </c>
      <c r="F5695" s="1101">
        <v>581</v>
      </c>
      <c r="G5695" s="1101">
        <v>22</v>
      </c>
      <c r="H5695" s="1102">
        <f>MID(I5695,1,50)</f>
      </c>
      <c r="I5695" s="1" t="s">
        <v>11874</v>
      </c>
      <c r="J5695" s="1104" t="s">
        <v>11875</v>
      </c>
    </row>
    <row x14ac:dyDescent="0.25" r="5696" customHeight="1" ht="23.25">
      <c r="A5696" s="97">
        <v>80</v>
      </c>
      <c r="B5696" s="2" t="s">
        <v>11831</v>
      </c>
      <c r="C5696" s="1101">
        <v>5695</v>
      </c>
      <c r="D5696" s="1101">
        <v>30</v>
      </c>
      <c r="E5696" s="1101">
        <v>78</v>
      </c>
      <c r="F5696" s="1101">
        <v>581</v>
      </c>
      <c r="G5696" s="1101">
        <v>23</v>
      </c>
      <c r="H5696" s="1102">
        <f>MID(I5696,1,50)</f>
      </c>
      <c r="I5696" s="1" t="s">
        <v>11876</v>
      </c>
      <c r="J5696" s="1104" t="s">
        <v>11877</v>
      </c>
    </row>
    <row x14ac:dyDescent="0.25" r="5697" customHeight="1" ht="23.25">
      <c r="A5697" s="97">
        <v>80</v>
      </c>
      <c r="B5697" s="2" t="s">
        <v>11831</v>
      </c>
      <c r="C5697" s="1101">
        <v>5696</v>
      </c>
      <c r="D5697" s="1101">
        <v>30</v>
      </c>
      <c r="E5697" s="1101">
        <v>78</v>
      </c>
      <c r="F5697" s="1101">
        <v>581</v>
      </c>
      <c r="G5697" s="1101">
        <v>24</v>
      </c>
      <c r="H5697" s="1102">
        <f>MID(I5697,1,50)</f>
      </c>
      <c r="I5697" s="1" t="s">
        <v>11878</v>
      </c>
      <c r="J5697" s="1104" t="s">
        <v>11879</v>
      </c>
    </row>
    <row x14ac:dyDescent="0.25" r="5698" customHeight="1" ht="23.25">
      <c r="A5698" s="97">
        <v>80</v>
      </c>
      <c r="B5698" s="2" t="s">
        <v>11831</v>
      </c>
      <c r="C5698" s="1101">
        <v>5697</v>
      </c>
      <c r="D5698" s="1101">
        <v>30</v>
      </c>
      <c r="E5698" s="1101">
        <v>78</v>
      </c>
      <c r="F5698" s="1101">
        <v>581</v>
      </c>
      <c r="G5698" s="1101">
        <v>25</v>
      </c>
      <c r="H5698" s="1102">
        <f>MID(I5698,1,50)</f>
      </c>
      <c r="I5698" s="1" t="s">
        <v>11880</v>
      </c>
      <c r="J5698" s="1104" t="s">
        <v>11881</v>
      </c>
    </row>
    <row x14ac:dyDescent="0.25" r="5699" customHeight="1" ht="23.25">
      <c r="A5699" s="97">
        <v>80</v>
      </c>
      <c r="B5699" s="2" t="s">
        <v>11831</v>
      </c>
      <c r="C5699" s="1101">
        <v>5698</v>
      </c>
      <c r="D5699" s="1101">
        <v>30</v>
      </c>
      <c r="E5699" s="1101">
        <v>78</v>
      </c>
      <c r="F5699" s="1101">
        <v>581</v>
      </c>
      <c r="G5699" s="1101">
        <v>26</v>
      </c>
      <c r="H5699" s="1102">
        <f>MID(I5699,1,50)</f>
      </c>
      <c r="I5699" s="1" t="s">
        <v>11882</v>
      </c>
      <c r="J5699" s="1104" t="s">
        <v>11883</v>
      </c>
    </row>
    <row x14ac:dyDescent="0.25" r="5700" customHeight="1" ht="23.25">
      <c r="A5700" s="97">
        <v>80</v>
      </c>
      <c r="B5700" s="2" t="s">
        <v>11831</v>
      </c>
      <c r="C5700" s="1101">
        <v>5699</v>
      </c>
      <c r="D5700" s="1101">
        <v>30</v>
      </c>
      <c r="E5700" s="1101">
        <v>78</v>
      </c>
      <c r="F5700" s="1101">
        <v>581</v>
      </c>
      <c r="G5700" s="1101">
        <v>27</v>
      </c>
      <c r="H5700" s="1102">
        <f>MID(I5700,1,50)</f>
      </c>
      <c r="I5700" s="1" t="s">
        <v>11884</v>
      </c>
      <c r="J5700" s="1104" t="s">
        <v>11885</v>
      </c>
    </row>
    <row x14ac:dyDescent="0.25" r="5701" customHeight="1" ht="23.25">
      <c r="A5701" s="97">
        <v>80</v>
      </c>
      <c r="B5701" s="2" t="s">
        <v>11831</v>
      </c>
      <c r="C5701" s="1101">
        <v>5700</v>
      </c>
      <c r="D5701" s="1101">
        <v>30</v>
      </c>
      <c r="E5701" s="1101">
        <v>78</v>
      </c>
      <c r="F5701" s="1101">
        <v>581</v>
      </c>
      <c r="G5701" s="1101">
        <v>28</v>
      </c>
      <c r="H5701" s="1102">
        <f>MID(I5701,1,50)</f>
      </c>
      <c r="I5701" s="1" t="s">
        <v>11886</v>
      </c>
      <c r="J5701" s="1104" t="s">
        <v>11887</v>
      </c>
    </row>
    <row x14ac:dyDescent="0.25" r="5702" customHeight="1" ht="23.25">
      <c r="A5702" s="97">
        <v>80</v>
      </c>
      <c r="B5702" s="2" t="s">
        <v>11831</v>
      </c>
      <c r="C5702" s="1101">
        <v>5701</v>
      </c>
      <c r="D5702" s="1101">
        <v>30</v>
      </c>
      <c r="E5702" s="1101">
        <v>78</v>
      </c>
      <c r="F5702" s="1101">
        <v>581</v>
      </c>
      <c r="G5702" s="1101">
        <v>29</v>
      </c>
      <c r="H5702" s="1102">
        <f>MID(I5702,1,50)</f>
      </c>
      <c r="I5702" s="1" t="s">
        <v>11888</v>
      </c>
      <c r="J5702" s="1104" t="s">
        <v>11889</v>
      </c>
    </row>
    <row x14ac:dyDescent="0.25" r="5703" customHeight="1" ht="23.25">
      <c r="A5703" s="97">
        <v>80</v>
      </c>
      <c r="B5703" s="2" t="s">
        <v>11831</v>
      </c>
      <c r="C5703" s="1101">
        <v>5702</v>
      </c>
      <c r="D5703" s="1101">
        <v>30</v>
      </c>
      <c r="E5703" s="1101">
        <v>78</v>
      </c>
      <c r="F5703" s="1101">
        <v>581</v>
      </c>
      <c r="G5703" s="1101">
        <v>30</v>
      </c>
      <c r="H5703" s="1102">
        <f>MID(I5703,1,50)</f>
      </c>
      <c r="I5703" s="1" t="s">
        <v>11890</v>
      </c>
      <c r="J5703" s="1104" t="s">
        <v>11891</v>
      </c>
    </row>
    <row x14ac:dyDescent="0.25" r="5704" customHeight="1" ht="23.25">
      <c r="A5704" s="97">
        <v>80</v>
      </c>
      <c r="B5704" s="2" t="s">
        <v>11831</v>
      </c>
      <c r="C5704" s="1101">
        <v>5703</v>
      </c>
      <c r="D5704" s="1101">
        <v>30</v>
      </c>
      <c r="E5704" s="1101">
        <v>78</v>
      </c>
      <c r="F5704" s="1101">
        <v>582</v>
      </c>
      <c r="G5704" s="1101">
        <v>31</v>
      </c>
      <c r="H5704" s="1102">
        <f>MID(I5704,1,50)</f>
      </c>
      <c r="I5704" s="1" t="s">
        <v>11892</v>
      </c>
      <c r="J5704" s="1104" t="s">
        <v>11893</v>
      </c>
    </row>
    <row x14ac:dyDescent="0.25" r="5705" customHeight="1" ht="23.25">
      <c r="A5705" s="97">
        <v>80</v>
      </c>
      <c r="B5705" s="2" t="s">
        <v>11831</v>
      </c>
      <c r="C5705" s="1101">
        <v>5704</v>
      </c>
      <c r="D5705" s="1101">
        <v>30</v>
      </c>
      <c r="E5705" s="1101">
        <v>78</v>
      </c>
      <c r="F5705" s="1101">
        <v>582</v>
      </c>
      <c r="G5705" s="1101">
        <v>32</v>
      </c>
      <c r="H5705" s="1102">
        <f>MID(I5705,1,50)</f>
      </c>
      <c r="I5705" s="1" t="s">
        <v>11894</v>
      </c>
      <c r="J5705" s="1104" t="s">
        <v>11895</v>
      </c>
    </row>
    <row x14ac:dyDescent="0.25" r="5706" customHeight="1" ht="23.25">
      <c r="A5706" s="97">
        <v>80</v>
      </c>
      <c r="B5706" s="2" t="s">
        <v>11831</v>
      </c>
      <c r="C5706" s="1101">
        <v>5705</v>
      </c>
      <c r="D5706" s="1101">
        <v>30</v>
      </c>
      <c r="E5706" s="1101">
        <v>78</v>
      </c>
      <c r="F5706" s="1101">
        <v>582</v>
      </c>
      <c r="G5706" s="1101">
        <v>33</v>
      </c>
      <c r="H5706" s="1102">
        <f>MID(I5706,1,50)</f>
      </c>
      <c r="I5706" s="1" t="s">
        <v>11896</v>
      </c>
      <c r="J5706" s="1104" t="s">
        <v>11897</v>
      </c>
    </row>
    <row x14ac:dyDescent="0.25" r="5707" customHeight="1" ht="23.25">
      <c r="A5707" s="97">
        <v>80</v>
      </c>
      <c r="B5707" s="2" t="s">
        <v>11831</v>
      </c>
      <c r="C5707" s="1101">
        <v>5706</v>
      </c>
      <c r="D5707" s="1101">
        <v>30</v>
      </c>
      <c r="E5707" s="1101">
        <v>78</v>
      </c>
      <c r="F5707" s="1101">
        <v>582</v>
      </c>
      <c r="G5707" s="1101">
        <v>34</v>
      </c>
      <c r="H5707" s="1102">
        <f>MID(I5707,1,50)</f>
      </c>
      <c r="I5707" s="1" t="s">
        <v>11898</v>
      </c>
      <c r="J5707" s="1104" t="s">
        <v>11899</v>
      </c>
    </row>
    <row x14ac:dyDescent="0.25" r="5708" customHeight="1" ht="23.25">
      <c r="A5708" s="97">
        <v>80</v>
      </c>
      <c r="B5708" s="2" t="s">
        <v>11831</v>
      </c>
      <c r="C5708" s="1101">
        <v>5707</v>
      </c>
      <c r="D5708" s="1101">
        <v>30</v>
      </c>
      <c r="E5708" s="1101">
        <v>78</v>
      </c>
      <c r="F5708" s="1101">
        <v>582</v>
      </c>
      <c r="G5708" s="1101">
        <v>35</v>
      </c>
      <c r="H5708" s="1102">
        <f>MID(I5708,1,50)</f>
      </c>
      <c r="I5708" s="1" t="s">
        <v>11900</v>
      </c>
      <c r="J5708" s="1104" t="s">
        <v>11901</v>
      </c>
    </row>
    <row x14ac:dyDescent="0.25" r="5709" customHeight="1" ht="23.25">
      <c r="A5709" s="97">
        <v>80</v>
      </c>
      <c r="B5709" s="2" t="s">
        <v>11831</v>
      </c>
      <c r="C5709" s="1101">
        <v>5708</v>
      </c>
      <c r="D5709" s="1101">
        <v>30</v>
      </c>
      <c r="E5709" s="1101">
        <v>78</v>
      </c>
      <c r="F5709" s="1101">
        <v>582</v>
      </c>
      <c r="G5709" s="1101">
        <v>36</v>
      </c>
      <c r="H5709" s="1102">
        <f>MID(I5709,1,50)</f>
      </c>
      <c r="I5709" s="1" t="s">
        <v>11902</v>
      </c>
      <c r="J5709" s="1104" t="s">
        <v>11903</v>
      </c>
    </row>
    <row x14ac:dyDescent="0.25" r="5710" customHeight="1" ht="23.25">
      <c r="A5710" s="97">
        <v>80</v>
      </c>
      <c r="B5710" s="2" t="s">
        <v>11831</v>
      </c>
      <c r="C5710" s="1101">
        <v>5709</v>
      </c>
      <c r="D5710" s="1101">
        <v>30</v>
      </c>
      <c r="E5710" s="1101">
        <v>78</v>
      </c>
      <c r="F5710" s="1101">
        <v>582</v>
      </c>
      <c r="G5710" s="1101">
        <v>37</v>
      </c>
      <c r="H5710" s="1102">
        <f>MID(I5710,1,50)</f>
      </c>
      <c r="I5710" s="1" t="s">
        <v>11904</v>
      </c>
      <c r="J5710" s="1104" t="s">
        <v>11905</v>
      </c>
    </row>
    <row x14ac:dyDescent="0.25" r="5711" customHeight="1" ht="23.25">
      <c r="A5711" s="97">
        <v>80</v>
      </c>
      <c r="B5711" s="2" t="s">
        <v>11831</v>
      </c>
      <c r="C5711" s="1101">
        <v>5710</v>
      </c>
      <c r="D5711" s="1101">
        <v>30</v>
      </c>
      <c r="E5711" s="1101">
        <v>78</v>
      </c>
      <c r="F5711" s="1101">
        <v>582</v>
      </c>
      <c r="G5711" s="1101">
        <v>38</v>
      </c>
      <c r="H5711" s="1102">
        <f>MID(I5711,1,50)</f>
      </c>
      <c r="I5711" s="1" t="s">
        <v>11906</v>
      </c>
      <c r="J5711" s="1104" t="s">
        <v>11907</v>
      </c>
    </row>
    <row x14ac:dyDescent="0.25" r="5712" customHeight="1" ht="23.25">
      <c r="A5712" s="97">
        <v>80</v>
      </c>
      <c r="B5712" s="2" t="s">
        <v>11831</v>
      </c>
      <c r="C5712" s="1101">
        <v>5711</v>
      </c>
      <c r="D5712" s="1101">
        <v>30</v>
      </c>
      <c r="E5712" s="1101">
        <v>78</v>
      </c>
      <c r="F5712" s="1101">
        <v>582</v>
      </c>
      <c r="G5712" s="1101">
        <v>39</v>
      </c>
      <c r="H5712" s="1102">
        <f>MID(I5712,1,50)</f>
      </c>
      <c r="I5712" s="1" t="s">
        <v>11908</v>
      </c>
      <c r="J5712" s="1104" t="s">
        <v>11909</v>
      </c>
    </row>
    <row x14ac:dyDescent="0.25" r="5713" customHeight="1" ht="23.25">
      <c r="A5713" s="97">
        <v>80</v>
      </c>
      <c r="B5713" s="2" t="s">
        <v>11831</v>
      </c>
      <c r="C5713" s="1101">
        <v>5712</v>
      </c>
      <c r="D5713" s="1101">
        <v>30</v>
      </c>
      <c r="E5713" s="1101">
        <v>78</v>
      </c>
      <c r="F5713" s="1101">
        <v>582</v>
      </c>
      <c r="G5713" s="1101">
        <v>40</v>
      </c>
      <c r="H5713" s="1102">
        <f>MID(I5713,1,50)</f>
      </c>
      <c r="I5713" s="1" t="s">
        <v>11910</v>
      </c>
      <c r="J5713" s="1104" t="s">
        <v>11911</v>
      </c>
    </row>
    <row x14ac:dyDescent="0.25" r="5714" customHeight="1" ht="23.25">
      <c r="A5714" s="97">
        <v>81</v>
      </c>
      <c r="B5714" s="2" t="s">
        <v>11912</v>
      </c>
      <c r="C5714" s="1101">
        <v>5713</v>
      </c>
      <c r="D5714" s="1101">
        <v>30</v>
      </c>
      <c r="E5714" s="1101">
        <v>79</v>
      </c>
      <c r="F5714" s="1101">
        <v>582</v>
      </c>
      <c r="G5714" s="1101">
        <v>1</v>
      </c>
      <c r="H5714" s="1102">
        <f>MID(I5714,1,50)</f>
      </c>
      <c r="I5714" s="1" t="s">
        <v>11913</v>
      </c>
      <c r="J5714" s="1104" t="s">
        <v>11914</v>
      </c>
    </row>
    <row x14ac:dyDescent="0.25" r="5715" customHeight="1" ht="23.25">
      <c r="A5715" s="97">
        <v>81</v>
      </c>
      <c r="B5715" s="2" t="s">
        <v>11912</v>
      </c>
      <c r="C5715" s="1101">
        <v>5714</v>
      </c>
      <c r="D5715" s="1101">
        <v>30</v>
      </c>
      <c r="E5715" s="1101">
        <v>79</v>
      </c>
      <c r="F5715" s="1101">
        <v>582</v>
      </c>
      <c r="G5715" s="1101">
        <v>2</v>
      </c>
      <c r="H5715" s="1102">
        <f>MID(I5715,1,50)</f>
      </c>
      <c r="I5715" s="1" t="s">
        <v>11915</v>
      </c>
      <c r="J5715" s="1104" t="s">
        <v>11916</v>
      </c>
    </row>
    <row x14ac:dyDescent="0.25" r="5716" customHeight="1" ht="23.25">
      <c r="A5716" s="97">
        <v>81</v>
      </c>
      <c r="B5716" s="2" t="s">
        <v>11912</v>
      </c>
      <c r="C5716" s="1101">
        <v>5715</v>
      </c>
      <c r="D5716" s="1101">
        <v>30</v>
      </c>
      <c r="E5716" s="1101">
        <v>79</v>
      </c>
      <c r="F5716" s="1101">
        <v>582</v>
      </c>
      <c r="G5716" s="1101">
        <v>3</v>
      </c>
      <c r="H5716" s="1102">
        <f>MID(I5716,1,50)</f>
      </c>
      <c r="I5716" s="1" t="s">
        <v>11917</v>
      </c>
      <c r="J5716" s="1104" t="s">
        <v>11918</v>
      </c>
    </row>
    <row x14ac:dyDescent="0.25" r="5717" customHeight="1" ht="23.25">
      <c r="A5717" s="97">
        <v>81</v>
      </c>
      <c r="B5717" s="2" t="s">
        <v>11912</v>
      </c>
      <c r="C5717" s="1101">
        <v>5716</v>
      </c>
      <c r="D5717" s="1101">
        <v>30</v>
      </c>
      <c r="E5717" s="1101">
        <v>79</v>
      </c>
      <c r="F5717" s="1101">
        <v>582</v>
      </c>
      <c r="G5717" s="1101">
        <v>4</v>
      </c>
      <c r="H5717" s="1102">
        <f>MID(I5717,1,50)</f>
      </c>
      <c r="I5717" s="1" t="s">
        <v>11919</v>
      </c>
      <c r="J5717" s="1104" t="s">
        <v>11920</v>
      </c>
    </row>
    <row x14ac:dyDescent="0.25" r="5718" customHeight="1" ht="23.25">
      <c r="A5718" s="97">
        <v>81</v>
      </c>
      <c r="B5718" s="2" t="s">
        <v>11912</v>
      </c>
      <c r="C5718" s="1101">
        <v>5717</v>
      </c>
      <c r="D5718" s="1101">
        <v>30</v>
      </c>
      <c r="E5718" s="1101">
        <v>79</v>
      </c>
      <c r="F5718" s="1101">
        <v>582</v>
      </c>
      <c r="G5718" s="1101">
        <v>5</v>
      </c>
      <c r="H5718" s="1102">
        <f>MID(I5718,1,50)</f>
      </c>
      <c r="I5718" s="1" t="s">
        <v>11921</v>
      </c>
      <c r="J5718" s="1104" t="s">
        <v>11922</v>
      </c>
    </row>
    <row x14ac:dyDescent="0.25" r="5719" customHeight="1" ht="23.25">
      <c r="A5719" s="97">
        <v>81</v>
      </c>
      <c r="B5719" s="2" t="s">
        <v>11912</v>
      </c>
      <c r="C5719" s="1101">
        <v>5718</v>
      </c>
      <c r="D5719" s="1101">
        <v>30</v>
      </c>
      <c r="E5719" s="1101">
        <v>79</v>
      </c>
      <c r="F5719" s="1101">
        <v>582</v>
      </c>
      <c r="G5719" s="1101">
        <v>6</v>
      </c>
      <c r="H5719" s="1102">
        <f>MID(I5719,1,50)</f>
      </c>
      <c r="I5719" s="1" t="s">
        <v>11923</v>
      </c>
      <c r="J5719" s="1104" t="s">
        <v>11924</v>
      </c>
    </row>
    <row x14ac:dyDescent="0.25" r="5720" customHeight="1" ht="23.25">
      <c r="A5720" s="97">
        <v>81</v>
      </c>
      <c r="B5720" s="2" t="s">
        <v>11912</v>
      </c>
      <c r="C5720" s="1101">
        <v>5719</v>
      </c>
      <c r="D5720" s="1101">
        <v>30</v>
      </c>
      <c r="E5720" s="1101">
        <v>79</v>
      </c>
      <c r="F5720" s="1101">
        <v>582</v>
      </c>
      <c r="G5720" s="1101">
        <v>7</v>
      </c>
      <c r="H5720" s="1102">
        <f>MID(I5720,1,50)</f>
      </c>
      <c r="I5720" s="1" t="s">
        <v>11925</v>
      </c>
      <c r="J5720" s="1104" t="s">
        <v>11926</v>
      </c>
    </row>
    <row x14ac:dyDescent="0.25" r="5721" customHeight="1" ht="23.25">
      <c r="A5721" s="97">
        <v>81</v>
      </c>
      <c r="B5721" s="2" t="s">
        <v>11912</v>
      </c>
      <c r="C5721" s="1101">
        <v>5720</v>
      </c>
      <c r="D5721" s="1101">
        <v>30</v>
      </c>
      <c r="E5721" s="1101">
        <v>79</v>
      </c>
      <c r="F5721" s="1101">
        <v>582</v>
      </c>
      <c r="G5721" s="1101">
        <v>8</v>
      </c>
      <c r="H5721" s="1102">
        <f>MID(I5721,1,50)</f>
      </c>
      <c r="I5721" s="1" t="s">
        <v>11927</v>
      </c>
      <c r="J5721" s="1104" t="s">
        <v>11928</v>
      </c>
    </row>
    <row x14ac:dyDescent="0.25" r="5722" customHeight="1" ht="23.25">
      <c r="A5722" s="97">
        <v>81</v>
      </c>
      <c r="B5722" s="2" t="s">
        <v>11912</v>
      </c>
      <c r="C5722" s="1101">
        <v>5721</v>
      </c>
      <c r="D5722" s="1101">
        <v>30</v>
      </c>
      <c r="E5722" s="1101">
        <v>79</v>
      </c>
      <c r="F5722" s="1101">
        <v>582</v>
      </c>
      <c r="G5722" s="1101">
        <v>9</v>
      </c>
      <c r="H5722" s="1102">
        <f>MID(I5722,1,50)</f>
      </c>
      <c r="I5722" s="1" t="s">
        <v>11929</v>
      </c>
      <c r="J5722" s="1104" t="s">
        <v>11930</v>
      </c>
    </row>
    <row x14ac:dyDescent="0.25" r="5723" customHeight="1" ht="23.25">
      <c r="A5723" s="97">
        <v>81</v>
      </c>
      <c r="B5723" s="2" t="s">
        <v>11912</v>
      </c>
      <c r="C5723" s="1101">
        <v>5722</v>
      </c>
      <c r="D5723" s="1101">
        <v>30</v>
      </c>
      <c r="E5723" s="1101">
        <v>79</v>
      </c>
      <c r="F5723" s="1101">
        <v>582</v>
      </c>
      <c r="G5723" s="1101">
        <v>10</v>
      </c>
      <c r="H5723" s="1102">
        <f>MID(I5723,1,50)</f>
      </c>
      <c r="I5723" s="1" t="s">
        <v>11931</v>
      </c>
      <c r="J5723" s="1104" t="s">
        <v>11932</v>
      </c>
    </row>
    <row x14ac:dyDescent="0.25" r="5724" customHeight="1" ht="23.25">
      <c r="A5724" s="97">
        <v>81</v>
      </c>
      <c r="B5724" s="2" t="s">
        <v>11912</v>
      </c>
      <c r="C5724" s="1101">
        <v>5723</v>
      </c>
      <c r="D5724" s="1101">
        <v>30</v>
      </c>
      <c r="E5724" s="1101">
        <v>79</v>
      </c>
      <c r="F5724" s="1101">
        <v>582</v>
      </c>
      <c r="G5724" s="1101">
        <v>11</v>
      </c>
      <c r="H5724" s="1102">
        <f>MID(I5724,1,50)</f>
      </c>
      <c r="I5724" s="1" t="s">
        <v>11933</v>
      </c>
      <c r="J5724" s="1104" t="s">
        <v>11934</v>
      </c>
    </row>
    <row x14ac:dyDescent="0.25" r="5725" customHeight="1" ht="23.25">
      <c r="A5725" s="97">
        <v>81</v>
      </c>
      <c r="B5725" s="2" t="s">
        <v>11912</v>
      </c>
      <c r="C5725" s="1101">
        <v>5724</v>
      </c>
      <c r="D5725" s="1101">
        <v>30</v>
      </c>
      <c r="E5725" s="1101">
        <v>79</v>
      </c>
      <c r="F5725" s="1101">
        <v>582</v>
      </c>
      <c r="G5725" s="1101">
        <v>12</v>
      </c>
      <c r="H5725" s="1102">
        <f>MID(I5725,1,50)</f>
      </c>
      <c r="I5725" s="1" t="s">
        <v>11935</v>
      </c>
      <c r="J5725" s="1104" t="s">
        <v>11936</v>
      </c>
    </row>
    <row x14ac:dyDescent="0.25" r="5726" customHeight="1" ht="23.25">
      <c r="A5726" s="97">
        <v>81</v>
      </c>
      <c r="B5726" s="2" t="s">
        <v>11912</v>
      </c>
      <c r="C5726" s="1101">
        <v>5725</v>
      </c>
      <c r="D5726" s="1101">
        <v>30</v>
      </c>
      <c r="E5726" s="1101">
        <v>79</v>
      </c>
      <c r="F5726" s="1101">
        <v>582</v>
      </c>
      <c r="G5726" s="1101">
        <v>13</v>
      </c>
      <c r="H5726" s="1102">
        <f>MID(I5726,1,50)</f>
      </c>
      <c r="I5726" s="1" t="s">
        <v>11937</v>
      </c>
      <c r="J5726" s="1104" t="s">
        <v>11938</v>
      </c>
    </row>
    <row x14ac:dyDescent="0.25" r="5727" customHeight="1" ht="23.25">
      <c r="A5727" s="97">
        <v>81</v>
      </c>
      <c r="B5727" s="2" t="s">
        <v>11912</v>
      </c>
      <c r="C5727" s="1101">
        <v>5726</v>
      </c>
      <c r="D5727" s="1101">
        <v>30</v>
      </c>
      <c r="E5727" s="1101">
        <v>79</v>
      </c>
      <c r="F5727" s="1101">
        <v>582</v>
      </c>
      <c r="G5727" s="1101">
        <v>14</v>
      </c>
      <c r="H5727" s="1102">
        <f>MID(I5727,1,50)</f>
      </c>
      <c r="I5727" s="1" t="s">
        <v>11939</v>
      </c>
      <c r="J5727" s="1104" t="s">
        <v>11940</v>
      </c>
    </row>
    <row x14ac:dyDescent="0.25" r="5728" customHeight="1" ht="23.25">
      <c r="A5728" s="97">
        <v>81</v>
      </c>
      <c r="B5728" s="2" t="s">
        <v>11912</v>
      </c>
      <c r="C5728" s="1101">
        <v>5727</v>
      </c>
      <c r="D5728" s="1101">
        <v>30</v>
      </c>
      <c r="E5728" s="1101">
        <v>79</v>
      </c>
      <c r="F5728" s="1101">
        <v>583</v>
      </c>
      <c r="G5728" s="1101">
        <v>15</v>
      </c>
      <c r="H5728" s="1102">
        <f>MID(I5728,1,50)</f>
      </c>
      <c r="I5728" s="1" t="s">
        <v>11941</v>
      </c>
      <c r="J5728" s="1104" t="s">
        <v>11942</v>
      </c>
    </row>
    <row x14ac:dyDescent="0.25" r="5729" customHeight="1" ht="23.25">
      <c r="A5729" s="97">
        <v>81</v>
      </c>
      <c r="B5729" s="2" t="s">
        <v>11912</v>
      </c>
      <c r="C5729" s="1101">
        <v>5728</v>
      </c>
      <c r="D5729" s="1101">
        <v>30</v>
      </c>
      <c r="E5729" s="1101">
        <v>79</v>
      </c>
      <c r="F5729" s="1101">
        <v>583</v>
      </c>
      <c r="G5729" s="1101">
        <v>16</v>
      </c>
      <c r="H5729" s="1102">
        <f>MID(I5729,1,50)</f>
      </c>
      <c r="I5729" s="1" t="s">
        <v>11943</v>
      </c>
      <c r="J5729" s="1104" t="s">
        <v>11944</v>
      </c>
    </row>
    <row x14ac:dyDescent="0.25" r="5730" customHeight="1" ht="23.25">
      <c r="A5730" s="97">
        <v>81</v>
      </c>
      <c r="B5730" s="2" t="s">
        <v>11912</v>
      </c>
      <c r="C5730" s="1101">
        <v>5729</v>
      </c>
      <c r="D5730" s="1101">
        <v>30</v>
      </c>
      <c r="E5730" s="1101">
        <v>79</v>
      </c>
      <c r="F5730" s="1101">
        <v>583</v>
      </c>
      <c r="G5730" s="1101">
        <v>17</v>
      </c>
      <c r="H5730" s="1102">
        <f>MID(I5730,1,50)</f>
      </c>
      <c r="I5730" s="1" t="s">
        <v>11945</v>
      </c>
      <c r="J5730" s="1104" t="s">
        <v>11946</v>
      </c>
    </row>
    <row x14ac:dyDescent="0.25" r="5731" customHeight="1" ht="23.25">
      <c r="A5731" s="97">
        <v>81</v>
      </c>
      <c r="B5731" s="2" t="s">
        <v>11912</v>
      </c>
      <c r="C5731" s="1101">
        <v>5730</v>
      </c>
      <c r="D5731" s="1101">
        <v>30</v>
      </c>
      <c r="E5731" s="1101">
        <v>79</v>
      </c>
      <c r="F5731" s="1101">
        <v>583</v>
      </c>
      <c r="G5731" s="1101">
        <v>18</v>
      </c>
      <c r="H5731" s="1102">
        <f>MID(I5731,1,50)</f>
      </c>
      <c r="I5731" s="1" t="s">
        <v>11947</v>
      </c>
      <c r="J5731" s="1104" t="s">
        <v>11948</v>
      </c>
    </row>
    <row x14ac:dyDescent="0.25" r="5732" customHeight="1" ht="23.25">
      <c r="A5732" s="97">
        <v>81</v>
      </c>
      <c r="B5732" s="2" t="s">
        <v>11912</v>
      </c>
      <c r="C5732" s="1101">
        <v>5731</v>
      </c>
      <c r="D5732" s="1101">
        <v>30</v>
      </c>
      <c r="E5732" s="1101">
        <v>79</v>
      </c>
      <c r="F5732" s="1101">
        <v>583</v>
      </c>
      <c r="G5732" s="1101">
        <v>19</v>
      </c>
      <c r="H5732" s="1102">
        <f>MID(I5732,1,50)</f>
      </c>
      <c r="I5732" s="1" t="s">
        <v>11949</v>
      </c>
      <c r="J5732" s="1104" t="s">
        <v>11950</v>
      </c>
    </row>
    <row x14ac:dyDescent="0.25" r="5733" customHeight="1" ht="23.25">
      <c r="A5733" s="97">
        <v>81</v>
      </c>
      <c r="B5733" s="2" t="s">
        <v>11912</v>
      </c>
      <c r="C5733" s="1101">
        <v>5732</v>
      </c>
      <c r="D5733" s="1101">
        <v>30</v>
      </c>
      <c r="E5733" s="1101">
        <v>79</v>
      </c>
      <c r="F5733" s="1101">
        <v>583</v>
      </c>
      <c r="G5733" s="1101">
        <v>20</v>
      </c>
      <c r="H5733" s="1102">
        <f>MID(I5733,1,50)</f>
      </c>
      <c r="I5733" s="1" t="s">
        <v>11951</v>
      </c>
      <c r="J5733" s="1104" t="s">
        <v>11952</v>
      </c>
    </row>
    <row x14ac:dyDescent="0.25" r="5734" customHeight="1" ht="23.25">
      <c r="A5734" s="97">
        <v>81</v>
      </c>
      <c r="B5734" s="2" t="s">
        <v>11912</v>
      </c>
      <c r="C5734" s="1101">
        <v>5733</v>
      </c>
      <c r="D5734" s="1101">
        <v>30</v>
      </c>
      <c r="E5734" s="1101">
        <v>79</v>
      </c>
      <c r="F5734" s="1101">
        <v>583</v>
      </c>
      <c r="G5734" s="1101">
        <v>21</v>
      </c>
      <c r="H5734" s="1102">
        <f>MID(I5734,1,50)</f>
      </c>
      <c r="I5734" s="1" t="s">
        <v>11953</v>
      </c>
      <c r="J5734" s="1104" t="s">
        <v>11954</v>
      </c>
    </row>
    <row x14ac:dyDescent="0.25" r="5735" customHeight="1" ht="23.25">
      <c r="A5735" s="97">
        <v>81</v>
      </c>
      <c r="B5735" s="2" t="s">
        <v>11912</v>
      </c>
      <c r="C5735" s="1101">
        <v>5734</v>
      </c>
      <c r="D5735" s="1101">
        <v>30</v>
      </c>
      <c r="E5735" s="1101">
        <v>79</v>
      </c>
      <c r="F5735" s="1101">
        <v>583</v>
      </c>
      <c r="G5735" s="1101">
        <v>22</v>
      </c>
      <c r="H5735" s="1102">
        <f>MID(I5735,1,50)</f>
      </c>
      <c r="I5735" s="1" t="s">
        <v>11955</v>
      </c>
      <c r="J5735" s="1104" t="s">
        <v>11956</v>
      </c>
    </row>
    <row x14ac:dyDescent="0.25" r="5736" customHeight="1" ht="23.25">
      <c r="A5736" s="97">
        <v>81</v>
      </c>
      <c r="B5736" s="2" t="s">
        <v>11912</v>
      </c>
      <c r="C5736" s="1101">
        <v>5735</v>
      </c>
      <c r="D5736" s="1101">
        <v>30</v>
      </c>
      <c r="E5736" s="1101">
        <v>79</v>
      </c>
      <c r="F5736" s="1101">
        <v>583</v>
      </c>
      <c r="G5736" s="1101">
        <v>23</v>
      </c>
      <c r="H5736" s="1102">
        <f>MID(I5736,1,50)</f>
      </c>
      <c r="I5736" s="1" t="s">
        <v>11957</v>
      </c>
      <c r="J5736" s="1104" t="s">
        <v>11958</v>
      </c>
    </row>
    <row x14ac:dyDescent="0.25" r="5737" customHeight="1" ht="23.25">
      <c r="A5737" s="97">
        <v>81</v>
      </c>
      <c r="B5737" s="2" t="s">
        <v>11912</v>
      </c>
      <c r="C5737" s="1101">
        <v>5736</v>
      </c>
      <c r="D5737" s="1101">
        <v>30</v>
      </c>
      <c r="E5737" s="1101">
        <v>79</v>
      </c>
      <c r="F5737" s="1101">
        <v>583</v>
      </c>
      <c r="G5737" s="1101">
        <v>24</v>
      </c>
      <c r="H5737" s="1102">
        <f>MID(I5737,1,50)</f>
      </c>
      <c r="I5737" s="1" t="s">
        <v>11959</v>
      </c>
      <c r="J5737" s="1104" t="s">
        <v>11960</v>
      </c>
    </row>
    <row x14ac:dyDescent="0.25" r="5738" customHeight="1" ht="23.25">
      <c r="A5738" s="97">
        <v>81</v>
      </c>
      <c r="B5738" s="2" t="s">
        <v>11912</v>
      </c>
      <c r="C5738" s="1101">
        <v>5737</v>
      </c>
      <c r="D5738" s="1101">
        <v>30</v>
      </c>
      <c r="E5738" s="1101">
        <v>79</v>
      </c>
      <c r="F5738" s="1101">
        <v>583</v>
      </c>
      <c r="G5738" s="1101">
        <v>25</v>
      </c>
      <c r="H5738" s="1102">
        <f>MID(I5738,1,50)</f>
      </c>
      <c r="I5738" s="1" t="s">
        <v>11961</v>
      </c>
      <c r="J5738" s="1104" t="s">
        <v>11962</v>
      </c>
    </row>
    <row x14ac:dyDescent="0.25" r="5739" customHeight="1" ht="23.25">
      <c r="A5739" s="97">
        <v>81</v>
      </c>
      <c r="B5739" s="2" t="s">
        <v>11912</v>
      </c>
      <c r="C5739" s="1101">
        <v>5738</v>
      </c>
      <c r="D5739" s="1101">
        <v>30</v>
      </c>
      <c r="E5739" s="1101">
        <v>79</v>
      </c>
      <c r="F5739" s="1101">
        <v>583</v>
      </c>
      <c r="G5739" s="1101">
        <v>26</v>
      </c>
      <c r="H5739" s="1102">
        <f>MID(I5739,1,50)</f>
      </c>
      <c r="I5739" s="1" t="s">
        <v>11963</v>
      </c>
      <c r="J5739" s="1104" t="s">
        <v>11964</v>
      </c>
    </row>
    <row x14ac:dyDescent="0.25" r="5740" customHeight="1" ht="23.25">
      <c r="A5740" s="97">
        <v>81</v>
      </c>
      <c r="B5740" s="2" t="s">
        <v>11912</v>
      </c>
      <c r="C5740" s="1101">
        <v>5739</v>
      </c>
      <c r="D5740" s="1101">
        <v>30</v>
      </c>
      <c r="E5740" s="1101">
        <v>79</v>
      </c>
      <c r="F5740" s="1101">
        <v>583</v>
      </c>
      <c r="G5740" s="1101">
        <v>27</v>
      </c>
      <c r="H5740" s="1102">
        <f>MID(I5740,1,50)</f>
      </c>
      <c r="I5740" s="1" t="s">
        <v>11965</v>
      </c>
      <c r="J5740" s="1104" t="s">
        <v>11966</v>
      </c>
    </row>
    <row x14ac:dyDescent="0.25" r="5741" customHeight="1" ht="23.25">
      <c r="A5741" s="97">
        <v>81</v>
      </c>
      <c r="B5741" s="2" t="s">
        <v>11912</v>
      </c>
      <c r="C5741" s="1101">
        <v>5740</v>
      </c>
      <c r="D5741" s="1101">
        <v>30</v>
      </c>
      <c r="E5741" s="1101">
        <v>79</v>
      </c>
      <c r="F5741" s="1101">
        <v>583</v>
      </c>
      <c r="G5741" s="1101">
        <v>28</v>
      </c>
      <c r="H5741" s="1102">
        <f>MID(I5741,1,50)</f>
      </c>
      <c r="I5741" s="1" t="s">
        <v>11967</v>
      </c>
      <c r="J5741" s="1104" t="s">
        <v>11968</v>
      </c>
    </row>
    <row x14ac:dyDescent="0.25" r="5742" customHeight="1" ht="23.25">
      <c r="A5742" s="97">
        <v>81</v>
      </c>
      <c r="B5742" s="2" t="s">
        <v>11912</v>
      </c>
      <c r="C5742" s="1101">
        <v>5741</v>
      </c>
      <c r="D5742" s="1101">
        <v>30</v>
      </c>
      <c r="E5742" s="1101">
        <v>79</v>
      </c>
      <c r="F5742" s="1101">
        <v>583</v>
      </c>
      <c r="G5742" s="1101">
        <v>29</v>
      </c>
      <c r="H5742" s="1102">
        <f>MID(I5742,1,50)</f>
      </c>
      <c r="I5742" s="1" t="s">
        <v>11969</v>
      </c>
      <c r="J5742" s="1104" t="s">
        <v>11970</v>
      </c>
    </row>
    <row x14ac:dyDescent="0.25" r="5743" customHeight="1" ht="23.25">
      <c r="A5743" s="97">
        <v>81</v>
      </c>
      <c r="B5743" s="2" t="s">
        <v>11912</v>
      </c>
      <c r="C5743" s="1101">
        <v>5742</v>
      </c>
      <c r="D5743" s="1101">
        <v>30</v>
      </c>
      <c r="E5743" s="1101">
        <v>79</v>
      </c>
      <c r="F5743" s="1101">
        <v>583</v>
      </c>
      <c r="G5743" s="1101">
        <v>30</v>
      </c>
      <c r="H5743" s="1102">
        <f>MID(I5743,1,50)</f>
      </c>
      <c r="I5743" s="1" t="s">
        <v>11971</v>
      </c>
      <c r="J5743" s="1104" t="s">
        <v>11972</v>
      </c>
    </row>
    <row x14ac:dyDescent="0.25" r="5744" customHeight="1" ht="23.25">
      <c r="A5744" s="97">
        <v>81</v>
      </c>
      <c r="B5744" s="2" t="s">
        <v>11912</v>
      </c>
      <c r="C5744" s="1101">
        <v>5743</v>
      </c>
      <c r="D5744" s="1101">
        <v>30</v>
      </c>
      <c r="E5744" s="1101">
        <v>79</v>
      </c>
      <c r="F5744" s="1101">
        <v>583</v>
      </c>
      <c r="G5744" s="1101">
        <v>31</v>
      </c>
      <c r="H5744" s="1102">
        <f>MID(I5744,1,50)</f>
      </c>
      <c r="I5744" s="1" t="s">
        <v>11973</v>
      </c>
      <c r="J5744" s="1104" t="s">
        <v>11974</v>
      </c>
    </row>
    <row x14ac:dyDescent="0.25" r="5745" customHeight="1" ht="23.25">
      <c r="A5745" s="97">
        <v>81</v>
      </c>
      <c r="B5745" s="2" t="s">
        <v>11912</v>
      </c>
      <c r="C5745" s="1101">
        <v>5744</v>
      </c>
      <c r="D5745" s="1101">
        <v>30</v>
      </c>
      <c r="E5745" s="1101">
        <v>79</v>
      </c>
      <c r="F5745" s="1101">
        <v>583</v>
      </c>
      <c r="G5745" s="1101">
        <v>32</v>
      </c>
      <c r="H5745" s="1102">
        <f>MID(I5745,1,50)</f>
      </c>
      <c r="I5745" s="1" t="s">
        <v>11975</v>
      </c>
      <c r="J5745" s="1104" t="s">
        <v>11976</v>
      </c>
    </row>
    <row x14ac:dyDescent="0.25" r="5746" customHeight="1" ht="23.25">
      <c r="A5746" s="97">
        <v>81</v>
      </c>
      <c r="B5746" s="2" t="s">
        <v>11912</v>
      </c>
      <c r="C5746" s="1101">
        <v>5745</v>
      </c>
      <c r="D5746" s="1101">
        <v>30</v>
      </c>
      <c r="E5746" s="1101">
        <v>79</v>
      </c>
      <c r="F5746" s="1101">
        <v>583</v>
      </c>
      <c r="G5746" s="1101">
        <v>33</v>
      </c>
      <c r="H5746" s="1102">
        <f>MID(I5746,1,50)</f>
      </c>
      <c r="I5746" s="1" t="s">
        <v>11977</v>
      </c>
      <c r="J5746" s="1104" t="s">
        <v>11978</v>
      </c>
    </row>
    <row x14ac:dyDescent="0.25" r="5747" customHeight="1" ht="23.25">
      <c r="A5747" s="97">
        <v>81</v>
      </c>
      <c r="B5747" s="2" t="s">
        <v>11912</v>
      </c>
      <c r="C5747" s="1101">
        <v>5746</v>
      </c>
      <c r="D5747" s="1101">
        <v>30</v>
      </c>
      <c r="E5747" s="1101">
        <v>79</v>
      </c>
      <c r="F5747" s="1101">
        <v>583</v>
      </c>
      <c r="G5747" s="1101">
        <v>34</v>
      </c>
      <c r="H5747" s="1102">
        <f>MID(I5747,1,50)</f>
      </c>
      <c r="I5747" s="1" t="s">
        <v>11979</v>
      </c>
      <c r="J5747" s="1104" t="s">
        <v>11980</v>
      </c>
    </row>
    <row x14ac:dyDescent="0.25" r="5748" customHeight="1" ht="23.25">
      <c r="A5748" s="97">
        <v>81</v>
      </c>
      <c r="B5748" s="2" t="s">
        <v>11912</v>
      </c>
      <c r="C5748" s="1101">
        <v>5747</v>
      </c>
      <c r="D5748" s="1101">
        <v>30</v>
      </c>
      <c r="E5748" s="1101">
        <v>79</v>
      </c>
      <c r="F5748" s="1101">
        <v>583</v>
      </c>
      <c r="G5748" s="1101">
        <v>35</v>
      </c>
      <c r="H5748" s="1102">
        <f>MID(I5748,1,50)</f>
      </c>
      <c r="I5748" s="1" t="s">
        <v>11981</v>
      </c>
      <c r="J5748" s="1104" t="s">
        <v>11982</v>
      </c>
    </row>
    <row x14ac:dyDescent="0.25" r="5749" customHeight="1" ht="23.25">
      <c r="A5749" s="97">
        <v>81</v>
      </c>
      <c r="B5749" s="2" t="s">
        <v>11912</v>
      </c>
      <c r="C5749" s="1101">
        <v>5748</v>
      </c>
      <c r="D5749" s="1101">
        <v>30</v>
      </c>
      <c r="E5749" s="1101">
        <v>79</v>
      </c>
      <c r="F5749" s="1101">
        <v>583</v>
      </c>
      <c r="G5749" s="1101">
        <v>36</v>
      </c>
      <c r="H5749" s="1102">
        <f>MID(I5749,1,50)</f>
      </c>
      <c r="I5749" s="1" t="s">
        <v>11983</v>
      </c>
      <c r="J5749" s="1104" t="s">
        <v>11984</v>
      </c>
    </row>
    <row x14ac:dyDescent="0.25" r="5750" customHeight="1" ht="23.25">
      <c r="A5750" s="97">
        <v>81</v>
      </c>
      <c r="B5750" s="2" t="s">
        <v>11912</v>
      </c>
      <c r="C5750" s="1101">
        <v>5749</v>
      </c>
      <c r="D5750" s="1101">
        <v>30</v>
      </c>
      <c r="E5750" s="1101">
        <v>79</v>
      </c>
      <c r="F5750" s="1101">
        <v>583</v>
      </c>
      <c r="G5750" s="1101">
        <v>37</v>
      </c>
      <c r="H5750" s="1102">
        <f>MID(I5750,1,50)</f>
      </c>
      <c r="I5750" s="1" t="s">
        <v>11985</v>
      </c>
      <c r="J5750" s="1104" t="s">
        <v>11986</v>
      </c>
    </row>
    <row x14ac:dyDescent="0.25" r="5751" customHeight="1" ht="23.25">
      <c r="A5751" s="97">
        <v>81</v>
      </c>
      <c r="B5751" s="2" t="s">
        <v>11912</v>
      </c>
      <c r="C5751" s="1101">
        <v>5750</v>
      </c>
      <c r="D5751" s="1101">
        <v>30</v>
      </c>
      <c r="E5751" s="1101">
        <v>79</v>
      </c>
      <c r="F5751" s="1101">
        <v>583</v>
      </c>
      <c r="G5751" s="1101">
        <v>38</v>
      </c>
      <c r="H5751" s="1102">
        <f>MID(I5751,1,50)</f>
      </c>
      <c r="I5751" s="1" t="s">
        <v>11987</v>
      </c>
      <c r="J5751" s="1104" t="s">
        <v>11988</v>
      </c>
    </row>
    <row x14ac:dyDescent="0.25" r="5752" customHeight="1" ht="23.25">
      <c r="A5752" s="97">
        <v>81</v>
      </c>
      <c r="B5752" s="2" t="s">
        <v>11912</v>
      </c>
      <c r="C5752" s="1101">
        <v>5751</v>
      </c>
      <c r="D5752" s="1101">
        <v>30</v>
      </c>
      <c r="E5752" s="1101">
        <v>79</v>
      </c>
      <c r="F5752" s="1101">
        <v>583</v>
      </c>
      <c r="G5752" s="1101">
        <v>39</v>
      </c>
      <c r="H5752" s="1102">
        <f>MID(I5752,1,50)</f>
      </c>
      <c r="I5752" s="1" t="s">
        <v>11989</v>
      </c>
      <c r="J5752" s="1104" t="s">
        <v>11990</v>
      </c>
    </row>
    <row x14ac:dyDescent="0.25" r="5753" customHeight="1" ht="23.25">
      <c r="A5753" s="97">
        <v>81</v>
      </c>
      <c r="B5753" s="2" t="s">
        <v>11912</v>
      </c>
      <c r="C5753" s="1101">
        <v>5752</v>
      </c>
      <c r="D5753" s="1101">
        <v>30</v>
      </c>
      <c r="E5753" s="1101">
        <v>79</v>
      </c>
      <c r="F5753" s="1101">
        <v>583</v>
      </c>
      <c r="G5753" s="1101">
        <v>40</v>
      </c>
      <c r="H5753" s="1102">
        <f>MID(I5753,1,50)</f>
      </c>
      <c r="I5753" s="1" t="s">
        <v>11991</v>
      </c>
      <c r="J5753" s="1104" t="s">
        <v>11992</v>
      </c>
    </row>
    <row x14ac:dyDescent="0.25" r="5754" customHeight="1" ht="23.25">
      <c r="A5754" s="97">
        <v>81</v>
      </c>
      <c r="B5754" s="2" t="s">
        <v>11912</v>
      </c>
      <c r="C5754" s="1101">
        <v>5753</v>
      </c>
      <c r="D5754" s="1101">
        <v>30</v>
      </c>
      <c r="E5754" s="1101">
        <v>79</v>
      </c>
      <c r="F5754" s="1101">
        <v>583</v>
      </c>
      <c r="G5754" s="1101">
        <v>41</v>
      </c>
      <c r="H5754" s="1102">
        <f>MID(I5754,1,50)</f>
      </c>
      <c r="I5754" s="1" t="s">
        <v>11993</v>
      </c>
      <c r="J5754" s="1104" t="s">
        <v>11994</v>
      </c>
    </row>
    <row x14ac:dyDescent="0.25" r="5755" customHeight="1" ht="23.25">
      <c r="A5755" s="97">
        <v>81</v>
      </c>
      <c r="B5755" s="2" t="s">
        <v>11912</v>
      </c>
      <c r="C5755" s="1101">
        <v>5754</v>
      </c>
      <c r="D5755" s="1101">
        <v>30</v>
      </c>
      <c r="E5755" s="1101">
        <v>79</v>
      </c>
      <c r="F5755" s="1101">
        <v>583</v>
      </c>
      <c r="G5755" s="1101">
        <v>42</v>
      </c>
      <c r="H5755" s="1102">
        <f>MID(I5755,1,50)</f>
      </c>
      <c r="I5755" s="1" t="s">
        <v>11995</v>
      </c>
      <c r="J5755" s="1104" t="s">
        <v>11996</v>
      </c>
    </row>
    <row x14ac:dyDescent="0.25" r="5756" customHeight="1" ht="23.25">
      <c r="A5756" s="97">
        <v>81</v>
      </c>
      <c r="B5756" s="2" t="s">
        <v>11912</v>
      </c>
      <c r="C5756" s="1101">
        <v>5755</v>
      </c>
      <c r="D5756" s="1101">
        <v>30</v>
      </c>
      <c r="E5756" s="1101">
        <v>79</v>
      </c>
      <c r="F5756" s="1101">
        <v>583</v>
      </c>
      <c r="G5756" s="1101">
        <v>43</v>
      </c>
      <c r="H5756" s="1102">
        <f>MID(I5756,1,50)</f>
      </c>
      <c r="I5756" s="1" t="s">
        <v>11997</v>
      </c>
      <c r="J5756" s="1104" t="s">
        <v>11998</v>
      </c>
    </row>
    <row x14ac:dyDescent="0.25" r="5757" customHeight="1" ht="23.25">
      <c r="A5757" s="97">
        <v>81</v>
      </c>
      <c r="B5757" s="2" t="s">
        <v>11912</v>
      </c>
      <c r="C5757" s="1101">
        <v>5756</v>
      </c>
      <c r="D5757" s="1101">
        <v>30</v>
      </c>
      <c r="E5757" s="1101">
        <v>79</v>
      </c>
      <c r="F5757" s="1101">
        <v>583</v>
      </c>
      <c r="G5757" s="1101">
        <v>44</v>
      </c>
      <c r="H5757" s="1102">
        <f>MID(I5757,1,50)</f>
      </c>
      <c r="I5757" s="1" t="s">
        <v>11999</v>
      </c>
      <c r="J5757" s="1104" t="s">
        <v>12000</v>
      </c>
    </row>
    <row x14ac:dyDescent="0.25" r="5758" customHeight="1" ht="23.25">
      <c r="A5758" s="97">
        <v>81</v>
      </c>
      <c r="B5758" s="2" t="s">
        <v>11912</v>
      </c>
      <c r="C5758" s="1101">
        <v>5757</v>
      </c>
      <c r="D5758" s="1101">
        <v>30</v>
      </c>
      <c r="E5758" s="1101">
        <v>79</v>
      </c>
      <c r="F5758" s="1101">
        <v>583</v>
      </c>
      <c r="G5758" s="1101">
        <v>45</v>
      </c>
      <c r="H5758" s="1102">
        <f>MID(I5758,1,50)</f>
      </c>
      <c r="I5758" s="1" t="s">
        <v>12001</v>
      </c>
      <c r="J5758" s="1104" t="s">
        <v>12002</v>
      </c>
    </row>
    <row x14ac:dyDescent="0.25" r="5759" customHeight="1" ht="23.25">
      <c r="A5759" s="97">
        <v>81</v>
      </c>
      <c r="B5759" s="2" t="s">
        <v>11912</v>
      </c>
      <c r="C5759" s="1101">
        <v>5758</v>
      </c>
      <c r="D5759" s="1101">
        <v>30</v>
      </c>
      <c r="E5759" s="1101">
        <v>79</v>
      </c>
      <c r="F5759" s="1101">
        <v>583</v>
      </c>
      <c r="G5759" s="1101">
        <v>46</v>
      </c>
      <c r="H5759" s="1102">
        <f>MID(I5759,1,50)</f>
      </c>
      <c r="I5759" s="1" t="s">
        <v>12003</v>
      </c>
      <c r="J5759" s="1104" t="s">
        <v>12004</v>
      </c>
    </row>
    <row x14ac:dyDescent="0.25" r="5760" customHeight="1" ht="23.25">
      <c r="A5760" s="97">
        <v>24</v>
      </c>
      <c r="B5760" s="2" t="s">
        <v>12005</v>
      </c>
      <c r="C5760" s="1101">
        <v>5759</v>
      </c>
      <c r="D5760" s="1101">
        <v>30</v>
      </c>
      <c r="E5760" s="1101">
        <v>80</v>
      </c>
      <c r="F5760" s="1101">
        <v>584</v>
      </c>
      <c r="G5760" s="1101">
        <v>1</v>
      </c>
      <c r="H5760" s="1102">
        <f>MID(I5760,1,50)</f>
      </c>
      <c r="I5760" s="1" t="s">
        <v>12006</v>
      </c>
      <c r="J5760" s="1104" t="s">
        <v>12007</v>
      </c>
    </row>
    <row x14ac:dyDescent="0.25" r="5761" customHeight="1" ht="23.25">
      <c r="A5761" s="97">
        <v>24</v>
      </c>
      <c r="B5761" s="2" t="s">
        <v>12005</v>
      </c>
      <c r="C5761" s="1101">
        <v>5760</v>
      </c>
      <c r="D5761" s="1101">
        <v>30</v>
      </c>
      <c r="E5761" s="1101">
        <v>80</v>
      </c>
      <c r="F5761" s="1101">
        <v>584</v>
      </c>
      <c r="G5761" s="1101">
        <v>2</v>
      </c>
      <c r="H5761" s="1102">
        <f>MID(I5761,1,50)</f>
      </c>
      <c r="I5761" s="1" t="s">
        <v>12008</v>
      </c>
      <c r="J5761" s="1104" t="s">
        <v>12009</v>
      </c>
    </row>
    <row x14ac:dyDescent="0.25" r="5762" customHeight="1" ht="23.25">
      <c r="A5762" s="97">
        <v>24</v>
      </c>
      <c r="B5762" s="2" t="s">
        <v>12005</v>
      </c>
      <c r="C5762" s="1101">
        <v>5761</v>
      </c>
      <c r="D5762" s="1101">
        <v>30</v>
      </c>
      <c r="E5762" s="1101">
        <v>80</v>
      </c>
      <c r="F5762" s="1101">
        <v>584</v>
      </c>
      <c r="G5762" s="1101">
        <v>3</v>
      </c>
      <c r="H5762" s="1102">
        <f>MID(I5762,1,50)</f>
      </c>
      <c r="I5762" s="1" t="s">
        <v>12010</v>
      </c>
      <c r="J5762" s="1104" t="s">
        <v>12011</v>
      </c>
    </row>
    <row x14ac:dyDescent="0.25" r="5763" customHeight="1" ht="23.25">
      <c r="A5763" s="97">
        <v>24</v>
      </c>
      <c r="B5763" s="2" t="s">
        <v>12005</v>
      </c>
      <c r="C5763" s="1101">
        <v>5762</v>
      </c>
      <c r="D5763" s="1101">
        <v>30</v>
      </c>
      <c r="E5763" s="1101">
        <v>80</v>
      </c>
      <c r="F5763" s="1101">
        <v>584</v>
      </c>
      <c r="G5763" s="1101">
        <v>4</v>
      </c>
      <c r="H5763" s="1102">
        <f>MID(I5763,1,50)</f>
      </c>
      <c r="I5763" s="1" t="s">
        <v>12012</v>
      </c>
      <c r="J5763" s="1104" t="s">
        <v>12013</v>
      </c>
    </row>
    <row x14ac:dyDescent="0.25" r="5764" customHeight="1" ht="23.25">
      <c r="A5764" s="97">
        <v>24</v>
      </c>
      <c r="B5764" s="2" t="s">
        <v>12005</v>
      </c>
      <c r="C5764" s="1101">
        <v>5763</v>
      </c>
      <c r="D5764" s="1101">
        <v>30</v>
      </c>
      <c r="E5764" s="1101">
        <v>80</v>
      </c>
      <c r="F5764" s="1101">
        <v>584</v>
      </c>
      <c r="G5764" s="1101">
        <v>5</v>
      </c>
      <c r="H5764" s="1102">
        <f>MID(I5764,1,50)</f>
      </c>
      <c r="I5764" s="1" t="s">
        <v>12014</v>
      </c>
      <c r="J5764" s="1104" t="s">
        <v>12015</v>
      </c>
    </row>
    <row x14ac:dyDescent="0.25" r="5765" customHeight="1" ht="23.25">
      <c r="A5765" s="97">
        <v>24</v>
      </c>
      <c r="B5765" s="2" t="s">
        <v>12005</v>
      </c>
      <c r="C5765" s="1101">
        <v>5764</v>
      </c>
      <c r="D5765" s="1101">
        <v>30</v>
      </c>
      <c r="E5765" s="1101">
        <v>80</v>
      </c>
      <c r="F5765" s="1101">
        <v>584</v>
      </c>
      <c r="G5765" s="1101">
        <v>6</v>
      </c>
      <c r="H5765" s="1102">
        <f>MID(I5765,1,50)</f>
      </c>
      <c r="I5765" s="1" t="s">
        <v>12016</v>
      </c>
      <c r="J5765" s="1104" t="s">
        <v>12017</v>
      </c>
    </row>
    <row x14ac:dyDescent="0.25" r="5766" customHeight="1" ht="23.25">
      <c r="A5766" s="97">
        <v>24</v>
      </c>
      <c r="B5766" s="2" t="s">
        <v>12005</v>
      </c>
      <c r="C5766" s="1101">
        <v>5765</v>
      </c>
      <c r="D5766" s="1101">
        <v>30</v>
      </c>
      <c r="E5766" s="1101">
        <v>80</v>
      </c>
      <c r="F5766" s="1101">
        <v>584</v>
      </c>
      <c r="G5766" s="1101">
        <v>7</v>
      </c>
      <c r="H5766" s="1102">
        <f>MID(I5766,1,50)</f>
      </c>
      <c r="I5766" s="1" t="s">
        <v>12018</v>
      </c>
      <c r="J5766" s="1104" t="s">
        <v>12019</v>
      </c>
    </row>
    <row x14ac:dyDescent="0.25" r="5767" customHeight="1" ht="23.25">
      <c r="A5767" s="97">
        <v>24</v>
      </c>
      <c r="B5767" s="2" t="s">
        <v>12005</v>
      </c>
      <c r="C5767" s="1101">
        <v>5766</v>
      </c>
      <c r="D5767" s="1101">
        <v>30</v>
      </c>
      <c r="E5767" s="1101">
        <v>80</v>
      </c>
      <c r="F5767" s="1101">
        <v>584</v>
      </c>
      <c r="G5767" s="1101">
        <v>8</v>
      </c>
      <c r="H5767" s="1102">
        <f>MID(I5767,1,50)</f>
      </c>
      <c r="I5767" s="1" t="s">
        <v>12020</v>
      </c>
      <c r="J5767" s="1104" t="s">
        <v>12021</v>
      </c>
    </row>
    <row x14ac:dyDescent="0.25" r="5768" customHeight="1" ht="23.25">
      <c r="A5768" s="97">
        <v>24</v>
      </c>
      <c r="B5768" s="2" t="s">
        <v>12005</v>
      </c>
      <c r="C5768" s="1101">
        <v>5767</v>
      </c>
      <c r="D5768" s="1101">
        <v>30</v>
      </c>
      <c r="E5768" s="1101">
        <v>80</v>
      </c>
      <c r="F5768" s="1101">
        <v>584</v>
      </c>
      <c r="G5768" s="1101">
        <v>9</v>
      </c>
      <c r="H5768" s="1102">
        <f>MID(I5768,1,50)</f>
      </c>
      <c r="I5768" s="1" t="s">
        <v>12022</v>
      </c>
      <c r="J5768" s="1104" t="s">
        <v>12023</v>
      </c>
    </row>
    <row x14ac:dyDescent="0.25" r="5769" customHeight="1" ht="23.25">
      <c r="A5769" s="97">
        <v>24</v>
      </c>
      <c r="B5769" s="2" t="s">
        <v>12005</v>
      </c>
      <c r="C5769" s="1101">
        <v>5768</v>
      </c>
      <c r="D5769" s="1101">
        <v>30</v>
      </c>
      <c r="E5769" s="1101">
        <v>80</v>
      </c>
      <c r="F5769" s="1101">
        <v>584</v>
      </c>
      <c r="G5769" s="1101">
        <v>10</v>
      </c>
      <c r="H5769" s="1102">
        <f>MID(I5769,1,50)</f>
      </c>
      <c r="I5769" s="1" t="s">
        <v>12024</v>
      </c>
      <c r="J5769" s="1104" t="s">
        <v>12025</v>
      </c>
    </row>
    <row x14ac:dyDescent="0.25" r="5770" customHeight="1" ht="23.25">
      <c r="A5770" s="97">
        <v>24</v>
      </c>
      <c r="B5770" s="2" t="s">
        <v>12005</v>
      </c>
      <c r="C5770" s="1101">
        <v>5769</v>
      </c>
      <c r="D5770" s="1101">
        <v>30</v>
      </c>
      <c r="E5770" s="1101">
        <v>80</v>
      </c>
      <c r="F5770" s="1101">
        <v>584</v>
      </c>
      <c r="G5770" s="1101">
        <v>11</v>
      </c>
      <c r="H5770" s="1102">
        <f>MID(I5770,1,50)</f>
      </c>
      <c r="I5770" s="1" t="s">
        <v>12026</v>
      </c>
      <c r="J5770" s="1104" t="s">
        <v>12027</v>
      </c>
    </row>
    <row x14ac:dyDescent="0.25" r="5771" customHeight="1" ht="23.25">
      <c r="A5771" s="97">
        <v>24</v>
      </c>
      <c r="B5771" s="2" t="s">
        <v>12005</v>
      </c>
      <c r="C5771" s="1101">
        <v>5770</v>
      </c>
      <c r="D5771" s="1101">
        <v>30</v>
      </c>
      <c r="E5771" s="1101">
        <v>80</v>
      </c>
      <c r="F5771" s="1101">
        <v>584</v>
      </c>
      <c r="G5771" s="1101">
        <v>12</v>
      </c>
      <c r="H5771" s="1102">
        <f>MID(I5771,1,50)</f>
      </c>
      <c r="I5771" s="1" t="s">
        <v>12028</v>
      </c>
      <c r="J5771" s="1104" t="s">
        <v>12029</v>
      </c>
    </row>
    <row x14ac:dyDescent="0.25" r="5772" customHeight="1" ht="23.25">
      <c r="A5772" s="97">
        <v>24</v>
      </c>
      <c r="B5772" s="2" t="s">
        <v>12005</v>
      </c>
      <c r="C5772" s="1101">
        <v>5771</v>
      </c>
      <c r="D5772" s="1101">
        <v>30</v>
      </c>
      <c r="E5772" s="1101">
        <v>80</v>
      </c>
      <c r="F5772" s="1101">
        <v>584</v>
      </c>
      <c r="G5772" s="1101">
        <v>13</v>
      </c>
      <c r="H5772" s="1102">
        <f>MID(I5772,1,50)</f>
      </c>
      <c r="I5772" s="1" t="s">
        <v>12030</v>
      </c>
      <c r="J5772" s="1104" t="s">
        <v>12031</v>
      </c>
    </row>
    <row x14ac:dyDescent="0.25" r="5773" customHeight="1" ht="23.25">
      <c r="A5773" s="97">
        <v>24</v>
      </c>
      <c r="B5773" s="2" t="s">
        <v>12005</v>
      </c>
      <c r="C5773" s="1101">
        <v>5772</v>
      </c>
      <c r="D5773" s="1101">
        <v>30</v>
      </c>
      <c r="E5773" s="1101">
        <v>80</v>
      </c>
      <c r="F5773" s="1101">
        <v>584</v>
      </c>
      <c r="G5773" s="1101">
        <v>14</v>
      </c>
      <c r="H5773" s="1102">
        <f>MID(I5773,1,50)</f>
      </c>
      <c r="I5773" s="1" t="s">
        <v>12032</v>
      </c>
      <c r="J5773" s="1104" t="s">
        <v>12033</v>
      </c>
    </row>
    <row x14ac:dyDescent="0.25" r="5774" customHeight="1" ht="23.25">
      <c r="A5774" s="97">
        <v>24</v>
      </c>
      <c r="B5774" s="2" t="s">
        <v>12005</v>
      </c>
      <c r="C5774" s="1101">
        <v>5773</v>
      </c>
      <c r="D5774" s="1101">
        <v>30</v>
      </c>
      <c r="E5774" s="1101">
        <v>80</v>
      </c>
      <c r="F5774" s="1101">
        <v>584</v>
      </c>
      <c r="G5774" s="1101">
        <v>15</v>
      </c>
      <c r="H5774" s="1102">
        <f>MID(I5774,1,50)</f>
      </c>
      <c r="I5774" s="1" t="s">
        <v>12034</v>
      </c>
      <c r="J5774" s="1104" t="s">
        <v>12035</v>
      </c>
    </row>
    <row x14ac:dyDescent="0.25" r="5775" customHeight="1" ht="23.25">
      <c r="A5775" s="97">
        <v>24</v>
      </c>
      <c r="B5775" s="2" t="s">
        <v>12005</v>
      </c>
      <c r="C5775" s="1101">
        <v>5774</v>
      </c>
      <c r="D5775" s="1101">
        <v>30</v>
      </c>
      <c r="E5775" s="1101">
        <v>80</v>
      </c>
      <c r="F5775" s="1101">
        <v>584</v>
      </c>
      <c r="G5775" s="1101">
        <v>16</v>
      </c>
      <c r="H5775" s="1102">
        <f>MID(I5775,1,50)</f>
      </c>
      <c r="I5775" s="1" t="s">
        <v>12036</v>
      </c>
      <c r="J5775" s="1104" t="s">
        <v>12037</v>
      </c>
    </row>
    <row x14ac:dyDescent="0.25" r="5776" customHeight="1" ht="23.25">
      <c r="A5776" s="97">
        <v>24</v>
      </c>
      <c r="B5776" s="2" t="s">
        <v>12005</v>
      </c>
      <c r="C5776" s="1101">
        <v>5775</v>
      </c>
      <c r="D5776" s="1101">
        <v>30</v>
      </c>
      <c r="E5776" s="1101">
        <v>80</v>
      </c>
      <c r="F5776" s="1101">
        <v>584</v>
      </c>
      <c r="G5776" s="1101">
        <v>17</v>
      </c>
      <c r="H5776" s="1102">
        <f>MID(I5776,1,50)</f>
      </c>
      <c r="I5776" s="1" t="s">
        <v>12038</v>
      </c>
      <c r="J5776" s="1104" t="s">
        <v>12039</v>
      </c>
    </row>
    <row x14ac:dyDescent="0.25" r="5777" customHeight="1" ht="23.25">
      <c r="A5777" s="97">
        <v>24</v>
      </c>
      <c r="B5777" s="2" t="s">
        <v>12005</v>
      </c>
      <c r="C5777" s="1101">
        <v>5776</v>
      </c>
      <c r="D5777" s="1101">
        <v>30</v>
      </c>
      <c r="E5777" s="1101">
        <v>80</v>
      </c>
      <c r="F5777" s="1101">
        <v>584</v>
      </c>
      <c r="G5777" s="1101">
        <v>18</v>
      </c>
      <c r="H5777" s="1102">
        <f>MID(I5777,1,50)</f>
      </c>
      <c r="I5777" s="1" t="s">
        <v>12040</v>
      </c>
      <c r="J5777" s="1104" t="s">
        <v>12041</v>
      </c>
    </row>
    <row x14ac:dyDescent="0.25" r="5778" customHeight="1" ht="23.25">
      <c r="A5778" s="97">
        <v>24</v>
      </c>
      <c r="B5778" s="2" t="s">
        <v>12005</v>
      </c>
      <c r="C5778" s="1101">
        <v>5777</v>
      </c>
      <c r="D5778" s="1101">
        <v>30</v>
      </c>
      <c r="E5778" s="1101">
        <v>80</v>
      </c>
      <c r="F5778" s="1101">
        <v>584</v>
      </c>
      <c r="G5778" s="1101">
        <v>19</v>
      </c>
      <c r="H5778" s="1102">
        <f>MID(I5778,1,50)</f>
      </c>
      <c r="I5778" s="1" t="s">
        <v>12042</v>
      </c>
      <c r="J5778" s="1104" t="s">
        <v>12043</v>
      </c>
    </row>
    <row x14ac:dyDescent="0.25" r="5779" customHeight="1" ht="23.25">
      <c r="A5779" s="97">
        <v>24</v>
      </c>
      <c r="B5779" s="2" t="s">
        <v>12005</v>
      </c>
      <c r="C5779" s="1101">
        <v>5778</v>
      </c>
      <c r="D5779" s="1101">
        <v>30</v>
      </c>
      <c r="E5779" s="1101">
        <v>80</v>
      </c>
      <c r="F5779" s="1101">
        <v>584</v>
      </c>
      <c r="G5779" s="1101">
        <v>20</v>
      </c>
      <c r="H5779" s="1102">
        <f>MID(I5779,1,50)</f>
      </c>
      <c r="I5779" s="1" t="s">
        <v>12044</v>
      </c>
      <c r="J5779" s="1104" t="s">
        <v>12045</v>
      </c>
    </row>
    <row x14ac:dyDescent="0.25" r="5780" customHeight="1" ht="23.25">
      <c r="A5780" s="97">
        <v>24</v>
      </c>
      <c r="B5780" s="2" t="s">
        <v>12005</v>
      </c>
      <c r="C5780" s="1101">
        <v>5779</v>
      </c>
      <c r="D5780" s="1101">
        <v>30</v>
      </c>
      <c r="E5780" s="1101">
        <v>80</v>
      </c>
      <c r="F5780" s="1101">
        <v>584</v>
      </c>
      <c r="G5780" s="1101">
        <v>21</v>
      </c>
      <c r="H5780" s="1102">
        <f>MID(I5780,1,50)</f>
      </c>
      <c r="I5780" s="1" t="s">
        <v>12046</v>
      </c>
      <c r="J5780" s="1104" t="s">
        <v>12047</v>
      </c>
    </row>
    <row x14ac:dyDescent="0.25" r="5781" customHeight="1" ht="23.25">
      <c r="A5781" s="97">
        <v>24</v>
      </c>
      <c r="B5781" s="2" t="s">
        <v>12005</v>
      </c>
      <c r="C5781" s="1101">
        <v>5780</v>
      </c>
      <c r="D5781" s="1101">
        <v>30</v>
      </c>
      <c r="E5781" s="1101">
        <v>80</v>
      </c>
      <c r="F5781" s="1101">
        <v>584</v>
      </c>
      <c r="G5781" s="1101">
        <v>22</v>
      </c>
      <c r="H5781" s="1102">
        <f>MID(I5781,1,50)</f>
      </c>
      <c r="I5781" s="1" t="s">
        <v>12048</v>
      </c>
      <c r="J5781" s="1104" t="s">
        <v>12049</v>
      </c>
    </row>
    <row x14ac:dyDescent="0.25" r="5782" customHeight="1" ht="23.25">
      <c r="A5782" s="97">
        <v>24</v>
      </c>
      <c r="B5782" s="2" t="s">
        <v>12005</v>
      </c>
      <c r="C5782" s="1101">
        <v>5781</v>
      </c>
      <c r="D5782" s="1101">
        <v>30</v>
      </c>
      <c r="E5782" s="1101">
        <v>80</v>
      </c>
      <c r="F5782" s="1101">
        <v>584</v>
      </c>
      <c r="G5782" s="1101">
        <v>23</v>
      </c>
      <c r="H5782" s="1102">
        <f>MID(I5782,1,50)</f>
      </c>
      <c r="I5782" s="1" t="s">
        <v>12050</v>
      </c>
      <c r="J5782" s="1104" t="s">
        <v>12051</v>
      </c>
    </row>
    <row x14ac:dyDescent="0.25" r="5783" customHeight="1" ht="23.25">
      <c r="A5783" s="97">
        <v>24</v>
      </c>
      <c r="B5783" s="2" t="s">
        <v>12005</v>
      </c>
      <c r="C5783" s="1101">
        <v>5782</v>
      </c>
      <c r="D5783" s="1101">
        <v>30</v>
      </c>
      <c r="E5783" s="1101">
        <v>80</v>
      </c>
      <c r="F5783" s="1101">
        <v>584</v>
      </c>
      <c r="G5783" s="1101">
        <v>24</v>
      </c>
      <c r="H5783" s="1102">
        <f>MID(I5783,1,50)</f>
      </c>
      <c r="I5783" s="1" t="s">
        <v>12052</v>
      </c>
      <c r="J5783" s="1104" t="s">
        <v>12053</v>
      </c>
    </row>
    <row x14ac:dyDescent="0.25" r="5784" customHeight="1" ht="23.25">
      <c r="A5784" s="97">
        <v>24</v>
      </c>
      <c r="B5784" s="2" t="s">
        <v>12005</v>
      </c>
      <c r="C5784" s="1101">
        <v>5783</v>
      </c>
      <c r="D5784" s="1101">
        <v>30</v>
      </c>
      <c r="E5784" s="1101">
        <v>80</v>
      </c>
      <c r="F5784" s="1101">
        <v>584</v>
      </c>
      <c r="G5784" s="1101">
        <v>25</v>
      </c>
      <c r="H5784" s="1102">
        <f>MID(I5784,1,50)</f>
      </c>
      <c r="I5784" s="1" t="s">
        <v>12054</v>
      </c>
      <c r="J5784" s="1104" t="s">
        <v>12055</v>
      </c>
    </row>
    <row x14ac:dyDescent="0.25" r="5785" customHeight="1" ht="23.25">
      <c r="A5785" s="97">
        <v>24</v>
      </c>
      <c r="B5785" s="2" t="s">
        <v>12005</v>
      </c>
      <c r="C5785" s="1101">
        <v>5784</v>
      </c>
      <c r="D5785" s="1101">
        <v>30</v>
      </c>
      <c r="E5785" s="1101">
        <v>80</v>
      </c>
      <c r="F5785" s="1101">
        <v>584</v>
      </c>
      <c r="G5785" s="1101">
        <v>26</v>
      </c>
      <c r="H5785" s="1102">
        <f>MID(I5785,1,50)</f>
      </c>
      <c r="I5785" s="1" t="s">
        <v>12056</v>
      </c>
      <c r="J5785" s="1104" t="s">
        <v>12057</v>
      </c>
    </row>
    <row x14ac:dyDescent="0.25" r="5786" customHeight="1" ht="23.25">
      <c r="A5786" s="97">
        <v>24</v>
      </c>
      <c r="B5786" s="2" t="s">
        <v>12005</v>
      </c>
      <c r="C5786" s="1101">
        <v>5785</v>
      </c>
      <c r="D5786" s="1101">
        <v>30</v>
      </c>
      <c r="E5786" s="1101">
        <v>80</v>
      </c>
      <c r="F5786" s="1101">
        <v>584</v>
      </c>
      <c r="G5786" s="1101">
        <v>27</v>
      </c>
      <c r="H5786" s="1102">
        <f>MID(I5786,1,50)</f>
      </c>
      <c r="I5786" s="1" t="s">
        <v>12058</v>
      </c>
      <c r="J5786" s="1104" t="s">
        <v>12059</v>
      </c>
    </row>
    <row x14ac:dyDescent="0.25" r="5787" customHeight="1" ht="23.25">
      <c r="A5787" s="97">
        <v>24</v>
      </c>
      <c r="B5787" s="2" t="s">
        <v>12005</v>
      </c>
      <c r="C5787" s="1101">
        <v>5786</v>
      </c>
      <c r="D5787" s="1101">
        <v>30</v>
      </c>
      <c r="E5787" s="1101">
        <v>80</v>
      </c>
      <c r="F5787" s="1101">
        <v>584</v>
      </c>
      <c r="G5787" s="1101">
        <v>28</v>
      </c>
      <c r="H5787" s="1102">
        <f>MID(I5787,1,50)</f>
      </c>
      <c r="I5787" s="1" t="s">
        <v>12060</v>
      </c>
      <c r="J5787" s="1104" t="s">
        <v>12061</v>
      </c>
    </row>
    <row x14ac:dyDescent="0.25" r="5788" customHeight="1" ht="23.25">
      <c r="A5788" s="97">
        <v>24</v>
      </c>
      <c r="B5788" s="2" t="s">
        <v>12005</v>
      </c>
      <c r="C5788" s="1101">
        <v>5787</v>
      </c>
      <c r="D5788" s="1101">
        <v>30</v>
      </c>
      <c r="E5788" s="1101">
        <v>80</v>
      </c>
      <c r="F5788" s="1101">
        <v>584</v>
      </c>
      <c r="G5788" s="1101">
        <v>29</v>
      </c>
      <c r="H5788" s="1102">
        <f>MID(I5788,1,50)</f>
      </c>
      <c r="I5788" s="1" t="s">
        <v>12062</v>
      </c>
      <c r="J5788" s="1104" t="s">
        <v>12063</v>
      </c>
    </row>
    <row x14ac:dyDescent="0.25" r="5789" customHeight="1" ht="23.25">
      <c r="A5789" s="97">
        <v>24</v>
      </c>
      <c r="B5789" s="2" t="s">
        <v>12005</v>
      </c>
      <c r="C5789" s="1101">
        <v>5788</v>
      </c>
      <c r="D5789" s="1101">
        <v>30</v>
      </c>
      <c r="E5789" s="1101">
        <v>80</v>
      </c>
      <c r="F5789" s="1101">
        <v>584</v>
      </c>
      <c r="G5789" s="1101">
        <v>30</v>
      </c>
      <c r="H5789" s="1102">
        <f>MID(I5789,1,50)</f>
      </c>
      <c r="I5789" s="1" t="s">
        <v>12064</v>
      </c>
      <c r="J5789" s="1104" t="s">
        <v>12065</v>
      </c>
    </row>
    <row x14ac:dyDescent="0.25" r="5790" customHeight="1" ht="23.25">
      <c r="A5790" s="97">
        <v>24</v>
      </c>
      <c r="B5790" s="2" t="s">
        <v>12005</v>
      </c>
      <c r="C5790" s="1101">
        <v>5789</v>
      </c>
      <c r="D5790" s="1101">
        <v>30</v>
      </c>
      <c r="E5790" s="1101">
        <v>80</v>
      </c>
      <c r="F5790" s="1101">
        <v>584</v>
      </c>
      <c r="G5790" s="1101">
        <v>31</v>
      </c>
      <c r="H5790" s="1102">
        <f>MID(I5790,1,50)</f>
      </c>
      <c r="I5790" s="1" t="s">
        <v>12066</v>
      </c>
      <c r="J5790" s="1104" t="s">
        <v>12067</v>
      </c>
    </row>
    <row x14ac:dyDescent="0.25" r="5791" customHeight="1" ht="23.25">
      <c r="A5791" s="97">
        <v>24</v>
      </c>
      <c r="B5791" s="2" t="s">
        <v>12005</v>
      </c>
      <c r="C5791" s="1101">
        <v>5790</v>
      </c>
      <c r="D5791" s="1101">
        <v>30</v>
      </c>
      <c r="E5791" s="1101">
        <v>80</v>
      </c>
      <c r="F5791" s="1101">
        <v>584</v>
      </c>
      <c r="G5791" s="1101">
        <v>32</v>
      </c>
      <c r="H5791" s="1102">
        <f>MID(I5791,1,50)</f>
      </c>
      <c r="I5791" s="1" t="s">
        <v>11977</v>
      </c>
      <c r="J5791" s="1104" t="s">
        <v>12068</v>
      </c>
    </row>
    <row x14ac:dyDescent="0.25" r="5792" customHeight="1" ht="23.25">
      <c r="A5792" s="97">
        <v>24</v>
      </c>
      <c r="B5792" s="2" t="s">
        <v>12005</v>
      </c>
      <c r="C5792" s="1101">
        <v>5791</v>
      </c>
      <c r="D5792" s="1101">
        <v>30</v>
      </c>
      <c r="E5792" s="1101">
        <v>80</v>
      </c>
      <c r="F5792" s="1101">
        <v>584</v>
      </c>
      <c r="G5792" s="1101">
        <v>33</v>
      </c>
      <c r="H5792" s="1102">
        <f>MID(I5792,1,50)</f>
      </c>
      <c r="I5792" s="1" t="s">
        <v>12069</v>
      </c>
      <c r="J5792" s="1104" t="s">
        <v>12070</v>
      </c>
    </row>
    <row x14ac:dyDescent="0.25" r="5793" customHeight="1" ht="23.25">
      <c r="A5793" s="97">
        <v>24</v>
      </c>
      <c r="B5793" s="2" t="s">
        <v>12005</v>
      </c>
      <c r="C5793" s="1101">
        <v>5792</v>
      </c>
      <c r="D5793" s="1101">
        <v>30</v>
      </c>
      <c r="E5793" s="1101">
        <v>80</v>
      </c>
      <c r="F5793" s="1101">
        <v>585</v>
      </c>
      <c r="G5793" s="1101">
        <v>34</v>
      </c>
      <c r="H5793" s="1102">
        <f>MID(I5793,1,50)</f>
      </c>
      <c r="I5793" s="1" t="s">
        <v>12071</v>
      </c>
      <c r="J5793" s="1104" t="s">
        <v>12072</v>
      </c>
    </row>
    <row x14ac:dyDescent="0.25" r="5794" customHeight="1" ht="23.25">
      <c r="A5794" s="97">
        <v>24</v>
      </c>
      <c r="B5794" s="2" t="s">
        <v>12005</v>
      </c>
      <c r="C5794" s="1101">
        <v>5793</v>
      </c>
      <c r="D5794" s="1101">
        <v>30</v>
      </c>
      <c r="E5794" s="1101">
        <v>80</v>
      </c>
      <c r="F5794" s="1101">
        <v>585</v>
      </c>
      <c r="G5794" s="1101">
        <v>35</v>
      </c>
      <c r="H5794" s="1102">
        <f>MID(I5794,1,50)</f>
      </c>
      <c r="I5794" s="1" t="s">
        <v>12073</v>
      </c>
      <c r="J5794" s="1104" t="s">
        <v>12074</v>
      </c>
    </row>
    <row x14ac:dyDescent="0.25" r="5795" customHeight="1" ht="23.25">
      <c r="A5795" s="97">
        <v>24</v>
      </c>
      <c r="B5795" s="2" t="s">
        <v>12005</v>
      </c>
      <c r="C5795" s="1101">
        <v>5794</v>
      </c>
      <c r="D5795" s="1101">
        <v>30</v>
      </c>
      <c r="E5795" s="1101">
        <v>80</v>
      </c>
      <c r="F5795" s="1101">
        <v>585</v>
      </c>
      <c r="G5795" s="1101">
        <v>36</v>
      </c>
      <c r="H5795" s="1102">
        <f>MID(I5795,1,50)</f>
      </c>
      <c r="I5795" s="1" t="s">
        <v>12075</v>
      </c>
      <c r="J5795" s="1104" t="s">
        <v>12076</v>
      </c>
    </row>
    <row x14ac:dyDescent="0.25" r="5796" customHeight="1" ht="23.25">
      <c r="A5796" s="97">
        <v>24</v>
      </c>
      <c r="B5796" s="2" t="s">
        <v>12005</v>
      </c>
      <c r="C5796" s="1101">
        <v>5795</v>
      </c>
      <c r="D5796" s="1101">
        <v>30</v>
      </c>
      <c r="E5796" s="1101">
        <v>80</v>
      </c>
      <c r="F5796" s="1101">
        <v>585</v>
      </c>
      <c r="G5796" s="1101">
        <v>37</v>
      </c>
      <c r="H5796" s="1102">
        <f>MID(I5796,1,50)</f>
      </c>
      <c r="I5796" s="1" t="s">
        <v>12077</v>
      </c>
      <c r="J5796" s="1104" t="s">
        <v>12078</v>
      </c>
    </row>
    <row x14ac:dyDescent="0.25" r="5797" customHeight="1" ht="23.25">
      <c r="A5797" s="97">
        <v>24</v>
      </c>
      <c r="B5797" s="2" t="s">
        <v>12005</v>
      </c>
      <c r="C5797" s="1101">
        <v>5796</v>
      </c>
      <c r="D5797" s="1101">
        <v>30</v>
      </c>
      <c r="E5797" s="1101">
        <v>80</v>
      </c>
      <c r="F5797" s="1101">
        <v>585</v>
      </c>
      <c r="G5797" s="1101">
        <v>38</v>
      </c>
      <c r="H5797" s="1102">
        <f>MID(I5797,1,50)</f>
      </c>
      <c r="I5797" s="1" t="s">
        <v>12079</v>
      </c>
      <c r="J5797" s="1104" t="s">
        <v>12080</v>
      </c>
    </row>
    <row x14ac:dyDescent="0.25" r="5798" customHeight="1" ht="23.25">
      <c r="A5798" s="97">
        <v>24</v>
      </c>
      <c r="B5798" s="2" t="s">
        <v>12005</v>
      </c>
      <c r="C5798" s="1101">
        <v>5797</v>
      </c>
      <c r="D5798" s="1101">
        <v>30</v>
      </c>
      <c r="E5798" s="1101">
        <v>80</v>
      </c>
      <c r="F5798" s="1101">
        <v>585</v>
      </c>
      <c r="G5798" s="1101">
        <v>39</v>
      </c>
      <c r="H5798" s="1102">
        <f>MID(I5798,1,50)</f>
      </c>
      <c r="I5798" s="1" t="s">
        <v>12081</v>
      </c>
      <c r="J5798" s="1104" t="s">
        <v>12082</v>
      </c>
    </row>
    <row x14ac:dyDescent="0.25" r="5799" customHeight="1" ht="23.25">
      <c r="A5799" s="97">
        <v>24</v>
      </c>
      <c r="B5799" s="2" t="s">
        <v>12005</v>
      </c>
      <c r="C5799" s="1101">
        <v>5798</v>
      </c>
      <c r="D5799" s="1101">
        <v>30</v>
      </c>
      <c r="E5799" s="1101">
        <v>80</v>
      </c>
      <c r="F5799" s="1101">
        <v>585</v>
      </c>
      <c r="G5799" s="1101">
        <v>40</v>
      </c>
      <c r="H5799" s="1102">
        <f>MID(I5799,1,50)</f>
      </c>
      <c r="I5799" s="1" t="s">
        <v>12083</v>
      </c>
      <c r="J5799" s="1104" t="s">
        <v>12084</v>
      </c>
    </row>
    <row x14ac:dyDescent="0.25" r="5800" customHeight="1" ht="23.25">
      <c r="A5800" s="97">
        <v>24</v>
      </c>
      <c r="B5800" s="2" t="s">
        <v>12005</v>
      </c>
      <c r="C5800" s="1101">
        <v>5799</v>
      </c>
      <c r="D5800" s="1101">
        <v>30</v>
      </c>
      <c r="E5800" s="1101">
        <v>80</v>
      </c>
      <c r="F5800" s="1101">
        <v>585</v>
      </c>
      <c r="G5800" s="1101">
        <v>41</v>
      </c>
      <c r="H5800" s="1102">
        <f>MID(I5800,1,50)</f>
      </c>
      <c r="I5800" s="1" t="s">
        <v>12085</v>
      </c>
      <c r="J5800" s="1104" t="s">
        <v>12086</v>
      </c>
    </row>
    <row x14ac:dyDescent="0.25" r="5801" customHeight="1" ht="23.25">
      <c r="A5801" s="97">
        <v>24</v>
      </c>
      <c r="B5801" s="2" t="s">
        <v>12005</v>
      </c>
      <c r="C5801" s="1101">
        <v>5800</v>
      </c>
      <c r="D5801" s="1101">
        <v>30</v>
      </c>
      <c r="E5801" s="1101">
        <v>80</v>
      </c>
      <c r="F5801" s="1101">
        <v>585</v>
      </c>
      <c r="G5801" s="1101">
        <v>42</v>
      </c>
      <c r="H5801" s="1102">
        <f>MID(I5801,1,50)</f>
      </c>
      <c r="I5801" s="1" t="s">
        <v>12087</v>
      </c>
      <c r="J5801" s="1104" t="s">
        <v>12088</v>
      </c>
    </row>
    <row x14ac:dyDescent="0.25" r="5802" customHeight="1" ht="23.25">
      <c r="A5802" s="97">
        <v>7</v>
      </c>
      <c r="B5802" s="2" t="s">
        <v>12089</v>
      </c>
      <c r="C5802" s="1101">
        <v>5801</v>
      </c>
      <c r="D5802" s="1101">
        <v>30</v>
      </c>
      <c r="E5802" s="1101">
        <v>81</v>
      </c>
      <c r="F5802" s="1101">
        <v>585</v>
      </c>
      <c r="G5802" s="1101">
        <v>1</v>
      </c>
      <c r="H5802" s="1102">
        <f>MID(I5802,1,50)</f>
      </c>
      <c r="I5802" s="1" t="s">
        <v>12090</v>
      </c>
      <c r="J5802" s="1104" t="s">
        <v>12091</v>
      </c>
    </row>
    <row x14ac:dyDescent="0.25" r="5803" customHeight="1" ht="23.25">
      <c r="A5803" s="97">
        <v>7</v>
      </c>
      <c r="B5803" s="2" t="s">
        <v>12089</v>
      </c>
      <c r="C5803" s="1101">
        <v>5802</v>
      </c>
      <c r="D5803" s="1101">
        <v>30</v>
      </c>
      <c r="E5803" s="1101">
        <v>81</v>
      </c>
      <c r="F5803" s="1101">
        <v>585</v>
      </c>
      <c r="G5803" s="1101">
        <v>2</v>
      </c>
      <c r="H5803" s="1102">
        <f>MID(I5803,1,50)</f>
      </c>
      <c r="I5803" s="1" t="s">
        <v>12092</v>
      </c>
      <c r="J5803" s="1104" t="s">
        <v>12093</v>
      </c>
    </row>
    <row x14ac:dyDescent="0.25" r="5804" customHeight="1" ht="23.25">
      <c r="A5804" s="97">
        <v>7</v>
      </c>
      <c r="B5804" s="2" t="s">
        <v>12089</v>
      </c>
      <c r="C5804" s="1101">
        <v>5803</v>
      </c>
      <c r="D5804" s="1101">
        <v>30</v>
      </c>
      <c r="E5804" s="1101">
        <v>81</v>
      </c>
      <c r="F5804" s="1101">
        <v>585</v>
      </c>
      <c r="G5804" s="1101">
        <v>3</v>
      </c>
      <c r="H5804" s="1102">
        <f>MID(I5804,1,50)</f>
      </c>
      <c r="I5804" s="1" t="s">
        <v>12094</v>
      </c>
      <c r="J5804" s="1104" t="s">
        <v>12095</v>
      </c>
    </row>
    <row x14ac:dyDescent="0.25" r="5805" customHeight="1" ht="23.25">
      <c r="A5805" s="97">
        <v>7</v>
      </c>
      <c r="B5805" s="2" t="s">
        <v>12089</v>
      </c>
      <c r="C5805" s="1101">
        <v>5804</v>
      </c>
      <c r="D5805" s="1101">
        <v>30</v>
      </c>
      <c r="E5805" s="1101">
        <v>81</v>
      </c>
      <c r="F5805" s="1101">
        <v>585</v>
      </c>
      <c r="G5805" s="1101">
        <v>4</v>
      </c>
      <c r="H5805" s="1102">
        <f>MID(I5805,1,50)</f>
      </c>
      <c r="I5805" s="1" t="s">
        <v>12096</v>
      </c>
      <c r="J5805" s="1104" t="s">
        <v>12097</v>
      </c>
    </row>
    <row x14ac:dyDescent="0.25" r="5806" customHeight="1" ht="23.25">
      <c r="A5806" s="97">
        <v>7</v>
      </c>
      <c r="B5806" s="2" t="s">
        <v>12089</v>
      </c>
      <c r="C5806" s="1101">
        <v>5805</v>
      </c>
      <c r="D5806" s="1101">
        <v>30</v>
      </c>
      <c r="E5806" s="1101">
        <v>81</v>
      </c>
      <c r="F5806" s="1101">
        <v>585</v>
      </c>
      <c r="G5806" s="1101">
        <v>5</v>
      </c>
      <c r="H5806" s="1102">
        <f>MID(I5806,1,50)</f>
      </c>
      <c r="I5806" s="1" t="s">
        <v>12098</v>
      </c>
      <c r="J5806" s="1104" t="s">
        <v>12099</v>
      </c>
    </row>
    <row x14ac:dyDescent="0.25" r="5807" customHeight="1" ht="23.25">
      <c r="A5807" s="97">
        <v>7</v>
      </c>
      <c r="B5807" s="2" t="s">
        <v>12089</v>
      </c>
      <c r="C5807" s="1101">
        <v>5806</v>
      </c>
      <c r="D5807" s="1101">
        <v>30</v>
      </c>
      <c r="E5807" s="1101">
        <v>81</v>
      </c>
      <c r="F5807" s="1101">
        <v>585</v>
      </c>
      <c r="G5807" s="1101">
        <v>6</v>
      </c>
      <c r="H5807" s="1102">
        <f>MID(I5807,1,50)</f>
      </c>
      <c r="I5807" s="1" t="s">
        <v>12100</v>
      </c>
      <c r="J5807" s="1104" t="s">
        <v>12101</v>
      </c>
    </row>
    <row x14ac:dyDescent="0.25" r="5808" customHeight="1" ht="23.25">
      <c r="A5808" s="97">
        <v>7</v>
      </c>
      <c r="B5808" s="2" t="s">
        <v>12089</v>
      </c>
      <c r="C5808" s="1101">
        <v>5807</v>
      </c>
      <c r="D5808" s="1101">
        <v>30</v>
      </c>
      <c r="E5808" s="1101">
        <v>81</v>
      </c>
      <c r="F5808" s="1101">
        <v>585</v>
      </c>
      <c r="G5808" s="1101">
        <v>7</v>
      </c>
      <c r="H5808" s="1102">
        <f>MID(I5808,1,50)</f>
      </c>
      <c r="I5808" s="1" t="s">
        <v>12102</v>
      </c>
      <c r="J5808" s="1104" t="s">
        <v>12103</v>
      </c>
    </row>
    <row x14ac:dyDescent="0.25" r="5809" customHeight="1" ht="23.25">
      <c r="A5809" s="97">
        <v>7</v>
      </c>
      <c r="B5809" s="2" t="s">
        <v>12089</v>
      </c>
      <c r="C5809" s="1101">
        <v>5808</v>
      </c>
      <c r="D5809" s="1101">
        <v>30</v>
      </c>
      <c r="E5809" s="1101">
        <v>81</v>
      </c>
      <c r="F5809" s="1101">
        <v>585</v>
      </c>
      <c r="G5809" s="1101">
        <v>8</v>
      </c>
      <c r="H5809" s="1102">
        <f>MID(I5809,1,50)</f>
      </c>
      <c r="I5809" s="1" t="s">
        <v>12104</v>
      </c>
      <c r="J5809" s="1104" t="s">
        <v>12105</v>
      </c>
    </row>
    <row x14ac:dyDescent="0.25" r="5810" customHeight="1" ht="23.25">
      <c r="A5810" s="97">
        <v>7</v>
      </c>
      <c r="B5810" s="2" t="s">
        <v>12089</v>
      </c>
      <c r="C5810" s="1101">
        <v>5809</v>
      </c>
      <c r="D5810" s="1101">
        <v>30</v>
      </c>
      <c r="E5810" s="1101">
        <v>81</v>
      </c>
      <c r="F5810" s="1101">
        <v>585</v>
      </c>
      <c r="G5810" s="1101">
        <v>9</v>
      </c>
      <c r="H5810" s="1102">
        <f>MID(I5810,1,50)</f>
      </c>
      <c r="I5810" s="1" t="s">
        <v>12106</v>
      </c>
      <c r="J5810" s="1104" t="s">
        <v>12107</v>
      </c>
    </row>
    <row x14ac:dyDescent="0.25" r="5811" customHeight="1" ht="23.25">
      <c r="A5811" s="97">
        <v>7</v>
      </c>
      <c r="B5811" s="2" t="s">
        <v>12089</v>
      </c>
      <c r="C5811" s="1101">
        <v>5810</v>
      </c>
      <c r="D5811" s="1101">
        <v>30</v>
      </c>
      <c r="E5811" s="1101">
        <v>81</v>
      </c>
      <c r="F5811" s="1101">
        <v>585</v>
      </c>
      <c r="G5811" s="1101">
        <v>10</v>
      </c>
      <c r="H5811" s="1102">
        <f>MID(I5811,1,50)</f>
      </c>
      <c r="I5811" s="1" t="s">
        <v>12108</v>
      </c>
      <c r="J5811" s="1104" t="s">
        <v>12109</v>
      </c>
    </row>
    <row x14ac:dyDescent="0.25" r="5812" customHeight="1" ht="23.25">
      <c r="A5812" s="97">
        <v>7</v>
      </c>
      <c r="B5812" s="2" t="s">
        <v>12089</v>
      </c>
      <c r="C5812" s="1101">
        <v>5811</v>
      </c>
      <c r="D5812" s="1101">
        <v>30</v>
      </c>
      <c r="E5812" s="1101">
        <v>81</v>
      </c>
      <c r="F5812" s="1101">
        <v>585</v>
      </c>
      <c r="G5812" s="1101">
        <v>11</v>
      </c>
      <c r="H5812" s="1102">
        <f>MID(I5812,1,50)</f>
      </c>
      <c r="I5812" s="1" t="s">
        <v>12110</v>
      </c>
      <c r="J5812" s="1104" t="s">
        <v>12111</v>
      </c>
    </row>
    <row x14ac:dyDescent="0.25" r="5813" customHeight="1" ht="23.25">
      <c r="A5813" s="97">
        <v>7</v>
      </c>
      <c r="B5813" s="2" t="s">
        <v>12089</v>
      </c>
      <c r="C5813" s="1101">
        <v>5812</v>
      </c>
      <c r="D5813" s="1101">
        <v>30</v>
      </c>
      <c r="E5813" s="1101">
        <v>81</v>
      </c>
      <c r="F5813" s="1101">
        <v>585</v>
      </c>
      <c r="G5813" s="1101">
        <v>12</v>
      </c>
      <c r="H5813" s="1102">
        <f>MID(I5813,1,50)</f>
      </c>
      <c r="I5813" s="1" t="s">
        <v>12112</v>
      </c>
      <c r="J5813" s="1104" t="s">
        <v>12113</v>
      </c>
    </row>
    <row x14ac:dyDescent="0.25" r="5814" customHeight="1" ht="23.25">
      <c r="A5814" s="97">
        <v>7</v>
      </c>
      <c r="B5814" s="2" t="s">
        <v>12089</v>
      </c>
      <c r="C5814" s="1101">
        <v>5813</v>
      </c>
      <c r="D5814" s="1101">
        <v>30</v>
      </c>
      <c r="E5814" s="1101">
        <v>81</v>
      </c>
      <c r="F5814" s="1101">
        <v>585</v>
      </c>
      <c r="G5814" s="1101">
        <v>13</v>
      </c>
      <c r="H5814" s="1102">
        <f>MID(I5814,1,50)</f>
      </c>
      <c r="I5814" s="1" t="s">
        <v>12114</v>
      </c>
      <c r="J5814" s="1104" t="s">
        <v>12115</v>
      </c>
    </row>
    <row x14ac:dyDescent="0.25" r="5815" customHeight="1" ht="23.25">
      <c r="A5815" s="97">
        <v>7</v>
      </c>
      <c r="B5815" s="2" t="s">
        <v>12089</v>
      </c>
      <c r="C5815" s="1101">
        <v>5814</v>
      </c>
      <c r="D5815" s="1101">
        <v>30</v>
      </c>
      <c r="E5815" s="1101">
        <v>81</v>
      </c>
      <c r="F5815" s="1101">
        <v>585</v>
      </c>
      <c r="G5815" s="1101">
        <v>14</v>
      </c>
      <c r="H5815" s="1102">
        <f>MID(I5815,1,50)</f>
      </c>
      <c r="I5815" s="1" t="s">
        <v>12116</v>
      </c>
      <c r="J5815" s="1104" t="s">
        <v>12117</v>
      </c>
    </row>
    <row x14ac:dyDescent="0.25" r="5816" customHeight="1" ht="23.25">
      <c r="A5816" s="97">
        <v>7</v>
      </c>
      <c r="B5816" s="2" t="s">
        <v>12089</v>
      </c>
      <c r="C5816" s="1101">
        <v>5815</v>
      </c>
      <c r="D5816" s="1101">
        <v>30</v>
      </c>
      <c r="E5816" s="1101">
        <v>81</v>
      </c>
      <c r="F5816" s="1101">
        <v>585</v>
      </c>
      <c r="G5816" s="1101">
        <v>15</v>
      </c>
      <c r="H5816" s="1102">
        <f>MID(I5816,1,50)</f>
      </c>
      <c r="I5816" s="1" t="s">
        <v>12118</v>
      </c>
      <c r="J5816" s="1104" t="s">
        <v>12119</v>
      </c>
    </row>
    <row x14ac:dyDescent="0.25" r="5817" customHeight="1" ht="23.25">
      <c r="A5817" s="97">
        <v>7</v>
      </c>
      <c r="B5817" s="2" t="s">
        <v>12089</v>
      </c>
      <c r="C5817" s="1101">
        <v>5816</v>
      </c>
      <c r="D5817" s="1101">
        <v>30</v>
      </c>
      <c r="E5817" s="1101">
        <v>81</v>
      </c>
      <c r="F5817" s="1101">
        <v>585</v>
      </c>
      <c r="G5817" s="1101">
        <v>16</v>
      </c>
      <c r="H5817" s="1102">
        <f>MID(I5817,1,50)</f>
      </c>
      <c r="I5817" s="1" t="s">
        <v>12120</v>
      </c>
      <c r="J5817" s="1104" t="s">
        <v>12121</v>
      </c>
    </row>
    <row x14ac:dyDescent="0.25" r="5818" customHeight="1" ht="23.25">
      <c r="A5818" s="97">
        <v>7</v>
      </c>
      <c r="B5818" s="2" t="s">
        <v>12089</v>
      </c>
      <c r="C5818" s="1101">
        <v>5817</v>
      </c>
      <c r="D5818" s="1101">
        <v>30</v>
      </c>
      <c r="E5818" s="1101">
        <v>81</v>
      </c>
      <c r="F5818" s="1101">
        <v>585</v>
      </c>
      <c r="G5818" s="1101">
        <v>17</v>
      </c>
      <c r="H5818" s="1102">
        <f>MID(I5818,1,50)</f>
      </c>
      <c r="I5818" s="1" t="s">
        <v>12122</v>
      </c>
      <c r="J5818" s="1104" t="s">
        <v>12123</v>
      </c>
    </row>
    <row x14ac:dyDescent="0.25" r="5819" customHeight="1" ht="23.25">
      <c r="A5819" s="97">
        <v>7</v>
      </c>
      <c r="B5819" s="2" t="s">
        <v>12089</v>
      </c>
      <c r="C5819" s="1101">
        <v>5818</v>
      </c>
      <c r="D5819" s="1101">
        <v>30</v>
      </c>
      <c r="E5819" s="1101">
        <v>81</v>
      </c>
      <c r="F5819" s="1101">
        <v>585</v>
      </c>
      <c r="G5819" s="1101">
        <v>18</v>
      </c>
      <c r="H5819" s="1102">
        <f>MID(I5819,1,50)</f>
      </c>
      <c r="I5819" s="1" t="s">
        <v>12124</v>
      </c>
      <c r="J5819" s="1104" t="s">
        <v>12125</v>
      </c>
    </row>
    <row x14ac:dyDescent="0.25" r="5820" customHeight="1" ht="23.25">
      <c r="A5820" s="97">
        <v>7</v>
      </c>
      <c r="B5820" s="2" t="s">
        <v>12089</v>
      </c>
      <c r="C5820" s="1101">
        <v>5819</v>
      </c>
      <c r="D5820" s="1101">
        <v>30</v>
      </c>
      <c r="E5820" s="1101">
        <v>81</v>
      </c>
      <c r="F5820" s="1101">
        <v>585</v>
      </c>
      <c r="G5820" s="1101">
        <v>19</v>
      </c>
      <c r="H5820" s="1102">
        <f>MID(I5820,1,50)</f>
      </c>
      <c r="I5820" s="1" t="s">
        <v>12126</v>
      </c>
      <c r="J5820" s="1104" t="s">
        <v>12127</v>
      </c>
    </row>
    <row x14ac:dyDescent="0.25" r="5821" customHeight="1" ht="23.25">
      <c r="A5821" s="97">
        <v>7</v>
      </c>
      <c r="B5821" s="2" t="s">
        <v>12089</v>
      </c>
      <c r="C5821" s="1101">
        <v>5820</v>
      </c>
      <c r="D5821" s="1101">
        <v>30</v>
      </c>
      <c r="E5821" s="1101">
        <v>81</v>
      </c>
      <c r="F5821" s="1101">
        <v>585</v>
      </c>
      <c r="G5821" s="1101">
        <v>20</v>
      </c>
      <c r="H5821" s="1102">
        <f>MID(I5821,1,50)</f>
      </c>
      <c r="I5821" s="1" t="s">
        <v>12128</v>
      </c>
      <c r="J5821" s="1104" t="s">
        <v>12129</v>
      </c>
    </row>
    <row x14ac:dyDescent="0.25" r="5822" customHeight="1" ht="23.25">
      <c r="A5822" s="97">
        <v>7</v>
      </c>
      <c r="B5822" s="2" t="s">
        <v>12089</v>
      </c>
      <c r="C5822" s="1101">
        <v>5821</v>
      </c>
      <c r="D5822" s="1101">
        <v>30</v>
      </c>
      <c r="E5822" s="1101">
        <v>81</v>
      </c>
      <c r="F5822" s="1101">
        <v>586</v>
      </c>
      <c r="G5822" s="1101">
        <v>21</v>
      </c>
      <c r="H5822" s="1102">
        <f>MID(I5822,1,50)</f>
      </c>
      <c r="I5822" s="1" t="s">
        <v>12130</v>
      </c>
      <c r="J5822" s="1104" t="s">
        <v>12131</v>
      </c>
    </row>
    <row x14ac:dyDescent="0.25" r="5823" customHeight="1" ht="23.25">
      <c r="A5823" s="97">
        <v>7</v>
      </c>
      <c r="B5823" s="2" t="s">
        <v>12089</v>
      </c>
      <c r="C5823" s="1101">
        <v>5822</v>
      </c>
      <c r="D5823" s="1101">
        <v>30</v>
      </c>
      <c r="E5823" s="1101">
        <v>81</v>
      </c>
      <c r="F5823" s="1101">
        <v>586</v>
      </c>
      <c r="G5823" s="1101">
        <v>22</v>
      </c>
      <c r="H5823" s="1102">
        <f>MID(I5823,1,50)</f>
      </c>
      <c r="I5823" s="1" t="s">
        <v>12132</v>
      </c>
      <c r="J5823" s="1104" t="s">
        <v>12133</v>
      </c>
    </row>
    <row x14ac:dyDescent="0.25" r="5824" customHeight="1" ht="23.25">
      <c r="A5824" s="97">
        <v>7</v>
      </c>
      <c r="B5824" s="2" t="s">
        <v>12089</v>
      </c>
      <c r="C5824" s="1101">
        <v>5823</v>
      </c>
      <c r="D5824" s="1101">
        <v>30</v>
      </c>
      <c r="E5824" s="1101">
        <v>81</v>
      </c>
      <c r="F5824" s="1101">
        <v>586</v>
      </c>
      <c r="G5824" s="1101">
        <v>23</v>
      </c>
      <c r="H5824" s="1102">
        <f>MID(I5824,1,50)</f>
      </c>
      <c r="I5824" s="1" t="s">
        <v>12134</v>
      </c>
      <c r="J5824" s="1104" t="s">
        <v>12135</v>
      </c>
    </row>
    <row x14ac:dyDescent="0.25" r="5825" customHeight="1" ht="23.25">
      <c r="A5825" s="97">
        <v>7</v>
      </c>
      <c r="B5825" s="2" t="s">
        <v>12089</v>
      </c>
      <c r="C5825" s="1101">
        <v>5824</v>
      </c>
      <c r="D5825" s="1101">
        <v>30</v>
      </c>
      <c r="E5825" s="1101">
        <v>81</v>
      </c>
      <c r="F5825" s="1101">
        <v>586</v>
      </c>
      <c r="G5825" s="1101">
        <v>24</v>
      </c>
      <c r="H5825" s="1102">
        <f>MID(I5825,1,50)</f>
      </c>
      <c r="I5825" s="1" t="s">
        <v>12136</v>
      </c>
      <c r="J5825" s="1104" t="s">
        <v>12137</v>
      </c>
    </row>
    <row x14ac:dyDescent="0.25" r="5826" customHeight="1" ht="23.25">
      <c r="A5826" s="97">
        <v>7</v>
      </c>
      <c r="B5826" s="2" t="s">
        <v>12089</v>
      </c>
      <c r="C5826" s="1101">
        <v>5825</v>
      </c>
      <c r="D5826" s="1101">
        <v>30</v>
      </c>
      <c r="E5826" s="1101">
        <v>81</v>
      </c>
      <c r="F5826" s="1101">
        <v>586</v>
      </c>
      <c r="G5826" s="1101">
        <v>25</v>
      </c>
      <c r="H5826" s="1102">
        <f>MID(I5826,1,50)</f>
      </c>
      <c r="I5826" s="1" t="s">
        <v>12138</v>
      </c>
      <c r="J5826" s="1104" t="s">
        <v>12139</v>
      </c>
    </row>
    <row x14ac:dyDescent="0.25" r="5827" customHeight="1" ht="23.25">
      <c r="A5827" s="97">
        <v>7</v>
      </c>
      <c r="B5827" s="2" t="s">
        <v>12089</v>
      </c>
      <c r="C5827" s="1101">
        <v>5826</v>
      </c>
      <c r="D5827" s="1101">
        <v>30</v>
      </c>
      <c r="E5827" s="1101">
        <v>81</v>
      </c>
      <c r="F5827" s="1101">
        <v>586</v>
      </c>
      <c r="G5827" s="1101">
        <v>26</v>
      </c>
      <c r="H5827" s="1102">
        <f>MID(I5827,1,50)</f>
      </c>
      <c r="I5827" s="1" t="s">
        <v>12140</v>
      </c>
      <c r="J5827" s="1104" t="s">
        <v>12141</v>
      </c>
    </row>
    <row x14ac:dyDescent="0.25" r="5828" customHeight="1" ht="23.25">
      <c r="A5828" s="97">
        <v>7</v>
      </c>
      <c r="B5828" s="2" t="s">
        <v>12089</v>
      </c>
      <c r="C5828" s="1101">
        <v>5827</v>
      </c>
      <c r="D5828" s="1101">
        <v>30</v>
      </c>
      <c r="E5828" s="1101">
        <v>81</v>
      </c>
      <c r="F5828" s="1101">
        <v>586</v>
      </c>
      <c r="G5828" s="1101">
        <v>27</v>
      </c>
      <c r="H5828" s="1102">
        <f>MID(I5828,1,50)</f>
      </c>
      <c r="I5828" s="1" t="s">
        <v>12142</v>
      </c>
      <c r="J5828" s="1104" t="s">
        <v>12143</v>
      </c>
    </row>
    <row x14ac:dyDescent="0.25" r="5829" customHeight="1" ht="23.25">
      <c r="A5829" s="97">
        <v>7</v>
      </c>
      <c r="B5829" s="2" t="s">
        <v>12089</v>
      </c>
      <c r="C5829" s="1101">
        <v>5828</v>
      </c>
      <c r="D5829" s="1101">
        <v>30</v>
      </c>
      <c r="E5829" s="1101">
        <v>81</v>
      </c>
      <c r="F5829" s="1101">
        <v>586</v>
      </c>
      <c r="G5829" s="1101">
        <v>28</v>
      </c>
      <c r="H5829" s="1102">
        <f>MID(I5829,1,50)</f>
      </c>
      <c r="I5829" s="1" t="s">
        <v>12144</v>
      </c>
      <c r="J5829" s="1104" t="s">
        <v>12145</v>
      </c>
    </row>
    <row x14ac:dyDescent="0.25" r="5830" customHeight="1" ht="23.25">
      <c r="A5830" s="97">
        <v>7</v>
      </c>
      <c r="B5830" s="2" t="s">
        <v>12089</v>
      </c>
      <c r="C5830" s="1101">
        <v>5829</v>
      </c>
      <c r="D5830" s="1101">
        <v>30</v>
      </c>
      <c r="E5830" s="1101">
        <v>81</v>
      </c>
      <c r="F5830" s="1101">
        <v>586</v>
      </c>
      <c r="G5830" s="1101">
        <v>29</v>
      </c>
      <c r="H5830" s="1102">
        <f>MID(I5830,1,50)</f>
      </c>
      <c r="I5830" s="1" t="s">
        <v>12146</v>
      </c>
      <c r="J5830" s="1104" t="s">
        <v>12147</v>
      </c>
    </row>
    <row x14ac:dyDescent="0.25" r="5831" customHeight="1" ht="23.25">
      <c r="A5831" s="97">
        <v>82</v>
      </c>
      <c r="B5831" s="2" t="s">
        <v>12148</v>
      </c>
      <c r="C5831" s="1101">
        <v>5830</v>
      </c>
      <c r="D5831" s="1101">
        <v>30</v>
      </c>
      <c r="E5831" s="1101">
        <v>82</v>
      </c>
      <c r="F5831" s="1101">
        <v>586</v>
      </c>
      <c r="G5831" s="1101">
        <v>1</v>
      </c>
      <c r="H5831" s="1102">
        <f>MID(I5831,1,50)</f>
      </c>
      <c r="I5831" s="1" t="s">
        <v>12149</v>
      </c>
      <c r="J5831" s="1104" t="s">
        <v>12150</v>
      </c>
    </row>
    <row x14ac:dyDescent="0.25" r="5832" customHeight="1" ht="23.25">
      <c r="A5832" s="97">
        <v>82</v>
      </c>
      <c r="B5832" s="2" t="s">
        <v>12148</v>
      </c>
      <c r="C5832" s="1101">
        <v>5831</v>
      </c>
      <c r="D5832" s="1101">
        <v>30</v>
      </c>
      <c r="E5832" s="1101">
        <v>82</v>
      </c>
      <c r="F5832" s="1101">
        <v>586</v>
      </c>
      <c r="G5832" s="1101">
        <v>2</v>
      </c>
      <c r="H5832" s="1102">
        <f>MID(I5832,1,50)</f>
      </c>
      <c r="I5832" s="1" t="s">
        <v>12151</v>
      </c>
      <c r="J5832" s="1104" t="s">
        <v>12152</v>
      </c>
    </row>
    <row x14ac:dyDescent="0.25" r="5833" customHeight="1" ht="23.25">
      <c r="A5833" s="97">
        <v>82</v>
      </c>
      <c r="B5833" s="2" t="s">
        <v>12148</v>
      </c>
      <c r="C5833" s="1101">
        <v>5832</v>
      </c>
      <c r="D5833" s="1101">
        <v>30</v>
      </c>
      <c r="E5833" s="1101">
        <v>82</v>
      </c>
      <c r="F5833" s="1101">
        <v>586</v>
      </c>
      <c r="G5833" s="1101">
        <v>3</v>
      </c>
      <c r="H5833" s="1102">
        <f>MID(I5833,1,50)</f>
      </c>
      <c r="I5833" s="1" t="s">
        <v>12153</v>
      </c>
      <c r="J5833" s="1104" t="s">
        <v>12154</v>
      </c>
    </row>
    <row x14ac:dyDescent="0.25" r="5834" customHeight="1" ht="23.25">
      <c r="A5834" s="97">
        <v>82</v>
      </c>
      <c r="B5834" s="2" t="s">
        <v>12148</v>
      </c>
      <c r="C5834" s="1101">
        <v>5833</v>
      </c>
      <c r="D5834" s="1101">
        <v>30</v>
      </c>
      <c r="E5834" s="1101">
        <v>82</v>
      </c>
      <c r="F5834" s="1101">
        <v>586</v>
      </c>
      <c r="G5834" s="1101">
        <v>4</v>
      </c>
      <c r="H5834" s="1102">
        <f>MID(I5834,1,50)</f>
      </c>
      <c r="I5834" s="1" t="s">
        <v>12155</v>
      </c>
      <c r="J5834" s="1104" t="s">
        <v>12156</v>
      </c>
    </row>
    <row x14ac:dyDescent="0.25" r="5835" customHeight="1" ht="23.25">
      <c r="A5835" s="97">
        <v>82</v>
      </c>
      <c r="B5835" s="2" t="s">
        <v>12148</v>
      </c>
      <c r="C5835" s="1101">
        <v>5834</v>
      </c>
      <c r="D5835" s="1101">
        <v>30</v>
      </c>
      <c r="E5835" s="1101">
        <v>82</v>
      </c>
      <c r="F5835" s="1101">
        <v>586</v>
      </c>
      <c r="G5835" s="1101">
        <v>5</v>
      </c>
      <c r="H5835" s="1102">
        <f>MID(I5835,1,50)</f>
      </c>
      <c r="I5835" s="1" t="s">
        <v>12157</v>
      </c>
      <c r="J5835" s="1104" t="s">
        <v>12158</v>
      </c>
    </row>
    <row x14ac:dyDescent="0.25" r="5836" customHeight="1" ht="23.25">
      <c r="A5836" s="97">
        <v>82</v>
      </c>
      <c r="B5836" s="2" t="s">
        <v>12148</v>
      </c>
      <c r="C5836" s="1101">
        <v>5835</v>
      </c>
      <c r="D5836" s="1101">
        <v>30</v>
      </c>
      <c r="E5836" s="1101">
        <v>82</v>
      </c>
      <c r="F5836" s="1101">
        <v>586</v>
      </c>
      <c r="G5836" s="1101">
        <v>6</v>
      </c>
      <c r="H5836" s="1102">
        <f>MID(I5836,1,50)</f>
      </c>
      <c r="I5836" s="1" t="s">
        <v>12159</v>
      </c>
      <c r="J5836" s="1104" t="s">
        <v>12160</v>
      </c>
    </row>
    <row x14ac:dyDescent="0.25" r="5837" customHeight="1" ht="23.25">
      <c r="A5837" s="97">
        <v>82</v>
      </c>
      <c r="B5837" s="2" t="s">
        <v>12148</v>
      </c>
      <c r="C5837" s="1101">
        <v>5836</v>
      </c>
      <c r="D5837" s="1101">
        <v>30</v>
      </c>
      <c r="E5837" s="1101">
        <v>82</v>
      </c>
      <c r="F5837" s="1101">
        <v>586</v>
      </c>
      <c r="G5837" s="1101">
        <v>7</v>
      </c>
      <c r="H5837" s="1102">
        <f>MID(I5837,1,50)</f>
      </c>
      <c r="I5837" s="1" t="s">
        <v>12161</v>
      </c>
      <c r="J5837" s="1104" t="s">
        <v>12162</v>
      </c>
    </row>
    <row x14ac:dyDescent="0.25" r="5838" customHeight="1" ht="23.25">
      <c r="A5838" s="97">
        <v>82</v>
      </c>
      <c r="B5838" s="2" t="s">
        <v>12148</v>
      </c>
      <c r="C5838" s="1101">
        <v>5837</v>
      </c>
      <c r="D5838" s="1101">
        <v>30</v>
      </c>
      <c r="E5838" s="1101">
        <v>82</v>
      </c>
      <c r="F5838" s="1101">
        <v>586</v>
      </c>
      <c r="G5838" s="1101">
        <v>8</v>
      </c>
      <c r="H5838" s="1102">
        <f>MID(I5838,1,50)</f>
      </c>
      <c r="I5838" s="1" t="s">
        <v>12163</v>
      </c>
      <c r="J5838" s="1104" t="s">
        <v>12164</v>
      </c>
    </row>
    <row x14ac:dyDescent="0.25" r="5839" customHeight="1" ht="23.25">
      <c r="A5839" s="97">
        <v>82</v>
      </c>
      <c r="B5839" s="2" t="s">
        <v>12148</v>
      </c>
      <c r="C5839" s="1101">
        <v>5838</v>
      </c>
      <c r="D5839" s="1101">
        <v>30</v>
      </c>
      <c r="E5839" s="1101">
        <v>82</v>
      </c>
      <c r="F5839" s="1101">
        <v>586</v>
      </c>
      <c r="G5839" s="1101">
        <v>9</v>
      </c>
      <c r="H5839" s="1102">
        <f>MID(I5839,1,50)</f>
      </c>
      <c r="I5839" s="1" t="s">
        <v>12165</v>
      </c>
      <c r="J5839" s="1104" t="s">
        <v>12166</v>
      </c>
    </row>
    <row x14ac:dyDescent="0.25" r="5840" customHeight="1" ht="23.25">
      <c r="A5840" s="97">
        <v>82</v>
      </c>
      <c r="B5840" s="2" t="s">
        <v>12148</v>
      </c>
      <c r="C5840" s="1101">
        <v>5839</v>
      </c>
      <c r="D5840" s="1101">
        <v>30</v>
      </c>
      <c r="E5840" s="1101">
        <v>82</v>
      </c>
      <c r="F5840" s="1101">
        <v>586</v>
      </c>
      <c r="G5840" s="1101">
        <v>10</v>
      </c>
      <c r="H5840" s="1102">
        <f>MID(I5840,1,50)</f>
      </c>
      <c r="I5840" s="1" t="s">
        <v>12167</v>
      </c>
      <c r="J5840" s="1104" t="s">
        <v>12168</v>
      </c>
    </row>
    <row x14ac:dyDescent="0.25" r="5841" customHeight="1" ht="23.25">
      <c r="A5841" s="97">
        <v>82</v>
      </c>
      <c r="B5841" s="2" t="s">
        <v>12148</v>
      </c>
      <c r="C5841" s="1101">
        <v>5840</v>
      </c>
      <c r="D5841" s="1101">
        <v>30</v>
      </c>
      <c r="E5841" s="1101">
        <v>82</v>
      </c>
      <c r="F5841" s="1101">
        <v>586</v>
      </c>
      <c r="G5841" s="1101">
        <v>11</v>
      </c>
      <c r="H5841" s="1102">
        <f>MID(I5841,1,50)</f>
      </c>
      <c r="I5841" s="1" t="s">
        <v>12169</v>
      </c>
      <c r="J5841" s="1104" t="s">
        <v>12170</v>
      </c>
    </row>
    <row x14ac:dyDescent="0.25" r="5842" customHeight="1" ht="23.25">
      <c r="A5842" s="97">
        <v>82</v>
      </c>
      <c r="B5842" s="2" t="s">
        <v>12148</v>
      </c>
      <c r="C5842" s="1101">
        <v>5841</v>
      </c>
      <c r="D5842" s="1101">
        <v>30</v>
      </c>
      <c r="E5842" s="1101">
        <v>82</v>
      </c>
      <c r="F5842" s="1101">
        <v>586</v>
      </c>
      <c r="G5842" s="1101">
        <v>12</v>
      </c>
      <c r="H5842" s="1102">
        <f>MID(I5842,1,50)</f>
      </c>
      <c r="I5842" s="1" t="s">
        <v>12171</v>
      </c>
      <c r="J5842" s="1104" t="s">
        <v>12172</v>
      </c>
    </row>
    <row x14ac:dyDescent="0.25" r="5843" customHeight="1" ht="23.25">
      <c r="A5843" s="97">
        <v>82</v>
      </c>
      <c r="B5843" s="2" t="s">
        <v>12148</v>
      </c>
      <c r="C5843" s="1101">
        <v>5842</v>
      </c>
      <c r="D5843" s="1101">
        <v>30</v>
      </c>
      <c r="E5843" s="1101">
        <v>82</v>
      </c>
      <c r="F5843" s="1101">
        <v>586</v>
      </c>
      <c r="G5843" s="1101">
        <v>13</v>
      </c>
      <c r="H5843" s="1102">
        <f>MID(I5843,1,50)</f>
      </c>
      <c r="I5843" s="1" t="s">
        <v>12173</v>
      </c>
      <c r="J5843" s="1104" t="s">
        <v>12174</v>
      </c>
    </row>
    <row x14ac:dyDescent="0.25" r="5844" customHeight="1" ht="23.25">
      <c r="A5844" s="97">
        <v>82</v>
      </c>
      <c r="B5844" s="2" t="s">
        <v>12148</v>
      </c>
      <c r="C5844" s="1101">
        <v>5843</v>
      </c>
      <c r="D5844" s="1101">
        <v>30</v>
      </c>
      <c r="E5844" s="1101">
        <v>82</v>
      </c>
      <c r="F5844" s="1101">
        <v>586</v>
      </c>
      <c r="G5844" s="1101">
        <v>14</v>
      </c>
      <c r="H5844" s="1102">
        <f>MID(I5844,1,50)</f>
      </c>
      <c r="I5844" s="1" t="s">
        <v>12175</v>
      </c>
      <c r="J5844" s="1104" t="s">
        <v>12176</v>
      </c>
    </row>
    <row x14ac:dyDescent="0.25" r="5845" customHeight="1" ht="23.25">
      <c r="A5845" s="97">
        <v>82</v>
      </c>
      <c r="B5845" s="2" t="s">
        <v>12148</v>
      </c>
      <c r="C5845" s="1101">
        <v>5844</v>
      </c>
      <c r="D5845" s="1101">
        <v>30</v>
      </c>
      <c r="E5845" s="1101">
        <v>82</v>
      </c>
      <c r="F5845" s="1101">
        <v>586</v>
      </c>
      <c r="G5845" s="1101">
        <v>15</v>
      </c>
      <c r="H5845" s="1102">
        <f>MID(I5845,1,50)</f>
      </c>
      <c r="I5845" s="1" t="s">
        <v>12177</v>
      </c>
      <c r="J5845" s="1104" t="s">
        <v>12178</v>
      </c>
    </row>
    <row x14ac:dyDescent="0.25" r="5846" customHeight="1" ht="23.25">
      <c r="A5846" s="97">
        <v>82</v>
      </c>
      <c r="B5846" s="2" t="s">
        <v>12148</v>
      </c>
      <c r="C5846" s="1101">
        <v>5845</v>
      </c>
      <c r="D5846" s="1101">
        <v>30</v>
      </c>
      <c r="E5846" s="1101">
        <v>82</v>
      </c>
      <c r="F5846" s="1101">
        <v>586</v>
      </c>
      <c r="G5846" s="1101">
        <v>16</v>
      </c>
      <c r="H5846" s="1102">
        <f>MID(I5846,1,50)</f>
      </c>
      <c r="I5846" s="1" t="s">
        <v>12179</v>
      </c>
      <c r="J5846" s="1104" t="s">
        <v>12180</v>
      </c>
    </row>
    <row x14ac:dyDescent="0.25" r="5847" customHeight="1" ht="23.25">
      <c r="A5847" s="97">
        <v>82</v>
      </c>
      <c r="B5847" s="2" t="s">
        <v>12148</v>
      </c>
      <c r="C5847" s="1101">
        <v>5846</v>
      </c>
      <c r="D5847" s="1101">
        <v>30</v>
      </c>
      <c r="E5847" s="1101">
        <v>82</v>
      </c>
      <c r="F5847" s="1101">
        <v>586</v>
      </c>
      <c r="G5847" s="1101">
        <v>17</v>
      </c>
      <c r="H5847" s="1102">
        <f>MID(I5847,1,50)</f>
      </c>
      <c r="I5847" s="1" t="s">
        <v>12181</v>
      </c>
      <c r="J5847" s="1104" t="s">
        <v>12182</v>
      </c>
    </row>
    <row x14ac:dyDescent="0.25" r="5848" customHeight="1" ht="23.25">
      <c r="A5848" s="97">
        <v>82</v>
      </c>
      <c r="B5848" s="2" t="s">
        <v>12148</v>
      </c>
      <c r="C5848" s="1101">
        <v>5847</v>
      </c>
      <c r="D5848" s="1101">
        <v>30</v>
      </c>
      <c r="E5848" s="1101">
        <v>82</v>
      </c>
      <c r="F5848" s="1101">
        <v>586</v>
      </c>
      <c r="G5848" s="1101">
        <v>18</v>
      </c>
      <c r="H5848" s="1102">
        <f>MID(I5848,1,50)</f>
      </c>
      <c r="I5848" s="1" t="s">
        <v>12183</v>
      </c>
      <c r="J5848" s="1104" t="s">
        <v>12184</v>
      </c>
    </row>
    <row x14ac:dyDescent="0.25" r="5849" customHeight="1" ht="23.25">
      <c r="A5849" s="97">
        <v>82</v>
      </c>
      <c r="B5849" s="2" t="s">
        <v>12148</v>
      </c>
      <c r="C5849" s="1101">
        <v>5848</v>
      </c>
      <c r="D5849" s="1101">
        <v>30</v>
      </c>
      <c r="E5849" s="1101">
        <v>82</v>
      </c>
      <c r="F5849" s="1101">
        <v>586</v>
      </c>
      <c r="G5849" s="1101">
        <v>19</v>
      </c>
      <c r="H5849" s="1102">
        <f>MID(I5849,1,50)</f>
      </c>
      <c r="I5849" s="1" t="s">
        <v>12185</v>
      </c>
      <c r="J5849" s="1104" t="s">
        <v>12186</v>
      </c>
    </row>
    <row x14ac:dyDescent="0.25" r="5850" customHeight="1" ht="23.25">
      <c r="A5850" s="97">
        <v>86</v>
      </c>
      <c r="B5850" s="952" t="s">
        <v>12187</v>
      </c>
      <c r="C5850" s="1101">
        <v>5849</v>
      </c>
      <c r="D5850" s="1101">
        <v>30</v>
      </c>
      <c r="E5850" s="1101">
        <v>83</v>
      </c>
      <c r="F5850" s="1101">
        <v>587</v>
      </c>
      <c r="G5850" s="1101">
        <v>1</v>
      </c>
      <c r="H5850" s="1102">
        <f>MID(I5850,1,50)</f>
      </c>
      <c r="I5850" s="1" t="s">
        <v>12188</v>
      </c>
      <c r="J5850" s="1104" t="s">
        <v>12189</v>
      </c>
    </row>
    <row x14ac:dyDescent="0.25" r="5851" customHeight="1" ht="23.25">
      <c r="A5851" s="97">
        <v>86</v>
      </c>
      <c r="B5851" s="952" t="s">
        <v>12187</v>
      </c>
      <c r="C5851" s="1101">
        <v>5850</v>
      </c>
      <c r="D5851" s="1101">
        <v>30</v>
      </c>
      <c r="E5851" s="1101">
        <v>83</v>
      </c>
      <c r="F5851" s="1101">
        <v>587</v>
      </c>
      <c r="G5851" s="1101">
        <v>2</v>
      </c>
      <c r="H5851" s="1102">
        <f>MID(I5851,1,50)</f>
      </c>
      <c r="I5851" s="1" t="s">
        <v>12190</v>
      </c>
      <c r="J5851" s="1104" t="s">
        <v>12191</v>
      </c>
    </row>
    <row x14ac:dyDescent="0.25" r="5852" customHeight="1" ht="23.25">
      <c r="A5852" s="97">
        <v>86</v>
      </c>
      <c r="B5852" s="952" t="s">
        <v>12187</v>
      </c>
      <c r="C5852" s="1101">
        <v>5851</v>
      </c>
      <c r="D5852" s="1101">
        <v>30</v>
      </c>
      <c r="E5852" s="1101">
        <v>83</v>
      </c>
      <c r="F5852" s="1101">
        <v>587</v>
      </c>
      <c r="G5852" s="1101">
        <v>3</v>
      </c>
      <c r="H5852" s="1102">
        <f>MID(I5852,1,50)</f>
      </c>
      <c r="I5852" s="1" t="s">
        <v>12192</v>
      </c>
      <c r="J5852" s="1104" t="s">
        <v>12193</v>
      </c>
    </row>
    <row x14ac:dyDescent="0.25" r="5853" customHeight="1" ht="23.25">
      <c r="A5853" s="97">
        <v>86</v>
      </c>
      <c r="B5853" s="952" t="s">
        <v>12187</v>
      </c>
      <c r="C5853" s="1101">
        <v>5852</v>
      </c>
      <c r="D5853" s="1101">
        <v>30</v>
      </c>
      <c r="E5853" s="1101">
        <v>83</v>
      </c>
      <c r="F5853" s="1101">
        <v>587</v>
      </c>
      <c r="G5853" s="1101">
        <v>4</v>
      </c>
      <c r="H5853" s="1102">
        <f>MID(I5853,1,50)</f>
      </c>
      <c r="I5853" s="1" t="s">
        <v>12194</v>
      </c>
      <c r="J5853" s="1104" t="s">
        <v>12195</v>
      </c>
    </row>
    <row x14ac:dyDescent="0.25" r="5854" customHeight="1" ht="23.25">
      <c r="A5854" s="97">
        <v>86</v>
      </c>
      <c r="B5854" s="952" t="s">
        <v>12187</v>
      </c>
      <c r="C5854" s="1101">
        <v>5853</v>
      </c>
      <c r="D5854" s="1101">
        <v>30</v>
      </c>
      <c r="E5854" s="1101">
        <v>83</v>
      </c>
      <c r="F5854" s="1101">
        <v>587</v>
      </c>
      <c r="G5854" s="1101">
        <v>5</v>
      </c>
      <c r="H5854" s="1102">
        <f>MID(I5854,1,50)</f>
      </c>
      <c r="I5854" s="1" t="s">
        <v>12196</v>
      </c>
      <c r="J5854" s="1104" t="s">
        <v>12197</v>
      </c>
    </row>
    <row x14ac:dyDescent="0.25" r="5855" customHeight="1" ht="23.25">
      <c r="A5855" s="97">
        <v>86</v>
      </c>
      <c r="B5855" s="952" t="s">
        <v>12187</v>
      </c>
      <c r="C5855" s="1101">
        <v>5854</v>
      </c>
      <c r="D5855" s="1101">
        <v>30</v>
      </c>
      <c r="E5855" s="1101">
        <v>83</v>
      </c>
      <c r="F5855" s="1101">
        <v>587</v>
      </c>
      <c r="G5855" s="1101">
        <v>6</v>
      </c>
      <c r="H5855" s="1102">
        <f>MID(I5855,1,50)</f>
      </c>
      <c r="I5855" s="1" t="s">
        <v>12198</v>
      </c>
      <c r="J5855" s="1104" t="s">
        <v>12199</v>
      </c>
    </row>
    <row x14ac:dyDescent="0.25" r="5856" customHeight="1" ht="23.25">
      <c r="A5856" s="97">
        <v>86</v>
      </c>
      <c r="B5856" s="952" t="s">
        <v>12187</v>
      </c>
      <c r="C5856" s="1101">
        <v>5855</v>
      </c>
      <c r="D5856" s="1101">
        <v>30</v>
      </c>
      <c r="E5856" s="1101">
        <v>83</v>
      </c>
      <c r="F5856" s="1101">
        <v>587</v>
      </c>
      <c r="G5856" s="1101">
        <v>7</v>
      </c>
      <c r="H5856" s="1102">
        <f>MID(I5856,1,50)</f>
      </c>
      <c r="I5856" s="1" t="s">
        <v>12200</v>
      </c>
      <c r="J5856" s="1104" t="s">
        <v>12201</v>
      </c>
    </row>
    <row x14ac:dyDescent="0.25" r="5857" customHeight="1" ht="23.25">
      <c r="A5857" s="97">
        <v>86</v>
      </c>
      <c r="B5857" s="952" t="s">
        <v>12187</v>
      </c>
      <c r="C5857" s="1101">
        <v>5856</v>
      </c>
      <c r="D5857" s="1101">
        <v>30</v>
      </c>
      <c r="E5857" s="1101">
        <v>83</v>
      </c>
      <c r="F5857" s="1101">
        <v>587</v>
      </c>
      <c r="G5857" s="1101">
        <v>8</v>
      </c>
      <c r="H5857" s="1102">
        <f>MID(I5857,1,50)</f>
      </c>
      <c r="I5857" s="1" t="s">
        <v>12202</v>
      </c>
      <c r="J5857" s="1104" t="s">
        <v>12203</v>
      </c>
    </row>
    <row x14ac:dyDescent="0.25" r="5858" customHeight="1" ht="23.25">
      <c r="A5858" s="97">
        <v>86</v>
      </c>
      <c r="B5858" s="952" t="s">
        <v>12187</v>
      </c>
      <c r="C5858" s="1101">
        <v>5857</v>
      </c>
      <c r="D5858" s="1101">
        <v>30</v>
      </c>
      <c r="E5858" s="1101">
        <v>83</v>
      </c>
      <c r="F5858" s="1101">
        <v>587</v>
      </c>
      <c r="G5858" s="1101">
        <v>9</v>
      </c>
      <c r="H5858" s="1102">
        <f>MID(I5858,1,50)</f>
      </c>
      <c r="I5858" s="1" t="s">
        <v>12204</v>
      </c>
      <c r="J5858" s="1104" t="s">
        <v>12205</v>
      </c>
    </row>
    <row x14ac:dyDescent="0.25" r="5859" customHeight="1" ht="23.25">
      <c r="A5859" s="97">
        <v>86</v>
      </c>
      <c r="B5859" s="952" t="s">
        <v>12187</v>
      </c>
      <c r="C5859" s="1101">
        <v>5858</v>
      </c>
      <c r="D5859" s="1101">
        <v>30</v>
      </c>
      <c r="E5859" s="1101">
        <v>83</v>
      </c>
      <c r="F5859" s="1101">
        <v>587</v>
      </c>
      <c r="G5859" s="1101">
        <v>10</v>
      </c>
      <c r="H5859" s="1102">
        <f>MID(I5859,1,50)</f>
      </c>
      <c r="I5859" s="1" t="s">
        <v>12206</v>
      </c>
      <c r="J5859" s="1104" t="s">
        <v>12207</v>
      </c>
    </row>
    <row x14ac:dyDescent="0.25" r="5860" customHeight="1" ht="23.25">
      <c r="A5860" s="97">
        <v>86</v>
      </c>
      <c r="B5860" s="952" t="s">
        <v>12187</v>
      </c>
      <c r="C5860" s="1101">
        <v>5859</v>
      </c>
      <c r="D5860" s="1101">
        <v>30</v>
      </c>
      <c r="E5860" s="1101">
        <v>83</v>
      </c>
      <c r="F5860" s="1101">
        <v>587</v>
      </c>
      <c r="G5860" s="1101">
        <v>11</v>
      </c>
      <c r="H5860" s="1102">
        <f>MID(I5860,1,50)</f>
      </c>
      <c r="I5860" s="1" t="s">
        <v>12208</v>
      </c>
      <c r="J5860" s="1104" t="s">
        <v>12209</v>
      </c>
    </row>
    <row x14ac:dyDescent="0.25" r="5861" customHeight="1" ht="23.25">
      <c r="A5861" s="97">
        <v>86</v>
      </c>
      <c r="B5861" s="952" t="s">
        <v>12187</v>
      </c>
      <c r="C5861" s="1101">
        <v>5860</v>
      </c>
      <c r="D5861" s="1101">
        <v>30</v>
      </c>
      <c r="E5861" s="1101">
        <v>83</v>
      </c>
      <c r="F5861" s="1101">
        <v>587</v>
      </c>
      <c r="G5861" s="1101">
        <v>12</v>
      </c>
      <c r="H5861" s="1102">
        <f>MID(I5861,1,50)</f>
      </c>
      <c r="I5861" s="1" t="s">
        <v>12210</v>
      </c>
      <c r="J5861" s="1104" t="s">
        <v>12211</v>
      </c>
    </row>
    <row x14ac:dyDescent="0.25" r="5862" customHeight="1" ht="23.25">
      <c r="A5862" s="97">
        <v>86</v>
      </c>
      <c r="B5862" s="952" t="s">
        <v>12187</v>
      </c>
      <c r="C5862" s="1101">
        <v>5861</v>
      </c>
      <c r="D5862" s="1101">
        <v>30</v>
      </c>
      <c r="E5862" s="1101">
        <v>83</v>
      </c>
      <c r="F5862" s="1101">
        <v>587</v>
      </c>
      <c r="G5862" s="1101">
        <v>13</v>
      </c>
      <c r="H5862" s="1102">
        <f>MID(I5862,1,50)</f>
      </c>
      <c r="I5862" s="1" t="s">
        <v>12212</v>
      </c>
      <c r="J5862" s="1104" t="s">
        <v>12213</v>
      </c>
    </row>
    <row x14ac:dyDescent="0.25" r="5863" customHeight="1" ht="23.25">
      <c r="A5863" s="97">
        <v>86</v>
      </c>
      <c r="B5863" s="952" t="s">
        <v>12187</v>
      </c>
      <c r="C5863" s="1101">
        <v>5862</v>
      </c>
      <c r="D5863" s="1101">
        <v>30</v>
      </c>
      <c r="E5863" s="1101">
        <v>83</v>
      </c>
      <c r="F5863" s="1101">
        <v>587</v>
      </c>
      <c r="G5863" s="1101">
        <v>14</v>
      </c>
      <c r="H5863" s="1102">
        <f>MID(I5863,1,50)</f>
      </c>
      <c r="I5863" s="1" t="s">
        <v>12214</v>
      </c>
      <c r="J5863" s="1104" t="s">
        <v>12215</v>
      </c>
    </row>
    <row x14ac:dyDescent="0.25" r="5864" customHeight="1" ht="23.25">
      <c r="A5864" s="97">
        <v>86</v>
      </c>
      <c r="B5864" s="952" t="s">
        <v>12187</v>
      </c>
      <c r="C5864" s="1101">
        <v>5863</v>
      </c>
      <c r="D5864" s="1101">
        <v>30</v>
      </c>
      <c r="E5864" s="1101">
        <v>83</v>
      </c>
      <c r="F5864" s="1101">
        <v>587</v>
      </c>
      <c r="G5864" s="1101">
        <v>15</v>
      </c>
      <c r="H5864" s="1102">
        <f>MID(I5864,1,50)</f>
      </c>
      <c r="I5864" s="1" t="s">
        <v>12216</v>
      </c>
      <c r="J5864" s="1104" t="s">
        <v>12217</v>
      </c>
    </row>
    <row x14ac:dyDescent="0.25" r="5865" customHeight="1" ht="23.25">
      <c r="A5865" s="97">
        <v>86</v>
      </c>
      <c r="B5865" s="952" t="s">
        <v>12187</v>
      </c>
      <c r="C5865" s="1101">
        <v>5864</v>
      </c>
      <c r="D5865" s="1101">
        <v>30</v>
      </c>
      <c r="E5865" s="1101">
        <v>83</v>
      </c>
      <c r="F5865" s="1101">
        <v>587</v>
      </c>
      <c r="G5865" s="1101">
        <v>16</v>
      </c>
      <c r="H5865" s="1102">
        <f>MID(I5865,1,50)</f>
      </c>
      <c r="I5865" s="1" t="s">
        <v>12218</v>
      </c>
      <c r="J5865" s="1104" t="s">
        <v>12219</v>
      </c>
    </row>
    <row x14ac:dyDescent="0.25" r="5866" customHeight="1" ht="23.25">
      <c r="A5866" s="97">
        <v>86</v>
      </c>
      <c r="B5866" s="952" t="s">
        <v>12187</v>
      </c>
      <c r="C5866" s="1101">
        <v>5865</v>
      </c>
      <c r="D5866" s="1101">
        <v>30</v>
      </c>
      <c r="E5866" s="1101">
        <v>83</v>
      </c>
      <c r="F5866" s="1101">
        <v>587</v>
      </c>
      <c r="G5866" s="1101">
        <v>17</v>
      </c>
      <c r="H5866" s="1102">
        <f>MID(I5866,1,50)</f>
      </c>
      <c r="I5866" s="1" t="s">
        <v>12220</v>
      </c>
      <c r="J5866" s="1104" t="s">
        <v>12221</v>
      </c>
    </row>
    <row x14ac:dyDescent="0.25" r="5867" customHeight="1" ht="23.25">
      <c r="A5867" s="97">
        <v>86</v>
      </c>
      <c r="B5867" s="952" t="s">
        <v>12187</v>
      </c>
      <c r="C5867" s="1101">
        <v>5866</v>
      </c>
      <c r="D5867" s="1101">
        <v>30</v>
      </c>
      <c r="E5867" s="1101">
        <v>83</v>
      </c>
      <c r="F5867" s="1101">
        <v>587</v>
      </c>
      <c r="G5867" s="1101">
        <v>18</v>
      </c>
      <c r="H5867" s="1102">
        <f>MID(I5867,1,50)</f>
      </c>
      <c r="I5867" s="1" t="s">
        <v>12222</v>
      </c>
      <c r="J5867" s="1104" t="s">
        <v>12223</v>
      </c>
    </row>
    <row x14ac:dyDescent="0.25" r="5868" customHeight="1" ht="23.25">
      <c r="A5868" s="97">
        <v>86</v>
      </c>
      <c r="B5868" s="952" t="s">
        <v>12187</v>
      </c>
      <c r="C5868" s="1101">
        <v>5867</v>
      </c>
      <c r="D5868" s="1101">
        <v>30</v>
      </c>
      <c r="E5868" s="1101">
        <v>83</v>
      </c>
      <c r="F5868" s="1101">
        <v>587</v>
      </c>
      <c r="G5868" s="1101">
        <v>19</v>
      </c>
      <c r="H5868" s="1102">
        <f>MID(I5868,1,50)</f>
      </c>
      <c r="I5868" s="1" t="s">
        <v>12224</v>
      </c>
      <c r="J5868" s="1104" t="s">
        <v>12225</v>
      </c>
    </row>
    <row x14ac:dyDescent="0.25" r="5869" customHeight="1" ht="23.25">
      <c r="A5869" s="97">
        <v>86</v>
      </c>
      <c r="B5869" s="952" t="s">
        <v>12187</v>
      </c>
      <c r="C5869" s="1101">
        <v>5868</v>
      </c>
      <c r="D5869" s="1101">
        <v>30</v>
      </c>
      <c r="E5869" s="1101">
        <v>83</v>
      </c>
      <c r="F5869" s="1101">
        <v>587</v>
      </c>
      <c r="G5869" s="1101">
        <v>20</v>
      </c>
      <c r="H5869" s="1102">
        <f>MID(I5869,1,50)</f>
      </c>
      <c r="I5869" s="1" t="s">
        <v>12226</v>
      </c>
      <c r="J5869" s="1104" t="s">
        <v>12227</v>
      </c>
    </row>
    <row x14ac:dyDescent="0.25" r="5870" customHeight="1" ht="23.25">
      <c r="A5870" s="97">
        <v>86</v>
      </c>
      <c r="B5870" s="952" t="s">
        <v>12187</v>
      </c>
      <c r="C5870" s="1101">
        <v>5869</v>
      </c>
      <c r="D5870" s="1101">
        <v>30</v>
      </c>
      <c r="E5870" s="1101">
        <v>83</v>
      </c>
      <c r="F5870" s="1101">
        <v>587</v>
      </c>
      <c r="G5870" s="1101">
        <v>21</v>
      </c>
      <c r="H5870" s="1102">
        <f>MID(I5870,1,50)</f>
      </c>
      <c r="I5870" s="1" t="s">
        <v>12228</v>
      </c>
      <c r="J5870" s="1104" t="s">
        <v>12229</v>
      </c>
    </row>
    <row x14ac:dyDescent="0.25" r="5871" customHeight="1" ht="23.25">
      <c r="A5871" s="97">
        <v>86</v>
      </c>
      <c r="B5871" s="952" t="s">
        <v>12187</v>
      </c>
      <c r="C5871" s="1101">
        <v>5870</v>
      </c>
      <c r="D5871" s="1101">
        <v>30</v>
      </c>
      <c r="E5871" s="1101">
        <v>83</v>
      </c>
      <c r="F5871" s="1101">
        <v>587</v>
      </c>
      <c r="G5871" s="1101">
        <v>22</v>
      </c>
      <c r="H5871" s="1102">
        <f>MID(I5871,1,50)</f>
      </c>
      <c r="I5871" s="1" t="s">
        <v>12230</v>
      </c>
      <c r="J5871" s="1104" t="s">
        <v>12231</v>
      </c>
    </row>
    <row x14ac:dyDescent="0.25" r="5872" customHeight="1" ht="23.25">
      <c r="A5872" s="97">
        <v>86</v>
      </c>
      <c r="B5872" s="952" t="s">
        <v>12187</v>
      </c>
      <c r="C5872" s="1101">
        <v>5871</v>
      </c>
      <c r="D5872" s="1101">
        <v>30</v>
      </c>
      <c r="E5872" s="1101">
        <v>83</v>
      </c>
      <c r="F5872" s="1101">
        <v>587</v>
      </c>
      <c r="G5872" s="1101">
        <v>23</v>
      </c>
      <c r="H5872" s="1102">
        <f>MID(I5872,1,50)</f>
      </c>
      <c r="I5872" s="1" t="s">
        <v>12232</v>
      </c>
      <c r="J5872" s="1104" t="s">
        <v>12233</v>
      </c>
    </row>
    <row x14ac:dyDescent="0.25" r="5873" customHeight="1" ht="23.25">
      <c r="A5873" s="97">
        <v>86</v>
      </c>
      <c r="B5873" s="952" t="s">
        <v>12187</v>
      </c>
      <c r="C5873" s="1101">
        <v>5872</v>
      </c>
      <c r="D5873" s="1101">
        <v>30</v>
      </c>
      <c r="E5873" s="1101">
        <v>83</v>
      </c>
      <c r="F5873" s="1101">
        <v>587</v>
      </c>
      <c r="G5873" s="1101">
        <v>24</v>
      </c>
      <c r="H5873" s="1102">
        <f>MID(I5873,1,50)</f>
      </c>
      <c r="I5873" s="1" t="s">
        <v>12234</v>
      </c>
      <c r="J5873" s="1104" t="s">
        <v>12235</v>
      </c>
    </row>
    <row x14ac:dyDescent="0.25" r="5874" customHeight="1" ht="23.25">
      <c r="A5874" s="97">
        <v>86</v>
      </c>
      <c r="B5874" s="952" t="s">
        <v>12187</v>
      </c>
      <c r="C5874" s="1101">
        <v>5873</v>
      </c>
      <c r="D5874" s="1101">
        <v>30</v>
      </c>
      <c r="E5874" s="1101">
        <v>83</v>
      </c>
      <c r="F5874" s="1101">
        <v>587</v>
      </c>
      <c r="G5874" s="1101">
        <v>25</v>
      </c>
      <c r="H5874" s="1102">
        <f>MID(I5874,1,50)</f>
      </c>
      <c r="I5874" s="1" t="s">
        <v>12236</v>
      </c>
      <c r="J5874" s="1104" t="s">
        <v>12237</v>
      </c>
    </row>
    <row x14ac:dyDescent="0.25" r="5875" customHeight="1" ht="23.25">
      <c r="A5875" s="97">
        <v>86</v>
      </c>
      <c r="B5875" s="952" t="s">
        <v>12187</v>
      </c>
      <c r="C5875" s="1101">
        <v>5874</v>
      </c>
      <c r="D5875" s="1101">
        <v>30</v>
      </c>
      <c r="E5875" s="1101">
        <v>83</v>
      </c>
      <c r="F5875" s="1101">
        <v>587</v>
      </c>
      <c r="G5875" s="1101">
        <v>26</v>
      </c>
      <c r="H5875" s="1102">
        <f>MID(I5875,1,50)</f>
      </c>
      <c r="I5875" s="1" t="s">
        <v>12238</v>
      </c>
      <c r="J5875" s="1104" t="s">
        <v>12239</v>
      </c>
    </row>
    <row x14ac:dyDescent="0.25" r="5876" customHeight="1" ht="23.25">
      <c r="A5876" s="97">
        <v>86</v>
      </c>
      <c r="B5876" s="952" t="s">
        <v>12187</v>
      </c>
      <c r="C5876" s="1101">
        <v>5875</v>
      </c>
      <c r="D5876" s="1101">
        <v>30</v>
      </c>
      <c r="E5876" s="1101">
        <v>83</v>
      </c>
      <c r="F5876" s="1101">
        <v>588</v>
      </c>
      <c r="G5876" s="1101">
        <v>27</v>
      </c>
      <c r="H5876" s="1102">
        <f>MID(I5876,1,50)</f>
      </c>
      <c r="I5876" s="1" t="s">
        <v>12240</v>
      </c>
      <c r="J5876" s="1104" t="s">
        <v>12241</v>
      </c>
    </row>
    <row x14ac:dyDescent="0.25" r="5877" customHeight="1" ht="23.25">
      <c r="A5877" s="97">
        <v>86</v>
      </c>
      <c r="B5877" s="952" t="s">
        <v>12187</v>
      </c>
      <c r="C5877" s="1101">
        <v>5876</v>
      </c>
      <c r="D5877" s="1101">
        <v>30</v>
      </c>
      <c r="E5877" s="1101">
        <v>83</v>
      </c>
      <c r="F5877" s="1101">
        <v>588</v>
      </c>
      <c r="G5877" s="1101">
        <v>28</v>
      </c>
      <c r="H5877" s="1102">
        <f>MID(I5877,1,50)</f>
      </c>
      <c r="I5877" s="1" t="s">
        <v>12242</v>
      </c>
      <c r="J5877" s="1104" t="s">
        <v>12243</v>
      </c>
    </row>
    <row x14ac:dyDescent="0.25" r="5878" customHeight="1" ht="23.25">
      <c r="A5878" s="97">
        <v>86</v>
      </c>
      <c r="B5878" s="952" t="s">
        <v>12187</v>
      </c>
      <c r="C5878" s="1101">
        <v>5877</v>
      </c>
      <c r="D5878" s="1101">
        <v>30</v>
      </c>
      <c r="E5878" s="1101">
        <v>83</v>
      </c>
      <c r="F5878" s="1101">
        <v>588</v>
      </c>
      <c r="G5878" s="1101">
        <v>29</v>
      </c>
      <c r="H5878" s="1102">
        <f>MID(I5878,1,50)</f>
      </c>
      <c r="I5878" s="1" t="s">
        <v>12244</v>
      </c>
      <c r="J5878" s="1104" t="s">
        <v>12245</v>
      </c>
    </row>
    <row x14ac:dyDescent="0.25" r="5879" customHeight="1" ht="23.25">
      <c r="A5879" s="97">
        <v>86</v>
      </c>
      <c r="B5879" s="952" t="s">
        <v>12187</v>
      </c>
      <c r="C5879" s="1101">
        <v>5878</v>
      </c>
      <c r="D5879" s="1101">
        <v>30</v>
      </c>
      <c r="E5879" s="1101">
        <v>83</v>
      </c>
      <c r="F5879" s="1101">
        <v>588</v>
      </c>
      <c r="G5879" s="1101">
        <v>30</v>
      </c>
      <c r="H5879" s="1102">
        <f>MID(I5879,1,50)</f>
      </c>
      <c r="I5879" s="1" t="s">
        <v>12246</v>
      </c>
      <c r="J5879" s="1104" t="s">
        <v>12247</v>
      </c>
    </row>
    <row x14ac:dyDescent="0.25" r="5880" customHeight="1" ht="23.25">
      <c r="A5880" s="97">
        <v>86</v>
      </c>
      <c r="B5880" s="952" t="s">
        <v>12187</v>
      </c>
      <c r="C5880" s="1101">
        <v>5879</v>
      </c>
      <c r="D5880" s="1101">
        <v>30</v>
      </c>
      <c r="E5880" s="1101">
        <v>83</v>
      </c>
      <c r="F5880" s="1101">
        <v>588</v>
      </c>
      <c r="G5880" s="1101">
        <v>31</v>
      </c>
      <c r="H5880" s="1102">
        <f>MID(I5880,1,50)</f>
      </c>
      <c r="I5880" s="1" t="s">
        <v>12248</v>
      </c>
      <c r="J5880" s="1104" t="s">
        <v>12249</v>
      </c>
    </row>
    <row x14ac:dyDescent="0.25" r="5881" customHeight="1" ht="23.25">
      <c r="A5881" s="97">
        <v>86</v>
      </c>
      <c r="B5881" s="952" t="s">
        <v>12187</v>
      </c>
      <c r="C5881" s="1101">
        <v>5880</v>
      </c>
      <c r="D5881" s="1101">
        <v>30</v>
      </c>
      <c r="E5881" s="1101">
        <v>83</v>
      </c>
      <c r="F5881" s="1101">
        <v>588</v>
      </c>
      <c r="G5881" s="1101">
        <v>32</v>
      </c>
      <c r="H5881" s="1102">
        <f>MID(I5881,1,50)</f>
      </c>
      <c r="I5881" s="1" t="s">
        <v>12250</v>
      </c>
      <c r="J5881" s="1104" t="s">
        <v>12251</v>
      </c>
    </row>
    <row x14ac:dyDescent="0.25" r="5882" customHeight="1" ht="23.25">
      <c r="A5882" s="97">
        <v>86</v>
      </c>
      <c r="B5882" s="952" t="s">
        <v>12187</v>
      </c>
      <c r="C5882" s="1101">
        <v>5881</v>
      </c>
      <c r="D5882" s="1101">
        <v>30</v>
      </c>
      <c r="E5882" s="1101">
        <v>83</v>
      </c>
      <c r="F5882" s="1101">
        <v>588</v>
      </c>
      <c r="G5882" s="1101">
        <v>33</v>
      </c>
      <c r="H5882" s="1102">
        <f>MID(I5882,1,50)</f>
      </c>
      <c r="I5882" s="1" t="s">
        <v>12252</v>
      </c>
      <c r="J5882" s="1104" t="s">
        <v>12253</v>
      </c>
    </row>
    <row x14ac:dyDescent="0.25" r="5883" customHeight="1" ht="23.25">
      <c r="A5883" s="97">
        <v>86</v>
      </c>
      <c r="B5883" s="952" t="s">
        <v>12187</v>
      </c>
      <c r="C5883" s="1101">
        <v>5882</v>
      </c>
      <c r="D5883" s="1101">
        <v>30</v>
      </c>
      <c r="E5883" s="1101">
        <v>83</v>
      </c>
      <c r="F5883" s="1101">
        <v>588</v>
      </c>
      <c r="G5883" s="1101">
        <v>34</v>
      </c>
      <c r="H5883" s="1102">
        <f>MID(I5883,1,50)</f>
      </c>
      <c r="I5883" s="1" t="s">
        <v>12254</v>
      </c>
      <c r="J5883" s="1104" t="s">
        <v>12255</v>
      </c>
    </row>
    <row x14ac:dyDescent="0.25" r="5884" customHeight="1" ht="23.25">
      <c r="A5884" s="97">
        <v>86</v>
      </c>
      <c r="B5884" s="952" t="s">
        <v>12187</v>
      </c>
      <c r="C5884" s="1101">
        <v>5883</v>
      </c>
      <c r="D5884" s="1101">
        <v>30</v>
      </c>
      <c r="E5884" s="1101">
        <v>83</v>
      </c>
      <c r="F5884" s="1101">
        <v>588</v>
      </c>
      <c r="G5884" s="1101">
        <v>35</v>
      </c>
      <c r="H5884" s="1102">
        <f>MID(I5884,1,50)</f>
      </c>
      <c r="I5884" s="1" t="s">
        <v>12256</v>
      </c>
      <c r="J5884" s="1104" t="s">
        <v>12257</v>
      </c>
    </row>
    <row x14ac:dyDescent="0.25" r="5885" customHeight="1" ht="23.25">
      <c r="A5885" s="97">
        <v>86</v>
      </c>
      <c r="B5885" s="952" t="s">
        <v>12187</v>
      </c>
      <c r="C5885" s="1101">
        <v>5884</v>
      </c>
      <c r="D5885" s="1101">
        <v>30</v>
      </c>
      <c r="E5885" s="1101">
        <v>83</v>
      </c>
      <c r="F5885" s="1101">
        <v>588</v>
      </c>
      <c r="G5885" s="1101">
        <v>36</v>
      </c>
      <c r="H5885" s="1102">
        <f>MID(I5885,1,50)</f>
      </c>
      <c r="I5885" s="1" t="s">
        <v>12258</v>
      </c>
      <c r="J5885" s="1104" t="s">
        <v>12259</v>
      </c>
    </row>
    <row x14ac:dyDescent="0.25" r="5886" customHeight="1" ht="23.25">
      <c r="A5886" s="97">
        <v>83</v>
      </c>
      <c r="B5886" s="2" t="s">
        <v>12260</v>
      </c>
      <c r="C5886" s="1101">
        <v>5885</v>
      </c>
      <c r="D5886" s="1101">
        <v>30</v>
      </c>
      <c r="E5886" s="1101">
        <v>84</v>
      </c>
      <c r="F5886" s="1101">
        <v>588</v>
      </c>
      <c r="G5886" s="1101">
        <v>1</v>
      </c>
      <c r="H5886" s="1102">
        <f>MID(I5886,1,50)</f>
      </c>
      <c r="I5886" s="1" t="s">
        <v>12261</v>
      </c>
      <c r="J5886" s="1104" t="s">
        <v>12262</v>
      </c>
    </row>
    <row x14ac:dyDescent="0.25" r="5887" customHeight="1" ht="23.25">
      <c r="A5887" s="97">
        <v>83</v>
      </c>
      <c r="B5887" s="2" t="s">
        <v>12260</v>
      </c>
      <c r="C5887" s="1101">
        <v>5886</v>
      </c>
      <c r="D5887" s="1101">
        <v>30</v>
      </c>
      <c r="E5887" s="1101">
        <v>84</v>
      </c>
      <c r="F5887" s="1101">
        <v>588</v>
      </c>
      <c r="G5887" s="1101">
        <v>2</v>
      </c>
      <c r="H5887" s="1102">
        <f>MID(I5887,1,50)</f>
      </c>
      <c r="I5887" s="1" t="s">
        <v>12263</v>
      </c>
      <c r="J5887" s="1104" t="s">
        <v>12264</v>
      </c>
    </row>
    <row x14ac:dyDescent="0.25" r="5888" customHeight="1" ht="23.25">
      <c r="A5888" s="97">
        <v>83</v>
      </c>
      <c r="B5888" s="2" t="s">
        <v>12260</v>
      </c>
      <c r="C5888" s="1101">
        <v>5887</v>
      </c>
      <c r="D5888" s="1101">
        <v>30</v>
      </c>
      <c r="E5888" s="1101">
        <v>84</v>
      </c>
      <c r="F5888" s="1101">
        <v>588</v>
      </c>
      <c r="G5888" s="1101">
        <v>3</v>
      </c>
      <c r="H5888" s="1102">
        <f>MID(I5888,1,50)</f>
      </c>
      <c r="I5888" s="1" t="s">
        <v>12265</v>
      </c>
      <c r="J5888" s="1104" t="s">
        <v>12266</v>
      </c>
    </row>
    <row x14ac:dyDescent="0.25" r="5889" customHeight="1" ht="23.25">
      <c r="A5889" s="97">
        <v>83</v>
      </c>
      <c r="B5889" s="2" t="s">
        <v>12260</v>
      </c>
      <c r="C5889" s="1101">
        <v>5888</v>
      </c>
      <c r="D5889" s="1101">
        <v>30</v>
      </c>
      <c r="E5889" s="1101">
        <v>84</v>
      </c>
      <c r="F5889" s="1101">
        <v>588</v>
      </c>
      <c r="G5889" s="1101">
        <v>4</v>
      </c>
      <c r="H5889" s="1102">
        <f>MID(I5889,1,50)</f>
      </c>
      <c r="I5889" s="1" t="s">
        <v>12267</v>
      </c>
      <c r="J5889" s="1104" t="s">
        <v>12268</v>
      </c>
    </row>
    <row x14ac:dyDescent="0.25" r="5890" customHeight="1" ht="23.25">
      <c r="A5890" s="97">
        <v>83</v>
      </c>
      <c r="B5890" s="2" t="s">
        <v>12260</v>
      </c>
      <c r="C5890" s="1101">
        <v>5889</v>
      </c>
      <c r="D5890" s="1101">
        <v>30</v>
      </c>
      <c r="E5890" s="1101">
        <v>84</v>
      </c>
      <c r="F5890" s="1101">
        <v>588</v>
      </c>
      <c r="G5890" s="1101">
        <v>5</v>
      </c>
      <c r="H5890" s="1102">
        <f>MID(I5890,1,50)</f>
      </c>
      <c r="I5890" s="1" t="s">
        <v>12269</v>
      </c>
      <c r="J5890" s="1104" t="s">
        <v>12270</v>
      </c>
    </row>
    <row x14ac:dyDescent="0.25" r="5891" customHeight="1" ht="23.25">
      <c r="A5891" s="97">
        <v>83</v>
      </c>
      <c r="B5891" s="2" t="s">
        <v>12260</v>
      </c>
      <c r="C5891" s="1101">
        <v>5890</v>
      </c>
      <c r="D5891" s="1101">
        <v>30</v>
      </c>
      <c r="E5891" s="1101">
        <v>84</v>
      </c>
      <c r="F5891" s="1101">
        <v>588</v>
      </c>
      <c r="G5891" s="1101">
        <v>6</v>
      </c>
      <c r="H5891" s="1102">
        <f>MID(I5891,1,50)</f>
      </c>
      <c r="I5891" s="1" t="s">
        <v>12271</v>
      </c>
      <c r="J5891" s="1104" t="s">
        <v>12272</v>
      </c>
    </row>
    <row x14ac:dyDescent="0.25" r="5892" customHeight="1" ht="23.25">
      <c r="A5892" s="97">
        <v>83</v>
      </c>
      <c r="B5892" s="2" t="s">
        <v>12260</v>
      </c>
      <c r="C5892" s="1101">
        <v>5891</v>
      </c>
      <c r="D5892" s="1101">
        <v>30</v>
      </c>
      <c r="E5892" s="1101">
        <v>84</v>
      </c>
      <c r="F5892" s="1101">
        <v>588</v>
      </c>
      <c r="G5892" s="1101">
        <v>7</v>
      </c>
      <c r="H5892" s="1102">
        <f>MID(I5892,1,50)</f>
      </c>
      <c r="I5892" s="1" t="s">
        <v>12273</v>
      </c>
      <c r="J5892" s="1104" t="s">
        <v>12274</v>
      </c>
    </row>
    <row x14ac:dyDescent="0.25" r="5893" customHeight="1" ht="23.25">
      <c r="A5893" s="97">
        <v>83</v>
      </c>
      <c r="B5893" s="2" t="s">
        <v>12260</v>
      </c>
      <c r="C5893" s="1101">
        <v>5892</v>
      </c>
      <c r="D5893" s="1101">
        <v>30</v>
      </c>
      <c r="E5893" s="1101">
        <v>84</v>
      </c>
      <c r="F5893" s="1101">
        <v>588</v>
      </c>
      <c r="G5893" s="1101">
        <v>8</v>
      </c>
      <c r="H5893" s="1102">
        <f>MID(I5893,1,50)</f>
      </c>
      <c r="I5893" s="1" t="s">
        <v>12275</v>
      </c>
      <c r="J5893" s="1104" t="s">
        <v>12276</v>
      </c>
    </row>
    <row x14ac:dyDescent="0.25" r="5894" customHeight="1" ht="23.25">
      <c r="A5894" s="97">
        <v>83</v>
      </c>
      <c r="B5894" s="2" t="s">
        <v>12260</v>
      </c>
      <c r="C5894" s="1101">
        <v>5893</v>
      </c>
      <c r="D5894" s="1101">
        <v>30</v>
      </c>
      <c r="E5894" s="1101">
        <v>84</v>
      </c>
      <c r="F5894" s="1101">
        <v>588</v>
      </c>
      <c r="G5894" s="1101">
        <v>9</v>
      </c>
      <c r="H5894" s="1102">
        <f>MID(I5894,1,50)</f>
      </c>
      <c r="I5894" s="1" t="s">
        <v>12277</v>
      </c>
      <c r="J5894" s="1104" t="s">
        <v>12278</v>
      </c>
    </row>
    <row x14ac:dyDescent="0.25" r="5895" customHeight="1" ht="23.25">
      <c r="A5895" s="97">
        <v>83</v>
      </c>
      <c r="B5895" s="2" t="s">
        <v>12260</v>
      </c>
      <c r="C5895" s="1101">
        <v>5894</v>
      </c>
      <c r="D5895" s="1101">
        <v>30</v>
      </c>
      <c r="E5895" s="1101">
        <v>84</v>
      </c>
      <c r="F5895" s="1101">
        <v>588</v>
      </c>
      <c r="G5895" s="1101">
        <v>10</v>
      </c>
      <c r="H5895" s="1102">
        <f>MID(I5895,1,50)</f>
      </c>
      <c r="I5895" s="1" t="s">
        <v>12279</v>
      </c>
      <c r="J5895" s="1104" t="s">
        <v>12280</v>
      </c>
    </row>
    <row x14ac:dyDescent="0.25" r="5896" customHeight="1" ht="23.25">
      <c r="A5896" s="97">
        <v>83</v>
      </c>
      <c r="B5896" s="2" t="s">
        <v>12260</v>
      </c>
      <c r="C5896" s="1101">
        <v>5895</v>
      </c>
      <c r="D5896" s="1101">
        <v>30</v>
      </c>
      <c r="E5896" s="1101">
        <v>84</v>
      </c>
      <c r="F5896" s="1101">
        <v>588</v>
      </c>
      <c r="G5896" s="1101">
        <v>11</v>
      </c>
      <c r="H5896" s="1102">
        <f>MID(I5896,1,50)</f>
      </c>
      <c r="I5896" s="1" t="s">
        <v>12281</v>
      </c>
      <c r="J5896" s="1104" t="s">
        <v>12282</v>
      </c>
    </row>
    <row x14ac:dyDescent="0.25" r="5897" customHeight="1" ht="23.25">
      <c r="A5897" s="97">
        <v>83</v>
      </c>
      <c r="B5897" s="2" t="s">
        <v>12260</v>
      </c>
      <c r="C5897" s="1101">
        <v>5896</v>
      </c>
      <c r="D5897" s="1101">
        <v>30</v>
      </c>
      <c r="E5897" s="1101">
        <v>84</v>
      </c>
      <c r="F5897" s="1101">
        <v>588</v>
      </c>
      <c r="G5897" s="1101">
        <v>12</v>
      </c>
      <c r="H5897" s="1102">
        <f>MID(I5897,1,50)</f>
      </c>
      <c r="I5897" s="1" t="s">
        <v>12283</v>
      </c>
      <c r="J5897" s="1104" t="s">
        <v>12284</v>
      </c>
    </row>
    <row x14ac:dyDescent="0.25" r="5898" customHeight="1" ht="23.25">
      <c r="A5898" s="97">
        <v>83</v>
      </c>
      <c r="B5898" s="2" t="s">
        <v>12260</v>
      </c>
      <c r="C5898" s="1101">
        <v>5897</v>
      </c>
      <c r="D5898" s="1101">
        <v>30</v>
      </c>
      <c r="E5898" s="1101">
        <v>84</v>
      </c>
      <c r="F5898" s="1101">
        <v>588</v>
      </c>
      <c r="G5898" s="1101">
        <v>13</v>
      </c>
      <c r="H5898" s="1102">
        <f>MID(I5898,1,50)</f>
      </c>
      <c r="I5898" s="1" t="s">
        <v>12285</v>
      </c>
      <c r="J5898" s="1104" t="s">
        <v>12286</v>
      </c>
    </row>
    <row x14ac:dyDescent="0.25" r="5899" customHeight="1" ht="23.25">
      <c r="A5899" s="97">
        <v>83</v>
      </c>
      <c r="B5899" s="2" t="s">
        <v>12260</v>
      </c>
      <c r="C5899" s="1101">
        <v>5898</v>
      </c>
      <c r="D5899" s="1101">
        <v>30</v>
      </c>
      <c r="E5899" s="1101">
        <v>84</v>
      </c>
      <c r="F5899" s="1101">
        <v>589</v>
      </c>
      <c r="G5899" s="1101">
        <v>14</v>
      </c>
      <c r="H5899" s="1102">
        <f>MID(I5899,1,50)</f>
      </c>
      <c r="I5899" s="1" t="s">
        <v>12287</v>
      </c>
      <c r="J5899" s="1104" t="s">
        <v>12288</v>
      </c>
    </row>
    <row x14ac:dyDescent="0.25" r="5900" customHeight="1" ht="23.25">
      <c r="A5900" s="97">
        <v>83</v>
      </c>
      <c r="B5900" s="2" t="s">
        <v>12260</v>
      </c>
      <c r="C5900" s="1101">
        <v>5899</v>
      </c>
      <c r="D5900" s="1101">
        <v>30</v>
      </c>
      <c r="E5900" s="1101">
        <v>84</v>
      </c>
      <c r="F5900" s="1101">
        <v>589</v>
      </c>
      <c r="G5900" s="1101">
        <v>15</v>
      </c>
      <c r="H5900" s="1102">
        <f>MID(I5900,1,50)</f>
      </c>
      <c r="I5900" s="1" t="s">
        <v>12289</v>
      </c>
      <c r="J5900" s="1104" t="s">
        <v>12290</v>
      </c>
    </row>
    <row x14ac:dyDescent="0.25" r="5901" customHeight="1" ht="23.25">
      <c r="A5901" s="97">
        <v>83</v>
      </c>
      <c r="B5901" s="2" t="s">
        <v>12260</v>
      </c>
      <c r="C5901" s="1101">
        <v>5900</v>
      </c>
      <c r="D5901" s="1101">
        <v>30</v>
      </c>
      <c r="E5901" s="1101">
        <v>84</v>
      </c>
      <c r="F5901" s="1101">
        <v>589</v>
      </c>
      <c r="G5901" s="1101">
        <v>16</v>
      </c>
      <c r="H5901" s="1102">
        <f>MID(I5901,1,50)</f>
      </c>
      <c r="I5901" s="1" t="s">
        <v>12291</v>
      </c>
      <c r="J5901" s="1104" t="s">
        <v>12292</v>
      </c>
    </row>
    <row x14ac:dyDescent="0.25" r="5902" customHeight="1" ht="23.25">
      <c r="A5902" s="97">
        <v>83</v>
      </c>
      <c r="B5902" s="2" t="s">
        <v>12260</v>
      </c>
      <c r="C5902" s="1101">
        <v>5901</v>
      </c>
      <c r="D5902" s="1101">
        <v>30</v>
      </c>
      <c r="E5902" s="1101">
        <v>84</v>
      </c>
      <c r="F5902" s="1101">
        <v>589</v>
      </c>
      <c r="G5902" s="1101">
        <v>17</v>
      </c>
      <c r="H5902" s="1102">
        <f>MID(I5902,1,50)</f>
      </c>
      <c r="I5902" s="1" t="s">
        <v>12293</v>
      </c>
      <c r="J5902" s="1104" t="s">
        <v>12294</v>
      </c>
    </row>
    <row x14ac:dyDescent="0.25" r="5903" customHeight="1" ht="23.25">
      <c r="A5903" s="97">
        <v>83</v>
      </c>
      <c r="B5903" s="2" t="s">
        <v>12260</v>
      </c>
      <c r="C5903" s="1101">
        <v>5902</v>
      </c>
      <c r="D5903" s="1101">
        <v>30</v>
      </c>
      <c r="E5903" s="1101">
        <v>84</v>
      </c>
      <c r="F5903" s="1101">
        <v>589</v>
      </c>
      <c r="G5903" s="1101">
        <v>18</v>
      </c>
      <c r="H5903" s="1102">
        <f>MID(I5903,1,50)</f>
      </c>
      <c r="I5903" s="1" t="s">
        <v>12295</v>
      </c>
      <c r="J5903" s="1104" t="s">
        <v>12296</v>
      </c>
    </row>
    <row x14ac:dyDescent="0.25" r="5904" customHeight="1" ht="23.25">
      <c r="A5904" s="97">
        <v>83</v>
      </c>
      <c r="B5904" s="2" t="s">
        <v>12260</v>
      </c>
      <c r="C5904" s="1101">
        <v>5903</v>
      </c>
      <c r="D5904" s="1101">
        <v>30</v>
      </c>
      <c r="E5904" s="1101">
        <v>84</v>
      </c>
      <c r="F5904" s="1101">
        <v>589</v>
      </c>
      <c r="G5904" s="1101">
        <v>19</v>
      </c>
      <c r="H5904" s="1102">
        <f>MID(I5904,1,50)</f>
      </c>
      <c r="I5904" s="1" t="s">
        <v>12297</v>
      </c>
      <c r="J5904" s="1104" t="s">
        <v>12298</v>
      </c>
    </row>
    <row x14ac:dyDescent="0.25" r="5905" customHeight="1" ht="23.25">
      <c r="A5905" s="97">
        <v>83</v>
      </c>
      <c r="B5905" s="2" t="s">
        <v>12260</v>
      </c>
      <c r="C5905" s="1101">
        <v>5904</v>
      </c>
      <c r="D5905" s="1101">
        <v>30</v>
      </c>
      <c r="E5905" s="1101">
        <v>84</v>
      </c>
      <c r="F5905" s="1101">
        <v>589</v>
      </c>
      <c r="G5905" s="1101">
        <v>20</v>
      </c>
      <c r="H5905" s="1102">
        <f>MID(I5905,1,50)</f>
      </c>
      <c r="I5905" s="1" t="s">
        <v>12299</v>
      </c>
      <c r="J5905" s="1104" t="s">
        <v>12300</v>
      </c>
    </row>
    <row x14ac:dyDescent="0.25" r="5906" customHeight="1" ht="23.25">
      <c r="A5906" s="97">
        <v>83</v>
      </c>
      <c r="B5906" s="2" t="s">
        <v>12260</v>
      </c>
      <c r="C5906" s="1101">
        <v>5905</v>
      </c>
      <c r="D5906" s="1101">
        <v>30</v>
      </c>
      <c r="E5906" s="1101">
        <v>84</v>
      </c>
      <c r="F5906" s="1101">
        <v>589</v>
      </c>
      <c r="G5906" s="1101">
        <v>21</v>
      </c>
      <c r="H5906" s="1102">
        <f>MID(I5906,1,50)</f>
      </c>
      <c r="I5906" s="1" t="s">
        <v>12301</v>
      </c>
      <c r="J5906" s="1104" t="s">
        <v>12302</v>
      </c>
    </row>
    <row x14ac:dyDescent="0.25" r="5907" customHeight="1" ht="23.25">
      <c r="A5907" s="97">
        <v>83</v>
      </c>
      <c r="B5907" s="2" t="s">
        <v>12260</v>
      </c>
      <c r="C5907" s="1101">
        <v>5906</v>
      </c>
      <c r="D5907" s="1101">
        <v>30</v>
      </c>
      <c r="E5907" s="1101">
        <v>84</v>
      </c>
      <c r="F5907" s="1101">
        <v>589</v>
      </c>
      <c r="G5907" s="1101">
        <v>22</v>
      </c>
      <c r="H5907" s="1102">
        <f>MID(I5907,1,50)</f>
      </c>
      <c r="I5907" s="1" t="s">
        <v>12303</v>
      </c>
      <c r="J5907" s="1104" t="s">
        <v>12304</v>
      </c>
    </row>
    <row x14ac:dyDescent="0.25" r="5908" customHeight="1" ht="23.25">
      <c r="A5908" s="97">
        <v>83</v>
      </c>
      <c r="B5908" s="2" t="s">
        <v>12260</v>
      </c>
      <c r="C5908" s="1101">
        <v>5907</v>
      </c>
      <c r="D5908" s="1101">
        <v>30</v>
      </c>
      <c r="E5908" s="1101">
        <v>84</v>
      </c>
      <c r="F5908" s="1101">
        <v>589</v>
      </c>
      <c r="G5908" s="1101">
        <v>23</v>
      </c>
      <c r="H5908" s="1102">
        <f>MID(I5908,1,50)</f>
      </c>
      <c r="I5908" s="1" t="s">
        <v>12305</v>
      </c>
      <c r="J5908" s="1104" t="s">
        <v>12306</v>
      </c>
    </row>
    <row x14ac:dyDescent="0.25" r="5909" customHeight="1" ht="23.25">
      <c r="A5909" s="97">
        <v>83</v>
      </c>
      <c r="B5909" s="2" t="s">
        <v>12260</v>
      </c>
      <c r="C5909" s="1101">
        <v>5908</v>
      </c>
      <c r="D5909" s="1101">
        <v>30</v>
      </c>
      <c r="E5909" s="1101">
        <v>84</v>
      </c>
      <c r="F5909" s="1101">
        <v>589</v>
      </c>
      <c r="G5909" s="1101">
        <v>24</v>
      </c>
      <c r="H5909" s="1102">
        <f>MID(I5909,1,50)</f>
      </c>
      <c r="I5909" s="1" t="s">
        <v>12307</v>
      </c>
      <c r="J5909" s="1104" t="s">
        <v>12308</v>
      </c>
    </row>
    <row x14ac:dyDescent="0.25" r="5910" customHeight="1" ht="23.25">
      <c r="A5910" s="97">
        <v>83</v>
      </c>
      <c r="B5910" s="2" t="s">
        <v>12260</v>
      </c>
      <c r="C5910" s="1101">
        <v>5909</v>
      </c>
      <c r="D5910" s="1101">
        <v>30</v>
      </c>
      <c r="E5910" s="1101">
        <v>84</v>
      </c>
      <c r="F5910" s="1101">
        <v>589</v>
      </c>
      <c r="G5910" s="1101">
        <v>25</v>
      </c>
      <c r="H5910" s="1102">
        <f>MID(I5910,1,50)</f>
      </c>
      <c r="I5910" s="1" t="s">
        <v>12309</v>
      </c>
      <c r="J5910" s="1104" t="s">
        <v>12310</v>
      </c>
    </row>
    <row x14ac:dyDescent="0.25" r="5911" customHeight="1" ht="23.25">
      <c r="A5911" s="97">
        <v>27</v>
      </c>
      <c r="B5911" s="2" t="s">
        <v>12311</v>
      </c>
      <c r="C5911" s="1101">
        <v>5910</v>
      </c>
      <c r="D5911" s="1101">
        <v>30</v>
      </c>
      <c r="E5911" s="1101">
        <v>85</v>
      </c>
      <c r="F5911" s="1101">
        <v>589</v>
      </c>
      <c r="G5911" s="1101">
        <v>1</v>
      </c>
      <c r="H5911" s="1102">
        <f>MID(I5911,1,50)</f>
      </c>
      <c r="I5911" s="1" t="s">
        <v>12312</v>
      </c>
      <c r="J5911" s="1104" t="s">
        <v>12313</v>
      </c>
    </row>
    <row x14ac:dyDescent="0.25" r="5912" customHeight="1" ht="23.25">
      <c r="A5912" s="97">
        <v>27</v>
      </c>
      <c r="B5912" s="2" t="s">
        <v>12311</v>
      </c>
      <c r="C5912" s="1101">
        <v>5911</v>
      </c>
      <c r="D5912" s="1101">
        <v>30</v>
      </c>
      <c r="E5912" s="1101">
        <v>85</v>
      </c>
      <c r="F5912" s="1101">
        <v>589</v>
      </c>
      <c r="G5912" s="1101">
        <v>2</v>
      </c>
      <c r="H5912" s="1102">
        <f>MID(I5912,1,50)</f>
      </c>
      <c r="I5912" s="1" t="s">
        <v>12314</v>
      </c>
      <c r="J5912" s="1104" t="s">
        <v>12315</v>
      </c>
    </row>
    <row x14ac:dyDescent="0.25" r="5913" customHeight="1" ht="23.25">
      <c r="A5913" s="97">
        <v>27</v>
      </c>
      <c r="B5913" s="2" t="s">
        <v>12311</v>
      </c>
      <c r="C5913" s="1101">
        <v>5912</v>
      </c>
      <c r="D5913" s="1101">
        <v>30</v>
      </c>
      <c r="E5913" s="1101">
        <v>85</v>
      </c>
      <c r="F5913" s="1101">
        <v>589</v>
      </c>
      <c r="G5913" s="1101">
        <v>3</v>
      </c>
      <c r="H5913" s="1102">
        <f>MID(I5913,1,50)</f>
      </c>
      <c r="I5913" s="1" t="s">
        <v>12316</v>
      </c>
      <c r="J5913" s="1104" t="s">
        <v>12317</v>
      </c>
    </row>
    <row x14ac:dyDescent="0.25" r="5914" customHeight="1" ht="23.25">
      <c r="A5914" s="97">
        <v>27</v>
      </c>
      <c r="B5914" s="2" t="s">
        <v>12311</v>
      </c>
      <c r="C5914" s="1101">
        <v>5913</v>
      </c>
      <c r="D5914" s="1101">
        <v>30</v>
      </c>
      <c r="E5914" s="1101">
        <v>85</v>
      </c>
      <c r="F5914" s="1101">
        <v>589</v>
      </c>
      <c r="G5914" s="1101">
        <v>4</v>
      </c>
      <c r="H5914" s="1102">
        <f>MID(I5914,1,50)</f>
      </c>
      <c r="I5914" s="1" t="s">
        <v>12318</v>
      </c>
      <c r="J5914" s="1104" t="s">
        <v>12319</v>
      </c>
    </row>
    <row x14ac:dyDescent="0.25" r="5915" customHeight="1" ht="23.25">
      <c r="A5915" s="97">
        <v>27</v>
      </c>
      <c r="B5915" s="2" t="s">
        <v>12311</v>
      </c>
      <c r="C5915" s="1101">
        <v>5914</v>
      </c>
      <c r="D5915" s="1101">
        <v>30</v>
      </c>
      <c r="E5915" s="1101">
        <v>85</v>
      </c>
      <c r="F5915" s="1101">
        <v>589</v>
      </c>
      <c r="G5915" s="1101">
        <v>5</v>
      </c>
      <c r="H5915" s="1102">
        <f>MID(I5915,1,50)</f>
      </c>
      <c r="I5915" s="1" t="s">
        <v>12320</v>
      </c>
      <c r="J5915" s="1104" t="s">
        <v>12321</v>
      </c>
    </row>
    <row x14ac:dyDescent="0.25" r="5916" customHeight="1" ht="23.25">
      <c r="A5916" s="97">
        <v>27</v>
      </c>
      <c r="B5916" s="2" t="s">
        <v>12311</v>
      </c>
      <c r="C5916" s="1101">
        <v>5915</v>
      </c>
      <c r="D5916" s="1101">
        <v>30</v>
      </c>
      <c r="E5916" s="1101">
        <v>85</v>
      </c>
      <c r="F5916" s="1101">
        <v>589</v>
      </c>
      <c r="G5916" s="1101">
        <v>6</v>
      </c>
      <c r="H5916" s="1102">
        <f>MID(I5916,1,50)</f>
      </c>
      <c r="I5916" s="1" t="s">
        <v>12322</v>
      </c>
      <c r="J5916" s="1104" t="s">
        <v>12323</v>
      </c>
    </row>
    <row x14ac:dyDescent="0.25" r="5917" customHeight="1" ht="23.25">
      <c r="A5917" s="97">
        <v>27</v>
      </c>
      <c r="B5917" s="2" t="s">
        <v>12311</v>
      </c>
      <c r="C5917" s="1101">
        <v>5916</v>
      </c>
      <c r="D5917" s="1101">
        <v>30</v>
      </c>
      <c r="E5917" s="1101">
        <v>85</v>
      </c>
      <c r="F5917" s="1101">
        <v>589</v>
      </c>
      <c r="G5917" s="1101">
        <v>7</v>
      </c>
      <c r="H5917" s="1102">
        <f>MID(I5917,1,50)</f>
      </c>
      <c r="I5917" s="1" t="s">
        <v>12324</v>
      </c>
      <c r="J5917" s="1104" t="s">
        <v>12325</v>
      </c>
    </row>
    <row x14ac:dyDescent="0.25" r="5918" customHeight="1" ht="23.25">
      <c r="A5918" s="97">
        <v>27</v>
      </c>
      <c r="B5918" s="2" t="s">
        <v>12311</v>
      </c>
      <c r="C5918" s="1101">
        <v>5917</v>
      </c>
      <c r="D5918" s="1101">
        <v>30</v>
      </c>
      <c r="E5918" s="1101">
        <v>85</v>
      </c>
      <c r="F5918" s="1101">
        <v>589</v>
      </c>
      <c r="G5918" s="1101">
        <v>8</v>
      </c>
      <c r="H5918" s="1102">
        <f>MID(I5918,1,50)</f>
      </c>
      <c r="I5918" s="1" t="s">
        <v>12326</v>
      </c>
      <c r="J5918" s="1104" t="s">
        <v>12327</v>
      </c>
    </row>
    <row x14ac:dyDescent="0.25" r="5919" customHeight="1" ht="23.25">
      <c r="A5919" s="97">
        <v>27</v>
      </c>
      <c r="B5919" s="2" t="s">
        <v>12311</v>
      </c>
      <c r="C5919" s="1101">
        <v>5918</v>
      </c>
      <c r="D5919" s="1101">
        <v>30</v>
      </c>
      <c r="E5919" s="1101">
        <v>85</v>
      </c>
      <c r="F5919" s="1101">
        <v>589</v>
      </c>
      <c r="G5919" s="1101">
        <v>9</v>
      </c>
      <c r="H5919" s="1102">
        <f>MID(I5919,1,50)</f>
      </c>
      <c r="I5919" s="1" t="s">
        <v>12328</v>
      </c>
      <c r="J5919" s="1104" t="s">
        <v>12329</v>
      </c>
    </row>
    <row x14ac:dyDescent="0.25" r="5920" customHeight="1" ht="23.25">
      <c r="A5920" s="97">
        <v>27</v>
      </c>
      <c r="B5920" s="2" t="s">
        <v>12311</v>
      </c>
      <c r="C5920" s="1101">
        <v>5919</v>
      </c>
      <c r="D5920" s="1101">
        <v>30</v>
      </c>
      <c r="E5920" s="1101">
        <v>85</v>
      </c>
      <c r="F5920" s="1101">
        <v>589</v>
      </c>
      <c r="G5920" s="1101">
        <v>10</v>
      </c>
      <c r="H5920" s="1102">
        <f>MID(I5920,1,50)</f>
      </c>
      <c r="I5920" s="1" t="s">
        <v>12330</v>
      </c>
      <c r="J5920" s="1104" t="s">
        <v>12331</v>
      </c>
    </row>
    <row x14ac:dyDescent="0.25" r="5921" customHeight="1" ht="23.25">
      <c r="A5921" s="97">
        <v>27</v>
      </c>
      <c r="B5921" s="2" t="s">
        <v>12311</v>
      </c>
      <c r="C5921" s="1101">
        <v>5920</v>
      </c>
      <c r="D5921" s="1101">
        <v>30</v>
      </c>
      <c r="E5921" s="1101">
        <v>85</v>
      </c>
      <c r="F5921" s="1101">
        <v>589</v>
      </c>
      <c r="G5921" s="1101">
        <v>11</v>
      </c>
      <c r="H5921" s="1102">
        <f>MID(I5921,1,50)</f>
      </c>
      <c r="I5921" s="1" t="s">
        <v>12332</v>
      </c>
      <c r="J5921" s="1104" t="s">
        <v>12333</v>
      </c>
    </row>
    <row x14ac:dyDescent="0.25" r="5922" customHeight="1" ht="23.25">
      <c r="A5922" s="97">
        <v>27</v>
      </c>
      <c r="B5922" s="2" t="s">
        <v>12311</v>
      </c>
      <c r="C5922" s="1101">
        <v>5921</v>
      </c>
      <c r="D5922" s="1101">
        <v>30</v>
      </c>
      <c r="E5922" s="1101">
        <v>85</v>
      </c>
      <c r="F5922" s="1101">
        <v>590</v>
      </c>
      <c r="G5922" s="1101">
        <v>12</v>
      </c>
      <c r="H5922" s="1102">
        <f>MID(I5922,1,50)</f>
      </c>
      <c r="I5922" s="1" t="s">
        <v>12334</v>
      </c>
      <c r="J5922" s="1104" t="s">
        <v>12335</v>
      </c>
    </row>
    <row x14ac:dyDescent="0.25" r="5923" customHeight="1" ht="23.25">
      <c r="A5923" s="97">
        <v>27</v>
      </c>
      <c r="B5923" s="2" t="s">
        <v>12311</v>
      </c>
      <c r="C5923" s="1101">
        <v>5922</v>
      </c>
      <c r="D5923" s="1101">
        <v>30</v>
      </c>
      <c r="E5923" s="1101">
        <v>85</v>
      </c>
      <c r="F5923" s="1101">
        <v>590</v>
      </c>
      <c r="G5923" s="1101">
        <v>13</v>
      </c>
      <c r="H5923" s="1102">
        <f>MID(I5923,1,50)</f>
      </c>
      <c r="I5923" s="1" t="s">
        <v>12336</v>
      </c>
      <c r="J5923" s="1104" t="s">
        <v>12337</v>
      </c>
    </row>
    <row x14ac:dyDescent="0.25" r="5924" customHeight="1" ht="23.25">
      <c r="A5924" s="97">
        <v>27</v>
      </c>
      <c r="B5924" s="2" t="s">
        <v>12311</v>
      </c>
      <c r="C5924" s="1101">
        <v>5923</v>
      </c>
      <c r="D5924" s="1101">
        <v>30</v>
      </c>
      <c r="E5924" s="1101">
        <v>85</v>
      </c>
      <c r="F5924" s="1101">
        <v>590</v>
      </c>
      <c r="G5924" s="1101">
        <v>14</v>
      </c>
      <c r="H5924" s="1102">
        <f>MID(I5924,1,50)</f>
      </c>
      <c r="I5924" s="1" t="s">
        <v>12338</v>
      </c>
      <c r="J5924" s="1104" t="s">
        <v>12339</v>
      </c>
    </row>
    <row x14ac:dyDescent="0.25" r="5925" customHeight="1" ht="23.25">
      <c r="A5925" s="97">
        <v>27</v>
      </c>
      <c r="B5925" s="2" t="s">
        <v>12311</v>
      </c>
      <c r="C5925" s="1101">
        <v>5924</v>
      </c>
      <c r="D5925" s="1101">
        <v>30</v>
      </c>
      <c r="E5925" s="1101">
        <v>85</v>
      </c>
      <c r="F5925" s="1101">
        <v>590</v>
      </c>
      <c r="G5925" s="1101">
        <v>15</v>
      </c>
      <c r="H5925" s="1102">
        <f>MID(I5925,1,50)</f>
      </c>
      <c r="I5925" s="1" t="s">
        <v>12340</v>
      </c>
      <c r="J5925" s="1104" t="s">
        <v>12341</v>
      </c>
    </row>
    <row x14ac:dyDescent="0.25" r="5926" customHeight="1" ht="23.25">
      <c r="A5926" s="97">
        <v>27</v>
      </c>
      <c r="B5926" s="2" t="s">
        <v>12311</v>
      </c>
      <c r="C5926" s="1101">
        <v>5925</v>
      </c>
      <c r="D5926" s="1101">
        <v>30</v>
      </c>
      <c r="E5926" s="1101">
        <v>85</v>
      </c>
      <c r="F5926" s="1101">
        <v>590</v>
      </c>
      <c r="G5926" s="1101">
        <v>16</v>
      </c>
      <c r="H5926" s="1102">
        <f>MID(I5926,1,50)</f>
      </c>
      <c r="I5926" s="1" t="s">
        <v>12342</v>
      </c>
      <c r="J5926" s="1104" t="s">
        <v>12343</v>
      </c>
    </row>
    <row x14ac:dyDescent="0.25" r="5927" customHeight="1" ht="23.25">
      <c r="A5927" s="97">
        <v>27</v>
      </c>
      <c r="B5927" s="2" t="s">
        <v>12311</v>
      </c>
      <c r="C5927" s="1101">
        <v>5926</v>
      </c>
      <c r="D5927" s="1101">
        <v>30</v>
      </c>
      <c r="E5927" s="1101">
        <v>85</v>
      </c>
      <c r="F5927" s="1101">
        <v>590</v>
      </c>
      <c r="G5927" s="1101">
        <v>17</v>
      </c>
      <c r="H5927" s="1102">
        <f>MID(I5927,1,50)</f>
      </c>
      <c r="I5927" s="1" t="s">
        <v>12344</v>
      </c>
      <c r="J5927" s="1104" t="s">
        <v>12345</v>
      </c>
    </row>
    <row x14ac:dyDescent="0.25" r="5928" customHeight="1" ht="23.25">
      <c r="A5928" s="97">
        <v>27</v>
      </c>
      <c r="B5928" s="2" t="s">
        <v>12311</v>
      </c>
      <c r="C5928" s="1101">
        <v>5927</v>
      </c>
      <c r="D5928" s="1101">
        <v>30</v>
      </c>
      <c r="E5928" s="1101">
        <v>85</v>
      </c>
      <c r="F5928" s="1101">
        <v>590</v>
      </c>
      <c r="G5928" s="1101">
        <v>18</v>
      </c>
      <c r="H5928" s="1102">
        <f>MID(I5928,1,50)</f>
      </c>
      <c r="I5928" s="1" t="s">
        <v>12346</v>
      </c>
      <c r="J5928" s="1104" t="s">
        <v>12347</v>
      </c>
    </row>
    <row x14ac:dyDescent="0.25" r="5929" customHeight="1" ht="23.25">
      <c r="A5929" s="97">
        <v>27</v>
      </c>
      <c r="B5929" s="2" t="s">
        <v>12311</v>
      </c>
      <c r="C5929" s="1101">
        <v>5928</v>
      </c>
      <c r="D5929" s="1101">
        <v>30</v>
      </c>
      <c r="E5929" s="1101">
        <v>85</v>
      </c>
      <c r="F5929" s="1101">
        <v>590</v>
      </c>
      <c r="G5929" s="1101">
        <v>19</v>
      </c>
      <c r="H5929" s="1102">
        <f>MID(I5929,1,50)</f>
      </c>
      <c r="I5929" s="1" t="s">
        <v>12348</v>
      </c>
      <c r="J5929" s="1104" t="s">
        <v>12349</v>
      </c>
    </row>
    <row x14ac:dyDescent="0.25" r="5930" customHeight="1" ht="23.25">
      <c r="A5930" s="97">
        <v>27</v>
      </c>
      <c r="B5930" s="2" t="s">
        <v>12311</v>
      </c>
      <c r="C5930" s="1101">
        <v>5929</v>
      </c>
      <c r="D5930" s="1101">
        <v>30</v>
      </c>
      <c r="E5930" s="1101">
        <v>85</v>
      </c>
      <c r="F5930" s="1101">
        <v>590</v>
      </c>
      <c r="G5930" s="1101">
        <v>20</v>
      </c>
      <c r="H5930" s="1102">
        <f>MID(I5930,1,50)</f>
      </c>
      <c r="I5930" s="1" t="s">
        <v>12350</v>
      </c>
      <c r="J5930" s="1104" t="s">
        <v>12351</v>
      </c>
    </row>
    <row x14ac:dyDescent="0.25" r="5931" customHeight="1" ht="23.25">
      <c r="A5931" s="97">
        <v>27</v>
      </c>
      <c r="B5931" s="2" t="s">
        <v>12311</v>
      </c>
      <c r="C5931" s="1101">
        <v>5930</v>
      </c>
      <c r="D5931" s="1101">
        <v>30</v>
      </c>
      <c r="E5931" s="1101">
        <v>85</v>
      </c>
      <c r="F5931" s="1101">
        <v>590</v>
      </c>
      <c r="G5931" s="1101">
        <v>21</v>
      </c>
      <c r="H5931" s="1102">
        <f>MID(I5931,1,50)</f>
      </c>
      <c r="I5931" s="1" t="s">
        <v>12352</v>
      </c>
      <c r="J5931" s="1104" t="s">
        <v>12353</v>
      </c>
    </row>
    <row x14ac:dyDescent="0.25" r="5932" customHeight="1" ht="23.25">
      <c r="A5932" s="97">
        <v>27</v>
      </c>
      <c r="B5932" s="2" t="s">
        <v>12311</v>
      </c>
      <c r="C5932" s="1101">
        <v>5931</v>
      </c>
      <c r="D5932" s="1101">
        <v>30</v>
      </c>
      <c r="E5932" s="1101">
        <v>85</v>
      </c>
      <c r="F5932" s="1101">
        <v>590</v>
      </c>
      <c r="G5932" s="1101">
        <v>22</v>
      </c>
      <c r="H5932" s="1102">
        <f>MID(I5932,1,50)</f>
      </c>
      <c r="I5932" s="1" t="s">
        <v>12354</v>
      </c>
      <c r="J5932" s="1104" t="s">
        <v>12355</v>
      </c>
    </row>
    <row x14ac:dyDescent="0.25" r="5933" customHeight="1" ht="23.25">
      <c r="A5933" s="97">
        <v>36</v>
      </c>
      <c r="B5933" s="2" t="s">
        <v>12356</v>
      </c>
      <c r="C5933" s="1101">
        <v>5932</v>
      </c>
      <c r="D5933" s="1101">
        <v>30</v>
      </c>
      <c r="E5933" s="1101">
        <v>86</v>
      </c>
      <c r="F5933" s="1101">
        <v>590</v>
      </c>
      <c r="G5933" s="1101">
        <v>1</v>
      </c>
      <c r="H5933" s="1102">
        <f>MID(I5933,1,50)</f>
      </c>
      <c r="I5933" s="1" t="s">
        <v>12357</v>
      </c>
      <c r="J5933" s="1104" t="s">
        <v>12358</v>
      </c>
    </row>
    <row x14ac:dyDescent="0.25" r="5934" customHeight="1" ht="23.25">
      <c r="A5934" s="97">
        <v>36</v>
      </c>
      <c r="B5934" s="2" t="s">
        <v>12356</v>
      </c>
      <c r="C5934" s="1101">
        <v>5933</v>
      </c>
      <c r="D5934" s="1101">
        <v>30</v>
      </c>
      <c r="E5934" s="1101">
        <v>86</v>
      </c>
      <c r="F5934" s="1101">
        <v>590</v>
      </c>
      <c r="G5934" s="1101">
        <v>2</v>
      </c>
      <c r="H5934" s="1102">
        <f>MID(I5934,1,50)</f>
      </c>
      <c r="I5934" s="1" t="s">
        <v>12359</v>
      </c>
      <c r="J5934" s="1104" t="s">
        <v>12360</v>
      </c>
    </row>
    <row x14ac:dyDescent="0.25" r="5935" customHeight="1" ht="23.25">
      <c r="A5935" s="97">
        <v>36</v>
      </c>
      <c r="B5935" s="2" t="s">
        <v>12356</v>
      </c>
      <c r="C5935" s="1101">
        <v>5934</v>
      </c>
      <c r="D5935" s="1101">
        <v>30</v>
      </c>
      <c r="E5935" s="1101">
        <v>86</v>
      </c>
      <c r="F5935" s="1101">
        <v>590</v>
      </c>
      <c r="G5935" s="1101">
        <v>3</v>
      </c>
      <c r="H5935" s="1102">
        <f>MID(I5935,1,50)</f>
      </c>
      <c r="I5935" s="1" t="s">
        <v>12361</v>
      </c>
      <c r="J5935" s="1104" t="s">
        <v>12362</v>
      </c>
    </row>
    <row x14ac:dyDescent="0.25" r="5936" customHeight="1" ht="23.25">
      <c r="A5936" s="97">
        <v>36</v>
      </c>
      <c r="B5936" s="2" t="s">
        <v>12356</v>
      </c>
      <c r="C5936" s="1101">
        <v>5935</v>
      </c>
      <c r="D5936" s="1101">
        <v>30</v>
      </c>
      <c r="E5936" s="1101">
        <v>86</v>
      </c>
      <c r="F5936" s="1101">
        <v>590</v>
      </c>
      <c r="G5936" s="1101">
        <v>4</v>
      </c>
      <c r="H5936" s="1102">
        <f>MID(I5936,1,50)</f>
      </c>
      <c r="I5936" s="1" t="s">
        <v>12363</v>
      </c>
      <c r="J5936" s="1104" t="s">
        <v>12364</v>
      </c>
    </row>
    <row x14ac:dyDescent="0.25" r="5937" customHeight="1" ht="23.25">
      <c r="A5937" s="97">
        <v>36</v>
      </c>
      <c r="B5937" s="2" t="s">
        <v>12356</v>
      </c>
      <c r="C5937" s="1101">
        <v>5936</v>
      </c>
      <c r="D5937" s="1101">
        <v>30</v>
      </c>
      <c r="E5937" s="1101">
        <v>86</v>
      </c>
      <c r="F5937" s="1101">
        <v>590</v>
      </c>
      <c r="G5937" s="1101">
        <v>5</v>
      </c>
      <c r="H5937" s="1102">
        <f>MID(I5937,1,50)</f>
      </c>
      <c r="I5937" s="1" t="s">
        <v>12365</v>
      </c>
      <c r="J5937" s="1104" t="s">
        <v>12366</v>
      </c>
    </row>
    <row x14ac:dyDescent="0.25" r="5938" customHeight="1" ht="23.25">
      <c r="A5938" s="97">
        <v>36</v>
      </c>
      <c r="B5938" s="2" t="s">
        <v>12356</v>
      </c>
      <c r="C5938" s="1101">
        <v>5937</v>
      </c>
      <c r="D5938" s="1101">
        <v>30</v>
      </c>
      <c r="E5938" s="1101">
        <v>86</v>
      </c>
      <c r="F5938" s="1101">
        <v>590</v>
      </c>
      <c r="G5938" s="1101">
        <v>6</v>
      </c>
      <c r="H5938" s="1102">
        <f>MID(I5938,1,50)</f>
      </c>
      <c r="I5938" s="1" t="s">
        <v>12367</v>
      </c>
      <c r="J5938" s="1104" t="s">
        <v>12368</v>
      </c>
    </row>
    <row x14ac:dyDescent="0.25" r="5939" customHeight="1" ht="23.25">
      <c r="A5939" s="97">
        <v>36</v>
      </c>
      <c r="B5939" s="2" t="s">
        <v>12356</v>
      </c>
      <c r="C5939" s="1101">
        <v>5938</v>
      </c>
      <c r="D5939" s="1101">
        <v>30</v>
      </c>
      <c r="E5939" s="1101">
        <v>86</v>
      </c>
      <c r="F5939" s="1101">
        <v>590</v>
      </c>
      <c r="G5939" s="1101">
        <v>7</v>
      </c>
      <c r="H5939" s="1102">
        <f>MID(I5939,1,50)</f>
      </c>
      <c r="I5939" s="1" t="s">
        <v>12369</v>
      </c>
      <c r="J5939" s="1104" t="s">
        <v>12370</v>
      </c>
    </row>
    <row x14ac:dyDescent="0.25" r="5940" customHeight="1" ht="23.25">
      <c r="A5940" s="97">
        <v>36</v>
      </c>
      <c r="B5940" s="2" t="s">
        <v>12356</v>
      </c>
      <c r="C5940" s="1101">
        <v>5939</v>
      </c>
      <c r="D5940" s="1101">
        <v>30</v>
      </c>
      <c r="E5940" s="1101">
        <v>86</v>
      </c>
      <c r="F5940" s="1101">
        <v>590</v>
      </c>
      <c r="G5940" s="1101">
        <v>8</v>
      </c>
      <c r="H5940" s="1102">
        <f>MID(I5940,1,50)</f>
      </c>
      <c r="I5940" s="1" t="s">
        <v>12371</v>
      </c>
      <c r="J5940" s="1104" t="s">
        <v>12372</v>
      </c>
    </row>
    <row x14ac:dyDescent="0.25" r="5941" customHeight="1" ht="23.25">
      <c r="A5941" s="97">
        <v>36</v>
      </c>
      <c r="B5941" s="2" t="s">
        <v>12356</v>
      </c>
      <c r="C5941" s="1101">
        <v>5940</v>
      </c>
      <c r="D5941" s="1101">
        <v>30</v>
      </c>
      <c r="E5941" s="1101">
        <v>86</v>
      </c>
      <c r="F5941" s="1101">
        <v>590</v>
      </c>
      <c r="G5941" s="1101">
        <v>9</v>
      </c>
      <c r="H5941" s="1102">
        <f>MID(I5941,1,50)</f>
      </c>
      <c r="I5941" s="1" t="s">
        <v>12373</v>
      </c>
      <c r="J5941" s="1104" t="s">
        <v>12374</v>
      </c>
    </row>
    <row x14ac:dyDescent="0.25" r="5942" customHeight="1" ht="23.25">
      <c r="A5942" s="97">
        <v>36</v>
      </c>
      <c r="B5942" s="2" t="s">
        <v>12356</v>
      </c>
      <c r="C5942" s="1101">
        <v>5941</v>
      </c>
      <c r="D5942" s="1101">
        <v>30</v>
      </c>
      <c r="E5942" s="1101">
        <v>86</v>
      </c>
      <c r="F5942" s="1101">
        <v>590</v>
      </c>
      <c r="G5942" s="1101">
        <v>10</v>
      </c>
      <c r="H5942" s="1102">
        <f>MID(I5942,1,50)</f>
      </c>
      <c r="I5942" s="1" t="s">
        <v>12375</v>
      </c>
      <c r="J5942" s="1104" t="s">
        <v>12376</v>
      </c>
    </row>
    <row x14ac:dyDescent="0.25" r="5943" customHeight="1" ht="23.25">
      <c r="A5943" s="97">
        <v>36</v>
      </c>
      <c r="B5943" s="2" t="s">
        <v>12356</v>
      </c>
      <c r="C5943" s="1101">
        <v>5942</v>
      </c>
      <c r="D5943" s="1101">
        <v>30</v>
      </c>
      <c r="E5943" s="1101">
        <v>86</v>
      </c>
      <c r="F5943" s="1101">
        <v>590</v>
      </c>
      <c r="G5943" s="1101">
        <v>11</v>
      </c>
      <c r="H5943" s="1102">
        <f>MID(I5943,1,50)</f>
      </c>
      <c r="I5943" s="1" t="s">
        <v>12377</v>
      </c>
      <c r="J5943" s="1104" t="s">
        <v>12378</v>
      </c>
    </row>
    <row x14ac:dyDescent="0.25" r="5944" customHeight="1" ht="23.25">
      <c r="A5944" s="97">
        <v>36</v>
      </c>
      <c r="B5944" s="2" t="s">
        <v>12356</v>
      </c>
      <c r="C5944" s="1101">
        <v>5943</v>
      </c>
      <c r="D5944" s="1101">
        <v>30</v>
      </c>
      <c r="E5944" s="1101">
        <v>86</v>
      </c>
      <c r="F5944" s="1101">
        <v>590</v>
      </c>
      <c r="G5944" s="1101">
        <v>12</v>
      </c>
      <c r="H5944" s="1102">
        <f>MID(I5944,1,50)</f>
      </c>
      <c r="I5944" s="1" t="s">
        <v>12379</v>
      </c>
      <c r="J5944" s="1104" t="s">
        <v>12380</v>
      </c>
    </row>
    <row x14ac:dyDescent="0.25" r="5945" customHeight="1" ht="23.25">
      <c r="A5945" s="97">
        <v>36</v>
      </c>
      <c r="B5945" s="2" t="s">
        <v>12356</v>
      </c>
      <c r="C5945" s="1101">
        <v>5944</v>
      </c>
      <c r="D5945" s="1101">
        <v>30</v>
      </c>
      <c r="E5945" s="1101">
        <v>86</v>
      </c>
      <c r="F5945" s="1101">
        <v>590</v>
      </c>
      <c r="G5945" s="1101">
        <v>13</v>
      </c>
      <c r="H5945" s="1102">
        <f>MID(I5945,1,50)</f>
      </c>
      <c r="I5945" s="1" t="s">
        <v>12381</v>
      </c>
      <c r="J5945" s="1104" t="s">
        <v>12382</v>
      </c>
    </row>
    <row x14ac:dyDescent="0.25" r="5946" customHeight="1" ht="23.25">
      <c r="A5946" s="97">
        <v>36</v>
      </c>
      <c r="B5946" s="2" t="s">
        <v>12356</v>
      </c>
      <c r="C5946" s="1101">
        <v>5945</v>
      </c>
      <c r="D5946" s="1101">
        <v>30</v>
      </c>
      <c r="E5946" s="1101">
        <v>86</v>
      </c>
      <c r="F5946" s="1101">
        <v>590</v>
      </c>
      <c r="G5946" s="1101">
        <v>14</v>
      </c>
      <c r="H5946" s="1102">
        <f>MID(I5946,1,50)</f>
      </c>
      <c r="I5946" s="1" t="s">
        <v>12383</v>
      </c>
      <c r="J5946" s="1104" t="s">
        <v>12384</v>
      </c>
    </row>
    <row x14ac:dyDescent="0.25" r="5947" customHeight="1" ht="23.25">
      <c r="A5947" s="97">
        <v>36</v>
      </c>
      <c r="B5947" s="2" t="s">
        <v>12356</v>
      </c>
      <c r="C5947" s="1101">
        <v>5946</v>
      </c>
      <c r="D5947" s="1101">
        <v>30</v>
      </c>
      <c r="E5947" s="1101">
        <v>86</v>
      </c>
      <c r="F5947" s="1101">
        <v>590</v>
      </c>
      <c r="G5947" s="1101">
        <v>15</v>
      </c>
      <c r="H5947" s="1102">
        <f>MID(I5947,1,50)</f>
      </c>
      <c r="I5947" s="1" t="s">
        <v>12385</v>
      </c>
      <c r="J5947" s="1104" t="s">
        <v>12386</v>
      </c>
    </row>
    <row x14ac:dyDescent="0.25" r="5948" customHeight="1" ht="23.25">
      <c r="A5948" s="97">
        <v>36</v>
      </c>
      <c r="B5948" s="2" t="s">
        <v>12356</v>
      </c>
      <c r="C5948" s="1101">
        <v>5947</v>
      </c>
      <c r="D5948" s="1101">
        <v>30</v>
      </c>
      <c r="E5948" s="1101">
        <v>86</v>
      </c>
      <c r="F5948" s="1101">
        <v>590</v>
      </c>
      <c r="G5948" s="1101">
        <v>16</v>
      </c>
      <c r="H5948" s="1102">
        <f>MID(I5948,1,50)</f>
      </c>
      <c r="I5948" s="1" t="s">
        <v>12387</v>
      </c>
      <c r="J5948" s="1104" t="s">
        <v>12388</v>
      </c>
    </row>
    <row x14ac:dyDescent="0.25" r="5949" customHeight="1" ht="23.25">
      <c r="A5949" s="97">
        <v>36</v>
      </c>
      <c r="B5949" s="2" t="s">
        <v>12356</v>
      </c>
      <c r="C5949" s="1101">
        <v>5948</v>
      </c>
      <c r="D5949" s="1101">
        <v>30</v>
      </c>
      <c r="E5949" s="1101">
        <v>86</v>
      </c>
      <c r="F5949" s="1101">
        <v>590</v>
      </c>
      <c r="G5949" s="1101">
        <v>17</v>
      </c>
      <c r="H5949" s="1102">
        <f>MID(I5949,1,50)</f>
      </c>
      <c r="I5949" s="1" t="s">
        <v>12389</v>
      </c>
      <c r="J5949" s="1104" t="s">
        <v>12390</v>
      </c>
    </row>
    <row x14ac:dyDescent="0.25" r="5950" customHeight="1" ht="23.25">
      <c r="A5950" s="97">
        <v>8</v>
      </c>
      <c r="B5950" s="2" t="s">
        <v>12391</v>
      </c>
      <c r="C5950" s="1101">
        <v>5949</v>
      </c>
      <c r="D5950" s="1101">
        <v>30</v>
      </c>
      <c r="E5950" s="1101">
        <v>87</v>
      </c>
      <c r="F5950" s="1101">
        <v>591</v>
      </c>
      <c r="G5950" s="1101">
        <v>1</v>
      </c>
      <c r="H5950" s="1102">
        <f>MID(I5950,1,50)</f>
      </c>
      <c r="I5950" s="1" t="s">
        <v>12392</v>
      </c>
      <c r="J5950" s="1104" t="s">
        <v>12393</v>
      </c>
    </row>
    <row x14ac:dyDescent="0.25" r="5951" customHeight="1" ht="23.25">
      <c r="A5951" s="97">
        <v>8</v>
      </c>
      <c r="B5951" s="2" t="s">
        <v>12391</v>
      </c>
      <c r="C5951" s="1101">
        <v>5950</v>
      </c>
      <c r="D5951" s="1101">
        <v>30</v>
      </c>
      <c r="E5951" s="1101">
        <v>87</v>
      </c>
      <c r="F5951" s="1101">
        <v>591</v>
      </c>
      <c r="G5951" s="1101">
        <v>2</v>
      </c>
      <c r="H5951" s="1102">
        <f>MID(I5951,1,50)</f>
      </c>
      <c r="I5951" s="1" t="s">
        <v>12394</v>
      </c>
      <c r="J5951" s="1104" t="s">
        <v>12395</v>
      </c>
    </row>
    <row x14ac:dyDescent="0.25" r="5952" customHeight="1" ht="23.25">
      <c r="A5952" s="97">
        <v>8</v>
      </c>
      <c r="B5952" s="2" t="s">
        <v>12391</v>
      </c>
      <c r="C5952" s="1101">
        <v>5951</v>
      </c>
      <c r="D5952" s="1101">
        <v>30</v>
      </c>
      <c r="E5952" s="1101">
        <v>87</v>
      </c>
      <c r="F5952" s="1101">
        <v>591</v>
      </c>
      <c r="G5952" s="1101">
        <v>3</v>
      </c>
      <c r="H5952" s="1102">
        <f>MID(I5952,1,50)</f>
      </c>
      <c r="I5952" s="1" t="s">
        <v>12396</v>
      </c>
      <c r="J5952" s="1104" t="s">
        <v>12397</v>
      </c>
    </row>
    <row x14ac:dyDescent="0.25" r="5953" customHeight="1" ht="23.25">
      <c r="A5953" s="97">
        <v>8</v>
      </c>
      <c r="B5953" s="2" t="s">
        <v>12391</v>
      </c>
      <c r="C5953" s="1101">
        <v>5952</v>
      </c>
      <c r="D5953" s="1101">
        <v>30</v>
      </c>
      <c r="E5953" s="1101">
        <v>87</v>
      </c>
      <c r="F5953" s="1101">
        <v>591</v>
      </c>
      <c r="G5953" s="1101">
        <v>4</v>
      </c>
      <c r="H5953" s="1102">
        <f>MID(I5953,1,50)</f>
      </c>
      <c r="I5953" s="1" t="s">
        <v>12398</v>
      </c>
      <c r="J5953" s="1104" t="s">
        <v>12399</v>
      </c>
    </row>
    <row x14ac:dyDescent="0.25" r="5954" customHeight="1" ht="23.25">
      <c r="A5954" s="97">
        <v>8</v>
      </c>
      <c r="B5954" s="2" t="s">
        <v>12391</v>
      </c>
      <c r="C5954" s="1101">
        <v>5953</v>
      </c>
      <c r="D5954" s="1101">
        <v>30</v>
      </c>
      <c r="E5954" s="1101">
        <v>87</v>
      </c>
      <c r="F5954" s="1101">
        <v>591</v>
      </c>
      <c r="G5954" s="1101">
        <v>5</v>
      </c>
      <c r="H5954" s="1102">
        <f>MID(I5954,1,50)</f>
      </c>
      <c r="I5954" s="1" t="s">
        <v>12400</v>
      </c>
      <c r="J5954" s="1104" t="s">
        <v>12401</v>
      </c>
    </row>
    <row x14ac:dyDescent="0.25" r="5955" customHeight="1" ht="23.25">
      <c r="A5955" s="97">
        <v>8</v>
      </c>
      <c r="B5955" s="2" t="s">
        <v>12391</v>
      </c>
      <c r="C5955" s="1101">
        <v>5954</v>
      </c>
      <c r="D5955" s="1101">
        <v>30</v>
      </c>
      <c r="E5955" s="1101">
        <v>87</v>
      </c>
      <c r="F5955" s="1101">
        <v>591</v>
      </c>
      <c r="G5955" s="1101">
        <v>6</v>
      </c>
      <c r="H5955" s="1102">
        <f>MID(I5955,1,50)</f>
      </c>
      <c r="I5955" s="1" t="s">
        <v>12402</v>
      </c>
      <c r="J5955" s="1104" t="s">
        <v>12403</v>
      </c>
    </row>
    <row x14ac:dyDescent="0.25" r="5956" customHeight="1" ht="23.25">
      <c r="A5956" s="97">
        <v>8</v>
      </c>
      <c r="B5956" s="2" t="s">
        <v>12391</v>
      </c>
      <c r="C5956" s="1101">
        <v>5955</v>
      </c>
      <c r="D5956" s="1101">
        <v>30</v>
      </c>
      <c r="E5956" s="1101">
        <v>87</v>
      </c>
      <c r="F5956" s="1101">
        <v>591</v>
      </c>
      <c r="G5956" s="1101">
        <v>7</v>
      </c>
      <c r="H5956" s="1102">
        <f>MID(I5956,1,50)</f>
      </c>
      <c r="I5956" s="1" t="s">
        <v>12404</v>
      </c>
      <c r="J5956" s="1104" t="s">
        <v>12405</v>
      </c>
    </row>
    <row x14ac:dyDescent="0.25" r="5957" customHeight="1" ht="23.25">
      <c r="A5957" s="97">
        <v>8</v>
      </c>
      <c r="B5957" s="2" t="s">
        <v>12391</v>
      </c>
      <c r="C5957" s="1101">
        <v>5956</v>
      </c>
      <c r="D5957" s="1101">
        <v>30</v>
      </c>
      <c r="E5957" s="1101">
        <v>87</v>
      </c>
      <c r="F5957" s="1101">
        <v>591</v>
      </c>
      <c r="G5957" s="1101">
        <v>8</v>
      </c>
      <c r="H5957" s="1102">
        <f>MID(I5957,1,50)</f>
      </c>
      <c r="I5957" s="1" t="s">
        <v>12406</v>
      </c>
      <c r="J5957" s="1104" t="s">
        <v>12407</v>
      </c>
    </row>
    <row x14ac:dyDescent="0.25" r="5958" customHeight="1" ht="23.25">
      <c r="A5958" s="97">
        <v>8</v>
      </c>
      <c r="B5958" s="2" t="s">
        <v>12391</v>
      </c>
      <c r="C5958" s="1101">
        <v>5957</v>
      </c>
      <c r="D5958" s="1101">
        <v>30</v>
      </c>
      <c r="E5958" s="1101">
        <v>87</v>
      </c>
      <c r="F5958" s="1101">
        <v>591</v>
      </c>
      <c r="G5958" s="1101">
        <v>9</v>
      </c>
      <c r="H5958" s="1102">
        <f>MID(I5958,1,50)</f>
      </c>
      <c r="I5958" s="1" t="s">
        <v>12408</v>
      </c>
      <c r="J5958" s="1104" t="s">
        <v>12409</v>
      </c>
    </row>
    <row x14ac:dyDescent="0.25" r="5959" customHeight="1" ht="23.25">
      <c r="A5959" s="97">
        <v>8</v>
      </c>
      <c r="B5959" s="2" t="s">
        <v>12391</v>
      </c>
      <c r="C5959" s="1101">
        <v>5958</v>
      </c>
      <c r="D5959" s="1101">
        <v>30</v>
      </c>
      <c r="E5959" s="1101">
        <v>87</v>
      </c>
      <c r="F5959" s="1101">
        <v>591</v>
      </c>
      <c r="G5959" s="1101">
        <v>10</v>
      </c>
      <c r="H5959" s="1102">
        <f>MID(I5959,1,50)</f>
      </c>
      <c r="I5959" s="1" t="s">
        <v>12410</v>
      </c>
      <c r="J5959" s="1104" t="s">
        <v>12411</v>
      </c>
    </row>
    <row x14ac:dyDescent="0.25" r="5960" customHeight="1" ht="23.25">
      <c r="A5960" s="97">
        <v>8</v>
      </c>
      <c r="B5960" s="2" t="s">
        <v>12391</v>
      </c>
      <c r="C5960" s="1101">
        <v>5959</v>
      </c>
      <c r="D5960" s="1101">
        <v>30</v>
      </c>
      <c r="E5960" s="1101">
        <v>87</v>
      </c>
      <c r="F5960" s="1101">
        <v>591</v>
      </c>
      <c r="G5960" s="1101">
        <v>11</v>
      </c>
      <c r="H5960" s="1102">
        <f>MID(I5960,1,50)</f>
      </c>
      <c r="I5960" s="1" t="s">
        <v>12412</v>
      </c>
      <c r="J5960" s="1104" t="s">
        <v>12413</v>
      </c>
    </row>
    <row x14ac:dyDescent="0.25" r="5961" customHeight="1" ht="23.25">
      <c r="A5961" s="97">
        <v>8</v>
      </c>
      <c r="B5961" s="2" t="s">
        <v>12391</v>
      </c>
      <c r="C5961" s="1101">
        <v>5960</v>
      </c>
      <c r="D5961" s="1101">
        <v>30</v>
      </c>
      <c r="E5961" s="1101">
        <v>87</v>
      </c>
      <c r="F5961" s="1101">
        <v>591</v>
      </c>
      <c r="G5961" s="1101">
        <v>12</v>
      </c>
      <c r="H5961" s="1102">
        <f>MID(I5961,1,50)</f>
      </c>
      <c r="I5961" s="1" t="s">
        <v>12414</v>
      </c>
      <c r="J5961" s="1104" t="s">
        <v>12415</v>
      </c>
    </row>
    <row x14ac:dyDescent="0.25" r="5962" customHeight="1" ht="23.25">
      <c r="A5962" s="97">
        <v>8</v>
      </c>
      <c r="B5962" s="2" t="s">
        <v>12391</v>
      </c>
      <c r="C5962" s="1101">
        <v>5961</v>
      </c>
      <c r="D5962" s="1101">
        <v>30</v>
      </c>
      <c r="E5962" s="1101">
        <v>87</v>
      </c>
      <c r="F5962" s="1101">
        <v>591</v>
      </c>
      <c r="G5962" s="1101">
        <v>13</v>
      </c>
      <c r="H5962" s="1102">
        <f>MID(I5962,1,50)</f>
      </c>
      <c r="I5962" s="1" t="s">
        <v>12416</v>
      </c>
      <c r="J5962" s="1104" t="s">
        <v>12417</v>
      </c>
    </row>
    <row x14ac:dyDescent="0.25" r="5963" customHeight="1" ht="23.25">
      <c r="A5963" s="97">
        <v>8</v>
      </c>
      <c r="B5963" s="2" t="s">
        <v>12391</v>
      </c>
      <c r="C5963" s="1101">
        <v>5962</v>
      </c>
      <c r="D5963" s="1101">
        <v>30</v>
      </c>
      <c r="E5963" s="1101">
        <v>87</v>
      </c>
      <c r="F5963" s="1101">
        <v>591</v>
      </c>
      <c r="G5963" s="1101">
        <v>14</v>
      </c>
      <c r="H5963" s="1102">
        <f>MID(I5963,1,50)</f>
      </c>
      <c r="I5963" s="1" t="s">
        <v>12418</v>
      </c>
      <c r="J5963" s="1104" t="s">
        <v>12419</v>
      </c>
    </row>
    <row x14ac:dyDescent="0.25" r="5964" customHeight="1" ht="23.25">
      <c r="A5964" s="97">
        <v>8</v>
      </c>
      <c r="B5964" s="2" t="s">
        <v>12391</v>
      </c>
      <c r="C5964" s="1101">
        <v>5963</v>
      </c>
      <c r="D5964" s="1101">
        <v>30</v>
      </c>
      <c r="E5964" s="1101">
        <v>87</v>
      </c>
      <c r="F5964" s="1101">
        <v>591</v>
      </c>
      <c r="G5964" s="1101">
        <v>15</v>
      </c>
      <c r="H5964" s="1102">
        <f>MID(I5964,1,50)</f>
      </c>
      <c r="I5964" s="1" t="s">
        <v>12420</v>
      </c>
      <c r="J5964" s="1104" t="s">
        <v>12421</v>
      </c>
    </row>
    <row x14ac:dyDescent="0.25" r="5965" customHeight="1" ht="23.25">
      <c r="A5965" s="97">
        <v>8</v>
      </c>
      <c r="B5965" s="2" t="s">
        <v>12391</v>
      </c>
      <c r="C5965" s="1101">
        <v>5964</v>
      </c>
      <c r="D5965" s="1101">
        <v>30</v>
      </c>
      <c r="E5965" s="1101">
        <v>87</v>
      </c>
      <c r="F5965" s="1101">
        <v>591</v>
      </c>
      <c r="G5965" s="1101">
        <v>16</v>
      </c>
      <c r="H5965" s="1102">
        <f>MID(I5965,1,50)</f>
      </c>
      <c r="I5965" s="1" t="s">
        <v>12422</v>
      </c>
      <c r="J5965" s="1104" t="s">
        <v>12423</v>
      </c>
    </row>
    <row x14ac:dyDescent="0.25" r="5966" customHeight="1" ht="23.25">
      <c r="A5966" s="97">
        <v>8</v>
      </c>
      <c r="B5966" s="2" t="s">
        <v>12391</v>
      </c>
      <c r="C5966" s="1101">
        <v>5965</v>
      </c>
      <c r="D5966" s="1101">
        <v>30</v>
      </c>
      <c r="E5966" s="1101">
        <v>87</v>
      </c>
      <c r="F5966" s="1101">
        <v>591</v>
      </c>
      <c r="G5966" s="1101">
        <v>17</v>
      </c>
      <c r="H5966" s="1102">
        <f>MID(I5966,1,50)</f>
      </c>
      <c r="I5966" s="1" t="s">
        <v>12424</v>
      </c>
      <c r="J5966" s="1104" t="s">
        <v>12425</v>
      </c>
    </row>
    <row x14ac:dyDescent="0.25" r="5967" customHeight="1" ht="23.25">
      <c r="A5967" s="97">
        <v>8</v>
      </c>
      <c r="B5967" s="2" t="s">
        <v>12391</v>
      </c>
      <c r="C5967" s="1101">
        <v>5966</v>
      </c>
      <c r="D5967" s="1101">
        <v>30</v>
      </c>
      <c r="E5967" s="1101">
        <v>87</v>
      </c>
      <c r="F5967" s="1101">
        <v>591</v>
      </c>
      <c r="G5967" s="1101">
        <v>18</v>
      </c>
      <c r="H5967" s="1102">
        <f>MID(I5967,1,50)</f>
      </c>
      <c r="I5967" s="1" t="s">
        <v>12426</v>
      </c>
      <c r="J5967" s="1104" t="s">
        <v>12427</v>
      </c>
    </row>
    <row x14ac:dyDescent="0.25" r="5968" customHeight="1" ht="23.25">
      <c r="A5968" s="97">
        <v>8</v>
      </c>
      <c r="B5968" s="2" t="s">
        <v>12391</v>
      </c>
      <c r="C5968" s="1101">
        <v>5967</v>
      </c>
      <c r="D5968" s="1101">
        <v>30</v>
      </c>
      <c r="E5968" s="1101">
        <v>87</v>
      </c>
      <c r="F5968" s="1101">
        <v>591</v>
      </c>
      <c r="G5968" s="1101">
        <v>19</v>
      </c>
      <c r="H5968" s="1102">
        <f>MID(I5968,1,50)</f>
      </c>
      <c r="I5968" s="1" t="s">
        <v>12428</v>
      </c>
      <c r="J5968" s="1104" t="s">
        <v>12429</v>
      </c>
    </row>
    <row x14ac:dyDescent="0.25" r="5969" customHeight="1" ht="23.25">
      <c r="A5969" s="97">
        <v>68</v>
      </c>
      <c r="B5969" s="2" t="s">
        <v>12430</v>
      </c>
      <c r="C5969" s="1101">
        <v>5968</v>
      </c>
      <c r="D5969" s="1101">
        <v>30</v>
      </c>
      <c r="E5969" s="1101">
        <v>88</v>
      </c>
      <c r="F5969" s="1101">
        <v>591</v>
      </c>
      <c r="G5969" s="1101">
        <v>1</v>
      </c>
      <c r="H5969" s="1102">
        <f>MID(I5969,1,50)</f>
      </c>
      <c r="I5969" s="1" t="s">
        <v>12431</v>
      </c>
      <c r="J5969" s="1104" t="s">
        <v>12432</v>
      </c>
    </row>
    <row x14ac:dyDescent="0.25" r="5970" customHeight="1" ht="23.25">
      <c r="A5970" s="97">
        <v>68</v>
      </c>
      <c r="B5970" s="2" t="s">
        <v>12430</v>
      </c>
      <c r="C5970" s="1101">
        <v>5969</v>
      </c>
      <c r="D5970" s="1101">
        <v>30</v>
      </c>
      <c r="E5970" s="1101">
        <v>88</v>
      </c>
      <c r="F5970" s="1101">
        <v>591</v>
      </c>
      <c r="G5970" s="1101">
        <v>2</v>
      </c>
      <c r="H5970" s="1102">
        <f>MID(I5970,1,50)</f>
      </c>
      <c r="I5970" s="1" t="s">
        <v>12433</v>
      </c>
      <c r="J5970" s="1104" t="s">
        <v>12434</v>
      </c>
    </row>
    <row x14ac:dyDescent="0.25" r="5971" customHeight="1" ht="23.25">
      <c r="A5971" s="97">
        <v>68</v>
      </c>
      <c r="B5971" s="2" t="s">
        <v>12430</v>
      </c>
      <c r="C5971" s="1101">
        <v>5970</v>
      </c>
      <c r="D5971" s="1101">
        <v>30</v>
      </c>
      <c r="E5971" s="1101">
        <v>88</v>
      </c>
      <c r="F5971" s="1101">
        <v>591</v>
      </c>
      <c r="G5971" s="1101">
        <v>3</v>
      </c>
      <c r="H5971" s="1102">
        <f>MID(I5971,1,50)</f>
      </c>
      <c r="I5971" s="1" t="s">
        <v>12435</v>
      </c>
      <c r="J5971" s="1104" t="s">
        <v>12436</v>
      </c>
    </row>
    <row x14ac:dyDescent="0.25" r="5972" customHeight="1" ht="23.25">
      <c r="A5972" s="97">
        <v>68</v>
      </c>
      <c r="B5972" s="2" t="s">
        <v>12430</v>
      </c>
      <c r="C5972" s="1101">
        <v>5971</v>
      </c>
      <c r="D5972" s="1101">
        <v>30</v>
      </c>
      <c r="E5972" s="1101">
        <v>88</v>
      </c>
      <c r="F5972" s="1101">
        <v>591</v>
      </c>
      <c r="G5972" s="1101">
        <v>4</v>
      </c>
      <c r="H5972" s="1102">
        <f>MID(I5972,1,50)</f>
      </c>
      <c r="I5972" s="1" t="s">
        <v>12437</v>
      </c>
      <c r="J5972" s="1104" t="s">
        <v>12438</v>
      </c>
    </row>
    <row x14ac:dyDescent="0.25" r="5973" customHeight="1" ht="23.25">
      <c r="A5973" s="97">
        <v>68</v>
      </c>
      <c r="B5973" s="2" t="s">
        <v>12430</v>
      </c>
      <c r="C5973" s="1101">
        <v>5972</v>
      </c>
      <c r="D5973" s="1101">
        <v>30</v>
      </c>
      <c r="E5973" s="1101">
        <v>88</v>
      </c>
      <c r="F5973" s="1101">
        <v>591</v>
      </c>
      <c r="G5973" s="1101">
        <v>5</v>
      </c>
      <c r="H5973" s="1102">
        <f>MID(I5973,1,50)</f>
      </c>
      <c r="I5973" s="1" t="s">
        <v>12439</v>
      </c>
      <c r="J5973" s="1104" t="s">
        <v>12440</v>
      </c>
    </row>
    <row x14ac:dyDescent="0.25" r="5974" customHeight="1" ht="23.25">
      <c r="A5974" s="97">
        <v>68</v>
      </c>
      <c r="B5974" s="2" t="s">
        <v>12430</v>
      </c>
      <c r="C5974" s="1101">
        <v>5973</v>
      </c>
      <c r="D5974" s="1101">
        <v>30</v>
      </c>
      <c r="E5974" s="1101">
        <v>88</v>
      </c>
      <c r="F5974" s="1101">
        <v>591</v>
      </c>
      <c r="G5974" s="1101">
        <v>6</v>
      </c>
      <c r="H5974" s="1102">
        <f>MID(I5974,1,50)</f>
      </c>
      <c r="I5974" s="1" t="s">
        <v>12441</v>
      </c>
      <c r="J5974" s="1104" t="s">
        <v>12442</v>
      </c>
    </row>
    <row x14ac:dyDescent="0.25" r="5975" customHeight="1" ht="23.25">
      <c r="A5975" s="97">
        <v>68</v>
      </c>
      <c r="B5975" s="2" t="s">
        <v>12430</v>
      </c>
      <c r="C5975" s="1101">
        <v>5974</v>
      </c>
      <c r="D5975" s="1101">
        <v>30</v>
      </c>
      <c r="E5975" s="1101">
        <v>88</v>
      </c>
      <c r="F5975" s="1101">
        <v>591</v>
      </c>
      <c r="G5975" s="1101">
        <v>7</v>
      </c>
      <c r="H5975" s="1102">
        <f>MID(I5975,1,50)</f>
      </c>
      <c r="I5975" s="1" t="s">
        <v>12443</v>
      </c>
      <c r="J5975" s="1104" t="s">
        <v>12444</v>
      </c>
    </row>
    <row x14ac:dyDescent="0.25" r="5976" customHeight="1" ht="23.25">
      <c r="A5976" s="97">
        <v>68</v>
      </c>
      <c r="B5976" s="2" t="s">
        <v>12430</v>
      </c>
      <c r="C5976" s="1101">
        <v>5975</v>
      </c>
      <c r="D5976" s="1101">
        <v>30</v>
      </c>
      <c r="E5976" s="1101">
        <v>88</v>
      </c>
      <c r="F5976" s="1101">
        <v>591</v>
      </c>
      <c r="G5976" s="1101">
        <v>8</v>
      </c>
      <c r="H5976" s="1102">
        <f>MID(I5976,1,50)</f>
      </c>
      <c r="I5976" s="1" t="s">
        <v>12445</v>
      </c>
      <c r="J5976" s="1104" t="s">
        <v>12446</v>
      </c>
    </row>
    <row x14ac:dyDescent="0.25" r="5977" customHeight="1" ht="23.25">
      <c r="A5977" s="97">
        <v>68</v>
      </c>
      <c r="B5977" s="2" t="s">
        <v>12430</v>
      </c>
      <c r="C5977" s="1101">
        <v>5976</v>
      </c>
      <c r="D5977" s="1101">
        <v>30</v>
      </c>
      <c r="E5977" s="1101">
        <v>88</v>
      </c>
      <c r="F5977" s="1101">
        <v>591</v>
      </c>
      <c r="G5977" s="1101">
        <v>9</v>
      </c>
      <c r="H5977" s="1102">
        <f>MID(I5977,1,50)</f>
      </c>
      <c r="I5977" s="1" t="s">
        <v>12447</v>
      </c>
      <c r="J5977" s="1104" t="s">
        <v>12448</v>
      </c>
    </row>
    <row x14ac:dyDescent="0.25" r="5978" customHeight="1" ht="23.25">
      <c r="A5978" s="97">
        <v>68</v>
      </c>
      <c r="B5978" s="2" t="s">
        <v>12430</v>
      </c>
      <c r="C5978" s="1101">
        <v>5977</v>
      </c>
      <c r="D5978" s="1101">
        <v>30</v>
      </c>
      <c r="E5978" s="1101">
        <v>88</v>
      </c>
      <c r="F5978" s="1101">
        <v>591</v>
      </c>
      <c r="G5978" s="1101">
        <v>10</v>
      </c>
      <c r="H5978" s="1102">
        <f>MID(I5978,1,50)</f>
      </c>
      <c r="I5978" s="1" t="s">
        <v>11180</v>
      </c>
      <c r="J5978" s="1104" t="s">
        <v>12449</v>
      </c>
    </row>
    <row x14ac:dyDescent="0.25" r="5979" customHeight="1" ht="23.25">
      <c r="A5979" s="97">
        <v>68</v>
      </c>
      <c r="B5979" s="2" t="s">
        <v>12430</v>
      </c>
      <c r="C5979" s="1101">
        <v>5978</v>
      </c>
      <c r="D5979" s="1101">
        <v>30</v>
      </c>
      <c r="E5979" s="1101">
        <v>88</v>
      </c>
      <c r="F5979" s="1101">
        <v>591</v>
      </c>
      <c r="G5979" s="1101">
        <v>11</v>
      </c>
      <c r="H5979" s="1102">
        <f>MID(I5979,1,50)</f>
      </c>
      <c r="I5979" s="1" t="s">
        <v>12450</v>
      </c>
      <c r="J5979" s="1104" t="s">
        <v>12451</v>
      </c>
    </row>
    <row x14ac:dyDescent="0.25" r="5980" customHeight="1" ht="23.25">
      <c r="A5980" s="97">
        <v>68</v>
      </c>
      <c r="B5980" s="2" t="s">
        <v>12430</v>
      </c>
      <c r="C5980" s="1101">
        <v>5979</v>
      </c>
      <c r="D5980" s="1101">
        <v>30</v>
      </c>
      <c r="E5980" s="1101">
        <v>88</v>
      </c>
      <c r="F5980" s="1101">
        <v>592</v>
      </c>
      <c r="G5980" s="1101">
        <v>12</v>
      </c>
      <c r="H5980" s="1102">
        <f>MID(I5980,1,50)</f>
      </c>
      <c r="I5980" s="1" t="s">
        <v>12452</v>
      </c>
      <c r="J5980" s="1104" t="s">
        <v>12453</v>
      </c>
    </row>
    <row x14ac:dyDescent="0.25" r="5981" customHeight="1" ht="23.25">
      <c r="A5981" s="97">
        <v>68</v>
      </c>
      <c r="B5981" s="2" t="s">
        <v>12430</v>
      </c>
      <c r="C5981" s="1101">
        <v>5980</v>
      </c>
      <c r="D5981" s="1101">
        <v>30</v>
      </c>
      <c r="E5981" s="1101">
        <v>88</v>
      </c>
      <c r="F5981" s="1101">
        <v>592</v>
      </c>
      <c r="G5981" s="1101">
        <v>13</v>
      </c>
      <c r="H5981" s="1102">
        <f>MID(I5981,1,50)</f>
      </c>
      <c r="I5981" s="1" t="s">
        <v>12454</v>
      </c>
      <c r="J5981" s="1104" t="s">
        <v>12455</v>
      </c>
    </row>
    <row x14ac:dyDescent="0.25" r="5982" customHeight="1" ht="23.25">
      <c r="A5982" s="97">
        <v>68</v>
      </c>
      <c r="B5982" s="2" t="s">
        <v>12430</v>
      </c>
      <c r="C5982" s="1101">
        <v>5981</v>
      </c>
      <c r="D5982" s="1101">
        <v>30</v>
      </c>
      <c r="E5982" s="1101">
        <v>88</v>
      </c>
      <c r="F5982" s="1101">
        <v>592</v>
      </c>
      <c r="G5982" s="1101">
        <v>14</v>
      </c>
      <c r="H5982" s="1102">
        <f>MID(I5982,1,50)</f>
      </c>
      <c r="I5982" s="1" t="s">
        <v>12456</v>
      </c>
      <c r="J5982" s="1104" t="s">
        <v>12457</v>
      </c>
    </row>
    <row x14ac:dyDescent="0.25" r="5983" customHeight="1" ht="23.25">
      <c r="A5983" s="97">
        <v>68</v>
      </c>
      <c r="B5983" s="2" t="s">
        <v>12430</v>
      </c>
      <c r="C5983" s="1101">
        <v>5982</v>
      </c>
      <c r="D5983" s="1101">
        <v>30</v>
      </c>
      <c r="E5983" s="1101">
        <v>88</v>
      </c>
      <c r="F5983" s="1101">
        <v>592</v>
      </c>
      <c r="G5983" s="1101">
        <v>15</v>
      </c>
      <c r="H5983" s="1102">
        <f>MID(I5983,1,50)</f>
      </c>
      <c r="I5983" s="1" t="s">
        <v>12458</v>
      </c>
      <c r="J5983" s="1104" t="s">
        <v>12459</v>
      </c>
    </row>
    <row x14ac:dyDescent="0.25" r="5984" customHeight="1" ht="23.25">
      <c r="A5984" s="97">
        <v>68</v>
      </c>
      <c r="B5984" s="2" t="s">
        <v>12430</v>
      </c>
      <c r="C5984" s="1101">
        <v>5983</v>
      </c>
      <c r="D5984" s="1101">
        <v>30</v>
      </c>
      <c r="E5984" s="1101">
        <v>88</v>
      </c>
      <c r="F5984" s="1101">
        <v>592</v>
      </c>
      <c r="G5984" s="1101">
        <v>16</v>
      </c>
      <c r="H5984" s="1102">
        <f>MID(I5984,1,50)</f>
      </c>
      <c r="I5984" s="1" t="s">
        <v>12460</v>
      </c>
      <c r="J5984" s="1104" t="s">
        <v>12461</v>
      </c>
    </row>
    <row x14ac:dyDescent="0.25" r="5985" customHeight="1" ht="23.25">
      <c r="A5985" s="97">
        <v>68</v>
      </c>
      <c r="B5985" s="2" t="s">
        <v>12430</v>
      </c>
      <c r="C5985" s="1101">
        <v>5984</v>
      </c>
      <c r="D5985" s="1101">
        <v>30</v>
      </c>
      <c r="E5985" s="1101">
        <v>88</v>
      </c>
      <c r="F5985" s="1101">
        <v>592</v>
      </c>
      <c r="G5985" s="1101">
        <v>17</v>
      </c>
      <c r="H5985" s="1102">
        <f>MID(I5985,1,50)</f>
      </c>
      <c r="I5985" s="1" t="s">
        <v>12462</v>
      </c>
      <c r="J5985" s="1104" t="s">
        <v>12463</v>
      </c>
    </row>
    <row x14ac:dyDescent="0.25" r="5986" customHeight="1" ht="23.25">
      <c r="A5986" s="97">
        <v>68</v>
      </c>
      <c r="B5986" s="2" t="s">
        <v>12430</v>
      </c>
      <c r="C5986" s="1101">
        <v>5985</v>
      </c>
      <c r="D5986" s="1101">
        <v>30</v>
      </c>
      <c r="E5986" s="1101">
        <v>88</v>
      </c>
      <c r="F5986" s="1101">
        <v>592</v>
      </c>
      <c r="G5986" s="1101">
        <v>18</v>
      </c>
      <c r="H5986" s="1102">
        <f>MID(I5986,1,50)</f>
      </c>
      <c r="I5986" s="1" t="s">
        <v>12464</v>
      </c>
      <c r="J5986" s="1104" t="s">
        <v>12465</v>
      </c>
    </row>
    <row x14ac:dyDescent="0.25" r="5987" customHeight="1" ht="23.25">
      <c r="A5987" s="97">
        <v>68</v>
      </c>
      <c r="B5987" s="2" t="s">
        <v>12430</v>
      </c>
      <c r="C5987" s="1101">
        <v>5986</v>
      </c>
      <c r="D5987" s="1101">
        <v>30</v>
      </c>
      <c r="E5987" s="1101">
        <v>88</v>
      </c>
      <c r="F5987" s="1101">
        <v>592</v>
      </c>
      <c r="G5987" s="1101">
        <v>19</v>
      </c>
      <c r="H5987" s="1102">
        <f>MID(I5987,1,50)</f>
      </c>
      <c r="I5987" s="1" t="s">
        <v>12466</v>
      </c>
      <c r="J5987" s="1104" t="s">
        <v>12467</v>
      </c>
    </row>
    <row x14ac:dyDescent="0.25" r="5988" customHeight="1" ht="23.25">
      <c r="A5988" s="97">
        <v>68</v>
      </c>
      <c r="B5988" s="2" t="s">
        <v>12430</v>
      </c>
      <c r="C5988" s="1101">
        <v>5987</v>
      </c>
      <c r="D5988" s="1101">
        <v>30</v>
      </c>
      <c r="E5988" s="1101">
        <v>88</v>
      </c>
      <c r="F5988" s="1101">
        <v>592</v>
      </c>
      <c r="G5988" s="1101">
        <v>20</v>
      </c>
      <c r="H5988" s="1102">
        <f>MID(I5988,1,50)</f>
      </c>
      <c r="I5988" s="1" t="s">
        <v>12468</v>
      </c>
      <c r="J5988" s="1104" t="s">
        <v>12469</v>
      </c>
    </row>
    <row x14ac:dyDescent="0.25" r="5989" customHeight="1" ht="23.25">
      <c r="A5989" s="97">
        <v>68</v>
      </c>
      <c r="B5989" s="2" t="s">
        <v>12430</v>
      </c>
      <c r="C5989" s="1101">
        <v>5988</v>
      </c>
      <c r="D5989" s="1101">
        <v>30</v>
      </c>
      <c r="E5989" s="1101">
        <v>88</v>
      </c>
      <c r="F5989" s="1101">
        <v>592</v>
      </c>
      <c r="G5989" s="1101">
        <v>21</v>
      </c>
      <c r="H5989" s="1102">
        <f>MID(I5989,1,50)</f>
      </c>
      <c r="I5989" s="1" t="s">
        <v>12470</v>
      </c>
      <c r="J5989" s="1104" t="s">
        <v>12471</v>
      </c>
    </row>
    <row x14ac:dyDescent="0.25" r="5990" customHeight="1" ht="23.25">
      <c r="A5990" s="97">
        <v>68</v>
      </c>
      <c r="B5990" s="2" t="s">
        <v>12430</v>
      </c>
      <c r="C5990" s="1101">
        <v>5989</v>
      </c>
      <c r="D5990" s="1101">
        <v>30</v>
      </c>
      <c r="E5990" s="1101">
        <v>88</v>
      </c>
      <c r="F5990" s="1101">
        <v>592</v>
      </c>
      <c r="G5990" s="1101">
        <v>22</v>
      </c>
      <c r="H5990" s="1102">
        <f>MID(I5990,1,50)</f>
      </c>
      <c r="I5990" s="1" t="s">
        <v>12472</v>
      </c>
      <c r="J5990" s="1104" t="s">
        <v>12473</v>
      </c>
    </row>
    <row x14ac:dyDescent="0.25" r="5991" customHeight="1" ht="23.25">
      <c r="A5991" s="97">
        <v>68</v>
      </c>
      <c r="B5991" s="2" t="s">
        <v>12430</v>
      </c>
      <c r="C5991" s="1101">
        <v>5990</v>
      </c>
      <c r="D5991" s="1101">
        <v>30</v>
      </c>
      <c r="E5991" s="1101">
        <v>88</v>
      </c>
      <c r="F5991" s="1101">
        <v>592</v>
      </c>
      <c r="G5991" s="1101">
        <v>23</v>
      </c>
      <c r="H5991" s="1102">
        <f>MID(I5991,1,50)</f>
      </c>
      <c r="I5991" s="1" t="s">
        <v>12474</v>
      </c>
      <c r="J5991" s="1104" t="s">
        <v>12475</v>
      </c>
    </row>
    <row x14ac:dyDescent="0.25" r="5992" customHeight="1" ht="23.25">
      <c r="A5992" s="97">
        <v>68</v>
      </c>
      <c r="B5992" s="2" t="s">
        <v>12430</v>
      </c>
      <c r="C5992" s="1101">
        <v>5991</v>
      </c>
      <c r="D5992" s="1101">
        <v>30</v>
      </c>
      <c r="E5992" s="1101">
        <v>88</v>
      </c>
      <c r="F5992" s="1101">
        <v>592</v>
      </c>
      <c r="G5992" s="1101">
        <v>24</v>
      </c>
      <c r="H5992" s="1102">
        <f>MID(I5992,1,50)</f>
      </c>
      <c r="I5992" s="1" t="s">
        <v>12476</v>
      </c>
      <c r="J5992" s="1104" t="s">
        <v>12477</v>
      </c>
    </row>
    <row x14ac:dyDescent="0.25" r="5993" customHeight="1" ht="23.25">
      <c r="A5993" s="97">
        <v>68</v>
      </c>
      <c r="B5993" s="2" t="s">
        <v>12430</v>
      </c>
      <c r="C5993" s="1101">
        <v>5992</v>
      </c>
      <c r="D5993" s="1101">
        <v>30</v>
      </c>
      <c r="E5993" s="1101">
        <v>88</v>
      </c>
      <c r="F5993" s="1101">
        <v>592</v>
      </c>
      <c r="G5993" s="1101">
        <v>25</v>
      </c>
      <c r="H5993" s="1102">
        <f>MID(I5993,1,50)</f>
      </c>
      <c r="I5993" s="1" t="s">
        <v>12478</v>
      </c>
      <c r="J5993" s="1104" t="s">
        <v>12479</v>
      </c>
    </row>
    <row x14ac:dyDescent="0.25" r="5994" customHeight="1" ht="23.25">
      <c r="A5994" s="97">
        <v>68</v>
      </c>
      <c r="B5994" s="2" t="s">
        <v>12430</v>
      </c>
      <c r="C5994" s="1101">
        <v>5993</v>
      </c>
      <c r="D5994" s="1101">
        <v>30</v>
      </c>
      <c r="E5994" s="1101">
        <v>88</v>
      </c>
      <c r="F5994" s="1101">
        <v>592</v>
      </c>
      <c r="G5994" s="1101">
        <v>26</v>
      </c>
      <c r="H5994" s="1102">
        <f>MID(I5994,1,50)</f>
      </c>
      <c r="I5994" s="1" t="s">
        <v>12480</v>
      </c>
      <c r="J5994" s="1104" t="s">
        <v>12481</v>
      </c>
    </row>
    <row x14ac:dyDescent="0.25" r="5995" customHeight="1" ht="23.25">
      <c r="A5995" s="97">
        <v>10</v>
      </c>
      <c r="B5995" s="2" t="s">
        <v>12482</v>
      </c>
      <c r="C5995" s="1101">
        <v>5994</v>
      </c>
      <c r="D5995" s="1101">
        <v>30</v>
      </c>
      <c r="E5995" s="1101">
        <v>89</v>
      </c>
      <c r="F5995" s="1101">
        <v>592</v>
      </c>
      <c r="G5995" s="1101">
        <v>1</v>
      </c>
      <c r="H5995" s="1102">
        <f>MID(I5995,1,50)</f>
      </c>
      <c r="I5995" s="1" t="s">
        <v>12483</v>
      </c>
      <c r="J5995" s="1104" t="s">
        <v>12484</v>
      </c>
    </row>
    <row x14ac:dyDescent="0.25" r="5996" customHeight="1" ht="23.25">
      <c r="A5996" s="97">
        <v>10</v>
      </c>
      <c r="B5996" s="2" t="s">
        <v>12482</v>
      </c>
      <c r="C5996" s="1101">
        <v>5995</v>
      </c>
      <c r="D5996" s="1101">
        <v>30</v>
      </c>
      <c r="E5996" s="1101">
        <v>89</v>
      </c>
      <c r="F5996" s="1101">
        <v>592</v>
      </c>
      <c r="G5996" s="1101">
        <v>2</v>
      </c>
      <c r="H5996" s="1102">
        <f>MID(I5996,1,50)</f>
      </c>
      <c r="I5996" s="1" t="s">
        <v>12485</v>
      </c>
      <c r="J5996" s="1104" t="s">
        <v>12486</v>
      </c>
    </row>
    <row x14ac:dyDescent="0.25" r="5997" customHeight="1" ht="23.25">
      <c r="A5997" s="97">
        <v>10</v>
      </c>
      <c r="B5997" s="2" t="s">
        <v>12482</v>
      </c>
      <c r="C5997" s="1101">
        <v>5996</v>
      </c>
      <c r="D5997" s="1101">
        <v>30</v>
      </c>
      <c r="E5997" s="1101">
        <v>89</v>
      </c>
      <c r="F5997" s="1101">
        <v>592</v>
      </c>
      <c r="G5997" s="1101">
        <v>3</v>
      </c>
      <c r="H5997" s="1102">
        <f>MID(I5997,1,50)</f>
      </c>
      <c r="I5997" s="1" t="s">
        <v>12487</v>
      </c>
      <c r="J5997" s="1104" t="s">
        <v>12488</v>
      </c>
    </row>
    <row x14ac:dyDescent="0.25" r="5998" customHeight="1" ht="23.25">
      <c r="A5998" s="97">
        <v>10</v>
      </c>
      <c r="B5998" s="2" t="s">
        <v>12482</v>
      </c>
      <c r="C5998" s="1101">
        <v>5997</v>
      </c>
      <c r="D5998" s="1101">
        <v>30</v>
      </c>
      <c r="E5998" s="1101">
        <v>89</v>
      </c>
      <c r="F5998" s="1101">
        <v>592</v>
      </c>
      <c r="G5998" s="1101">
        <v>4</v>
      </c>
      <c r="H5998" s="1102">
        <f>MID(I5998,1,50)</f>
      </c>
      <c r="I5998" s="1" t="s">
        <v>12489</v>
      </c>
      <c r="J5998" s="1104" t="s">
        <v>12490</v>
      </c>
    </row>
    <row x14ac:dyDescent="0.25" r="5999" customHeight="1" ht="23.25">
      <c r="A5999" s="97">
        <v>10</v>
      </c>
      <c r="B5999" s="2" t="s">
        <v>12482</v>
      </c>
      <c r="C5999" s="1101">
        <v>5998</v>
      </c>
      <c r="D5999" s="1101">
        <v>30</v>
      </c>
      <c r="E5999" s="1101">
        <v>89</v>
      </c>
      <c r="F5999" s="1101">
        <v>592</v>
      </c>
      <c r="G5999" s="1101">
        <v>5</v>
      </c>
      <c r="H5999" s="1102">
        <f>MID(I5999,1,50)</f>
      </c>
      <c r="I5999" s="1" t="s">
        <v>12491</v>
      </c>
      <c r="J5999" s="1104" t="s">
        <v>12492</v>
      </c>
    </row>
    <row x14ac:dyDescent="0.25" r="6000" customHeight="1" ht="23.25">
      <c r="A6000" s="97">
        <v>10</v>
      </c>
      <c r="B6000" s="2" t="s">
        <v>12482</v>
      </c>
      <c r="C6000" s="1101">
        <v>5999</v>
      </c>
      <c r="D6000" s="1101">
        <v>30</v>
      </c>
      <c r="E6000" s="1101">
        <v>89</v>
      </c>
      <c r="F6000" s="1101">
        <v>592</v>
      </c>
      <c r="G6000" s="1101">
        <v>6</v>
      </c>
      <c r="H6000" s="1102">
        <f>MID(I6000,1,50)</f>
      </c>
      <c r="I6000" s="1" t="s">
        <v>12493</v>
      </c>
      <c r="J6000" s="1104" t="s">
        <v>12494</v>
      </c>
    </row>
    <row x14ac:dyDescent="0.25" r="6001" customHeight="1" ht="23.25">
      <c r="A6001" s="97">
        <v>10</v>
      </c>
      <c r="B6001" s="2" t="s">
        <v>12482</v>
      </c>
      <c r="C6001" s="1101">
        <v>6000</v>
      </c>
      <c r="D6001" s="1101">
        <v>30</v>
      </c>
      <c r="E6001" s="1101">
        <v>89</v>
      </c>
      <c r="F6001" s="1101">
        <v>592</v>
      </c>
      <c r="G6001" s="1101">
        <v>7</v>
      </c>
      <c r="H6001" s="1102">
        <f>MID(I6001,1,50)</f>
      </c>
      <c r="I6001" s="1" t="s">
        <v>12495</v>
      </c>
      <c r="J6001" s="1104" t="s">
        <v>12496</v>
      </c>
    </row>
    <row x14ac:dyDescent="0.25" r="6002" customHeight="1" ht="23.25">
      <c r="A6002" s="97">
        <v>10</v>
      </c>
      <c r="B6002" s="2" t="s">
        <v>12482</v>
      </c>
      <c r="C6002" s="1101">
        <v>6001</v>
      </c>
      <c r="D6002" s="1101">
        <v>30</v>
      </c>
      <c r="E6002" s="1101">
        <v>89</v>
      </c>
      <c r="F6002" s="1101">
        <v>592</v>
      </c>
      <c r="G6002" s="1101">
        <v>8</v>
      </c>
      <c r="H6002" s="1102">
        <f>MID(I6002,1,50)</f>
      </c>
      <c r="I6002" s="1" t="s">
        <v>12497</v>
      </c>
      <c r="J6002" s="1104" t="s">
        <v>12498</v>
      </c>
    </row>
    <row x14ac:dyDescent="0.25" r="6003" customHeight="1" ht="23.25">
      <c r="A6003" s="97">
        <v>10</v>
      </c>
      <c r="B6003" s="2" t="s">
        <v>12482</v>
      </c>
      <c r="C6003" s="1101">
        <v>6002</v>
      </c>
      <c r="D6003" s="1101">
        <v>30</v>
      </c>
      <c r="E6003" s="1101">
        <v>89</v>
      </c>
      <c r="F6003" s="1101">
        <v>592</v>
      </c>
      <c r="G6003" s="1101">
        <v>9</v>
      </c>
      <c r="H6003" s="1102">
        <f>MID(I6003,1,50)</f>
      </c>
      <c r="I6003" s="1" t="s">
        <v>12499</v>
      </c>
      <c r="J6003" s="1104" t="s">
        <v>12500</v>
      </c>
    </row>
    <row x14ac:dyDescent="0.25" r="6004" customHeight="1" ht="23.25">
      <c r="A6004" s="97">
        <v>10</v>
      </c>
      <c r="B6004" s="2" t="s">
        <v>12482</v>
      </c>
      <c r="C6004" s="1101">
        <v>6003</v>
      </c>
      <c r="D6004" s="1101">
        <v>30</v>
      </c>
      <c r="E6004" s="1101">
        <v>89</v>
      </c>
      <c r="F6004" s="1101">
        <v>592</v>
      </c>
      <c r="G6004" s="1101">
        <v>10</v>
      </c>
      <c r="H6004" s="1102">
        <f>MID(I6004,1,50)</f>
      </c>
      <c r="I6004" s="1" t="s">
        <v>12501</v>
      </c>
      <c r="J6004" s="1104" t="s">
        <v>12502</v>
      </c>
    </row>
    <row x14ac:dyDescent="0.25" r="6005" customHeight="1" ht="23.25">
      <c r="A6005" s="97">
        <v>10</v>
      </c>
      <c r="B6005" s="2" t="s">
        <v>12482</v>
      </c>
      <c r="C6005" s="1101">
        <v>6004</v>
      </c>
      <c r="D6005" s="1101">
        <v>30</v>
      </c>
      <c r="E6005" s="1101">
        <v>89</v>
      </c>
      <c r="F6005" s="1101">
        <v>592</v>
      </c>
      <c r="G6005" s="1101">
        <v>11</v>
      </c>
      <c r="H6005" s="1102">
        <f>MID(I6005,1,50)</f>
      </c>
      <c r="I6005" s="1" t="s">
        <v>12503</v>
      </c>
      <c r="J6005" s="1104" t="s">
        <v>12504</v>
      </c>
    </row>
    <row x14ac:dyDescent="0.25" r="6006" customHeight="1" ht="23.25">
      <c r="A6006" s="97">
        <v>10</v>
      </c>
      <c r="B6006" s="2" t="s">
        <v>12482</v>
      </c>
      <c r="C6006" s="1101">
        <v>6005</v>
      </c>
      <c r="D6006" s="1101">
        <v>30</v>
      </c>
      <c r="E6006" s="1101">
        <v>89</v>
      </c>
      <c r="F6006" s="1101">
        <v>592</v>
      </c>
      <c r="G6006" s="1101">
        <v>12</v>
      </c>
      <c r="H6006" s="1102">
        <f>MID(I6006,1,50)</f>
      </c>
      <c r="I6006" s="1" t="s">
        <v>12505</v>
      </c>
      <c r="J6006" s="1104" t="s">
        <v>12506</v>
      </c>
    </row>
    <row x14ac:dyDescent="0.25" r="6007" customHeight="1" ht="23.25">
      <c r="A6007" s="97">
        <v>10</v>
      </c>
      <c r="B6007" s="2" t="s">
        <v>12482</v>
      </c>
      <c r="C6007" s="1101">
        <v>6006</v>
      </c>
      <c r="D6007" s="1101">
        <v>30</v>
      </c>
      <c r="E6007" s="1101">
        <v>89</v>
      </c>
      <c r="F6007" s="1101">
        <v>592</v>
      </c>
      <c r="G6007" s="1101">
        <v>13</v>
      </c>
      <c r="H6007" s="1102">
        <f>MID(I6007,1,50)</f>
      </c>
      <c r="I6007" s="1" t="s">
        <v>12507</v>
      </c>
      <c r="J6007" s="1104" t="s">
        <v>12508</v>
      </c>
    </row>
    <row x14ac:dyDescent="0.25" r="6008" customHeight="1" ht="23.25">
      <c r="A6008" s="97">
        <v>10</v>
      </c>
      <c r="B6008" s="2" t="s">
        <v>12482</v>
      </c>
      <c r="C6008" s="1101">
        <v>6007</v>
      </c>
      <c r="D6008" s="1101">
        <v>30</v>
      </c>
      <c r="E6008" s="1101">
        <v>89</v>
      </c>
      <c r="F6008" s="1101">
        <v>592</v>
      </c>
      <c r="G6008" s="1101">
        <v>14</v>
      </c>
      <c r="H6008" s="1102">
        <f>MID(I6008,1,50)</f>
      </c>
      <c r="I6008" s="1" t="s">
        <v>12509</v>
      </c>
      <c r="J6008" s="1104" t="s">
        <v>12510</v>
      </c>
    </row>
    <row x14ac:dyDescent="0.25" r="6009" customHeight="1" ht="23.25">
      <c r="A6009" s="97">
        <v>10</v>
      </c>
      <c r="B6009" s="2" t="s">
        <v>12482</v>
      </c>
      <c r="C6009" s="1101">
        <v>6008</v>
      </c>
      <c r="D6009" s="1101">
        <v>30</v>
      </c>
      <c r="E6009" s="1101">
        <v>89</v>
      </c>
      <c r="F6009" s="1101">
        <v>593</v>
      </c>
      <c r="G6009" s="1101">
        <v>15</v>
      </c>
      <c r="H6009" s="1102">
        <f>MID(I6009,1,50)</f>
      </c>
      <c r="I6009" s="1" t="s">
        <v>12511</v>
      </c>
      <c r="J6009" s="1104" t="s">
        <v>12512</v>
      </c>
    </row>
    <row x14ac:dyDescent="0.25" r="6010" customHeight="1" ht="23.25">
      <c r="A6010" s="97">
        <v>10</v>
      </c>
      <c r="B6010" s="2" t="s">
        <v>12482</v>
      </c>
      <c r="C6010" s="1101">
        <v>6009</v>
      </c>
      <c r="D6010" s="1101">
        <v>30</v>
      </c>
      <c r="E6010" s="1101">
        <v>89</v>
      </c>
      <c r="F6010" s="1101">
        <v>593</v>
      </c>
      <c r="G6010" s="1101">
        <v>16</v>
      </c>
      <c r="H6010" s="1102">
        <f>MID(I6010,1,50)</f>
      </c>
      <c r="I6010" s="1" t="s">
        <v>12513</v>
      </c>
      <c r="J6010" s="1104" t="s">
        <v>12514</v>
      </c>
    </row>
    <row x14ac:dyDescent="0.25" r="6011" customHeight="1" ht="23.25">
      <c r="A6011" s="97">
        <v>10</v>
      </c>
      <c r="B6011" s="2" t="s">
        <v>12482</v>
      </c>
      <c r="C6011" s="1101">
        <v>6010</v>
      </c>
      <c r="D6011" s="1101">
        <v>30</v>
      </c>
      <c r="E6011" s="1101">
        <v>89</v>
      </c>
      <c r="F6011" s="1101">
        <v>593</v>
      </c>
      <c r="G6011" s="1101">
        <v>17</v>
      </c>
      <c r="H6011" s="1102">
        <f>MID(I6011,1,50)</f>
      </c>
      <c r="I6011" s="1" t="s">
        <v>12515</v>
      </c>
      <c r="J6011" s="1104" t="s">
        <v>12516</v>
      </c>
    </row>
    <row x14ac:dyDescent="0.25" r="6012" customHeight="1" ht="23.25">
      <c r="A6012" s="97">
        <v>10</v>
      </c>
      <c r="B6012" s="2" t="s">
        <v>12482</v>
      </c>
      <c r="C6012" s="1101">
        <v>6011</v>
      </c>
      <c r="D6012" s="1101">
        <v>30</v>
      </c>
      <c r="E6012" s="1101">
        <v>89</v>
      </c>
      <c r="F6012" s="1101">
        <v>593</v>
      </c>
      <c r="G6012" s="1101">
        <v>18</v>
      </c>
      <c r="H6012" s="1102">
        <f>MID(I6012,1,50)</f>
      </c>
      <c r="I6012" s="1" t="s">
        <v>12517</v>
      </c>
      <c r="J6012" s="1104" t="s">
        <v>12518</v>
      </c>
    </row>
    <row x14ac:dyDescent="0.25" r="6013" customHeight="1" ht="23.25">
      <c r="A6013" s="97">
        <v>10</v>
      </c>
      <c r="B6013" s="2" t="s">
        <v>12482</v>
      </c>
      <c r="C6013" s="1101">
        <v>6012</v>
      </c>
      <c r="D6013" s="1101">
        <v>30</v>
      </c>
      <c r="E6013" s="1101">
        <v>89</v>
      </c>
      <c r="F6013" s="1101">
        <v>593</v>
      </c>
      <c r="G6013" s="1101">
        <v>19</v>
      </c>
      <c r="H6013" s="1102">
        <f>MID(I6013,1,50)</f>
      </c>
      <c r="I6013" s="1" t="s">
        <v>12519</v>
      </c>
      <c r="J6013" s="1104" t="s">
        <v>12520</v>
      </c>
    </row>
    <row x14ac:dyDescent="0.25" r="6014" customHeight="1" ht="23.25">
      <c r="A6014" s="97">
        <v>10</v>
      </c>
      <c r="B6014" s="2" t="s">
        <v>12482</v>
      </c>
      <c r="C6014" s="1101">
        <v>6013</v>
      </c>
      <c r="D6014" s="1101">
        <v>30</v>
      </c>
      <c r="E6014" s="1101">
        <v>89</v>
      </c>
      <c r="F6014" s="1101">
        <v>593</v>
      </c>
      <c r="G6014" s="1101">
        <v>20</v>
      </c>
      <c r="H6014" s="1102">
        <f>MID(I6014,1,50)</f>
      </c>
      <c r="I6014" s="1" t="s">
        <v>12521</v>
      </c>
      <c r="J6014" s="1104" t="s">
        <v>12522</v>
      </c>
    </row>
    <row x14ac:dyDescent="0.25" r="6015" customHeight="1" ht="23.25">
      <c r="A6015" s="97">
        <v>10</v>
      </c>
      <c r="B6015" s="2" t="s">
        <v>12482</v>
      </c>
      <c r="C6015" s="1101">
        <v>6014</v>
      </c>
      <c r="D6015" s="1101">
        <v>30</v>
      </c>
      <c r="E6015" s="1101">
        <v>89</v>
      </c>
      <c r="F6015" s="1101">
        <v>593</v>
      </c>
      <c r="G6015" s="1101">
        <v>21</v>
      </c>
      <c r="H6015" s="1102">
        <f>MID(I6015,1,50)</f>
      </c>
      <c r="I6015" s="1" t="s">
        <v>12523</v>
      </c>
      <c r="J6015" s="1104" t="s">
        <v>12524</v>
      </c>
    </row>
    <row x14ac:dyDescent="0.25" r="6016" customHeight="1" ht="23.25">
      <c r="A6016" s="97">
        <v>10</v>
      </c>
      <c r="B6016" s="2" t="s">
        <v>12482</v>
      </c>
      <c r="C6016" s="1101">
        <v>6015</v>
      </c>
      <c r="D6016" s="1101">
        <v>30</v>
      </c>
      <c r="E6016" s="1101">
        <v>89</v>
      </c>
      <c r="F6016" s="1101">
        <v>593</v>
      </c>
      <c r="G6016" s="1101">
        <v>22</v>
      </c>
      <c r="H6016" s="1102">
        <f>MID(I6016,1,50)</f>
      </c>
      <c r="I6016" s="1" t="s">
        <v>12525</v>
      </c>
      <c r="J6016" s="1104" t="s">
        <v>12526</v>
      </c>
    </row>
    <row x14ac:dyDescent="0.25" r="6017" customHeight="1" ht="23.25">
      <c r="A6017" s="97">
        <v>10</v>
      </c>
      <c r="B6017" s="2" t="s">
        <v>12482</v>
      </c>
      <c r="C6017" s="1101">
        <v>6016</v>
      </c>
      <c r="D6017" s="1101">
        <v>30</v>
      </c>
      <c r="E6017" s="1101">
        <v>89</v>
      </c>
      <c r="F6017" s="1101">
        <v>593</v>
      </c>
      <c r="G6017" s="1101">
        <v>23</v>
      </c>
      <c r="H6017" s="1102">
        <f>MID(I6017,1,50)</f>
      </c>
      <c r="I6017" s="1" t="s">
        <v>12527</v>
      </c>
      <c r="J6017" s="1104" t="s">
        <v>12528</v>
      </c>
    </row>
    <row x14ac:dyDescent="0.25" r="6018" customHeight="1" ht="23.25">
      <c r="A6018" s="97">
        <v>10</v>
      </c>
      <c r="B6018" s="2" t="s">
        <v>12482</v>
      </c>
      <c r="C6018" s="1101">
        <v>6017</v>
      </c>
      <c r="D6018" s="1101">
        <v>30</v>
      </c>
      <c r="E6018" s="1101">
        <v>89</v>
      </c>
      <c r="F6018" s="1101">
        <v>593</v>
      </c>
      <c r="G6018" s="1101">
        <v>24</v>
      </c>
      <c r="H6018" s="1102">
        <f>MID(I6018,1,50)</f>
      </c>
      <c r="I6018" s="1" t="s">
        <v>12529</v>
      </c>
      <c r="J6018" s="1104" t="s">
        <v>12530</v>
      </c>
    </row>
    <row x14ac:dyDescent="0.25" r="6019" customHeight="1" ht="23.25">
      <c r="A6019" s="97">
        <v>10</v>
      </c>
      <c r="B6019" s="2" t="s">
        <v>12482</v>
      </c>
      <c r="C6019" s="1101">
        <v>6018</v>
      </c>
      <c r="D6019" s="1101">
        <v>30</v>
      </c>
      <c r="E6019" s="1101">
        <v>89</v>
      </c>
      <c r="F6019" s="1101">
        <v>593</v>
      </c>
      <c r="G6019" s="1101">
        <v>25</v>
      </c>
      <c r="H6019" s="1102">
        <f>MID(I6019,1,50)</f>
      </c>
      <c r="I6019" s="1" t="s">
        <v>12531</v>
      </c>
      <c r="J6019" s="1104" t="s">
        <v>12532</v>
      </c>
    </row>
    <row x14ac:dyDescent="0.25" r="6020" customHeight="1" ht="23.25">
      <c r="A6020" s="97">
        <v>10</v>
      </c>
      <c r="B6020" s="2" t="s">
        <v>12482</v>
      </c>
      <c r="C6020" s="1101">
        <v>6019</v>
      </c>
      <c r="D6020" s="1101">
        <v>30</v>
      </c>
      <c r="E6020" s="1101">
        <v>89</v>
      </c>
      <c r="F6020" s="1101">
        <v>593</v>
      </c>
      <c r="G6020" s="1101">
        <v>26</v>
      </c>
      <c r="H6020" s="1102">
        <f>MID(I6020,1,50)</f>
      </c>
      <c r="I6020" s="1" t="s">
        <v>12533</v>
      </c>
      <c r="J6020" s="1104" t="s">
        <v>12534</v>
      </c>
    </row>
    <row x14ac:dyDescent="0.25" r="6021" customHeight="1" ht="23.25">
      <c r="A6021" s="97">
        <v>10</v>
      </c>
      <c r="B6021" s="2" t="s">
        <v>12482</v>
      </c>
      <c r="C6021" s="1101">
        <v>6020</v>
      </c>
      <c r="D6021" s="1101">
        <v>30</v>
      </c>
      <c r="E6021" s="1101">
        <v>89</v>
      </c>
      <c r="F6021" s="1101">
        <v>593</v>
      </c>
      <c r="G6021" s="1101">
        <v>27</v>
      </c>
      <c r="H6021" s="1102">
        <f>MID(I6021,1,50)</f>
      </c>
      <c r="I6021" s="1" t="s">
        <v>12535</v>
      </c>
      <c r="J6021" s="1104" t="s">
        <v>12536</v>
      </c>
    </row>
    <row x14ac:dyDescent="0.25" r="6022" customHeight="1" ht="23.25">
      <c r="A6022" s="97">
        <v>10</v>
      </c>
      <c r="B6022" s="2" t="s">
        <v>12482</v>
      </c>
      <c r="C6022" s="1101">
        <v>6021</v>
      </c>
      <c r="D6022" s="1101">
        <v>30</v>
      </c>
      <c r="E6022" s="1101">
        <v>89</v>
      </c>
      <c r="F6022" s="1101">
        <v>593</v>
      </c>
      <c r="G6022" s="1101">
        <v>28</v>
      </c>
      <c r="H6022" s="1102">
        <f>MID(I6022,1,50)</f>
      </c>
      <c r="I6022" s="1" t="s">
        <v>12537</v>
      </c>
      <c r="J6022" s="1104" t="s">
        <v>12538</v>
      </c>
    </row>
    <row x14ac:dyDescent="0.25" r="6023" customHeight="1" ht="23.25">
      <c r="A6023" s="97">
        <v>10</v>
      </c>
      <c r="B6023" s="2" t="s">
        <v>12482</v>
      </c>
      <c r="C6023" s="1101">
        <v>6022</v>
      </c>
      <c r="D6023" s="1101">
        <v>30</v>
      </c>
      <c r="E6023" s="1101">
        <v>89</v>
      </c>
      <c r="F6023" s="1101">
        <v>593</v>
      </c>
      <c r="G6023" s="1101">
        <v>29</v>
      </c>
      <c r="H6023" s="1102">
        <f>MID(I6023,1,50)</f>
      </c>
      <c r="I6023" s="1" t="s">
        <v>12539</v>
      </c>
      <c r="J6023" s="1104" t="s">
        <v>12540</v>
      </c>
    </row>
    <row x14ac:dyDescent="0.25" r="6024" customHeight="1" ht="23.25">
      <c r="A6024" s="97">
        <v>10</v>
      </c>
      <c r="B6024" s="2" t="s">
        <v>12482</v>
      </c>
      <c r="C6024" s="1101">
        <v>6023</v>
      </c>
      <c r="D6024" s="1101">
        <v>30</v>
      </c>
      <c r="E6024" s="1101">
        <v>89</v>
      </c>
      <c r="F6024" s="1101">
        <v>593</v>
      </c>
      <c r="G6024" s="1101">
        <v>30</v>
      </c>
      <c r="H6024" s="1102">
        <f>MID(I6024,1,50)</f>
      </c>
      <c r="I6024" s="1" t="s">
        <v>12541</v>
      </c>
      <c r="J6024" s="1104" t="s">
        <v>12542</v>
      </c>
    </row>
    <row x14ac:dyDescent="0.25" r="6025" customHeight="1" ht="23.25">
      <c r="A6025" s="97">
        <v>35</v>
      </c>
      <c r="B6025" s="2" t="s">
        <v>12543</v>
      </c>
      <c r="C6025" s="1101">
        <v>6024</v>
      </c>
      <c r="D6025" s="1101">
        <v>30</v>
      </c>
      <c r="E6025" s="1101">
        <v>90</v>
      </c>
      <c r="F6025" s="1101">
        <v>593</v>
      </c>
      <c r="G6025" s="1101">
        <v>1</v>
      </c>
      <c r="H6025" s="1102">
        <f>MID(I6025,1,50)</f>
      </c>
      <c r="I6025" s="1" t="s">
        <v>12544</v>
      </c>
      <c r="J6025" s="1104" t="s">
        <v>12545</v>
      </c>
    </row>
    <row x14ac:dyDescent="0.25" r="6026" customHeight="1" ht="23.25">
      <c r="A6026" s="97">
        <v>35</v>
      </c>
      <c r="B6026" s="2" t="s">
        <v>12543</v>
      </c>
      <c r="C6026" s="1101">
        <v>6025</v>
      </c>
      <c r="D6026" s="1101">
        <v>30</v>
      </c>
      <c r="E6026" s="1101">
        <v>90</v>
      </c>
      <c r="F6026" s="1101">
        <v>593</v>
      </c>
      <c r="G6026" s="1101">
        <v>2</v>
      </c>
      <c r="H6026" s="1102">
        <f>MID(I6026,1,50)</f>
      </c>
      <c r="I6026" s="1" t="s">
        <v>12546</v>
      </c>
      <c r="J6026" s="1104" t="s">
        <v>12547</v>
      </c>
    </row>
    <row x14ac:dyDescent="0.25" r="6027" customHeight="1" ht="23.25">
      <c r="A6027" s="97">
        <v>35</v>
      </c>
      <c r="B6027" s="2" t="s">
        <v>12543</v>
      </c>
      <c r="C6027" s="1101">
        <v>6026</v>
      </c>
      <c r="D6027" s="1101">
        <v>30</v>
      </c>
      <c r="E6027" s="1101">
        <v>90</v>
      </c>
      <c r="F6027" s="1101">
        <v>593</v>
      </c>
      <c r="G6027" s="1101">
        <v>3</v>
      </c>
      <c r="H6027" s="1102">
        <f>MID(I6027,1,50)</f>
      </c>
      <c r="I6027" s="1" t="s">
        <v>12548</v>
      </c>
      <c r="J6027" s="1104" t="s">
        <v>12549</v>
      </c>
    </row>
    <row x14ac:dyDescent="0.25" r="6028" customHeight="1" ht="23.25">
      <c r="A6028" s="97">
        <v>35</v>
      </c>
      <c r="B6028" s="2" t="s">
        <v>12543</v>
      </c>
      <c r="C6028" s="1101">
        <v>6027</v>
      </c>
      <c r="D6028" s="1101">
        <v>30</v>
      </c>
      <c r="E6028" s="1101">
        <v>90</v>
      </c>
      <c r="F6028" s="1101">
        <v>593</v>
      </c>
      <c r="G6028" s="1101">
        <v>4</v>
      </c>
      <c r="H6028" s="1102">
        <f>MID(I6028,1,50)</f>
      </c>
      <c r="I6028" s="1" t="s">
        <v>12550</v>
      </c>
      <c r="J6028" s="1104" t="s">
        <v>12551</v>
      </c>
    </row>
    <row x14ac:dyDescent="0.25" r="6029" customHeight="1" ht="23.25">
      <c r="A6029" s="97">
        <v>35</v>
      </c>
      <c r="B6029" s="2" t="s">
        <v>12543</v>
      </c>
      <c r="C6029" s="1101">
        <v>6028</v>
      </c>
      <c r="D6029" s="1101">
        <v>30</v>
      </c>
      <c r="E6029" s="1101">
        <v>90</v>
      </c>
      <c r="F6029" s="1101">
        <v>593</v>
      </c>
      <c r="G6029" s="1101">
        <v>5</v>
      </c>
      <c r="H6029" s="1102">
        <f>MID(I6029,1,50)</f>
      </c>
      <c r="I6029" s="1" t="s">
        <v>12552</v>
      </c>
      <c r="J6029" s="1104" t="s">
        <v>12553</v>
      </c>
    </row>
    <row x14ac:dyDescent="0.25" r="6030" customHeight="1" ht="23.25">
      <c r="A6030" s="97">
        <v>35</v>
      </c>
      <c r="B6030" s="2" t="s">
        <v>12543</v>
      </c>
      <c r="C6030" s="1101">
        <v>6029</v>
      </c>
      <c r="D6030" s="1101">
        <v>30</v>
      </c>
      <c r="E6030" s="1101">
        <v>90</v>
      </c>
      <c r="F6030" s="1101">
        <v>593</v>
      </c>
      <c r="G6030" s="1101">
        <v>6</v>
      </c>
      <c r="H6030" s="1102">
        <f>MID(I6030,1,50)</f>
      </c>
      <c r="I6030" s="1" t="s">
        <v>12554</v>
      </c>
      <c r="J6030" s="1104" t="s">
        <v>12555</v>
      </c>
    </row>
    <row x14ac:dyDescent="0.25" r="6031" customHeight="1" ht="23.25">
      <c r="A6031" s="97">
        <v>35</v>
      </c>
      <c r="B6031" s="2" t="s">
        <v>12543</v>
      </c>
      <c r="C6031" s="1101">
        <v>6030</v>
      </c>
      <c r="D6031" s="1101">
        <v>30</v>
      </c>
      <c r="E6031" s="1101">
        <v>90</v>
      </c>
      <c r="F6031" s="1101">
        <v>593</v>
      </c>
      <c r="G6031" s="1101">
        <v>7</v>
      </c>
      <c r="H6031" s="1102">
        <f>MID(I6031,1,50)</f>
      </c>
      <c r="I6031" s="1" t="s">
        <v>12556</v>
      </c>
      <c r="J6031" s="1104" t="s">
        <v>12557</v>
      </c>
    </row>
    <row x14ac:dyDescent="0.25" r="6032" customHeight="1" ht="23.25">
      <c r="A6032" s="97">
        <v>35</v>
      </c>
      <c r="B6032" s="2" t="s">
        <v>12543</v>
      </c>
      <c r="C6032" s="1101">
        <v>6031</v>
      </c>
      <c r="D6032" s="1101">
        <v>30</v>
      </c>
      <c r="E6032" s="1101">
        <v>90</v>
      </c>
      <c r="F6032" s="1101">
        <v>594</v>
      </c>
      <c r="G6032" s="1101">
        <v>8</v>
      </c>
      <c r="H6032" s="1102">
        <f>MID(I6032,1,50)</f>
      </c>
      <c r="I6032" s="1" t="s">
        <v>12558</v>
      </c>
      <c r="J6032" s="1104" t="s">
        <v>12559</v>
      </c>
    </row>
    <row x14ac:dyDescent="0.25" r="6033" customHeight="1" ht="23.25">
      <c r="A6033" s="97">
        <v>35</v>
      </c>
      <c r="B6033" s="2" t="s">
        <v>12543</v>
      </c>
      <c r="C6033" s="1101">
        <v>6032</v>
      </c>
      <c r="D6033" s="1101">
        <v>30</v>
      </c>
      <c r="E6033" s="1101">
        <v>90</v>
      </c>
      <c r="F6033" s="1101">
        <v>594</v>
      </c>
      <c r="G6033" s="1101">
        <v>9</v>
      </c>
      <c r="H6033" s="1102">
        <f>MID(I6033,1,50)</f>
      </c>
      <c r="I6033" s="1" t="s">
        <v>12560</v>
      </c>
      <c r="J6033" s="1104" t="s">
        <v>12561</v>
      </c>
    </row>
    <row x14ac:dyDescent="0.25" r="6034" customHeight="1" ht="23.25">
      <c r="A6034" s="97">
        <v>35</v>
      </c>
      <c r="B6034" s="2" t="s">
        <v>12543</v>
      </c>
      <c r="C6034" s="1101">
        <v>6033</v>
      </c>
      <c r="D6034" s="1101">
        <v>30</v>
      </c>
      <c r="E6034" s="1101">
        <v>90</v>
      </c>
      <c r="F6034" s="1101">
        <v>594</v>
      </c>
      <c r="G6034" s="1101">
        <v>10</v>
      </c>
      <c r="H6034" s="1102">
        <f>MID(I6034,1,50)</f>
      </c>
      <c r="I6034" s="1" t="s">
        <v>12562</v>
      </c>
      <c r="J6034" s="1104" t="s">
        <v>12563</v>
      </c>
    </row>
    <row x14ac:dyDescent="0.25" r="6035" customHeight="1" ht="23.25">
      <c r="A6035" s="97">
        <v>35</v>
      </c>
      <c r="B6035" s="2" t="s">
        <v>12543</v>
      </c>
      <c r="C6035" s="1101">
        <v>6034</v>
      </c>
      <c r="D6035" s="1101">
        <v>30</v>
      </c>
      <c r="E6035" s="1101">
        <v>90</v>
      </c>
      <c r="F6035" s="1101">
        <v>594</v>
      </c>
      <c r="G6035" s="1101">
        <v>11</v>
      </c>
      <c r="H6035" s="1102">
        <f>MID(I6035,1,50)</f>
      </c>
      <c r="I6035" s="1" t="s">
        <v>12564</v>
      </c>
      <c r="J6035" s="1104" t="s">
        <v>12565</v>
      </c>
    </row>
    <row x14ac:dyDescent="0.25" r="6036" customHeight="1" ht="23.25">
      <c r="A6036" s="97">
        <v>35</v>
      </c>
      <c r="B6036" s="2" t="s">
        <v>12543</v>
      </c>
      <c r="C6036" s="1101">
        <v>6035</v>
      </c>
      <c r="D6036" s="1101">
        <v>30</v>
      </c>
      <c r="E6036" s="1101">
        <v>90</v>
      </c>
      <c r="F6036" s="1101">
        <v>594</v>
      </c>
      <c r="G6036" s="1101">
        <v>12</v>
      </c>
      <c r="H6036" s="1102">
        <f>MID(I6036,1,50)</f>
      </c>
      <c r="I6036" s="1" t="s">
        <v>12566</v>
      </c>
      <c r="J6036" s="1104" t="s">
        <v>12567</v>
      </c>
    </row>
    <row x14ac:dyDescent="0.25" r="6037" customHeight="1" ht="23.25">
      <c r="A6037" s="97">
        <v>35</v>
      </c>
      <c r="B6037" s="2" t="s">
        <v>12543</v>
      </c>
      <c r="C6037" s="1101">
        <v>6036</v>
      </c>
      <c r="D6037" s="1101">
        <v>30</v>
      </c>
      <c r="E6037" s="1101">
        <v>90</v>
      </c>
      <c r="F6037" s="1101">
        <v>594</v>
      </c>
      <c r="G6037" s="1101">
        <v>13</v>
      </c>
      <c r="H6037" s="1102">
        <f>MID(I6037,1,50)</f>
      </c>
      <c r="I6037" s="1" t="s">
        <v>12568</v>
      </c>
      <c r="J6037" s="1104" t="s">
        <v>12569</v>
      </c>
    </row>
    <row x14ac:dyDescent="0.25" r="6038" customHeight="1" ht="23.25">
      <c r="A6038" s="97">
        <v>35</v>
      </c>
      <c r="B6038" s="2" t="s">
        <v>12543</v>
      </c>
      <c r="C6038" s="1101">
        <v>6037</v>
      </c>
      <c r="D6038" s="1101">
        <v>30</v>
      </c>
      <c r="E6038" s="1101">
        <v>90</v>
      </c>
      <c r="F6038" s="1101">
        <v>594</v>
      </c>
      <c r="G6038" s="1101">
        <v>14</v>
      </c>
      <c r="H6038" s="1102">
        <f>MID(I6038,1,50)</f>
      </c>
      <c r="I6038" s="1" t="s">
        <v>12570</v>
      </c>
      <c r="J6038" s="1104" t="s">
        <v>12571</v>
      </c>
    </row>
    <row x14ac:dyDescent="0.25" r="6039" customHeight="1" ht="23.25">
      <c r="A6039" s="97">
        <v>35</v>
      </c>
      <c r="B6039" s="2" t="s">
        <v>12543</v>
      </c>
      <c r="C6039" s="1101">
        <v>6038</v>
      </c>
      <c r="D6039" s="1101">
        <v>30</v>
      </c>
      <c r="E6039" s="1101">
        <v>90</v>
      </c>
      <c r="F6039" s="1101">
        <v>594</v>
      </c>
      <c r="G6039" s="1101">
        <v>15</v>
      </c>
      <c r="H6039" s="1102">
        <f>MID(I6039,1,50)</f>
      </c>
      <c r="I6039" s="1" t="s">
        <v>12572</v>
      </c>
      <c r="J6039" s="1104" t="s">
        <v>12573</v>
      </c>
    </row>
    <row x14ac:dyDescent="0.25" r="6040" customHeight="1" ht="23.25">
      <c r="A6040" s="97">
        <v>35</v>
      </c>
      <c r="B6040" s="2" t="s">
        <v>12543</v>
      </c>
      <c r="C6040" s="1101">
        <v>6039</v>
      </c>
      <c r="D6040" s="1101">
        <v>30</v>
      </c>
      <c r="E6040" s="1101">
        <v>90</v>
      </c>
      <c r="F6040" s="1101">
        <v>594</v>
      </c>
      <c r="G6040" s="1101">
        <v>16</v>
      </c>
      <c r="H6040" s="1102">
        <f>MID(I6040,1,50)</f>
      </c>
      <c r="I6040" s="1" t="s">
        <v>12574</v>
      </c>
      <c r="J6040" s="1104" t="s">
        <v>12575</v>
      </c>
    </row>
    <row x14ac:dyDescent="0.25" r="6041" customHeight="1" ht="23.25">
      <c r="A6041" s="97">
        <v>35</v>
      </c>
      <c r="B6041" s="2" t="s">
        <v>12543</v>
      </c>
      <c r="C6041" s="1101">
        <v>6040</v>
      </c>
      <c r="D6041" s="1101">
        <v>30</v>
      </c>
      <c r="E6041" s="1101">
        <v>90</v>
      </c>
      <c r="F6041" s="1101">
        <v>594</v>
      </c>
      <c r="G6041" s="1101">
        <v>17</v>
      </c>
      <c r="H6041" s="1102">
        <f>MID(I6041,1,50)</f>
      </c>
      <c r="I6041" s="1" t="s">
        <v>12576</v>
      </c>
      <c r="J6041" s="1104" t="s">
        <v>12577</v>
      </c>
    </row>
    <row x14ac:dyDescent="0.25" r="6042" customHeight="1" ht="23.25">
      <c r="A6042" s="97">
        <v>35</v>
      </c>
      <c r="B6042" s="2" t="s">
        <v>12543</v>
      </c>
      <c r="C6042" s="1101">
        <v>6041</v>
      </c>
      <c r="D6042" s="1101">
        <v>30</v>
      </c>
      <c r="E6042" s="1101">
        <v>90</v>
      </c>
      <c r="F6042" s="1101">
        <v>594</v>
      </c>
      <c r="G6042" s="1101">
        <v>18</v>
      </c>
      <c r="H6042" s="1102">
        <f>MID(I6042,1,50)</f>
      </c>
      <c r="I6042" s="1" t="s">
        <v>12578</v>
      </c>
      <c r="J6042" s="1104" t="s">
        <v>12579</v>
      </c>
    </row>
    <row x14ac:dyDescent="0.25" r="6043" customHeight="1" ht="23.25">
      <c r="A6043" s="97">
        <v>35</v>
      </c>
      <c r="B6043" s="2" t="s">
        <v>12543</v>
      </c>
      <c r="C6043" s="1101">
        <v>6042</v>
      </c>
      <c r="D6043" s="1101">
        <v>30</v>
      </c>
      <c r="E6043" s="1101">
        <v>90</v>
      </c>
      <c r="F6043" s="1101">
        <v>594</v>
      </c>
      <c r="G6043" s="1101">
        <v>19</v>
      </c>
      <c r="H6043" s="1102">
        <f>MID(I6043,1,50)</f>
      </c>
      <c r="I6043" s="1" t="s">
        <v>12580</v>
      </c>
      <c r="J6043" s="1104" t="s">
        <v>12581</v>
      </c>
    </row>
    <row x14ac:dyDescent="0.25" r="6044" customHeight="1" ht="23.25">
      <c r="A6044" s="97">
        <v>35</v>
      </c>
      <c r="B6044" s="2" t="s">
        <v>12543</v>
      </c>
      <c r="C6044" s="1101">
        <v>6043</v>
      </c>
      <c r="D6044" s="1101">
        <v>30</v>
      </c>
      <c r="E6044" s="1101">
        <v>90</v>
      </c>
      <c r="F6044" s="1101">
        <v>594</v>
      </c>
      <c r="G6044" s="1101">
        <v>20</v>
      </c>
      <c r="H6044" s="1102">
        <f>MID(I6044,1,50)</f>
      </c>
      <c r="I6044" s="1" t="s">
        <v>12582</v>
      </c>
      <c r="J6044" s="1104" t="s">
        <v>12583</v>
      </c>
    </row>
    <row x14ac:dyDescent="0.25" r="6045" customHeight="1" ht="23.25">
      <c r="A6045" s="97">
        <v>26</v>
      </c>
      <c r="B6045" s="2" t="s">
        <v>12584</v>
      </c>
      <c r="C6045" s="1101">
        <v>6044</v>
      </c>
      <c r="D6045" s="1101">
        <v>30</v>
      </c>
      <c r="E6045" s="1101">
        <v>91</v>
      </c>
      <c r="F6045" s="1101">
        <v>594</v>
      </c>
      <c r="G6045" s="1101">
        <v>1</v>
      </c>
      <c r="H6045" s="1102">
        <f>MID(I6045,1,50)</f>
      </c>
      <c r="I6045" s="1" t="s">
        <v>12585</v>
      </c>
      <c r="J6045" s="1104" t="s">
        <v>12586</v>
      </c>
    </row>
    <row x14ac:dyDescent="0.25" r="6046" customHeight="1" ht="23.25">
      <c r="A6046" s="97">
        <v>26</v>
      </c>
      <c r="B6046" s="2" t="s">
        <v>12584</v>
      </c>
      <c r="C6046" s="1101">
        <v>6045</v>
      </c>
      <c r="D6046" s="1101">
        <v>30</v>
      </c>
      <c r="E6046" s="1101">
        <v>91</v>
      </c>
      <c r="F6046" s="1101">
        <v>594</v>
      </c>
      <c r="G6046" s="1101">
        <v>2</v>
      </c>
      <c r="H6046" s="1102">
        <f>MID(I6046,1,50)</f>
      </c>
      <c r="I6046" s="1" t="s">
        <v>12587</v>
      </c>
      <c r="J6046" s="1104" t="s">
        <v>12588</v>
      </c>
    </row>
    <row x14ac:dyDescent="0.25" r="6047" customHeight="1" ht="23.25">
      <c r="A6047" s="97">
        <v>26</v>
      </c>
      <c r="B6047" s="2" t="s">
        <v>12584</v>
      </c>
      <c r="C6047" s="1101">
        <v>6046</v>
      </c>
      <c r="D6047" s="1101">
        <v>30</v>
      </c>
      <c r="E6047" s="1101">
        <v>91</v>
      </c>
      <c r="F6047" s="1101">
        <v>594</v>
      </c>
      <c r="G6047" s="1101">
        <v>3</v>
      </c>
      <c r="H6047" s="1102">
        <f>MID(I6047,1,50)</f>
      </c>
      <c r="I6047" s="1" t="s">
        <v>12589</v>
      </c>
      <c r="J6047" s="1104" t="s">
        <v>12590</v>
      </c>
    </row>
    <row x14ac:dyDescent="0.25" r="6048" customHeight="1" ht="23.25">
      <c r="A6048" s="97">
        <v>26</v>
      </c>
      <c r="B6048" s="2" t="s">
        <v>12584</v>
      </c>
      <c r="C6048" s="1101">
        <v>6047</v>
      </c>
      <c r="D6048" s="1101">
        <v>30</v>
      </c>
      <c r="E6048" s="1101">
        <v>91</v>
      </c>
      <c r="F6048" s="1101">
        <v>594</v>
      </c>
      <c r="G6048" s="1101">
        <v>4</v>
      </c>
      <c r="H6048" s="1102">
        <f>MID(I6048,1,50)</f>
      </c>
      <c r="I6048" s="1" t="s">
        <v>12591</v>
      </c>
      <c r="J6048" s="1104" t="s">
        <v>12592</v>
      </c>
    </row>
    <row x14ac:dyDescent="0.25" r="6049" customHeight="1" ht="23.25">
      <c r="A6049" s="97">
        <v>26</v>
      </c>
      <c r="B6049" s="2" t="s">
        <v>12584</v>
      </c>
      <c r="C6049" s="1101">
        <v>6048</v>
      </c>
      <c r="D6049" s="1101">
        <v>30</v>
      </c>
      <c r="E6049" s="1101">
        <v>91</v>
      </c>
      <c r="F6049" s="1101">
        <v>594</v>
      </c>
      <c r="G6049" s="1101">
        <v>5</v>
      </c>
      <c r="H6049" s="1102">
        <f>MID(I6049,1,50)</f>
      </c>
      <c r="I6049" s="1" t="s">
        <v>12593</v>
      </c>
      <c r="J6049" s="1104" t="s">
        <v>12594</v>
      </c>
    </row>
    <row x14ac:dyDescent="0.25" r="6050" customHeight="1" ht="23.25">
      <c r="A6050" s="97">
        <v>26</v>
      </c>
      <c r="B6050" s="2" t="s">
        <v>12584</v>
      </c>
      <c r="C6050" s="1101">
        <v>6049</v>
      </c>
      <c r="D6050" s="1101">
        <v>30</v>
      </c>
      <c r="E6050" s="1101">
        <v>91</v>
      </c>
      <c r="F6050" s="1101">
        <v>594</v>
      </c>
      <c r="G6050" s="1101">
        <v>6</v>
      </c>
      <c r="H6050" s="1102">
        <f>MID(I6050,1,50)</f>
      </c>
      <c r="I6050" s="1" t="s">
        <v>12595</v>
      </c>
      <c r="J6050" s="1104" t="s">
        <v>12596</v>
      </c>
    </row>
    <row x14ac:dyDescent="0.25" r="6051" customHeight="1" ht="23.25">
      <c r="A6051" s="97">
        <v>26</v>
      </c>
      <c r="B6051" s="2" t="s">
        <v>12584</v>
      </c>
      <c r="C6051" s="1101">
        <v>6050</v>
      </c>
      <c r="D6051" s="1101">
        <v>30</v>
      </c>
      <c r="E6051" s="1101">
        <v>91</v>
      </c>
      <c r="F6051" s="1101">
        <v>594</v>
      </c>
      <c r="G6051" s="1101">
        <v>7</v>
      </c>
      <c r="H6051" s="1102">
        <f>MID(I6051,1,50)</f>
      </c>
      <c r="I6051" s="1" t="s">
        <v>12597</v>
      </c>
      <c r="J6051" s="1104" t="s">
        <v>12598</v>
      </c>
    </row>
    <row x14ac:dyDescent="0.25" r="6052" customHeight="1" ht="23.25">
      <c r="A6052" s="97">
        <v>26</v>
      </c>
      <c r="B6052" s="2" t="s">
        <v>12584</v>
      </c>
      <c r="C6052" s="1101">
        <v>6051</v>
      </c>
      <c r="D6052" s="1101">
        <v>30</v>
      </c>
      <c r="E6052" s="1101">
        <v>91</v>
      </c>
      <c r="F6052" s="1101">
        <v>594</v>
      </c>
      <c r="G6052" s="1101">
        <v>8</v>
      </c>
      <c r="H6052" s="1102">
        <f>MID(I6052,1,50)</f>
      </c>
      <c r="I6052" s="1" t="s">
        <v>12599</v>
      </c>
      <c r="J6052" s="1104" t="s">
        <v>12600</v>
      </c>
    </row>
    <row x14ac:dyDescent="0.25" r="6053" customHeight="1" ht="23.25">
      <c r="A6053" s="97">
        <v>26</v>
      </c>
      <c r="B6053" s="2" t="s">
        <v>12584</v>
      </c>
      <c r="C6053" s="1101">
        <v>6052</v>
      </c>
      <c r="D6053" s="1101">
        <v>30</v>
      </c>
      <c r="E6053" s="1101">
        <v>91</v>
      </c>
      <c r="F6053" s="1101">
        <v>594</v>
      </c>
      <c r="G6053" s="1101">
        <v>9</v>
      </c>
      <c r="H6053" s="1102">
        <f>MID(I6053,1,50)</f>
      </c>
      <c r="I6053" s="1" t="s">
        <v>12601</v>
      </c>
      <c r="J6053" s="1104" t="s">
        <v>12602</v>
      </c>
    </row>
    <row x14ac:dyDescent="0.25" r="6054" customHeight="1" ht="23.25">
      <c r="A6054" s="97">
        <v>26</v>
      </c>
      <c r="B6054" s="2" t="s">
        <v>12584</v>
      </c>
      <c r="C6054" s="1101">
        <v>6053</v>
      </c>
      <c r="D6054" s="1101">
        <v>30</v>
      </c>
      <c r="E6054" s="1101">
        <v>91</v>
      </c>
      <c r="F6054" s="1101">
        <v>594</v>
      </c>
      <c r="G6054" s="1101">
        <v>10</v>
      </c>
      <c r="H6054" s="1102">
        <f>MID(I6054,1,50)</f>
      </c>
      <c r="I6054" s="1" t="s">
        <v>12603</v>
      </c>
      <c r="J6054" s="1104" t="s">
        <v>12604</v>
      </c>
    </row>
    <row x14ac:dyDescent="0.25" r="6055" customHeight="1" ht="23.25">
      <c r="A6055" s="97">
        <v>26</v>
      </c>
      <c r="B6055" s="2" t="s">
        <v>12584</v>
      </c>
      <c r="C6055" s="1101">
        <v>6054</v>
      </c>
      <c r="D6055" s="1101">
        <v>30</v>
      </c>
      <c r="E6055" s="1101">
        <v>91</v>
      </c>
      <c r="F6055" s="1101">
        <v>594</v>
      </c>
      <c r="G6055" s="1101">
        <v>11</v>
      </c>
      <c r="H6055" s="1102">
        <f>MID(I6055,1,50)</f>
      </c>
      <c r="I6055" s="1" t="s">
        <v>12605</v>
      </c>
      <c r="J6055" s="1104" t="s">
        <v>12606</v>
      </c>
    </row>
    <row x14ac:dyDescent="0.25" r="6056" customHeight="1" ht="23.25">
      <c r="A6056" s="97">
        <v>26</v>
      </c>
      <c r="B6056" s="2" t="s">
        <v>12584</v>
      </c>
      <c r="C6056" s="1101">
        <v>6055</v>
      </c>
      <c r="D6056" s="1101">
        <v>30</v>
      </c>
      <c r="E6056" s="1101">
        <v>91</v>
      </c>
      <c r="F6056" s="1101">
        <v>594</v>
      </c>
      <c r="G6056" s="1101">
        <v>12</v>
      </c>
      <c r="H6056" s="1102">
        <f>MID(I6056,1,50)</f>
      </c>
      <c r="I6056" s="1" t="s">
        <v>12607</v>
      </c>
      <c r="J6056" s="1104" t="s">
        <v>12608</v>
      </c>
    </row>
    <row x14ac:dyDescent="0.25" r="6057" customHeight="1" ht="23.25">
      <c r="A6057" s="97">
        <v>26</v>
      </c>
      <c r="B6057" s="2" t="s">
        <v>12584</v>
      </c>
      <c r="C6057" s="1101">
        <v>6056</v>
      </c>
      <c r="D6057" s="1101">
        <v>30</v>
      </c>
      <c r="E6057" s="1101">
        <v>91</v>
      </c>
      <c r="F6057" s="1101">
        <v>594</v>
      </c>
      <c r="G6057" s="1101">
        <v>13</v>
      </c>
      <c r="H6057" s="1102">
        <f>MID(I6057,1,50)</f>
      </c>
      <c r="I6057" s="1" t="s">
        <v>12609</v>
      </c>
      <c r="J6057" s="1104" t="s">
        <v>12610</v>
      </c>
    </row>
    <row x14ac:dyDescent="0.25" r="6058" customHeight="1" ht="23.25">
      <c r="A6058" s="97">
        <v>26</v>
      </c>
      <c r="B6058" s="2" t="s">
        <v>12584</v>
      </c>
      <c r="C6058" s="1101">
        <v>6057</v>
      </c>
      <c r="D6058" s="1101">
        <v>30</v>
      </c>
      <c r="E6058" s="1101">
        <v>91</v>
      </c>
      <c r="F6058" s="1101">
        <v>594</v>
      </c>
      <c r="G6058" s="1101">
        <v>14</v>
      </c>
      <c r="H6058" s="1102">
        <f>MID(I6058,1,50)</f>
      </c>
      <c r="I6058" s="1" t="s">
        <v>12611</v>
      </c>
      <c r="J6058" s="1104" t="s">
        <v>12612</v>
      </c>
    </row>
    <row x14ac:dyDescent="0.25" r="6059" customHeight="1" ht="23.25">
      <c r="A6059" s="97">
        <v>26</v>
      </c>
      <c r="B6059" s="2" t="s">
        <v>12584</v>
      </c>
      <c r="C6059" s="1101">
        <v>6058</v>
      </c>
      <c r="D6059" s="1101">
        <v>30</v>
      </c>
      <c r="E6059" s="1101">
        <v>91</v>
      </c>
      <c r="F6059" s="1101">
        <v>594</v>
      </c>
      <c r="G6059" s="1101">
        <v>15</v>
      </c>
      <c r="H6059" s="1102">
        <f>MID(I6059,1,50)</f>
      </c>
      <c r="I6059" s="1" t="s">
        <v>12613</v>
      </c>
      <c r="J6059" s="1104" t="s">
        <v>12614</v>
      </c>
    </row>
    <row x14ac:dyDescent="0.25" r="6060" customHeight="1" ht="23.25">
      <c r="A6060" s="97">
        <v>9</v>
      </c>
      <c r="B6060" s="2" t="s">
        <v>12615</v>
      </c>
      <c r="C6060" s="1101">
        <v>6059</v>
      </c>
      <c r="D6060" s="1101">
        <v>30</v>
      </c>
      <c r="E6060" s="1101">
        <v>92</v>
      </c>
      <c r="F6060" s="1101">
        <v>595</v>
      </c>
      <c r="G6060" s="1101">
        <v>1</v>
      </c>
      <c r="H6060" s="1102">
        <f>MID(I6060,1,50)</f>
      </c>
      <c r="I6060" s="1" t="s">
        <v>12616</v>
      </c>
      <c r="J6060" s="1104" t="s">
        <v>12617</v>
      </c>
    </row>
    <row x14ac:dyDescent="0.25" r="6061" customHeight="1" ht="23.25">
      <c r="A6061" s="97">
        <v>9</v>
      </c>
      <c r="B6061" s="2" t="s">
        <v>12615</v>
      </c>
      <c r="C6061" s="1101">
        <v>6060</v>
      </c>
      <c r="D6061" s="1101">
        <v>30</v>
      </c>
      <c r="E6061" s="1101">
        <v>92</v>
      </c>
      <c r="F6061" s="1101">
        <v>595</v>
      </c>
      <c r="G6061" s="1101">
        <v>2</v>
      </c>
      <c r="H6061" s="1102">
        <f>MID(I6061,1,50)</f>
      </c>
      <c r="I6061" s="1" t="s">
        <v>12618</v>
      </c>
      <c r="J6061" s="1104" t="s">
        <v>12619</v>
      </c>
    </row>
    <row x14ac:dyDescent="0.25" r="6062" customHeight="1" ht="23.25">
      <c r="A6062" s="97">
        <v>9</v>
      </c>
      <c r="B6062" s="2" t="s">
        <v>12615</v>
      </c>
      <c r="C6062" s="1101">
        <v>6061</v>
      </c>
      <c r="D6062" s="1101">
        <v>30</v>
      </c>
      <c r="E6062" s="1101">
        <v>92</v>
      </c>
      <c r="F6062" s="1101">
        <v>595</v>
      </c>
      <c r="G6062" s="1101">
        <v>3</v>
      </c>
      <c r="H6062" s="1102">
        <f>MID(I6062,1,50)</f>
      </c>
      <c r="I6062" s="1" t="s">
        <v>12620</v>
      </c>
      <c r="J6062" s="1104" t="s">
        <v>12621</v>
      </c>
    </row>
    <row x14ac:dyDescent="0.25" r="6063" customHeight="1" ht="23.25">
      <c r="A6063" s="97">
        <v>9</v>
      </c>
      <c r="B6063" s="2" t="s">
        <v>12615</v>
      </c>
      <c r="C6063" s="1101">
        <v>6062</v>
      </c>
      <c r="D6063" s="1101">
        <v>30</v>
      </c>
      <c r="E6063" s="1101">
        <v>92</v>
      </c>
      <c r="F6063" s="1101">
        <v>595</v>
      </c>
      <c r="G6063" s="1101">
        <v>4</v>
      </c>
      <c r="H6063" s="1102">
        <f>MID(I6063,1,50)</f>
      </c>
      <c r="I6063" s="1" t="s">
        <v>12622</v>
      </c>
      <c r="J6063" s="1104" t="s">
        <v>12623</v>
      </c>
    </row>
    <row x14ac:dyDescent="0.25" r="6064" customHeight="1" ht="23.25">
      <c r="A6064" s="97">
        <v>9</v>
      </c>
      <c r="B6064" s="2" t="s">
        <v>12615</v>
      </c>
      <c r="C6064" s="1101">
        <v>6063</v>
      </c>
      <c r="D6064" s="1101">
        <v>30</v>
      </c>
      <c r="E6064" s="1101">
        <v>92</v>
      </c>
      <c r="F6064" s="1101">
        <v>595</v>
      </c>
      <c r="G6064" s="1101">
        <v>5</v>
      </c>
      <c r="H6064" s="1102">
        <f>MID(I6064,1,50)</f>
      </c>
      <c r="I6064" s="1" t="s">
        <v>12624</v>
      </c>
      <c r="J6064" s="1104" t="s">
        <v>12625</v>
      </c>
    </row>
    <row x14ac:dyDescent="0.25" r="6065" customHeight="1" ht="23.25">
      <c r="A6065" s="97">
        <v>9</v>
      </c>
      <c r="B6065" s="2" t="s">
        <v>12615</v>
      </c>
      <c r="C6065" s="1101">
        <v>6064</v>
      </c>
      <c r="D6065" s="1101">
        <v>30</v>
      </c>
      <c r="E6065" s="1101">
        <v>92</v>
      </c>
      <c r="F6065" s="1101">
        <v>595</v>
      </c>
      <c r="G6065" s="1101">
        <v>6</v>
      </c>
      <c r="H6065" s="1102">
        <f>MID(I6065,1,50)</f>
      </c>
      <c r="I6065" s="1" t="s">
        <v>12626</v>
      </c>
      <c r="J6065" s="1104" t="s">
        <v>12627</v>
      </c>
    </row>
    <row x14ac:dyDescent="0.25" r="6066" customHeight="1" ht="23.25">
      <c r="A6066" s="97">
        <v>9</v>
      </c>
      <c r="B6066" s="2" t="s">
        <v>12615</v>
      </c>
      <c r="C6066" s="1101">
        <v>6065</v>
      </c>
      <c r="D6066" s="1101">
        <v>30</v>
      </c>
      <c r="E6066" s="1101">
        <v>92</v>
      </c>
      <c r="F6066" s="1101">
        <v>595</v>
      </c>
      <c r="G6066" s="1101">
        <v>7</v>
      </c>
      <c r="H6066" s="1102">
        <f>MID(I6066,1,50)</f>
      </c>
      <c r="I6066" s="1" t="s">
        <v>12628</v>
      </c>
      <c r="J6066" s="1104" t="s">
        <v>12629</v>
      </c>
    </row>
    <row x14ac:dyDescent="0.25" r="6067" customHeight="1" ht="23.25">
      <c r="A6067" s="97">
        <v>9</v>
      </c>
      <c r="B6067" s="2" t="s">
        <v>12615</v>
      </c>
      <c r="C6067" s="1101">
        <v>6066</v>
      </c>
      <c r="D6067" s="1101">
        <v>30</v>
      </c>
      <c r="E6067" s="1101">
        <v>92</v>
      </c>
      <c r="F6067" s="1101">
        <v>595</v>
      </c>
      <c r="G6067" s="1101">
        <v>8</v>
      </c>
      <c r="H6067" s="1102">
        <f>MID(I6067,1,50)</f>
      </c>
      <c r="I6067" s="1" t="s">
        <v>12630</v>
      </c>
      <c r="J6067" s="1104" t="s">
        <v>12631</v>
      </c>
    </row>
    <row x14ac:dyDescent="0.25" r="6068" customHeight="1" ht="23.25">
      <c r="A6068" s="97">
        <v>9</v>
      </c>
      <c r="B6068" s="2" t="s">
        <v>12615</v>
      </c>
      <c r="C6068" s="1101">
        <v>6067</v>
      </c>
      <c r="D6068" s="1101">
        <v>30</v>
      </c>
      <c r="E6068" s="1101">
        <v>92</v>
      </c>
      <c r="F6068" s="1101">
        <v>595</v>
      </c>
      <c r="G6068" s="1101">
        <v>9</v>
      </c>
      <c r="H6068" s="1102">
        <f>MID(I6068,1,50)</f>
      </c>
      <c r="I6068" s="1" t="s">
        <v>12632</v>
      </c>
      <c r="J6068" s="1104" t="s">
        <v>12633</v>
      </c>
    </row>
    <row x14ac:dyDescent="0.25" r="6069" customHeight="1" ht="23.25">
      <c r="A6069" s="97">
        <v>9</v>
      </c>
      <c r="B6069" s="2" t="s">
        <v>12615</v>
      </c>
      <c r="C6069" s="1101">
        <v>6068</v>
      </c>
      <c r="D6069" s="1101">
        <v>30</v>
      </c>
      <c r="E6069" s="1101">
        <v>92</v>
      </c>
      <c r="F6069" s="1101">
        <v>595</v>
      </c>
      <c r="G6069" s="1101">
        <v>10</v>
      </c>
      <c r="H6069" s="1102">
        <f>MID(I6069,1,50)</f>
      </c>
      <c r="I6069" s="1" t="s">
        <v>12634</v>
      </c>
      <c r="J6069" s="1104" t="s">
        <v>12635</v>
      </c>
    </row>
    <row x14ac:dyDescent="0.25" r="6070" customHeight="1" ht="23.25">
      <c r="A6070" s="97">
        <v>9</v>
      </c>
      <c r="B6070" s="2" t="s">
        <v>12615</v>
      </c>
      <c r="C6070" s="1101">
        <v>6069</v>
      </c>
      <c r="D6070" s="1101">
        <v>30</v>
      </c>
      <c r="E6070" s="1101">
        <v>92</v>
      </c>
      <c r="F6070" s="1101">
        <v>595</v>
      </c>
      <c r="G6070" s="1101">
        <v>11</v>
      </c>
      <c r="H6070" s="1102">
        <f>MID(I6070,1,50)</f>
      </c>
      <c r="I6070" s="1" t="s">
        <v>12636</v>
      </c>
      <c r="J6070" s="1104" t="s">
        <v>12637</v>
      </c>
    </row>
    <row x14ac:dyDescent="0.25" r="6071" customHeight="1" ht="23.25">
      <c r="A6071" s="97">
        <v>9</v>
      </c>
      <c r="B6071" s="2" t="s">
        <v>12615</v>
      </c>
      <c r="C6071" s="1101">
        <v>6070</v>
      </c>
      <c r="D6071" s="1101">
        <v>30</v>
      </c>
      <c r="E6071" s="1101">
        <v>92</v>
      </c>
      <c r="F6071" s="1101">
        <v>595</v>
      </c>
      <c r="G6071" s="1101">
        <v>12</v>
      </c>
      <c r="H6071" s="1102">
        <f>MID(I6071,1,50)</f>
      </c>
      <c r="I6071" s="1" t="s">
        <v>12638</v>
      </c>
      <c r="J6071" s="1104" t="s">
        <v>12639</v>
      </c>
    </row>
    <row x14ac:dyDescent="0.25" r="6072" customHeight="1" ht="23.25">
      <c r="A6072" s="97">
        <v>9</v>
      </c>
      <c r="B6072" s="2" t="s">
        <v>12615</v>
      </c>
      <c r="C6072" s="1101">
        <v>6071</v>
      </c>
      <c r="D6072" s="1101">
        <v>30</v>
      </c>
      <c r="E6072" s="1101">
        <v>92</v>
      </c>
      <c r="F6072" s="1101">
        <v>595</v>
      </c>
      <c r="G6072" s="1101">
        <v>13</v>
      </c>
      <c r="H6072" s="1102">
        <f>MID(I6072,1,50)</f>
      </c>
      <c r="I6072" s="1" t="s">
        <v>12640</v>
      </c>
      <c r="J6072" s="1104" t="s">
        <v>12641</v>
      </c>
    </row>
    <row x14ac:dyDescent="0.25" r="6073" customHeight="1" ht="23.25">
      <c r="A6073" s="97">
        <v>9</v>
      </c>
      <c r="B6073" s="2" t="s">
        <v>12615</v>
      </c>
      <c r="C6073" s="1101">
        <v>6072</v>
      </c>
      <c r="D6073" s="1101">
        <v>30</v>
      </c>
      <c r="E6073" s="1101">
        <v>92</v>
      </c>
      <c r="F6073" s="1101">
        <v>595</v>
      </c>
      <c r="G6073" s="1101">
        <v>14</v>
      </c>
      <c r="H6073" s="1102">
        <f>MID(I6073,1,50)</f>
      </c>
      <c r="I6073" s="1" t="s">
        <v>12642</v>
      </c>
      <c r="J6073" s="1104" t="s">
        <v>12643</v>
      </c>
    </row>
    <row x14ac:dyDescent="0.25" r="6074" customHeight="1" ht="23.25">
      <c r="A6074" s="97">
        <v>9</v>
      </c>
      <c r="B6074" s="2" t="s">
        <v>12615</v>
      </c>
      <c r="C6074" s="1101">
        <v>6073</v>
      </c>
      <c r="D6074" s="1101">
        <v>30</v>
      </c>
      <c r="E6074" s="1101">
        <v>92</v>
      </c>
      <c r="F6074" s="1101">
        <v>595</v>
      </c>
      <c r="G6074" s="1101">
        <v>15</v>
      </c>
      <c r="H6074" s="1102">
        <f>MID(I6074,1,50)</f>
      </c>
      <c r="I6074" s="1" t="s">
        <v>12644</v>
      </c>
      <c r="J6074" s="1104" t="s">
        <v>12645</v>
      </c>
    </row>
    <row x14ac:dyDescent="0.25" r="6075" customHeight="1" ht="23.25">
      <c r="A6075" s="97">
        <v>9</v>
      </c>
      <c r="B6075" s="2" t="s">
        <v>12615</v>
      </c>
      <c r="C6075" s="1101">
        <v>6074</v>
      </c>
      <c r="D6075" s="1101">
        <v>30</v>
      </c>
      <c r="E6075" s="1101">
        <v>92</v>
      </c>
      <c r="F6075" s="1101">
        <v>595</v>
      </c>
      <c r="G6075" s="1101">
        <v>16</v>
      </c>
      <c r="H6075" s="1102">
        <f>MID(I6075,1,50)</f>
      </c>
      <c r="I6075" s="1" t="s">
        <v>12646</v>
      </c>
      <c r="J6075" s="1104" t="s">
        <v>12647</v>
      </c>
    </row>
    <row x14ac:dyDescent="0.25" r="6076" customHeight="1" ht="23.25">
      <c r="A6076" s="97">
        <v>9</v>
      </c>
      <c r="B6076" s="2" t="s">
        <v>12615</v>
      </c>
      <c r="C6076" s="1101">
        <v>6075</v>
      </c>
      <c r="D6076" s="1101">
        <v>30</v>
      </c>
      <c r="E6076" s="1101">
        <v>92</v>
      </c>
      <c r="F6076" s="1101">
        <v>595</v>
      </c>
      <c r="G6076" s="1101">
        <v>17</v>
      </c>
      <c r="H6076" s="1102">
        <f>MID(I6076,1,50)</f>
      </c>
      <c r="I6076" s="1" t="s">
        <v>12648</v>
      </c>
      <c r="J6076" s="1104" t="s">
        <v>12649</v>
      </c>
    </row>
    <row x14ac:dyDescent="0.25" r="6077" customHeight="1" ht="23.25">
      <c r="A6077" s="97">
        <v>9</v>
      </c>
      <c r="B6077" s="2" t="s">
        <v>12615</v>
      </c>
      <c r="C6077" s="1101">
        <v>6076</v>
      </c>
      <c r="D6077" s="1101">
        <v>30</v>
      </c>
      <c r="E6077" s="1101">
        <v>92</v>
      </c>
      <c r="F6077" s="1101">
        <v>595</v>
      </c>
      <c r="G6077" s="1101">
        <v>18</v>
      </c>
      <c r="H6077" s="1102">
        <f>MID(I6077,1,50)</f>
      </c>
      <c r="I6077" s="1" t="s">
        <v>12650</v>
      </c>
      <c r="J6077" s="1104" t="s">
        <v>12651</v>
      </c>
    </row>
    <row x14ac:dyDescent="0.25" r="6078" customHeight="1" ht="23.25">
      <c r="A6078" s="97">
        <v>9</v>
      </c>
      <c r="B6078" s="2" t="s">
        <v>12615</v>
      </c>
      <c r="C6078" s="1101">
        <v>6077</v>
      </c>
      <c r="D6078" s="1101">
        <v>30</v>
      </c>
      <c r="E6078" s="1101">
        <v>92</v>
      </c>
      <c r="F6078" s="1101">
        <v>595</v>
      </c>
      <c r="G6078" s="1101">
        <v>19</v>
      </c>
      <c r="H6078" s="1102">
        <f>MID(I6078,1,50)</f>
      </c>
      <c r="I6078" s="1" t="s">
        <v>12652</v>
      </c>
      <c r="J6078" s="1104" t="s">
        <v>12653</v>
      </c>
    </row>
    <row x14ac:dyDescent="0.25" r="6079" customHeight="1" ht="23.25">
      <c r="A6079" s="97">
        <v>9</v>
      </c>
      <c r="B6079" s="2" t="s">
        <v>12615</v>
      </c>
      <c r="C6079" s="1101">
        <v>6078</v>
      </c>
      <c r="D6079" s="1101">
        <v>30</v>
      </c>
      <c r="E6079" s="1101">
        <v>92</v>
      </c>
      <c r="F6079" s="1101">
        <v>595</v>
      </c>
      <c r="G6079" s="1101">
        <v>20</v>
      </c>
      <c r="H6079" s="1102">
        <f>MID(I6079,1,50)</f>
      </c>
      <c r="I6079" s="1" t="s">
        <v>12654</v>
      </c>
      <c r="J6079" s="1104" t="s">
        <v>12655</v>
      </c>
    </row>
    <row x14ac:dyDescent="0.25" r="6080" customHeight="1" ht="23.25">
      <c r="A6080" s="97">
        <v>9</v>
      </c>
      <c r="B6080" s="2" t="s">
        <v>12615</v>
      </c>
      <c r="C6080" s="1101">
        <v>6079</v>
      </c>
      <c r="D6080" s="1101">
        <v>30</v>
      </c>
      <c r="E6080" s="1101">
        <v>92</v>
      </c>
      <c r="F6080" s="1101">
        <v>595</v>
      </c>
      <c r="G6080" s="1101">
        <v>21</v>
      </c>
      <c r="H6080" s="1102">
        <f>MID(I6080,1,50)</f>
      </c>
      <c r="I6080" s="1" t="s">
        <v>12656</v>
      </c>
      <c r="J6080" s="1104" t="s">
        <v>12657</v>
      </c>
    </row>
    <row x14ac:dyDescent="0.25" r="6081" customHeight="1" ht="23.25">
      <c r="A6081" s="97">
        <v>11</v>
      </c>
      <c r="B6081" s="2" t="s">
        <v>12658</v>
      </c>
      <c r="C6081" s="1101">
        <v>6080</v>
      </c>
      <c r="D6081" s="1101">
        <v>30</v>
      </c>
      <c r="E6081" s="1101">
        <v>93</v>
      </c>
      <c r="F6081" s="1101">
        <v>595</v>
      </c>
      <c r="G6081" s="1101">
        <v>1</v>
      </c>
      <c r="H6081" s="1102">
        <f>MID(I6081,1,50)</f>
      </c>
      <c r="I6081" s="1" t="s">
        <v>12659</v>
      </c>
      <c r="J6081" s="1104" t="s">
        <v>12660</v>
      </c>
    </row>
    <row x14ac:dyDescent="0.25" r="6082" customHeight="1" ht="23.25">
      <c r="A6082" s="97">
        <v>11</v>
      </c>
      <c r="B6082" s="2" t="s">
        <v>12658</v>
      </c>
      <c r="C6082" s="1101">
        <v>6081</v>
      </c>
      <c r="D6082" s="1101">
        <v>30</v>
      </c>
      <c r="E6082" s="1101">
        <v>93</v>
      </c>
      <c r="F6082" s="1101">
        <v>595</v>
      </c>
      <c r="G6082" s="1101">
        <v>2</v>
      </c>
      <c r="H6082" s="1102">
        <f>MID(I6082,1,50)</f>
      </c>
      <c r="I6082" s="178" t="s">
        <v>12661</v>
      </c>
      <c r="J6082" s="1104" t="s">
        <v>12662</v>
      </c>
    </row>
    <row x14ac:dyDescent="0.25" r="6083" customHeight="1" ht="23.25">
      <c r="A6083" s="97">
        <v>11</v>
      </c>
      <c r="B6083" s="2" t="s">
        <v>12658</v>
      </c>
      <c r="C6083" s="1101">
        <v>6082</v>
      </c>
      <c r="D6083" s="1101">
        <v>30</v>
      </c>
      <c r="E6083" s="1101">
        <v>93</v>
      </c>
      <c r="F6083" s="1101">
        <v>595</v>
      </c>
      <c r="G6083" s="1101">
        <v>3</v>
      </c>
      <c r="H6083" s="1102">
        <f>MID(I6083,1,50)</f>
      </c>
      <c r="I6083" s="1" t="s">
        <v>12663</v>
      </c>
      <c r="J6083" s="1104" t="s">
        <v>12664</v>
      </c>
    </row>
    <row x14ac:dyDescent="0.25" r="6084" customHeight="1" ht="23.25">
      <c r="A6084" s="97">
        <v>11</v>
      </c>
      <c r="B6084" s="2" t="s">
        <v>12658</v>
      </c>
      <c r="C6084" s="1101">
        <v>6083</v>
      </c>
      <c r="D6084" s="1101">
        <v>30</v>
      </c>
      <c r="E6084" s="1101">
        <v>93</v>
      </c>
      <c r="F6084" s="1101">
        <v>596</v>
      </c>
      <c r="G6084" s="1101">
        <v>4</v>
      </c>
      <c r="H6084" s="1102">
        <f>MID(I6084,1,50)</f>
      </c>
      <c r="I6084" s="1" t="s">
        <v>12665</v>
      </c>
      <c r="J6084" s="1104" t="s">
        <v>12666</v>
      </c>
    </row>
    <row x14ac:dyDescent="0.25" r="6085" customHeight="1" ht="23.25">
      <c r="A6085" s="97">
        <v>11</v>
      </c>
      <c r="B6085" s="2" t="s">
        <v>12658</v>
      </c>
      <c r="C6085" s="1101">
        <v>6084</v>
      </c>
      <c r="D6085" s="1101">
        <v>30</v>
      </c>
      <c r="E6085" s="1101">
        <v>93</v>
      </c>
      <c r="F6085" s="1101">
        <v>596</v>
      </c>
      <c r="G6085" s="1101">
        <v>5</v>
      </c>
      <c r="H6085" s="1102">
        <f>MID(I6085,1,50)</f>
      </c>
      <c r="I6085" s="1" t="s">
        <v>12667</v>
      </c>
      <c r="J6085" s="1104" t="s">
        <v>12668</v>
      </c>
    </row>
    <row x14ac:dyDescent="0.25" r="6086" customHeight="1" ht="23.25">
      <c r="A6086" s="97">
        <v>11</v>
      </c>
      <c r="B6086" s="2" t="s">
        <v>12658</v>
      </c>
      <c r="C6086" s="1101">
        <v>6085</v>
      </c>
      <c r="D6086" s="1101">
        <v>30</v>
      </c>
      <c r="E6086" s="1101">
        <v>93</v>
      </c>
      <c r="F6086" s="1101">
        <v>596</v>
      </c>
      <c r="G6086" s="1101">
        <v>6</v>
      </c>
      <c r="H6086" s="1102">
        <f>MID(I6086,1,50)</f>
      </c>
      <c r="I6086" s="1" t="s">
        <v>12669</v>
      </c>
      <c r="J6086" s="1104" t="s">
        <v>12670</v>
      </c>
    </row>
    <row x14ac:dyDescent="0.25" r="6087" customHeight="1" ht="23.25">
      <c r="A6087" s="97">
        <v>11</v>
      </c>
      <c r="B6087" s="2" t="s">
        <v>12658</v>
      </c>
      <c r="C6087" s="1101">
        <v>6086</v>
      </c>
      <c r="D6087" s="1101">
        <v>30</v>
      </c>
      <c r="E6087" s="1101">
        <v>93</v>
      </c>
      <c r="F6087" s="1101">
        <v>596</v>
      </c>
      <c r="G6087" s="1101">
        <v>7</v>
      </c>
      <c r="H6087" s="1102">
        <f>MID(I6087,1,50)</f>
      </c>
      <c r="I6087" s="1" t="s">
        <v>12671</v>
      </c>
      <c r="J6087" s="1104" t="s">
        <v>12672</v>
      </c>
    </row>
    <row x14ac:dyDescent="0.25" r="6088" customHeight="1" ht="23.25">
      <c r="A6088" s="97">
        <v>11</v>
      </c>
      <c r="B6088" s="2" t="s">
        <v>12658</v>
      </c>
      <c r="C6088" s="1101">
        <v>6087</v>
      </c>
      <c r="D6088" s="1101">
        <v>30</v>
      </c>
      <c r="E6088" s="1101">
        <v>93</v>
      </c>
      <c r="F6088" s="1101">
        <v>596</v>
      </c>
      <c r="G6088" s="1101">
        <v>8</v>
      </c>
      <c r="H6088" s="1102">
        <f>MID(I6088,1,50)</f>
      </c>
      <c r="I6088" s="1" t="s">
        <v>12673</v>
      </c>
      <c r="J6088" s="1104" t="s">
        <v>12674</v>
      </c>
    </row>
    <row x14ac:dyDescent="0.25" r="6089" customHeight="1" ht="23.25">
      <c r="A6089" s="97">
        <v>11</v>
      </c>
      <c r="B6089" s="2" t="s">
        <v>12658</v>
      </c>
      <c r="C6089" s="1101">
        <v>6088</v>
      </c>
      <c r="D6089" s="1101">
        <v>30</v>
      </c>
      <c r="E6089" s="1101">
        <v>93</v>
      </c>
      <c r="F6089" s="1101">
        <v>596</v>
      </c>
      <c r="G6089" s="1101">
        <v>9</v>
      </c>
      <c r="H6089" s="1102">
        <f>MID(I6089,1,50)</f>
      </c>
      <c r="I6089" s="1" t="s">
        <v>12675</v>
      </c>
      <c r="J6089" s="1104" t="s">
        <v>12676</v>
      </c>
    </row>
    <row x14ac:dyDescent="0.25" r="6090" customHeight="1" ht="23.25">
      <c r="A6090" s="97">
        <v>11</v>
      </c>
      <c r="B6090" s="2" t="s">
        <v>12658</v>
      </c>
      <c r="C6090" s="1101">
        <v>6089</v>
      </c>
      <c r="D6090" s="1101">
        <v>30</v>
      </c>
      <c r="E6090" s="1101">
        <v>93</v>
      </c>
      <c r="F6090" s="1101">
        <v>596</v>
      </c>
      <c r="G6090" s="1101">
        <v>10</v>
      </c>
      <c r="H6090" s="1102">
        <f>MID(I6090,1,50)</f>
      </c>
      <c r="I6090" s="1" t="s">
        <v>12677</v>
      </c>
      <c r="J6090" s="1104" t="s">
        <v>12678</v>
      </c>
    </row>
    <row x14ac:dyDescent="0.25" r="6091" customHeight="1" ht="23.25">
      <c r="A6091" s="97">
        <v>11</v>
      </c>
      <c r="B6091" s="2" t="s">
        <v>12658</v>
      </c>
      <c r="C6091" s="1101">
        <v>6090</v>
      </c>
      <c r="D6091" s="1101">
        <v>30</v>
      </c>
      <c r="E6091" s="1101">
        <v>93</v>
      </c>
      <c r="F6091" s="1101">
        <v>596</v>
      </c>
      <c r="G6091" s="1101">
        <v>11</v>
      </c>
      <c r="H6091" s="1102">
        <f>MID(I6091,1,50)</f>
      </c>
      <c r="I6091" s="1" t="s">
        <v>12679</v>
      </c>
      <c r="J6091" s="1104" t="s">
        <v>12680</v>
      </c>
    </row>
    <row x14ac:dyDescent="0.25" r="6092" customHeight="1" ht="23.25">
      <c r="A6092" s="97">
        <v>12</v>
      </c>
      <c r="B6092" s="2" t="s">
        <v>12681</v>
      </c>
      <c r="C6092" s="1101">
        <v>6091</v>
      </c>
      <c r="D6092" s="1101">
        <v>30</v>
      </c>
      <c r="E6092" s="1101">
        <v>94</v>
      </c>
      <c r="F6092" s="1101">
        <v>596</v>
      </c>
      <c r="G6092" s="1101">
        <v>1</v>
      </c>
      <c r="H6092" s="1102">
        <f>MID(I6092,1,50)</f>
      </c>
      <c r="I6092" s="1" t="s">
        <v>12682</v>
      </c>
      <c r="J6092" s="1104" t="s">
        <v>12683</v>
      </c>
    </row>
    <row x14ac:dyDescent="0.25" r="6093" customHeight="1" ht="23.25">
      <c r="A6093" s="97">
        <v>12</v>
      </c>
      <c r="B6093" s="2" t="s">
        <v>12681</v>
      </c>
      <c r="C6093" s="1101">
        <v>6092</v>
      </c>
      <c r="D6093" s="1101">
        <v>30</v>
      </c>
      <c r="E6093" s="1101">
        <v>94</v>
      </c>
      <c r="F6093" s="1101">
        <v>596</v>
      </c>
      <c r="G6093" s="1101">
        <v>2</v>
      </c>
      <c r="H6093" s="1102">
        <f>MID(I6093,1,50)</f>
      </c>
      <c r="I6093" s="1" t="s">
        <v>12684</v>
      </c>
      <c r="J6093" s="1104" t="s">
        <v>12685</v>
      </c>
    </row>
    <row x14ac:dyDescent="0.25" r="6094" customHeight="1" ht="23.25">
      <c r="A6094" s="97">
        <v>12</v>
      </c>
      <c r="B6094" s="2" t="s">
        <v>12681</v>
      </c>
      <c r="C6094" s="1101">
        <v>6093</v>
      </c>
      <c r="D6094" s="1101">
        <v>30</v>
      </c>
      <c r="E6094" s="1101">
        <v>94</v>
      </c>
      <c r="F6094" s="1101">
        <v>596</v>
      </c>
      <c r="G6094" s="1101">
        <v>3</v>
      </c>
      <c r="H6094" s="1102">
        <f>MID(I6094,1,50)</f>
      </c>
      <c r="I6094" s="1" t="s">
        <v>12686</v>
      </c>
      <c r="J6094" s="1104" t="s">
        <v>12687</v>
      </c>
    </row>
    <row x14ac:dyDescent="0.25" r="6095" customHeight="1" ht="23.25">
      <c r="A6095" s="97">
        <v>12</v>
      </c>
      <c r="B6095" s="2" t="s">
        <v>12681</v>
      </c>
      <c r="C6095" s="1101">
        <v>6094</v>
      </c>
      <c r="D6095" s="1101">
        <v>30</v>
      </c>
      <c r="E6095" s="1101">
        <v>94</v>
      </c>
      <c r="F6095" s="1101">
        <v>596</v>
      </c>
      <c r="G6095" s="1101">
        <v>4</v>
      </c>
      <c r="H6095" s="1102">
        <f>MID(I6095,1,50)</f>
      </c>
      <c r="I6095" s="1" t="s">
        <v>12688</v>
      </c>
      <c r="J6095" s="1104" t="s">
        <v>12689</v>
      </c>
    </row>
    <row x14ac:dyDescent="0.25" r="6096" customHeight="1" ht="23.25">
      <c r="A6096" s="97">
        <v>12</v>
      </c>
      <c r="B6096" s="2" t="s">
        <v>12681</v>
      </c>
      <c r="C6096" s="1101">
        <v>6095</v>
      </c>
      <c r="D6096" s="1101">
        <v>30</v>
      </c>
      <c r="E6096" s="1101">
        <v>94</v>
      </c>
      <c r="F6096" s="1101">
        <v>596</v>
      </c>
      <c r="G6096" s="1101">
        <v>5</v>
      </c>
      <c r="H6096" s="1102">
        <f>MID(I6096,1,50)</f>
      </c>
      <c r="I6096" s="1" t="s">
        <v>12690</v>
      </c>
      <c r="J6096" s="1104" t="s">
        <v>12691</v>
      </c>
    </row>
    <row x14ac:dyDescent="0.25" r="6097" customHeight="1" ht="23.25">
      <c r="A6097" s="97">
        <v>12</v>
      </c>
      <c r="B6097" s="2" t="s">
        <v>12681</v>
      </c>
      <c r="C6097" s="1101">
        <v>6096</v>
      </c>
      <c r="D6097" s="1101">
        <v>30</v>
      </c>
      <c r="E6097" s="1101">
        <v>94</v>
      </c>
      <c r="F6097" s="1101">
        <v>596</v>
      </c>
      <c r="G6097" s="1101">
        <v>6</v>
      </c>
      <c r="H6097" s="1102">
        <f>MID(I6097,1,50)</f>
      </c>
      <c r="I6097" s="1" t="s">
        <v>12692</v>
      </c>
      <c r="J6097" s="1104" t="s">
        <v>12693</v>
      </c>
    </row>
    <row x14ac:dyDescent="0.25" r="6098" customHeight="1" ht="23.25">
      <c r="A6098" s="97">
        <v>12</v>
      </c>
      <c r="B6098" s="2" t="s">
        <v>12681</v>
      </c>
      <c r="C6098" s="1101">
        <v>6097</v>
      </c>
      <c r="D6098" s="1101">
        <v>30</v>
      </c>
      <c r="E6098" s="1101">
        <v>94</v>
      </c>
      <c r="F6098" s="1101">
        <v>596</v>
      </c>
      <c r="G6098" s="1101">
        <v>7</v>
      </c>
      <c r="H6098" s="1102">
        <f>MID(I6098,1,50)</f>
      </c>
      <c r="I6098" s="1" t="s">
        <v>12694</v>
      </c>
      <c r="J6098" s="1104" t="s">
        <v>12695</v>
      </c>
    </row>
    <row x14ac:dyDescent="0.25" r="6099" customHeight="1" ht="23.25">
      <c r="A6099" s="97">
        <v>12</v>
      </c>
      <c r="B6099" s="2" t="s">
        <v>12681</v>
      </c>
      <c r="C6099" s="1101">
        <v>6098</v>
      </c>
      <c r="D6099" s="1101">
        <v>30</v>
      </c>
      <c r="E6099" s="1101">
        <v>94</v>
      </c>
      <c r="F6099" s="1101">
        <v>596</v>
      </c>
      <c r="G6099" s="1101">
        <v>8</v>
      </c>
      <c r="H6099" s="1102">
        <f>MID(I6099,1,50)</f>
      </c>
      <c r="I6099" s="1" t="s">
        <v>12696</v>
      </c>
      <c r="J6099" s="1104" t="s">
        <v>12697</v>
      </c>
    </row>
    <row x14ac:dyDescent="0.25" r="6100" customHeight="1" ht="23.25">
      <c r="A6100" s="97">
        <v>28</v>
      </c>
      <c r="B6100" s="2" t="s">
        <v>12698</v>
      </c>
      <c r="C6100" s="1101">
        <v>6099</v>
      </c>
      <c r="D6100" s="1101">
        <v>30</v>
      </c>
      <c r="E6100" s="1101">
        <v>95</v>
      </c>
      <c r="F6100" s="1101">
        <v>596</v>
      </c>
      <c r="G6100" s="1101">
        <v>1</v>
      </c>
      <c r="H6100" s="1102">
        <f>MID(I6100,1,50)</f>
      </c>
      <c r="I6100" s="1" t="s">
        <v>12699</v>
      </c>
      <c r="J6100" s="1104" t="s">
        <v>12700</v>
      </c>
    </row>
    <row x14ac:dyDescent="0.25" r="6101" customHeight="1" ht="23.25">
      <c r="A6101" s="97">
        <v>28</v>
      </c>
      <c r="B6101" s="2" t="s">
        <v>12698</v>
      </c>
      <c r="C6101" s="1101">
        <v>6100</v>
      </c>
      <c r="D6101" s="1101">
        <v>30</v>
      </c>
      <c r="E6101" s="1101">
        <v>95</v>
      </c>
      <c r="F6101" s="1101">
        <v>596</v>
      </c>
      <c r="G6101" s="1101">
        <v>2</v>
      </c>
      <c r="H6101" s="1102">
        <f>MID(I6101,1,50)</f>
      </c>
      <c r="I6101" s="1" t="s">
        <v>12701</v>
      </c>
      <c r="J6101" s="1104" t="s">
        <v>12702</v>
      </c>
    </row>
    <row x14ac:dyDescent="0.25" r="6102" customHeight="1" ht="23.25">
      <c r="A6102" s="97">
        <v>28</v>
      </c>
      <c r="B6102" s="2" t="s">
        <v>12698</v>
      </c>
      <c r="C6102" s="1101">
        <v>6101</v>
      </c>
      <c r="D6102" s="1101">
        <v>30</v>
      </c>
      <c r="E6102" s="1101">
        <v>95</v>
      </c>
      <c r="F6102" s="1101">
        <v>596</v>
      </c>
      <c r="G6102" s="1101">
        <v>3</v>
      </c>
      <c r="H6102" s="1102">
        <f>MID(I6102,1,50)</f>
      </c>
      <c r="I6102" s="1" t="s">
        <v>12703</v>
      </c>
      <c r="J6102" s="1104" t="s">
        <v>12704</v>
      </c>
    </row>
    <row x14ac:dyDescent="0.25" r="6103" customHeight="1" ht="23.25">
      <c r="A6103" s="97">
        <v>28</v>
      </c>
      <c r="B6103" s="2" t="s">
        <v>12698</v>
      </c>
      <c r="C6103" s="1101">
        <v>6102</v>
      </c>
      <c r="D6103" s="1101">
        <v>30</v>
      </c>
      <c r="E6103" s="1101">
        <v>95</v>
      </c>
      <c r="F6103" s="1101">
        <v>596</v>
      </c>
      <c r="G6103" s="1101">
        <v>4</v>
      </c>
      <c r="H6103" s="1102">
        <f>MID(I6103,1,50)</f>
      </c>
      <c r="I6103" s="1" t="s">
        <v>12705</v>
      </c>
      <c r="J6103" s="1104" t="s">
        <v>12706</v>
      </c>
    </row>
    <row x14ac:dyDescent="0.25" r="6104" customHeight="1" ht="23.25">
      <c r="A6104" s="97">
        <v>28</v>
      </c>
      <c r="B6104" s="2" t="s">
        <v>12698</v>
      </c>
      <c r="C6104" s="1101">
        <v>6103</v>
      </c>
      <c r="D6104" s="1101">
        <v>30</v>
      </c>
      <c r="E6104" s="1101">
        <v>95</v>
      </c>
      <c r="F6104" s="1101">
        <v>596</v>
      </c>
      <c r="G6104" s="1101">
        <v>5</v>
      </c>
      <c r="H6104" s="1102">
        <f>MID(I6104,1,50)</f>
      </c>
      <c r="I6104" s="1" t="s">
        <v>12707</v>
      </c>
      <c r="J6104" s="1104" t="s">
        <v>12708</v>
      </c>
    </row>
    <row x14ac:dyDescent="0.25" r="6105" customHeight="1" ht="23.25">
      <c r="A6105" s="97">
        <v>28</v>
      </c>
      <c r="B6105" s="2" t="s">
        <v>12698</v>
      </c>
      <c r="C6105" s="1101">
        <v>6104</v>
      </c>
      <c r="D6105" s="1101">
        <v>30</v>
      </c>
      <c r="E6105" s="1101">
        <v>95</v>
      </c>
      <c r="F6105" s="1101">
        <v>597</v>
      </c>
      <c r="G6105" s="1101">
        <v>6</v>
      </c>
      <c r="H6105" s="1102">
        <f>MID(I6105,1,50)</f>
      </c>
      <c r="I6105" s="1" t="s">
        <v>12709</v>
      </c>
      <c r="J6105" s="1104" t="s">
        <v>12710</v>
      </c>
    </row>
    <row x14ac:dyDescent="0.25" r="6106" customHeight="1" ht="23.25">
      <c r="A6106" s="97">
        <v>28</v>
      </c>
      <c r="B6106" s="2" t="s">
        <v>12698</v>
      </c>
      <c r="C6106" s="1101">
        <v>6105</v>
      </c>
      <c r="D6106" s="1101">
        <v>30</v>
      </c>
      <c r="E6106" s="1101">
        <v>95</v>
      </c>
      <c r="F6106" s="1101">
        <v>597</v>
      </c>
      <c r="G6106" s="1101">
        <v>7</v>
      </c>
      <c r="H6106" s="1102">
        <f>MID(I6106,1,50)</f>
      </c>
      <c r="I6106" s="1" t="s">
        <v>12711</v>
      </c>
      <c r="J6106" s="1104" t="s">
        <v>12712</v>
      </c>
    </row>
    <row x14ac:dyDescent="0.25" r="6107" customHeight="1" ht="23.25">
      <c r="A6107" s="97">
        <v>28</v>
      </c>
      <c r="B6107" s="2" t="s">
        <v>12698</v>
      </c>
      <c r="C6107" s="1101">
        <v>6106</v>
      </c>
      <c r="D6107" s="1101">
        <v>30</v>
      </c>
      <c r="E6107" s="1101">
        <v>95</v>
      </c>
      <c r="F6107" s="1101">
        <v>597</v>
      </c>
      <c r="G6107" s="1101">
        <v>8</v>
      </c>
      <c r="H6107" s="1102">
        <f>MID(I6107,1,50)</f>
      </c>
      <c r="I6107" s="1" t="s">
        <v>12713</v>
      </c>
      <c r="J6107" s="1104" t="s">
        <v>12714</v>
      </c>
    </row>
    <row x14ac:dyDescent="0.25" r="6108" customHeight="1" ht="15">
      <c r="A6108" s="97">
        <v>1</v>
      </c>
      <c r="B6108" s="2" t="s">
        <v>12715</v>
      </c>
      <c r="C6108" s="1101">
        <v>6107</v>
      </c>
      <c r="D6108" s="1101">
        <v>30</v>
      </c>
      <c r="E6108" s="1101">
        <v>96</v>
      </c>
      <c r="F6108" s="1101">
        <v>597</v>
      </c>
      <c r="G6108" s="1101">
        <v>1</v>
      </c>
      <c r="H6108" s="1102">
        <f>MID(I6108,1,50)</f>
      </c>
      <c r="I6108" s="1" t="s">
        <v>12716</v>
      </c>
      <c r="J6108" s="1104" t="s">
        <v>12717</v>
      </c>
    </row>
    <row x14ac:dyDescent="0.25" r="6109" customHeight="1" ht="15">
      <c r="A6109" s="97">
        <v>1</v>
      </c>
      <c r="B6109" s="2" t="s">
        <v>12715</v>
      </c>
      <c r="C6109" s="1101">
        <v>6108</v>
      </c>
      <c r="D6109" s="1101">
        <v>30</v>
      </c>
      <c r="E6109" s="1101">
        <v>96</v>
      </c>
      <c r="F6109" s="1101">
        <v>597</v>
      </c>
      <c r="G6109" s="1101">
        <v>2</v>
      </c>
      <c r="H6109" s="1102">
        <f>MID(I6109,1,50)</f>
      </c>
      <c r="I6109" s="1" t="s">
        <v>12718</v>
      </c>
      <c r="J6109" s="1104" t="s">
        <v>12719</v>
      </c>
    </row>
    <row x14ac:dyDescent="0.25" r="6110" customHeight="1" ht="15">
      <c r="A6110" s="97">
        <v>1</v>
      </c>
      <c r="B6110" s="2" t="s">
        <v>12715</v>
      </c>
      <c r="C6110" s="1101">
        <v>6109</v>
      </c>
      <c r="D6110" s="1101">
        <v>30</v>
      </c>
      <c r="E6110" s="1101">
        <v>96</v>
      </c>
      <c r="F6110" s="1101">
        <v>597</v>
      </c>
      <c r="G6110" s="1101">
        <v>3</v>
      </c>
      <c r="H6110" s="1102">
        <f>MID(I6110,1,50)</f>
      </c>
      <c r="I6110" s="1" t="s">
        <v>12720</v>
      </c>
      <c r="J6110" s="1104" t="s">
        <v>12721</v>
      </c>
    </row>
    <row x14ac:dyDescent="0.25" r="6111" customHeight="1" ht="15">
      <c r="A6111" s="97">
        <v>1</v>
      </c>
      <c r="B6111" s="2" t="s">
        <v>12715</v>
      </c>
      <c r="C6111" s="1101">
        <v>6110</v>
      </c>
      <c r="D6111" s="1101">
        <v>30</v>
      </c>
      <c r="E6111" s="1101">
        <v>96</v>
      </c>
      <c r="F6111" s="1101">
        <v>597</v>
      </c>
      <c r="G6111" s="1101">
        <v>4</v>
      </c>
      <c r="H6111" s="1102">
        <f>MID(I6111,1,50)</f>
      </c>
      <c r="I6111" s="1" t="s">
        <v>12722</v>
      </c>
      <c r="J6111" s="1104" t="s">
        <v>12723</v>
      </c>
    </row>
    <row x14ac:dyDescent="0.25" r="6112" customHeight="1" ht="15">
      <c r="A6112" s="97">
        <v>1</v>
      </c>
      <c r="B6112" s="2" t="s">
        <v>12715</v>
      </c>
      <c r="C6112" s="1101">
        <v>6111</v>
      </c>
      <c r="D6112" s="1101">
        <v>30</v>
      </c>
      <c r="E6112" s="1101">
        <v>96</v>
      </c>
      <c r="F6112" s="1101">
        <v>597</v>
      </c>
      <c r="G6112" s="1101">
        <v>5</v>
      </c>
      <c r="H6112" s="1102">
        <f>MID(I6112,1,50)</f>
      </c>
      <c r="I6112" s="1" t="s">
        <v>12724</v>
      </c>
      <c r="J6112" s="1104" t="s">
        <v>12725</v>
      </c>
    </row>
    <row x14ac:dyDescent="0.25" r="6113" customHeight="1" ht="15">
      <c r="A6113" s="97">
        <v>1</v>
      </c>
      <c r="B6113" s="2" t="s">
        <v>12715</v>
      </c>
      <c r="C6113" s="1101">
        <v>6112</v>
      </c>
      <c r="D6113" s="1101">
        <v>30</v>
      </c>
      <c r="E6113" s="1101">
        <v>96</v>
      </c>
      <c r="F6113" s="1101">
        <v>597</v>
      </c>
      <c r="G6113" s="1101">
        <v>6</v>
      </c>
      <c r="H6113" s="1102">
        <f>MID(I6113,1,50)</f>
      </c>
      <c r="I6113" s="1" t="s">
        <v>12726</v>
      </c>
      <c r="J6113" s="1104" t="s">
        <v>12727</v>
      </c>
    </row>
    <row x14ac:dyDescent="0.25" r="6114" customHeight="1" ht="15">
      <c r="A6114" s="97">
        <v>1</v>
      </c>
      <c r="B6114" s="2" t="s">
        <v>12715</v>
      </c>
      <c r="C6114" s="1101">
        <v>6113</v>
      </c>
      <c r="D6114" s="1101">
        <v>30</v>
      </c>
      <c r="E6114" s="1101">
        <v>96</v>
      </c>
      <c r="F6114" s="1101">
        <v>597</v>
      </c>
      <c r="G6114" s="1101">
        <v>7</v>
      </c>
      <c r="H6114" s="1102">
        <f>MID(I6114,1,50)</f>
      </c>
      <c r="I6114" s="1" t="s">
        <v>12728</v>
      </c>
      <c r="J6114" s="1104" t="s">
        <v>12729</v>
      </c>
    </row>
    <row x14ac:dyDescent="0.25" r="6115" customHeight="1" ht="15">
      <c r="A6115" s="97">
        <v>1</v>
      </c>
      <c r="B6115" s="2" t="s">
        <v>12715</v>
      </c>
      <c r="C6115" s="1101">
        <v>6114</v>
      </c>
      <c r="D6115" s="1101">
        <v>30</v>
      </c>
      <c r="E6115" s="1101">
        <v>96</v>
      </c>
      <c r="F6115" s="1101">
        <v>597</v>
      </c>
      <c r="G6115" s="1101">
        <v>8</v>
      </c>
      <c r="H6115" s="1102">
        <f>MID(I6115,1,50)</f>
      </c>
      <c r="I6115" s="1" t="s">
        <v>12730</v>
      </c>
      <c r="J6115" s="1104" t="s">
        <v>12731</v>
      </c>
    </row>
    <row x14ac:dyDescent="0.25" r="6116" customHeight="1" ht="15">
      <c r="A6116" s="97">
        <v>1</v>
      </c>
      <c r="B6116" s="2" t="s">
        <v>12715</v>
      </c>
      <c r="C6116" s="1101">
        <v>6115</v>
      </c>
      <c r="D6116" s="1101">
        <v>30</v>
      </c>
      <c r="E6116" s="1101">
        <v>96</v>
      </c>
      <c r="F6116" s="1101">
        <v>597</v>
      </c>
      <c r="G6116" s="1101">
        <v>9</v>
      </c>
      <c r="H6116" s="1102">
        <f>MID(I6116,1,50)</f>
      </c>
      <c r="I6116" s="1" t="s">
        <v>12732</v>
      </c>
      <c r="J6116" s="1104" t="s">
        <v>12733</v>
      </c>
    </row>
    <row x14ac:dyDescent="0.25" r="6117" customHeight="1" ht="15">
      <c r="A6117" s="97">
        <v>1</v>
      </c>
      <c r="B6117" s="2" t="s">
        <v>12715</v>
      </c>
      <c r="C6117" s="1101">
        <v>6116</v>
      </c>
      <c r="D6117" s="1101">
        <v>30</v>
      </c>
      <c r="E6117" s="1101">
        <v>96</v>
      </c>
      <c r="F6117" s="1101">
        <v>597</v>
      </c>
      <c r="G6117" s="1101">
        <v>10</v>
      </c>
      <c r="H6117" s="1102">
        <f>MID(I6117,1,50)</f>
      </c>
      <c r="I6117" s="1" t="s">
        <v>12734</v>
      </c>
      <c r="J6117" s="1104" t="s">
        <v>12735</v>
      </c>
    </row>
    <row x14ac:dyDescent="0.25" r="6118" customHeight="1" ht="15">
      <c r="A6118" s="97">
        <v>1</v>
      </c>
      <c r="B6118" s="2" t="s">
        <v>12715</v>
      </c>
      <c r="C6118" s="1101">
        <v>6117</v>
      </c>
      <c r="D6118" s="1101">
        <v>30</v>
      </c>
      <c r="E6118" s="1101">
        <v>96</v>
      </c>
      <c r="F6118" s="1101">
        <v>597</v>
      </c>
      <c r="G6118" s="1101">
        <v>11</v>
      </c>
      <c r="H6118" s="1102">
        <f>MID(I6118,1,50)</f>
      </c>
      <c r="I6118" s="1" t="s">
        <v>12736</v>
      </c>
      <c r="J6118" s="1104" t="s">
        <v>12737</v>
      </c>
    </row>
    <row x14ac:dyDescent="0.25" r="6119" customHeight="1" ht="15">
      <c r="A6119" s="97">
        <v>1</v>
      </c>
      <c r="B6119" s="2" t="s">
        <v>12715</v>
      </c>
      <c r="C6119" s="1101">
        <v>6118</v>
      </c>
      <c r="D6119" s="1101">
        <v>30</v>
      </c>
      <c r="E6119" s="1101">
        <v>96</v>
      </c>
      <c r="F6119" s="1101">
        <v>597</v>
      </c>
      <c r="G6119" s="1101">
        <v>12</v>
      </c>
      <c r="H6119" s="1102">
        <f>MID(I6119,1,50)</f>
      </c>
      <c r="I6119" s="1" t="s">
        <v>12738</v>
      </c>
      <c r="J6119" s="1104" t="s">
        <v>12739</v>
      </c>
    </row>
    <row x14ac:dyDescent="0.25" r="6120" customHeight="1" ht="15">
      <c r="A6120" s="97">
        <v>1</v>
      </c>
      <c r="B6120" s="2" t="s">
        <v>12715</v>
      </c>
      <c r="C6120" s="1101">
        <v>6119</v>
      </c>
      <c r="D6120" s="1101">
        <v>30</v>
      </c>
      <c r="E6120" s="1101">
        <v>96</v>
      </c>
      <c r="F6120" s="1101">
        <v>597</v>
      </c>
      <c r="G6120" s="1101">
        <v>13</v>
      </c>
      <c r="H6120" s="1102">
        <f>MID(I6120,1,50)</f>
      </c>
      <c r="I6120" s="1" t="s">
        <v>12740</v>
      </c>
      <c r="J6120" s="1104" t="s">
        <v>12741</v>
      </c>
    </row>
    <row x14ac:dyDescent="0.25" r="6121" customHeight="1" ht="15">
      <c r="A6121" s="97">
        <v>1</v>
      </c>
      <c r="B6121" s="2" t="s">
        <v>12715</v>
      </c>
      <c r="C6121" s="1101">
        <v>6120</v>
      </c>
      <c r="D6121" s="1101">
        <v>30</v>
      </c>
      <c r="E6121" s="1101">
        <v>96</v>
      </c>
      <c r="F6121" s="1101">
        <v>597</v>
      </c>
      <c r="G6121" s="1101">
        <v>14</v>
      </c>
      <c r="H6121" s="1102">
        <f>MID(I6121,1,50)</f>
      </c>
      <c r="I6121" s="1" t="s">
        <v>12742</v>
      </c>
      <c r="J6121" s="1104" t="s">
        <v>12743</v>
      </c>
    </row>
    <row x14ac:dyDescent="0.25" r="6122" customHeight="1" ht="15">
      <c r="A6122" s="97">
        <v>1</v>
      </c>
      <c r="B6122" s="2" t="s">
        <v>12715</v>
      </c>
      <c r="C6122" s="1101">
        <v>6121</v>
      </c>
      <c r="D6122" s="1101">
        <v>30</v>
      </c>
      <c r="E6122" s="1101">
        <v>96</v>
      </c>
      <c r="F6122" s="1101">
        <v>597</v>
      </c>
      <c r="G6122" s="1101">
        <v>15</v>
      </c>
      <c r="H6122" s="1102">
        <f>MID(I6122,1,50)</f>
      </c>
      <c r="I6122" s="1" t="s">
        <v>12744</v>
      </c>
      <c r="J6122" s="1104" t="s">
        <v>12745</v>
      </c>
    </row>
    <row x14ac:dyDescent="0.25" r="6123" customHeight="1" ht="15">
      <c r="A6123" s="97">
        <v>1</v>
      </c>
      <c r="B6123" s="2" t="s">
        <v>12715</v>
      </c>
      <c r="C6123" s="1101">
        <v>6122</v>
      </c>
      <c r="D6123" s="1101">
        <v>30</v>
      </c>
      <c r="E6123" s="1101">
        <v>96</v>
      </c>
      <c r="F6123" s="1101">
        <v>597</v>
      </c>
      <c r="G6123" s="1101">
        <v>16</v>
      </c>
      <c r="H6123" s="1102">
        <f>MID(I6123,1,50)</f>
      </c>
      <c r="I6123" s="1" t="s">
        <v>12746</v>
      </c>
      <c r="J6123" s="1104" t="s">
        <v>12747</v>
      </c>
    </row>
    <row x14ac:dyDescent="0.25" r="6124" customHeight="1" ht="15">
      <c r="A6124" s="97">
        <v>1</v>
      </c>
      <c r="B6124" s="2" t="s">
        <v>12715</v>
      </c>
      <c r="C6124" s="1101">
        <v>6123</v>
      </c>
      <c r="D6124" s="1101">
        <v>30</v>
      </c>
      <c r="E6124" s="1101">
        <v>96</v>
      </c>
      <c r="F6124" s="1101">
        <v>597</v>
      </c>
      <c r="G6124" s="1101">
        <v>17</v>
      </c>
      <c r="H6124" s="1102">
        <f>MID(I6124,1,50)</f>
      </c>
      <c r="I6124" s="1" t="s">
        <v>12748</v>
      </c>
      <c r="J6124" s="1104" t="s">
        <v>12749</v>
      </c>
    </row>
    <row x14ac:dyDescent="0.25" r="6125" customHeight="1" ht="15">
      <c r="A6125" s="97">
        <v>1</v>
      </c>
      <c r="B6125" s="2" t="s">
        <v>12715</v>
      </c>
      <c r="C6125" s="1101">
        <v>6124</v>
      </c>
      <c r="D6125" s="1101">
        <v>30</v>
      </c>
      <c r="E6125" s="1101">
        <v>96</v>
      </c>
      <c r="F6125" s="1101">
        <v>597</v>
      </c>
      <c r="G6125" s="1101">
        <v>18</v>
      </c>
      <c r="H6125" s="1102">
        <f>MID(I6125,1,50)</f>
      </c>
      <c r="I6125" s="1" t="s">
        <v>12750</v>
      </c>
      <c r="J6125" s="1104" t="s">
        <v>12751</v>
      </c>
    </row>
    <row x14ac:dyDescent="0.25" r="6126" customHeight="1" ht="15">
      <c r="A6126" s="97">
        <v>1</v>
      </c>
      <c r="B6126" s="2" t="s">
        <v>12715</v>
      </c>
      <c r="C6126" s="1101">
        <v>6125</v>
      </c>
      <c r="D6126" s="1101">
        <v>30</v>
      </c>
      <c r="E6126" s="1101">
        <v>96</v>
      </c>
      <c r="F6126" s="1101">
        <v>597</v>
      </c>
      <c r="G6126" s="1101">
        <v>19</v>
      </c>
      <c r="H6126" s="1102">
        <f>MID(I6126,1,50)</f>
      </c>
      <c r="I6126" s="1" t="s">
        <v>12752</v>
      </c>
      <c r="J6126" s="1104" t="s">
        <v>12753</v>
      </c>
    </row>
    <row x14ac:dyDescent="0.25" r="6127" customHeight="1" ht="23.25">
      <c r="A6127" s="97">
        <v>25</v>
      </c>
      <c r="B6127" s="2" t="s">
        <v>12754</v>
      </c>
      <c r="C6127" s="1101">
        <v>6126</v>
      </c>
      <c r="D6127" s="1101">
        <v>30</v>
      </c>
      <c r="E6127" s="1101">
        <v>97</v>
      </c>
      <c r="F6127" s="1101">
        <v>598</v>
      </c>
      <c r="G6127" s="1101">
        <v>1</v>
      </c>
      <c r="H6127" s="1102">
        <f>MID(I6127,1,50)</f>
      </c>
      <c r="I6127" s="1" t="s">
        <v>12755</v>
      </c>
      <c r="J6127" s="1104" t="s">
        <v>12756</v>
      </c>
    </row>
    <row x14ac:dyDescent="0.25" r="6128" customHeight="1" ht="23.25">
      <c r="A6128" s="97">
        <v>25</v>
      </c>
      <c r="B6128" s="2" t="s">
        <v>12754</v>
      </c>
      <c r="C6128" s="1101">
        <v>6127</v>
      </c>
      <c r="D6128" s="1101">
        <v>30</v>
      </c>
      <c r="E6128" s="1101">
        <v>97</v>
      </c>
      <c r="F6128" s="1101">
        <v>598</v>
      </c>
      <c r="G6128" s="1101">
        <v>2</v>
      </c>
      <c r="H6128" s="1102">
        <f>MID(I6128,1,50)</f>
      </c>
      <c r="I6128" s="1" t="s">
        <v>12757</v>
      </c>
      <c r="J6128" s="1104" t="s">
        <v>12758</v>
      </c>
    </row>
    <row x14ac:dyDescent="0.25" r="6129" customHeight="1" ht="23.25">
      <c r="A6129" s="97">
        <v>25</v>
      </c>
      <c r="B6129" s="2" t="s">
        <v>12754</v>
      </c>
      <c r="C6129" s="1101">
        <v>6128</v>
      </c>
      <c r="D6129" s="1101">
        <v>30</v>
      </c>
      <c r="E6129" s="1101">
        <v>97</v>
      </c>
      <c r="F6129" s="1101">
        <v>598</v>
      </c>
      <c r="G6129" s="1101">
        <v>3</v>
      </c>
      <c r="H6129" s="1102">
        <f>MID(I6129,1,50)</f>
      </c>
      <c r="I6129" s="1" t="s">
        <v>12759</v>
      </c>
      <c r="J6129" s="1104" t="s">
        <v>12760</v>
      </c>
    </row>
    <row x14ac:dyDescent="0.25" r="6130" customHeight="1" ht="23.25">
      <c r="A6130" s="97">
        <v>25</v>
      </c>
      <c r="B6130" s="2" t="s">
        <v>12754</v>
      </c>
      <c r="C6130" s="1101">
        <v>6129</v>
      </c>
      <c r="D6130" s="1101">
        <v>30</v>
      </c>
      <c r="E6130" s="1101">
        <v>97</v>
      </c>
      <c r="F6130" s="1101">
        <v>598</v>
      </c>
      <c r="G6130" s="1101">
        <v>4</v>
      </c>
      <c r="H6130" s="1102">
        <f>MID(I6130,1,50)</f>
      </c>
      <c r="I6130" s="1" t="s">
        <v>12761</v>
      </c>
      <c r="J6130" s="1104" t="s">
        <v>12762</v>
      </c>
    </row>
    <row x14ac:dyDescent="0.25" r="6131" customHeight="1" ht="23.25">
      <c r="A6131" s="97">
        <v>25</v>
      </c>
      <c r="B6131" s="2" t="s">
        <v>12754</v>
      </c>
      <c r="C6131" s="1101">
        <v>6130</v>
      </c>
      <c r="D6131" s="1101">
        <v>30</v>
      </c>
      <c r="E6131" s="1101">
        <v>97</v>
      </c>
      <c r="F6131" s="1101">
        <v>598</v>
      </c>
      <c r="G6131" s="1101">
        <v>5</v>
      </c>
      <c r="H6131" s="1102">
        <f>MID(I6131,1,50)</f>
      </c>
      <c r="I6131" s="1" t="s">
        <v>12763</v>
      </c>
      <c r="J6131" s="1104" t="s">
        <v>12764</v>
      </c>
    </row>
    <row x14ac:dyDescent="0.25" r="6132" customHeight="1" ht="23.25">
      <c r="A6132" s="97">
        <v>100</v>
      </c>
      <c r="B6132" s="2" t="s">
        <v>12765</v>
      </c>
      <c r="C6132" s="1101">
        <v>6131</v>
      </c>
      <c r="D6132" s="1101">
        <v>30</v>
      </c>
      <c r="E6132" s="1101">
        <v>98</v>
      </c>
      <c r="F6132" s="1101">
        <v>598</v>
      </c>
      <c r="G6132" s="1101">
        <v>1</v>
      </c>
      <c r="H6132" s="1102">
        <f>MID(I6132,1,50)</f>
      </c>
      <c r="I6132" s="1" t="s">
        <v>12766</v>
      </c>
      <c r="J6132" s="1104" t="s">
        <v>12767</v>
      </c>
    </row>
    <row x14ac:dyDescent="0.25" r="6133" customHeight="1" ht="23.25">
      <c r="A6133" s="97">
        <v>100</v>
      </c>
      <c r="B6133" s="2" t="s">
        <v>12765</v>
      </c>
      <c r="C6133" s="1101">
        <v>6132</v>
      </c>
      <c r="D6133" s="1101">
        <v>30</v>
      </c>
      <c r="E6133" s="1101">
        <v>98</v>
      </c>
      <c r="F6133" s="1101">
        <v>598</v>
      </c>
      <c r="G6133" s="1101">
        <v>2</v>
      </c>
      <c r="H6133" s="1102">
        <f>MID(I6133,1,50)</f>
      </c>
      <c r="I6133" s="1" t="s">
        <v>12768</v>
      </c>
      <c r="J6133" s="1104" t="s">
        <v>12769</v>
      </c>
    </row>
    <row x14ac:dyDescent="0.25" r="6134" customHeight="1" ht="23.25">
      <c r="A6134" s="97">
        <v>100</v>
      </c>
      <c r="B6134" s="2" t="s">
        <v>12765</v>
      </c>
      <c r="C6134" s="1101">
        <v>6133</v>
      </c>
      <c r="D6134" s="1101">
        <v>30</v>
      </c>
      <c r="E6134" s="1101">
        <v>98</v>
      </c>
      <c r="F6134" s="1101">
        <v>598</v>
      </c>
      <c r="G6134" s="1101">
        <v>3</v>
      </c>
      <c r="H6134" s="1102">
        <f>MID(I6134,1,50)</f>
      </c>
      <c r="I6134" s="1" t="s">
        <v>12770</v>
      </c>
      <c r="J6134" s="1104" t="s">
        <v>12771</v>
      </c>
    </row>
    <row x14ac:dyDescent="0.25" r="6135" customHeight="1" ht="23.25">
      <c r="A6135" s="97">
        <v>100</v>
      </c>
      <c r="B6135" s="2" t="s">
        <v>12765</v>
      </c>
      <c r="C6135" s="1101">
        <v>6134</v>
      </c>
      <c r="D6135" s="1101">
        <v>30</v>
      </c>
      <c r="E6135" s="1101">
        <v>98</v>
      </c>
      <c r="F6135" s="1101">
        <v>598</v>
      </c>
      <c r="G6135" s="1101">
        <v>4</v>
      </c>
      <c r="H6135" s="1102">
        <f>MID(I6135,1,50)</f>
      </c>
      <c r="I6135" s="1" t="s">
        <v>12772</v>
      </c>
      <c r="J6135" s="1104" t="s">
        <v>12773</v>
      </c>
    </row>
    <row x14ac:dyDescent="0.25" r="6136" customHeight="1" ht="23.25">
      <c r="A6136" s="97">
        <v>100</v>
      </c>
      <c r="B6136" s="2" t="s">
        <v>12765</v>
      </c>
      <c r="C6136" s="1101">
        <v>6135</v>
      </c>
      <c r="D6136" s="1101">
        <v>30</v>
      </c>
      <c r="E6136" s="1101">
        <v>98</v>
      </c>
      <c r="F6136" s="1101">
        <v>598</v>
      </c>
      <c r="G6136" s="1101">
        <v>5</v>
      </c>
      <c r="H6136" s="1102">
        <f>MID(I6136,1,50)</f>
      </c>
      <c r="I6136" s="1" t="s">
        <v>12774</v>
      </c>
      <c r="J6136" s="1104" t="s">
        <v>12775</v>
      </c>
    </row>
    <row x14ac:dyDescent="0.25" r="6137" customHeight="1" ht="23.25">
      <c r="A6137" s="97">
        <v>100</v>
      </c>
      <c r="B6137" s="2" t="s">
        <v>12765</v>
      </c>
      <c r="C6137" s="1101">
        <v>6136</v>
      </c>
      <c r="D6137" s="1101">
        <v>30</v>
      </c>
      <c r="E6137" s="1101">
        <v>98</v>
      </c>
      <c r="F6137" s="1101">
        <v>598</v>
      </c>
      <c r="G6137" s="1101">
        <v>6</v>
      </c>
      <c r="H6137" s="1102">
        <f>MID(I6137,1,50)</f>
      </c>
      <c r="I6137" s="1" t="s">
        <v>12776</v>
      </c>
      <c r="J6137" s="1104" t="s">
        <v>12777</v>
      </c>
    </row>
    <row x14ac:dyDescent="0.25" r="6138" customHeight="1" ht="23.25">
      <c r="A6138" s="97">
        <v>100</v>
      </c>
      <c r="B6138" s="2" t="s">
        <v>12765</v>
      </c>
      <c r="C6138" s="1101">
        <v>6137</v>
      </c>
      <c r="D6138" s="1101">
        <v>30</v>
      </c>
      <c r="E6138" s="1101">
        <v>98</v>
      </c>
      <c r="F6138" s="1101">
        <v>598</v>
      </c>
      <c r="G6138" s="1101">
        <v>7</v>
      </c>
      <c r="H6138" s="1102">
        <f>MID(I6138,1,50)</f>
      </c>
      <c r="I6138" s="1" t="s">
        <v>12778</v>
      </c>
      <c r="J6138" s="1104" t="s">
        <v>12779</v>
      </c>
    </row>
    <row x14ac:dyDescent="0.25" r="6139" customHeight="1" ht="23.25">
      <c r="A6139" s="97">
        <v>100</v>
      </c>
      <c r="B6139" s="2" t="s">
        <v>12765</v>
      </c>
      <c r="C6139" s="1101">
        <v>6138</v>
      </c>
      <c r="D6139" s="1101">
        <v>30</v>
      </c>
      <c r="E6139" s="1101">
        <v>98</v>
      </c>
      <c r="F6139" s="1101">
        <v>598</v>
      </c>
      <c r="G6139" s="1101">
        <v>8</v>
      </c>
      <c r="H6139" s="1102">
        <f>MID(I6139,1,50)</f>
      </c>
      <c r="I6139" s="1" t="s">
        <v>12780</v>
      </c>
      <c r="J6139" s="1104" t="s">
        <v>12781</v>
      </c>
    </row>
    <row x14ac:dyDescent="0.25" r="6140" customHeight="1" ht="23.25">
      <c r="A6140" s="97">
        <v>93</v>
      </c>
      <c r="B6140" s="2" t="s">
        <v>12782</v>
      </c>
      <c r="C6140" s="1101">
        <v>6139</v>
      </c>
      <c r="D6140" s="1101">
        <v>30</v>
      </c>
      <c r="E6140" s="1101">
        <v>99</v>
      </c>
      <c r="F6140" s="1101">
        <v>599</v>
      </c>
      <c r="G6140" s="1101">
        <v>1</v>
      </c>
      <c r="H6140" s="1102">
        <f>MID(I6140,1,50)</f>
      </c>
      <c r="I6140" s="1" t="s">
        <v>12783</v>
      </c>
      <c r="J6140" s="1104" t="s">
        <v>12784</v>
      </c>
    </row>
    <row x14ac:dyDescent="0.25" r="6141" customHeight="1" ht="23.25">
      <c r="A6141" s="97">
        <v>93</v>
      </c>
      <c r="B6141" s="2" t="s">
        <v>12782</v>
      </c>
      <c r="C6141" s="1101">
        <v>6140</v>
      </c>
      <c r="D6141" s="1101">
        <v>30</v>
      </c>
      <c r="E6141" s="1101">
        <v>99</v>
      </c>
      <c r="F6141" s="1101">
        <v>599</v>
      </c>
      <c r="G6141" s="1101">
        <v>2</v>
      </c>
      <c r="H6141" s="1102">
        <f>MID(I6141,1,50)</f>
      </c>
      <c r="I6141" s="1" t="s">
        <v>12785</v>
      </c>
      <c r="J6141" s="1104" t="s">
        <v>12786</v>
      </c>
    </row>
    <row x14ac:dyDescent="0.25" r="6142" customHeight="1" ht="23.25">
      <c r="A6142" s="97">
        <v>93</v>
      </c>
      <c r="B6142" s="2" t="s">
        <v>12782</v>
      </c>
      <c r="C6142" s="1101">
        <v>6141</v>
      </c>
      <c r="D6142" s="1101">
        <v>30</v>
      </c>
      <c r="E6142" s="1101">
        <v>99</v>
      </c>
      <c r="F6142" s="1101">
        <v>599</v>
      </c>
      <c r="G6142" s="1101">
        <v>3</v>
      </c>
      <c r="H6142" s="1102">
        <f>MID(I6142,1,50)</f>
      </c>
      <c r="I6142" s="1" t="s">
        <v>12787</v>
      </c>
      <c r="J6142" s="1104" t="s">
        <v>12788</v>
      </c>
    </row>
    <row x14ac:dyDescent="0.25" r="6143" customHeight="1" ht="23.25">
      <c r="A6143" s="97">
        <v>93</v>
      </c>
      <c r="B6143" s="2" t="s">
        <v>12782</v>
      </c>
      <c r="C6143" s="1101">
        <v>6142</v>
      </c>
      <c r="D6143" s="1101">
        <v>30</v>
      </c>
      <c r="E6143" s="1101">
        <v>99</v>
      </c>
      <c r="F6143" s="1101">
        <v>599</v>
      </c>
      <c r="G6143" s="1101">
        <v>4</v>
      </c>
      <c r="H6143" s="1102">
        <f>MID(I6143,1,50)</f>
      </c>
      <c r="I6143" s="1" t="s">
        <v>12789</v>
      </c>
      <c r="J6143" s="1104" t="s">
        <v>12790</v>
      </c>
    </row>
    <row x14ac:dyDescent="0.25" r="6144" customHeight="1" ht="23.25">
      <c r="A6144" s="97">
        <v>93</v>
      </c>
      <c r="B6144" s="2" t="s">
        <v>12782</v>
      </c>
      <c r="C6144" s="1101">
        <v>6143</v>
      </c>
      <c r="D6144" s="1101">
        <v>30</v>
      </c>
      <c r="E6144" s="1101">
        <v>99</v>
      </c>
      <c r="F6144" s="1101">
        <v>599</v>
      </c>
      <c r="G6144" s="1101">
        <v>5</v>
      </c>
      <c r="H6144" s="1102">
        <f>MID(I6144,1,50)</f>
      </c>
      <c r="I6144" s="1" t="s">
        <v>12791</v>
      </c>
      <c r="J6144" s="1104" t="s">
        <v>12792</v>
      </c>
    </row>
    <row x14ac:dyDescent="0.25" r="6145" customHeight="1" ht="23.25">
      <c r="A6145" s="97">
        <v>93</v>
      </c>
      <c r="B6145" s="2" t="s">
        <v>12782</v>
      </c>
      <c r="C6145" s="1101">
        <v>6144</v>
      </c>
      <c r="D6145" s="1101">
        <v>30</v>
      </c>
      <c r="E6145" s="1101">
        <v>99</v>
      </c>
      <c r="F6145" s="1101">
        <v>599</v>
      </c>
      <c r="G6145" s="1101">
        <v>6</v>
      </c>
      <c r="H6145" s="1102">
        <f>MID(I6145,1,50)</f>
      </c>
      <c r="I6145" s="1" t="s">
        <v>12793</v>
      </c>
      <c r="J6145" s="1104" t="s">
        <v>12794</v>
      </c>
    </row>
    <row x14ac:dyDescent="0.25" r="6146" customHeight="1" ht="23.25">
      <c r="A6146" s="97">
        <v>93</v>
      </c>
      <c r="B6146" s="2" t="s">
        <v>12782</v>
      </c>
      <c r="C6146" s="1101">
        <v>6145</v>
      </c>
      <c r="D6146" s="1101">
        <v>30</v>
      </c>
      <c r="E6146" s="1101">
        <v>99</v>
      </c>
      <c r="F6146" s="1101">
        <v>599</v>
      </c>
      <c r="G6146" s="1101">
        <v>7</v>
      </c>
      <c r="H6146" s="1102">
        <f>MID(I6146,1,50)</f>
      </c>
      <c r="I6146" s="1" t="s">
        <v>12795</v>
      </c>
      <c r="J6146" s="1104" t="s">
        <v>12796</v>
      </c>
    </row>
    <row x14ac:dyDescent="0.25" r="6147" customHeight="1" ht="23.25">
      <c r="A6147" s="97">
        <v>93</v>
      </c>
      <c r="B6147" s="2" t="s">
        <v>12782</v>
      </c>
      <c r="C6147" s="1101">
        <v>6146</v>
      </c>
      <c r="D6147" s="1101">
        <v>30</v>
      </c>
      <c r="E6147" s="1101">
        <v>99</v>
      </c>
      <c r="F6147" s="1101">
        <v>599</v>
      </c>
      <c r="G6147" s="1101">
        <v>8</v>
      </c>
      <c r="H6147" s="1102">
        <f>MID(I6147,1,50)</f>
      </c>
      <c r="I6147" s="1" t="s">
        <v>12797</v>
      </c>
      <c r="J6147" s="1104" t="s">
        <v>12798</v>
      </c>
    </row>
    <row x14ac:dyDescent="0.25" r="6148" customHeight="1" ht="23.25">
      <c r="A6148" s="97">
        <v>14</v>
      </c>
      <c r="B6148" s="2" t="s">
        <v>12799</v>
      </c>
      <c r="C6148" s="1101">
        <v>6147</v>
      </c>
      <c r="D6148" s="1101">
        <v>30</v>
      </c>
      <c r="E6148" s="1101">
        <v>100</v>
      </c>
      <c r="F6148" s="1101">
        <v>599</v>
      </c>
      <c r="G6148" s="1101">
        <v>1</v>
      </c>
      <c r="H6148" s="1102">
        <f>MID(I6148,1,50)</f>
      </c>
      <c r="I6148" s="1" t="s">
        <v>12800</v>
      </c>
      <c r="J6148" s="1104" t="s">
        <v>12801</v>
      </c>
    </row>
    <row x14ac:dyDescent="0.25" r="6149" customHeight="1" ht="23.25">
      <c r="A6149" s="97">
        <v>14</v>
      </c>
      <c r="B6149" s="2" t="s">
        <v>12799</v>
      </c>
      <c r="C6149" s="1101">
        <v>6148</v>
      </c>
      <c r="D6149" s="1101">
        <v>30</v>
      </c>
      <c r="E6149" s="1101">
        <v>100</v>
      </c>
      <c r="F6149" s="1101">
        <v>599</v>
      </c>
      <c r="G6149" s="1101">
        <v>2</v>
      </c>
      <c r="H6149" s="1102">
        <f>MID(I6149,1,50)</f>
      </c>
      <c r="I6149" s="1" t="s">
        <v>12802</v>
      </c>
      <c r="J6149" s="1104" t="s">
        <v>12803</v>
      </c>
    </row>
    <row x14ac:dyDescent="0.25" r="6150" customHeight="1" ht="23.25">
      <c r="A6150" s="97">
        <v>14</v>
      </c>
      <c r="B6150" s="2" t="s">
        <v>12799</v>
      </c>
      <c r="C6150" s="1101">
        <v>6149</v>
      </c>
      <c r="D6150" s="1101">
        <v>30</v>
      </c>
      <c r="E6150" s="1101">
        <v>100</v>
      </c>
      <c r="F6150" s="1101">
        <v>599</v>
      </c>
      <c r="G6150" s="1101">
        <v>3</v>
      </c>
      <c r="H6150" s="1102">
        <f>MID(I6150,1,50)</f>
      </c>
      <c r="I6150" s="1" t="s">
        <v>12804</v>
      </c>
      <c r="J6150" s="1104" t="s">
        <v>12805</v>
      </c>
    </row>
    <row x14ac:dyDescent="0.25" r="6151" customHeight="1" ht="23.25">
      <c r="A6151" s="97">
        <v>14</v>
      </c>
      <c r="B6151" s="2" t="s">
        <v>12799</v>
      </c>
      <c r="C6151" s="1101">
        <v>6150</v>
      </c>
      <c r="D6151" s="1101">
        <v>30</v>
      </c>
      <c r="E6151" s="1101">
        <v>100</v>
      </c>
      <c r="F6151" s="1101">
        <v>599</v>
      </c>
      <c r="G6151" s="1101">
        <v>4</v>
      </c>
      <c r="H6151" s="1102">
        <f>MID(I6151,1,50)</f>
      </c>
      <c r="I6151" s="1" t="s">
        <v>12806</v>
      </c>
      <c r="J6151" s="1104" t="s">
        <v>12807</v>
      </c>
    </row>
    <row x14ac:dyDescent="0.25" r="6152" customHeight="1" ht="23.25">
      <c r="A6152" s="97">
        <v>14</v>
      </c>
      <c r="B6152" s="2" t="s">
        <v>12799</v>
      </c>
      <c r="C6152" s="1101">
        <v>6151</v>
      </c>
      <c r="D6152" s="1101">
        <v>30</v>
      </c>
      <c r="E6152" s="1101">
        <v>100</v>
      </c>
      <c r="F6152" s="1101">
        <v>599</v>
      </c>
      <c r="G6152" s="1101">
        <v>5</v>
      </c>
      <c r="H6152" s="1102">
        <f>MID(I6152,1,50)</f>
      </c>
      <c r="I6152" s="1" t="s">
        <v>12808</v>
      </c>
      <c r="J6152" s="1104" t="s">
        <v>12809</v>
      </c>
    </row>
    <row x14ac:dyDescent="0.25" r="6153" customHeight="1" ht="23.25">
      <c r="A6153" s="97">
        <v>14</v>
      </c>
      <c r="B6153" s="2" t="s">
        <v>12799</v>
      </c>
      <c r="C6153" s="1101">
        <v>6152</v>
      </c>
      <c r="D6153" s="1101">
        <v>30</v>
      </c>
      <c r="E6153" s="1101">
        <v>100</v>
      </c>
      <c r="F6153" s="1101">
        <v>599</v>
      </c>
      <c r="G6153" s="1101">
        <v>6</v>
      </c>
      <c r="H6153" s="1102">
        <f>MID(I6153,1,50)</f>
      </c>
      <c r="I6153" s="1" t="s">
        <v>12810</v>
      </c>
      <c r="J6153" s="1104" t="s">
        <v>12811</v>
      </c>
    </row>
    <row x14ac:dyDescent="0.25" r="6154" customHeight="1" ht="23.25">
      <c r="A6154" s="97">
        <v>14</v>
      </c>
      <c r="B6154" s="2" t="s">
        <v>12799</v>
      </c>
      <c r="C6154" s="1101">
        <v>6153</v>
      </c>
      <c r="D6154" s="1101">
        <v>30</v>
      </c>
      <c r="E6154" s="1101">
        <v>100</v>
      </c>
      <c r="F6154" s="1101">
        <v>599</v>
      </c>
      <c r="G6154" s="1101">
        <v>7</v>
      </c>
      <c r="H6154" s="1102">
        <f>MID(I6154,1,50)</f>
      </c>
      <c r="I6154" s="1" t="s">
        <v>12812</v>
      </c>
      <c r="J6154" s="1104" t="s">
        <v>12813</v>
      </c>
    </row>
    <row x14ac:dyDescent="0.25" r="6155" customHeight="1" ht="23.25">
      <c r="A6155" s="97">
        <v>14</v>
      </c>
      <c r="B6155" s="2" t="s">
        <v>12799</v>
      </c>
      <c r="C6155" s="1101">
        <v>6154</v>
      </c>
      <c r="D6155" s="1101">
        <v>30</v>
      </c>
      <c r="E6155" s="1101">
        <v>100</v>
      </c>
      <c r="F6155" s="1101">
        <v>599</v>
      </c>
      <c r="G6155" s="1101">
        <v>8</v>
      </c>
      <c r="H6155" s="1102">
        <f>MID(I6155,1,50)</f>
      </c>
      <c r="I6155" s="1" t="s">
        <v>12814</v>
      </c>
      <c r="J6155" s="1104" t="s">
        <v>12815</v>
      </c>
    </row>
    <row x14ac:dyDescent="0.25" r="6156" customHeight="1" ht="23.25">
      <c r="A6156" s="97">
        <v>14</v>
      </c>
      <c r="B6156" s="2" t="s">
        <v>12799</v>
      </c>
      <c r="C6156" s="1101">
        <v>6155</v>
      </c>
      <c r="D6156" s="1101">
        <v>30</v>
      </c>
      <c r="E6156" s="1101">
        <v>100</v>
      </c>
      <c r="F6156" s="1101">
        <v>599</v>
      </c>
      <c r="G6156" s="1101">
        <v>9</v>
      </c>
      <c r="H6156" s="1102">
        <f>MID(I6156,1,50)</f>
      </c>
      <c r="I6156" s="1" t="s">
        <v>12816</v>
      </c>
      <c r="J6156" s="1104" t="s">
        <v>12817</v>
      </c>
    </row>
    <row x14ac:dyDescent="0.25" r="6157" customHeight="1" ht="23.25">
      <c r="A6157" s="97">
        <v>14</v>
      </c>
      <c r="B6157" s="2" t="s">
        <v>12799</v>
      </c>
      <c r="C6157" s="1101">
        <v>6156</v>
      </c>
      <c r="D6157" s="1101">
        <v>30</v>
      </c>
      <c r="E6157" s="1101">
        <v>100</v>
      </c>
      <c r="F6157" s="1101">
        <v>599</v>
      </c>
      <c r="G6157" s="1101">
        <v>10</v>
      </c>
      <c r="H6157" s="1102">
        <f>MID(I6157,1,50)</f>
      </c>
      <c r="I6157" s="1" t="s">
        <v>12818</v>
      </c>
      <c r="J6157" s="1104" t="s">
        <v>12819</v>
      </c>
    </row>
    <row x14ac:dyDescent="0.25" r="6158" customHeight="1" ht="23.25">
      <c r="A6158" s="97">
        <v>14</v>
      </c>
      <c r="B6158" s="2" t="s">
        <v>12799</v>
      </c>
      <c r="C6158" s="1101">
        <v>6157</v>
      </c>
      <c r="D6158" s="1101">
        <v>30</v>
      </c>
      <c r="E6158" s="1101">
        <v>100</v>
      </c>
      <c r="F6158" s="1101">
        <v>599</v>
      </c>
      <c r="G6158" s="1101">
        <v>11</v>
      </c>
      <c r="H6158" s="1102">
        <f>MID(I6158,1,50)</f>
      </c>
      <c r="I6158" s="1" t="s">
        <v>12820</v>
      </c>
      <c r="J6158" s="1104" t="s">
        <v>12821</v>
      </c>
    </row>
    <row x14ac:dyDescent="0.25" r="6159" customHeight="1" ht="23.25">
      <c r="A6159" s="97">
        <v>30</v>
      </c>
      <c r="B6159" s="2" t="s">
        <v>12822</v>
      </c>
      <c r="C6159" s="1101">
        <v>6158</v>
      </c>
      <c r="D6159" s="1101">
        <v>30</v>
      </c>
      <c r="E6159" s="1101">
        <v>101</v>
      </c>
      <c r="F6159" s="1101">
        <v>600</v>
      </c>
      <c r="G6159" s="1101">
        <v>1</v>
      </c>
      <c r="H6159" s="1102">
        <f>MID(I6159,1,50)</f>
      </c>
      <c r="I6159" s="1" t="s">
        <v>12823</v>
      </c>
      <c r="J6159" s="1104" t="s">
        <v>12824</v>
      </c>
    </row>
    <row x14ac:dyDescent="0.25" r="6160" customHeight="1" ht="23.25">
      <c r="A6160" s="97">
        <v>30</v>
      </c>
      <c r="B6160" s="2" t="s">
        <v>12822</v>
      </c>
      <c r="C6160" s="1101">
        <v>6159</v>
      </c>
      <c r="D6160" s="1101">
        <v>30</v>
      </c>
      <c r="E6160" s="1101">
        <v>101</v>
      </c>
      <c r="F6160" s="1101">
        <v>600</v>
      </c>
      <c r="G6160" s="1101">
        <v>2</v>
      </c>
      <c r="H6160" s="1102">
        <f>MID(I6160,1,50)</f>
      </c>
      <c r="I6160" s="1" t="s">
        <v>12825</v>
      </c>
      <c r="J6160" s="1104" t="s">
        <v>12826</v>
      </c>
    </row>
    <row x14ac:dyDescent="0.25" r="6161" customHeight="1" ht="23.25">
      <c r="A6161" s="97">
        <v>30</v>
      </c>
      <c r="B6161" s="2" t="s">
        <v>12822</v>
      </c>
      <c r="C6161" s="1101">
        <v>6160</v>
      </c>
      <c r="D6161" s="1101">
        <v>30</v>
      </c>
      <c r="E6161" s="1101">
        <v>101</v>
      </c>
      <c r="F6161" s="1101">
        <v>600</v>
      </c>
      <c r="G6161" s="1101">
        <v>3</v>
      </c>
      <c r="H6161" s="1102">
        <f>MID(I6161,1,50)</f>
      </c>
      <c r="I6161" s="1" t="s">
        <v>12827</v>
      </c>
      <c r="J6161" s="1104" t="s">
        <v>12828</v>
      </c>
    </row>
    <row x14ac:dyDescent="0.25" r="6162" customHeight="1" ht="23.25">
      <c r="A6162" s="97">
        <v>30</v>
      </c>
      <c r="B6162" s="2" t="s">
        <v>12822</v>
      </c>
      <c r="C6162" s="1101">
        <v>6161</v>
      </c>
      <c r="D6162" s="1101">
        <v>30</v>
      </c>
      <c r="E6162" s="1101">
        <v>101</v>
      </c>
      <c r="F6162" s="1101">
        <v>600</v>
      </c>
      <c r="G6162" s="1101">
        <v>4</v>
      </c>
      <c r="H6162" s="1102">
        <f>MID(I6162,1,50)</f>
      </c>
      <c r="I6162" s="1" t="s">
        <v>12829</v>
      </c>
      <c r="J6162" s="1104" t="s">
        <v>12830</v>
      </c>
    </row>
    <row x14ac:dyDescent="0.25" r="6163" customHeight="1" ht="23.25">
      <c r="A6163" s="97">
        <v>30</v>
      </c>
      <c r="B6163" s="2" t="s">
        <v>12822</v>
      </c>
      <c r="C6163" s="1101">
        <v>6162</v>
      </c>
      <c r="D6163" s="1101">
        <v>30</v>
      </c>
      <c r="E6163" s="1101">
        <v>101</v>
      </c>
      <c r="F6163" s="1101">
        <v>600</v>
      </c>
      <c r="G6163" s="1101">
        <v>5</v>
      </c>
      <c r="H6163" s="1102">
        <f>MID(I6163,1,50)</f>
      </c>
      <c r="I6163" s="1" t="s">
        <v>12831</v>
      </c>
      <c r="J6163" s="1104" t="s">
        <v>12832</v>
      </c>
    </row>
    <row x14ac:dyDescent="0.25" r="6164" customHeight="1" ht="23.25">
      <c r="A6164" s="97">
        <v>30</v>
      </c>
      <c r="B6164" s="2" t="s">
        <v>12822</v>
      </c>
      <c r="C6164" s="1101">
        <v>6163</v>
      </c>
      <c r="D6164" s="1101">
        <v>30</v>
      </c>
      <c r="E6164" s="1101">
        <v>101</v>
      </c>
      <c r="F6164" s="1101">
        <v>600</v>
      </c>
      <c r="G6164" s="1101">
        <v>6</v>
      </c>
      <c r="H6164" s="1102">
        <f>MID(I6164,1,50)</f>
      </c>
      <c r="I6164" s="1" t="s">
        <v>12833</v>
      </c>
      <c r="J6164" s="1104" t="s">
        <v>12834</v>
      </c>
    </row>
    <row x14ac:dyDescent="0.25" r="6165" customHeight="1" ht="23.25">
      <c r="A6165" s="97">
        <v>30</v>
      </c>
      <c r="B6165" s="2" t="s">
        <v>12822</v>
      </c>
      <c r="C6165" s="1101">
        <v>6164</v>
      </c>
      <c r="D6165" s="1101">
        <v>30</v>
      </c>
      <c r="E6165" s="1101">
        <v>101</v>
      </c>
      <c r="F6165" s="1101">
        <v>600</v>
      </c>
      <c r="G6165" s="1101">
        <v>7</v>
      </c>
      <c r="H6165" s="1102">
        <f>MID(I6165,1,50)</f>
      </c>
      <c r="I6165" s="1" t="s">
        <v>12835</v>
      </c>
      <c r="J6165" s="1104" t="s">
        <v>12836</v>
      </c>
    </row>
    <row x14ac:dyDescent="0.25" r="6166" customHeight="1" ht="23.25">
      <c r="A6166" s="97">
        <v>30</v>
      </c>
      <c r="B6166" s="2" t="s">
        <v>12822</v>
      </c>
      <c r="C6166" s="1101">
        <v>6165</v>
      </c>
      <c r="D6166" s="1101">
        <v>30</v>
      </c>
      <c r="E6166" s="1101">
        <v>101</v>
      </c>
      <c r="F6166" s="1101">
        <v>600</v>
      </c>
      <c r="G6166" s="1101">
        <v>8</v>
      </c>
      <c r="H6166" s="1102">
        <f>MID(I6166,1,50)</f>
      </c>
      <c r="I6166" s="1" t="s">
        <v>12837</v>
      </c>
      <c r="J6166" s="1104" t="s">
        <v>12838</v>
      </c>
    </row>
    <row x14ac:dyDescent="0.25" r="6167" customHeight="1" ht="23.25">
      <c r="A6167" s="97">
        <v>30</v>
      </c>
      <c r="B6167" s="2" t="s">
        <v>12822</v>
      </c>
      <c r="C6167" s="1101">
        <v>6166</v>
      </c>
      <c r="D6167" s="1101">
        <v>30</v>
      </c>
      <c r="E6167" s="1101">
        <v>101</v>
      </c>
      <c r="F6167" s="1101">
        <v>600</v>
      </c>
      <c r="G6167" s="1101">
        <v>9</v>
      </c>
      <c r="H6167" s="1102">
        <f>MID(I6167,1,50)</f>
      </c>
      <c r="I6167" s="1" t="s">
        <v>12839</v>
      </c>
      <c r="J6167" s="1104" t="s">
        <v>12840</v>
      </c>
    </row>
    <row x14ac:dyDescent="0.25" r="6168" customHeight="1" ht="23.25">
      <c r="A6168" s="97">
        <v>30</v>
      </c>
      <c r="B6168" s="2" t="s">
        <v>12822</v>
      </c>
      <c r="C6168" s="1101">
        <v>6167</v>
      </c>
      <c r="D6168" s="1101">
        <v>30</v>
      </c>
      <c r="E6168" s="1101">
        <v>101</v>
      </c>
      <c r="F6168" s="1101">
        <v>600</v>
      </c>
      <c r="G6168" s="1101">
        <v>10</v>
      </c>
      <c r="H6168" s="1102">
        <f>MID(I6168,1,50)</f>
      </c>
      <c r="I6168" s="1" t="s">
        <v>12841</v>
      </c>
      <c r="J6168" s="1104" t="s">
        <v>12842</v>
      </c>
    </row>
    <row x14ac:dyDescent="0.25" r="6169" customHeight="1" ht="23.25">
      <c r="A6169" s="97">
        <v>30</v>
      </c>
      <c r="B6169" s="2" t="s">
        <v>12822</v>
      </c>
      <c r="C6169" s="1101">
        <v>6168</v>
      </c>
      <c r="D6169" s="1101">
        <v>30</v>
      </c>
      <c r="E6169" s="1101">
        <v>101</v>
      </c>
      <c r="F6169" s="1101">
        <v>600</v>
      </c>
      <c r="G6169" s="1101">
        <v>11</v>
      </c>
      <c r="H6169" s="1102">
        <f>MID(I6169,1,50)</f>
      </c>
      <c r="I6169" s="1" t="s">
        <v>12843</v>
      </c>
      <c r="J6169" s="1104" t="s">
        <v>12844</v>
      </c>
    </row>
    <row x14ac:dyDescent="0.25" r="6170" customHeight="1" ht="23.25">
      <c r="A6170" s="97">
        <v>16</v>
      </c>
      <c r="B6170" s="2" t="s">
        <v>12845</v>
      </c>
      <c r="C6170" s="1101">
        <v>6169</v>
      </c>
      <c r="D6170" s="1101">
        <v>30</v>
      </c>
      <c r="E6170" s="1101">
        <v>102</v>
      </c>
      <c r="F6170" s="1101">
        <v>600</v>
      </c>
      <c r="G6170" s="1101">
        <v>1</v>
      </c>
      <c r="H6170" s="1102">
        <f>MID(I6170,1,50)</f>
      </c>
      <c r="I6170" s="1" t="s">
        <v>12846</v>
      </c>
      <c r="J6170" s="1104" t="s">
        <v>12847</v>
      </c>
    </row>
    <row x14ac:dyDescent="0.25" r="6171" customHeight="1" ht="23.25">
      <c r="A6171" s="97">
        <v>16</v>
      </c>
      <c r="B6171" s="2" t="s">
        <v>12845</v>
      </c>
      <c r="C6171" s="1101">
        <v>6170</v>
      </c>
      <c r="D6171" s="1101">
        <v>30</v>
      </c>
      <c r="E6171" s="1101">
        <v>102</v>
      </c>
      <c r="F6171" s="1101">
        <v>600</v>
      </c>
      <c r="G6171" s="1101">
        <v>2</v>
      </c>
      <c r="H6171" s="1102">
        <f>MID(I6171,1,50)</f>
      </c>
      <c r="I6171" s="1" t="s">
        <v>12848</v>
      </c>
      <c r="J6171" s="1104" t="s">
        <v>12849</v>
      </c>
    </row>
    <row x14ac:dyDescent="0.25" r="6172" customHeight="1" ht="23.25">
      <c r="A6172" s="97">
        <v>16</v>
      </c>
      <c r="B6172" s="2" t="s">
        <v>12845</v>
      </c>
      <c r="C6172" s="1101">
        <v>6171</v>
      </c>
      <c r="D6172" s="1101">
        <v>30</v>
      </c>
      <c r="E6172" s="1101">
        <v>102</v>
      </c>
      <c r="F6172" s="1101">
        <v>600</v>
      </c>
      <c r="G6172" s="1101">
        <v>3</v>
      </c>
      <c r="H6172" s="1102">
        <f>MID(I6172,1,50)</f>
      </c>
      <c r="I6172" s="1" t="s">
        <v>12850</v>
      </c>
      <c r="J6172" s="1104" t="s">
        <v>12851</v>
      </c>
    </row>
    <row x14ac:dyDescent="0.25" r="6173" customHeight="1" ht="23.25">
      <c r="A6173" s="97">
        <v>16</v>
      </c>
      <c r="B6173" s="2" t="s">
        <v>12845</v>
      </c>
      <c r="C6173" s="1101">
        <v>6172</v>
      </c>
      <c r="D6173" s="1101">
        <v>30</v>
      </c>
      <c r="E6173" s="1101">
        <v>102</v>
      </c>
      <c r="F6173" s="1101">
        <v>600</v>
      </c>
      <c r="G6173" s="1101">
        <v>4</v>
      </c>
      <c r="H6173" s="1102">
        <f>MID(I6173,1,50)</f>
      </c>
      <c r="I6173" s="1" t="s">
        <v>12852</v>
      </c>
      <c r="J6173" s="1104" t="s">
        <v>12853</v>
      </c>
    </row>
    <row x14ac:dyDescent="0.25" r="6174" customHeight="1" ht="23.25">
      <c r="A6174" s="97">
        <v>16</v>
      </c>
      <c r="B6174" s="2" t="s">
        <v>12845</v>
      </c>
      <c r="C6174" s="1101">
        <v>6173</v>
      </c>
      <c r="D6174" s="1101">
        <v>30</v>
      </c>
      <c r="E6174" s="1101">
        <v>102</v>
      </c>
      <c r="F6174" s="1101">
        <v>600</v>
      </c>
      <c r="G6174" s="1101">
        <v>5</v>
      </c>
      <c r="H6174" s="1102">
        <f>MID(I6174,1,50)</f>
      </c>
      <c r="I6174" s="1" t="s">
        <v>12854</v>
      </c>
      <c r="J6174" s="1104" t="s">
        <v>12855</v>
      </c>
    </row>
    <row x14ac:dyDescent="0.25" r="6175" customHeight="1" ht="23.25">
      <c r="A6175" s="97">
        <v>16</v>
      </c>
      <c r="B6175" s="2" t="s">
        <v>12845</v>
      </c>
      <c r="C6175" s="1101">
        <v>6174</v>
      </c>
      <c r="D6175" s="1101">
        <v>30</v>
      </c>
      <c r="E6175" s="1101">
        <v>102</v>
      </c>
      <c r="F6175" s="1101">
        <v>600</v>
      </c>
      <c r="G6175" s="1101">
        <v>6</v>
      </c>
      <c r="H6175" s="1102">
        <f>MID(I6175,1,50)</f>
      </c>
      <c r="I6175" s="1" t="s">
        <v>12856</v>
      </c>
      <c r="J6175" s="1104" t="s">
        <v>12857</v>
      </c>
    </row>
    <row x14ac:dyDescent="0.25" r="6176" customHeight="1" ht="23.25">
      <c r="A6176" s="97">
        <v>16</v>
      </c>
      <c r="B6176" s="2" t="s">
        <v>12845</v>
      </c>
      <c r="C6176" s="1101">
        <v>6175</v>
      </c>
      <c r="D6176" s="1101">
        <v>30</v>
      </c>
      <c r="E6176" s="1101">
        <v>102</v>
      </c>
      <c r="F6176" s="1101">
        <v>600</v>
      </c>
      <c r="G6176" s="1101">
        <v>7</v>
      </c>
      <c r="H6176" s="1102">
        <f>MID(I6176,1,50)</f>
      </c>
      <c r="I6176" s="1" t="s">
        <v>12858</v>
      </c>
      <c r="J6176" s="1104" t="s">
        <v>12859</v>
      </c>
    </row>
    <row x14ac:dyDescent="0.25" r="6177" customHeight="1" ht="23.25">
      <c r="A6177" s="97">
        <v>16</v>
      </c>
      <c r="B6177" s="2" t="s">
        <v>12845</v>
      </c>
      <c r="C6177" s="1101">
        <v>6176</v>
      </c>
      <c r="D6177" s="1101">
        <v>30</v>
      </c>
      <c r="E6177" s="1101">
        <v>102</v>
      </c>
      <c r="F6177" s="1101">
        <v>600</v>
      </c>
      <c r="G6177" s="1101">
        <v>8</v>
      </c>
      <c r="H6177" s="1102">
        <f>MID(I6177,1,50)</f>
      </c>
      <c r="I6177" s="1" t="s">
        <v>12860</v>
      </c>
      <c r="J6177" s="1104" t="s">
        <v>12861</v>
      </c>
    </row>
    <row x14ac:dyDescent="0.25" r="6178" customHeight="1" ht="23.25">
      <c r="A6178" s="97">
        <v>13</v>
      </c>
      <c r="B6178" s="2" t="s">
        <v>12862</v>
      </c>
      <c r="C6178" s="1101">
        <v>6177</v>
      </c>
      <c r="D6178" s="1101">
        <v>30</v>
      </c>
      <c r="E6178" s="1101">
        <v>103</v>
      </c>
      <c r="F6178" s="1101">
        <v>601</v>
      </c>
      <c r="G6178" s="1101">
        <v>1</v>
      </c>
      <c r="H6178" s="1102">
        <f>MID(I6178,1,50)</f>
      </c>
      <c r="I6178" s="1" t="s">
        <v>12863</v>
      </c>
      <c r="J6178" s="1104" t="s">
        <v>12864</v>
      </c>
    </row>
    <row x14ac:dyDescent="0.25" r="6179" customHeight="1" ht="23.25">
      <c r="A6179" s="97">
        <v>13</v>
      </c>
      <c r="B6179" s="2" t="s">
        <v>12862</v>
      </c>
      <c r="C6179" s="1101">
        <v>6178</v>
      </c>
      <c r="D6179" s="1101">
        <v>30</v>
      </c>
      <c r="E6179" s="1101">
        <v>103</v>
      </c>
      <c r="F6179" s="1101">
        <v>601</v>
      </c>
      <c r="G6179" s="1101">
        <v>2</v>
      </c>
      <c r="H6179" s="1102">
        <f>MID(I6179,1,50)</f>
      </c>
      <c r="I6179" s="1" t="s">
        <v>12865</v>
      </c>
      <c r="J6179" s="1104" t="s">
        <v>12866</v>
      </c>
    </row>
    <row x14ac:dyDescent="0.25" r="6180" customHeight="1" ht="23.25">
      <c r="A6180" s="97">
        <v>13</v>
      </c>
      <c r="B6180" s="2" t="s">
        <v>12862</v>
      </c>
      <c r="C6180" s="1101">
        <v>6179</v>
      </c>
      <c r="D6180" s="1101">
        <v>30</v>
      </c>
      <c r="E6180" s="1101">
        <v>103</v>
      </c>
      <c r="F6180" s="1101">
        <v>601</v>
      </c>
      <c r="G6180" s="1101">
        <v>3</v>
      </c>
      <c r="H6180" s="1102">
        <f>MID(I6180,1,50)</f>
      </c>
      <c r="I6180" s="1" t="s">
        <v>12867</v>
      </c>
      <c r="J6180" s="1104" t="s">
        <v>12868</v>
      </c>
    </row>
    <row x14ac:dyDescent="0.25" r="6181" customHeight="1" ht="23.25">
      <c r="A6181" s="97">
        <v>32</v>
      </c>
      <c r="B6181" s="2" t="s">
        <v>12869</v>
      </c>
      <c r="C6181" s="1101">
        <v>6180</v>
      </c>
      <c r="D6181" s="1101">
        <v>30</v>
      </c>
      <c r="E6181" s="1101">
        <v>104</v>
      </c>
      <c r="F6181" s="1101">
        <v>601</v>
      </c>
      <c r="G6181" s="1101">
        <v>1</v>
      </c>
      <c r="H6181" s="1102">
        <f>MID(I6181,1,50)</f>
      </c>
      <c r="I6181" s="1" t="s">
        <v>12870</v>
      </c>
      <c r="J6181" s="1104" t="s">
        <v>12871</v>
      </c>
    </row>
    <row x14ac:dyDescent="0.25" r="6182" customHeight="1" ht="23.25">
      <c r="A6182" s="97">
        <v>32</v>
      </c>
      <c r="B6182" s="2" t="s">
        <v>12869</v>
      </c>
      <c r="C6182" s="1101">
        <v>6181</v>
      </c>
      <c r="D6182" s="1101">
        <v>30</v>
      </c>
      <c r="E6182" s="1101">
        <v>104</v>
      </c>
      <c r="F6182" s="1101">
        <v>601</v>
      </c>
      <c r="G6182" s="1101">
        <v>2</v>
      </c>
      <c r="H6182" s="1102">
        <f>MID(I6182,1,50)</f>
      </c>
      <c r="I6182" s="1" t="s">
        <v>12872</v>
      </c>
      <c r="J6182" s="1104" t="s">
        <v>12873</v>
      </c>
    </row>
    <row x14ac:dyDescent="0.25" r="6183" customHeight="1" ht="23.25">
      <c r="A6183" s="97">
        <v>32</v>
      </c>
      <c r="B6183" s="2" t="s">
        <v>12869</v>
      </c>
      <c r="C6183" s="1101">
        <v>6182</v>
      </c>
      <c r="D6183" s="1101">
        <v>30</v>
      </c>
      <c r="E6183" s="1101">
        <v>104</v>
      </c>
      <c r="F6183" s="1101">
        <v>601</v>
      </c>
      <c r="G6183" s="1101">
        <v>3</v>
      </c>
      <c r="H6183" s="1102">
        <f>MID(I6183,1,50)</f>
      </c>
      <c r="I6183" s="1" t="s">
        <v>12874</v>
      </c>
      <c r="J6183" s="1104" t="s">
        <v>12875</v>
      </c>
    </row>
    <row x14ac:dyDescent="0.25" r="6184" customHeight="1" ht="23.25">
      <c r="A6184" s="97">
        <v>32</v>
      </c>
      <c r="B6184" s="2" t="s">
        <v>12869</v>
      </c>
      <c r="C6184" s="1101">
        <v>6183</v>
      </c>
      <c r="D6184" s="1101">
        <v>30</v>
      </c>
      <c r="E6184" s="1101">
        <v>104</v>
      </c>
      <c r="F6184" s="1101">
        <v>601</v>
      </c>
      <c r="G6184" s="1101">
        <v>4</v>
      </c>
      <c r="H6184" s="1102">
        <f>MID(I6184,1,50)</f>
      </c>
      <c r="I6184" s="1" t="s">
        <v>12876</v>
      </c>
      <c r="J6184" s="1104" t="s">
        <v>12877</v>
      </c>
    </row>
    <row x14ac:dyDescent="0.25" r="6185" customHeight="1" ht="23.25">
      <c r="A6185" s="97">
        <v>32</v>
      </c>
      <c r="B6185" s="2" t="s">
        <v>12869</v>
      </c>
      <c r="C6185" s="1101">
        <v>6184</v>
      </c>
      <c r="D6185" s="1101">
        <v>30</v>
      </c>
      <c r="E6185" s="1101">
        <v>104</v>
      </c>
      <c r="F6185" s="1101">
        <v>601</v>
      </c>
      <c r="G6185" s="1101">
        <v>5</v>
      </c>
      <c r="H6185" s="1102">
        <f>MID(I6185,1,50)</f>
      </c>
      <c r="I6185" s="1" t="s">
        <v>12878</v>
      </c>
      <c r="J6185" s="1104" t="s">
        <v>12879</v>
      </c>
    </row>
    <row x14ac:dyDescent="0.25" r="6186" customHeight="1" ht="23.25">
      <c r="A6186" s="97">
        <v>32</v>
      </c>
      <c r="B6186" s="2" t="s">
        <v>12869</v>
      </c>
      <c r="C6186" s="1101">
        <v>6185</v>
      </c>
      <c r="D6186" s="1101">
        <v>30</v>
      </c>
      <c r="E6186" s="1101">
        <v>104</v>
      </c>
      <c r="F6186" s="1101">
        <v>601</v>
      </c>
      <c r="G6186" s="1101">
        <v>6</v>
      </c>
      <c r="H6186" s="1102">
        <f>MID(I6186,1,50)</f>
      </c>
      <c r="I6186" s="1" t="s">
        <v>12880</v>
      </c>
      <c r="J6186" s="1104" t="s">
        <v>12881</v>
      </c>
    </row>
    <row x14ac:dyDescent="0.25" r="6187" customHeight="1" ht="23.25">
      <c r="A6187" s="97">
        <v>32</v>
      </c>
      <c r="B6187" s="2" t="s">
        <v>12869</v>
      </c>
      <c r="C6187" s="1101">
        <v>6186</v>
      </c>
      <c r="D6187" s="1101">
        <v>30</v>
      </c>
      <c r="E6187" s="1101">
        <v>104</v>
      </c>
      <c r="F6187" s="1101">
        <v>601</v>
      </c>
      <c r="G6187" s="1101">
        <v>7</v>
      </c>
      <c r="H6187" s="1102">
        <f>MID(I6187,1,50)</f>
      </c>
      <c r="I6187" s="1" t="s">
        <v>12882</v>
      </c>
      <c r="J6187" s="1104" t="s">
        <v>12883</v>
      </c>
    </row>
    <row x14ac:dyDescent="0.25" r="6188" customHeight="1" ht="23.25">
      <c r="A6188" s="97">
        <v>32</v>
      </c>
      <c r="B6188" s="2" t="s">
        <v>12869</v>
      </c>
      <c r="C6188" s="1101">
        <v>6187</v>
      </c>
      <c r="D6188" s="1101">
        <v>30</v>
      </c>
      <c r="E6188" s="1101">
        <v>104</v>
      </c>
      <c r="F6188" s="1101">
        <v>601</v>
      </c>
      <c r="G6188" s="1101">
        <v>8</v>
      </c>
      <c r="H6188" s="1102">
        <f>MID(I6188,1,50)</f>
      </c>
      <c r="I6188" s="1" t="s">
        <v>12884</v>
      </c>
      <c r="J6188" s="1104" t="s">
        <v>12885</v>
      </c>
    </row>
    <row x14ac:dyDescent="0.25" r="6189" customHeight="1" ht="23.25">
      <c r="A6189" s="97">
        <v>32</v>
      </c>
      <c r="B6189" s="2" t="s">
        <v>12869</v>
      </c>
      <c r="C6189" s="1101">
        <v>6188</v>
      </c>
      <c r="D6189" s="1101">
        <v>30</v>
      </c>
      <c r="E6189" s="1101">
        <v>104</v>
      </c>
      <c r="F6189" s="1101">
        <v>601</v>
      </c>
      <c r="G6189" s="1101">
        <v>9</v>
      </c>
      <c r="H6189" s="1102">
        <f>MID(I6189,1,50)</f>
      </c>
      <c r="I6189" s="1" t="s">
        <v>12886</v>
      </c>
      <c r="J6189" s="1104" t="s">
        <v>12887</v>
      </c>
    </row>
    <row x14ac:dyDescent="0.25" r="6190" customHeight="1" ht="23.25">
      <c r="A6190" s="97">
        <v>19</v>
      </c>
      <c r="B6190" s="2" t="s">
        <v>12888</v>
      </c>
      <c r="C6190" s="1101">
        <v>6189</v>
      </c>
      <c r="D6190" s="1101">
        <v>30</v>
      </c>
      <c r="E6190" s="1101">
        <v>105</v>
      </c>
      <c r="F6190" s="1101">
        <v>601</v>
      </c>
      <c r="G6190" s="1101">
        <v>1</v>
      </c>
      <c r="H6190" s="1102">
        <f>MID(I6190,1,50)</f>
      </c>
      <c r="I6190" s="1" t="s">
        <v>12889</v>
      </c>
      <c r="J6190" s="1104" t="s">
        <v>12890</v>
      </c>
    </row>
    <row x14ac:dyDescent="0.25" r="6191" customHeight="1" ht="23.25">
      <c r="A6191" s="97">
        <v>19</v>
      </c>
      <c r="B6191" s="2" t="s">
        <v>12888</v>
      </c>
      <c r="C6191" s="1101">
        <v>6190</v>
      </c>
      <c r="D6191" s="1101">
        <v>30</v>
      </c>
      <c r="E6191" s="1101">
        <v>105</v>
      </c>
      <c r="F6191" s="1101">
        <v>601</v>
      </c>
      <c r="G6191" s="1101">
        <v>2</v>
      </c>
      <c r="H6191" s="1102">
        <f>MID(I6191,1,50)</f>
      </c>
      <c r="I6191" s="1" t="s">
        <v>12891</v>
      </c>
      <c r="J6191" s="1104" t="s">
        <v>12892</v>
      </c>
    </row>
    <row x14ac:dyDescent="0.25" r="6192" customHeight="1" ht="23.25">
      <c r="A6192" s="97">
        <v>19</v>
      </c>
      <c r="B6192" s="2" t="s">
        <v>12888</v>
      </c>
      <c r="C6192" s="1101">
        <v>6191</v>
      </c>
      <c r="D6192" s="1101">
        <v>30</v>
      </c>
      <c r="E6192" s="1101">
        <v>105</v>
      </c>
      <c r="F6192" s="1101">
        <v>601</v>
      </c>
      <c r="G6192" s="1101">
        <v>3</v>
      </c>
      <c r="H6192" s="1102">
        <f>MID(I6192,1,50)</f>
      </c>
      <c r="I6192" s="1" t="s">
        <v>12893</v>
      </c>
      <c r="J6192" s="1104" t="s">
        <v>12894</v>
      </c>
    </row>
    <row x14ac:dyDescent="0.25" r="6193" customHeight="1" ht="23.25">
      <c r="A6193" s="97">
        <v>19</v>
      </c>
      <c r="B6193" s="2" t="s">
        <v>12888</v>
      </c>
      <c r="C6193" s="1101">
        <v>6192</v>
      </c>
      <c r="D6193" s="1101">
        <v>30</v>
      </c>
      <c r="E6193" s="1101">
        <v>105</v>
      </c>
      <c r="F6193" s="1101">
        <v>601</v>
      </c>
      <c r="G6193" s="1101">
        <v>4</v>
      </c>
      <c r="H6193" s="1102">
        <f>MID(I6193,1,50)</f>
      </c>
      <c r="I6193" s="1" t="s">
        <v>12895</v>
      </c>
      <c r="J6193" s="1104" t="s">
        <v>12896</v>
      </c>
    </row>
    <row x14ac:dyDescent="0.25" r="6194" customHeight="1" ht="23.25">
      <c r="A6194" s="97">
        <v>19</v>
      </c>
      <c r="B6194" s="2" t="s">
        <v>12888</v>
      </c>
      <c r="C6194" s="1101">
        <v>6193</v>
      </c>
      <c r="D6194" s="1101">
        <v>30</v>
      </c>
      <c r="E6194" s="1101">
        <v>105</v>
      </c>
      <c r="F6194" s="1101">
        <v>601</v>
      </c>
      <c r="G6194" s="1101">
        <v>5</v>
      </c>
      <c r="H6194" s="1102">
        <f>MID(I6194,1,50)</f>
      </c>
      <c r="I6194" s="1" t="s">
        <v>12897</v>
      </c>
      <c r="J6194" s="1104" t="s">
        <v>12898</v>
      </c>
    </row>
    <row x14ac:dyDescent="0.25" r="6195" customHeight="1" ht="23.25">
      <c r="A6195" s="97">
        <v>29</v>
      </c>
      <c r="B6195" s="2" t="s">
        <v>12899</v>
      </c>
      <c r="C6195" s="1101">
        <v>6194</v>
      </c>
      <c r="D6195" s="1101">
        <v>30</v>
      </c>
      <c r="E6195" s="1101">
        <v>106</v>
      </c>
      <c r="F6195" s="1101">
        <v>602</v>
      </c>
      <c r="G6195" s="1101">
        <v>1</v>
      </c>
      <c r="H6195" s="1102">
        <f>MID(I6195,1,50)</f>
      </c>
      <c r="I6195" s="1" t="s">
        <v>12900</v>
      </c>
      <c r="J6195" s="1104" t="s">
        <v>12901</v>
      </c>
    </row>
    <row x14ac:dyDescent="0.25" r="6196" customHeight="1" ht="23.25">
      <c r="A6196" s="97">
        <v>29</v>
      </c>
      <c r="B6196" s="2" t="s">
        <v>12899</v>
      </c>
      <c r="C6196" s="1101">
        <v>6195</v>
      </c>
      <c r="D6196" s="1101">
        <v>30</v>
      </c>
      <c r="E6196" s="1101">
        <v>106</v>
      </c>
      <c r="F6196" s="1101">
        <v>602</v>
      </c>
      <c r="G6196" s="1101">
        <v>2</v>
      </c>
      <c r="H6196" s="1102">
        <f>MID(I6196,1,50)</f>
      </c>
      <c r="I6196" s="1" t="s">
        <v>12902</v>
      </c>
      <c r="J6196" s="1104" t="s">
        <v>12903</v>
      </c>
    </row>
    <row x14ac:dyDescent="0.25" r="6197" customHeight="1" ht="23.25">
      <c r="A6197" s="97">
        <v>29</v>
      </c>
      <c r="B6197" s="2" t="s">
        <v>12899</v>
      </c>
      <c r="C6197" s="1101">
        <v>6196</v>
      </c>
      <c r="D6197" s="1101">
        <v>30</v>
      </c>
      <c r="E6197" s="1101">
        <v>106</v>
      </c>
      <c r="F6197" s="1101">
        <v>602</v>
      </c>
      <c r="G6197" s="1101">
        <v>3</v>
      </c>
      <c r="H6197" s="1102">
        <f>MID(I6197,1,50)</f>
      </c>
      <c r="I6197" s="1" t="s">
        <v>12904</v>
      </c>
      <c r="J6197" s="1104" t="s">
        <v>12905</v>
      </c>
    </row>
    <row x14ac:dyDescent="0.25" r="6198" customHeight="1" ht="23.25">
      <c r="A6198" s="97">
        <v>29</v>
      </c>
      <c r="B6198" s="2" t="s">
        <v>12899</v>
      </c>
      <c r="C6198" s="1101">
        <v>6197</v>
      </c>
      <c r="D6198" s="1101">
        <v>30</v>
      </c>
      <c r="E6198" s="1101">
        <v>106</v>
      </c>
      <c r="F6198" s="1101">
        <v>602</v>
      </c>
      <c r="G6198" s="1101">
        <v>4</v>
      </c>
      <c r="H6198" s="1102">
        <f>MID(I6198,1,50)</f>
      </c>
      <c r="I6198" s="1" t="s">
        <v>12906</v>
      </c>
      <c r="J6198" s="1104" t="s">
        <v>12907</v>
      </c>
    </row>
    <row x14ac:dyDescent="0.25" r="6199" customHeight="1" ht="23.25">
      <c r="A6199" s="97">
        <v>17</v>
      </c>
      <c r="B6199" s="2" t="s">
        <v>12908</v>
      </c>
      <c r="C6199" s="1101">
        <v>6198</v>
      </c>
      <c r="D6199" s="1101">
        <v>30</v>
      </c>
      <c r="E6199" s="1101">
        <v>107</v>
      </c>
      <c r="F6199" s="1101">
        <v>602</v>
      </c>
      <c r="G6199" s="1101">
        <v>1</v>
      </c>
      <c r="H6199" s="1102">
        <f>MID(I6199,1,50)</f>
      </c>
      <c r="I6199" s="1" t="s">
        <v>12909</v>
      </c>
      <c r="J6199" s="1104" t="s">
        <v>12910</v>
      </c>
    </row>
    <row x14ac:dyDescent="0.25" r="6200" customHeight="1" ht="23.25">
      <c r="A6200" s="97">
        <v>17</v>
      </c>
      <c r="B6200" s="2" t="s">
        <v>12908</v>
      </c>
      <c r="C6200" s="1101">
        <v>6199</v>
      </c>
      <c r="D6200" s="1101">
        <v>30</v>
      </c>
      <c r="E6200" s="1101">
        <v>107</v>
      </c>
      <c r="F6200" s="1101">
        <v>602</v>
      </c>
      <c r="G6200" s="1101">
        <v>2</v>
      </c>
      <c r="H6200" s="1102">
        <f>MID(I6200,1,50)</f>
      </c>
      <c r="I6200" s="1" t="s">
        <v>12911</v>
      </c>
      <c r="J6200" s="1104" t="s">
        <v>12912</v>
      </c>
    </row>
    <row x14ac:dyDescent="0.25" r="6201" customHeight="1" ht="23.25">
      <c r="A6201" s="97">
        <v>17</v>
      </c>
      <c r="B6201" s="2" t="s">
        <v>12908</v>
      </c>
      <c r="C6201" s="1101">
        <v>6200</v>
      </c>
      <c r="D6201" s="1101">
        <v>30</v>
      </c>
      <c r="E6201" s="1101">
        <v>107</v>
      </c>
      <c r="F6201" s="1101">
        <v>602</v>
      </c>
      <c r="G6201" s="1101">
        <v>3</v>
      </c>
      <c r="H6201" s="1102">
        <f>MID(I6201,1,50)</f>
      </c>
      <c r="I6201" s="1" t="s">
        <v>11204</v>
      </c>
      <c r="J6201" s="1104" t="s">
        <v>12913</v>
      </c>
    </row>
    <row x14ac:dyDescent="0.25" r="6202" customHeight="1" ht="23.25">
      <c r="A6202" s="97">
        <v>17</v>
      </c>
      <c r="B6202" s="2" t="s">
        <v>12908</v>
      </c>
      <c r="C6202" s="1101">
        <v>6201</v>
      </c>
      <c r="D6202" s="1101">
        <v>30</v>
      </c>
      <c r="E6202" s="1101">
        <v>107</v>
      </c>
      <c r="F6202" s="1101">
        <v>602</v>
      </c>
      <c r="G6202" s="1101">
        <v>4</v>
      </c>
      <c r="H6202" s="1102">
        <f>MID(I6202,1,50)</f>
      </c>
      <c r="I6202" s="1" t="s">
        <v>12914</v>
      </c>
      <c r="J6202" s="1104" t="s">
        <v>12915</v>
      </c>
    </row>
    <row x14ac:dyDescent="0.25" r="6203" customHeight="1" ht="23.25">
      <c r="A6203" s="97">
        <v>17</v>
      </c>
      <c r="B6203" s="2" t="s">
        <v>12908</v>
      </c>
      <c r="C6203" s="1101">
        <v>6202</v>
      </c>
      <c r="D6203" s="1101">
        <v>30</v>
      </c>
      <c r="E6203" s="1101">
        <v>107</v>
      </c>
      <c r="F6203" s="1101">
        <v>602</v>
      </c>
      <c r="G6203" s="1101">
        <v>5</v>
      </c>
      <c r="H6203" s="1102">
        <f>MID(I6203,1,50)</f>
      </c>
      <c r="I6203" s="1" t="s">
        <v>12916</v>
      </c>
      <c r="J6203" s="1104" t="s">
        <v>12917</v>
      </c>
    </row>
    <row x14ac:dyDescent="0.25" r="6204" customHeight="1" ht="23.25">
      <c r="A6204" s="97">
        <v>17</v>
      </c>
      <c r="B6204" s="2" t="s">
        <v>12908</v>
      </c>
      <c r="C6204" s="1101">
        <v>6203</v>
      </c>
      <c r="D6204" s="1101">
        <v>30</v>
      </c>
      <c r="E6204" s="1101">
        <v>107</v>
      </c>
      <c r="F6204" s="1101">
        <v>602</v>
      </c>
      <c r="G6204" s="1101">
        <v>6</v>
      </c>
      <c r="H6204" s="1102">
        <f>MID(I6204,1,50)</f>
      </c>
      <c r="I6204" s="1" t="s">
        <v>12918</v>
      </c>
      <c r="J6204" s="1104" t="s">
        <v>12919</v>
      </c>
    </row>
    <row x14ac:dyDescent="0.25" r="6205" customHeight="1" ht="23.25">
      <c r="A6205" s="97">
        <v>17</v>
      </c>
      <c r="B6205" s="2" t="s">
        <v>12908</v>
      </c>
      <c r="C6205" s="1101">
        <v>6204</v>
      </c>
      <c r="D6205" s="1101">
        <v>30</v>
      </c>
      <c r="E6205" s="1101">
        <v>107</v>
      </c>
      <c r="F6205" s="1101">
        <v>602</v>
      </c>
      <c r="G6205" s="1101">
        <v>7</v>
      </c>
      <c r="H6205" s="1102">
        <f>MID(I6205,1,50)</f>
      </c>
      <c r="I6205" s="1" t="s">
        <v>12920</v>
      </c>
      <c r="J6205" s="1104" t="s">
        <v>12921</v>
      </c>
    </row>
    <row x14ac:dyDescent="0.25" r="6206" customHeight="1" ht="23.25">
      <c r="A6206" s="97">
        <v>15</v>
      </c>
      <c r="B6206" s="2" t="s">
        <v>12922</v>
      </c>
      <c r="C6206" s="1101">
        <v>6205</v>
      </c>
      <c r="D6206" s="1101">
        <v>30</v>
      </c>
      <c r="E6206" s="1101">
        <v>108</v>
      </c>
      <c r="F6206" s="1101">
        <v>602</v>
      </c>
      <c r="G6206" s="1101">
        <v>1</v>
      </c>
      <c r="H6206" s="1102">
        <f>MID(I6206,1,50)</f>
      </c>
      <c r="I6206" s="1" t="s">
        <v>12923</v>
      </c>
      <c r="J6206" s="1104" t="s">
        <v>12924</v>
      </c>
    </row>
    <row x14ac:dyDescent="0.25" r="6207" customHeight="1" ht="23.25">
      <c r="A6207" s="97">
        <v>15</v>
      </c>
      <c r="B6207" s="2" t="s">
        <v>12922</v>
      </c>
      <c r="C6207" s="1101">
        <v>6206</v>
      </c>
      <c r="D6207" s="1101">
        <v>30</v>
      </c>
      <c r="E6207" s="1101">
        <v>108</v>
      </c>
      <c r="F6207" s="1101">
        <v>602</v>
      </c>
      <c r="G6207" s="1101">
        <v>2</v>
      </c>
      <c r="H6207" s="1102">
        <f>MID(I6207,1,50)</f>
      </c>
      <c r="I6207" s="1" t="s">
        <v>12925</v>
      </c>
      <c r="J6207" s="1104" t="s">
        <v>12926</v>
      </c>
    </row>
    <row x14ac:dyDescent="0.25" r="6208" customHeight="1" ht="23.25">
      <c r="A6208" s="97">
        <v>15</v>
      </c>
      <c r="B6208" s="2" t="s">
        <v>12922</v>
      </c>
      <c r="C6208" s="1101">
        <v>6207</v>
      </c>
      <c r="D6208" s="1101">
        <v>30</v>
      </c>
      <c r="E6208" s="1101">
        <v>108</v>
      </c>
      <c r="F6208" s="1101">
        <v>602</v>
      </c>
      <c r="G6208" s="1101">
        <v>3</v>
      </c>
      <c r="H6208" s="1102">
        <f>MID(I6208,1,50)</f>
      </c>
      <c r="I6208" s="1" t="s">
        <v>12927</v>
      </c>
      <c r="J6208" s="1104" t="s">
        <v>12928</v>
      </c>
    </row>
    <row x14ac:dyDescent="0.25" r="6209" customHeight="1" ht="23.25">
      <c r="A6209" s="97">
        <v>18</v>
      </c>
      <c r="B6209" s="2" t="s">
        <v>12929</v>
      </c>
      <c r="C6209" s="1101">
        <v>6208</v>
      </c>
      <c r="D6209" s="1101">
        <v>30</v>
      </c>
      <c r="E6209" s="1101">
        <v>109</v>
      </c>
      <c r="F6209" s="1101">
        <v>603</v>
      </c>
      <c r="G6209" s="1101">
        <v>1</v>
      </c>
      <c r="H6209" s="1102">
        <f>MID(I6209,1,50)</f>
      </c>
      <c r="I6209" s="1" t="s">
        <v>12930</v>
      </c>
      <c r="J6209" s="1104" t="s">
        <v>12931</v>
      </c>
    </row>
    <row x14ac:dyDescent="0.25" r="6210" customHeight="1" ht="23.25">
      <c r="A6210" s="97">
        <v>18</v>
      </c>
      <c r="B6210" s="2" t="s">
        <v>12929</v>
      </c>
      <c r="C6210" s="1101">
        <v>6209</v>
      </c>
      <c r="D6210" s="1101">
        <v>30</v>
      </c>
      <c r="E6210" s="1101">
        <v>109</v>
      </c>
      <c r="F6210" s="1101">
        <v>603</v>
      </c>
      <c r="G6210" s="1101">
        <v>2</v>
      </c>
      <c r="H6210" s="1102">
        <f>MID(I6210,1,50)</f>
      </c>
      <c r="I6210" s="1" t="s">
        <v>12932</v>
      </c>
      <c r="J6210" s="1104" t="s">
        <v>12933</v>
      </c>
    </row>
    <row x14ac:dyDescent="0.25" r="6211" customHeight="1" ht="23.25">
      <c r="A6211" s="97">
        <v>18</v>
      </c>
      <c r="B6211" s="2" t="s">
        <v>12929</v>
      </c>
      <c r="C6211" s="1101">
        <v>6210</v>
      </c>
      <c r="D6211" s="1101">
        <v>30</v>
      </c>
      <c r="E6211" s="1101">
        <v>109</v>
      </c>
      <c r="F6211" s="1101">
        <v>603</v>
      </c>
      <c r="G6211" s="1101">
        <v>3</v>
      </c>
      <c r="H6211" s="1102">
        <f>MID(I6211,1,50)</f>
      </c>
      <c r="I6211" s="1" t="s">
        <v>12934</v>
      </c>
      <c r="J6211" s="1104" t="s">
        <v>12935</v>
      </c>
    </row>
    <row x14ac:dyDescent="0.25" r="6212" customHeight="1" ht="23.25">
      <c r="A6212" s="97">
        <v>18</v>
      </c>
      <c r="B6212" s="2" t="s">
        <v>12929</v>
      </c>
      <c r="C6212" s="1101">
        <v>6211</v>
      </c>
      <c r="D6212" s="1101">
        <v>30</v>
      </c>
      <c r="E6212" s="1101">
        <v>109</v>
      </c>
      <c r="F6212" s="1101">
        <v>603</v>
      </c>
      <c r="G6212" s="1101">
        <v>4</v>
      </c>
      <c r="H6212" s="1102">
        <f>MID(I6212,1,50)</f>
      </c>
      <c r="I6212" s="1" t="s">
        <v>12936</v>
      </c>
      <c r="J6212" s="1104" t="s">
        <v>12937</v>
      </c>
    </row>
    <row x14ac:dyDescent="0.25" r="6213" customHeight="1" ht="23.25">
      <c r="A6213" s="97">
        <v>18</v>
      </c>
      <c r="B6213" s="2" t="s">
        <v>12929</v>
      </c>
      <c r="C6213" s="1101">
        <v>6212</v>
      </c>
      <c r="D6213" s="1101">
        <v>30</v>
      </c>
      <c r="E6213" s="1101">
        <v>109</v>
      </c>
      <c r="F6213" s="1101">
        <v>603</v>
      </c>
      <c r="G6213" s="1101">
        <v>5</v>
      </c>
      <c r="H6213" s="1102">
        <f>MID(I6213,1,50)</f>
      </c>
      <c r="I6213" s="1" t="s">
        <v>12938</v>
      </c>
      <c r="J6213" s="1104" t="s">
        <v>12939</v>
      </c>
    </row>
    <row x14ac:dyDescent="0.25" r="6214" customHeight="1" ht="23.25">
      <c r="A6214" s="97">
        <v>18</v>
      </c>
      <c r="B6214" s="2" t="s">
        <v>12929</v>
      </c>
      <c r="C6214" s="1101">
        <v>6213</v>
      </c>
      <c r="D6214" s="1101">
        <v>30</v>
      </c>
      <c r="E6214" s="1101">
        <v>109</v>
      </c>
      <c r="F6214" s="1101">
        <v>603</v>
      </c>
      <c r="G6214" s="1101">
        <v>6</v>
      </c>
      <c r="H6214" s="1102">
        <f>MID(I6214,1,50)</f>
      </c>
      <c r="I6214" s="1" t="s">
        <v>12940</v>
      </c>
      <c r="J6214" s="1104" t="s">
        <v>12941</v>
      </c>
    </row>
    <row x14ac:dyDescent="0.25" r="6215" customHeight="1" ht="23.25">
      <c r="A6215" s="97">
        <v>114</v>
      </c>
      <c r="B6215" s="2" t="s">
        <v>12942</v>
      </c>
      <c r="C6215" s="1101">
        <v>6214</v>
      </c>
      <c r="D6215" s="1101">
        <v>30</v>
      </c>
      <c r="E6215" s="1101">
        <v>110</v>
      </c>
      <c r="F6215" s="1101">
        <v>603</v>
      </c>
      <c r="G6215" s="1101">
        <v>1</v>
      </c>
      <c r="H6215" s="1102">
        <f>MID(I6215,1,50)</f>
      </c>
      <c r="I6215" s="1" t="s">
        <v>12943</v>
      </c>
      <c r="J6215" s="1104" t="s">
        <v>12944</v>
      </c>
    </row>
    <row x14ac:dyDescent="0.25" r="6216" customHeight="1" ht="23.25">
      <c r="A6216" s="97">
        <v>114</v>
      </c>
      <c r="B6216" s="2" t="s">
        <v>12942</v>
      </c>
      <c r="C6216" s="1101">
        <v>6215</v>
      </c>
      <c r="D6216" s="1101">
        <v>30</v>
      </c>
      <c r="E6216" s="1101">
        <v>110</v>
      </c>
      <c r="F6216" s="1101">
        <v>603</v>
      </c>
      <c r="G6216" s="1101">
        <v>2</v>
      </c>
      <c r="H6216" s="1102">
        <f>MID(I6216,1,50)</f>
      </c>
      <c r="I6216" s="1" t="s">
        <v>12945</v>
      </c>
      <c r="J6216" s="1104" t="s">
        <v>12946</v>
      </c>
    </row>
    <row x14ac:dyDescent="0.25" r="6217" customHeight="1" ht="23.25">
      <c r="A6217" s="97">
        <v>114</v>
      </c>
      <c r="B6217" s="2" t="s">
        <v>12942</v>
      </c>
      <c r="C6217" s="1101">
        <v>6216</v>
      </c>
      <c r="D6217" s="1101">
        <v>30</v>
      </c>
      <c r="E6217" s="1101">
        <v>110</v>
      </c>
      <c r="F6217" s="1101">
        <v>603</v>
      </c>
      <c r="G6217" s="1101">
        <v>3</v>
      </c>
      <c r="H6217" s="1102">
        <f>MID(I6217,1,50)</f>
      </c>
      <c r="I6217" s="1" t="s">
        <v>12947</v>
      </c>
      <c r="J6217" s="1104" t="s">
        <v>12948</v>
      </c>
    </row>
    <row x14ac:dyDescent="0.25" r="6218" customHeight="1" ht="23.25">
      <c r="A6218" s="97">
        <v>6</v>
      </c>
      <c r="B6218" s="2" t="s">
        <v>12949</v>
      </c>
      <c r="C6218" s="1101">
        <v>6217</v>
      </c>
      <c r="D6218" s="1101">
        <v>30</v>
      </c>
      <c r="E6218" s="1101">
        <v>111</v>
      </c>
      <c r="F6218" s="1101">
        <v>603</v>
      </c>
      <c r="G6218" s="1101">
        <v>1</v>
      </c>
      <c r="H6218" s="1102">
        <f>MID(I6218,1,50)</f>
      </c>
      <c r="I6218" s="1" t="s">
        <v>12950</v>
      </c>
      <c r="J6218" s="1104" t="s">
        <v>12951</v>
      </c>
    </row>
    <row x14ac:dyDescent="0.25" r="6219" customHeight="1" ht="23.25">
      <c r="A6219" s="97">
        <v>6</v>
      </c>
      <c r="B6219" s="2" t="s">
        <v>12949</v>
      </c>
      <c r="C6219" s="1101">
        <v>6218</v>
      </c>
      <c r="D6219" s="1101">
        <v>30</v>
      </c>
      <c r="E6219" s="1101">
        <v>111</v>
      </c>
      <c r="F6219" s="1101">
        <v>603</v>
      </c>
      <c r="G6219" s="1101">
        <v>2</v>
      </c>
      <c r="H6219" s="1102">
        <f>MID(I6219,1,50)</f>
      </c>
      <c r="I6219" s="1" t="s">
        <v>12952</v>
      </c>
      <c r="J6219" s="1104" t="s">
        <v>12953</v>
      </c>
    </row>
    <row x14ac:dyDescent="0.25" r="6220" customHeight="1" ht="23.25">
      <c r="A6220" s="97">
        <v>6</v>
      </c>
      <c r="B6220" s="2" t="s">
        <v>12949</v>
      </c>
      <c r="C6220" s="1101">
        <v>6219</v>
      </c>
      <c r="D6220" s="1101">
        <v>30</v>
      </c>
      <c r="E6220" s="1101">
        <v>111</v>
      </c>
      <c r="F6220" s="1101">
        <v>603</v>
      </c>
      <c r="G6220" s="1101">
        <v>3</v>
      </c>
      <c r="H6220" s="1102">
        <f>MID(I6220,1,50)</f>
      </c>
      <c r="I6220" s="1" t="s">
        <v>12954</v>
      </c>
      <c r="J6220" s="1104" t="s">
        <v>12955</v>
      </c>
    </row>
    <row x14ac:dyDescent="0.25" r="6221" customHeight="1" ht="23.25">
      <c r="A6221" s="97">
        <v>6</v>
      </c>
      <c r="B6221" s="2" t="s">
        <v>12949</v>
      </c>
      <c r="C6221" s="1101">
        <v>6220</v>
      </c>
      <c r="D6221" s="1101">
        <v>30</v>
      </c>
      <c r="E6221" s="1101">
        <v>111</v>
      </c>
      <c r="F6221" s="1101">
        <v>603</v>
      </c>
      <c r="G6221" s="1101">
        <v>4</v>
      </c>
      <c r="H6221" s="1102">
        <f>MID(I6221,1,50)</f>
      </c>
      <c r="I6221" s="1" t="s">
        <v>12956</v>
      </c>
      <c r="J6221" s="1104" t="s">
        <v>12957</v>
      </c>
    </row>
    <row x14ac:dyDescent="0.25" r="6222" customHeight="1" ht="23.25">
      <c r="A6222" s="97">
        <v>6</v>
      </c>
      <c r="B6222" s="2" t="s">
        <v>12949</v>
      </c>
      <c r="C6222" s="1101">
        <v>6221</v>
      </c>
      <c r="D6222" s="1101">
        <v>30</v>
      </c>
      <c r="E6222" s="1101">
        <v>111</v>
      </c>
      <c r="F6222" s="1101">
        <v>603</v>
      </c>
      <c r="G6222" s="1101">
        <v>5</v>
      </c>
      <c r="H6222" s="1102">
        <f>MID(I6222,1,50)</f>
      </c>
      <c r="I6222" s="1" t="s">
        <v>12958</v>
      </c>
      <c r="J6222" s="1104" t="s">
        <v>12959</v>
      </c>
    </row>
    <row x14ac:dyDescent="0.25" r="6223" customHeight="1" ht="23.25">
      <c r="A6223" s="97">
        <v>22</v>
      </c>
      <c r="B6223" s="2" t="s">
        <v>12960</v>
      </c>
      <c r="C6223" s="1101">
        <v>6222</v>
      </c>
      <c r="D6223" s="1101">
        <v>30</v>
      </c>
      <c r="E6223" s="1101">
        <v>112</v>
      </c>
      <c r="F6223" s="1101">
        <v>604</v>
      </c>
      <c r="G6223" s="1101">
        <v>1</v>
      </c>
      <c r="H6223" s="1102">
        <f>MID(I6223,1,50)</f>
      </c>
      <c r="I6223" s="1" t="s">
        <v>12961</v>
      </c>
      <c r="J6223" s="1104" t="s">
        <v>12962</v>
      </c>
    </row>
    <row x14ac:dyDescent="0.25" r="6224" customHeight="1" ht="23.25">
      <c r="A6224" s="97">
        <v>22</v>
      </c>
      <c r="B6224" s="2" t="s">
        <v>12960</v>
      </c>
      <c r="C6224" s="1101">
        <v>6223</v>
      </c>
      <c r="D6224" s="1101">
        <v>30</v>
      </c>
      <c r="E6224" s="1101">
        <v>112</v>
      </c>
      <c r="F6224" s="1101">
        <v>604</v>
      </c>
      <c r="G6224" s="1101">
        <v>2</v>
      </c>
      <c r="H6224" s="1102">
        <f>MID(I6224,1,50)</f>
      </c>
      <c r="I6224" s="1" t="s">
        <v>12963</v>
      </c>
      <c r="J6224" s="1104" t="s">
        <v>12964</v>
      </c>
    </row>
    <row x14ac:dyDescent="0.25" r="6225" customHeight="1" ht="23.25">
      <c r="A6225" s="97">
        <v>22</v>
      </c>
      <c r="B6225" s="2" t="s">
        <v>12960</v>
      </c>
      <c r="C6225" s="1101">
        <v>6224</v>
      </c>
      <c r="D6225" s="1101">
        <v>30</v>
      </c>
      <c r="E6225" s="1101">
        <v>112</v>
      </c>
      <c r="F6225" s="1101">
        <v>604</v>
      </c>
      <c r="G6225" s="1101">
        <v>3</v>
      </c>
      <c r="H6225" s="1102">
        <f>MID(I6225,1,50)</f>
      </c>
      <c r="I6225" s="1" t="s">
        <v>12965</v>
      </c>
      <c r="J6225" s="1104" t="s">
        <v>12966</v>
      </c>
    </row>
    <row x14ac:dyDescent="0.25" r="6226" customHeight="1" ht="23.25">
      <c r="A6226" s="97">
        <v>22</v>
      </c>
      <c r="B6226" s="2" t="s">
        <v>12960</v>
      </c>
      <c r="C6226" s="1101">
        <v>6225</v>
      </c>
      <c r="D6226" s="1101">
        <v>30</v>
      </c>
      <c r="E6226" s="1101">
        <v>112</v>
      </c>
      <c r="F6226" s="1101">
        <v>604</v>
      </c>
      <c r="G6226" s="1101">
        <v>4</v>
      </c>
      <c r="H6226" s="1102">
        <f>MID(I6226,1,50)</f>
      </c>
      <c r="I6226" s="1" t="s">
        <v>12967</v>
      </c>
      <c r="J6226" s="1104" t="s">
        <v>12968</v>
      </c>
    </row>
    <row x14ac:dyDescent="0.25" r="6227" customHeight="1" ht="23.25">
      <c r="A6227" s="97">
        <v>20</v>
      </c>
      <c r="B6227" s="2" t="s">
        <v>12969</v>
      </c>
      <c r="C6227" s="1101">
        <v>6226</v>
      </c>
      <c r="D6227" s="1101">
        <v>30</v>
      </c>
      <c r="E6227" s="1101">
        <v>113</v>
      </c>
      <c r="F6227" s="1101">
        <v>604</v>
      </c>
      <c r="G6227" s="1101">
        <v>1</v>
      </c>
      <c r="H6227" s="1102">
        <f>MID(I6227,1,50)</f>
      </c>
      <c r="I6227" s="1" t="s">
        <v>12970</v>
      </c>
      <c r="J6227" s="1104" t="s">
        <v>12971</v>
      </c>
    </row>
    <row x14ac:dyDescent="0.25" r="6228" customHeight="1" ht="23.25">
      <c r="A6228" s="97">
        <v>20</v>
      </c>
      <c r="B6228" s="2" t="s">
        <v>12969</v>
      </c>
      <c r="C6228" s="1101">
        <v>6227</v>
      </c>
      <c r="D6228" s="1101">
        <v>30</v>
      </c>
      <c r="E6228" s="1101">
        <v>113</v>
      </c>
      <c r="F6228" s="1101">
        <v>604</v>
      </c>
      <c r="G6228" s="1101">
        <v>2</v>
      </c>
      <c r="H6228" s="1102">
        <f>MID(I6228,1,50)</f>
      </c>
      <c r="I6228" s="1" t="s">
        <v>12972</v>
      </c>
      <c r="J6228" s="1104" t="s">
        <v>12973</v>
      </c>
    </row>
    <row x14ac:dyDescent="0.25" r="6229" customHeight="1" ht="23.25">
      <c r="A6229" s="97">
        <v>20</v>
      </c>
      <c r="B6229" s="2" t="s">
        <v>12969</v>
      </c>
      <c r="C6229" s="1101">
        <v>6228</v>
      </c>
      <c r="D6229" s="1101">
        <v>30</v>
      </c>
      <c r="E6229" s="1101">
        <v>113</v>
      </c>
      <c r="F6229" s="1101">
        <v>604</v>
      </c>
      <c r="G6229" s="1101">
        <v>3</v>
      </c>
      <c r="H6229" s="1102">
        <f>MID(I6229,1,50)</f>
      </c>
      <c r="I6229" s="1" t="s">
        <v>12974</v>
      </c>
      <c r="J6229" s="1104" t="s">
        <v>12975</v>
      </c>
    </row>
    <row x14ac:dyDescent="0.25" r="6230" customHeight="1" ht="23.25">
      <c r="A6230" s="97">
        <v>20</v>
      </c>
      <c r="B6230" s="2" t="s">
        <v>12969</v>
      </c>
      <c r="C6230" s="1101">
        <v>6229</v>
      </c>
      <c r="D6230" s="1101">
        <v>30</v>
      </c>
      <c r="E6230" s="1101">
        <v>113</v>
      </c>
      <c r="F6230" s="1101">
        <v>604</v>
      </c>
      <c r="G6230" s="1101">
        <v>4</v>
      </c>
      <c r="H6230" s="1102">
        <f>MID(I6230,1,50)</f>
      </c>
      <c r="I6230" s="1" t="s">
        <v>12976</v>
      </c>
      <c r="J6230" s="1104" t="s">
        <v>12977</v>
      </c>
    </row>
    <row x14ac:dyDescent="0.25" r="6231" customHeight="1" ht="23.25">
      <c r="A6231" s="97">
        <v>20</v>
      </c>
      <c r="B6231" s="2" t="s">
        <v>12969</v>
      </c>
      <c r="C6231" s="1101">
        <v>6230</v>
      </c>
      <c r="D6231" s="1101">
        <v>30</v>
      </c>
      <c r="E6231" s="1101">
        <v>113</v>
      </c>
      <c r="F6231" s="1101">
        <v>604</v>
      </c>
      <c r="G6231" s="1101">
        <v>5</v>
      </c>
      <c r="H6231" s="1102">
        <f>MID(I6231,1,50)</f>
      </c>
      <c r="I6231" s="1" t="s">
        <v>12978</v>
      </c>
      <c r="J6231" s="1104" t="s">
        <v>12979</v>
      </c>
    </row>
    <row x14ac:dyDescent="0.25" r="6232" customHeight="1" ht="23.25">
      <c r="A6232" s="97">
        <v>21</v>
      </c>
      <c r="B6232" s="2" t="s">
        <v>12980</v>
      </c>
      <c r="C6232" s="1101">
        <v>6231</v>
      </c>
      <c r="D6232" s="1101">
        <v>30</v>
      </c>
      <c r="E6232" s="1101">
        <v>114</v>
      </c>
      <c r="F6232" s="1101">
        <v>604</v>
      </c>
      <c r="G6232" s="1101">
        <v>1</v>
      </c>
      <c r="H6232" s="1102">
        <f>MID(I6232,1,50)</f>
      </c>
      <c r="I6232" s="1" t="s">
        <v>12981</v>
      </c>
      <c r="J6232" s="1104" t="s">
        <v>12982</v>
      </c>
    </row>
    <row x14ac:dyDescent="0.25" r="6233" customHeight="1" ht="23.25">
      <c r="A6233" s="97">
        <v>21</v>
      </c>
      <c r="B6233" s="2" t="s">
        <v>12980</v>
      </c>
      <c r="C6233" s="1101">
        <v>6232</v>
      </c>
      <c r="D6233" s="1101">
        <v>30</v>
      </c>
      <c r="E6233" s="1101">
        <v>114</v>
      </c>
      <c r="F6233" s="1101">
        <v>604</v>
      </c>
      <c r="G6233" s="1101">
        <v>2</v>
      </c>
      <c r="H6233" s="1102">
        <f>MID(I6233,1,50)</f>
      </c>
      <c r="I6233" s="1" t="s">
        <v>12983</v>
      </c>
      <c r="J6233" s="1104" t="s">
        <v>12984</v>
      </c>
    </row>
    <row x14ac:dyDescent="0.25" r="6234" customHeight="1" ht="23.25">
      <c r="A6234" s="97">
        <v>21</v>
      </c>
      <c r="B6234" s="2" t="s">
        <v>12980</v>
      </c>
      <c r="C6234" s="1101">
        <v>6233</v>
      </c>
      <c r="D6234" s="1101">
        <v>30</v>
      </c>
      <c r="E6234" s="1101">
        <v>114</v>
      </c>
      <c r="F6234" s="1101">
        <v>604</v>
      </c>
      <c r="G6234" s="1101">
        <v>3</v>
      </c>
      <c r="H6234" s="1102">
        <f>MID(I6234,1,50)</f>
      </c>
      <c r="I6234" s="1" t="s">
        <v>12985</v>
      </c>
      <c r="J6234" s="1104" t="s">
        <v>12986</v>
      </c>
    </row>
    <row x14ac:dyDescent="0.25" r="6235" customHeight="1" ht="23.25">
      <c r="A6235" s="97">
        <v>21</v>
      </c>
      <c r="B6235" s="2" t="s">
        <v>12980</v>
      </c>
      <c r="C6235" s="1101">
        <v>6234</v>
      </c>
      <c r="D6235" s="1101">
        <v>30</v>
      </c>
      <c r="E6235" s="1101">
        <v>114</v>
      </c>
      <c r="F6235" s="1101">
        <v>604</v>
      </c>
      <c r="G6235" s="1101">
        <v>4</v>
      </c>
      <c r="H6235" s="1102">
        <f>MID(I6235,1,50)</f>
      </c>
      <c r="I6235" s="1" t="s">
        <v>12987</v>
      </c>
      <c r="J6235" s="1104" t="s">
        <v>12988</v>
      </c>
    </row>
    <row x14ac:dyDescent="0.25" r="6236" customHeight="1" ht="23.25">
      <c r="A6236" s="97">
        <v>21</v>
      </c>
      <c r="B6236" s="2" t="s">
        <v>12980</v>
      </c>
      <c r="C6236" s="1101">
        <v>6235</v>
      </c>
      <c r="D6236" s="1101">
        <v>30</v>
      </c>
      <c r="E6236" s="1101">
        <v>114</v>
      </c>
      <c r="F6236" s="1101">
        <v>604</v>
      </c>
      <c r="G6236" s="1101">
        <v>5</v>
      </c>
      <c r="H6236" s="1102">
        <f>MID(I6236,1,50)</f>
      </c>
      <c r="I6236" s="1" t="s">
        <v>12989</v>
      </c>
      <c r="J6236" s="1104" t="s">
        <v>12990</v>
      </c>
    </row>
    <row x14ac:dyDescent="0.25" r="6237" customHeight="1" ht="23.25">
      <c r="A6237" s="97">
        <v>21</v>
      </c>
      <c r="B6237" s="2" t="s">
        <v>12980</v>
      </c>
      <c r="C6237" s="1101">
        <v>6236</v>
      </c>
      <c r="D6237" s="1101">
        <v>30</v>
      </c>
      <c r="E6237" s="1101">
        <v>114</v>
      </c>
      <c r="F6237" s="1101">
        <v>604</v>
      </c>
      <c r="G6237" s="1101">
        <v>6</v>
      </c>
      <c r="H6237" s="1102">
        <f>MID(I6237,1,50)</f>
      </c>
      <c r="I6237" s="1" t="s">
        <v>12991</v>
      </c>
      <c r="J6237" s="1104" t="s">
        <v>12992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A70"/>
  <sheetViews>
    <sheetView workbookViewId="0"/>
  </sheetViews>
  <sheetFormatPr defaultRowHeight="15" x14ac:dyDescent="0.25"/>
  <cols>
    <col min="1" max="1" style="739" width="11.147857142857141" customWidth="1" bestFit="1"/>
    <col min="2" max="2" style="739" width="11.147857142857141" customWidth="1" bestFit="1"/>
    <col min="3" max="3" style="739" width="11.147857142857141" customWidth="1" bestFit="1"/>
    <col min="4" max="4" style="739" width="11.147857142857141" customWidth="1" bestFit="1"/>
    <col min="5" max="5" style="157" width="15.290714285714287" customWidth="1" bestFit="1"/>
    <col min="6" max="6" style="158" width="13.147857142857141" customWidth="1" bestFit="1"/>
    <col min="7" max="7" style="158" width="16.005" customWidth="1" bestFit="1"/>
    <col min="8" max="8" style="158" width="10.43357142857143" customWidth="1" bestFit="1"/>
    <col min="9" max="9" style="158" width="9.862142857142858" customWidth="1" bestFit="1"/>
    <col min="10" max="10" style="158" width="12.147857142857141" customWidth="1" bestFit="1"/>
    <col min="11" max="11" style="158" width="13.576428571428572" customWidth="1" bestFit="1"/>
    <col min="12" max="12" style="158" width="11.005" customWidth="1" bestFit="1"/>
    <col min="13" max="13" style="158" width="11.147857142857141" customWidth="1" bestFit="1"/>
    <col min="14" max="14" style="158" width="9.862142857142858" customWidth="1" bestFit="1"/>
    <col min="15" max="15" style="158" width="11.147857142857141" customWidth="1" bestFit="1"/>
    <col min="16" max="16" style="158" width="12.719285714285713" customWidth="1" bestFit="1"/>
    <col min="17" max="17" style="158" width="15.576428571428572" customWidth="1" bestFit="1"/>
    <col min="18" max="18" style="158" width="12.576428571428572" customWidth="1" bestFit="1"/>
    <col min="19" max="19" style="158" width="11.147857142857141" customWidth="1" bestFit="1"/>
    <col min="20" max="20" style="158" width="11.147857142857141" customWidth="1" bestFit="1"/>
    <col min="21" max="21" style="158" width="10.862142857142858" customWidth="1" bestFit="1"/>
    <col min="22" max="22" style="158" width="13.005" customWidth="1" bestFit="1"/>
    <col min="23" max="23" style="158" width="10.719285714285713" customWidth="1" bestFit="1"/>
    <col min="24" max="24" style="158" width="11.719285714285713" customWidth="1" bestFit="1"/>
    <col min="25" max="25" style="158" width="11.719285714285713" customWidth="1" bestFit="1"/>
    <col min="26" max="26" style="158" width="10.576428571428572" customWidth="1" bestFit="1"/>
    <col min="27" max="27" style="158" width="9.862142857142858" customWidth="1" bestFit="1"/>
    <col min="28" max="28" style="158" width="13.290714285714287" customWidth="1" bestFit="1"/>
    <col min="29" max="29" style="158" width="11.576428571428572" customWidth="1" bestFit="1"/>
    <col min="30" max="30" style="158" width="11.147857142857141" customWidth="1" bestFit="1"/>
    <col min="31" max="31" style="158" width="10.576428571428572" customWidth="1" bestFit="1"/>
    <col min="32" max="32" style="158" width="10.290714285714287" customWidth="1" bestFit="1"/>
    <col min="33" max="33" style="158" width="10.147857142857141" customWidth="1" bestFit="1"/>
    <col min="34" max="34" style="158" width="11.290714285714287" customWidth="1" bestFit="1"/>
    <col min="35" max="35" style="158" width="10.719285714285713" customWidth="1" bestFit="1"/>
    <col min="36" max="36" style="158" width="11.005" customWidth="1" bestFit="1"/>
    <col min="37" max="37" style="158" width="10.576428571428572" customWidth="1" bestFit="1"/>
    <col min="38" max="38" style="158" width="9.862142857142858" customWidth="1" bestFit="1"/>
    <col min="39" max="39" style="158" width="10.862142857142858" customWidth="1" bestFit="1"/>
    <col min="40" max="40" style="158" width="9.719285714285713" customWidth="1" bestFit="1"/>
    <col min="41" max="41" style="158" width="9.719285714285713" customWidth="1" bestFit="1"/>
    <col min="42" max="42" style="158" width="9.719285714285713" customWidth="1" bestFit="1"/>
    <col min="43" max="43" style="158" width="10.719285714285713" customWidth="1" bestFit="1"/>
    <col min="44" max="44" style="158" width="11.719285714285713" customWidth="1" bestFit="1"/>
    <col min="45" max="45" style="158" width="12.290714285714287" customWidth="1" bestFit="1"/>
    <col min="46" max="46" style="158" width="9.719285714285713" customWidth="1" bestFit="1"/>
    <col min="47" max="47" style="158" width="9.719285714285713" customWidth="1" bestFit="1"/>
    <col min="48" max="48" style="158" width="9.719285714285713" customWidth="1" bestFit="1"/>
    <col min="49" max="49" style="158" width="9.290714285714287" customWidth="1" bestFit="1"/>
    <col min="50" max="50" style="158" width="9.719285714285713" customWidth="1" bestFit="1"/>
    <col min="51" max="51" style="158" width="10.576428571428572" customWidth="1" bestFit="1"/>
    <col min="52" max="52" style="158" width="9.719285714285713" customWidth="1" bestFit="1"/>
    <col min="53" max="53" style="158" width="9.719285714285713" customWidth="1" bestFit="1"/>
    <col min="54" max="54" style="158" width="9.719285714285713" customWidth="1" bestFit="1"/>
    <col min="55" max="55" style="158" width="10.290714285714287" customWidth="1" bestFit="1"/>
    <col min="56" max="56" style="158" width="10.290714285714287" customWidth="1" bestFit="1"/>
    <col min="57" max="57" style="158" width="10.290714285714287" customWidth="1" bestFit="1"/>
    <col min="58" max="58" style="158" width="10.290714285714287" customWidth="1" bestFit="1"/>
    <col min="59" max="59" style="158" width="9.290714285714287" customWidth="1" bestFit="1"/>
    <col min="60" max="60" style="158" width="13.43357142857143" customWidth="1" bestFit="1"/>
    <col min="61" max="61" style="158" width="9.290714285714287" customWidth="1" bestFit="1"/>
    <col min="62" max="62" style="158" width="9.290714285714287" customWidth="1" bestFit="1"/>
    <col min="63" max="63" style="158" width="9.290714285714287" customWidth="1" bestFit="1"/>
    <col min="64" max="64" style="158" width="9.290714285714287" customWidth="1" bestFit="1"/>
    <col min="65" max="65" style="158" width="9.290714285714287" customWidth="1" bestFit="1"/>
    <col min="66" max="66" style="158" width="9.290714285714287" customWidth="1" bestFit="1"/>
    <col min="67" max="67" style="158" width="9.147857142857141" customWidth="1" bestFit="1"/>
    <col min="68" max="68" style="158" width="11.862142857142858" customWidth="1" bestFit="1"/>
    <col min="69" max="69" style="366" width="9.147857142857141" customWidth="1" bestFit="1"/>
    <col min="70" max="70" style="158" width="9.147857142857141" customWidth="1" bestFit="1"/>
    <col min="71" max="71" style="158" width="11.005" customWidth="1" bestFit="1"/>
    <col min="72" max="72" style="158" width="13.576428571428572" customWidth="1" bestFit="1"/>
    <col min="73" max="73" style="158" width="13.576428571428572" customWidth="1" bestFit="1"/>
    <col min="74" max="74" style="158" width="13.576428571428572" customWidth="1" bestFit="1"/>
    <col min="75" max="75" style="158" width="13.576428571428572" customWidth="1" bestFit="1"/>
    <col min="76" max="76" style="158" width="13.576428571428572" customWidth="1" bestFit="1"/>
    <col min="77" max="77" style="158" width="13.576428571428572" customWidth="1" bestFit="1"/>
    <col min="78" max="78" style="158" width="13.576428571428572" customWidth="1" bestFit="1"/>
    <col min="79" max="79" style="158" width="13.576428571428572" customWidth="1" bestFit="1"/>
  </cols>
  <sheetData>
    <row x14ac:dyDescent="0.25" r="1" customHeight="1" ht="18.75">
      <c r="A1" s="374"/>
      <c r="B1" s="374"/>
      <c r="C1" s="374"/>
      <c r="D1" s="374"/>
      <c r="E1" s="1"/>
      <c r="F1" s="4"/>
      <c r="G1" s="3"/>
      <c r="H1" s="3"/>
      <c r="I1" s="3"/>
      <c r="J1" s="3"/>
      <c r="K1" s="3"/>
      <c r="L1" s="3"/>
      <c r="M1" s="3"/>
      <c r="N1" s="3"/>
      <c r="O1" s="3"/>
      <c r="P1" s="4"/>
      <c r="Q1" s="4"/>
      <c r="R1" s="3"/>
      <c r="S1" s="4"/>
      <c r="T1" s="3"/>
      <c r="U1" s="4"/>
      <c r="V1" s="4"/>
      <c r="W1" s="4"/>
      <c r="X1" s="3"/>
      <c r="Y1" s="4"/>
      <c r="Z1" s="3"/>
      <c r="AA1" s="4"/>
      <c r="AB1" s="4"/>
      <c r="AC1" s="4"/>
      <c r="AD1" s="3"/>
      <c r="AE1" s="3"/>
      <c r="AF1" s="4"/>
      <c r="AG1" s="4"/>
      <c r="AH1" s="4"/>
      <c r="AI1" s="4"/>
      <c r="AJ1" s="4"/>
      <c r="AK1" s="3"/>
      <c r="AL1" s="4"/>
      <c r="AM1" s="3"/>
      <c r="AN1" s="4"/>
      <c r="AO1" s="3"/>
      <c r="AP1" s="4"/>
      <c r="AQ1" s="3"/>
      <c r="AR1" s="4"/>
      <c r="AS1" s="4"/>
      <c r="AT1" s="4"/>
      <c r="AU1" s="3"/>
      <c r="AV1" s="4"/>
      <c r="AW1" s="4"/>
      <c r="AX1" s="4"/>
      <c r="AY1" s="4"/>
      <c r="AZ1" s="4"/>
      <c r="BA1" s="4"/>
      <c r="BB1" s="3"/>
      <c r="BC1" s="4"/>
      <c r="BD1" s="4"/>
      <c r="BE1" s="4"/>
      <c r="BF1" s="3"/>
      <c r="BG1" s="4"/>
      <c r="BH1" s="3"/>
      <c r="BI1" s="4"/>
      <c r="BJ1" s="4"/>
      <c r="BK1" s="4"/>
      <c r="BL1" s="3"/>
      <c r="BM1" s="4"/>
      <c r="BN1" s="4"/>
      <c r="BO1" s="4"/>
      <c r="BP1" s="4"/>
      <c r="BQ1" s="4"/>
      <c r="BR1" s="4"/>
      <c r="BS1" s="3"/>
      <c r="BT1" s="4"/>
      <c r="BU1" s="4"/>
      <c r="BV1" s="4"/>
      <c r="BW1" s="4"/>
      <c r="BX1" s="4"/>
      <c r="BY1" s="4"/>
      <c r="BZ1" s="4"/>
      <c r="CA1" s="4"/>
    </row>
    <row x14ac:dyDescent="0.25" r="2" customHeight="1" ht="95.25">
      <c r="A2" s="374"/>
      <c r="B2" s="374"/>
      <c r="C2" s="374"/>
      <c r="D2" s="374"/>
      <c r="E2" s="1"/>
      <c r="F2" s="987" t="s">
        <v>509</v>
      </c>
      <c r="G2" s="988"/>
      <c r="H2" s="988"/>
      <c r="I2" s="988"/>
      <c r="J2" s="988"/>
      <c r="K2" s="988"/>
      <c r="L2" s="988"/>
      <c r="M2" s="988"/>
      <c r="N2" s="988"/>
      <c r="O2" s="988"/>
      <c r="P2" s="987"/>
      <c r="Q2" s="987"/>
      <c r="R2" s="988"/>
      <c r="S2" s="987"/>
      <c r="T2" s="988"/>
      <c r="U2" s="987"/>
      <c r="V2" s="987"/>
      <c r="W2" s="987"/>
      <c r="X2" s="988"/>
      <c r="Y2" s="987"/>
      <c r="Z2" s="988"/>
      <c r="AA2" s="987"/>
      <c r="AB2" s="987"/>
      <c r="AC2" s="987"/>
      <c r="AD2" s="988"/>
      <c r="AE2" s="988"/>
      <c r="AF2" s="987"/>
      <c r="AG2" s="987"/>
      <c r="AH2" s="987"/>
      <c r="AI2" s="987"/>
      <c r="AJ2" s="987"/>
      <c r="AK2" s="988"/>
      <c r="AL2" s="987"/>
      <c r="AM2" s="988"/>
      <c r="AN2" s="987"/>
      <c r="AO2" s="988"/>
      <c r="AP2" s="987"/>
      <c r="AQ2" s="988"/>
      <c r="AR2" s="987"/>
      <c r="AS2" s="987"/>
      <c r="AT2" s="987"/>
      <c r="AU2" s="988"/>
      <c r="AV2" s="987"/>
      <c r="AW2" s="987"/>
      <c r="AX2" s="987"/>
      <c r="AY2" s="987"/>
      <c r="AZ2" s="987"/>
      <c r="BA2" s="987"/>
      <c r="BB2" s="988"/>
      <c r="BC2" s="987"/>
      <c r="BD2" s="987"/>
      <c r="BE2" s="987"/>
      <c r="BF2" s="988"/>
      <c r="BG2" s="987"/>
      <c r="BH2" s="988"/>
      <c r="BI2" s="989"/>
      <c r="BJ2" s="989"/>
      <c r="BK2" s="989"/>
      <c r="BL2" s="990"/>
      <c r="BM2" s="989"/>
      <c r="BN2" s="989"/>
      <c r="BO2" s="989"/>
      <c r="BP2" s="4"/>
      <c r="BQ2" s="4"/>
      <c r="BR2" s="4"/>
      <c r="BS2" s="3"/>
      <c r="BT2" s="4"/>
      <c r="BU2" s="4"/>
      <c r="BV2" s="4"/>
      <c r="BW2" s="4"/>
      <c r="BX2" s="4"/>
      <c r="BY2" s="4"/>
      <c r="BZ2" s="4"/>
      <c r="CA2" s="4"/>
    </row>
    <row x14ac:dyDescent="0.25" r="3" customHeight="1" ht="18.75">
      <c r="A3" s="374"/>
      <c r="B3" s="374"/>
      <c r="C3" s="374"/>
      <c r="D3" s="374"/>
      <c r="E3" s="1"/>
      <c r="F3" s="4"/>
      <c r="G3" s="3"/>
      <c r="H3" s="3"/>
      <c r="I3" s="3"/>
      <c r="J3" s="3"/>
      <c r="K3" s="3"/>
      <c r="L3" s="3"/>
      <c r="M3" s="3"/>
      <c r="N3" s="3"/>
      <c r="O3" s="3"/>
      <c r="P3" s="4"/>
      <c r="Q3" s="4"/>
      <c r="R3" s="3"/>
      <c r="S3" s="4"/>
      <c r="T3" s="3"/>
      <c r="U3" s="4"/>
      <c r="V3" s="4"/>
      <c r="W3" s="4"/>
      <c r="X3" s="3"/>
      <c r="Y3" s="4"/>
      <c r="Z3" s="3"/>
      <c r="AA3" s="4"/>
      <c r="AB3" s="4"/>
      <c r="AC3" s="4"/>
      <c r="AD3" s="3"/>
      <c r="AE3" s="3"/>
      <c r="AF3" s="4"/>
      <c r="AG3" s="4"/>
      <c r="AH3" s="4"/>
      <c r="AI3" s="4"/>
      <c r="AJ3" s="4"/>
      <c r="AK3" s="3"/>
      <c r="AL3" s="4"/>
      <c r="AM3" s="3"/>
      <c r="AN3" s="4"/>
      <c r="AO3" s="3"/>
      <c r="AP3" s="4"/>
      <c r="AQ3" s="3"/>
      <c r="AR3" s="4"/>
      <c r="AS3" s="4"/>
      <c r="AT3" s="4"/>
      <c r="AU3" s="3"/>
      <c r="AV3" s="4"/>
      <c r="AW3" s="4"/>
      <c r="AX3" s="4"/>
      <c r="AY3" s="4"/>
      <c r="AZ3" s="4"/>
      <c r="BA3" s="4"/>
      <c r="BB3" s="3"/>
      <c r="BC3" s="4"/>
      <c r="BD3" s="4"/>
      <c r="BE3" s="4"/>
      <c r="BF3" s="3"/>
      <c r="BG3" s="4"/>
      <c r="BH3" s="3"/>
      <c r="BI3" s="4"/>
      <c r="BJ3" s="4"/>
      <c r="BK3" s="4"/>
      <c r="BL3" s="3"/>
      <c r="BM3" s="4"/>
      <c r="BN3" s="4"/>
      <c r="BO3" s="4"/>
      <c r="BP3" s="4"/>
      <c r="BQ3" s="4"/>
      <c r="BR3" s="4"/>
      <c r="BS3" s="3"/>
      <c r="BT3" s="4"/>
      <c r="BU3" s="4"/>
      <c r="BV3" s="4"/>
      <c r="BW3" s="4"/>
      <c r="BX3" s="4"/>
      <c r="BY3" s="4"/>
      <c r="BZ3" s="4"/>
      <c r="CA3" s="4"/>
    </row>
    <row x14ac:dyDescent="0.25" r="4" customHeight="1" ht="18.75" hidden="1">
      <c r="A4" s="374"/>
      <c r="B4" s="374"/>
      <c r="C4" s="374"/>
      <c r="D4" s="374"/>
      <c r="E4" s="99"/>
      <c r="F4" s="191"/>
      <c r="G4" s="101"/>
      <c r="H4" s="991" t="s">
        <v>1</v>
      </c>
      <c r="I4" s="992"/>
      <c r="J4" s="992"/>
      <c r="K4" s="992"/>
      <c r="L4" s="992"/>
      <c r="M4" s="992"/>
      <c r="N4" s="992"/>
      <c r="O4" s="992"/>
      <c r="P4" s="991"/>
      <c r="Q4" s="991"/>
      <c r="R4" s="992"/>
      <c r="S4" s="991"/>
      <c r="T4" s="992"/>
      <c r="U4" s="991"/>
      <c r="V4" s="991"/>
      <c r="W4" s="991"/>
      <c r="X4" s="992"/>
      <c r="Y4" s="991"/>
      <c r="Z4" s="992"/>
      <c r="AA4" s="991"/>
      <c r="AB4" s="991"/>
      <c r="AC4" s="991"/>
      <c r="AD4" s="992"/>
      <c r="AE4" s="992"/>
      <c r="AF4" s="991"/>
      <c r="AG4" s="991"/>
      <c r="AH4" s="191"/>
      <c r="AI4" s="191"/>
      <c r="AJ4" s="191"/>
      <c r="AK4" s="101"/>
      <c r="AL4" s="191"/>
      <c r="AM4" s="101"/>
      <c r="AN4" s="191"/>
      <c r="AO4" s="101"/>
      <c r="AP4" s="191"/>
      <c r="AQ4" s="101"/>
      <c r="AR4" s="191"/>
      <c r="AS4" s="191"/>
      <c r="AT4" s="191"/>
      <c r="AU4" s="101"/>
      <c r="AV4" s="191"/>
      <c r="AW4" s="191"/>
      <c r="AX4" s="191"/>
      <c r="AY4" s="191"/>
      <c r="AZ4" s="191"/>
      <c r="BA4" s="191"/>
      <c r="BB4" s="101"/>
      <c r="BC4" s="191"/>
      <c r="BD4" s="191"/>
      <c r="BE4" s="191"/>
      <c r="BF4" s="101"/>
      <c r="BG4" s="191"/>
      <c r="BH4" s="101"/>
      <c r="BI4" s="191"/>
      <c r="BJ4" s="191"/>
      <c r="BK4" s="191"/>
      <c r="BL4" s="101"/>
      <c r="BM4" s="191"/>
      <c r="BN4" s="191"/>
      <c r="BO4" s="191"/>
      <c r="BP4" s="191"/>
      <c r="BQ4" s="191"/>
      <c r="BR4" s="191"/>
      <c r="BS4" s="101"/>
      <c r="BT4" s="191"/>
      <c r="BU4" s="191"/>
      <c r="BV4" s="191"/>
      <c r="BW4" s="191"/>
      <c r="BX4" s="191"/>
      <c r="BY4" s="191"/>
      <c r="BZ4" s="191"/>
      <c r="CA4" s="196"/>
    </row>
    <row x14ac:dyDescent="0.25" r="5" customHeight="1" ht="18.75" hidden="1">
      <c r="A5" s="374"/>
      <c r="B5" s="374"/>
      <c r="C5" s="374"/>
      <c r="D5" s="374"/>
      <c r="E5" s="197" t="s">
        <v>386</v>
      </c>
      <c r="F5" s="198" t="s">
        <v>2</v>
      </c>
      <c r="G5" s="198" t="s">
        <v>2</v>
      </c>
      <c r="H5" s="198" t="s">
        <v>2</v>
      </c>
      <c r="I5" s="198" t="s">
        <v>2</v>
      </c>
      <c r="J5" s="198" t="s">
        <v>2</v>
      </c>
      <c r="K5" s="198" t="s">
        <v>4</v>
      </c>
      <c r="L5" s="198" t="s">
        <v>4</v>
      </c>
      <c r="M5" s="198" t="s">
        <v>4</v>
      </c>
      <c r="N5" s="198" t="s">
        <v>3</v>
      </c>
      <c r="O5" s="198" t="s">
        <v>3</v>
      </c>
      <c r="P5" s="198" t="s">
        <v>3</v>
      </c>
      <c r="Q5" s="198" t="s">
        <v>5</v>
      </c>
      <c r="R5" s="198" t="s">
        <v>5</v>
      </c>
      <c r="S5" s="198" t="s">
        <v>6</v>
      </c>
      <c r="T5" s="198" t="s">
        <v>6</v>
      </c>
      <c r="U5" s="198" t="s">
        <v>7</v>
      </c>
      <c r="V5" s="198" t="s">
        <v>7</v>
      </c>
      <c r="W5" s="198" t="s">
        <v>8</v>
      </c>
      <c r="X5" s="198" t="s">
        <v>8</v>
      </c>
      <c r="Y5" s="198" t="s">
        <v>8</v>
      </c>
      <c r="Z5" s="198" t="s">
        <v>8</v>
      </c>
      <c r="AA5" s="198" t="s">
        <v>8</v>
      </c>
      <c r="AB5" s="198" t="s">
        <v>9</v>
      </c>
      <c r="AC5" s="198" t="s">
        <v>9</v>
      </c>
      <c r="AD5" s="198" t="s">
        <v>10</v>
      </c>
      <c r="AE5" s="198" t="s">
        <v>10</v>
      </c>
      <c r="AF5" s="198" t="s">
        <v>11</v>
      </c>
      <c r="AG5" s="198" t="s">
        <v>11</v>
      </c>
      <c r="AH5" s="198" t="s">
        <v>12</v>
      </c>
      <c r="AI5" s="198" t="s">
        <v>12</v>
      </c>
      <c r="AJ5" s="198" t="s">
        <v>13</v>
      </c>
      <c r="AK5" s="198" t="s">
        <v>13</v>
      </c>
      <c r="AL5" s="198" t="s">
        <v>14</v>
      </c>
      <c r="AM5" s="198" t="s">
        <v>14</v>
      </c>
      <c r="AN5" s="198" t="s">
        <v>15</v>
      </c>
      <c r="AO5" s="198" t="s">
        <v>15</v>
      </c>
      <c r="AP5" s="198" t="s">
        <v>16</v>
      </c>
      <c r="AQ5" s="198" t="s">
        <v>16</v>
      </c>
      <c r="AR5" s="198" t="s">
        <v>17</v>
      </c>
      <c r="AS5" s="198" t="s">
        <v>17</v>
      </c>
      <c r="AT5" s="198" t="s">
        <v>18</v>
      </c>
      <c r="AU5" s="198" t="s">
        <v>18</v>
      </c>
      <c r="AV5" s="198" t="s">
        <v>19</v>
      </c>
      <c r="AW5" s="198" t="s">
        <v>19</v>
      </c>
      <c r="AX5" s="198" t="s">
        <v>19</v>
      </c>
      <c r="AY5" s="198" t="s">
        <v>20</v>
      </c>
      <c r="AZ5" s="198" t="s">
        <v>20</v>
      </c>
      <c r="BA5" s="198" t="s">
        <v>21</v>
      </c>
      <c r="BB5" s="198" t="s">
        <v>21</v>
      </c>
      <c r="BC5" s="198" t="s">
        <v>22</v>
      </c>
      <c r="BD5" s="198" t="s">
        <v>22</v>
      </c>
      <c r="BE5" s="198" t="s">
        <v>23</v>
      </c>
      <c r="BF5" s="198" t="s">
        <v>23</v>
      </c>
      <c r="BG5" s="198" t="s">
        <v>24</v>
      </c>
      <c r="BH5" s="198" t="s">
        <v>24</v>
      </c>
      <c r="BI5" s="198" t="s">
        <v>25</v>
      </c>
      <c r="BJ5" s="198" t="s">
        <v>25</v>
      </c>
      <c r="BK5" s="198" t="s">
        <v>25</v>
      </c>
      <c r="BL5" s="198" t="s">
        <v>26</v>
      </c>
      <c r="BM5" s="198" t="s">
        <v>26</v>
      </c>
      <c r="BN5" s="198" t="s">
        <v>27</v>
      </c>
      <c r="BO5" s="198" t="s">
        <v>27</v>
      </c>
      <c r="BP5" s="198" t="s">
        <v>28</v>
      </c>
      <c r="BQ5" s="198" t="s">
        <v>28</v>
      </c>
      <c r="BR5" s="198" t="s">
        <v>28</v>
      </c>
      <c r="BS5" s="198" t="s">
        <v>29</v>
      </c>
      <c r="BT5" s="198" t="s">
        <v>29</v>
      </c>
      <c r="BU5" s="198" t="s">
        <v>29</v>
      </c>
      <c r="BV5" s="198" t="s">
        <v>29</v>
      </c>
      <c r="BW5" s="198" t="s">
        <v>29</v>
      </c>
      <c r="BX5" s="198" t="s">
        <v>29</v>
      </c>
      <c r="BY5" s="198" t="s">
        <v>29</v>
      </c>
      <c r="BZ5" s="198" t="s">
        <v>3</v>
      </c>
      <c r="CA5" s="199" t="s">
        <v>29</v>
      </c>
    </row>
    <row x14ac:dyDescent="0.25" r="6" customHeight="1" ht="18.75" hidden="1">
      <c r="A6" s="374"/>
      <c r="B6" s="374"/>
      <c r="C6" s="374"/>
      <c r="D6" s="374"/>
      <c r="E6" s="197" t="s">
        <v>30</v>
      </c>
      <c r="F6" s="25" t="s">
        <v>387</v>
      </c>
      <c r="G6" s="25" t="s">
        <v>31</v>
      </c>
      <c r="H6" s="25" t="s">
        <v>388</v>
      </c>
      <c r="I6" s="25" t="s">
        <v>510</v>
      </c>
      <c r="J6" s="25" t="s">
        <v>31</v>
      </c>
      <c r="K6" s="25" t="s">
        <v>389</v>
      </c>
      <c r="L6" s="25" t="s">
        <v>390</v>
      </c>
      <c r="M6" s="25" t="s">
        <v>33</v>
      </c>
      <c r="N6" s="25" t="s">
        <v>391</v>
      </c>
      <c r="O6" s="25" t="s">
        <v>391</v>
      </c>
      <c r="P6" s="25" t="s">
        <v>32</v>
      </c>
      <c r="Q6" s="25" t="s">
        <v>392</v>
      </c>
      <c r="R6" s="25" t="s">
        <v>34</v>
      </c>
      <c r="S6" s="25" t="s">
        <v>35</v>
      </c>
      <c r="T6" s="25" t="s">
        <v>35</v>
      </c>
      <c r="U6" s="25" t="s">
        <v>393</v>
      </c>
      <c r="V6" s="25" t="s">
        <v>36</v>
      </c>
      <c r="W6" s="25" t="s">
        <v>394</v>
      </c>
      <c r="X6" s="25" t="s">
        <v>395</v>
      </c>
      <c r="Y6" s="25" t="s">
        <v>396</v>
      </c>
      <c r="Z6" s="25" t="s">
        <v>397</v>
      </c>
      <c r="AA6" s="25" t="s">
        <v>37</v>
      </c>
      <c r="AB6" s="25" t="s">
        <v>38</v>
      </c>
      <c r="AC6" s="25" t="s">
        <v>38</v>
      </c>
      <c r="AD6" s="25" t="s">
        <v>39</v>
      </c>
      <c r="AE6" s="25" t="s">
        <v>39</v>
      </c>
      <c r="AF6" s="25" t="s">
        <v>398</v>
      </c>
      <c r="AG6" s="25" t="s">
        <v>40</v>
      </c>
      <c r="AH6" s="25" t="s">
        <v>41</v>
      </c>
      <c r="AI6" s="25" t="s">
        <v>41</v>
      </c>
      <c r="AJ6" s="25" t="s">
        <v>42</v>
      </c>
      <c r="AK6" s="25" t="s">
        <v>42</v>
      </c>
      <c r="AL6" s="25" t="s">
        <v>43</v>
      </c>
      <c r="AM6" s="25" t="s">
        <v>43</v>
      </c>
      <c r="AN6" s="25" t="s">
        <v>399</v>
      </c>
      <c r="AO6" s="25" t="s">
        <v>44</v>
      </c>
      <c r="AP6" s="25" t="s">
        <v>45</v>
      </c>
      <c r="AQ6" s="25" t="s">
        <v>45</v>
      </c>
      <c r="AR6" s="25" t="s">
        <v>400</v>
      </c>
      <c r="AS6" s="25" t="s">
        <v>46</v>
      </c>
      <c r="AT6" s="25" t="s">
        <v>401</v>
      </c>
      <c r="AU6" s="25" t="s">
        <v>47</v>
      </c>
      <c r="AV6" s="25" t="s">
        <v>402</v>
      </c>
      <c r="AW6" s="25" t="s">
        <v>403</v>
      </c>
      <c r="AX6" s="25" t="s">
        <v>48</v>
      </c>
      <c r="AY6" s="25" t="s">
        <v>404</v>
      </c>
      <c r="AZ6" s="25" t="s">
        <v>49</v>
      </c>
      <c r="BA6" s="25" t="s">
        <v>405</v>
      </c>
      <c r="BB6" s="25" t="s">
        <v>50</v>
      </c>
      <c r="BC6" s="25" t="s">
        <v>51</v>
      </c>
      <c r="BD6" s="25" t="s">
        <v>51</v>
      </c>
      <c r="BE6" s="25" t="s">
        <v>52</v>
      </c>
      <c r="BF6" s="25" t="s">
        <v>52</v>
      </c>
      <c r="BG6" s="25" t="s">
        <v>53</v>
      </c>
      <c r="BH6" s="25" t="s">
        <v>53</v>
      </c>
      <c r="BI6" s="25" t="s">
        <v>54</v>
      </c>
      <c r="BJ6" s="25" t="s">
        <v>406</v>
      </c>
      <c r="BK6" s="25" t="s">
        <v>54</v>
      </c>
      <c r="BL6" s="25" t="s">
        <v>407</v>
      </c>
      <c r="BM6" s="25" t="s">
        <v>55</v>
      </c>
      <c r="BN6" s="25" t="s">
        <v>56</v>
      </c>
      <c r="BO6" s="25" t="s">
        <v>56</v>
      </c>
      <c r="BP6" s="25" t="s">
        <v>57</v>
      </c>
      <c r="BQ6" s="25" t="s">
        <v>408</v>
      </c>
      <c r="BR6" s="25" t="s">
        <v>409</v>
      </c>
      <c r="BS6" s="25" t="s">
        <v>58</v>
      </c>
      <c r="BT6" s="25" t="s">
        <v>410</v>
      </c>
      <c r="BU6" s="25" t="s">
        <v>411</v>
      </c>
      <c r="BV6" s="25" t="s">
        <v>412</v>
      </c>
      <c r="BW6" s="25" t="s">
        <v>413</v>
      </c>
      <c r="BX6" s="25" t="s">
        <v>411</v>
      </c>
      <c r="BY6" s="136" t="s">
        <v>59</v>
      </c>
      <c r="BZ6" s="25" t="s">
        <v>414</v>
      </c>
      <c r="CA6" s="201" t="s">
        <v>415</v>
      </c>
    </row>
    <row x14ac:dyDescent="0.25" r="7" customHeight="1" ht="18.75" hidden="1">
      <c r="A7" s="374"/>
      <c r="B7" s="374"/>
      <c r="C7" s="374"/>
      <c r="D7" s="374"/>
      <c r="E7" s="197" t="s">
        <v>60</v>
      </c>
      <c r="F7" s="28">
        <v>10</v>
      </c>
      <c r="G7" s="28">
        <v>10</v>
      </c>
      <c r="H7" s="28">
        <v>10</v>
      </c>
      <c r="I7" s="28">
        <v>10</v>
      </c>
      <c r="J7" s="28">
        <v>10</v>
      </c>
      <c r="K7" s="28">
        <v>5</v>
      </c>
      <c r="L7" s="28">
        <v>5</v>
      </c>
      <c r="M7" s="28">
        <v>5</v>
      </c>
      <c r="N7" s="28">
        <v>6</v>
      </c>
      <c r="O7" s="28">
        <v>6</v>
      </c>
      <c r="P7" s="28">
        <v>6</v>
      </c>
      <c r="Q7" s="28">
        <v>50</v>
      </c>
      <c r="R7" s="28">
        <v>50</v>
      </c>
      <c r="S7" s="28">
        <v>40</v>
      </c>
      <c r="T7" s="28">
        <v>40</v>
      </c>
      <c r="U7" s="28">
        <v>30</v>
      </c>
      <c r="V7" s="28">
        <v>30</v>
      </c>
      <c r="W7" s="28">
        <v>20</v>
      </c>
      <c r="X7" s="28">
        <v>20</v>
      </c>
      <c r="Y7" s="28">
        <v>20</v>
      </c>
      <c r="Z7" s="28">
        <v>20</v>
      </c>
      <c r="AA7" s="28">
        <v>20</v>
      </c>
      <c r="AB7" s="28">
        <v>100</v>
      </c>
      <c r="AC7" s="28">
        <v>100</v>
      </c>
      <c r="AD7" s="28">
        <v>80</v>
      </c>
      <c r="AE7" s="28">
        <v>80</v>
      </c>
      <c r="AF7" s="28">
        <v>1000</v>
      </c>
      <c r="AG7" s="28">
        <v>1000</v>
      </c>
      <c r="AH7" s="28">
        <v>70</v>
      </c>
      <c r="AI7" s="28">
        <v>70</v>
      </c>
      <c r="AJ7" s="28">
        <v>900</v>
      </c>
      <c r="AK7" s="28">
        <v>900</v>
      </c>
      <c r="AL7" s="28">
        <v>9</v>
      </c>
      <c r="AM7" s="28">
        <v>9</v>
      </c>
      <c r="AN7" s="28">
        <v>800</v>
      </c>
      <c r="AO7" s="28">
        <v>800</v>
      </c>
      <c r="AP7" s="28">
        <v>90</v>
      </c>
      <c r="AQ7" s="28">
        <v>90</v>
      </c>
      <c r="AR7" s="28">
        <v>300</v>
      </c>
      <c r="AS7" s="28">
        <v>300</v>
      </c>
      <c r="AT7" s="28">
        <v>60</v>
      </c>
      <c r="AU7" s="28">
        <v>60</v>
      </c>
      <c r="AV7" s="28">
        <v>7</v>
      </c>
      <c r="AW7" s="28">
        <v>7</v>
      </c>
      <c r="AX7" s="28">
        <v>7</v>
      </c>
      <c r="AY7" s="28">
        <v>200</v>
      </c>
      <c r="AZ7" s="28">
        <v>200</v>
      </c>
      <c r="BA7" s="28">
        <v>700</v>
      </c>
      <c r="BB7" s="28">
        <v>700</v>
      </c>
      <c r="BC7" s="28">
        <v>4</v>
      </c>
      <c r="BD7" s="28">
        <v>4</v>
      </c>
      <c r="BE7" s="28">
        <v>600</v>
      </c>
      <c r="BF7" s="28">
        <v>600</v>
      </c>
      <c r="BG7" s="28">
        <v>8</v>
      </c>
      <c r="BH7" s="28">
        <v>8</v>
      </c>
      <c r="BI7" s="28">
        <v>3</v>
      </c>
      <c r="BJ7" s="28">
        <v>3</v>
      </c>
      <c r="BK7" s="28">
        <v>3</v>
      </c>
      <c r="BL7" s="28">
        <v>500</v>
      </c>
      <c r="BM7" s="28">
        <v>500</v>
      </c>
      <c r="BN7" s="28">
        <v>400</v>
      </c>
      <c r="BO7" s="28">
        <v>400</v>
      </c>
      <c r="BP7" s="28">
        <v>2</v>
      </c>
      <c r="BQ7" s="28">
        <v>2</v>
      </c>
      <c r="BR7" s="28">
        <v>2</v>
      </c>
      <c r="BS7" s="28">
        <v>1</v>
      </c>
      <c r="BT7" s="28">
        <v>1</v>
      </c>
      <c r="BU7" s="28">
        <v>1</v>
      </c>
      <c r="BV7" s="28">
        <v>1</v>
      </c>
      <c r="BW7" s="28">
        <v>1</v>
      </c>
      <c r="BX7" s="28">
        <v>1</v>
      </c>
      <c r="BY7" s="28">
        <v>1</v>
      </c>
      <c r="BZ7" s="28">
        <v>6</v>
      </c>
      <c r="CA7" s="202">
        <v>1</v>
      </c>
    </row>
    <row x14ac:dyDescent="0.25" r="8" customHeight="1" ht="18.75" hidden="1">
      <c r="A8" s="374"/>
      <c r="B8" s="374"/>
      <c r="C8" s="374"/>
      <c r="D8" s="374"/>
      <c r="E8" s="197" t="s">
        <v>61</v>
      </c>
      <c r="F8" s="28" t="s">
        <v>62</v>
      </c>
      <c r="G8" s="28" t="s">
        <v>62</v>
      </c>
      <c r="H8" s="28" t="s">
        <v>62</v>
      </c>
      <c r="I8" s="28" t="s">
        <v>62</v>
      </c>
      <c r="J8" s="28" t="s">
        <v>62</v>
      </c>
      <c r="K8" s="28" t="s">
        <v>62</v>
      </c>
      <c r="L8" s="28" t="s">
        <v>62</v>
      </c>
      <c r="M8" s="28" t="s">
        <v>62</v>
      </c>
      <c r="N8" s="28" t="s">
        <v>63</v>
      </c>
      <c r="O8" s="28" t="s">
        <v>63</v>
      </c>
      <c r="P8" s="28" t="s">
        <v>63</v>
      </c>
      <c r="Q8" s="28" t="s">
        <v>62</v>
      </c>
      <c r="R8" s="28" t="s">
        <v>62</v>
      </c>
      <c r="S8" s="28" t="s">
        <v>62</v>
      </c>
      <c r="T8" s="28" t="s">
        <v>62</v>
      </c>
      <c r="U8" s="28" t="s">
        <v>62</v>
      </c>
      <c r="V8" s="28" t="s">
        <v>62</v>
      </c>
      <c r="W8" s="28" t="s">
        <v>62</v>
      </c>
      <c r="X8" s="28" t="s">
        <v>62</v>
      </c>
      <c r="Y8" s="28" t="s">
        <v>62</v>
      </c>
      <c r="Z8" s="28" t="s">
        <v>62</v>
      </c>
      <c r="AA8" s="28" t="s">
        <v>62</v>
      </c>
      <c r="AB8" s="28" t="s">
        <v>62</v>
      </c>
      <c r="AC8" s="28" t="s">
        <v>62</v>
      </c>
      <c r="AD8" s="28" t="s">
        <v>63</v>
      </c>
      <c r="AE8" s="28" t="s">
        <v>63</v>
      </c>
      <c r="AF8" s="28" t="s">
        <v>63</v>
      </c>
      <c r="AG8" s="28" t="s">
        <v>63</v>
      </c>
      <c r="AH8" s="28" t="s">
        <v>62</v>
      </c>
      <c r="AI8" s="28" t="s">
        <v>62</v>
      </c>
      <c r="AJ8" s="28" t="s">
        <v>63</v>
      </c>
      <c r="AK8" s="28" t="s">
        <v>63</v>
      </c>
      <c r="AL8" s="28" t="s">
        <v>62</v>
      </c>
      <c r="AM8" s="28" t="s">
        <v>62</v>
      </c>
      <c r="AN8" s="28" t="s">
        <v>63</v>
      </c>
      <c r="AO8" s="28" t="s">
        <v>63</v>
      </c>
      <c r="AP8" s="28" t="s">
        <v>62</v>
      </c>
      <c r="AQ8" s="28" t="s">
        <v>62</v>
      </c>
      <c r="AR8" s="28" t="s">
        <v>63</v>
      </c>
      <c r="AS8" s="28" t="s">
        <v>63</v>
      </c>
      <c r="AT8" s="28" t="s">
        <v>62</v>
      </c>
      <c r="AU8" s="28" t="s">
        <v>62</v>
      </c>
      <c r="AV8" s="28" t="s">
        <v>63</v>
      </c>
      <c r="AW8" s="28" t="s">
        <v>63</v>
      </c>
      <c r="AX8" s="28" t="s">
        <v>63</v>
      </c>
      <c r="AY8" s="28" t="s">
        <v>62</v>
      </c>
      <c r="AZ8" s="28" t="s">
        <v>62</v>
      </c>
      <c r="BA8" s="28" t="s">
        <v>63</v>
      </c>
      <c r="BB8" s="28" t="s">
        <v>63</v>
      </c>
      <c r="BC8" s="28" t="s">
        <v>63</v>
      </c>
      <c r="BD8" s="28" t="s">
        <v>63</v>
      </c>
      <c r="BE8" s="28" t="s">
        <v>63</v>
      </c>
      <c r="BF8" s="28" t="s">
        <v>63</v>
      </c>
      <c r="BG8" s="28" t="s">
        <v>62</v>
      </c>
      <c r="BH8" s="28" t="s">
        <v>62</v>
      </c>
      <c r="BI8" s="28" t="s">
        <v>63</v>
      </c>
      <c r="BJ8" s="28" t="s">
        <v>63</v>
      </c>
      <c r="BK8" s="28" t="s">
        <v>63</v>
      </c>
      <c r="BL8" s="28" t="s">
        <v>63</v>
      </c>
      <c r="BM8" s="28" t="s">
        <v>63</v>
      </c>
      <c r="BN8" s="28" t="s">
        <v>63</v>
      </c>
      <c r="BO8" s="28" t="s">
        <v>63</v>
      </c>
      <c r="BP8" s="28" t="s">
        <v>63</v>
      </c>
      <c r="BQ8" s="28" t="s">
        <v>63</v>
      </c>
      <c r="BR8" s="28" t="s">
        <v>63</v>
      </c>
      <c r="BS8" s="28" t="s">
        <v>62</v>
      </c>
      <c r="BT8" s="28" t="s">
        <v>62</v>
      </c>
      <c r="BU8" s="28" t="s">
        <v>62</v>
      </c>
      <c r="BV8" s="28" t="s">
        <v>62</v>
      </c>
      <c r="BW8" s="28" t="s">
        <v>62</v>
      </c>
      <c r="BX8" s="28" t="s">
        <v>62</v>
      </c>
      <c r="BY8" s="28" t="s">
        <v>62</v>
      </c>
      <c r="BZ8" s="28" t="s">
        <v>63</v>
      </c>
      <c r="CA8" s="202" t="s">
        <v>62</v>
      </c>
    </row>
    <row x14ac:dyDescent="0.25" r="9" customHeight="1" ht="18.75" hidden="1">
      <c r="A9" s="374"/>
      <c r="B9" s="374"/>
      <c r="C9" s="374"/>
      <c r="D9" s="374"/>
      <c r="E9" s="197" t="s">
        <v>64</v>
      </c>
      <c r="F9" s="28" t="s">
        <v>65</v>
      </c>
      <c r="G9" s="28" t="s">
        <v>65</v>
      </c>
      <c r="H9" s="28" t="s">
        <v>65</v>
      </c>
      <c r="I9" s="28" t="s">
        <v>65</v>
      </c>
      <c r="J9" s="28" t="s">
        <v>65</v>
      </c>
      <c r="K9" s="28" t="s">
        <v>65</v>
      </c>
      <c r="L9" s="28" t="s">
        <v>65</v>
      </c>
      <c r="M9" s="28" t="s">
        <v>65</v>
      </c>
      <c r="N9" s="28" t="s">
        <v>66</v>
      </c>
      <c r="O9" s="28" t="s">
        <v>66</v>
      </c>
      <c r="P9" s="28" t="s">
        <v>66</v>
      </c>
      <c r="Q9" s="28" t="s">
        <v>65</v>
      </c>
      <c r="R9" s="28" t="s">
        <v>65</v>
      </c>
      <c r="S9" s="28" t="s">
        <v>66</v>
      </c>
      <c r="T9" s="28" t="s">
        <v>66</v>
      </c>
      <c r="U9" s="28" t="s">
        <v>65</v>
      </c>
      <c r="V9" s="28" t="s">
        <v>65</v>
      </c>
      <c r="W9" s="28" t="s">
        <v>66</v>
      </c>
      <c r="X9" s="28" t="s">
        <v>66</v>
      </c>
      <c r="Y9" s="28" t="s">
        <v>66</v>
      </c>
      <c r="Z9" s="28" t="s">
        <v>66</v>
      </c>
      <c r="AA9" s="28" t="s">
        <v>66</v>
      </c>
      <c r="AB9" s="28" t="s">
        <v>65</v>
      </c>
      <c r="AC9" s="28" t="s">
        <v>65</v>
      </c>
      <c r="AD9" s="28" t="s">
        <v>66</v>
      </c>
      <c r="AE9" s="28" t="s">
        <v>66</v>
      </c>
      <c r="AF9" s="28" t="s">
        <v>65</v>
      </c>
      <c r="AG9" s="28" t="s">
        <v>65</v>
      </c>
      <c r="AH9" s="28" t="s">
        <v>65</v>
      </c>
      <c r="AI9" s="28" t="s">
        <v>65</v>
      </c>
      <c r="AJ9" s="28" t="s">
        <v>65</v>
      </c>
      <c r="AK9" s="28" t="s">
        <v>65</v>
      </c>
      <c r="AL9" s="28" t="s">
        <v>65</v>
      </c>
      <c r="AM9" s="28" t="s">
        <v>65</v>
      </c>
      <c r="AN9" s="28" t="s">
        <v>66</v>
      </c>
      <c r="AO9" s="28" t="s">
        <v>66</v>
      </c>
      <c r="AP9" s="28" t="s">
        <v>65</v>
      </c>
      <c r="AQ9" s="28" t="s">
        <v>65</v>
      </c>
      <c r="AR9" s="28" t="s">
        <v>65</v>
      </c>
      <c r="AS9" s="28" t="s">
        <v>65</v>
      </c>
      <c r="AT9" s="28" t="s">
        <v>66</v>
      </c>
      <c r="AU9" s="28" t="s">
        <v>66</v>
      </c>
      <c r="AV9" s="28" t="s">
        <v>65</v>
      </c>
      <c r="AW9" s="28" t="s">
        <v>65</v>
      </c>
      <c r="AX9" s="28" t="s">
        <v>65</v>
      </c>
      <c r="AY9" s="28" t="s">
        <v>66</v>
      </c>
      <c r="AZ9" s="28" t="s">
        <v>66</v>
      </c>
      <c r="BA9" s="28" t="s">
        <v>65</v>
      </c>
      <c r="BB9" s="28" t="s">
        <v>65</v>
      </c>
      <c r="BC9" s="28" t="s">
        <v>66</v>
      </c>
      <c r="BD9" s="28" t="s">
        <v>66</v>
      </c>
      <c r="BE9" s="28" t="s">
        <v>66</v>
      </c>
      <c r="BF9" s="28" t="s">
        <v>66</v>
      </c>
      <c r="BG9" s="28" t="s">
        <v>66</v>
      </c>
      <c r="BH9" s="28" t="s">
        <v>66</v>
      </c>
      <c r="BI9" s="28" t="s">
        <v>65</v>
      </c>
      <c r="BJ9" s="28" t="s">
        <v>65</v>
      </c>
      <c r="BK9" s="28" t="s">
        <v>65</v>
      </c>
      <c r="BL9" s="28" t="s">
        <v>65</v>
      </c>
      <c r="BM9" s="28" t="s">
        <v>65</v>
      </c>
      <c r="BN9" s="28" t="s">
        <v>66</v>
      </c>
      <c r="BO9" s="28" t="s">
        <v>66</v>
      </c>
      <c r="BP9" s="28" t="s">
        <v>66</v>
      </c>
      <c r="BQ9" s="28" t="s">
        <v>66</v>
      </c>
      <c r="BR9" s="28" t="s">
        <v>66</v>
      </c>
      <c r="BS9" s="28" t="s">
        <v>65</v>
      </c>
      <c r="BT9" s="28" t="s">
        <v>65</v>
      </c>
      <c r="BU9" s="28" t="s">
        <v>65</v>
      </c>
      <c r="BV9" s="28" t="s">
        <v>65</v>
      </c>
      <c r="BW9" s="28" t="s">
        <v>65</v>
      </c>
      <c r="BX9" s="28" t="s">
        <v>65</v>
      </c>
      <c r="BY9" s="28" t="s">
        <v>65</v>
      </c>
      <c r="BZ9" s="28" t="s">
        <v>66</v>
      </c>
      <c r="CA9" s="202" t="s">
        <v>65</v>
      </c>
    </row>
    <row x14ac:dyDescent="0.25" r="10" customHeight="1" ht="18.75" hidden="1">
      <c r="A10" s="374"/>
      <c r="B10" s="374"/>
      <c r="C10" s="374"/>
      <c r="D10" s="374"/>
      <c r="E10" s="203" t="s">
        <v>67</v>
      </c>
      <c r="F10" s="108" t="s">
        <v>68</v>
      </c>
      <c r="G10" s="108" t="s">
        <v>68</v>
      </c>
      <c r="H10" s="108" t="s">
        <v>68</v>
      </c>
      <c r="I10" s="108" t="s">
        <v>68</v>
      </c>
      <c r="J10" s="108" t="s">
        <v>68</v>
      </c>
      <c r="K10" s="108" t="s">
        <v>69</v>
      </c>
      <c r="L10" s="108" t="s">
        <v>69</v>
      </c>
      <c r="M10" s="108" t="s">
        <v>69</v>
      </c>
      <c r="N10" s="108" t="s">
        <v>68</v>
      </c>
      <c r="O10" s="108" t="s">
        <v>68</v>
      </c>
      <c r="P10" s="108" t="s">
        <v>68</v>
      </c>
      <c r="Q10" s="108" t="s">
        <v>68</v>
      </c>
      <c r="R10" s="108" t="s">
        <v>68</v>
      </c>
      <c r="S10" s="108" t="s">
        <v>69</v>
      </c>
      <c r="T10" s="108" t="s">
        <v>69</v>
      </c>
      <c r="U10" s="108" t="s">
        <v>70</v>
      </c>
      <c r="V10" s="108" t="s">
        <v>70</v>
      </c>
      <c r="W10" s="108" t="s">
        <v>71</v>
      </c>
      <c r="X10" s="108" t="s">
        <v>71</v>
      </c>
      <c r="Y10" s="108" t="s">
        <v>71</v>
      </c>
      <c r="Z10" s="108" t="s">
        <v>71</v>
      </c>
      <c r="AA10" s="108" t="s">
        <v>71</v>
      </c>
      <c r="AB10" s="108" t="s">
        <v>71</v>
      </c>
      <c r="AC10" s="108" t="s">
        <v>71</v>
      </c>
      <c r="AD10" s="108" t="s">
        <v>69</v>
      </c>
      <c r="AE10" s="108" t="s">
        <v>69</v>
      </c>
      <c r="AF10" s="108" t="s">
        <v>70</v>
      </c>
      <c r="AG10" s="108" t="s">
        <v>70</v>
      </c>
      <c r="AH10" s="108" t="s">
        <v>70</v>
      </c>
      <c r="AI10" s="108" t="s">
        <v>70</v>
      </c>
      <c r="AJ10" s="108" t="s">
        <v>71</v>
      </c>
      <c r="AK10" s="108" t="s">
        <v>71</v>
      </c>
      <c r="AL10" s="108" t="s">
        <v>69</v>
      </c>
      <c r="AM10" s="108" t="s">
        <v>69</v>
      </c>
      <c r="AN10" s="108" t="s">
        <v>68</v>
      </c>
      <c r="AO10" s="108" t="s">
        <v>68</v>
      </c>
      <c r="AP10" s="108" t="s">
        <v>68</v>
      </c>
      <c r="AQ10" s="108" t="s">
        <v>68</v>
      </c>
      <c r="AR10" s="108" t="s">
        <v>69</v>
      </c>
      <c r="AS10" s="108" t="s">
        <v>69</v>
      </c>
      <c r="AT10" s="108" t="s">
        <v>71</v>
      </c>
      <c r="AU10" s="108" t="s">
        <v>71</v>
      </c>
      <c r="AV10" s="108" t="s">
        <v>71</v>
      </c>
      <c r="AW10" s="108" t="s">
        <v>71</v>
      </c>
      <c r="AX10" s="108" t="s">
        <v>71</v>
      </c>
      <c r="AY10" s="108" t="s">
        <v>70</v>
      </c>
      <c r="AZ10" s="108" t="s">
        <v>70</v>
      </c>
      <c r="BA10" s="108" t="s">
        <v>69</v>
      </c>
      <c r="BB10" s="108" t="s">
        <v>69</v>
      </c>
      <c r="BC10" s="108" t="s">
        <v>70</v>
      </c>
      <c r="BD10" s="108" t="s">
        <v>70</v>
      </c>
      <c r="BE10" s="108" t="s">
        <v>70</v>
      </c>
      <c r="BF10" s="108" t="s">
        <v>70</v>
      </c>
      <c r="BG10" s="108" t="s">
        <v>70</v>
      </c>
      <c r="BH10" s="108" t="s">
        <v>70</v>
      </c>
      <c r="BI10" s="108" t="s">
        <v>71</v>
      </c>
      <c r="BJ10" s="108" t="s">
        <v>71</v>
      </c>
      <c r="BK10" s="108" t="s">
        <v>71</v>
      </c>
      <c r="BL10" s="108" t="s">
        <v>71</v>
      </c>
      <c r="BM10" s="108" t="s">
        <v>71</v>
      </c>
      <c r="BN10" s="108" t="s">
        <v>68</v>
      </c>
      <c r="BO10" s="108" t="s">
        <v>68</v>
      </c>
      <c r="BP10" s="108" t="s">
        <v>68</v>
      </c>
      <c r="BQ10" s="108" t="s">
        <v>68</v>
      </c>
      <c r="BR10" s="108" t="s">
        <v>68</v>
      </c>
      <c r="BS10" s="108" t="s">
        <v>69</v>
      </c>
      <c r="BT10" s="108" t="s">
        <v>69</v>
      </c>
      <c r="BU10" s="108" t="s">
        <v>69</v>
      </c>
      <c r="BV10" s="108" t="s">
        <v>69</v>
      </c>
      <c r="BW10" s="108" t="s">
        <v>69</v>
      </c>
      <c r="BX10" s="108" t="s">
        <v>69</v>
      </c>
      <c r="BY10" s="108" t="s">
        <v>69</v>
      </c>
      <c r="BZ10" s="108" t="s">
        <v>68</v>
      </c>
      <c r="CA10" s="204" t="s">
        <v>69</v>
      </c>
    </row>
    <row x14ac:dyDescent="0.25" r="11" customHeight="1" ht="18.75">
      <c r="A11" s="374"/>
      <c r="B11" s="374"/>
      <c r="C11" s="374"/>
      <c r="D11" s="374"/>
      <c r="E11" s="1"/>
      <c r="F11" s="4"/>
      <c r="G11" s="3"/>
      <c r="H11" s="3"/>
      <c r="I11" s="3"/>
      <c r="J11" s="3"/>
      <c r="K11" s="3"/>
      <c r="L11" s="3"/>
      <c r="M11" s="3"/>
      <c r="N11" s="3"/>
      <c r="O11" s="3"/>
      <c r="P11" s="4"/>
      <c r="Q11" s="4"/>
      <c r="R11" s="3"/>
      <c r="S11" s="4"/>
      <c r="T11" s="3"/>
      <c r="U11" s="4"/>
      <c r="V11" s="4"/>
      <c r="W11" s="4"/>
      <c r="X11" s="3"/>
      <c r="Y11" s="4"/>
      <c r="Z11" s="3"/>
      <c r="AA11" s="4"/>
      <c r="AB11" s="4"/>
      <c r="AC11" s="4"/>
      <c r="AD11" s="3"/>
      <c r="AE11" s="3"/>
      <c r="AF11" s="4"/>
      <c r="AG11" s="4"/>
      <c r="AH11" s="4"/>
      <c r="AI11" s="4"/>
      <c r="AJ11" s="4"/>
      <c r="AK11" s="3"/>
      <c r="AL11" s="4"/>
      <c r="AM11" s="3"/>
      <c r="AN11" s="4"/>
      <c r="AO11" s="3"/>
      <c r="AP11" s="4"/>
      <c r="AQ11" s="3"/>
      <c r="AR11" s="4"/>
      <c r="AS11" s="4"/>
      <c r="AT11" s="4"/>
      <c r="AU11" s="3"/>
      <c r="AV11" s="4"/>
      <c r="AW11" s="4"/>
      <c r="AX11" s="4"/>
      <c r="AY11" s="4"/>
      <c r="AZ11" s="4"/>
      <c r="BA11" s="4"/>
      <c r="BB11" s="3"/>
      <c r="BC11" s="4"/>
      <c r="BD11" s="4"/>
      <c r="BE11" s="4"/>
      <c r="BF11" s="3"/>
      <c r="BG11" s="4"/>
      <c r="BH11" s="3"/>
      <c r="BI11" s="4"/>
      <c r="BJ11" s="4"/>
      <c r="BK11" s="4"/>
      <c r="BL11" s="3"/>
      <c r="BM11" s="4"/>
      <c r="BN11" s="4"/>
      <c r="BO11" s="4"/>
      <c r="BP11" s="4"/>
      <c r="BQ11" s="4"/>
      <c r="BR11" s="4"/>
      <c r="BS11" s="3"/>
      <c r="BT11" s="4"/>
      <c r="BU11" s="4"/>
      <c r="BV11" s="4"/>
      <c r="BW11" s="4"/>
      <c r="BX11" s="4"/>
      <c r="BY11" s="4"/>
      <c r="BZ11" s="4"/>
      <c r="CA11" s="4"/>
    </row>
    <row x14ac:dyDescent="0.25" r="12" customHeight="1" ht="18.75">
      <c r="A12" s="374"/>
      <c r="B12" s="374"/>
      <c r="C12" s="374"/>
      <c r="D12" s="374"/>
      <c r="E12" s="1"/>
      <c r="F12" s="4"/>
      <c r="G12" s="3"/>
      <c r="H12" s="3"/>
      <c r="I12" s="3"/>
      <c r="J12" s="3"/>
      <c r="K12" s="3"/>
      <c r="L12" s="3"/>
      <c r="M12" s="3"/>
      <c r="N12" s="3"/>
      <c r="O12" s="3"/>
      <c r="P12" s="4"/>
      <c r="Q12" s="4"/>
      <c r="R12" s="3"/>
      <c r="S12" s="4"/>
      <c r="T12" s="3"/>
      <c r="U12" s="4"/>
      <c r="V12" s="4"/>
      <c r="W12" s="4"/>
      <c r="X12" s="3"/>
      <c r="Y12" s="4"/>
      <c r="Z12" s="3"/>
      <c r="AA12" s="4"/>
      <c r="AB12" s="4"/>
      <c r="AC12" s="4"/>
      <c r="AD12" s="3"/>
      <c r="AE12" s="3"/>
      <c r="AF12" s="4"/>
      <c r="AG12" s="4"/>
      <c r="AH12" s="4"/>
      <c r="AI12" s="4"/>
      <c r="AJ12" s="4"/>
      <c r="AK12" s="3"/>
      <c r="AL12" s="4"/>
      <c r="AM12" s="3"/>
      <c r="AN12" s="4"/>
      <c r="AO12" s="3"/>
      <c r="AP12" s="4"/>
      <c r="AQ12" s="3"/>
      <c r="AR12" s="4"/>
      <c r="AS12" s="4"/>
      <c r="AT12" s="4"/>
      <c r="AU12" s="3"/>
      <c r="AV12" s="4"/>
      <c r="AW12" s="4"/>
      <c r="AX12" s="4"/>
      <c r="AY12" s="4"/>
      <c r="AZ12" s="4"/>
      <c r="BA12" s="4"/>
      <c r="BB12" s="3"/>
      <c r="BC12" s="4"/>
      <c r="BD12" s="4"/>
      <c r="BE12" s="4"/>
      <c r="BF12" s="3"/>
      <c r="BG12" s="4"/>
      <c r="BH12" s="3"/>
      <c r="BI12" s="4"/>
      <c r="BJ12" s="4"/>
      <c r="BK12" s="4"/>
      <c r="BL12" s="3"/>
      <c r="BM12" s="4"/>
      <c r="BN12" s="4"/>
      <c r="BO12" s="4"/>
      <c r="BP12" s="4"/>
      <c r="BQ12" s="4"/>
      <c r="BR12" s="4"/>
      <c r="BS12" s="3"/>
      <c r="BT12" s="4"/>
      <c r="BU12" s="4"/>
      <c r="BV12" s="4"/>
      <c r="BW12" s="4"/>
      <c r="BX12" s="4"/>
      <c r="BY12" s="4"/>
      <c r="BZ12" s="4"/>
      <c r="CA12" s="4"/>
    </row>
    <row x14ac:dyDescent="0.25" r="13" customHeight="1" ht="60.75">
      <c r="A13" s="374"/>
      <c r="B13" s="374"/>
      <c r="C13" s="374"/>
      <c r="D13" s="374"/>
      <c r="E13" s="1"/>
      <c r="F13" s="4"/>
      <c r="G13" s="993" t="s">
        <v>511</v>
      </c>
      <c r="H13" s="676"/>
      <c r="I13" s="676"/>
      <c r="J13" s="676"/>
      <c r="K13" s="676"/>
      <c r="L13" s="676"/>
      <c r="M13" s="676"/>
      <c r="N13" s="676"/>
      <c r="O13" s="676"/>
      <c r="P13" s="677"/>
      <c r="Q13" s="679"/>
      <c r="R13" s="675">
        <f>'Ana Sayfa'!C33</f>
      </c>
      <c r="S13" s="677"/>
      <c r="T13" s="676"/>
      <c r="U13" s="677"/>
      <c r="V13" s="677"/>
      <c r="W13" s="677"/>
      <c r="X13" s="676"/>
      <c r="Y13" s="677"/>
      <c r="Z13" s="676"/>
      <c r="AA13" s="677"/>
      <c r="AB13" s="677"/>
      <c r="AC13" s="677"/>
      <c r="AD13" s="676"/>
      <c r="AE13" s="676"/>
      <c r="AF13" s="677"/>
      <c r="AG13" s="677"/>
      <c r="AH13" s="677"/>
      <c r="AI13" s="677"/>
      <c r="AJ13" s="677"/>
      <c r="AK13" s="678"/>
      <c r="AL13" s="4"/>
      <c r="AM13" s="3"/>
      <c r="AN13" s="4"/>
      <c r="AO13" s="3"/>
      <c r="AP13" s="4"/>
      <c r="AQ13" s="3"/>
      <c r="AR13" s="4"/>
      <c r="AS13" s="4"/>
      <c r="AT13" s="4"/>
      <c r="AU13" s="3"/>
      <c r="AV13" s="4"/>
      <c r="AW13" s="4"/>
      <c r="AX13" s="4"/>
      <c r="AY13" s="4"/>
      <c r="AZ13" s="4"/>
      <c r="BA13" s="4"/>
      <c r="BB13" s="3"/>
      <c r="BC13" s="4"/>
      <c r="BD13" s="4"/>
      <c r="BE13" s="4"/>
      <c r="BF13" s="3"/>
      <c r="BG13" s="4"/>
      <c r="BH13" s="3"/>
      <c r="BI13" s="4"/>
      <c r="BJ13" s="4"/>
      <c r="BK13" s="4"/>
      <c r="BL13" s="3"/>
      <c r="BM13" s="4"/>
      <c r="BN13" s="4"/>
      <c r="BO13" s="4"/>
      <c r="BP13" s="4"/>
      <c r="BQ13" s="4"/>
      <c r="BR13" s="4"/>
      <c r="BS13" s="3"/>
      <c r="BT13" s="4"/>
      <c r="BU13" s="4"/>
      <c r="BV13" s="4"/>
      <c r="BW13" s="4"/>
      <c r="BX13" s="4"/>
      <c r="BY13" s="4"/>
      <c r="BZ13" s="4"/>
      <c r="CA13" s="4"/>
    </row>
    <row x14ac:dyDescent="0.25" r="14" customHeight="1" ht="18.75">
      <c r="A14" s="374"/>
      <c r="B14" s="374"/>
      <c r="C14" s="374"/>
      <c r="D14" s="374"/>
      <c r="E14" s="1"/>
      <c r="F14" s="4"/>
      <c r="G14" s="3"/>
      <c r="H14" s="3"/>
      <c r="I14" s="3"/>
      <c r="J14" s="3"/>
      <c r="K14" s="3"/>
      <c r="L14" s="3"/>
      <c r="M14" s="3"/>
      <c r="N14" s="3"/>
      <c r="O14" s="3"/>
      <c r="P14" s="4"/>
      <c r="Q14" s="4"/>
      <c r="R14" s="3"/>
      <c r="S14" s="4"/>
      <c r="T14" s="3"/>
      <c r="U14" s="4"/>
      <c r="V14" s="4"/>
      <c r="W14" s="4"/>
      <c r="X14" s="3"/>
      <c r="Y14" s="4"/>
      <c r="Z14" s="3"/>
      <c r="AA14" s="4"/>
      <c r="AB14" s="4"/>
      <c r="AC14" s="4"/>
      <c r="AD14" s="3"/>
      <c r="AE14" s="3"/>
      <c r="AF14" s="4"/>
      <c r="AG14" s="4"/>
      <c r="AH14" s="4"/>
      <c r="AI14" s="4"/>
      <c r="AJ14" s="4"/>
      <c r="AK14" s="3"/>
      <c r="AL14" s="4"/>
      <c r="AM14" s="3"/>
      <c r="AN14" s="4"/>
      <c r="AO14" s="3"/>
      <c r="AP14" s="4"/>
      <c r="AQ14" s="3"/>
      <c r="AR14" s="4"/>
      <c r="AS14" s="4"/>
      <c r="AT14" s="4"/>
      <c r="AU14" s="3"/>
      <c r="AV14" s="4"/>
      <c r="AW14" s="4"/>
      <c r="AX14" s="4"/>
      <c r="AY14" s="4"/>
      <c r="AZ14" s="4"/>
      <c r="BA14" s="4"/>
      <c r="BB14" s="3"/>
      <c r="BC14" s="4"/>
      <c r="BD14" s="4"/>
      <c r="BE14" s="4"/>
      <c r="BF14" s="3"/>
      <c r="BG14" s="4"/>
      <c r="BH14" s="3"/>
      <c r="BI14" s="4"/>
      <c r="BJ14" s="4"/>
      <c r="BK14" s="4"/>
      <c r="BL14" s="3"/>
      <c r="BM14" s="4"/>
      <c r="BN14" s="4"/>
      <c r="BO14" s="4"/>
      <c r="BP14" s="4"/>
      <c r="BQ14" s="4"/>
      <c r="BR14" s="4"/>
      <c r="BS14" s="3"/>
      <c r="BT14" s="4"/>
      <c r="BU14" s="4"/>
      <c r="BV14" s="4"/>
      <c r="BW14" s="4"/>
      <c r="BX14" s="4"/>
      <c r="BY14" s="4"/>
      <c r="BZ14" s="4"/>
      <c r="CA14" s="4"/>
    </row>
    <row x14ac:dyDescent="0.25" r="15" customHeight="1" ht="18.75">
      <c r="A15" s="374"/>
      <c r="B15" s="374"/>
      <c r="C15" s="374"/>
      <c r="D15" s="374"/>
      <c r="E15" s="1"/>
      <c r="F15" s="4"/>
      <c r="G15" s="3"/>
      <c r="H15" s="3"/>
      <c r="I15" s="3"/>
      <c r="J15" s="3"/>
      <c r="K15" s="3"/>
      <c r="L15" s="3"/>
      <c r="M15" s="3"/>
      <c r="N15" s="3"/>
      <c r="O15" s="3"/>
      <c r="P15" s="4"/>
      <c r="Q15" s="4"/>
      <c r="R15" s="3"/>
      <c r="S15" s="4"/>
      <c r="T15" s="3"/>
      <c r="U15" s="4"/>
      <c r="V15" s="4"/>
      <c r="W15" s="4"/>
      <c r="X15" s="3"/>
      <c r="Y15" s="4"/>
      <c r="Z15" s="3"/>
      <c r="AA15" s="4"/>
      <c r="AB15" s="4"/>
      <c r="AC15" s="4"/>
      <c r="AD15" s="3"/>
      <c r="AE15" s="3"/>
      <c r="AF15" s="4"/>
      <c r="AG15" s="4"/>
      <c r="AH15" s="4"/>
      <c r="AI15" s="4"/>
      <c r="AJ15" s="4"/>
      <c r="AK15" s="3"/>
      <c r="AL15" s="4"/>
      <c r="AM15" s="3"/>
      <c r="AN15" s="4"/>
      <c r="AO15" s="3"/>
      <c r="AP15" s="4"/>
      <c r="AQ15" s="3"/>
      <c r="AR15" s="4"/>
      <c r="AS15" s="4"/>
      <c r="AT15" s="4"/>
      <c r="AU15" s="3"/>
      <c r="AV15" s="4"/>
      <c r="AW15" s="4"/>
      <c r="AX15" s="4"/>
      <c r="AY15" s="4"/>
      <c r="AZ15" s="4"/>
      <c r="BA15" s="4"/>
      <c r="BB15" s="3"/>
      <c r="BC15" s="4"/>
      <c r="BD15" s="4"/>
      <c r="BE15" s="4"/>
      <c r="BF15" s="3"/>
      <c r="BG15" s="4"/>
      <c r="BH15" s="3"/>
      <c r="BI15" s="4"/>
      <c r="BJ15" s="4"/>
      <c r="BK15" s="4"/>
      <c r="BL15" s="3"/>
      <c r="BM15" s="4"/>
      <c r="BN15" s="4"/>
      <c r="BO15" s="4"/>
      <c r="BP15" s="4"/>
      <c r="BQ15" s="4"/>
      <c r="BR15" s="4"/>
      <c r="BS15" s="3"/>
      <c r="BT15" s="4"/>
      <c r="BU15" s="4"/>
      <c r="BV15" s="4"/>
      <c r="BW15" s="4"/>
      <c r="BX15" s="4"/>
      <c r="BY15" s="4"/>
      <c r="BZ15" s="4"/>
      <c r="CA15" s="4"/>
    </row>
    <row x14ac:dyDescent="0.25" r="16" customHeight="1" ht="18.75">
      <c r="A16" s="374"/>
      <c r="B16" s="374"/>
      <c r="C16" s="374"/>
      <c r="D16" s="374"/>
      <c r="E16" s="1"/>
      <c r="F16" s="4"/>
      <c r="G16" s="3"/>
      <c r="H16" s="3"/>
      <c r="I16" s="3"/>
      <c r="J16" s="3"/>
      <c r="K16" s="3"/>
      <c r="L16" s="3"/>
      <c r="M16" s="3"/>
      <c r="N16" s="3"/>
      <c r="O16" s="3"/>
      <c r="P16" s="4"/>
      <c r="Q16" s="4"/>
      <c r="R16" s="3"/>
      <c r="S16" s="4"/>
      <c r="T16" s="3"/>
      <c r="U16" s="4"/>
      <c r="V16" s="4"/>
      <c r="W16" s="4"/>
      <c r="X16" s="3"/>
      <c r="Y16" s="4"/>
      <c r="Z16" s="3"/>
      <c r="AA16" s="4"/>
      <c r="AB16" s="4"/>
      <c r="AC16" s="4"/>
      <c r="AD16" s="3"/>
      <c r="AE16" s="3"/>
      <c r="AF16" s="4"/>
      <c r="AG16" s="4"/>
      <c r="AH16" s="4"/>
      <c r="AI16" s="4"/>
      <c r="AJ16" s="4"/>
      <c r="AK16" s="3"/>
      <c r="AL16" s="4"/>
      <c r="AM16" s="3"/>
      <c r="AN16" s="4"/>
      <c r="AO16" s="3"/>
      <c r="AP16" s="4"/>
      <c r="AQ16" s="3"/>
      <c r="AR16" s="4"/>
      <c r="AS16" s="4"/>
      <c r="AT16" s="4"/>
      <c r="AU16" s="3"/>
      <c r="AV16" s="4"/>
      <c r="AW16" s="4"/>
      <c r="AX16" s="4"/>
      <c r="AY16" s="4"/>
      <c r="AZ16" s="4"/>
      <c r="BA16" s="4"/>
      <c r="BB16" s="3"/>
      <c r="BC16" s="4"/>
      <c r="BD16" s="4"/>
      <c r="BE16" s="4"/>
      <c r="BF16" s="3"/>
      <c r="BG16" s="4"/>
      <c r="BH16" s="3"/>
      <c r="BI16" s="4"/>
      <c r="BJ16" s="4"/>
      <c r="BK16" s="4"/>
      <c r="BL16" s="3"/>
      <c r="BM16" s="4"/>
      <c r="BN16" s="4"/>
      <c r="BO16" s="4"/>
      <c r="BP16" s="4"/>
      <c r="BQ16" s="4"/>
      <c r="BR16" s="4"/>
      <c r="BS16" s="3"/>
      <c r="BT16" s="4"/>
      <c r="BU16" s="4"/>
      <c r="BV16" s="4"/>
      <c r="BW16" s="4"/>
      <c r="BX16" s="4"/>
      <c r="BY16" s="4"/>
      <c r="BZ16" s="4"/>
      <c r="CA16" s="4"/>
    </row>
    <row x14ac:dyDescent="0.25" r="17" customHeight="1" ht="18.75">
      <c r="A17" s="374"/>
      <c r="B17" s="374"/>
      <c r="C17" s="374"/>
      <c r="D17" s="374"/>
      <c r="E17" s="1"/>
      <c r="F17" s="994"/>
      <c r="G17" s="995"/>
      <c r="H17" s="995"/>
      <c r="I17" s="995"/>
      <c r="J17" s="995"/>
      <c r="K17" s="995"/>
      <c r="L17" s="995"/>
      <c r="M17" s="995"/>
      <c r="N17" s="995"/>
      <c r="O17" s="995"/>
      <c r="P17" s="994"/>
      <c r="Q17" s="994"/>
      <c r="R17" s="995"/>
      <c r="S17" s="994"/>
      <c r="T17" s="995"/>
      <c r="U17" s="995"/>
      <c r="V17" s="995"/>
      <c r="W17" s="995"/>
      <c r="X17" s="995"/>
      <c r="Y17" s="995"/>
      <c r="Z17" s="995"/>
      <c r="AA17" s="995"/>
      <c r="AB17" s="995"/>
      <c r="AC17" s="996"/>
      <c r="AD17" s="997"/>
      <c r="AE17" s="997"/>
      <c r="AF17" s="996"/>
      <c r="AG17" s="996"/>
      <c r="AH17" s="996"/>
      <c r="AI17" s="996"/>
      <c r="AJ17" s="996"/>
      <c r="AK17" s="997"/>
      <c r="AL17" s="996"/>
      <c r="AM17" s="997"/>
      <c r="AN17" s="996"/>
      <c r="AO17" s="997"/>
      <c r="AP17" s="996"/>
      <c r="AQ17" s="997"/>
      <c r="AR17" s="996"/>
      <c r="AS17" s="996"/>
      <c r="AT17" s="996"/>
      <c r="AU17" s="997"/>
      <c r="AV17" s="996"/>
      <c r="AW17" s="996"/>
      <c r="AX17" s="996"/>
      <c r="AY17" s="996"/>
      <c r="AZ17" s="996"/>
      <c r="BA17" s="996"/>
      <c r="BB17" s="997"/>
      <c r="BC17" s="996"/>
      <c r="BD17" s="996"/>
      <c r="BE17" s="996"/>
      <c r="BF17" s="997"/>
      <c r="BG17" s="996"/>
      <c r="BH17" s="997"/>
      <c r="BI17" s="996"/>
      <c r="BJ17" s="996"/>
      <c r="BK17" s="996"/>
      <c r="BL17" s="997"/>
      <c r="BM17" s="996"/>
      <c r="BN17" s="996"/>
      <c r="BO17" s="996"/>
      <c r="BP17" s="996"/>
      <c r="BQ17" s="996"/>
      <c r="BR17" s="996"/>
      <c r="BS17" s="997"/>
      <c r="BT17" s="996"/>
      <c r="BU17" s="996"/>
      <c r="BV17" s="996"/>
      <c r="BW17" s="996"/>
      <c r="BX17" s="4"/>
      <c r="BY17" s="4"/>
      <c r="BZ17" s="4"/>
      <c r="CA17" s="4"/>
    </row>
    <row x14ac:dyDescent="0.25" r="18" customHeight="1" ht="18.75">
      <c r="A18" s="374"/>
      <c r="B18" s="374"/>
      <c r="C18" s="374"/>
      <c r="D18" s="374"/>
      <c r="E18" s="1"/>
      <c r="F18" s="994"/>
      <c r="G18" s="490"/>
      <c r="H18" s="101"/>
      <c r="I18" s="101"/>
      <c r="J18" s="101"/>
      <c r="K18" s="101"/>
      <c r="L18" s="101"/>
      <c r="M18" s="101"/>
      <c r="N18" s="101"/>
      <c r="O18" s="101"/>
      <c r="P18" s="191"/>
      <c r="Q18" s="191"/>
      <c r="R18" s="101"/>
      <c r="S18" s="191"/>
      <c r="T18" s="101"/>
      <c r="U18" s="101"/>
      <c r="V18" s="101"/>
      <c r="W18" s="101"/>
      <c r="X18" s="101"/>
      <c r="Y18" s="101"/>
      <c r="Z18" s="101"/>
      <c r="AA18" s="101"/>
      <c r="AB18" s="101"/>
      <c r="AC18" s="998"/>
      <c r="AD18" s="999"/>
      <c r="AE18" s="999"/>
      <c r="AF18" s="998"/>
      <c r="AG18" s="998"/>
      <c r="AH18" s="998"/>
      <c r="AI18" s="998"/>
      <c r="AJ18" s="998"/>
      <c r="AK18" s="999"/>
      <c r="AL18" s="998"/>
      <c r="AM18" s="101"/>
      <c r="AN18" s="191"/>
      <c r="AO18" s="101"/>
      <c r="AP18" s="191"/>
      <c r="AQ18" s="101"/>
      <c r="AR18" s="191"/>
      <c r="AS18" s="191"/>
      <c r="AT18" s="191"/>
      <c r="AU18" s="101"/>
      <c r="AV18" s="191"/>
      <c r="AW18" s="191"/>
      <c r="AX18" s="191"/>
      <c r="AY18" s="191"/>
      <c r="AZ18" s="191"/>
      <c r="BA18" s="191"/>
      <c r="BB18" s="101"/>
      <c r="BC18" s="191"/>
      <c r="BD18" s="191"/>
      <c r="BE18" s="191"/>
      <c r="BF18" s="101"/>
      <c r="BG18" s="191"/>
      <c r="BH18" s="101"/>
      <c r="BI18" s="637"/>
      <c r="BJ18" s="4"/>
      <c r="BK18" s="4"/>
      <c r="BL18" s="3"/>
      <c r="BM18" s="4"/>
      <c r="BN18" s="4"/>
      <c r="BO18" s="4"/>
      <c r="BP18" s="4"/>
      <c r="BQ18" s="637"/>
      <c r="BR18" s="4"/>
      <c r="BS18" s="3"/>
      <c r="BT18" s="4"/>
      <c r="BU18" s="4"/>
      <c r="BV18" s="4"/>
      <c r="BW18" s="996"/>
      <c r="BX18" s="4"/>
      <c r="BY18" s="4"/>
      <c r="BZ18" s="4"/>
      <c r="CA18" s="4"/>
    </row>
    <row x14ac:dyDescent="0.25" r="19" customHeight="1" ht="18.75" hidden="1">
      <c r="A19" s="374"/>
      <c r="B19" s="374"/>
      <c r="C19" s="374"/>
      <c r="D19" s="374"/>
      <c r="E19" s="1"/>
      <c r="F19" s="994"/>
      <c r="G19" s="1000" t="s">
        <v>61</v>
      </c>
      <c r="H19" s="317"/>
      <c r="I19" s="317"/>
      <c r="J19" s="317"/>
      <c r="K19" s="317"/>
      <c r="L19" s="317"/>
      <c r="M19" s="317"/>
      <c r="N19" s="317"/>
      <c r="O19" s="317"/>
      <c r="P19" s="316"/>
      <c r="Q19" s="316"/>
      <c r="R19" s="422"/>
      <c r="S19" s="420"/>
      <c r="T19" s="422"/>
      <c r="U19" s="4"/>
      <c r="V19" s="4"/>
      <c r="W19" s="4"/>
      <c r="X19" s="3"/>
      <c r="Y19" s="4"/>
      <c r="Z19" s="3"/>
      <c r="AA19" s="4"/>
      <c r="AB19" s="4"/>
      <c r="AC19" s="4"/>
      <c r="AD19" s="3"/>
      <c r="AE19" s="3"/>
      <c r="AF19" s="637"/>
      <c r="AG19" s="637"/>
      <c r="AH19" s="637"/>
      <c r="AI19" s="637"/>
      <c r="AJ19" s="637"/>
      <c r="AK19" s="638"/>
      <c r="AL19" s="637"/>
      <c r="AM19" s="3"/>
      <c r="AN19" s="4"/>
      <c r="AO19" s="3"/>
      <c r="AP19" s="4"/>
      <c r="AQ19" s="3"/>
      <c r="AR19" s="4"/>
      <c r="AS19" s="4"/>
      <c r="AT19" s="4"/>
      <c r="AU19" s="3"/>
      <c r="AV19" s="4"/>
      <c r="AW19" s="4"/>
      <c r="AX19" s="4"/>
      <c r="AY19" s="4"/>
      <c r="AZ19" s="4"/>
      <c r="BA19" s="4"/>
      <c r="BB19" s="3"/>
      <c r="BC19" s="4"/>
      <c r="BD19" s="4"/>
      <c r="BE19" s="4"/>
      <c r="BF19" s="3"/>
      <c r="BG19" s="4"/>
      <c r="BH19" s="3"/>
      <c r="BI19" s="637"/>
      <c r="BJ19" s="4"/>
      <c r="BK19" s="4"/>
      <c r="BL19" s="3"/>
      <c r="BM19" s="4"/>
      <c r="BN19" s="4"/>
      <c r="BO19" s="4"/>
      <c r="BP19" s="4"/>
      <c r="BQ19" s="637"/>
      <c r="BR19" s="4"/>
      <c r="BS19" s="3"/>
      <c r="BT19" s="4"/>
      <c r="BU19" s="4"/>
      <c r="BV19" s="4"/>
      <c r="BW19" s="996"/>
      <c r="BX19" s="4"/>
      <c r="BY19" s="4"/>
      <c r="BZ19" s="4"/>
      <c r="CA19" s="4"/>
    </row>
    <row x14ac:dyDescent="0.25" r="20" customHeight="1" ht="18.75" hidden="1">
      <c r="A20" s="374"/>
      <c r="B20" s="374"/>
      <c r="C20" s="374"/>
      <c r="D20" s="374"/>
      <c r="E20" s="1"/>
      <c r="F20" s="994"/>
      <c r="G20" s="423" t="s">
        <v>434</v>
      </c>
      <c r="H20" s="1001">
        <f>COUNTIF(I27:BH27,"=N")</f>
      </c>
      <c r="I20" s="425" t="s">
        <v>435</v>
      </c>
      <c r="J20" s="426"/>
      <c r="K20" s="1002">
        <f>COUNTIF(I27:BH27,"=Z")</f>
      </c>
      <c r="L20" s="437" t="s">
        <v>436</v>
      </c>
      <c r="M20" s="1003">
        <f>COUNTIF(I28:BH28,"=D")</f>
      </c>
      <c r="N20" s="430" t="s">
        <v>437</v>
      </c>
      <c r="O20" s="1004">
        <f>COUNTIF(I28:BH28,"=E")</f>
      </c>
      <c r="P20" s="1005"/>
      <c r="Q20" s="1006" t="s">
        <v>62</v>
      </c>
      <c r="R20" s="422"/>
      <c r="S20" s="420"/>
      <c r="T20" s="422"/>
      <c r="U20" s="4"/>
      <c r="V20" s="4"/>
      <c r="W20" s="4"/>
      <c r="X20" s="3"/>
      <c r="Y20" s="4"/>
      <c r="Z20" s="3"/>
      <c r="AA20" s="4"/>
      <c r="AB20" s="4"/>
      <c r="AC20" s="4"/>
      <c r="AD20" s="3"/>
      <c r="AE20" s="3"/>
      <c r="AF20" s="637"/>
      <c r="AG20" s="1007"/>
      <c r="AH20" s="1007"/>
      <c r="AI20" s="1007"/>
      <c r="AJ20" s="1007"/>
      <c r="AK20" s="638"/>
      <c r="AL20" s="637"/>
      <c r="AM20" s="3"/>
      <c r="AN20" s="4"/>
      <c r="AO20" s="3"/>
      <c r="AP20" s="4"/>
      <c r="AQ20" s="3"/>
      <c r="AR20" s="4"/>
      <c r="AS20" s="4"/>
      <c r="AT20" s="4"/>
      <c r="AU20" s="3"/>
      <c r="AV20" s="4"/>
      <c r="AW20" s="1008"/>
      <c r="AX20" s="4"/>
      <c r="AY20" s="4"/>
      <c r="AZ20" s="4"/>
      <c r="BA20" s="4"/>
      <c r="BB20" s="3"/>
      <c r="BC20" s="4"/>
      <c r="BD20" s="4"/>
      <c r="BE20" s="4"/>
      <c r="BF20" s="3"/>
      <c r="BG20" s="4"/>
      <c r="BH20" s="3"/>
      <c r="BI20" s="637"/>
      <c r="BJ20" s="4"/>
      <c r="BK20" s="4"/>
      <c r="BL20" s="3"/>
      <c r="BM20" s="4"/>
      <c r="BN20" s="4"/>
      <c r="BO20" s="4"/>
      <c r="BP20" s="4"/>
      <c r="BQ20" s="637"/>
      <c r="BR20" s="4"/>
      <c r="BS20" s="3"/>
      <c r="BT20" s="4"/>
      <c r="BU20" s="4"/>
      <c r="BV20" s="4"/>
      <c r="BW20" s="996"/>
      <c r="BX20" s="4"/>
      <c r="BY20" s="4"/>
      <c r="BZ20" s="4"/>
      <c r="CA20" s="4"/>
    </row>
    <row x14ac:dyDescent="0.25" r="21" customHeight="1" ht="18.75" hidden="1">
      <c r="A21" s="374"/>
      <c r="B21" s="374"/>
      <c r="C21" s="374"/>
      <c r="D21" s="374"/>
      <c r="E21" s="1"/>
      <c r="F21" s="994"/>
      <c r="G21" s="1000" t="s">
        <v>67</v>
      </c>
      <c r="H21" s="435"/>
      <c r="I21" s="434"/>
      <c r="J21" s="434"/>
      <c r="K21" s="434"/>
      <c r="L21" s="434"/>
      <c r="M21" s="434"/>
      <c r="N21" s="434"/>
      <c r="O21" s="1009"/>
      <c r="P21" s="1005"/>
      <c r="Q21" s="1005"/>
      <c r="R21" s="422"/>
      <c r="S21" s="420"/>
      <c r="T21" s="422"/>
      <c r="U21" s="4"/>
      <c r="V21" s="4"/>
      <c r="W21" s="4"/>
      <c r="X21" s="3"/>
      <c r="Y21" s="4"/>
      <c r="Z21" s="3"/>
      <c r="AA21" s="4"/>
      <c r="AB21" s="4"/>
      <c r="AC21" s="4"/>
      <c r="AD21" s="1010"/>
      <c r="AE21" s="3"/>
      <c r="AF21" s="637"/>
      <c r="AG21" s="1007"/>
      <c r="AH21" s="1007"/>
      <c r="AI21" s="1007"/>
      <c r="AJ21" s="1007"/>
      <c r="AK21" s="638"/>
      <c r="AL21" s="637"/>
      <c r="AM21" s="3"/>
      <c r="AN21" s="4"/>
      <c r="AO21" s="3"/>
      <c r="AP21" s="4"/>
      <c r="AQ21" s="3"/>
      <c r="AR21" s="4"/>
      <c r="AS21" s="4"/>
      <c r="AT21" s="4"/>
      <c r="AU21" s="3"/>
      <c r="AV21" s="4"/>
      <c r="AW21" s="4"/>
      <c r="AX21" s="4"/>
      <c r="AY21" s="4"/>
      <c r="AZ21" s="4"/>
      <c r="BA21" s="4"/>
      <c r="BB21" s="3"/>
      <c r="BC21" s="4"/>
      <c r="BD21" s="4"/>
      <c r="BE21" s="4"/>
      <c r="BF21" s="3"/>
      <c r="BG21" s="4"/>
      <c r="BH21" s="3"/>
      <c r="BI21" s="637"/>
      <c r="BJ21" s="4"/>
      <c r="BK21" s="4"/>
      <c r="BL21" s="3"/>
      <c r="BM21" s="4"/>
      <c r="BN21" s="4"/>
      <c r="BO21" s="4"/>
      <c r="BP21" s="4"/>
      <c r="BQ21" s="637"/>
      <c r="BR21" s="4"/>
      <c r="BS21" s="3"/>
      <c r="BT21" s="4"/>
      <c r="BU21" s="4"/>
      <c r="BV21" s="4"/>
      <c r="BW21" s="996"/>
      <c r="BX21" s="4"/>
      <c r="BY21" s="4"/>
      <c r="BZ21" s="4"/>
      <c r="CA21" s="4"/>
    </row>
    <row x14ac:dyDescent="0.25" r="22" customHeight="1" ht="18.75" hidden="1">
      <c r="A22" s="374"/>
      <c r="B22" s="374"/>
      <c r="C22" s="374"/>
      <c r="D22" s="374"/>
      <c r="E22" s="1"/>
      <c r="F22" s="994"/>
      <c r="G22" s="439" t="s">
        <v>438</v>
      </c>
      <c r="H22" s="1011">
        <f>COUNTIF(I29:BH29,"=S")</f>
      </c>
      <c r="I22" s="1012" t="s">
        <v>439</v>
      </c>
      <c r="J22" s="1013">
        <f>COUNTIF(I29:BH29,"=A")</f>
      </c>
      <c r="K22" s="443" t="s">
        <v>440</v>
      </c>
      <c r="L22" s="1014">
        <f>COUNTIF(I29:BH29,"=H")</f>
      </c>
      <c r="M22" s="1015" t="s">
        <v>441</v>
      </c>
      <c r="N22" s="1016">
        <f>COUNTIF(I29:BH29,"=T")</f>
      </c>
      <c r="O22" s="1009"/>
      <c r="P22" s="1005"/>
      <c r="Q22" s="1005"/>
      <c r="R22" s="422"/>
      <c r="S22" s="420"/>
      <c r="T22" s="422"/>
      <c r="U22" s="4"/>
      <c r="V22" s="4"/>
      <c r="W22" s="4"/>
      <c r="X22" s="3"/>
      <c r="Y22" s="4"/>
      <c r="Z22" s="3"/>
      <c r="AA22" s="4"/>
      <c r="AB22" s="4"/>
      <c r="AC22" s="4"/>
      <c r="AD22" s="1010"/>
      <c r="AE22" s="3"/>
      <c r="AF22" s="637"/>
      <c r="AG22" s="637"/>
      <c r="AH22" s="637"/>
      <c r="AI22" s="637"/>
      <c r="AJ22" s="637"/>
      <c r="AK22" s="638"/>
      <c r="AL22" s="637"/>
      <c r="AM22" s="3"/>
      <c r="AN22" s="4"/>
      <c r="AO22" s="3"/>
      <c r="AP22" s="4"/>
      <c r="AQ22" s="3"/>
      <c r="AR22" s="4"/>
      <c r="AS22" s="4"/>
      <c r="AT22" s="4"/>
      <c r="AU22" s="3"/>
      <c r="AV22" s="4"/>
      <c r="AW22" s="4"/>
      <c r="AX22" s="4"/>
      <c r="AY22" s="4"/>
      <c r="AZ22" s="4"/>
      <c r="BA22" s="4"/>
      <c r="BB22" s="3"/>
      <c r="BC22" s="4"/>
      <c r="BD22" s="4"/>
      <c r="BE22" s="4"/>
      <c r="BF22" s="3"/>
      <c r="BG22" s="4"/>
      <c r="BH22" s="3"/>
      <c r="BI22" s="637"/>
      <c r="BJ22" s="4"/>
      <c r="BK22" s="4"/>
      <c r="BL22" s="3"/>
      <c r="BM22" s="4"/>
      <c r="BN22" s="4"/>
      <c r="BO22" s="4"/>
      <c r="BP22" s="4"/>
      <c r="BQ22" s="637"/>
      <c r="BR22" s="4"/>
      <c r="BS22" s="3"/>
      <c r="BT22" s="4"/>
      <c r="BU22" s="4"/>
      <c r="BV22" s="4"/>
      <c r="BW22" s="996"/>
      <c r="BX22" s="4"/>
      <c r="BY22" s="4"/>
      <c r="BZ22" s="4"/>
      <c r="CA22" s="4"/>
    </row>
    <row x14ac:dyDescent="0.25" r="23" customHeight="1" ht="63">
      <c r="A23" s="374"/>
      <c r="B23" s="374"/>
      <c r="C23" s="374"/>
      <c r="D23" s="374"/>
      <c r="E23" s="1"/>
      <c r="F23" s="994"/>
      <c r="G23" s="1017">
        <f>_xlfn.CONCAT(MID(AB23,_xlfn.SEQUENCE(LEN(AB23)),1)&amp;" ")</f>
      </c>
      <c r="H23" s="1018"/>
      <c r="I23" s="1018"/>
      <c r="J23" s="1018"/>
      <c r="K23" s="1018"/>
      <c r="L23" s="1018"/>
      <c r="M23" s="1018"/>
      <c r="N23" s="1018"/>
      <c r="O23" s="1018"/>
      <c r="P23" s="466"/>
      <c r="Q23" s="466"/>
      <c r="R23" s="1018"/>
      <c r="S23" s="466"/>
      <c r="T23" s="1018"/>
      <c r="U23" s="466"/>
      <c r="V23" s="466"/>
      <c r="W23" s="466"/>
      <c r="X23" s="1018"/>
      <c r="Y23" s="466"/>
      <c r="Z23" s="1019"/>
      <c r="AA23" s="4"/>
      <c r="AB23" s="215">
        <f>SUBSTITUTE(R13, " ", "")</f>
      </c>
      <c r="AC23" s="216"/>
      <c r="AD23" s="217"/>
      <c r="AE23" s="217"/>
      <c r="AF23" s="216"/>
      <c r="AG23" s="216"/>
      <c r="AH23" s="216"/>
      <c r="AI23" s="216"/>
      <c r="AJ23" s="218"/>
      <c r="AK23" s="638"/>
      <c r="AL23" s="637"/>
      <c r="AM23" s="1020">
        <f>'Ana Sayfa'!C30</f>
      </c>
      <c r="AN23" s="1021"/>
      <c r="AO23" s="1020"/>
      <c r="AP23" s="1021"/>
      <c r="AQ23" s="1020"/>
      <c r="AR23" s="1021"/>
      <c r="AS23" s="1021"/>
      <c r="AT23" s="1021"/>
      <c r="AU23" s="1020"/>
      <c r="AV23" s="1021"/>
      <c r="AW23" s="1021"/>
      <c r="AX23" s="1021"/>
      <c r="AY23" s="1021"/>
      <c r="AZ23" s="1021"/>
      <c r="BA23" s="1021"/>
      <c r="BB23" s="1020"/>
      <c r="BC23" s="1021"/>
      <c r="BD23" s="1021"/>
      <c r="BE23" s="4"/>
      <c r="BF23" s="1022">
        <f>IF(AB23="0","","ش ف ا ا")</f>
      </c>
      <c r="BG23" s="1023"/>
      <c r="BH23" s="1022"/>
      <c r="BI23" s="637"/>
      <c r="BJ23" s="4"/>
      <c r="BK23" s="4"/>
      <c r="BL23" s="3"/>
      <c r="BM23" s="4"/>
      <c r="BN23" s="4"/>
      <c r="BO23" s="4"/>
      <c r="BP23" s="4"/>
      <c r="BQ23" s="637"/>
      <c r="BR23" s="4"/>
      <c r="BS23" s="3"/>
      <c r="BT23" s="4"/>
      <c r="BU23" s="4"/>
      <c r="BV23" s="4"/>
      <c r="BW23" s="996"/>
      <c r="BX23" s="4"/>
      <c r="BY23" s="4"/>
      <c r="BZ23" s="4"/>
      <c r="CA23" s="4"/>
    </row>
    <row x14ac:dyDescent="0.25" r="24" customHeight="1" ht="18.75">
      <c r="A24" s="374"/>
      <c r="B24" s="374"/>
      <c r="C24" s="374"/>
      <c r="D24" s="374"/>
      <c r="E24" s="1"/>
      <c r="F24" s="994"/>
      <c r="G24" s="3"/>
      <c r="H24" s="626"/>
      <c r="I24" s="626"/>
      <c r="J24" s="626"/>
      <c r="K24" s="626"/>
      <c r="L24" s="626"/>
      <c r="M24" s="626"/>
      <c r="N24" s="626"/>
      <c r="O24" s="626"/>
      <c r="P24" s="647"/>
      <c r="Q24" s="647"/>
      <c r="R24" s="626"/>
      <c r="S24" s="647"/>
      <c r="T24" s="626"/>
      <c r="U24" s="4"/>
      <c r="V24" s="4"/>
      <c r="W24" s="4"/>
      <c r="X24" s="3"/>
      <c r="Y24" s="4"/>
      <c r="Z24" s="3"/>
      <c r="AA24" s="4"/>
      <c r="AB24" s="4"/>
      <c r="AC24" s="4"/>
      <c r="AD24" s="3"/>
      <c r="AE24" s="3"/>
      <c r="AF24" s="637"/>
      <c r="AG24" s="637"/>
      <c r="AH24" s="637"/>
      <c r="AI24" s="637"/>
      <c r="AJ24" s="637"/>
      <c r="AK24" s="638"/>
      <c r="AL24" s="637"/>
      <c r="AM24" s="3"/>
      <c r="AN24" s="4"/>
      <c r="AO24" s="3"/>
      <c r="AP24" s="4"/>
      <c r="AQ24" s="3"/>
      <c r="AR24" s="4"/>
      <c r="AS24" s="4"/>
      <c r="AT24" s="4"/>
      <c r="AU24" s="3"/>
      <c r="AV24" s="4"/>
      <c r="AW24" s="4"/>
      <c r="AX24" s="4"/>
      <c r="AY24" s="4"/>
      <c r="AZ24" s="4"/>
      <c r="BA24" s="4"/>
      <c r="BB24" s="3"/>
      <c r="BC24" s="4"/>
      <c r="BD24" s="4"/>
      <c r="BE24" s="4"/>
      <c r="BF24" s="3"/>
      <c r="BG24" s="4"/>
      <c r="BH24" s="3"/>
      <c r="BI24" s="637"/>
      <c r="BJ24" s="4"/>
      <c r="BK24" s="4"/>
      <c r="BL24" s="3"/>
      <c r="BM24" s="4"/>
      <c r="BN24" s="4"/>
      <c r="BO24" s="4"/>
      <c r="BP24" s="4"/>
      <c r="BQ24" s="637"/>
      <c r="BR24" s="4"/>
      <c r="BS24" s="3"/>
      <c r="BT24" s="4"/>
      <c r="BU24" s="4"/>
      <c r="BV24" s="4"/>
      <c r="BW24" s="996"/>
      <c r="BX24" s="4"/>
      <c r="BY24" s="4"/>
      <c r="BZ24" s="4"/>
      <c r="CA24" s="4"/>
    </row>
    <row x14ac:dyDescent="0.25" r="25" customHeight="1" ht="18.75">
      <c r="A25" s="374"/>
      <c r="B25" s="374"/>
      <c r="C25" s="374"/>
      <c r="D25" s="374"/>
      <c r="E25" s="1"/>
      <c r="F25" s="994"/>
      <c r="G25" s="1024"/>
      <c r="H25" s="1024"/>
      <c r="I25" s="84">
        <f>MID($G$23,93,1)</f>
      </c>
      <c r="J25" s="84">
        <f>MID($G$23,91,1)</f>
      </c>
      <c r="K25" s="84">
        <f>MID($G$23,89,1)</f>
      </c>
      <c r="L25" s="84">
        <f>MID($G$23,87,1)</f>
      </c>
      <c r="M25" s="84">
        <f>MID($G$23,85,1)</f>
      </c>
      <c r="N25" s="84">
        <f>MID($G$23,83,1)</f>
      </c>
      <c r="O25" s="84">
        <f>MID($G$23,81,1)</f>
      </c>
      <c r="P25" s="85">
        <f>MID($G$23,79,1)</f>
      </c>
      <c r="Q25" s="85">
        <f>MID($G$23,77,1)</f>
      </c>
      <c r="R25" s="84">
        <f>MID($G$23,75,1)</f>
      </c>
      <c r="S25" s="85">
        <f>MID($G$23,73,1)</f>
      </c>
      <c r="T25" s="84">
        <f>MID($G$23,71,1)</f>
      </c>
      <c r="U25" s="85">
        <f>MID($G$23,69,1)</f>
      </c>
      <c r="V25" s="85">
        <f>MID($G$23,67,1)</f>
      </c>
      <c r="W25" s="85">
        <f>MID($G$23,65,1)</f>
      </c>
      <c r="X25" s="84">
        <f>MID($G$23,63,1)</f>
      </c>
      <c r="Y25" s="85">
        <f>MID($G$23,61,1)</f>
      </c>
      <c r="Z25" s="84">
        <f>MID($G$23,59,1)</f>
      </c>
      <c r="AA25" s="85">
        <f>MID($G$23,57,1)</f>
      </c>
      <c r="AB25" s="85">
        <f>MID($G$23,55,1)</f>
      </c>
      <c r="AC25" s="85">
        <f>MID($G$23,53,1)</f>
      </c>
      <c r="AD25" s="84">
        <f>MID($G$23,51,1)</f>
      </c>
      <c r="AE25" s="84">
        <f>MID($G$23,49,1)</f>
      </c>
      <c r="AF25" s="85">
        <f>MID($G$23,47,1)</f>
      </c>
      <c r="AG25" s="85">
        <f>MID($G$23,45,1)</f>
      </c>
      <c r="AH25" s="85">
        <f>MID($G$23,43,1)</f>
      </c>
      <c r="AI25" s="85">
        <f>MID($G$23,41,1)</f>
      </c>
      <c r="AJ25" s="85">
        <f>MID($G$23,39,1)</f>
      </c>
      <c r="AK25" s="84">
        <f>MID($G$23,37,1)</f>
      </c>
      <c r="AL25" s="85">
        <f>MID($G$23,35,1)</f>
      </c>
      <c r="AM25" s="84">
        <f>MID($G$23,33,1)</f>
      </c>
      <c r="AN25" s="85">
        <f>MID($G$23,31,1)</f>
      </c>
      <c r="AO25" s="84">
        <f>MID($G$23,29,1)</f>
      </c>
      <c r="AP25" s="85">
        <f>MID($G$23,27,1)</f>
      </c>
      <c r="AQ25" s="84">
        <f>MID($G$23,25,1)</f>
      </c>
      <c r="AR25" s="85">
        <f>MID($G$23,23,1)</f>
      </c>
      <c r="AS25" s="85">
        <f>MID($G$23,21,1)</f>
      </c>
      <c r="AT25" s="85">
        <f>MID($G$23,19,1)</f>
      </c>
      <c r="AU25" s="84">
        <f>MID($G$23,17,1)</f>
      </c>
      <c r="AV25" s="85">
        <f>MID($G$23,15,1)</f>
      </c>
      <c r="AW25" s="85">
        <f>MID($G$23,13,1)</f>
      </c>
      <c r="AX25" s="85">
        <f>MID($G$23,11,1)</f>
      </c>
      <c r="AY25" s="85">
        <f>MID($G$23,9,1)</f>
      </c>
      <c r="AZ25" s="85">
        <f>MID($G$23,7,1)</f>
      </c>
      <c r="BA25" s="85">
        <f>MID($G$23,5,1)</f>
      </c>
      <c r="BB25" s="84">
        <f>MID($G$23,3,1)</f>
      </c>
      <c r="BC25" s="85">
        <f>MID($G$23,1,1)</f>
      </c>
      <c r="BD25" s="1025" t="s">
        <v>512</v>
      </c>
      <c r="BE25" s="85">
        <f>MID($BF$23,7,1)</f>
      </c>
      <c r="BF25" s="84">
        <f>MID($BF$23,5,1)</f>
      </c>
      <c r="BG25" s="85">
        <f>MID($BF$23,3,1)</f>
      </c>
      <c r="BH25" s="84">
        <f>MID($BF$23,1,1)</f>
      </c>
      <c r="BI25" s="637"/>
      <c r="BJ25" s="4"/>
      <c r="BK25" s="4"/>
      <c r="BL25" s="3"/>
      <c r="BM25" s="4"/>
      <c r="BN25" s="4"/>
      <c r="BO25" s="4"/>
      <c r="BP25" s="4"/>
      <c r="BQ25" s="637"/>
      <c r="BR25" s="4"/>
      <c r="BS25" s="3"/>
      <c r="BT25" s="4"/>
      <c r="BU25" s="4"/>
      <c r="BV25" s="4"/>
      <c r="BW25" s="996"/>
      <c r="BX25" s="4"/>
      <c r="BY25" s="4"/>
      <c r="BZ25" s="4"/>
      <c r="CA25" s="4"/>
    </row>
    <row x14ac:dyDescent="0.25" r="26" customHeight="1" ht="18.75">
      <c r="A26" s="374"/>
      <c r="B26" s="374"/>
      <c r="C26" s="374"/>
      <c r="D26" s="374"/>
      <c r="E26" s="1"/>
      <c r="F26" s="994"/>
      <c r="G26" s="1026" t="s">
        <v>60</v>
      </c>
      <c r="H26" s="1027"/>
      <c r="I26" s="28">
        <f>IFERROR(HLOOKUP(I25,$F$6:$BZ$10,2,0),"")</f>
      </c>
      <c r="J26" s="28">
        <f>IFERROR(HLOOKUP(J25,$F$6:$BZ$10,2,0),"")</f>
      </c>
      <c r="K26" s="28">
        <f>_xlfn.CONCAT(MID(BX73,_xlfn.SEQUENCE(LEN(BX73)),1)&amp;" ")</f>
      </c>
      <c r="L26" s="28">
        <f>_xlfn.CONCAT(MID(BY73,_xlfn.SEQUENCE(LEN(BY73)),1)&amp;" ")</f>
      </c>
      <c r="M26" s="28">
        <f>_xlfn.CONCAT(MID(BZ73,_xlfn.SEQUENCE(LEN(BZ73)),1)&amp;" ")</f>
      </c>
      <c r="N26" s="28">
        <f>_xlfn.CONCAT(MID(CA73,_xlfn.SEQUENCE(LEN(CA73)),1)&amp;" ")</f>
      </c>
      <c r="O26" s="28">
        <f>_xlfn.CONCAT(MID(CB73,_xlfn.SEQUENCE(LEN(CB73)),1)&amp;" ")</f>
      </c>
      <c r="P26" s="28">
        <f>_xlfn.CONCAT(MID(CC73,_xlfn.SEQUENCE(LEN(CC73)),1)&amp;" ")</f>
      </c>
      <c r="Q26" s="28">
        <f>_xlfn.CONCAT(MID(CD73,_xlfn.SEQUENCE(LEN(CD73)),1)&amp;" ")</f>
      </c>
      <c r="R26" s="28">
        <f>_xlfn.CONCAT(MID(CE73,_xlfn.SEQUENCE(LEN(CE73)),1)&amp;" ")</f>
      </c>
      <c r="S26" s="28">
        <f>_xlfn.CONCAT(MID(CF73,_xlfn.SEQUENCE(LEN(CF73)),1)&amp;" ")</f>
      </c>
      <c r="T26" s="28">
        <f>_xlfn.CONCAT(MID(CG73,_xlfn.SEQUENCE(LEN(CG73)),1)&amp;" ")</f>
      </c>
      <c r="U26" s="28">
        <f>_xlfn.CONCAT(MID(CH73,_xlfn.SEQUENCE(LEN(CH73)),1)&amp;" ")</f>
      </c>
      <c r="V26" s="28">
        <f>_xlfn.CONCAT(MID(CI73,_xlfn.SEQUENCE(LEN(CI73)),1)&amp;" ")</f>
      </c>
      <c r="W26" s="28">
        <f>_xlfn.CONCAT(MID(CJ73,_xlfn.SEQUENCE(LEN(CJ73)),1)&amp;" ")</f>
      </c>
      <c r="X26" s="28">
        <f>_xlfn.CONCAT(MID(CK73,_xlfn.SEQUENCE(LEN(CK73)),1)&amp;" ")</f>
      </c>
      <c r="Y26" s="28">
        <f>_xlfn.CONCAT(MID(CL73,_xlfn.SEQUENCE(LEN(CL73)),1)&amp;" ")</f>
      </c>
      <c r="Z26" s="28">
        <f>_xlfn.CONCAT(MID(CM73,_xlfn.SEQUENCE(LEN(CM73)),1)&amp;" ")</f>
      </c>
      <c r="AA26" s="28">
        <f>_xlfn.CONCAT(MID(CN73,_xlfn.SEQUENCE(LEN(CN73)),1)&amp;" ")</f>
      </c>
      <c r="AB26" s="28">
        <f>_xlfn.CONCAT(MID(CO73,_xlfn.SEQUENCE(LEN(CO73)),1)&amp;" ")</f>
      </c>
      <c r="AC26" s="28">
        <f>_xlfn.CONCAT(MID(CP73,_xlfn.SEQUENCE(LEN(CP73)),1)&amp;" ")</f>
      </c>
      <c r="AD26" s="28">
        <f>_xlfn.CONCAT(MID(CQ73,_xlfn.SEQUENCE(LEN(CQ73)),1)&amp;" ")</f>
      </c>
      <c r="AE26" s="28">
        <f>_xlfn.CONCAT(MID(CR73,_xlfn.SEQUENCE(LEN(CR73)),1)&amp;" ")</f>
      </c>
      <c r="AF26" s="28">
        <f>_xlfn.CONCAT(MID(CS73,_xlfn.SEQUENCE(LEN(CS73)),1)&amp;" ")</f>
      </c>
      <c r="AG26" s="28">
        <f>_xlfn.CONCAT(MID(CT73,_xlfn.SEQUENCE(LEN(CT73)),1)&amp;" ")</f>
      </c>
      <c r="AH26" s="28">
        <f>_xlfn.CONCAT(MID(CU73,_xlfn.SEQUENCE(LEN(CU73)),1)&amp;" ")</f>
      </c>
      <c r="AI26" s="28">
        <f>_xlfn.CONCAT(MID(CV73,_xlfn.SEQUENCE(LEN(CV73)),1)&amp;" ")</f>
      </c>
      <c r="AJ26" s="28">
        <f>_xlfn.CONCAT(MID(CW73,_xlfn.SEQUENCE(LEN(CW73)),1)&amp;" ")</f>
      </c>
      <c r="AK26" s="28">
        <f>_xlfn.CONCAT(MID(CX73,_xlfn.SEQUENCE(LEN(CX73)),1)&amp;" ")</f>
      </c>
      <c r="AL26" s="28">
        <f>_xlfn.CONCAT(MID(CY73,_xlfn.SEQUENCE(LEN(CY73)),1)&amp;" ")</f>
      </c>
      <c r="AM26" s="28">
        <f>_xlfn.CONCAT(MID(CZ73,_xlfn.SEQUENCE(LEN(CZ73)),1)&amp;" ")</f>
      </c>
      <c r="AN26" s="28">
        <f>_xlfn.CONCAT(MID(DA73,_xlfn.SEQUENCE(LEN(DA73)),1)&amp;" ")</f>
      </c>
      <c r="AO26" s="28">
        <f>_xlfn.CONCAT(MID(DB73,_xlfn.SEQUENCE(LEN(DB73)),1)&amp;" ")</f>
      </c>
      <c r="AP26" s="28">
        <f>_xlfn.CONCAT(MID(DC73,_xlfn.SEQUENCE(LEN(DC73)),1)&amp;" ")</f>
      </c>
      <c r="AQ26" s="28">
        <f>_xlfn.CONCAT(MID(DD73,_xlfn.SEQUENCE(LEN(DD73)),1)&amp;" ")</f>
      </c>
      <c r="AR26" s="28">
        <f>_xlfn.CONCAT(MID(DE73,_xlfn.SEQUENCE(LEN(DE73)),1)&amp;" ")</f>
      </c>
      <c r="AS26" s="28">
        <f>_xlfn.CONCAT(MID(DF73,_xlfn.SEQUENCE(LEN(DF73)),1)&amp;" ")</f>
      </c>
      <c r="AT26" s="28">
        <f>_xlfn.CONCAT(MID(DG73,_xlfn.SEQUENCE(LEN(DG73)),1)&amp;" ")</f>
      </c>
      <c r="AU26" s="28">
        <f>_xlfn.CONCAT(MID(DH73,_xlfn.SEQUENCE(LEN(DH73)),1)&amp;" ")</f>
      </c>
      <c r="AV26" s="28">
        <f>_xlfn.CONCAT(MID(DI73,_xlfn.SEQUENCE(LEN(DI73)),1)&amp;" ")</f>
      </c>
      <c r="AW26" s="28">
        <f>_xlfn.CONCAT(MID(DJ73,_xlfn.SEQUENCE(LEN(DJ73)),1)&amp;" ")</f>
      </c>
      <c r="AX26" s="28">
        <f>_xlfn.CONCAT(MID(DK73,_xlfn.SEQUENCE(LEN(DK73)),1)&amp;" ")</f>
      </c>
      <c r="AY26" s="28">
        <f>_xlfn.CONCAT(MID(DL73,_xlfn.SEQUENCE(LEN(DL73)),1)&amp;" ")</f>
      </c>
      <c r="AZ26" s="28">
        <f>_xlfn.CONCAT(MID(DM73,_xlfn.SEQUENCE(LEN(DM73)),1)&amp;" ")</f>
      </c>
      <c r="BA26" s="28">
        <f>_xlfn.CONCAT(MID(DN73,_xlfn.SEQUENCE(LEN(DN73)),1)&amp;" ")</f>
      </c>
      <c r="BB26" s="28">
        <f>_xlfn.CONCAT(MID(DO73,_xlfn.SEQUENCE(LEN(DO73)),1)&amp;" ")</f>
      </c>
      <c r="BC26" s="28">
        <f>_xlfn.CONCAT(MID(DP73,_xlfn.SEQUENCE(LEN(DP73)),1)&amp;" ")</f>
      </c>
      <c r="BD26" s="28">
        <f>IFERROR(HLOOKUP(BD25,$F$6:$BZ$10,2,0),"")</f>
      </c>
      <c r="BE26" s="28">
        <f>IFERROR(HLOOKUP(BE25,$F$6:$BZ$10,2,0),"")</f>
      </c>
      <c r="BF26" s="28">
        <f>IFERROR(HLOOKUP(BF25,$F$6:$BZ$10,2,0),"")</f>
      </c>
      <c r="BG26" s="28">
        <f>IFERROR(HLOOKUP(BG25,$F$6:$BZ$10,2,0),"")</f>
      </c>
      <c r="BH26" s="28">
        <f>IFERROR(HLOOKUP(BH25,$F$6:$BZ$10,2,0),"")</f>
      </c>
      <c r="BI26" s="637"/>
      <c r="BJ26" s="4"/>
      <c r="BK26" s="4"/>
      <c r="BL26" s="3"/>
      <c r="BM26" s="4"/>
      <c r="BN26" s="4"/>
      <c r="BO26" s="4"/>
      <c r="BP26" s="4"/>
      <c r="BQ26" s="637"/>
      <c r="BR26" s="4"/>
      <c r="BS26" s="3"/>
      <c r="BT26" s="4"/>
      <c r="BU26" s="4"/>
      <c r="BV26" s="4"/>
      <c r="BW26" s="996"/>
      <c r="BX26" s="4"/>
      <c r="BY26" s="4"/>
      <c r="BZ26" s="4"/>
      <c r="CA26" s="4"/>
    </row>
    <row x14ac:dyDescent="0.25" r="27" customHeight="1" ht="18.75">
      <c r="A27" s="374"/>
      <c r="B27" s="374"/>
      <c r="C27" s="374"/>
      <c r="D27" s="374"/>
      <c r="E27" s="1"/>
      <c r="F27" s="994"/>
      <c r="G27" s="1026" t="s">
        <v>80</v>
      </c>
      <c r="H27" s="1027"/>
      <c r="I27" s="97">
        <f>IFERROR(HLOOKUP(I25,$F$6:$BZ$10,3,0),"")</f>
      </c>
      <c r="J27" s="97">
        <f>IFERROR(HLOOKUP(J25,$F$6:$BZ$10,3,0),"")</f>
      </c>
      <c r="K27" s="97">
        <f>IFERROR(HLOOKUP(K25,$F$6:$BZ$10,3,0),"")</f>
      </c>
      <c r="L27" s="97">
        <f>IFERROR(HLOOKUP(L25,$F$6:$BZ$10,3,0),"")</f>
      </c>
      <c r="M27" s="97">
        <f>IFERROR(HLOOKUP(M25,$F$6:$BZ$10,3,0),"")</f>
      </c>
      <c r="N27" s="97">
        <f>IFERROR(HLOOKUP(N25,$F$6:$BZ$10,3,0),"")</f>
      </c>
      <c r="O27" s="97">
        <f>IFERROR(HLOOKUP(O25,$F$6:$BZ$10,3,0),"")</f>
      </c>
      <c r="P27" s="28">
        <f>IFERROR(HLOOKUP(P25,$F$6:$BZ$10,3,0),"")</f>
      </c>
      <c r="Q27" s="28">
        <f>IFERROR(HLOOKUP(Q25,$F$6:$BZ$10,3,0),"")</f>
      </c>
      <c r="R27" s="97">
        <f>IFERROR(HLOOKUP(R25,$F$6:$BZ$10,3,0),"")</f>
      </c>
      <c r="S27" s="28">
        <f>IFERROR(HLOOKUP(S25,$F$6:$BZ$10,3,0),"")</f>
      </c>
      <c r="T27" s="97">
        <f>IFERROR(HLOOKUP(T25,$F$6:$BZ$10,3,0),"")</f>
      </c>
      <c r="U27" s="28">
        <f>IFERROR(HLOOKUP(U25,$F$6:$BZ$10,3,0),"")</f>
      </c>
      <c r="V27" s="28">
        <f>IFERROR(HLOOKUP(V25,$F$6:$BZ$10,3,0),"")</f>
      </c>
      <c r="W27" s="28">
        <f>IFERROR(HLOOKUP(W25,$F$6:$BZ$10,3,0),"")</f>
      </c>
      <c r="X27" s="97">
        <f>IFERROR(HLOOKUP(X25,$F$6:$BZ$10,3,0),"")</f>
      </c>
      <c r="Y27" s="28">
        <f>IFERROR(HLOOKUP(Y25,$F$6:$BZ$10,3,0),"")</f>
      </c>
      <c r="Z27" s="97">
        <f>IFERROR(HLOOKUP(Z25,$F$6:$BZ$10,3,0),"")</f>
      </c>
      <c r="AA27" s="28">
        <f>IFERROR(HLOOKUP(AA25,$F$6:$BZ$10,3,0),"")</f>
      </c>
      <c r="AB27" s="28">
        <f>IFERROR(HLOOKUP(AB25,$F$6:$BZ$10,3,0),"")</f>
      </c>
      <c r="AC27" s="28">
        <f>IFERROR(HLOOKUP(AC25,$F$6:$BZ$10,3,0),"")</f>
      </c>
      <c r="AD27" s="97">
        <f>IFERROR(HLOOKUP(AD25,$F$6:$BZ$10,3,0),"")</f>
      </c>
      <c r="AE27" s="97">
        <f>IFERROR(HLOOKUP(AE25,$F$6:$BZ$10,3,0),"")</f>
      </c>
      <c r="AF27" s="28">
        <f>IFERROR(HLOOKUP(AF25,$F$6:$BZ$10,3,0),"")</f>
      </c>
      <c r="AG27" s="28">
        <f>IFERROR(HLOOKUP(AG25,$F$6:$BZ$10,3,0),"")</f>
      </c>
      <c r="AH27" s="28">
        <f>IFERROR(HLOOKUP(AH25,$F$6:$BZ$10,3,0),"")</f>
      </c>
      <c r="AI27" s="28">
        <f>IFERROR(HLOOKUP(AI25,$F$6:$BZ$10,3,0),"")</f>
      </c>
      <c r="AJ27" s="28">
        <f>IFERROR(HLOOKUP(AJ25,$F$6:$BZ$10,3,0),"")</f>
      </c>
      <c r="AK27" s="97">
        <f>IFERROR(HLOOKUP(AK25,$F$6:$BZ$10,3,0),"")</f>
      </c>
      <c r="AL27" s="28">
        <f>IFERROR(HLOOKUP(AL25,$F$6:$BZ$10,3,0),"")</f>
      </c>
      <c r="AM27" s="97">
        <f>IFERROR(HLOOKUP(AM25,$F$6:$BZ$10,3,0),"")</f>
      </c>
      <c r="AN27" s="28">
        <f>IFERROR(HLOOKUP(AN25,$F$6:$BZ$10,3,0),"")</f>
      </c>
      <c r="AO27" s="97">
        <f>IFERROR(HLOOKUP(AO25,$F$6:$BZ$10,3,0),"")</f>
      </c>
      <c r="AP27" s="28">
        <f>IFERROR(HLOOKUP(AP25,$F$6:$BZ$10,3,0),"")</f>
      </c>
      <c r="AQ27" s="97">
        <f>IFERROR(HLOOKUP(AQ25,$F$6:$BZ$10,3,0),"")</f>
      </c>
      <c r="AR27" s="28">
        <f>IFERROR(HLOOKUP(AR25,$F$6:$BZ$10,3,0),"")</f>
      </c>
      <c r="AS27" s="28">
        <f>IFERROR(HLOOKUP(AS25,$F$6:$BZ$10,3,0),"")</f>
      </c>
      <c r="AT27" s="28">
        <f>IFERROR(HLOOKUP(AT25,$F$6:$BZ$10,3,0),"")</f>
      </c>
      <c r="AU27" s="97">
        <f>IFERROR(HLOOKUP(AU25,$F$6:$BZ$10,3,0),"")</f>
      </c>
      <c r="AV27" s="28">
        <f>IFERROR(HLOOKUP(AV25,$F$6:$BZ$10,3,0),"")</f>
      </c>
      <c r="AW27" s="28">
        <f>IFERROR(HLOOKUP(AW25,$F$6:$BZ$10,3,0),"")</f>
      </c>
      <c r="AX27" s="28">
        <f>IFERROR(HLOOKUP(AX25,$F$6:$BZ$10,3,0),"")</f>
      </c>
      <c r="AY27" s="28">
        <f>IFERROR(HLOOKUP(AY25,$F$6:$BZ$10,3,0),"")</f>
      </c>
      <c r="AZ27" s="28">
        <f>IFERROR(HLOOKUP(AZ25,$F$6:$BZ$10,3,0),"")</f>
      </c>
      <c r="BA27" s="28">
        <f>IFERROR(HLOOKUP(BA25,$F$6:$BZ$10,3,0),"")</f>
      </c>
      <c r="BB27" s="97">
        <f>IFERROR(HLOOKUP(BB25,$F$6:$BZ$10,3,0),"")</f>
      </c>
      <c r="BC27" s="28">
        <f>IFERROR(HLOOKUP(BC25,$F$6:$BZ$10,3,0),"")</f>
      </c>
      <c r="BD27" s="28">
        <f>IFERROR(HLOOKUP(BD25,$F$6:$BZ$10,3,0),"")</f>
      </c>
      <c r="BE27" s="28">
        <f>IFERROR(HLOOKUP(BE25,$F$6:$BZ$10,3,0),"")</f>
      </c>
      <c r="BF27" s="97">
        <f>IFERROR(HLOOKUP(BF25,$F$6:$BZ$10,3,0),"")</f>
      </c>
      <c r="BG27" s="28">
        <f>IFERROR(HLOOKUP(BG25,$F$6:$BZ$10,3,0),"")</f>
      </c>
      <c r="BH27" s="97">
        <f>IFERROR(HLOOKUP(BH25,$F$6:$BZ$10,3,0),"")</f>
      </c>
      <c r="BI27" s="637"/>
      <c r="BJ27" s="4"/>
      <c r="BK27" s="4"/>
      <c r="BL27" s="3"/>
      <c r="BM27" s="4"/>
      <c r="BN27" s="4"/>
      <c r="BO27" s="4"/>
      <c r="BP27" s="4"/>
      <c r="BQ27" s="637"/>
      <c r="BR27" s="4"/>
      <c r="BS27" s="3"/>
      <c r="BT27" s="4"/>
      <c r="BU27" s="4"/>
      <c r="BV27" s="4"/>
      <c r="BW27" s="996"/>
      <c r="BX27" s="4"/>
      <c r="BY27" s="4"/>
      <c r="BZ27" s="4"/>
      <c r="CA27" s="4"/>
    </row>
    <row x14ac:dyDescent="0.25" r="28" customHeight="1" ht="18.75">
      <c r="A28" s="374"/>
      <c r="B28" s="374"/>
      <c r="C28" s="374"/>
      <c r="D28" s="374"/>
      <c r="E28" s="1"/>
      <c r="F28" s="994"/>
      <c r="G28" s="1026" t="s">
        <v>64</v>
      </c>
      <c r="H28" s="1027"/>
      <c r="I28" s="97">
        <f>IFERROR(HLOOKUP(I25,$F$6:$BZ$10,4,0),"")</f>
      </c>
      <c r="J28" s="97">
        <f>IFERROR(HLOOKUP(J25,$F$6:$BZ$10,4,0),"")</f>
      </c>
      <c r="K28" s="97">
        <f>IFERROR(HLOOKUP(K25,$F$6:$BZ$10,4,0),"")</f>
      </c>
      <c r="L28" s="97">
        <f>IFERROR(HLOOKUP(L25,$F$6:$BZ$10,4,0),"")</f>
      </c>
      <c r="M28" s="97">
        <f>IFERROR(HLOOKUP(M25,$F$6:$BZ$10,4,0),"")</f>
      </c>
      <c r="N28" s="97">
        <f>IFERROR(HLOOKUP(N25,$F$6:$BZ$10,4,0),"")</f>
      </c>
      <c r="O28" s="97">
        <f>IFERROR(HLOOKUP(O25,$F$6:$BZ$10,4,0),"")</f>
      </c>
      <c r="P28" s="28">
        <f>IFERROR(HLOOKUP(P25,$F$6:$BZ$10,4,0),"")</f>
      </c>
      <c r="Q28" s="28">
        <f>IFERROR(HLOOKUP(Q25,$F$6:$BZ$10,4,0),"")</f>
      </c>
      <c r="R28" s="97">
        <f>IFERROR(HLOOKUP(R25,$F$6:$BZ$10,4,0),"")</f>
      </c>
      <c r="S28" s="28">
        <f>IFERROR(HLOOKUP(S25,$F$6:$BZ$10,4,0),"")</f>
      </c>
      <c r="T28" s="97">
        <f>IFERROR(HLOOKUP(T25,$F$6:$BZ$10,4,0),"")</f>
      </c>
      <c r="U28" s="28">
        <f>IFERROR(HLOOKUP(U25,$F$6:$BZ$10,4,0),"")</f>
      </c>
      <c r="V28" s="28">
        <f>IFERROR(HLOOKUP(V25,$F$6:$BZ$10,4,0),"")</f>
      </c>
      <c r="W28" s="28">
        <f>IFERROR(HLOOKUP(W25,$F$6:$BZ$10,4,0),"")</f>
      </c>
      <c r="X28" s="97">
        <f>IFERROR(HLOOKUP(X25,$F$6:$BZ$10,4,0),"")</f>
      </c>
      <c r="Y28" s="28">
        <f>IFERROR(HLOOKUP(Y25,$F$6:$BZ$10,4,0),"")</f>
      </c>
      <c r="Z28" s="97">
        <f>IFERROR(HLOOKUP(Z25,$F$6:$BZ$10,4,0),"")</f>
      </c>
      <c r="AA28" s="28">
        <f>IFERROR(HLOOKUP(AA25,$F$6:$BZ$10,4,0),"")</f>
      </c>
      <c r="AB28" s="28">
        <f>IFERROR(HLOOKUP(AB25,$F$6:$BZ$10,4,0),"")</f>
      </c>
      <c r="AC28" s="28">
        <f>IFERROR(HLOOKUP(AC25,$F$6:$BZ$10,4,0),"")</f>
      </c>
      <c r="AD28" s="97">
        <f>IFERROR(HLOOKUP(AD25,$F$6:$BZ$10,4,0),"")</f>
      </c>
      <c r="AE28" s="97">
        <f>IFERROR(HLOOKUP(AE25,$F$6:$BZ$10,4,0),"")</f>
      </c>
      <c r="AF28" s="28">
        <f>IFERROR(HLOOKUP(AF25,$F$6:$BZ$10,4,0),"")</f>
      </c>
      <c r="AG28" s="28">
        <f>IFERROR(HLOOKUP(AG25,$F$6:$BZ$10,4,0),"")</f>
      </c>
      <c r="AH28" s="28">
        <f>IFERROR(HLOOKUP(AH25,$F$6:$BZ$10,4,0),"")</f>
      </c>
      <c r="AI28" s="28">
        <f>IFERROR(HLOOKUP(AI25,$F$6:$BZ$10,4,0),"")</f>
      </c>
      <c r="AJ28" s="28">
        <f>IFERROR(HLOOKUP(AJ25,$F$6:$BZ$10,4,0),"")</f>
      </c>
      <c r="AK28" s="97">
        <f>IFERROR(HLOOKUP(AK25,$F$6:$BZ$10,4,0),"")</f>
      </c>
      <c r="AL28" s="28">
        <f>IFERROR(HLOOKUP(AL25,$F$6:$BZ$10,4,0),"")</f>
      </c>
      <c r="AM28" s="97">
        <f>IFERROR(HLOOKUP(AM25,$F$6:$BZ$10,4,0),"")</f>
      </c>
      <c r="AN28" s="28">
        <f>IFERROR(HLOOKUP(AN25,$F$6:$BZ$10,4,0),"")</f>
      </c>
      <c r="AO28" s="97">
        <f>IFERROR(HLOOKUP(AO25,$F$6:$BZ$10,4,0),"")</f>
      </c>
      <c r="AP28" s="28">
        <f>IFERROR(HLOOKUP(AP25,$F$6:$BZ$10,4,0),"")</f>
      </c>
      <c r="AQ28" s="97">
        <f>IFERROR(HLOOKUP(AQ25,$F$6:$BZ$10,4,0),"")</f>
      </c>
      <c r="AR28" s="28">
        <f>IFERROR(HLOOKUP(AR25,$F$6:$BZ$10,4,0),"")</f>
      </c>
      <c r="AS28" s="28">
        <f>IFERROR(HLOOKUP(AS25,$F$6:$BZ$10,4,0),"")</f>
      </c>
      <c r="AT28" s="28">
        <f>IFERROR(HLOOKUP(AT25,$F$6:$BZ$10,4,0),"")</f>
      </c>
      <c r="AU28" s="97">
        <f>IFERROR(HLOOKUP(AU25,$F$6:$BZ$10,4,0),"")</f>
      </c>
      <c r="AV28" s="28">
        <f>IFERROR(HLOOKUP(AV25,$F$6:$BZ$10,4,0),"")</f>
      </c>
      <c r="AW28" s="28">
        <f>IFERROR(HLOOKUP(AW25,$F$6:$BZ$10,4,0),"")</f>
      </c>
      <c r="AX28" s="28">
        <f>IFERROR(HLOOKUP(AX25,$F$6:$BZ$10,4,0),"")</f>
      </c>
      <c r="AY28" s="28">
        <f>IFERROR(HLOOKUP(AY25,$F$6:$BZ$10,4,0),"")</f>
      </c>
      <c r="AZ28" s="28">
        <f>IFERROR(HLOOKUP(AZ25,$F$6:$BZ$10,4,0),"")</f>
      </c>
      <c r="BA28" s="28">
        <f>IFERROR(HLOOKUP(BA25,$F$6:$BZ$10,4,0),"")</f>
      </c>
      <c r="BB28" s="97">
        <f>IFERROR(HLOOKUP(BB25,$F$6:$BZ$10,4,0),"")</f>
      </c>
      <c r="BC28" s="28">
        <f>IFERROR(HLOOKUP(BC25,$F$6:$BZ$10,4,0),"")</f>
      </c>
      <c r="BD28" s="28">
        <f>IFERROR(HLOOKUP(BD25,$F$6:$BZ$10,4,0),"")</f>
      </c>
      <c r="BE28" s="28">
        <f>IFERROR(HLOOKUP(BE25,$F$6:$BZ$10,4,0),"")</f>
      </c>
      <c r="BF28" s="97">
        <f>IFERROR(HLOOKUP(BF25,$F$6:$BZ$10,4,0),"")</f>
      </c>
      <c r="BG28" s="28">
        <f>IFERROR(HLOOKUP(BG25,$F$6:$BZ$10,4,0),"")</f>
      </c>
      <c r="BH28" s="97">
        <f>IFERROR(HLOOKUP(BH25,$F$6:$BZ$10,4,0),"")</f>
      </c>
      <c r="BI28" s="637"/>
      <c r="BJ28" s="4"/>
      <c r="BK28" s="4"/>
      <c r="BL28" s="3"/>
      <c r="BM28" s="4"/>
      <c r="BN28" s="4"/>
      <c r="BO28" s="4"/>
      <c r="BP28" s="4"/>
      <c r="BQ28" s="637"/>
      <c r="BR28" s="4"/>
      <c r="BS28" s="3"/>
      <c r="BT28" s="4"/>
      <c r="BU28" s="4"/>
      <c r="BV28" s="4"/>
      <c r="BW28" s="996"/>
      <c r="BX28" s="4"/>
      <c r="BY28" s="4"/>
      <c r="BZ28" s="4"/>
      <c r="CA28" s="4"/>
    </row>
    <row x14ac:dyDescent="0.25" r="29" customHeight="1" ht="18.75">
      <c r="A29" s="374"/>
      <c r="B29" s="374"/>
      <c r="C29" s="374"/>
      <c r="D29" s="374"/>
      <c r="E29" s="1"/>
      <c r="F29" s="994"/>
      <c r="G29" s="1028" t="s">
        <v>67</v>
      </c>
      <c r="H29" s="1029"/>
      <c r="I29" s="107">
        <f>IFERROR(HLOOKUP(I25,$F$6:$BZ$10,5,0),"")</f>
      </c>
      <c r="J29" s="107">
        <f>IFERROR(HLOOKUP(J25,$F$6:$BZ$10,5,0),"")</f>
      </c>
      <c r="K29" s="107">
        <f>IFERROR(HLOOKUP(K25,$F$6:$BZ$10,5,0),"")</f>
      </c>
      <c r="L29" s="107">
        <f>IFERROR(HLOOKUP(L25,$F$6:$BZ$10,5,0),"")</f>
      </c>
      <c r="M29" s="107">
        <f>IFERROR(HLOOKUP(M25,$F$6:$BZ$10,5,0),"")</f>
      </c>
      <c r="N29" s="107">
        <f>IFERROR(HLOOKUP(N25,$F$6:$BZ$10,5,0),"")</f>
      </c>
      <c r="O29" s="107">
        <f>IFERROR(HLOOKUP(O25,$F$6:$BZ$10,5,0),"")</f>
      </c>
      <c r="P29" s="108">
        <f>IFERROR(HLOOKUP(P25,$F$6:$BZ$10,5,0),"")</f>
      </c>
      <c r="Q29" s="108">
        <f>IFERROR(HLOOKUP(Q25,$F$6:$BZ$10,5,0),"")</f>
      </c>
      <c r="R29" s="107">
        <f>IFERROR(HLOOKUP(R25,$F$6:$BZ$10,5,0),"")</f>
      </c>
      <c r="S29" s="108">
        <f>IFERROR(HLOOKUP(S25,$F$6:$BZ$10,5,0),"")</f>
      </c>
      <c r="T29" s="107">
        <f>IFERROR(HLOOKUP(T25,$F$6:$BZ$10,5,0),"")</f>
      </c>
      <c r="U29" s="108">
        <f>IFERROR(HLOOKUP(U25,$F$6:$BZ$10,5,0),"")</f>
      </c>
      <c r="V29" s="108">
        <f>IFERROR(HLOOKUP(V25,$F$6:$BZ$10,5,0),"")</f>
      </c>
      <c r="W29" s="108">
        <f>IFERROR(HLOOKUP(W25,$F$6:$BZ$10,5,0),"")</f>
      </c>
      <c r="X29" s="107">
        <f>IFERROR(HLOOKUP(X25,$F$6:$BZ$10,5,0),"")</f>
      </c>
      <c r="Y29" s="108">
        <f>IFERROR(HLOOKUP(Y25,$F$6:$BZ$10,5,0),"")</f>
      </c>
      <c r="Z29" s="107">
        <f>IFERROR(HLOOKUP(Z25,$F$6:$BZ$10,5,0),"")</f>
      </c>
      <c r="AA29" s="108">
        <f>IFERROR(HLOOKUP(AA25,$F$6:$BZ$10,5,0),"")</f>
      </c>
      <c r="AB29" s="108">
        <f>IFERROR(HLOOKUP(AB25,$F$6:$BZ$10,5,0),"")</f>
      </c>
      <c r="AC29" s="108">
        <f>IFERROR(HLOOKUP(AC25,$F$6:$BZ$10,5,0),"")</f>
      </c>
      <c r="AD29" s="107">
        <f>IFERROR(HLOOKUP(AD25,$F$6:$BZ$10,5,0),"")</f>
      </c>
      <c r="AE29" s="107">
        <f>IFERROR(HLOOKUP(AE25,$F$6:$BZ$10,5,0),"")</f>
      </c>
      <c r="AF29" s="108">
        <f>IFERROR(HLOOKUP(AF25,$F$6:$BZ$10,5,0),"")</f>
      </c>
      <c r="AG29" s="108">
        <f>IFERROR(HLOOKUP(AG25,$F$6:$BZ$10,5,0),"")</f>
      </c>
      <c r="AH29" s="108">
        <f>IFERROR(HLOOKUP(AH25,$F$6:$BZ$10,5,0),"")</f>
      </c>
      <c r="AI29" s="108">
        <f>IFERROR(HLOOKUP(AI25,$F$6:$BZ$10,5,0),"")</f>
      </c>
      <c r="AJ29" s="108">
        <f>IFERROR(HLOOKUP(AJ25,$F$6:$BZ$10,5,0),"")</f>
      </c>
      <c r="AK29" s="107">
        <f>IFERROR(HLOOKUP(AK25,$F$6:$BZ$10,5,0),"")</f>
      </c>
      <c r="AL29" s="108">
        <f>IFERROR(HLOOKUP(AL25,$F$6:$BZ$10,5,0),"")</f>
      </c>
      <c r="AM29" s="107">
        <f>IFERROR(HLOOKUP(AM25,$F$6:$BZ$10,5,0),"")</f>
      </c>
      <c r="AN29" s="108">
        <f>IFERROR(HLOOKUP(AN25,$F$6:$BZ$10,5,0),"")</f>
      </c>
      <c r="AO29" s="107">
        <f>IFERROR(HLOOKUP(AO25,$F$6:$BZ$10,5,0),"")</f>
      </c>
      <c r="AP29" s="108">
        <f>IFERROR(HLOOKUP(AP25,$F$6:$BZ$10,5,0),"")</f>
      </c>
      <c r="AQ29" s="107">
        <f>IFERROR(HLOOKUP(AQ25,$F$6:$BZ$10,5,0),"")</f>
      </c>
      <c r="AR29" s="108">
        <f>IFERROR(HLOOKUP(AR25,$F$6:$BZ$10,5,0),"")</f>
      </c>
      <c r="AS29" s="108">
        <f>IFERROR(HLOOKUP(AS25,$F$6:$BZ$10,5,0),"")</f>
      </c>
      <c r="AT29" s="108">
        <f>IFERROR(HLOOKUP(AT25,$F$6:$BZ$10,5,0),"")</f>
      </c>
      <c r="AU29" s="107">
        <f>IFERROR(HLOOKUP(AU25,$F$6:$BZ$10,5,0),"")</f>
      </c>
      <c r="AV29" s="108">
        <f>IFERROR(HLOOKUP(AV25,$F$6:$BZ$10,5,0),"")</f>
      </c>
      <c r="AW29" s="108">
        <f>IFERROR(HLOOKUP(AW25,$F$6:$BZ$10,5,0),"")</f>
      </c>
      <c r="AX29" s="108">
        <f>IFERROR(HLOOKUP(AX25,$F$6:$BZ$10,5,0),"")</f>
      </c>
      <c r="AY29" s="108">
        <f>IFERROR(HLOOKUP(AY25,$F$6:$BZ$10,5,0),"")</f>
      </c>
      <c r="AZ29" s="108">
        <f>IFERROR(HLOOKUP(AZ25,$F$6:$BZ$10,5,0),"")</f>
      </c>
      <c r="BA29" s="108">
        <f>IFERROR(HLOOKUP(BA25,$F$6:$BZ$10,5,0),"")</f>
      </c>
      <c r="BB29" s="107">
        <f>IFERROR(HLOOKUP(BB25,$F$6:$BZ$10,5,0),"")</f>
      </c>
      <c r="BC29" s="108">
        <f>IFERROR(HLOOKUP(BC25,$F$6:$BZ$10,5,0),"")</f>
      </c>
      <c r="BD29" s="108">
        <f>IFERROR(HLOOKUP(BD25,$F$6:$BZ$10,5,0),"")</f>
      </c>
      <c r="BE29" s="108">
        <f>IFERROR(HLOOKUP(BE25,$F$6:$BZ$10,5,0),"")</f>
      </c>
      <c r="BF29" s="107">
        <f>IFERROR(HLOOKUP(BF25,$F$6:$BZ$10,5,0),"")</f>
      </c>
      <c r="BG29" s="108">
        <f>IFERROR(HLOOKUP(BG25,$F$6:$BZ$10,5,0),"")</f>
      </c>
      <c r="BH29" s="107">
        <f>IFERROR(HLOOKUP(BH25,$F$6:$BZ$10,5,0),"")</f>
      </c>
      <c r="BI29" s="637"/>
      <c r="BJ29" s="4"/>
      <c r="BK29" s="4"/>
      <c r="BL29" s="3"/>
      <c r="BM29" s="4"/>
      <c r="BN29" s="4"/>
      <c r="BO29" s="4"/>
      <c r="BP29" s="4"/>
      <c r="BQ29" s="637"/>
      <c r="BR29" s="4"/>
      <c r="BS29" s="3"/>
      <c r="BT29" s="4"/>
      <c r="BU29" s="4"/>
      <c r="BV29" s="4"/>
      <c r="BW29" s="996"/>
      <c r="BX29" s="4"/>
      <c r="BY29" s="4"/>
      <c r="BZ29" s="4"/>
      <c r="CA29" s="4"/>
    </row>
    <row x14ac:dyDescent="0.25" r="30" customHeight="1" ht="18.75" hidden="1">
      <c r="A30" s="374"/>
      <c r="B30" s="374"/>
      <c r="C30" s="374"/>
      <c r="D30" s="374"/>
      <c r="E30" s="1"/>
      <c r="F30" s="994"/>
      <c r="G30" s="1030"/>
      <c r="H30" s="1030"/>
      <c r="I30" s="115"/>
      <c r="J30" s="115"/>
      <c r="K30" s="115"/>
      <c r="L30" s="115"/>
      <c r="M30" s="115"/>
      <c r="N30" s="115"/>
      <c r="O30" s="115"/>
      <c r="P30" s="507"/>
      <c r="Q30" s="507"/>
      <c r="R30" s="115"/>
      <c r="S30" s="507"/>
      <c r="T30" s="115"/>
      <c r="U30" s="507"/>
      <c r="V30" s="507"/>
      <c r="W30" s="507"/>
      <c r="X30" s="115"/>
      <c r="Y30" s="507"/>
      <c r="Z30" s="115"/>
      <c r="AA30" s="507"/>
      <c r="AB30" s="507"/>
      <c r="AC30" s="507"/>
      <c r="AD30" s="115"/>
      <c r="AE30" s="115"/>
      <c r="AF30" s="507"/>
      <c r="AG30" s="507"/>
      <c r="AH30" s="507"/>
      <c r="AI30" s="507"/>
      <c r="AJ30" s="507"/>
      <c r="AK30" s="115"/>
      <c r="AL30" s="507"/>
      <c r="AM30" s="115"/>
      <c r="AN30" s="507"/>
      <c r="AO30" s="115"/>
      <c r="AP30" s="507"/>
      <c r="AQ30" s="115"/>
      <c r="AR30" s="507"/>
      <c r="AS30" s="507"/>
      <c r="AT30" s="507"/>
      <c r="AU30" s="115"/>
      <c r="AV30" s="507"/>
      <c r="AW30" s="507"/>
      <c r="AX30" s="507"/>
      <c r="AY30" s="507"/>
      <c r="AZ30" s="507"/>
      <c r="BA30" s="507"/>
      <c r="BB30" s="115"/>
      <c r="BC30" s="507"/>
      <c r="BD30" s="4"/>
      <c r="BE30" s="507"/>
      <c r="BF30" s="115"/>
      <c r="BG30" s="507"/>
      <c r="BH30" s="115"/>
      <c r="BI30" s="637"/>
      <c r="BJ30" s="4"/>
      <c r="BK30" s="4"/>
      <c r="BL30" s="3"/>
      <c r="BM30" s="4"/>
      <c r="BN30" s="4"/>
      <c r="BO30" s="4"/>
      <c r="BP30" s="4"/>
      <c r="BQ30" s="637"/>
      <c r="BR30" s="4"/>
      <c r="BS30" s="3"/>
      <c r="BT30" s="4"/>
      <c r="BU30" s="4"/>
      <c r="BV30" s="4"/>
      <c r="BW30" s="996"/>
      <c r="BX30" s="4"/>
      <c r="BY30" s="4"/>
      <c r="BZ30" s="4"/>
      <c r="CA30" s="4"/>
    </row>
    <row x14ac:dyDescent="0.25" r="31" customHeight="1" ht="18.75" hidden="1">
      <c r="A31" s="374"/>
      <c r="B31" s="374"/>
      <c r="C31" s="374"/>
      <c r="D31" s="374"/>
      <c r="E31" s="1"/>
      <c r="F31" s="994"/>
      <c r="G31" s="1031" t="s">
        <v>69</v>
      </c>
      <c r="H31" s="1032"/>
      <c r="I31" s="70">
        <f>IF(AND(I29="A",I27="N"),"1"," ")</f>
      </c>
      <c r="J31" s="70">
        <f>IF(AND(J29="A",J27="N"),"1"," ")</f>
      </c>
      <c r="K31" s="70">
        <f>IF(AND(K29="A",K27="N"),"1"," ")</f>
      </c>
      <c r="L31" s="70">
        <f>IF(AND(L29="A",L27="N"),"1"," ")</f>
      </c>
      <c r="M31" s="70">
        <f>IF(AND(M29="A",M27="N"),"1"," ")</f>
      </c>
      <c r="N31" s="70">
        <f>IF(AND(N29="A",N27="N"),"1"," ")</f>
      </c>
      <c r="O31" s="70">
        <f>IF(AND(O29="A",O27="N"),"1"," ")</f>
      </c>
      <c r="P31" s="63">
        <f>IF(AND(P29="A",P27="N"),"1"," ")</f>
      </c>
      <c r="Q31" s="63">
        <f>IF(AND(Q29="A",Q27="N"),"1"," ")</f>
      </c>
      <c r="R31" s="70">
        <f>IF(AND(R29="A",R27="N"),"1"," ")</f>
      </c>
      <c r="S31" s="63">
        <f>IF(AND(S29="A",S27="N"),"1"," ")</f>
      </c>
      <c r="T31" s="70">
        <f>IF(AND(T29="A",T27="N"),"1"," ")</f>
      </c>
      <c r="U31" s="63">
        <f>IF(AND(U29="A",U27="N"),"1"," ")</f>
      </c>
      <c r="V31" s="63">
        <f>IF(AND(V29="A",V27="N"),"1"," ")</f>
      </c>
      <c r="W31" s="63">
        <f>IF(AND(W29="A",W27="N"),"1"," ")</f>
      </c>
      <c r="X31" s="70">
        <f>IF(AND(X29="A",X27="N"),"1"," ")</f>
      </c>
      <c r="Y31" s="63">
        <f>IF(AND(Y29="A",Y27="N"),"1"," ")</f>
      </c>
      <c r="Z31" s="70">
        <f>IF(AND(Z29="A",Z27="N"),"1"," ")</f>
      </c>
      <c r="AA31" s="63">
        <f>IF(AND(AA29="A",AA27="N"),"1"," ")</f>
      </c>
      <c r="AB31" s="489">
        <f>IF(AND(AB29="A",AB27="N"),"1"," ")</f>
      </c>
      <c r="AC31" s="63">
        <f>IF(AND(AC29="A",AC27="N"),"1"," ")</f>
      </c>
      <c r="AD31" s="70">
        <f>IF(AND(AD29="A",AD27="N"),"1"," ")</f>
      </c>
      <c r="AE31" s="70">
        <f>IF(AND(AE29="A",AE27="N"),"1"," ")</f>
      </c>
      <c r="AF31" s="63">
        <f>IF(AND(AF29="A",AF27="N"),"1"," ")</f>
      </c>
      <c r="AG31" s="63">
        <f>IF(AND(AG29="A",AG27="N"),"1"," ")</f>
      </c>
      <c r="AH31" s="63">
        <f>IF(AND(AH29="A",AH27="N"),"1"," ")</f>
      </c>
      <c r="AI31" s="63">
        <f>IF(AND(AI29="A",AI27="N"),"1"," ")</f>
      </c>
      <c r="AJ31" s="63">
        <f>IF(AND(AJ29="A",AJ27="N"),"1"," ")</f>
      </c>
      <c r="AK31" s="70">
        <f>IF(AND(AK29="A",AK27="N"),"1"," ")</f>
      </c>
      <c r="AL31" s="63">
        <f>IF(AND(AL29="A",AL27="N"),"1"," ")</f>
      </c>
      <c r="AM31" s="70">
        <f>IF(AND(AM29="A",AM27="N"),"1"," ")</f>
      </c>
      <c r="AN31" s="63">
        <f>IF(AND(AN29="A",AN27="N"),"1"," ")</f>
      </c>
      <c r="AO31" s="70">
        <f>IF(AND(AO29="A",AO27="N"),"1"," ")</f>
      </c>
      <c r="AP31" s="63">
        <f>IF(AND(AP29="A",AP27="N"),"1"," ")</f>
      </c>
      <c r="AQ31" s="70">
        <f>IF(AND(AQ29="A",AQ27="N"),"1"," ")</f>
      </c>
      <c r="AR31" s="63">
        <f>IF(AND(AR29="A",AR27="N"),"1"," ")</f>
      </c>
      <c r="AS31" s="63">
        <f>IF(AND(AS29="A",AS27="N"),"1"," ")</f>
      </c>
      <c r="AT31" s="63">
        <f>IF(AND(AT29="A",AT27="N"),"1"," ")</f>
      </c>
      <c r="AU31" s="70">
        <f>IF(AND(AU29="A",AU27="N"),"1"," ")</f>
      </c>
      <c r="AV31" s="63">
        <f>IF(AND(AV29="A",AV27="N"),"1"," ")</f>
      </c>
      <c r="AW31" s="63">
        <f>IF(AND(AW29="A",AW27="N"),"1"," ")</f>
      </c>
      <c r="AX31" s="63">
        <f>IF(AND(AX29="A",AX27="N"),"1"," ")</f>
      </c>
      <c r="AY31" s="63">
        <f>IF(AND(AY29="A",AY27="N"),"1"," ")</f>
      </c>
      <c r="AZ31" s="63">
        <f>IF(AND(AZ29="A",AZ27="N"),"1"," ")</f>
      </c>
      <c r="BA31" s="63">
        <f>IF(AND(BA29="A",BA27="N"),"1"," ")</f>
      </c>
      <c r="BB31" s="70">
        <f>IF(AND(BB29="A",BB27="N"),"1"," ")</f>
      </c>
      <c r="BC31" s="63">
        <f>IF(AND(BC29="A",BC27="N"),"1"," ")</f>
      </c>
      <c r="BD31" s="4"/>
      <c r="BE31" s="63">
        <f>IF(AND(BE29="A",BE27="N"),"1"," ")</f>
      </c>
      <c r="BF31" s="70">
        <f>IF(AND(BF29="A",BF27="N"),"1"," ")</f>
      </c>
      <c r="BG31" s="63">
        <f>IF(AND(BG29="A",BG27="N"),"1"," ")</f>
      </c>
      <c r="BH31" s="70">
        <f>IF(AND(BH29="A",BH27="N"),"1"," ")</f>
      </c>
      <c r="BI31" s="637"/>
      <c r="BJ31" s="63"/>
      <c r="BK31" s="63"/>
      <c r="BL31" s="70"/>
      <c r="BM31" s="4"/>
      <c r="BN31" s="4"/>
      <c r="BO31" s="4"/>
      <c r="BP31" s="4"/>
      <c r="BQ31" s="637"/>
      <c r="BR31" s="4"/>
      <c r="BS31" s="3"/>
      <c r="BT31" s="4"/>
      <c r="BU31" s="4"/>
      <c r="BV31" s="4"/>
      <c r="BW31" s="996"/>
      <c r="BX31" s="4"/>
      <c r="BY31" s="4"/>
      <c r="BZ31" s="4"/>
      <c r="CA31" s="4"/>
    </row>
    <row x14ac:dyDescent="0.25" r="32" customHeight="1" ht="18.75" hidden="1">
      <c r="A32" s="374"/>
      <c r="B32" s="374"/>
      <c r="C32" s="374"/>
      <c r="D32" s="374"/>
      <c r="E32" s="1"/>
      <c r="F32" s="994"/>
      <c r="G32" s="1033" t="s">
        <v>71</v>
      </c>
      <c r="H32" s="1034"/>
      <c r="I32" s="70">
        <f>IF(AND(I29="T",I27="N"),"1"," ")</f>
      </c>
      <c r="J32" s="70">
        <f>IF(AND(J29="T",J27="N"),"1"," ")</f>
      </c>
      <c r="K32" s="70">
        <f>IF(AND(K29="T",K27="N"),"1"," ")</f>
      </c>
      <c r="L32" s="70">
        <f>IF(AND(L29="T",L27="N"),"1"," ")</f>
      </c>
      <c r="M32" s="70">
        <f>IF(AND(M29="T",M27="N"),"1"," ")</f>
      </c>
      <c r="N32" s="70">
        <f>IF(AND(N29="T",N27="N"),"1"," ")</f>
      </c>
      <c r="O32" s="70">
        <f>IF(AND(O29="T",O27="N"),"1"," ")</f>
      </c>
      <c r="P32" s="63">
        <f>IF(AND(P29="T",P27="N"),"1"," ")</f>
      </c>
      <c r="Q32" s="63">
        <f>IF(AND(Q29="T",Q27="N"),"1"," ")</f>
      </c>
      <c r="R32" s="70">
        <f>IF(AND(R29="T",R27="N"),"1"," ")</f>
      </c>
      <c r="S32" s="63">
        <f>IF(AND(S29="T",S27="N"),"1"," ")</f>
      </c>
      <c r="T32" s="70">
        <f>IF(AND(T29="T",T27="N"),"1"," ")</f>
      </c>
      <c r="U32" s="63">
        <f>IF(AND(U29="T",U27="N"),"1"," ")</f>
      </c>
      <c r="V32" s="63">
        <f>IF(AND(V29="T",V27="N"),"1"," ")</f>
      </c>
      <c r="W32" s="63">
        <f>IF(AND(W29="T",W27="N"),"1"," ")</f>
      </c>
      <c r="X32" s="70">
        <f>IF(AND(X29="T",X27="N"),"1"," ")</f>
      </c>
      <c r="Y32" s="63">
        <f>IF(AND(Y29="T",Y27="N"),"1"," ")</f>
      </c>
      <c r="Z32" s="70">
        <f>IF(AND(Z29="T",Z27="N"),"1"," ")</f>
      </c>
      <c r="AA32" s="63">
        <f>IF(AND(AA29="T",AA27="N"),"1"," ")</f>
      </c>
      <c r="AB32" s="489">
        <f>IF(AND(AB29="T",AB27="N"),"1"," ")</f>
      </c>
      <c r="AC32" s="63">
        <f>IF(AND(AC29="T",AC27="N"),"1"," ")</f>
      </c>
      <c r="AD32" s="70">
        <f>IF(AND(AD29="T",AD27="N"),"1"," ")</f>
      </c>
      <c r="AE32" s="70">
        <f>IF(AND(AE29="T",AE27="N"),"1"," ")</f>
      </c>
      <c r="AF32" s="63">
        <f>IF(AND(AF29="T",AF27="N"),"1"," ")</f>
      </c>
      <c r="AG32" s="63">
        <f>IF(AND(AG29="T",AG27="N"),"1"," ")</f>
      </c>
      <c r="AH32" s="63">
        <f>IF(AND(AH29="T",AH27="N"),"1"," ")</f>
      </c>
      <c r="AI32" s="63">
        <f>IF(AND(AI29="T",AI27="N"),"1"," ")</f>
      </c>
      <c r="AJ32" s="63">
        <f>IF(AND(AJ29="T",AJ27="N"),"1"," ")</f>
      </c>
      <c r="AK32" s="70">
        <f>IF(AND(AK29="T",AK27="N"),"1"," ")</f>
      </c>
      <c r="AL32" s="63">
        <f>IF(AND(AL29="T",AL27="N"),"1"," ")</f>
      </c>
      <c r="AM32" s="70">
        <f>IF(AND(AM29="T",AM27="N"),"1"," ")</f>
      </c>
      <c r="AN32" s="63">
        <f>IF(AND(AN29="T",AN27="N"),"1"," ")</f>
      </c>
      <c r="AO32" s="70">
        <f>IF(AND(AO29="T",AO27="N"),"1"," ")</f>
      </c>
      <c r="AP32" s="63">
        <f>IF(AND(AP29="T",AP27="N"),"1"," ")</f>
      </c>
      <c r="AQ32" s="70">
        <f>IF(AND(AQ29="T",AQ27="N"),"1"," ")</f>
      </c>
      <c r="AR32" s="63">
        <f>IF(AND(AR29="T",AR27="N"),"1"," ")</f>
      </c>
      <c r="AS32" s="63">
        <f>IF(AND(AS29="T",AS27="N"),"1"," ")</f>
      </c>
      <c r="AT32" s="63">
        <f>IF(AND(AT29="T",AT27="N"),"1"," ")</f>
      </c>
      <c r="AU32" s="70">
        <f>IF(AND(AU29="T",AU27="N"),"1"," ")</f>
      </c>
      <c r="AV32" s="63">
        <f>IF(AND(AV29="T",AV27="N"),"1"," ")</f>
      </c>
      <c r="AW32" s="63">
        <f>IF(AND(AW29="T",AW27="N"),"1"," ")</f>
      </c>
      <c r="AX32" s="63">
        <f>IF(AND(AX29="T",AX27="N"),"1"," ")</f>
      </c>
      <c r="AY32" s="63">
        <f>IF(AND(AY29="T",AY27="N"),"1"," ")</f>
      </c>
      <c r="AZ32" s="63">
        <f>IF(AND(AZ29="T",AZ27="N"),"1"," ")</f>
      </c>
      <c r="BA32" s="63">
        <f>IF(AND(BA29="T",BA27="N"),"1"," ")</f>
      </c>
      <c r="BB32" s="70">
        <f>IF(AND(BB29="T",BB27="N"),"1"," ")</f>
      </c>
      <c r="BC32" s="63">
        <f>IF(AND(BC29="T",BC27="N"),"1"," ")</f>
      </c>
      <c r="BD32" s="4"/>
      <c r="BE32" s="63">
        <f>IF(AND(BE29="T",BE27="N"),"1"," ")</f>
      </c>
      <c r="BF32" s="70">
        <f>IF(AND(BF29="T",BF27="N"),"1"," ")</f>
      </c>
      <c r="BG32" s="63">
        <f>IF(AND(BG29="T",BG27="N"),"1"," ")</f>
      </c>
      <c r="BH32" s="70">
        <f>IF(AND(BH29="T",BH27="N"),"1"," ")</f>
      </c>
      <c r="BI32" s="637"/>
      <c r="BJ32" s="63"/>
      <c r="BK32" s="63"/>
      <c r="BL32" s="70"/>
      <c r="BM32" s="4"/>
      <c r="BN32" s="4"/>
      <c r="BO32" s="4"/>
      <c r="BP32" s="4"/>
      <c r="BQ32" s="637"/>
      <c r="BR32" s="4"/>
      <c r="BS32" s="3"/>
      <c r="BT32" s="4"/>
      <c r="BU32" s="4"/>
      <c r="BV32" s="4"/>
      <c r="BW32" s="996"/>
      <c r="BX32" s="4"/>
      <c r="BY32" s="4"/>
      <c r="BZ32" s="4"/>
      <c r="CA32" s="4"/>
    </row>
    <row x14ac:dyDescent="0.25" r="33" customHeight="1" ht="18.75" hidden="1">
      <c r="A33" s="374"/>
      <c r="B33" s="374"/>
      <c r="C33" s="374"/>
      <c r="D33" s="374"/>
      <c r="E33" s="1"/>
      <c r="F33" s="994"/>
      <c r="G33" s="1033" t="s">
        <v>70</v>
      </c>
      <c r="H33" s="1034"/>
      <c r="I33" s="70">
        <f>IF(AND(I29="H",I27="N"),"1"," ")</f>
      </c>
      <c r="J33" s="70">
        <f>IF(AND(J29="H",J27="N"),"1"," ")</f>
      </c>
      <c r="K33" s="70">
        <f>IF(AND(K29="H",K27="N"),"1"," ")</f>
      </c>
      <c r="L33" s="70">
        <f>IF(AND(L29="H",L27="N"),"1"," ")</f>
      </c>
      <c r="M33" s="70">
        <f>IF(AND(M29="H",M27="N"),"1"," ")</f>
      </c>
      <c r="N33" s="70">
        <f>IF(AND(N29="H",N27="N"),"1"," ")</f>
      </c>
      <c r="O33" s="70">
        <f>IF(AND(O29="H",O27="N"),"1"," ")</f>
      </c>
      <c r="P33" s="63">
        <f>IF(AND(P29="H",P27="N"),"1"," ")</f>
      </c>
      <c r="Q33" s="63">
        <f>IF(AND(Q29="H",Q27="N"),"1"," ")</f>
      </c>
      <c r="R33" s="70">
        <f>IF(AND(R29="H",R27="N"),"1"," ")</f>
      </c>
      <c r="S33" s="63">
        <f>IF(AND(S29="H",S27="N"),"1"," ")</f>
      </c>
      <c r="T33" s="70">
        <f>IF(AND(T29="H",T27="N"),"1"," ")</f>
      </c>
      <c r="U33" s="63">
        <f>IF(AND(U29="H",U27="N"),"1"," ")</f>
      </c>
      <c r="V33" s="63">
        <f>IF(AND(V29="H",V27="N"),"1"," ")</f>
      </c>
      <c r="W33" s="63">
        <f>IF(AND(W29="H",W27="N"),"1"," ")</f>
      </c>
      <c r="X33" s="70">
        <f>IF(AND(X29="H",X27="N"),"1"," ")</f>
      </c>
      <c r="Y33" s="63">
        <f>IF(AND(Y29="H",Y27="N"),"1"," ")</f>
      </c>
      <c r="Z33" s="70">
        <f>IF(AND(Z29="H",Z27="N"),"1"," ")</f>
      </c>
      <c r="AA33" s="63">
        <f>IF(AND(AA29="H",AA27="N"),"1"," ")</f>
      </c>
      <c r="AB33" s="489">
        <f>IF(AND(AB29="H",AB27="N"),"1"," ")</f>
      </c>
      <c r="AC33" s="63">
        <f>IF(AND(AC29="H",AC27="N"),"1"," ")</f>
      </c>
      <c r="AD33" s="70">
        <f>IF(AND(AD29="H",AD27="N"),"1"," ")</f>
      </c>
      <c r="AE33" s="70">
        <f>IF(AND(AE29="H",AE27="N"),"1"," ")</f>
      </c>
      <c r="AF33" s="63">
        <f>IF(AND(AF29="H",AF27="N"),"1"," ")</f>
      </c>
      <c r="AG33" s="63">
        <f>IF(AND(AG29="H",AG27="N"),"1"," ")</f>
      </c>
      <c r="AH33" s="63">
        <f>IF(AND(AH29="H",AH27="N"),"1"," ")</f>
      </c>
      <c r="AI33" s="63">
        <f>IF(AND(AI29="H",AI27="N"),"1"," ")</f>
      </c>
      <c r="AJ33" s="63">
        <f>IF(AND(AJ29="H",AJ27="N"),"1"," ")</f>
      </c>
      <c r="AK33" s="70">
        <f>IF(AND(AK29="H",AK27="N"),"1"," ")</f>
      </c>
      <c r="AL33" s="63">
        <f>IF(AND(AL29="H",AL27="N"),"1"," ")</f>
      </c>
      <c r="AM33" s="70">
        <f>IF(AND(AM29="H",AM27="N"),"1"," ")</f>
      </c>
      <c r="AN33" s="63">
        <f>IF(AND(AN29="H",AN27="N"),"1"," ")</f>
      </c>
      <c r="AO33" s="70">
        <f>IF(AND(AO29="H",AO27="N"),"1"," ")</f>
      </c>
      <c r="AP33" s="63">
        <f>IF(AND(AP29="H",AP27="N"),"1"," ")</f>
      </c>
      <c r="AQ33" s="70">
        <f>IF(AND(AQ29="H",AQ27="N"),"1"," ")</f>
      </c>
      <c r="AR33" s="63">
        <f>IF(AND(AR29="H",AR27="N"),"1"," ")</f>
      </c>
      <c r="AS33" s="63">
        <f>IF(AND(AS29="H",AS27="N"),"1"," ")</f>
      </c>
      <c r="AT33" s="63">
        <f>IF(AND(AT29="H",AT27="N"),"1"," ")</f>
      </c>
      <c r="AU33" s="70">
        <f>IF(AND(AU29="H",AU27="N"),"1"," ")</f>
      </c>
      <c r="AV33" s="63">
        <f>IF(AND(AV29="H",AV27="N"),"1"," ")</f>
      </c>
      <c r="AW33" s="63">
        <f>IF(AND(AW29="H",AW27="N"),"1"," ")</f>
      </c>
      <c r="AX33" s="63">
        <f>IF(AND(AX29="H",AX27="N"),"1"," ")</f>
      </c>
      <c r="AY33" s="63">
        <f>IF(AND(AY29="H",AY27="N"),"1"," ")</f>
      </c>
      <c r="AZ33" s="63">
        <f>IF(AND(AZ29="H",AZ27="N"),"1"," ")</f>
      </c>
      <c r="BA33" s="63">
        <f>IF(AND(BA29="H",BA27="N"),"1"," ")</f>
      </c>
      <c r="BB33" s="70">
        <f>IF(AND(BB29="H",BB27="N"),"1"," ")</f>
      </c>
      <c r="BC33" s="63">
        <f>IF(AND(BC29="H",BC27="N"),"1"," ")</f>
      </c>
      <c r="BD33" s="4"/>
      <c r="BE33" s="63">
        <f>IF(AND(BE29="H",BE27="N"),"1"," ")</f>
      </c>
      <c r="BF33" s="70">
        <f>IF(AND(BF29="H",BF27="N"),"1"," ")</f>
      </c>
      <c r="BG33" s="63">
        <f>IF(AND(BG29="H",BG27="N"),"1"," ")</f>
      </c>
      <c r="BH33" s="70">
        <f>IF(AND(BH29="H",BH27="N"),"1"," ")</f>
      </c>
      <c r="BI33" s="637"/>
      <c r="BJ33" s="63"/>
      <c r="BK33" s="63"/>
      <c r="BL33" s="70"/>
      <c r="BM33" s="4"/>
      <c r="BN33" s="4"/>
      <c r="BO33" s="4"/>
      <c r="BP33" s="4"/>
      <c r="BQ33" s="637"/>
      <c r="BR33" s="4"/>
      <c r="BS33" s="3"/>
      <c r="BT33" s="4"/>
      <c r="BU33" s="4"/>
      <c r="BV33" s="4"/>
      <c r="BW33" s="996"/>
      <c r="BX33" s="4"/>
      <c r="BY33" s="4"/>
      <c r="BZ33" s="4"/>
      <c r="CA33" s="4"/>
    </row>
    <row x14ac:dyDescent="0.25" r="34" customHeight="1" ht="18.75" hidden="1">
      <c r="A34" s="374"/>
      <c r="B34" s="374"/>
      <c r="C34" s="374"/>
      <c r="D34" s="374"/>
      <c r="E34" s="1"/>
      <c r="F34" s="994"/>
      <c r="G34" s="1033" t="s">
        <v>68</v>
      </c>
      <c r="H34" s="1034"/>
      <c r="I34" s="70">
        <f>IF(AND(I29="S",I27="N"),"1"," ")</f>
      </c>
      <c r="J34" s="70">
        <f>IF(AND(J29="S",J27="N"),"1"," ")</f>
      </c>
      <c r="K34" s="70">
        <f>IF(AND(K29="S",K27="N"),"1"," ")</f>
      </c>
      <c r="L34" s="70">
        <f>IF(AND(L29="S",L27="N"),"1"," ")</f>
      </c>
      <c r="M34" s="70">
        <f>IF(AND(M29="S",M27="N"),"1"," ")</f>
      </c>
      <c r="N34" s="70">
        <f>IF(AND(N29="S",N27="N"),"1"," ")</f>
      </c>
      <c r="O34" s="70">
        <f>IF(AND(O29="S",O27="N"),"1"," ")</f>
      </c>
      <c r="P34" s="63">
        <f>IF(AND(P29="S",P27="N"),"1"," ")</f>
      </c>
      <c r="Q34" s="63">
        <f>IF(AND(Q29="S",Q27="N"),"1"," ")</f>
      </c>
      <c r="R34" s="70">
        <f>IF(AND(R29="S",R27="N"),"1"," ")</f>
      </c>
      <c r="S34" s="63">
        <f>IF(AND(S29="S",S27="N"),"1"," ")</f>
      </c>
      <c r="T34" s="70">
        <f>IF(AND(T29="S",T27="N"),"1"," ")</f>
      </c>
      <c r="U34" s="63">
        <f>IF(AND(U29="S",U27="N"),"1"," ")</f>
      </c>
      <c r="V34" s="63">
        <f>IF(AND(V29="S",V27="N"),"1"," ")</f>
      </c>
      <c r="W34" s="63">
        <f>IF(AND(W29="S",W27="N"),"1"," ")</f>
      </c>
      <c r="X34" s="70">
        <f>IF(AND(X29="S",X27="N"),"1"," ")</f>
      </c>
      <c r="Y34" s="63">
        <f>IF(AND(Y29="S",Y27="N"),"1"," ")</f>
      </c>
      <c r="Z34" s="70">
        <f>IF(AND(Z29="S",Z27="N"),"1"," ")</f>
      </c>
      <c r="AA34" s="63">
        <f>IF(AND(AA29="S",AA27="N"),"1"," ")</f>
      </c>
      <c r="AB34" s="489">
        <f>IF(AND(AB29="S",AB27="N"),"1"," ")</f>
      </c>
      <c r="AC34" s="63">
        <f>IF(AND(AC29="S",AC27="N"),"1"," ")</f>
      </c>
      <c r="AD34" s="70">
        <f>IF(AND(AD29="S",AD27="N"),"1"," ")</f>
      </c>
      <c r="AE34" s="70">
        <f>IF(AND(AE29="S",AE27="N"),"1"," ")</f>
      </c>
      <c r="AF34" s="63">
        <f>IF(AND(AF29="S",AF27="N"),"1"," ")</f>
      </c>
      <c r="AG34" s="63">
        <f>IF(AND(AG29="S",AG27="N"),"1"," ")</f>
      </c>
      <c r="AH34" s="63">
        <f>IF(AND(AH29="S",AH27="N"),"1"," ")</f>
      </c>
      <c r="AI34" s="63">
        <f>IF(AND(AI29="S",AI27="N"),"1"," ")</f>
      </c>
      <c r="AJ34" s="63">
        <f>IF(AND(AJ29="S",AJ27="N"),"1"," ")</f>
      </c>
      <c r="AK34" s="70">
        <f>IF(AND(AK29="S",AK27="N"),"1"," ")</f>
      </c>
      <c r="AL34" s="63">
        <f>IF(AND(AL29="S",AL27="N"),"1"," ")</f>
      </c>
      <c r="AM34" s="70">
        <f>IF(AND(AM29="S",AM27="N"),"1"," ")</f>
      </c>
      <c r="AN34" s="63">
        <f>IF(AND(AN29="S",AN27="N"),"1"," ")</f>
      </c>
      <c r="AO34" s="70">
        <f>IF(AND(AO29="S",AO27="N"),"1"," ")</f>
      </c>
      <c r="AP34" s="63">
        <f>IF(AND(AP29="S",AP27="N"),"1"," ")</f>
      </c>
      <c r="AQ34" s="70">
        <f>IF(AND(AQ29="S",AQ27="N"),"1"," ")</f>
      </c>
      <c r="AR34" s="63">
        <f>IF(AND(AR29="S",AR27="N"),"1"," ")</f>
      </c>
      <c r="AS34" s="63">
        <f>IF(AND(AS29="S",AS27="N"),"1"," ")</f>
      </c>
      <c r="AT34" s="63">
        <f>IF(AND(AT29="S",AT27="N"),"1"," ")</f>
      </c>
      <c r="AU34" s="70">
        <f>IF(AND(AU29="S",AU27="N"),"1"," ")</f>
      </c>
      <c r="AV34" s="63">
        <f>IF(AND(AV29="S",AV27="N"),"1"," ")</f>
      </c>
      <c r="AW34" s="63">
        <f>IF(AND(AW29="S",AW27="N"),"1"," ")</f>
      </c>
      <c r="AX34" s="63">
        <f>IF(AND(AX29="S",AX27="N"),"1"," ")</f>
      </c>
      <c r="AY34" s="63">
        <f>IF(AND(AY29="S",AY27="N"),"1"," ")</f>
      </c>
      <c r="AZ34" s="63">
        <f>IF(AND(AZ29="S",AZ27="N"),"1"," ")</f>
      </c>
      <c r="BA34" s="63">
        <f>IF(AND(BA29="S",BA27="N"),"1"," ")</f>
      </c>
      <c r="BB34" s="70">
        <f>IF(AND(BB29="S",BB27="N"),"1"," ")</f>
      </c>
      <c r="BC34" s="63">
        <f>IF(AND(BC29="S",BC27="N"),"1"," ")</f>
      </c>
      <c r="BD34" s="4"/>
      <c r="BE34" s="63">
        <f>IF(AND(BE29="S",BE27="N"),"1"," ")</f>
      </c>
      <c r="BF34" s="70">
        <f>IF(AND(BF29="S",BF27="N"),"1"," ")</f>
      </c>
      <c r="BG34" s="63">
        <f>IF(AND(BG29="S",BG27="N"),"1"," ")</f>
      </c>
      <c r="BH34" s="70">
        <f>IF(AND(BH29="S",BH27="N"),"1"," ")</f>
      </c>
      <c r="BI34" s="637"/>
      <c r="BJ34" s="63"/>
      <c r="BK34" s="63"/>
      <c r="BL34" s="70"/>
      <c r="BM34" s="4"/>
      <c r="BN34" s="4"/>
      <c r="BO34" s="4"/>
      <c r="BP34" s="4"/>
      <c r="BQ34" s="637"/>
      <c r="BR34" s="4"/>
      <c r="BS34" s="3"/>
      <c r="BT34" s="4"/>
      <c r="BU34" s="4"/>
      <c r="BV34" s="4"/>
      <c r="BW34" s="996"/>
      <c r="BX34" s="4"/>
      <c r="BY34" s="4"/>
      <c r="BZ34" s="4"/>
      <c r="CA34" s="4"/>
    </row>
    <row x14ac:dyDescent="0.25" r="35" customHeight="1" ht="18.75">
      <c r="A35" s="374"/>
      <c r="B35" s="374"/>
      <c r="C35" s="374"/>
      <c r="D35" s="374"/>
      <c r="E35" s="1"/>
      <c r="F35" s="994"/>
      <c r="G35" s="607"/>
      <c r="H35" s="3"/>
      <c r="I35" s="3"/>
      <c r="J35" s="3"/>
      <c r="K35" s="535" t="s">
        <v>513</v>
      </c>
      <c r="L35" s="3"/>
      <c r="M35" s="3"/>
      <c r="N35" s="3"/>
      <c r="O35" s="3"/>
      <c r="P35" s="4"/>
      <c r="Q35" s="4"/>
      <c r="R35" s="3"/>
      <c r="S35" s="4"/>
      <c r="T35" s="3"/>
      <c r="U35" s="4"/>
      <c r="V35" s="4"/>
      <c r="W35" s="4"/>
      <c r="X35" s="3"/>
      <c r="Y35" s="4"/>
      <c r="Z35" s="3"/>
      <c r="AA35" s="4"/>
      <c r="AB35" s="4"/>
      <c r="AC35" s="4"/>
      <c r="AD35" s="3"/>
      <c r="AE35" s="3"/>
      <c r="AF35" s="4"/>
      <c r="AG35" s="4"/>
      <c r="AH35" s="4"/>
      <c r="AI35" s="4"/>
      <c r="AJ35" s="4"/>
      <c r="AK35" s="3"/>
      <c r="AL35" s="637"/>
      <c r="AM35" s="3"/>
      <c r="AN35" s="4"/>
      <c r="AO35" s="3"/>
      <c r="AP35" s="4"/>
      <c r="AQ35" s="3"/>
      <c r="AR35" s="4"/>
      <c r="AS35" s="1035"/>
      <c r="AT35" s="4"/>
      <c r="AU35" s="3"/>
      <c r="AV35" s="4"/>
      <c r="AW35" s="4"/>
      <c r="AX35" s="4"/>
      <c r="AY35" s="4"/>
      <c r="AZ35" s="4"/>
      <c r="BA35" s="4"/>
      <c r="BB35" s="3"/>
      <c r="BC35" s="4"/>
      <c r="BD35" s="4"/>
      <c r="BE35" s="4"/>
      <c r="BF35" s="3"/>
      <c r="BG35" s="4"/>
      <c r="BH35" s="3"/>
      <c r="BI35" s="637"/>
      <c r="BJ35" s="4"/>
      <c r="BK35" s="4"/>
      <c r="BL35" s="3"/>
      <c r="BM35" s="4"/>
      <c r="BN35" s="4"/>
      <c r="BO35" s="4"/>
      <c r="BP35" s="4"/>
      <c r="BQ35" s="637"/>
      <c r="BR35" s="4"/>
      <c r="BS35" s="3"/>
      <c r="BT35" s="4"/>
      <c r="BU35" s="4"/>
      <c r="BV35" s="4"/>
      <c r="BW35" s="996"/>
      <c r="BX35" s="4"/>
      <c r="BY35" s="4"/>
      <c r="BZ35" s="4"/>
      <c r="CA35" s="4"/>
    </row>
    <row x14ac:dyDescent="0.25" r="36" customHeight="1" ht="51.75">
      <c r="A36" s="374"/>
      <c r="B36" s="374"/>
      <c r="C36" s="374"/>
      <c r="D36" s="374"/>
      <c r="E36" s="1"/>
      <c r="F36" s="994"/>
      <c r="G36" s="607"/>
      <c r="H36" s="3"/>
      <c r="I36" s="532" t="s">
        <v>514</v>
      </c>
      <c r="J36" s="626"/>
      <c r="K36" s="1036" t="s">
        <v>62</v>
      </c>
      <c r="L36" s="3"/>
      <c r="M36" s="606"/>
      <c r="N36" s="606"/>
      <c r="O36" s="606"/>
      <c r="P36" s="547"/>
      <c r="Q36" s="547"/>
      <c r="R36" s="606"/>
      <c r="S36" s="547"/>
      <c r="T36" s="606"/>
      <c r="U36" s="547"/>
      <c r="V36" s="547"/>
      <c r="W36" s="547"/>
      <c r="X36" s="606"/>
      <c r="Y36" s="547"/>
      <c r="Z36" s="606"/>
      <c r="AA36" s="4"/>
      <c r="AB36" s="4"/>
      <c r="AC36" s="4"/>
      <c r="AD36" s="1037" t="s">
        <v>515</v>
      </c>
      <c r="AE36" s="653"/>
      <c r="AF36" s="652"/>
      <c r="AG36" s="652"/>
      <c r="AH36" s="652"/>
      <c r="AI36" s="652"/>
      <c r="AJ36" s="652"/>
      <c r="AK36" s="3"/>
      <c r="AL36" s="637"/>
      <c r="AM36" s="3"/>
      <c r="AN36" s="4"/>
      <c r="AO36" s="3"/>
      <c r="AP36" s="4"/>
      <c r="AQ36" s="3"/>
      <c r="AR36" s="4"/>
      <c r="AS36" s="1035"/>
      <c r="AT36" s="4"/>
      <c r="AU36" s="3"/>
      <c r="AV36" s="4"/>
      <c r="AW36" s="4"/>
      <c r="AX36" s="4"/>
      <c r="AY36" s="4"/>
      <c r="AZ36" s="4"/>
      <c r="BA36" s="4"/>
      <c r="BB36" s="3"/>
      <c r="BC36" s="4"/>
      <c r="BD36" s="4"/>
      <c r="BE36" s="4"/>
      <c r="BF36" s="3"/>
      <c r="BG36" s="4"/>
      <c r="BH36" s="3"/>
      <c r="BI36" s="637"/>
      <c r="BJ36" s="4"/>
      <c r="BK36" s="4"/>
      <c r="BL36" s="3"/>
      <c r="BM36" s="4"/>
      <c r="BN36" s="4"/>
      <c r="BO36" s="4"/>
      <c r="BP36" s="4"/>
      <c r="BQ36" s="637"/>
      <c r="BR36" s="4"/>
      <c r="BS36" s="3"/>
      <c r="BT36" s="4"/>
      <c r="BU36" s="4"/>
      <c r="BV36" s="4"/>
      <c r="BW36" s="996"/>
      <c r="BX36" s="4"/>
      <c r="BY36" s="4"/>
      <c r="BZ36" s="4"/>
      <c r="CA36" s="4"/>
    </row>
    <row x14ac:dyDescent="0.25" r="37" customHeight="1" ht="32.25">
      <c r="A37" s="374"/>
      <c r="B37" s="374"/>
      <c r="C37" s="374"/>
      <c r="D37" s="374"/>
      <c r="E37" s="1"/>
      <c r="F37" s="994"/>
      <c r="G37" s="1038" t="s">
        <v>439</v>
      </c>
      <c r="H37" s="1039"/>
      <c r="I37" s="551">
        <f>COUNTIFS($I$27:$BH$27,"N",$I$29:$BH$29,"A")</f>
      </c>
      <c r="J37" s="115"/>
      <c r="K37" s="1040">
        <f>SUMIFS($I$26:$BH$26,$I$27:$BH$27,"N",$I$29:$BH$29,"A")</f>
      </c>
      <c r="L37" s="3"/>
      <c r="M37" s="3"/>
      <c r="N37" s="1041" t="s">
        <v>516</v>
      </c>
      <c r="O37" s="1042"/>
      <c r="P37" s="1043"/>
      <c r="Q37" s="1043"/>
      <c r="R37" s="1042"/>
      <c r="S37" s="1043"/>
      <c r="T37" s="1042"/>
      <c r="U37" s="1043"/>
      <c r="V37" s="4"/>
      <c r="W37" s="4"/>
      <c r="X37" s="3"/>
      <c r="Y37" s="4"/>
      <c r="Z37" s="3"/>
      <c r="AA37" s="4"/>
      <c r="AB37" s="4"/>
      <c r="AC37" s="4"/>
      <c r="AD37" s="653"/>
      <c r="AE37" s="653"/>
      <c r="AF37" s="652"/>
      <c r="AG37" s="652"/>
      <c r="AH37" s="652"/>
      <c r="AI37" s="652"/>
      <c r="AJ37" s="652"/>
      <c r="AK37" s="3"/>
      <c r="AL37" s="4"/>
      <c r="AM37" s="3"/>
      <c r="AN37" s="4"/>
      <c r="AO37" s="3"/>
      <c r="AP37" s="4"/>
      <c r="AQ37" s="3"/>
      <c r="AR37" s="4"/>
      <c r="AS37" s="1035"/>
      <c r="AT37" s="4"/>
      <c r="AU37" s="3"/>
      <c r="AV37" s="4"/>
      <c r="AW37" s="4"/>
      <c r="AX37" s="4"/>
      <c r="AY37" s="4"/>
      <c r="AZ37" s="4"/>
      <c r="BA37" s="4"/>
      <c r="BB37" s="3"/>
      <c r="BC37" s="4"/>
      <c r="BD37" s="4"/>
      <c r="BE37" s="4"/>
      <c r="BF37" s="3"/>
      <c r="BG37" s="4"/>
      <c r="BH37" s="3"/>
      <c r="BI37" s="637"/>
      <c r="BJ37" s="4"/>
      <c r="BK37" s="4"/>
      <c r="BL37" s="3"/>
      <c r="BM37" s="4"/>
      <c r="BN37" s="4"/>
      <c r="BO37" s="4"/>
      <c r="BP37" s="4"/>
      <c r="BQ37" s="637"/>
      <c r="BR37" s="4"/>
      <c r="BS37" s="3"/>
      <c r="BT37" s="4"/>
      <c r="BU37" s="4"/>
      <c r="BV37" s="4"/>
      <c r="BW37" s="996"/>
      <c r="BX37" s="4"/>
      <c r="BY37" s="4"/>
      <c r="BZ37" s="4"/>
      <c r="CA37" s="4"/>
    </row>
    <row x14ac:dyDescent="0.25" r="38" customHeight="1" ht="32.25">
      <c r="A38" s="374"/>
      <c r="B38" s="374"/>
      <c r="C38" s="374"/>
      <c r="D38" s="374"/>
      <c r="E38" s="1"/>
      <c r="F38" s="994"/>
      <c r="G38" s="1044" t="s">
        <v>441</v>
      </c>
      <c r="H38" s="1045"/>
      <c r="I38" s="551">
        <f>COUNTIFS($I$27:$BH$27,"N",$I$29:$BH$29,"T")</f>
      </c>
      <c r="J38" s="122"/>
      <c r="K38" s="755">
        <f>SUMIFS($I$26:$BH$26,$I$27:$BH$27,"N",$I$29:$BH$29,"T")</f>
      </c>
      <c r="L38" s="3"/>
      <c r="M38" s="3"/>
      <c r="N38" s="1042"/>
      <c r="O38" s="1042"/>
      <c r="P38" s="1043"/>
      <c r="Q38" s="1043"/>
      <c r="R38" s="1042"/>
      <c r="S38" s="1043"/>
      <c r="T38" s="1042"/>
      <c r="U38" s="1043"/>
      <c r="V38" s="4"/>
      <c r="W38" s="4"/>
      <c r="X38" s="3"/>
      <c r="Y38" s="4"/>
      <c r="Z38" s="3"/>
      <c r="AA38" s="4"/>
      <c r="AB38" s="4"/>
      <c r="AC38" s="4"/>
      <c r="AD38" s="1046"/>
      <c r="AE38" s="1046"/>
      <c r="AF38" s="1047"/>
      <c r="AG38" s="1047"/>
      <c r="AH38" s="1047"/>
      <c r="AI38" s="1047"/>
      <c r="AJ38" s="1047"/>
      <c r="AK38" s="1048"/>
      <c r="AL38" s="4"/>
      <c r="AM38" s="3"/>
      <c r="AN38" s="4"/>
      <c r="AO38" s="3"/>
      <c r="AP38" s="4"/>
      <c r="AQ38" s="3"/>
      <c r="AR38" s="4"/>
      <c r="AS38" s="1035"/>
      <c r="AT38" s="4"/>
      <c r="AU38" s="3"/>
      <c r="AV38" s="4"/>
      <c r="AW38" s="4"/>
      <c r="AX38" s="4"/>
      <c r="AY38" s="4"/>
      <c r="AZ38" s="4"/>
      <c r="BA38" s="4"/>
      <c r="BB38" s="3"/>
      <c r="BC38" s="4"/>
      <c r="BD38" s="4"/>
      <c r="BE38" s="4"/>
      <c r="BF38" s="3"/>
      <c r="BG38" s="4"/>
      <c r="BH38" s="3"/>
      <c r="BI38" s="637"/>
      <c r="BJ38" s="4"/>
      <c r="BK38" s="4"/>
      <c r="BL38" s="3"/>
      <c r="BM38" s="4"/>
      <c r="BN38" s="4"/>
      <c r="BO38" s="4"/>
      <c r="BP38" s="4"/>
      <c r="BQ38" s="637"/>
      <c r="BR38" s="4"/>
      <c r="BS38" s="3"/>
      <c r="BT38" s="4"/>
      <c r="BU38" s="4"/>
      <c r="BV38" s="4"/>
      <c r="BW38" s="996"/>
      <c r="BX38" s="4"/>
      <c r="BY38" s="4"/>
      <c r="BZ38" s="4"/>
      <c r="CA38" s="4"/>
    </row>
    <row x14ac:dyDescent="0.25" r="39" customHeight="1" ht="18.75">
      <c r="A39" s="374"/>
      <c r="B39" s="374"/>
      <c r="C39" s="374"/>
      <c r="D39" s="374"/>
      <c r="E39" s="1"/>
      <c r="F39" s="994"/>
      <c r="G39" s="1049" t="s">
        <v>440</v>
      </c>
      <c r="H39" s="1050"/>
      <c r="I39" s="551">
        <f>COUNTIFS($I$27:$BH$27,"N",$I$29:$BH$29,"H")</f>
      </c>
      <c r="J39" s="116"/>
      <c r="K39" s="755">
        <f>SUMIFS($I$26:$BH$26,$I$27:$BH$27,"N",$I$29:$BH$29,"H")</f>
      </c>
      <c r="L39" s="3"/>
      <c r="M39" s="3"/>
      <c r="N39" s="1042"/>
      <c r="O39" s="1042"/>
      <c r="P39" s="1043"/>
      <c r="Q39" s="1043"/>
      <c r="R39" s="1042"/>
      <c r="S39" s="1043"/>
      <c r="T39" s="1042"/>
      <c r="U39" s="1043"/>
      <c r="V39" s="4"/>
      <c r="W39" s="4"/>
      <c r="X39" s="3"/>
      <c r="Y39" s="4"/>
      <c r="Z39" s="3"/>
      <c r="AA39" s="4"/>
      <c r="AB39" s="4"/>
      <c r="AC39" s="4"/>
      <c r="AD39" s="3"/>
      <c r="AE39" s="3"/>
      <c r="AF39" s="4"/>
      <c r="AG39" s="4"/>
      <c r="AH39" s="4"/>
      <c r="AI39" s="4"/>
      <c r="AJ39" s="4"/>
      <c r="AK39" s="3"/>
      <c r="AL39" s="4"/>
      <c r="AM39" s="3"/>
      <c r="AN39" s="4"/>
      <c r="AO39" s="3"/>
      <c r="AP39" s="4"/>
      <c r="AQ39" s="3"/>
      <c r="AR39" s="4"/>
      <c r="AS39" s="1035"/>
      <c r="AT39" s="4"/>
      <c r="AU39" s="3"/>
      <c r="AV39" s="4"/>
      <c r="AW39" s="4"/>
      <c r="AX39" s="4"/>
      <c r="AY39" s="4"/>
      <c r="AZ39" s="4"/>
      <c r="BA39" s="4"/>
      <c r="BB39" s="3"/>
      <c r="BC39" s="4"/>
      <c r="BD39" s="4"/>
      <c r="BE39" s="4"/>
      <c r="BF39" s="3"/>
      <c r="BG39" s="4"/>
      <c r="BH39" s="3"/>
      <c r="BI39" s="637"/>
      <c r="BJ39" s="4"/>
      <c r="BK39" s="4"/>
      <c r="BL39" s="3"/>
      <c r="BM39" s="4"/>
      <c r="BN39" s="4"/>
      <c r="BO39" s="4"/>
      <c r="BP39" s="4"/>
      <c r="BQ39" s="637"/>
      <c r="BR39" s="4"/>
      <c r="BS39" s="3"/>
      <c r="BT39" s="4"/>
      <c r="BU39" s="4"/>
      <c r="BV39" s="4"/>
      <c r="BW39" s="996"/>
      <c r="BX39" s="4"/>
      <c r="BY39" s="4"/>
      <c r="BZ39" s="4"/>
      <c r="CA39" s="4"/>
    </row>
    <row x14ac:dyDescent="0.25" r="40" customHeight="1" ht="48">
      <c r="A40" s="374"/>
      <c r="B40" s="374"/>
      <c r="C40" s="374"/>
      <c r="D40" s="374"/>
      <c r="E40" s="1"/>
      <c r="F40" s="994"/>
      <c r="G40" s="1051" t="s">
        <v>438</v>
      </c>
      <c r="H40" s="1052"/>
      <c r="I40" s="551">
        <f>COUNTIFS($I$27:$BH$27,"N",$I$29:$BH$29,"S")</f>
      </c>
      <c r="J40" s="116"/>
      <c r="K40" s="755">
        <f>SUMIFS($I$26:$BH$26,$I$27:$BH$27,"N",$I$29:$BH$29,"S")</f>
      </c>
      <c r="L40" s="3"/>
      <c r="M40" s="3"/>
      <c r="N40" s="1042"/>
      <c r="O40" s="1042"/>
      <c r="P40" s="1043"/>
      <c r="Q40" s="1043"/>
      <c r="R40" s="1042"/>
      <c r="S40" s="1043"/>
      <c r="T40" s="1042"/>
      <c r="U40" s="1043"/>
      <c r="V40" s="4"/>
      <c r="W40" s="4"/>
      <c r="X40" s="3"/>
      <c r="Y40" s="4"/>
      <c r="Z40" s="3"/>
      <c r="AA40" s="4"/>
      <c r="AB40" s="4"/>
      <c r="AC40" s="4"/>
      <c r="AD40" s="3"/>
      <c r="AE40" s="1053">
        <f>'Herkes İçin Hastalık Esması'!C39</f>
      </c>
      <c r="AF40" s="1054"/>
      <c r="AG40" s="1054"/>
      <c r="AH40" s="1054"/>
      <c r="AI40" s="1054"/>
      <c r="AJ40" s="4"/>
      <c r="AK40" s="3"/>
      <c r="AL40" s="4"/>
      <c r="AM40" s="3"/>
      <c r="AN40" s="4"/>
      <c r="AO40" s="3"/>
      <c r="AP40" s="4"/>
      <c r="AQ40" s="3"/>
      <c r="AR40" s="4"/>
      <c r="AS40" s="1035"/>
      <c r="AT40" s="4"/>
      <c r="AU40" s="3"/>
      <c r="AV40" s="4"/>
      <c r="AW40" s="4"/>
      <c r="AX40" s="4"/>
      <c r="AY40" s="4"/>
      <c r="AZ40" s="4"/>
      <c r="BA40" s="4"/>
      <c r="BB40" s="3"/>
      <c r="BC40" s="4"/>
      <c r="BD40" s="4"/>
      <c r="BE40" s="4"/>
      <c r="BF40" s="3"/>
      <c r="BG40" s="4"/>
      <c r="BH40" s="3"/>
      <c r="BI40" s="637"/>
      <c r="BJ40" s="4"/>
      <c r="BK40" s="4"/>
      <c r="BL40" s="3"/>
      <c r="BM40" s="4"/>
      <c r="BN40" s="4"/>
      <c r="BO40" s="4"/>
      <c r="BP40" s="4"/>
      <c r="BQ40" s="637"/>
      <c r="BR40" s="4"/>
      <c r="BS40" s="3"/>
      <c r="BT40" s="4"/>
      <c r="BU40" s="4"/>
      <c r="BV40" s="4"/>
      <c r="BW40" s="996"/>
      <c r="BX40" s="4"/>
      <c r="BY40" s="4"/>
      <c r="BZ40" s="4"/>
      <c r="CA40" s="4"/>
    </row>
    <row x14ac:dyDescent="0.25" r="41" customHeight="1" ht="18.75">
      <c r="A41" s="374"/>
      <c r="B41" s="374"/>
      <c r="C41" s="374"/>
      <c r="D41" s="374"/>
      <c r="E41" s="1"/>
      <c r="F41" s="994"/>
      <c r="G41" s="607"/>
      <c r="H41" s="3"/>
      <c r="I41" s="3"/>
      <c r="J41" s="3"/>
      <c r="K41" s="3"/>
      <c r="L41" s="3"/>
      <c r="M41" s="3"/>
      <c r="N41" s="3"/>
      <c r="O41" s="3"/>
      <c r="P41" s="4"/>
      <c r="Q41" s="4"/>
      <c r="R41" s="3"/>
      <c r="S41" s="4"/>
      <c r="T41" s="3"/>
      <c r="U41" s="4"/>
      <c r="V41" s="4"/>
      <c r="W41" s="4"/>
      <c r="X41" s="3"/>
      <c r="Y41" s="4"/>
      <c r="Z41" s="3"/>
      <c r="AA41" s="4"/>
      <c r="AB41" s="4"/>
      <c r="AC41" s="4"/>
      <c r="AD41" s="3"/>
      <c r="AE41" s="3"/>
      <c r="AF41" s="4"/>
      <c r="AG41" s="4"/>
      <c r="AH41" s="4"/>
      <c r="AI41" s="4"/>
      <c r="AJ41" s="4"/>
      <c r="AK41" s="3"/>
      <c r="AL41" s="637"/>
      <c r="AM41" s="3"/>
      <c r="AN41" s="4"/>
      <c r="AO41" s="3"/>
      <c r="AP41" s="4"/>
      <c r="AQ41" s="3"/>
      <c r="AR41" s="4"/>
      <c r="AS41" s="4"/>
      <c r="AT41" s="4"/>
      <c r="AU41" s="3"/>
      <c r="AV41" s="4"/>
      <c r="AW41" s="4"/>
      <c r="AX41" s="4"/>
      <c r="AY41" s="1035"/>
      <c r="AZ41" s="1035"/>
      <c r="BA41" s="1035"/>
      <c r="BB41" s="1055"/>
      <c r="BC41" s="1035"/>
      <c r="BD41" s="1035"/>
      <c r="BE41" s="1035"/>
      <c r="BF41" s="1055"/>
      <c r="BG41" s="4"/>
      <c r="BH41" s="3"/>
      <c r="BI41" s="637"/>
      <c r="BJ41" s="4"/>
      <c r="BK41" s="4"/>
      <c r="BL41" s="3"/>
      <c r="BM41" s="4"/>
      <c r="BN41" s="4"/>
      <c r="BO41" s="4"/>
      <c r="BP41" s="4"/>
      <c r="BQ41" s="637"/>
      <c r="BR41" s="4"/>
      <c r="BS41" s="3"/>
      <c r="BT41" s="4"/>
      <c r="BU41" s="4"/>
      <c r="BV41" s="4"/>
      <c r="BW41" s="996"/>
      <c r="BX41" s="4"/>
      <c r="BY41" s="4"/>
      <c r="BZ41" s="4"/>
      <c r="CA41" s="4"/>
    </row>
    <row x14ac:dyDescent="0.25" r="42" customHeight="1" ht="18.75">
      <c r="A42" s="374"/>
      <c r="B42" s="374"/>
      <c r="C42" s="374"/>
      <c r="D42" s="374"/>
      <c r="E42" s="1"/>
      <c r="F42" s="994"/>
      <c r="G42" s="1056"/>
      <c r="H42" s="317"/>
      <c r="I42" s="317"/>
      <c r="J42" s="317"/>
      <c r="K42" s="317"/>
      <c r="L42" s="317"/>
      <c r="M42" s="317"/>
      <c r="N42" s="317"/>
      <c r="O42" s="317"/>
      <c r="P42" s="316"/>
      <c r="Q42" s="316"/>
      <c r="R42" s="317"/>
      <c r="S42" s="316"/>
      <c r="T42" s="317"/>
      <c r="U42" s="316"/>
      <c r="V42" s="316"/>
      <c r="W42" s="316"/>
      <c r="X42" s="317"/>
      <c r="Y42" s="316"/>
      <c r="Z42" s="317"/>
      <c r="AA42" s="316"/>
      <c r="AB42" s="316"/>
      <c r="AC42" s="316"/>
      <c r="AD42" s="317"/>
      <c r="AE42" s="317"/>
      <c r="AF42" s="316"/>
      <c r="AG42" s="316"/>
      <c r="AH42" s="316"/>
      <c r="AI42" s="316"/>
      <c r="AJ42" s="316"/>
      <c r="AK42" s="317"/>
      <c r="AL42" s="316"/>
      <c r="AM42" s="317"/>
      <c r="AN42" s="316"/>
      <c r="AO42" s="317"/>
      <c r="AP42" s="316"/>
      <c r="AQ42" s="317"/>
      <c r="AR42" s="316"/>
      <c r="AS42" s="316"/>
      <c r="AT42" s="316"/>
      <c r="AU42" s="317"/>
      <c r="AV42" s="316"/>
      <c r="AW42" s="316"/>
      <c r="AX42" s="316"/>
      <c r="AY42" s="316"/>
      <c r="AZ42" s="316"/>
      <c r="BA42" s="316"/>
      <c r="BB42" s="317"/>
      <c r="BC42" s="316"/>
      <c r="BD42" s="316"/>
      <c r="BE42" s="316"/>
      <c r="BF42" s="317"/>
      <c r="BG42" s="316"/>
      <c r="BH42" s="317"/>
      <c r="BI42" s="316"/>
      <c r="BJ42" s="316"/>
      <c r="BK42" s="316"/>
      <c r="BL42" s="317"/>
      <c r="BM42" s="316"/>
      <c r="BN42" s="316"/>
      <c r="BO42" s="316"/>
      <c r="BP42" s="316"/>
      <c r="BQ42" s="637"/>
      <c r="BR42" s="4"/>
      <c r="BS42" s="3"/>
      <c r="BT42" s="4"/>
      <c r="BU42" s="4"/>
      <c r="BV42" s="4"/>
      <c r="BW42" s="996"/>
      <c r="BX42" s="4"/>
      <c r="BY42" s="4"/>
      <c r="BZ42" s="4"/>
      <c r="CA42" s="4"/>
    </row>
    <row x14ac:dyDescent="0.25" r="43" customHeight="1" ht="75.75">
      <c r="A43" s="374"/>
      <c r="B43" s="374"/>
      <c r="C43" s="374"/>
      <c r="D43" s="374"/>
      <c r="E43" s="1"/>
      <c r="F43" s="994"/>
      <c r="G43" s="1056"/>
      <c r="H43" s="317"/>
      <c r="I43" s="1057" t="s">
        <v>517</v>
      </c>
      <c r="J43" s="1058"/>
      <c r="K43" s="1058"/>
      <c r="L43" s="1058"/>
      <c r="M43" s="1058"/>
      <c r="N43" s="1058"/>
      <c r="O43" s="1058"/>
      <c r="P43" s="1059"/>
      <c r="Q43" s="1059"/>
      <c r="R43" s="1058"/>
      <c r="S43" s="1059"/>
      <c r="T43" s="1058"/>
      <c r="U43" s="1059"/>
      <c r="V43" s="1059"/>
      <c r="W43" s="1059"/>
      <c r="X43" s="1058"/>
      <c r="Y43" s="1059"/>
      <c r="Z43" s="1058"/>
      <c r="AA43" s="1059"/>
      <c r="AB43" s="1059"/>
      <c r="AC43" s="1059"/>
      <c r="AD43" s="1058"/>
      <c r="AE43" s="1058"/>
      <c r="AF43" s="1059"/>
      <c r="AG43" s="1059"/>
      <c r="AH43" s="1059"/>
      <c r="AI43" s="1059"/>
      <c r="AJ43" s="1059"/>
      <c r="AK43" s="1058"/>
      <c r="AL43" s="1059"/>
      <c r="AM43" s="1058"/>
      <c r="AN43" s="1059"/>
      <c r="AO43" s="1058"/>
      <c r="AP43" s="1059"/>
      <c r="AQ43" s="1058"/>
      <c r="AR43" s="1059"/>
      <c r="AS43" s="1059"/>
      <c r="AT43" s="1059"/>
      <c r="AU43" s="1058"/>
      <c r="AV43" s="1059"/>
      <c r="AW43" s="1059"/>
      <c r="AX43" s="1059"/>
      <c r="AY43" s="1059"/>
      <c r="AZ43" s="1059"/>
      <c r="BA43" s="1059"/>
      <c r="BB43" s="1058"/>
      <c r="BC43" s="1059"/>
      <c r="BD43" s="1059"/>
      <c r="BE43" s="1059"/>
      <c r="BF43" s="1058"/>
      <c r="BG43" s="1059"/>
      <c r="BH43" s="1058"/>
      <c r="BI43" s="1059"/>
      <c r="BJ43" s="1059"/>
      <c r="BK43" s="1059"/>
      <c r="BL43" s="1058"/>
      <c r="BM43" s="1059"/>
      <c r="BN43" s="1059"/>
      <c r="BO43" s="1059"/>
      <c r="BP43" s="1059"/>
      <c r="BQ43" s="1059"/>
      <c r="BR43" s="1059"/>
      <c r="BS43" s="1058"/>
      <c r="BT43" s="1059"/>
      <c r="BU43" s="4"/>
      <c r="BV43" s="4"/>
      <c r="BW43" s="996"/>
      <c r="BX43" s="4"/>
      <c r="BY43" s="4"/>
      <c r="BZ43" s="4"/>
      <c r="CA43" s="4"/>
    </row>
    <row x14ac:dyDescent="0.25" r="44" customHeight="1" ht="18.75">
      <c r="A44" s="1060" t="s">
        <v>518</v>
      </c>
      <c r="B44" s="1061"/>
      <c r="C44" s="1061"/>
      <c r="D44" s="1061"/>
      <c r="E44" s="1061"/>
      <c r="F44" s="994"/>
      <c r="G44" s="607"/>
      <c r="H44" s="3"/>
      <c r="I44" s="3"/>
      <c r="J44" s="3"/>
      <c r="K44" s="3"/>
      <c r="L44" s="3"/>
      <c r="M44" s="3"/>
      <c r="N44" s="3"/>
      <c r="O44" s="3"/>
      <c r="P44" s="4"/>
      <c r="Q44" s="4"/>
      <c r="R44" s="3"/>
      <c r="S44" s="4"/>
      <c r="T44" s="3"/>
      <c r="U44" s="4"/>
      <c r="V44" s="4"/>
      <c r="W44" s="4"/>
      <c r="X44" s="3"/>
      <c r="Y44" s="4"/>
      <c r="Z44" s="3"/>
      <c r="AA44" s="4"/>
      <c r="AB44" s="4"/>
      <c r="AC44" s="4"/>
      <c r="AD44" s="3"/>
      <c r="AE44" s="3"/>
      <c r="AF44" s="4"/>
      <c r="AG44" s="4"/>
      <c r="AH44" s="4"/>
      <c r="AI44" s="4"/>
      <c r="AJ44" s="4"/>
      <c r="AK44" s="3"/>
      <c r="AL44" s="4"/>
      <c r="AM44" s="3"/>
      <c r="AN44" s="4"/>
      <c r="AO44" s="3"/>
      <c r="AP44" s="4"/>
      <c r="AQ44" s="3"/>
      <c r="AR44" s="4"/>
      <c r="AS44" s="4"/>
      <c r="AT44" s="4"/>
      <c r="AU44" s="3"/>
      <c r="AV44" s="1062"/>
      <c r="AW44" s="1062"/>
      <c r="AX44" s="1062"/>
      <c r="AY44" s="1062"/>
      <c r="AZ44" s="1062"/>
      <c r="BA44" s="1062"/>
      <c r="BB44" s="1063"/>
      <c r="BC44" s="1062"/>
      <c r="BD44" s="1062"/>
      <c r="BE44" s="1062"/>
      <c r="BF44" s="317"/>
      <c r="BG44" s="316"/>
      <c r="BH44" s="317"/>
      <c r="BI44" s="4"/>
      <c r="BJ44" s="4"/>
      <c r="BK44" s="4"/>
      <c r="BL44" s="3"/>
      <c r="BM44" s="4"/>
      <c r="BN44" s="4"/>
      <c r="BO44" s="4"/>
      <c r="BP44" s="4"/>
      <c r="BQ44" s="637"/>
      <c r="BR44" s="4"/>
      <c r="BS44" s="3"/>
      <c r="BT44" s="4"/>
      <c r="BU44" s="4"/>
      <c r="BV44" s="4"/>
      <c r="BW44" s="996"/>
      <c r="BX44" s="4"/>
      <c r="BY44" s="4"/>
      <c r="BZ44" s="4"/>
      <c r="CA44" s="4"/>
    </row>
    <row x14ac:dyDescent="0.25" r="45" customHeight="1" ht="18.75">
      <c r="A45" s="1061"/>
      <c r="B45" s="1061"/>
      <c r="C45" s="1061"/>
      <c r="D45" s="1061"/>
      <c r="E45" s="1061"/>
      <c r="F45" s="994"/>
      <c r="G45" s="607"/>
      <c r="H45" s="3"/>
      <c r="I45" s="3"/>
      <c r="J45" s="3"/>
      <c r="K45" s="3"/>
      <c r="L45" s="3"/>
      <c r="M45" s="3"/>
      <c r="N45" s="3"/>
      <c r="O45" s="3"/>
      <c r="P45" s="4"/>
      <c r="Q45" s="4"/>
      <c r="R45" s="3"/>
      <c r="S45" s="4"/>
      <c r="T45" s="3"/>
      <c r="U45" s="4"/>
      <c r="V45" s="4"/>
      <c r="W45" s="4"/>
      <c r="X45" s="3"/>
      <c r="Y45" s="4"/>
      <c r="Z45" s="3"/>
      <c r="AA45" s="4"/>
      <c r="AB45" s="4"/>
      <c r="AC45" s="4"/>
      <c r="AD45" s="3"/>
      <c r="AE45" s="3"/>
      <c r="AF45" s="4"/>
      <c r="AG45" s="4"/>
      <c r="AH45" s="4"/>
      <c r="AI45" s="4"/>
      <c r="AJ45" s="4"/>
      <c r="AK45" s="3"/>
      <c r="AL45" s="4"/>
      <c r="AM45" s="3"/>
      <c r="AN45" s="4"/>
      <c r="AO45" s="3"/>
      <c r="AP45" s="4"/>
      <c r="AQ45" s="3"/>
      <c r="AR45" s="4"/>
      <c r="AS45" s="4"/>
      <c r="AT45" s="4"/>
      <c r="AU45" s="3"/>
      <c r="AV45" s="4"/>
      <c r="AW45" s="4"/>
      <c r="AX45" s="4"/>
      <c r="AY45" s="4"/>
      <c r="AZ45" s="4"/>
      <c r="BA45" s="4"/>
      <c r="BB45" s="3"/>
      <c r="BC45" s="4"/>
      <c r="BD45" s="4"/>
      <c r="BE45" s="4"/>
      <c r="BF45" s="3"/>
      <c r="BG45" s="4"/>
      <c r="BH45" s="3"/>
      <c r="BI45" s="4"/>
      <c r="BJ45" s="4"/>
      <c r="BK45" s="4"/>
      <c r="BL45" s="3"/>
      <c r="BM45" s="4"/>
      <c r="BN45" s="4"/>
      <c r="BO45" s="4"/>
      <c r="BP45" s="4"/>
      <c r="BQ45" s="637"/>
      <c r="BR45" s="4"/>
      <c r="BS45" s="3"/>
      <c r="BT45" s="4"/>
      <c r="BU45" s="4"/>
      <c r="BV45" s="4"/>
      <c r="BW45" s="996"/>
      <c r="BX45" s="4"/>
      <c r="BY45" s="4"/>
      <c r="BZ45" s="4"/>
      <c r="CA45" s="4"/>
    </row>
    <row x14ac:dyDescent="0.25" r="46" customHeight="1" ht="18.75">
      <c r="A46" s="1061"/>
      <c r="B46" s="1061"/>
      <c r="C46" s="1061"/>
      <c r="D46" s="1061"/>
      <c r="E46" s="1061"/>
      <c r="F46" s="994"/>
      <c r="G46" s="607"/>
      <c r="H46" s="3"/>
      <c r="I46" s="3"/>
      <c r="J46" s="3"/>
      <c r="K46" s="3"/>
      <c r="L46" s="3"/>
      <c r="M46" s="3"/>
      <c r="N46" s="3"/>
      <c r="O46" s="3"/>
      <c r="P46" s="4"/>
      <c r="Q46" s="4"/>
      <c r="R46" s="3"/>
      <c r="S46" s="4"/>
      <c r="T46" s="3"/>
      <c r="U46" s="4"/>
      <c r="V46" s="4"/>
      <c r="W46" s="4"/>
      <c r="X46" s="3"/>
      <c r="Y46" s="4"/>
      <c r="Z46" s="3"/>
      <c r="AA46" s="4"/>
      <c r="AB46" s="4"/>
      <c r="AC46" s="4"/>
      <c r="AD46" s="3"/>
      <c r="AE46" s="3"/>
      <c r="AF46" s="4"/>
      <c r="AG46" s="4"/>
      <c r="AH46" s="4"/>
      <c r="AI46" s="4"/>
      <c r="AJ46" s="4"/>
      <c r="AK46" s="3"/>
      <c r="AL46" s="4"/>
      <c r="AM46" s="3"/>
      <c r="AN46" s="4"/>
      <c r="AO46" s="3"/>
      <c r="AP46" s="4"/>
      <c r="AQ46" s="3"/>
      <c r="AR46" s="4"/>
      <c r="AS46" s="4"/>
      <c r="AT46" s="4"/>
      <c r="AU46" s="3"/>
      <c r="AV46" s="4"/>
      <c r="AW46" s="4"/>
      <c r="AX46" s="4"/>
      <c r="AY46" s="4"/>
      <c r="AZ46" s="4"/>
      <c r="BA46" s="4"/>
      <c r="BB46" s="3"/>
      <c r="BC46" s="4"/>
      <c r="BD46" s="4"/>
      <c r="BE46" s="4"/>
      <c r="BF46" s="3"/>
      <c r="BG46" s="4"/>
      <c r="BH46" s="3"/>
      <c r="BI46" s="4"/>
      <c r="BJ46" s="4"/>
      <c r="BK46" s="4"/>
      <c r="BL46" s="3"/>
      <c r="BM46" s="4"/>
      <c r="BN46" s="4"/>
      <c r="BO46" s="4"/>
      <c r="BP46" s="4"/>
      <c r="BQ46" s="637"/>
      <c r="BR46" s="4"/>
      <c r="BS46" s="3"/>
      <c r="BT46" s="4"/>
      <c r="BU46" s="4"/>
      <c r="BV46" s="4"/>
      <c r="BW46" s="996"/>
      <c r="BX46" s="4"/>
      <c r="BY46" s="4"/>
      <c r="BZ46" s="4"/>
      <c r="CA46" s="4"/>
    </row>
    <row x14ac:dyDescent="0.25" r="47" customHeight="1" ht="62.25">
      <c r="A47" s="1061"/>
      <c r="B47" s="1061"/>
      <c r="C47" s="1061"/>
      <c r="D47" s="1061"/>
      <c r="E47" s="1061"/>
      <c r="F47" s="994"/>
      <c r="G47" s="1064">
        <f>'Herkes İçin Hastalık Esması'!C14</f>
      </c>
      <c r="H47" s="1065"/>
      <c r="I47" s="1065"/>
      <c r="J47" s="1065"/>
      <c r="K47" s="1065"/>
      <c r="L47" s="328"/>
      <c r="M47" s="1066">
        <f>VLOOKUP(G47,CHOOSE({1,2},'Esma Ebced'!C:C,'Esma Ebced'!D:D),2,0)</f>
      </c>
      <c r="N47" s="1066"/>
      <c r="O47" s="1066"/>
      <c r="P47" s="1067"/>
      <c r="Q47" s="1067"/>
      <c r="R47" s="763"/>
      <c r="S47" s="1068"/>
      <c r="T47" s="763"/>
      <c r="U47" s="1068"/>
      <c r="V47" s="1068"/>
      <c r="W47" s="4"/>
      <c r="X47" s="1064">
        <f>'Herkes İçin Hastalık Esması'!C22</f>
      </c>
      <c r="Y47" s="1069"/>
      <c r="Z47" s="1065"/>
      <c r="AA47" s="1069"/>
      <c r="AB47" s="1069"/>
      <c r="AC47" s="321"/>
      <c r="AD47" s="1066">
        <f>VLOOKUP(X47,CHOOSE({1,2},'Esma Ebced'!C:C,'Esma Ebced'!D:D),2,0)</f>
      </c>
      <c r="AE47" s="1066"/>
      <c r="AF47" s="1067"/>
      <c r="AG47" s="1067"/>
      <c r="AH47" s="1067"/>
      <c r="AI47" s="1068"/>
      <c r="AJ47" s="1068"/>
      <c r="AK47" s="763"/>
      <c r="AL47" s="1068"/>
      <c r="AM47" s="763"/>
      <c r="AN47" s="4"/>
      <c r="AO47" s="1064">
        <f>'Herkes İçin Hastalık Esması'!C30</f>
      </c>
      <c r="AP47" s="1069"/>
      <c r="AQ47" s="1065"/>
      <c r="AR47" s="1069"/>
      <c r="AS47" s="1069"/>
      <c r="AT47" s="321"/>
      <c r="AU47" s="1066">
        <f>VLOOKUP(AO47,CHOOSE({1,2},'Esma Ebced'!C:C,'Esma Ebced'!D:D),2,0)</f>
      </c>
      <c r="AV47" s="1067"/>
      <c r="AW47" s="1067"/>
      <c r="AX47" s="1067"/>
      <c r="AY47" s="1067"/>
      <c r="AZ47" s="1068"/>
      <c r="BA47" s="1068"/>
      <c r="BB47" s="763"/>
      <c r="BC47" s="1068"/>
      <c r="BD47" s="1068"/>
      <c r="BE47" s="4"/>
      <c r="BF47" s="1064"/>
      <c r="BG47" s="1069"/>
      <c r="BH47" s="1065"/>
      <c r="BI47" s="1069"/>
      <c r="BJ47" s="1069"/>
      <c r="BK47" s="321"/>
      <c r="BL47" s="1066">
        <f>VLOOKUP(BF47,CHOOSE({1,2},'Esma Ebced'!C:C,'Esma Ebced'!D:D),2,0)</f>
      </c>
      <c r="BM47" s="1067"/>
      <c r="BN47" s="1067"/>
      <c r="BO47" s="1067"/>
      <c r="BP47" s="1067"/>
      <c r="BQ47" s="1068"/>
      <c r="BR47" s="1068"/>
      <c r="BS47" s="763"/>
      <c r="BT47" s="1068"/>
      <c r="BU47" s="1068"/>
      <c r="BV47" s="4"/>
      <c r="BW47" s="996"/>
      <c r="BX47" s="4"/>
      <c r="BY47" s="4"/>
      <c r="BZ47" s="4"/>
      <c r="CA47" s="4"/>
    </row>
    <row x14ac:dyDescent="0.25" r="48" customHeight="1" ht="18.75">
      <c r="A48" s="374"/>
      <c r="B48" s="374"/>
      <c r="C48" s="374"/>
      <c r="D48" s="374"/>
      <c r="E48" s="1"/>
      <c r="F48" s="994"/>
      <c r="G48" s="591">
        <f>_xlfn.CONCAT(MID(O48,_xlfn.SEQUENCE(LEN(O48)),1)&amp;" ")</f>
      </c>
      <c r="H48" s="475"/>
      <c r="I48" s="475"/>
      <c r="J48" s="475"/>
      <c r="K48" s="475"/>
      <c r="L48" s="475"/>
      <c r="M48" s="475"/>
      <c r="N48" s="475"/>
      <c r="O48" s="1066">
        <f>SUBSTITUTE(M47, " ", "")</f>
      </c>
      <c r="P48" s="1067"/>
      <c r="Q48" s="1067"/>
      <c r="R48" s="1066"/>
      <c r="S48" s="1067"/>
      <c r="T48" s="1070">
        <f>VLOOKUP(G47,CHOOSE({1,2},'Esma Ebced'!C:C,'Esma Ebced'!B:B),2,0)</f>
      </c>
      <c r="U48" s="1071"/>
      <c r="V48" s="4"/>
      <c r="W48" s="4"/>
      <c r="X48" s="591">
        <f>_xlfn.CONCAT(MID(AF48,_xlfn.SEQUENCE(LEN(AF48)),1)&amp;" ")</f>
      </c>
      <c r="Y48" s="474"/>
      <c r="Z48" s="475"/>
      <c r="AA48" s="474"/>
      <c r="AB48" s="474"/>
      <c r="AC48" s="474"/>
      <c r="AD48" s="475"/>
      <c r="AE48" s="475"/>
      <c r="AF48" s="1067">
        <f>SUBSTITUTE(AD47, " ", "")</f>
      </c>
      <c r="AG48" s="1067"/>
      <c r="AH48" s="1067"/>
      <c r="AI48" s="1067"/>
      <c r="AJ48" s="1067"/>
      <c r="AK48" s="1070">
        <f>VLOOKUP(X47,CHOOSE({1,2},'Esma Ebced'!C:C,'Esma Ebced'!B:B),2,0)</f>
      </c>
      <c r="AL48" s="1071"/>
      <c r="AM48" s="3"/>
      <c r="AN48" s="4"/>
      <c r="AO48" s="591">
        <f>_xlfn.CONCAT(MID(AW48,_xlfn.SEQUENCE(LEN(AW48)),1)&amp;" ")</f>
      </c>
      <c r="AP48" s="474"/>
      <c r="AQ48" s="475"/>
      <c r="AR48" s="474"/>
      <c r="AS48" s="474"/>
      <c r="AT48" s="474"/>
      <c r="AU48" s="475"/>
      <c r="AV48" s="474"/>
      <c r="AW48" s="1067">
        <f>SUBSTITUTE(AU47, " ", "")</f>
      </c>
      <c r="AX48" s="1067"/>
      <c r="AY48" s="1067"/>
      <c r="AZ48" s="1067"/>
      <c r="BA48" s="1067"/>
      <c r="BB48" s="1070">
        <f>VLOOKUP(AO47,CHOOSE({1,2},'Esma Ebced'!C:C,'Esma Ebced'!B:B),2,0)</f>
      </c>
      <c r="BC48" s="1071"/>
      <c r="BD48" s="4"/>
      <c r="BE48" s="4"/>
      <c r="BF48" s="591">
        <f>_xlfn.CONCAT(MID(BN48,_xlfn.SEQUENCE(LEN(BN48)),1)&amp;" ")</f>
      </c>
      <c r="BG48" s="474"/>
      <c r="BH48" s="475"/>
      <c r="BI48" s="474"/>
      <c r="BJ48" s="474"/>
      <c r="BK48" s="474"/>
      <c r="BL48" s="475"/>
      <c r="BM48" s="474"/>
      <c r="BN48" s="1067">
        <f>SUBSTITUTE(BL47, " ", "")</f>
      </c>
      <c r="BO48" s="1067"/>
      <c r="BP48" s="1067"/>
      <c r="BQ48" s="1067"/>
      <c r="BR48" s="1067"/>
      <c r="BS48" s="1070">
        <f>VLOOKUP(BF47,CHOOSE({1,2},'Esma Ebced'!C:C,'Esma Ebced'!B:B),2,0)</f>
      </c>
      <c r="BT48" s="1071"/>
      <c r="BU48" s="4"/>
      <c r="BV48" s="4"/>
      <c r="BW48" s="996"/>
      <c r="BX48" s="4"/>
      <c r="BY48" s="4"/>
      <c r="BZ48" s="4"/>
      <c r="CA48" s="4"/>
    </row>
    <row x14ac:dyDescent="0.25" r="49" customHeight="1" ht="18.75">
      <c r="A49" s="374"/>
      <c r="B49" s="374"/>
      <c r="C49" s="374"/>
      <c r="D49" s="374"/>
      <c r="E49" s="1"/>
      <c r="F49" s="994"/>
      <c r="G49" s="1072">
        <f>'Ebced Ana Sayfa'!R65</f>
      </c>
      <c r="H49" s="429"/>
      <c r="I49" s="1003">
        <f>'Ebced Ana Sayfa'!T65</f>
      </c>
      <c r="J49" s="1003"/>
      <c r="K49" s="1003"/>
      <c r="L49" s="122"/>
      <c r="M49" s="122"/>
      <c r="N49" s="122"/>
      <c r="O49" s="3"/>
      <c r="P49" s="4"/>
      <c r="Q49" s="4"/>
      <c r="R49" s="3"/>
      <c r="S49" s="4"/>
      <c r="T49" s="3"/>
      <c r="U49" s="4"/>
      <c r="V49" s="4"/>
      <c r="W49" s="4"/>
      <c r="X49" s="1073">
        <f>'Ebced Ana Sayfa'!AI65</f>
      </c>
      <c r="Y49" s="728"/>
      <c r="Z49" s="1074">
        <f>'Ebced Ana Sayfa'!AK65</f>
      </c>
      <c r="AA49" s="1075"/>
      <c r="AB49" s="1075"/>
      <c r="AC49" s="118"/>
      <c r="AD49" s="122"/>
      <c r="AE49" s="122"/>
      <c r="AF49" s="4"/>
      <c r="AG49" s="4"/>
      <c r="AH49" s="4"/>
      <c r="AI49" s="4"/>
      <c r="AJ49" s="4"/>
      <c r="AK49" s="3"/>
      <c r="AL49" s="4"/>
      <c r="AM49" s="3"/>
      <c r="AN49" s="4"/>
      <c r="AO49" s="1076">
        <f>'Ebced Ana Sayfa'!AZ65</f>
      </c>
      <c r="AP49" s="1077"/>
      <c r="AQ49" s="1078">
        <f>'Ebced Ana Sayfa'!BB65</f>
      </c>
      <c r="AR49" s="1079"/>
      <c r="AS49" s="1079"/>
      <c r="AT49" s="118"/>
      <c r="AU49" s="122"/>
      <c r="AV49" s="118"/>
      <c r="AW49" s="4"/>
      <c r="AX49" s="4"/>
      <c r="AY49" s="4"/>
      <c r="AZ49" s="4"/>
      <c r="BA49" s="4"/>
      <c r="BB49" s="3"/>
      <c r="BC49" s="4"/>
      <c r="BD49" s="4"/>
      <c r="BE49" s="4"/>
      <c r="BF49" s="1080">
        <f>'Ebced Ana Sayfa'!BQ65</f>
      </c>
      <c r="BG49" s="1081"/>
      <c r="BH49" s="1082">
        <f>'Ebced Ana Sayfa'!BS65</f>
      </c>
      <c r="BI49" s="1083"/>
      <c r="BJ49" s="1083"/>
      <c r="BK49" s="118"/>
      <c r="BL49" s="122"/>
      <c r="BM49" s="118"/>
      <c r="BN49" s="4"/>
      <c r="BO49" s="4"/>
      <c r="BP49" s="4"/>
      <c r="BQ49" s="4"/>
      <c r="BR49" s="4"/>
      <c r="BS49" s="3"/>
      <c r="BT49" s="4"/>
      <c r="BU49" s="4"/>
      <c r="BV49" s="4"/>
      <c r="BW49" s="996"/>
      <c r="BX49" s="4"/>
      <c r="BY49" s="4"/>
      <c r="BZ49" s="4"/>
      <c r="CA49" s="4"/>
    </row>
    <row x14ac:dyDescent="0.25" r="50" customHeight="1" ht="51">
      <c r="A50" s="374"/>
      <c r="B50" s="374"/>
      <c r="C50" s="374"/>
      <c r="D50" s="374"/>
      <c r="E50" s="1"/>
      <c r="F50" s="994"/>
      <c r="G50" s="1084"/>
      <c r="H50" s="475">
        <f>MID($G$48,31,1)</f>
      </c>
      <c r="I50" s="475">
        <f>MID($G$48,29,1)</f>
      </c>
      <c r="J50" s="475">
        <f>MID($G$48,27,1)</f>
      </c>
      <c r="K50" s="475">
        <f>MID($G$48,25,1)</f>
      </c>
      <c r="L50" s="475">
        <f>MID($G$48,23,1)</f>
      </c>
      <c r="M50" s="475">
        <f>MID($G$48,21,1)</f>
      </c>
      <c r="N50" s="475">
        <f>MID($G$48,19,1)</f>
      </c>
      <c r="O50" s="475">
        <f>MID($G$48,17,1)</f>
      </c>
      <c r="P50" s="474">
        <f>MID($G$48,15,1)</f>
      </c>
      <c r="Q50" s="474">
        <f>MID($G$48,13,1)</f>
      </c>
      <c r="R50" s="475">
        <f>MID($G$48,11,1)</f>
      </c>
      <c r="S50" s="474">
        <f>MID($G$48,9,1)</f>
      </c>
      <c r="T50" s="475">
        <f>MID($G$48,7,1)</f>
      </c>
      <c r="U50" s="474">
        <f>MID($G$48,5,1)</f>
      </c>
      <c r="V50" s="474">
        <f>MID($G$48,3,1)</f>
      </c>
      <c r="W50" s="474">
        <f>MID($G$48,1,1)</f>
      </c>
      <c r="X50" s="1085">
        <f>MID($X$48,33,1)</f>
      </c>
      <c r="Y50" s="1086">
        <f>MID($X$48,31,1)</f>
      </c>
      <c r="Z50" s="1087">
        <f>MID($X$48,29,1)</f>
      </c>
      <c r="AA50" s="1086">
        <f>MID($X$48,27,1)</f>
      </c>
      <c r="AB50" s="1086">
        <f>MID($X$48,25,1)</f>
      </c>
      <c r="AC50" s="1086">
        <f>MID($X$48,23,1)</f>
      </c>
      <c r="AD50" s="1087">
        <f>MID($X$48,21,1)</f>
      </c>
      <c r="AE50" s="1087">
        <f>MID($X$48,19,1)</f>
      </c>
      <c r="AF50" s="1086">
        <f>MID($X$48,17,1)</f>
      </c>
      <c r="AG50" s="1086">
        <f>MID($X$48,15,1)</f>
      </c>
      <c r="AH50" s="1086">
        <f>MID($X$48,13,1)</f>
      </c>
      <c r="AI50" s="1086">
        <f>MID($X$48,11,1)</f>
      </c>
      <c r="AJ50" s="1088">
        <f>MID($X$48,9,1)</f>
      </c>
      <c r="AK50" s="1089">
        <f>MID($X$48,7,1)</f>
      </c>
      <c r="AL50" s="1088">
        <f>MID($X$48,5,1)</f>
      </c>
      <c r="AM50" s="1089">
        <f>MID($X$48,3,1)</f>
      </c>
      <c r="AN50" s="1088">
        <f>MID($X$48,1,1)</f>
      </c>
      <c r="AO50" s="591">
        <f>MID($AO$48,33,1)</f>
      </c>
      <c r="AP50" s="897">
        <f>MID($AO$48,31,1)</f>
      </c>
      <c r="AQ50" s="1090">
        <f>MID($AO$48,29,1)</f>
      </c>
      <c r="AR50" s="897">
        <f>MID($AO$48,27,1)</f>
      </c>
      <c r="AS50" s="897">
        <f>MID($AO$48,25,1)</f>
      </c>
      <c r="AT50" s="897">
        <f>MID($AO$48,23,1)</f>
      </c>
      <c r="AU50" s="1090">
        <f>MID($AO$48,21,1)</f>
      </c>
      <c r="AV50" s="897">
        <f>MID($AO$48,19,1)</f>
      </c>
      <c r="AW50" s="1091">
        <f>MID($AO$48,17,1)</f>
      </c>
      <c r="AX50" s="897">
        <f>MID($AO$48,15,1)</f>
      </c>
      <c r="AY50" s="897">
        <f>MID($AO$48,13,1)</f>
      </c>
      <c r="AZ50" s="897">
        <f>MID($AO$48,11,1)</f>
      </c>
      <c r="BA50" s="1091">
        <f>MID($AO$48,9,1)</f>
      </c>
      <c r="BB50" s="1092">
        <f>MID($AO$48,7,1)</f>
      </c>
      <c r="BC50" s="1091">
        <f>MID($AO$48,5,1)</f>
      </c>
      <c r="BD50" s="1091">
        <f>MID($AO$48,3,1)</f>
      </c>
      <c r="BE50" s="1091">
        <f>MID($AO$48,1,1)</f>
      </c>
      <c r="BF50" s="591">
        <f>MID($BF$48,33,1)</f>
      </c>
      <c r="BG50" s="897">
        <f>MID($BF$48,31,1)</f>
      </c>
      <c r="BH50" s="1090">
        <f>MID($BF$48,29,1)</f>
      </c>
      <c r="BI50" s="897">
        <f>MID($BF$48,27,1)</f>
      </c>
      <c r="BJ50" s="897">
        <f>MID($BF$48,25,1)</f>
      </c>
      <c r="BK50" s="897">
        <f>MID($BF$48,23,1)</f>
      </c>
      <c r="BL50" s="1090">
        <f>MID($BF$48,21,1)</f>
      </c>
      <c r="BM50" s="897">
        <f>MID($BF$48,19,1)</f>
      </c>
      <c r="BN50" s="897">
        <f>MID($BF$48,17,1)</f>
      </c>
      <c r="BO50" s="897">
        <f>MID($BF$48,15,1)</f>
      </c>
      <c r="BP50" s="897">
        <f>MID($BF$48,13,1)</f>
      </c>
      <c r="BQ50" s="897">
        <f>MID($BF$48,11,1)</f>
      </c>
      <c r="BR50" s="1091">
        <f>MID($BF$48,9,1)</f>
      </c>
      <c r="BS50" s="1092">
        <f>MID($BF$48,7,1)</f>
      </c>
      <c r="BT50" s="1091">
        <f>MID($BF$48,5,1)</f>
      </c>
      <c r="BU50" s="1091">
        <f>MID($BF$48,3,1)</f>
      </c>
      <c r="BV50" s="1091">
        <f>MID($BF$48,1,1)</f>
      </c>
      <c r="BW50" s="996"/>
      <c r="BX50" s="4"/>
      <c r="BY50" s="4"/>
      <c r="BZ50" s="4"/>
      <c r="CA50" s="4"/>
    </row>
    <row x14ac:dyDescent="0.25" r="51" customHeight="1" ht="18.75">
      <c r="A51" s="374"/>
      <c r="B51" s="374"/>
      <c r="C51" s="374"/>
      <c r="D51" s="374"/>
      <c r="E51" s="1"/>
      <c r="F51" s="994"/>
      <c r="G51" s="1093" t="s">
        <v>60</v>
      </c>
      <c r="H51" s="537">
        <f>IFERROR(HLOOKUP(H50,'Ebced Ana Sayfa'!$D$5:$BY$9,2,0),"")</f>
      </c>
      <c r="I51" s="537">
        <f>IFERROR(HLOOKUP(I50,'Ebced Ana Sayfa'!$D$5:$BY$9,2,0),"")</f>
      </c>
      <c r="J51" s="537">
        <f>IFERROR(HLOOKUP(J50,'Ebced Ana Sayfa'!$D$5:$BY$9,2,0),"")</f>
      </c>
      <c r="K51" s="537">
        <f>IFERROR(HLOOKUP(K50,'Ebced Ana Sayfa'!$D$5:$BY$9,2,0),"")</f>
      </c>
      <c r="L51" s="537">
        <f>IFERROR(HLOOKUP(L50,'Ebced Ana Sayfa'!$D$5:$BY$9,2,0),"")</f>
      </c>
      <c r="M51" s="537">
        <f>IFERROR(HLOOKUP(M50,'Ebced Ana Sayfa'!$D$5:$BY$9,2,0),"")</f>
      </c>
      <c r="N51" s="537">
        <f>IFERROR(HLOOKUP(N50,'Ebced Ana Sayfa'!$D$5:$BY$9,2,0),"")</f>
      </c>
      <c r="O51" s="537">
        <f>IFERROR(HLOOKUP(O50,'Ebced Ana Sayfa'!$D$5:$BY$9,2,0),"")</f>
      </c>
      <c r="P51" s="537">
        <f>IFERROR(HLOOKUP(P50,'Ebced Ana Sayfa'!$D$5:$BY$9,2,0),"")</f>
      </c>
      <c r="Q51" s="537">
        <f>IFERROR(HLOOKUP(Q50,'Ebced Ana Sayfa'!$D$5:$BY$9,2,0),"")</f>
      </c>
      <c r="R51" s="537">
        <f>IFERROR(HLOOKUP(R50,'Ebced Ana Sayfa'!$D$5:$BY$9,2,0),"")</f>
      </c>
      <c r="S51" s="537">
        <f>IFERROR(HLOOKUP(S50,'Ebced Ana Sayfa'!$D$5:$BY$9,2,0),"")</f>
      </c>
      <c r="T51" s="537">
        <f>IFERROR(HLOOKUP(T50,'Ebced Ana Sayfa'!$D$5:$BY$9,2,0),"")</f>
      </c>
      <c r="U51" s="537">
        <f>IFERROR(HLOOKUP(U50,'Ebced Ana Sayfa'!$D$5:$BY$9,2,0),"")</f>
      </c>
      <c r="V51" s="537">
        <f>IFERROR(HLOOKUP(V50,'Ebced Ana Sayfa'!$D$5:$BY$9,2,0),"")</f>
      </c>
      <c r="W51" s="1094">
        <f>IFERROR(HLOOKUP(W50,'Ebced Ana Sayfa'!$D$5:$BY$9,2,0),"")</f>
      </c>
      <c r="X51" s="537">
        <f>IFERROR(HLOOKUP(X50,'Ebced Ana Sayfa'!$D$5:$BY$9,2,0),"")</f>
      </c>
      <c r="Y51" s="537">
        <f>IFERROR(HLOOKUP(Y50,'Ebced Ana Sayfa'!$D$5:$BY$9,2,0),"")</f>
      </c>
      <c r="Z51" s="537">
        <f>IFERROR(HLOOKUP(Z50,'Ebced Ana Sayfa'!$D$5:$BY$9,2,0),"")</f>
      </c>
      <c r="AA51" s="537">
        <f>IFERROR(HLOOKUP(AA50,'Ebced Ana Sayfa'!$D$5:$BY$9,2,0),"")</f>
      </c>
      <c r="AB51" s="537">
        <f>IFERROR(HLOOKUP(AB50,'Ebced Ana Sayfa'!$D$5:$BY$9,2,0),"")</f>
      </c>
      <c r="AC51" s="537">
        <f>IFERROR(HLOOKUP(AC50,'Ebced Ana Sayfa'!$D$5:$BY$9,2,0),"")</f>
      </c>
      <c r="AD51" s="537">
        <f>IFERROR(HLOOKUP(AD50,'Ebced Ana Sayfa'!$D$5:$BY$9,2,0),"")</f>
      </c>
      <c r="AE51" s="537">
        <f>IFERROR(HLOOKUP(AE50,'Ebced Ana Sayfa'!$D$5:$BY$9,2,0),"")</f>
      </c>
      <c r="AF51" s="537">
        <f>IFERROR(HLOOKUP(AF50,'Ebced Ana Sayfa'!$D$5:$BY$9,2,0),"")</f>
      </c>
      <c r="AG51" s="537">
        <f>IFERROR(HLOOKUP(AG50,'Ebced Ana Sayfa'!$D$5:$BY$9,2,0),"")</f>
      </c>
      <c r="AH51" s="537">
        <f>IFERROR(HLOOKUP(AH50,'Ebced Ana Sayfa'!$D$5:$BY$9,2,0),"")</f>
      </c>
      <c r="AI51" s="537">
        <f>IFERROR(HLOOKUP(AI50,'Ebced Ana Sayfa'!$D$5:$BY$9,2,0),"")</f>
      </c>
      <c r="AJ51" s="537">
        <f>IFERROR(HLOOKUP(AJ50,'Ebced Ana Sayfa'!$D$5:$BY$9,2,0),"")</f>
      </c>
      <c r="AK51" s="537">
        <f>IFERROR(HLOOKUP(AK50,'Ebced Ana Sayfa'!$D$5:$BY$9,2,0),"")</f>
      </c>
      <c r="AL51" s="537">
        <f>IFERROR(HLOOKUP(AL50,'Ebced Ana Sayfa'!$D$5:$BY$9,2,0),"")</f>
      </c>
      <c r="AM51" s="537">
        <f>IFERROR(HLOOKUP(AM50,'Ebced Ana Sayfa'!$D$5:$BY$9,2,0),"")</f>
      </c>
      <c r="AN51" s="1094">
        <f>IFERROR(HLOOKUP(AN50,'Ebced Ana Sayfa'!$D$5:$BY$9,2,0),"")</f>
      </c>
      <c r="AO51" s="537">
        <f>IFERROR(HLOOKUP(AO50,'Ebced Ana Sayfa'!$D$5:$BY$9,2,0),"")</f>
      </c>
      <c r="AP51" s="537">
        <f>IFERROR(HLOOKUP(AP50,'Ebced Ana Sayfa'!$D$5:$BY$9,2,0),"")</f>
      </c>
      <c r="AQ51" s="537">
        <f>IFERROR(HLOOKUP(AQ50,'Ebced Ana Sayfa'!$D$5:$BY$9,2,0),"")</f>
      </c>
      <c r="AR51" s="537">
        <f>IFERROR(HLOOKUP(AR50,'Ebced Ana Sayfa'!$D$5:$BY$9,2,0),"")</f>
      </c>
      <c r="AS51" s="537">
        <f>IFERROR(HLOOKUP(AS50,'Ebced Ana Sayfa'!$D$5:$BY$9,2,0),"")</f>
      </c>
      <c r="AT51" s="537">
        <f>IFERROR(HLOOKUP(AT50,'Ebced Ana Sayfa'!$D$5:$BY$9,2,0),"")</f>
      </c>
      <c r="AU51" s="537">
        <f>IFERROR(HLOOKUP(AU50,'Ebced Ana Sayfa'!$D$5:$BY$9,2,0),"")</f>
      </c>
      <c r="AV51" s="537">
        <f>IFERROR(HLOOKUP(AV50,'Ebced Ana Sayfa'!$D$5:$BY$9,2,0),"")</f>
      </c>
      <c r="AW51" s="537">
        <f>IFERROR(HLOOKUP(AW50,'Ebced Ana Sayfa'!$D$5:$BY$9,2,0),"")</f>
      </c>
      <c r="AX51" s="537">
        <f>IFERROR(HLOOKUP(AX50,'Ebced Ana Sayfa'!$D$5:$BY$9,2,0),"")</f>
      </c>
      <c r="AY51" s="537">
        <f>IFERROR(HLOOKUP(AY50,'Ebced Ana Sayfa'!$D$5:$BY$9,2,0),"")</f>
      </c>
      <c r="AZ51" s="537">
        <f>IFERROR(HLOOKUP(AZ50,'Ebced Ana Sayfa'!$D$5:$BY$9,2,0),"")</f>
      </c>
      <c r="BA51" s="537">
        <f>IFERROR(HLOOKUP(BA50,'Ebced Ana Sayfa'!$D$5:$BY$9,2,0),"")</f>
      </c>
      <c r="BB51" s="537">
        <f>IFERROR(HLOOKUP(BB50,'Ebced Ana Sayfa'!$D$5:$BY$9,2,0),"")</f>
      </c>
      <c r="BC51" s="537">
        <f>IFERROR(HLOOKUP(BC50,'Ebced Ana Sayfa'!$D$5:$BY$9,2,0),"")</f>
      </c>
      <c r="BD51" s="537">
        <f>IFERROR(HLOOKUP(BD50,'Ebced Ana Sayfa'!$D$5:$BY$9,2,0),"")</f>
      </c>
      <c r="BE51" s="1094">
        <f>IFERROR(HLOOKUP(BE50,'Ebced Ana Sayfa'!$D$5:$BY$9,2,0),"")</f>
      </c>
      <c r="BF51" s="537">
        <f>IFERROR(HLOOKUP(BF50,'Ebced Ana Sayfa'!$D$5:$BY$9,2,0),"")</f>
      </c>
      <c r="BG51" s="537">
        <f>IFERROR(HLOOKUP(BG50,'Ebced Ana Sayfa'!$D$5:$BY$9,2,0),"")</f>
      </c>
      <c r="BH51" s="537">
        <f>IFERROR(HLOOKUP(BH50,'Ebced Ana Sayfa'!$D$5:$BY$9,2,0),"")</f>
      </c>
      <c r="BI51" s="537">
        <f>IFERROR(HLOOKUP(BI50,'Ebced Ana Sayfa'!$D$5:$BY$9,2,0),"")</f>
      </c>
      <c r="BJ51" s="537">
        <f>IFERROR(HLOOKUP(BJ50,'Ebced Ana Sayfa'!$D$5:$BY$9,2,0),"")</f>
      </c>
      <c r="BK51" s="537">
        <f>IFERROR(HLOOKUP(BK50,'Ebced Ana Sayfa'!$D$5:$BY$9,2,0),"")</f>
      </c>
      <c r="BL51" s="537">
        <f>IFERROR(HLOOKUP(BL50,'Ebced Ana Sayfa'!$D$5:$BY$9,2,0),"")</f>
      </c>
      <c r="BM51" s="537">
        <f>IFERROR(HLOOKUP(BM50,'Ebced Ana Sayfa'!$D$5:$BY$9,2,0),"")</f>
      </c>
      <c r="BN51" s="537">
        <f>IFERROR(HLOOKUP(BN50,'Ebced Ana Sayfa'!$D$5:$BY$9,2,0),"")</f>
      </c>
      <c r="BO51" s="537">
        <f>IFERROR(HLOOKUP(BO50,'Ebced Ana Sayfa'!$D$5:$BY$9,2,0),"")</f>
      </c>
      <c r="BP51" s="537">
        <f>IFERROR(HLOOKUP(BP50,'Ebced Ana Sayfa'!$D$5:$BY$9,2,0),"")</f>
      </c>
      <c r="BQ51" s="537">
        <f>IFERROR(HLOOKUP(BQ50,'Ebced Ana Sayfa'!$D$5:$BY$9,2,0),"")</f>
      </c>
      <c r="BR51" s="537">
        <f>IFERROR(HLOOKUP(BR50,'Ebced Ana Sayfa'!$D$5:$BY$9,2,0),"")</f>
      </c>
      <c r="BS51" s="537">
        <f>IFERROR(HLOOKUP(BS50,'Ebced Ana Sayfa'!$D$5:$BY$9,2,0),"")</f>
      </c>
      <c r="BT51" s="537">
        <f>IFERROR(HLOOKUP(BT50,'Ebced Ana Sayfa'!$D$5:$BY$9,2,0),"")</f>
      </c>
      <c r="BU51" s="537">
        <f>IFERROR(HLOOKUP(BU50,'Ebced Ana Sayfa'!$D$5:$BY$9,2,0),"")</f>
      </c>
      <c r="BV51" s="1094">
        <f>IFERROR(HLOOKUP(BV50,'Ebced Ana Sayfa'!$D$5:$BY$9,2,0),"")</f>
      </c>
      <c r="BW51" s="996"/>
      <c r="BX51" s="4"/>
      <c r="BY51" s="4"/>
      <c r="BZ51" s="4"/>
      <c r="CA51" s="4"/>
    </row>
    <row x14ac:dyDescent="0.25" r="52" customHeight="1" ht="32.25">
      <c r="A52" s="374"/>
      <c r="B52" s="374"/>
      <c r="C52" s="374"/>
      <c r="D52" s="374"/>
      <c r="E52" s="1"/>
      <c r="F52" s="994"/>
      <c r="G52" s="1095" t="s">
        <v>61</v>
      </c>
      <c r="H52" s="82">
        <f>IFERROR(HLOOKUP(H50,'Ebced Ana Sayfa'!$D$5:$BY$9,3,0),"")</f>
      </c>
      <c r="I52" s="82">
        <f>IFERROR(HLOOKUP(I50,'Ebced Ana Sayfa'!$D$5:$BY$9,3,0),"")</f>
      </c>
      <c r="J52" s="82">
        <f>IFERROR(HLOOKUP(J50,'Ebced Ana Sayfa'!$D$5:$BY$9,3,0),"")</f>
      </c>
      <c r="K52" s="82">
        <f>IFERROR(HLOOKUP(K50,'Ebced Ana Sayfa'!$D$5:$BY$9,3,0),"")</f>
      </c>
      <c r="L52" s="82">
        <f>IFERROR(HLOOKUP(L50,'Ebced Ana Sayfa'!$D$5:$BY$9,3,0),"")</f>
      </c>
      <c r="M52" s="82">
        <f>IFERROR(HLOOKUP(M50,'Ebced Ana Sayfa'!$D$5:$BY$9,3,0),"")</f>
      </c>
      <c r="N52" s="82">
        <f>IFERROR(HLOOKUP(N50,'Ebced Ana Sayfa'!$D$5:$BY$9,3,0),"")</f>
      </c>
      <c r="O52" s="82">
        <f>IFERROR(HLOOKUP(O50,'Ebced Ana Sayfa'!$D$5:$BY$9,3,0),"")</f>
      </c>
      <c r="P52" s="537">
        <f>IFERROR(HLOOKUP(P50,'Ebced Ana Sayfa'!$D$5:$BY$9,3,0),"")</f>
      </c>
      <c r="Q52" s="537">
        <f>IFERROR(HLOOKUP(Q50,'Ebced Ana Sayfa'!$D$5:$BY$9,3,0),"")</f>
      </c>
      <c r="R52" s="82">
        <f>IFERROR(HLOOKUP(R50,'Ebced Ana Sayfa'!$D$5:$BY$9,3,0),"")</f>
      </c>
      <c r="S52" s="537">
        <f>IFERROR(HLOOKUP(S50,'Ebced Ana Sayfa'!$D$5:$BY$9,3,0),"")</f>
      </c>
      <c r="T52" s="82">
        <f>IFERROR(HLOOKUP(T50,'Ebced Ana Sayfa'!$D$5:$BY$9,3,0),"")</f>
      </c>
      <c r="U52" s="537">
        <f>IFERROR(HLOOKUP(U50,'Ebced Ana Sayfa'!$D$5:$BY$9,3,0),"")</f>
      </c>
      <c r="V52" s="537">
        <f>IFERROR(HLOOKUP(V50,'Ebced Ana Sayfa'!$D$5:$BY$9,3,0),"")</f>
      </c>
      <c r="W52" s="1094">
        <f>IFERROR(HLOOKUP(W50,'Ebced Ana Sayfa'!$D$5:$BY$9,3,0),"")</f>
      </c>
      <c r="X52" s="82">
        <f>IFERROR(HLOOKUP(X50,'Ebced Ana Sayfa'!$D$5:$BY$9,3,0),"")</f>
      </c>
      <c r="Y52" s="537">
        <f>IFERROR(HLOOKUP(Y50,'Ebced Ana Sayfa'!$D$5:$BY$9,3,0),"")</f>
      </c>
      <c r="Z52" s="82">
        <f>IFERROR(HLOOKUP(Z50,'Ebced Ana Sayfa'!$D$5:$BY$9,3,0),"")</f>
      </c>
      <c r="AA52" s="537">
        <f>IFERROR(HLOOKUP(AA50,'Ebced Ana Sayfa'!$D$5:$BY$9,3,0),"")</f>
      </c>
      <c r="AB52" s="537">
        <f>IFERROR(HLOOKUP(AB50,'Ebced Ana Sayfa'!$D$5:$BY$9,3,0),"")</f>
      </c>
      <c r="AC52" s="537">
        <f>IFERROR(HLOOKUP(AC50,'Ebced Ana Sayfa'!$D$5:$BY$9,3,0),"")</f>
      </c>
      <c r="AD52" s="82">
        <f>IFERROR(HLOOKUP(AD50,'Ebced Ana Sayfa'!$D$5:$BY$9,3,0),"")</f>
      </c>
      <c r="AE52" s="82">
        <f>IFERROR(HLOOKUP(AE50,'Ebced Ana Sayfa'!$D$5:$BY$9,3,0),"")</f>
      </c>
      <c r="AF52" s="537">
        <f>IFERROR(HLOOKUP(AF50,'Ebced Ana Sayfa'!$D$5:$BY$9,3,0),"")</f>
      </c>
      <c r="AG52" s="537">
        <f>IFERROR(HLOOKUP(AG50,'Ebced Ana Sayfa'!$D$5:$BY$9,3,0),"")</f>
      </c>
      <c r="AH52" s="537">
        <f>IFERROR(HLOOKUP(AH50,'Ebced Ana Sayfa'!$D$5:$BY$9,3,0),"")</f>
      </c>
      <c r="AI52" s="537">
        <f>IFERROR(HLOOKUP(AI50,'Ebced Ana Sayfa'!$D$5:$BY$9,3,0),"")</f>
      </c>
      <c r="AJ52" s="537">
        <f>IFERROR(HLOOKUP(AJ50,'Ebced Ana Sayfa'!$D$5:$BY$9,3,0),"")</f>
      </c>
      <c r="AK52" s="82">
        <f>IFERROR(HLOOKUP(AK50,'Ebced Ana Sayfa'!$D$5:$BY$9,3,0),"")</f>
      </c>
      <c r="AL52" s="537">
        <f>IFERROR(HLOOKUP(AL50,'Ebced Ana Sayfa'!$D$5:$BY$9,3,0),"")</f>
      </c>
      <c r="AM52" s="82">
        <f>IFERROR(HLOOKUP(AM50,'Ebced Ana Sayfa'!$D$5:$BY$9,3,0),"")</f>
      </c>
      <c r="AN52" s="1094">
        <f>IFERROR(HLOOKUP(AN50,'Ebced Ana Sayfa'!$D$5:$BY$9,3,0),"")</f>
      </c>
      <c r="AO52" s="82">
        <f>IFERROR(HLOOKUP(AO50,'Ebced Ana Sayfa'!$D$5:$BY$9,3,0),"")</f>
      </c>
      <c r="AP52" s="537">
        <f>IFERROR(HLOOKUP(AP50,'Ebced Ana Sayfa'!$D$5:$BY$9,3,0),"")</f>
      </c>
      <c r="AQ52" s="82">
        <f>IFERROR(HLOOKUP(AQ50,'Ebced Ana Sayfa'!$D$5:$BY$9,3,0),"")</f>
      </c>
      <c r="AR52" s="537">
        <f>IFERROR(HLOOKUP(AR50,'Ebced Ana Sayfa'!$D$5:$BY$9,3,0),"")</f>
      </c>
      <c r="AS52" s="537">
        <f>IFERROR(HLOOKUP(AS50,'Ebced Ana Sayfa'!$D$5:$BY$9,3,0),"")</f>
      </c>
      <c r="AT52" s="537">
        <f>IFERROR(HLOOKUP(AT50,'Ebced Ana Sayfa'!$D$5:$BY$9,3,0),"")</f>
      </c>
      <c r="AU52" s="82">
        <f>IFERROR(HLOOKUP(AU50,'Ebced Ana Sayfa'!$D$5:$BY$9,3,0),"")</f>
      </c>
      <c r="AV52" s="537">
        <f>IFERROR(HLOOKUP(AV50,'Ebced Ana Sayfa'!$D$5:$BY$9,3,0),"")</f>
      </c>
      <c r="AW52" s="537">
        <f>IFERROR(HLOOKUP(AW50,'Ebced Ana Sayfa'!$D$5:$BY$9,3,0),"")</f>
      </c>
      <c r="AX52" s="537">
        <f>IFERROR(HLOOKUP(AX50,'Ebced Ana Sayfa'!$D$5:$BY$9,3,0),"")</f>
      </c>
      <c r="AY52" s="537">
        <f>IFERROR(HLOOKUP(AY50,'Ebced Ana Sayfa'!$D$5:$BY$9,3,0),"")</f>
      </c>
      <c r="AZ52" s="537">
        <f>IFERROR(HLOOKUP(AZ50,'Ebced Ana Sayfa'!$D$5:$BY$9,3,0),"")</f>
      </c>
      <c r="BA52" s="537">
        <f>IFERROR(HLOOKUP(BA50,'Ebced Ana Sayfa'!$D$5:$BY$9,3,0),"")</f>
      </c>
      <c r="BB52" s="82">
        <f>IFERROR(HLOOKUP(BB50,'Ebced Ana Sayfa'!$D$5:$BY$9,3,0),"")</f>
      </c>
      <c r="BC52" s="537">
        <f>IFERROR(HLOOKUP(BC50,'Ebced Ana Sayfa'!$D$5:$BY$9,3,0),"")</f>
      </c>
      <c r="BD52" s="537">
        <f>IFERROR(HLOOKUP(BD50,'Ebced Ana Sayfa'!$D$5:$BY$9,3,0),"")</f>
      </c>
      <c r="BE52" s="1094">
        <f>IFERROR(HLOOKUP(BE50,'Ebced Ana Sayfa'!$D$5:$BY$9,3,0),"")</f>
      </c>
      <c r="BF52" s="82">
        <f>IFERROR(HLOOKUP(BF50,'Ebced Ana Sayfa'!$D$5:$BY$9,3,0),"")</f>
      </c>
      <c r="BG52" s="537">
        <f>IFERROR(HLOOKUP(BG50,'Ebced Ana Sayfa'!$D$5:$BY$9,3,0),"")</f>
      </c>
      <c r="BH52" s="82">
        <f>IFERROR(HLOOKUP(BH50,'Ebced Ana Sayfa'!$D$5:$BY$9,3,0),"")</f>
      </c>
      <c r="BI52" s="537">
        <f>IFERROR(HLOOKUP(BI50,'Ebced Ana Sayfa'!$D$5:$BY$9,3,0),"")</f>
      </c>
      <c r="BJ52" s="537">
        <f>IFERROR(HLOOKUP(BJ50,'Ebced Ana Sayfa'!$D$5:$BY$9,3,0),"")</f>
      </c>
      <c r="BK52" s="537">
        <f>IFERROR(HLOOKUP(BK50,'Ebced Ana Sayfa'!$D$5:$BY$9,3,0),"")</f>
      </c>
      <c r="BL52" s="82">
        <f>IFERROR(HLOOKUP(BL50,'Ebced Ana Sayfa'!$D$5:$BY$9,3,0),"")</f>
      </c>
      <c r="BM52" s="537">
        <f>IFERROR(HLOOKUP(BM50,'Ebced Ana Sayfa'!$D$5:$BY$9,3,0),"")</f>
      </c>
      <c r="BN52" s="537">
        <f>IFERROR(HLOOKUP(BN50,'Ebced Ana Sayfa'!$D$5:$BY$9,3,0),"")</f>
      </c>
      <c r="BO52" s="537">
        <f>IFERROR(HLOOKUP(BO50,'Ebced Ana Sayfa'!$D$5:$BY$9,3,0),"")</f>
      </c>
      <c r="BP52" s="537">
        <f>IFERROR(HLOOKUP(BP50,'Ebced Ana Sayfa'!$D$5:$BY$9,3,0),"")</f>
      </c>
      <c r="BQ52" s="537">
        <f>IFERROR(HLOOKUP(BQ50,'Ebced Ana Sayfa'!$D$5:$BY$9,3,0),"")</f>
      </c>
      <c r="BR52" s="537">
        <f>IFERROR(HLOOKUP(BR50,'Ebced Ana Sayfa'!$D$5:$BY$9,3,0),"")</f>
      </c>
      <c r="BS52" s="82">
        <f>IFERROR(HLOOKUP(BS50,'Ebced Ana Sayfa'!$D$5:$BY$9,3,0),"")</f>
      </c>
      <c r="BT52" s="537">
        <f>IFERROR(HLOOKUP(BT50,'Ebced Ana Sayfa'!$D$5:$BY$9,3,0),"")</f>
      </c>
      <c r="BU52" s="537">
        <f>IFERROR(HLOOKUP(BU50,'Ebced Ana Sayfa'!$D$5:$BY$9,3,0),"")</f>
      </c>
      <c r="BV52" s="1094">
        <f>IFERROR(HLOOKUP(BV50,'Ebced Ana Sayfa'!$D$5:$BY$9,3,0),"")</f>
      </c>
      <c r="BW52" s="996"/>
      <c r="BX52" s="4"/>
      <c r="BY52" s="4"/>
      <c r="BZ52" s="4"/>
      <c r="CA52" s="4"/>
    </row>
    <row x14ac:dyDescent="0.25" r="53" customHeight="1" ht="32.25">
      <c r="A53" s="374"/>
      <c r="B53" s="374"/>
      <c r="C53" s="374"/>
      <c r="D53" s="374"/>
      <c r="E53" s="1"/>
      <c r="F53" s="994"/>
      <c r="G53" s="1095" t="s">
        <v>64</v>
      </c>
      <c r="H53" s="82">
        <f>IFERROR(HLOOKUP(H50,'Ebced Ana Sayfa'!$D$5:$BY$9,4,0),"")</f>
      </c>
      <c r="I53" s="82">
        <f>IFERROR(HLOOKUP(I50,'Ebced Ana Sayfa'!$D$5:$BY$9,4,0),"")</f>
      </c>
      <c r="J53" s="82">
        <f>IFERROR(HLOOKUP(J50,'Ebced Ana Sayfa'!$D$5:$BY$9,4,0),"")</f>
      </c>
      <c r="K53" s="82">
        <f>IFERROR(HLOOKUP(K50,'Ebced Ana Sayfa'!$D$5:$BY$9,4,0),"")</f>
      </c>
      <c r="L53" s="82">
        <f>IFERROR(HLOOKUP(L50,'Ebced Ana Sayfa'!$D$5:$BY$9,4,0),"")</f>
      </c>
      <c r="M53" s="82">
        <f>IFERROR(HLOOKUP(M50,'Ebced Ana Sayfa'!$D$5:$BY$9,4,0),"")</f>
      </c>
      <c r="N53" s="82">
        <f>IFERROR(HLOOKUP(N50,'Ebced Ana Sayfa'!$D$5:$BY$9,4,0),"")</f>
      </c>
      <c r="O53" s="82">
        <f>IFERROR(HLOOKUP(O50,'Ebced Ana Sayfa'!$D$5:$BY$9,4,0),"")</f>
      </c>
      <c r="P53" s="537">
        <f>IFERROR(HLOOKUP(P50,'Ebced Ana Sayfa'!$D$5:$BY$9,4,0),"")</f>
      </c>
      <c r="Q53" s="537">
        <f>IFERROR(HLOOKUP(Q50,'Ebced Ana Sayfa'!$D$5:$BY$9,4,0),"")</f>
      </c>
      <c r="R53" s="82">
        <f>IFERROR(HLOOKUP(R50,'Ebced Ana Sayfa'!$D$5:$BY$9,4,0),"")</f>
      </c>
      <c r="S53" s="537">
        <f>IFERROR(HLOOKUP(S50,'Ebced Ana Sayfa'!$D$5:$BY$9,4,0),"")</f>
      </c>
      <c r="T53" s="82">
        <f>IFERROR(HLOOKUP(T50,'Ebced Ana Sayfa'!$D$5:$BY$9,4,0),"")</f>
      </c>
      <c r="U53" s="537">
        <f>IFERROR(HLOOKUP(U50,'Ebced Ana Sayfa'!$D$5:$BY$9,4,0),"")</f>
      </c>
      <c r="V53" s="537">
        <f>IFERROR(HLOOKUP(V50,'Ebced Ana Sayfa'!$D$5:$BY$9,4,0),"")</f>
      </c>
      <c r="W53" s="1094">
        <f>IFERROR(HLOOKUP(W50,'Ebced Ana Sayfa'!$D$5:$BY$9,4,0),"")</f>
      </c>
      <c r="X53" s="82">
        <f>IFERROR(HLOOKUP(X50,'Ebced Ana Sayfa'!$D$5:$BY$9,4,0),"")</f>
      </c>
      <c r="Y53" s="537">
        <f>IFERROR(HLOOKUP(Y50,'Ebced Ana Sayfa'!$D$5:$BY$9,4,0),"")</f>
      </c>
      <c r="Z53" s="82">
        <f>IFERROR(HLOOKUP(Z50,'Ebced Ana Sayfa'!$D$5:$BY$9,4,0),"")</f>
      </c>
      <c r="AA53" s="537">
        <f>IFERROR(HLOOKUP(AA50,'Ebced Ana Sayfa'!$D$5:$BY$9,4,0),"")</f>
      </c>
      <c r="AB53" s="537">
        <f>IFERROR(HLOOKUP(AB50,'Ebced Ana Sayfa'!$D$5:$BY$9,4,0),"")</f>
      </c>
      <c r="AC53" s="537">
        <f>IFERROR(HLOOKUP(AC50,'Ebced Ana Sayfa'!$D$5:$BY$9,4,0),"")</f>
      </c>
      <c r="AD53" s="82">
        <f>IFERROR(HLOOKUP(AD50,'Ebced Ana Sayfa'!$D$5:$BY$9,4,0),"")</f>
      </c>
      <c r="AE53" s="82">
        <f>IFERROR(HLOOKUP(AE50,'Ebced Ana Sayfa'!$D$5:$BY$9,4,0),"")</f>
      </c>
      <c r="AF53" s="537">
        <f>IFERROR(HLOOKUP(AF50,'Ebced Ana Sayfa'!$D$5:$BY$9,4,0),"")</f>
      </c>
      <c r="AG53" s="537">
        <f>IFERROR(HLOOKUP(AG50,'Ebced Ana Sayfa'!$D$5:$BY$9,4,0),"")</f>
      </c>
      <c r="AH53" s="537">
        <f>IFERROR(HLOOKUP(AH50,'Ebced Ana Sayfa'!$D$5:$BY$9,4,0),"")</f>
      </c>
      <c r="AI53" s="537">
        <f>IFERROR(HLOOKUP(AI50,'Ebced Ana Sayfa'!$D$5:$BY$9,4,0),"")</f>
      </c>
      <c r="AJ53" s="537">
        <f>IFERROR(HLOOKUP(AJ50,'Ebced Ana Sayfa'!$D$5:$BY$9,4,0),"")</f>
      </c>
      <c r="AK53" s="82">
        <f>IFERROR(HLOOKUP(AK50,'Ebced Ana Sayfa'!$D$5:$BY$9,4,0),"")</f>
      </c>
      <c r="AL53" s="537">
        <f>IFERROR(HLOOKUP(AL50,'Ebced Ana Sayfa'!$D$5:$BY$9,4,0),"")</f>
      </c>
      <c r="AM53" s="82">
        <f>IFERROR(HLOOKUP(AM50,'Ebced Ana Sayfa'!$D$5:$BY$9,4,0),"")</f>
      </c>
      <c r="AN53" s="1094">
        <f>IFERROR(HLOOKUP(AN50,'Ebced Ana Sayfa'!$D$5:$BY$9,4,0),"")</f>
      </c>
      <c r="AO53" s="82">
        <f>IFERROR(HLOOKUP(AO50,'Ebced Ana Sayfa'!$D$5:$BY$9,4,0),"")</f>
      </c>
      <c r="AP53" s="537">
        <f>IFERROR(HLOOKUP(AP50,'Ebced Ana Sayfa'!$D$5:$BY$9,4,0),"")</f>
      </c>
      <c r="AQ53" s="82">
        <f>IFERROR(HLOOKUP(AQ50,'Ebced Ana Sayfa'!$D$5:$BY$9,4,0),"")</f>
      </c>
      <c r="AR53" s="537">
        <f>IFERROR(HLOOKUP(AR50,'Ebced Ana Sayfa'!$D$5:$BY$9,4,0),"")</f>
      </c>
      <c r="AS53" s="537">
        <f>IFERROR(HLOOKUP(AS50,'Ebced Ana Sayfa'!$D$5:$BY$9,4,0),"")</f>
      </c>
      <c r="AT53" s="537">
        <f>IFERROR(HLOOKUP(AT50,'Ebced Ana Sayfa'!$D$5:$BY$9,4,0),"")</f>
      </c>
      <c r="AU53" s="82">
        <f>IFERROR(HLOOKUP(AU50,'Ebced Ana Sayfa'!$D$5:$BY$9,4,0),"")</f>
      </c>
      <c r="AV53" s="537">
        <f>IFERROR(HLOOKUP(AV50,'Ebced Ana Sayfa'!$D$5:$BY$9,4,0),"")</f>
      </c>
      <c r="AW53" s="537">
        <f>IFERROR(HLOOKUP(AW50,'Ebced Ana Sayfa'!$D$5:$BY$9,4,0),"")</f>
      </c>
      <c r="AX53" s="537">
        <f>IFERROR(HLOOKUP(AX50,'Ebced Ana Sayfa'!$D$5:$BY$9,4,0),"")</f>
      </c>
      <c r="AY53" s="537">
        <f>IFERROR(HLOOKUP(AY50,'Ebced Ana Sayfa'!$D$5:$BY$9,4,0),"")</f>
      </c>
      <c r="AZ53" s="537">
        <f>IFERROR(HLOOKUP(AZ50,'Ebced Ana Sayfa'!$D$5:$BY$9,4,0),"")</f>
      </c>
      <c r="BA53" s="537">
        <f>IFERROR(HLOOKUP(BA50,'Ebced Ana Sayfa'!$D$5:$BY$9,4,0),"")</f>
      </c>
      <c r="BB53" s="82">
        <f>IFERROR(HLOOKUP(BB50,'Ebced Ana Sayfa'!$D$5:$BY$9,4,0),"")</f>
      </c>
      <c r="BC53" s="537">
        <f>IFERROR(HLOOKUP(BC50,'Ebced Ana Sayfa'!$D$5:$BY$9,4,0),"")</f>
      </c>
      <c r="BD53" s="537">
        <f>IFERROR(HLOOKUP(BD50,'Ebced Ana Sayfa'!$D$5:$BY$9,4,0),"")</f>
      </c>
      <c r="BE53" s="1094">
        <f>IFERROR(HLOOKUP(BE50,'Ebced Ana Sayfa'!$D$5:$BY$9,4,0),"")</f>
      </c>
      <c r="BF53" s="82">
        <f>IFERROR(HLOOKUP(BF50,'Ebced Ana Sayfa'!$D$5:$BY$9,4,0),"")</f>
      </c>
      <c r="BG53" s="537">
        <f>IFERROR(HLOOKUP(BG50,'Ebced Ana Sayfa'!$D$5:$BY$9,4,0),"")</f>
      </c>
      <c r="BH53" s="82">
        <f>IFERROR(HLOOKUP(BH50,'Ebced Ana Sayfa'!$D$5:$BY$9,4,0),"")</f>
      </c>
      <c r="BI53" s="537">
        <f>IFERROR(HLOOKUP(BI50,'Ebced Ana Sayfa'!$D$5:$BY$9,4,0),"")</f>
      </c>
      <c r="BJ53" s="537">
        <f>IFERROR(HLOOKUP(BJ50,'Ebced Ana Sayfa'!$D$5:$BY$9,4,0),"")</f>
      </c>
      <c r="BK53" s="537">
        <f>IFERROR(HLOOKUP(BK50,'Ebced Ana Sayfa'!$D$5:$BY$9,4,0),"")</f>
      </c>
      <c r="BL53" s="82">
        <f>IFERROR(HLOOKUP(BL50,'Ebced Ana Sayfa'!$D$5:$BY$9,4,0),"")</f>
      </c>
      <c r="BM53" s="537">
        <f>IFERROR(HLOOKUP(BM50,'Ebced Ana Sayfa'!$D$5:$BY$9,4,0),"")</f>
      </c>
      <c r="BN53" s="537">
        <f>IFERROR(HLOOKUP(BN50,'Ebced Ana Sayfa'!$D$5:$BY$9,4,0),"")</f>
      </c>
      <c r="BO53" s="537">
        <f>IFERROR(HLOOKUP(BO50,'Ebced Ana Sayfa'!$D$5:$BY$9,4,0),"")</f>
      </c>
      <c r="BP53" s="537">
        <f>IFERROR(HLOOKUP(BP50,'Ebced Ana Sayfa'!$D$5:$BY$9,4,0),"")</f>
      </c>
      <c r="BQ53" s="537">
        <f>IFERROR(HLOOKUP(BQ50,'Ebced Ana Sayfa'!$D$5:$BY$9,4,0),"")</f>
      </c>
      <c r="BR53" s="537">
        <f>IFERROR(HLOOKUP(BR50,'Ebced Ana Sayfa'!$D$5:$BY$9,4,0),"")</f>
      </c>
      <c r="BS53" s="82">
        <f>IFERROR(HLOOKUP(BS50,'Ebced Ana Sayfa'!$D$5:$BY$9,4,0),"")</f>
      </c>
      <c r="BT53" s="537">
        <f>IFERROR(HLOOKUP(BT50,'Ebced Ana Sayfa'!$D$5:$BY$9,4,0),"")</f>
      </c>
      <c r="BU53" s="537">
        <f>IFERROR(HLOOKUP(BU50,'Ebced Ana Sayfa'!$D$5:$BY$9,4,0),"")</f>
      </c>
      <c r="BV53" s="1094">
        <f>IFERROR(HLOOKUP(BV50,'Ebced Ana Sayfa'!$D$5:$BY$9,4,0),"")</f>
      </c>
      <c r="BW53" s="996"/>
      <c r="BX53" s="4"/>
      <c r="BY53" s="4"/>
      <c r="BZ53" s="4"/>
      <c r="CA53" s="4"/>
    </row>
    <row x14ac:dyDescent="0.25" r="54" customHeight="1" ht="32.25">
      <c r="A54" s="374"/>
      <c r="B54" s="374"/>
      <c r="C54" s="374"/>
      <c r="D54" s="374"/>
      <c r="E54" s="1"/>
      <c r="F54" s="994"/>
      <c r="G54" s="1096" t="s">
        <v>67</v>
      </c>
      <c r="H54" s="1097">
        <f>IFERROR(HLOOKUP(H50,'Ebced Ana Sayfa'!$D$5:$BY$9,5,0),"")</f>
      </c>
      <c r="I54" s="1097">
        <f>IFERROR(HLOOKUP(I50,'Ebced Ana Sayfa'!$D$5:$BY$9,5,0),"")</f>
      </c>
      <c r="J54" s="1097">
        <f>IFERROR(HLOOKUP(J50,'Ebced Ana Sayfa'!$D$5:$BY$9,5,0),"")</f>
      </c>
      <c r="K54" s="1097">
        <f>IFERROR(HLOOKUP(K50,'Ebced Ana Sayfa'!$D$5:$BY$9,5,0),"")</f>
      </c>
      <c r="L54" s="1097">
        <f>IFERROR(HLOOKUP(L50,'Ebced Ana Sayfa'!$D$5:$BY$9,5,0),"")</f>
      </c>
      <c r="M54" s="1097">
        <f>IFERROR(HLOOKUP(M50,'Ebced Ana Sayfa'!$D$5:$BY$9,5,0),"")</f>
      </c>
      <c r="N54" s="1097">
        <f>IFERROR(HLOOKUP(N50,'Ebced Ana Sayfa'!$D$5:$BY$9,5,0),"")</f>
      </c>
      <c r="O54" s="1097">
        <f>IFERROR(HLOOKUP(O50,'Ebced Ana Sayfa'!$D$5:$BY$9,5,0),"")</f>
      </c>
      <c r="P54" s="1098">
        <f>IFERROR(HLOOKUP(P50,'Ebced Ana Sayfa'!$D$5:$BY$9,5,0),"")</f>
      </c>
      <c r="Q54" s="1098">
        <f>IFERROR(HLOOKUP(Q50,'Ebced Ana Sayfa'!$D$5:$BY$9,5,0),"")</f>
      </c>
      <c r="R54" s="1097">
        <f>IFERROR(HLOOKUP(R50,'Ebced Ana Sayfa'!$D$5:$BY$9,5,0),"")</f>
      </c>
      <c r="S54" s="1098">
        <f>IFERROR(HLOOKUP(S50,'Ebced Ana Sayfa'!$D$5:$BY$9,5,0),"")</f>
      </c>
      <c r="T54" s="1097">
        <f>IFERROR(HLOOKUP(T50,'Ebced Ana Sayfa'!$D$5:$BY$9,5,0),"")</f>
      </c>
      <c r="U54" s="1098">
        <f>IFERROR(HLOOKUP(U50,'Ebced Ana Sayfa'!$D$5:$BY$9,5,0),"")</f>
      </c>
      <c r="V54" s="1098">
        <f>IFERROR(HLOOKUP(V50,'Ebced Ana Sayfa'!$D$5:$BY$9,5,0),"")</f>
      </c>
      <c r="W54" s="1099">
        <f>IFERROR(HLOOKUP(W50,'Ebced Ana Sayfa'!$D$5:$BY$9,5,0),"")</f>
      </c>
      <c r="X54" s="1097">
        <f>IFERROR(HLOOKUP(X50,'Ebced Ana Sayfa'!$D$5:$BY$9,5,0),"")</f>
      </c>
      <c r="Y54" s="1098">
        <f>IFERROR(HLOOKUP(Y50,'Ebced Ana Sayfa'!$D$5:$BY$9,5,0),"")</f>
      </c>
      <c r="Z54" s="1097">
        <f>IFERROR(HLOOKUP(Z50,'Ebced Ana Sayfa'!$D$5:$BY$9,5,0),"")</f>
      </c>
      <c r="AA54" s="1098">
        <f>IFERROR(HLOOKUP(AA50,'Ebced Ana Sayfa'!$D$5:$BY$9,5,0),"")</f>
      </c>
      <c r="AB54" s="1098">
        <f>IFERROR(HLOOKUP(AB50,'Ebced Ana Sayfa'!$D$5:$BY$9,5,0),"")</f>
      </c>
      <c r="AC54" s="1098">
        <f>IFERROR(HLOOKUP(AC50,'Ebced Ana Sayfa'!$D$5:$BY$9,5,0),"")</f>
      </c>
      <c r="AD54" s="1097">
        <f>IFERROR(HLOOKUP(AD50,'Ebced Ana Sayfa'!$D$5:$BY$9,5,0),"")</f>
      </c>
      <c r="AE54" s="1097">
        <f>IFERROR(HLOOKUP(AE50,'Ebced Ana Sayfa'!$D$5:$BY$9,5,0),"")</f>
      </c>
      <c r="AF54" s="1098">
        <f>IFERROR(HLOOKUP(AF50,'Ebced Ana Sayfa'!$D$5:$BY$9,5,0),"")</f>
      </c>
      <c r="AG54" s="1098">
        <f>IFERROR(HLOOKUP(AG50,'Ebced Ana Sayfa'!$D$5:$BY$9,5,0),"")</f>
      </c>
      <c r="AH54" s="1098">
        <f>IFERROR(HLOOKUP(AH50,'Ebced Ana Sayfa'!$D$5:$BY$9,5,0),"")</f>
      </c>
      <c r="AI54" s="1098">
        <f>IFERROR(HLOOKUP(AI50,'Ebced Ana Sayfa'!$D$5:$BY$9,5,0),"")</f>
      </c>
      <c r="AJ54" s="1098">
        <f>IFERROR(HLOOKUP(AJ50,'Ebced Ana Sayfa'!$D$5:$BY$9,5,0),"")</f>
      </c>
      <c r="AK54" s="1097">
        <f>IFERROR(HLOOKUP(AK50,'Ebced Ana Sayfa'!$D$5:$BY$9,5,0),"")</f>
      </c>
      <c r="AL54" s="1098">
        <f>IFERROR(HLOOKUP(AL50,'Ebced Ana Sayfa'!$D$5:$BY$9,5,0),"")</f>
      </c>
      <c r="AM54" s="1097">
        <f>IFERROR(HLOOKUP(AM50,'Ebced Ana Sayfa'!$D$5:$BY$9,5,0),"")</f>
      </c>
      <c r="AN54" s="1099">
        <f>IFERROR(HLOOKUP(AN50,'Ebced Ana Sayfa'!$D$5:$BY$9,5,0),"")</f>
      </c>
      <c r="AO54" s="1097">
        <f>IFERROR(HLOOKUP(AO50,'Ebced Ana Sayfa'!$D$5:$BY$9,5,0),"")</f>
      </c>
      <c r="AP54" s="1098">
        <f>IFERROR(HLOOKUP(AP50,'Ebced Ana Sayfa'!$D$5:$BY$9,5,0),"")</f>
      </c>
      <c r="AQ54" s="1097">
        <f>IFERROR(HLOOKUP(AQ50,'Ebced Ana Sayfa'!$D$5:$BY$9,5,0),"")</f>
      </c>
      <c r="AR54" s="1098">
        <f>IFERROR(HLOOKUP(AR50,'Ebced Ana Sayfa'!$D$5:$BY$9,5,0),"")</f>
      </c>
      <c r="AS54" s="1098">
        <f>IFERROR(HLOOKUP(AS50,'Ebced Ana Sayfa'!$D$5:$BY$9,5,0),"")</f>
      </c>
      <c r="AT54" s="1098">
        <f>IFERROR(HLOOKUP(AT50,'Ebced Ana Sayfa'!$D$5:$BY$9,5,0),"")</f>
      </c>
      <c r="AU54" s="1097">
        <f>IFERROR(HLOOKUP(AU50,'Ebced Ana Sayfa'!$D$5:$BY$9,5,0),"")</f>
      </c>
      <c r="AV54" s="1098">
        <f>IFERROR(HLOOKUP(AV50,'Ebced Ana Sayfa'!$D$5:$BY$9,5,0),"")</f>
      </c>
      <c r="AW54" s="1098">
        <f>IFERROR(HLOOKUP(AW50,'Ebced Ana Sayfa'!$D$5:$BY$9,5,0),"")</f>
      </c>
      <c r="AX54" s="1098">
        <f>IFERROR(HLOOKUP(AX50,'Ebced Ana Sayfa'!$D$5:$BY$9,5,0),"")</f>
      </c>
      <c r="AY54" s="1098">
        <f>IFERROR(HLOOKUP(AY50,'Ebced Ana Sayfa'!$D$5:$BY$9,5,0),"")</f>
      </c>
      <c r="AZ54" s="1098">
        <f>IFERROR(HLOOKUP(AZ50,'Ebced Ana Sayfa'!$D$5:$BY$9,5,0),"")</f>
      </c>
      <c r="BA54" s="1098">
        <f>IFERROR(HLOOKUP(BA50,'Ebced Ana Sayfa'!$D$5:$BY$9,5,0),"")</f>
      </c>
      <c r="BB54" s="1097">
        <f>IFERROR(HLOOKUP(BB50,'Ebced Ana Sayfa'!$D$5:$BY$9,5,0),"")</f>
      </c>
      <c r="BC54" s="1098">
        <f>IFERROR(HLOOKUP(BC50,'Ebced Ana Sayfa'!$D$5:$BY$9,5,0),"")</f>
      </c>
      <c r="BD54" s="1098">
        <f>IFERROR(HLOOKUP(BD50,'Ebced Ana Sayfa'!$D$5:$BY$9,5,0),"")</f>
      </c>
      <c r="BE54" s="1099">
        <f>IFERROR(HLOOKUP(BE50,'Ebced Ana Sayfa'!$D$5:$BY$9,5,0),"")</f>
      </c>
      <c r="BF54" s="1097">
        <f>IFERROR(HLOOKUP(BF50,'Ebced Ana Sayfa'!$D$5:$BY$9,5,0),"")</f>
      </c>
      <c r="BG54" s="1098">
        <f>IFERROR(HLOOKUP(BG50,'Ebced Ana Sayfa'!$D$5:$BY$9,5,0),"")</f>
      </c>
      <c r="BH54" s="1097">
        <f>IFERROR(HLOOKUP(BH50,'Ebced Ana Sayfa'!$D$5:$BY$9,5,0),"")</f>
      </c>
      <c r="BI54" s="1098">
        <f>IFERROR(HLOOKUP(BI50,'Ebced Ana Sayfa'!$D$5:$BY$9,5,0),"")</f>
      </c>
      <c r="BJ54" s="1098">
        <f>IFERROR(HLOOKUP(BJ50,'Ebced Ana Sayfa'!$D$5:$BY$9,5,0),"")</f>
      </c>
      <c r="BK54" s="1098">
        <f>IFERROR(HLOOKUP(BK50,'Ebced Ana Sayfa'!$D$5:$BY$9,5,0),"")</f>
      </c>
      <c r="BL54" s="1097">
        <f>IFERROR(HLOOKUP(BL50,'Ebced Ana Sayfa'!$D$5:$BY$9,5,0),"")</f>
      </c>
      <c r="BM54" s="1098">
        <f>IFERROR(HLOOKUP(BM50,'Ebced Ana Sayfa'!$D$5:$BY$9,5,0),"")</f>
      </c>
      <c r="BN54" s="1098">
        <f>IFERROR(HLOOKUP(BN50,'Ebced Ana Sayfa'!$D$5:$BY$9,5,0),"")</f>
      </c>
      <c r="BO54" s="1098">
        <f>IFERROR(HLOOKUP(BO50,'Ebced Ana Sayfa'!$D$5:$BY$9,5,0),"")</f>
      </c>
      <c r="BP54" s="1098">
        <f>IFERROR(HLOOKUP(BP50,'Ebced Ana Sayfa'!$D$5:$BY$9,5,0),"")</f>
      </c>
      <c r="BQ54" s="1098">
        <f>IFERROR(HLOOKUP(BQ50,'Ebced Ana Sayfa'!$D$5:$BY$9,5,0),"")</f>
      </c>
      <c r="BR54" s="1098">
        <f>IFERROR(HLOOKUP(BR50,'Ebced Ana Sayfa'!$D$5:$BY$9,5,0),"")</f>
      </c>
      <c r="BS54" s="1097">
        <f>IFERROR(HLOOKUP(BS50,'Ebced Ana Sayfa'!$D$5:$BY$9,5,0),"")</f>
      </c>
      <c r="BT54" s="1098">
        <f>IFERROR(HLOOKUP(BT50,'Ebced Ana Sayfa'!$D$5:$BY$9,5,0),"")</f>
      </c>
      <c r="BU54" s="1098">
        <f>IFERROR(HLOOKUP(BU50,'Ebced Ana Sayfa'!$D$5:$BY$9,5,0),"")</f>
      </c>
      <c r="BV54" s="1099">
        <f>IFERROR(HLOOKUP(BV50,'Ebced Ana Sayfa'!$D$5:$BY$9,5,0),"")</f>
      </c>
      <c r="BW54" s="996"/>
      <c r="BX54" s="4"/>
      <c r="BY54" s="4"/>
      <c r="BZ54" s="4"/>
      <c r="CA54" s="4"/>
    </row>
    <row x14ac:dyDescent="0.25" r="55" customHeight="1" ht="18.75">
      <c r="A55" s="374"/>
      <c r="B55" s="374"/>
      <c r="C55" s="374"/>
      <c r="D55" s="374"/>
      <c r="E55" s="1"/>
      <c r="F55" s="994"/>
      <c r="G55" s="607"/>
      <c r="H55" s="3"/>
      <c r="I55" s="3"/>
      <c r="J55" s="3"/>
      <c r="K55" s="3"/>
      <c r="L55" s="3"/>
      <c r="M55" s="3"/>
      <c r="N55" s="3"/>
      <c r="O55" s="3"/>
      <c r="P55" s="4"/>
      <c r="Q55" s="4"/>
      <c r="R55" s="3"/>
      <c r="S55" s="4"/>
      <c r="T55" s="3"/>
      <c r="U55" s="4"/>
      <c r="V55" s="4"/>
      <c r="W55" s="208"/>
      <c r="X55" s="1100"/>
      <c r="Y55" s="4"/>
      <c r="Z55" s="3"/>
      <c r="AA55" s="4"/>
      <c r="AB55" s="4"/>
      <c r="AC55" s="4"/>
      <c r="AD55" s="3"/>
      <c r="AE55" s="3"/>
      <c r="AF55" s="4"/>
      <c r="AG55" s="4"/>
      <c r="AH55" s="4"/>
      <c r="AI55" s="4"/>
      <c r="AJ55" s="4"/>
      <c r="AK55" s="3"/>
      <c r="AL55" s="4"/>
      <c r="AM55" s="3"/>
      <c r="AN55" s="4"/>
      <c r="AO55" s="3"/>
      <c r="AP55" s="4"/>
      <c r="AQ55" s="3"/>
      <c r="AR55" s="4"/>
      <c r="AS55" s="4"/>
      <c r="AT55" s="4"/>
      <c r="AU55" s="3"/>
      <c r="AV55" s="4"/>
      <c r="AW55" s="4"/>
      <c r="AX55" s="4"/>
      <c r="AY55" s="4"/>
      <c r="AZ55" s="4"/>
      <c r="BA55" s="4"/>
      <c r="BB55" s="3"/>
      <c r="BC55" s="4"/>
      <c r="BD55" s="4"/>
      <c r="BE55" s="4"/>
      <c r="BF55" s="3"/>
      <c r="BG55" s="4"/>
      <c r="BH55" s="3"/>
      <c r="BI55" s="4"/>
      <c r="BJ55" s="4"/>
      <c r="BK55" s="4"/>
      <c r="BL55" s="3"/>
      <c r="BM55" s="4"/>
      <c r="BN55" s="4"/>
      <c r="BO55" s="4"/>
      <c r="BP55" s="4"/>
      <c r="BQ55" s="637"/>
      <c r="BR55" s="4"/>
      <c r="BS55" s="3"/>
      <c r="BT55" s="4"/>
      <c r="BU55" s="4"/>
      <c r="BV55" s="4"/>
      <c r="BW55" s="996"/>
      <c r="BX55" s="4"/>
      <c r="BY55" s="4"/>
      <c r="BZ55" s="4"/>
      <c r="CA55" s="4"/>
    </row>
    <row x14ac:dyDescent="0.25" r="56" customHeight="1" ht="18.75">
      <c r="A56" s="374"/>
      <c r="B56" s="374"/>
      <c r="C56" s="374"/>
      <c r="D56" s="374"/>
      <c r="E56" s="1"/>
      <c r="F56" s="994"/>
      <c r="G56" s="607"/>
      <c r="H56" s="3"/>
      <c r="I56" s="3"/>
      <c r="J56" s="3"/>
      <c r="K56" s="3"/>
      <c r="L56" s="3"/>
      <c r="M56" s="3"/>
      <c r="N56" s="3"/>
      <c r="O56" s="3"/>
      <c r="P56" s="4"/>
      <c r="Q56" s="4"/>
      <c r="R56" s="3"/>
      <c r="S56" s="4"/>
      <c r="T56" s="3"/>
      <c r="U56" s="4"/>
      <c r="V56" s="4"/>
      <c r="W56" s="208"/>
      <c r="X56" s="607"/>
      <c r="Y56" s="4"/>
      <c r="Z56" s="3"/>
      <c r="AA56" s="4"/>
      <c r="AB56" s="4"/>
      <c r="AC56" s="4"/>
      <c r="AD56" s="3"/>
      <c r="AE56" s="3"/>
      <c r="AF56" s="4"/>
      <c r="AG56" s="4"/>
      <c r="AH56" s="4"/>
      <c r="AI56" s="4"/>
      <c r="AJ56" s="4"/>
      <c r="AK56" s="3"/>
      <c r="AL56" s="4"/>
      <c r="AM56" s="3"/>
      <c r="AN56" s="4"/>
      <c r="AO56" s="3"/>
      <c r="AP56" s="4"/>
      <c r="AQ56" s="3"/>
      <c r="AR56" s="4"/>
      <c r="AS56" s="4"/>
      <c r="AT56" s="4"/>
      <c r="AU56" s="3"/>
      <c r="AV56" s="4"/>
      <c r="AW56" s="4"/>
      <c r="AX56" s="4"/>
      <c r="AY56" s="4"/>
      <c r="AZ56" s="4"/>
      <c r="BA56" s="4"/>
      <c r="BB56" s="3"/>
      <c r="BC56" s="4"/>
      <c r="BD56" s="4"/>
      <c r="BE56" s="4"/>
      <c r="BF56" s="3"/>
      <c r="BG56" s="4"/>
      <c r="BH56" s="3"/>
      <c r="BI56" s="4"/>
      <c r="BJ56" s="4"/>
      <c r="BK56" s="4"/>
      <c r="BL56" s="3"/>
      <c r="BM56" s="4"/>
      <c r="BN56" s="4"/>
      <c r="BO56" s="4"/>
      <c r="BP56" s="4"/>
      <c r="BQ56" s="637"/>
      <c r="BR56" s="4"/>
      <c r="BS56" s="3"/>
      <c r="BT56" s="4"/>
      <c r="BU56" s="4"/>
      <c r="BV56" s="4"/>
      <c r="BW56" s="996"/>
      <c r="BX56" s="4"/>
      <c r="BY56" s="4"/>
      <c r="BZ56" s="4"/>
      <c r="CA56" s="4"/>
    </row>
    <row x14ac:dyDescent="0.25" r="57" customHeight="1" ht="18.75">
      <c r="A57" s="374"/>
      <c r="B57" s="374"/>
      <c r="C57" s="374"/>
      <c r="D57" s="374"/>
      <c r="E57" s="1"/>
      <c r="F57" s="994"/>
      <c r="G57" s="607"/>
      <c r="H57" s="3"/>
      <c r="I57" s="3"/>
      <c r="J57" s="3"/>
      <c r="K57" s="3"/>
      <c r="L57" s="3"/>
      <c r="M57" s="3"/>
      <c r="N57" s="3"/>
      <c r="O57" s="3"/>
      <c r="P57" s="4"/>
      <c r="Q57" s="4"/>
      <c r="R57" s="3"/>
      <c r="S57" s="4"/>
      <c r="T57" s="3"/>
      <c r="U57" s="4"/>
      <c r="V57" s="4"/>
      <c r="W57" s="4"/>
      <c r="X57" s="607"/>
      <c r="Y57" s="4"/>
      <c r="Z57" s="3"/>
      <c r="AA57" s="4"/>
      <c r="AB57" s="4"/>
      <c r="AC57" s="4"/>
      <c r="AD57" s="3"/>
      <c r="AE57" s="3"/>
      <c r="AF57" s="4"/>
      <c r="AG57" s="4"/>
      <c r="AH57" s="4"/>
      <c r="AI57" s="4"/>
      <c r="AJ57" s="4"/>
      <c r="AK57" s="3"/>
      <c r="AL57" s="4"/>
      <c r="AM57" s="3"/>
      <c r="AN57" s="4"/>
      <c r="AO57" s="3"/>
      <c r="AP57" s="4"/>
      <c r="AQ57" s="3"/>
      <c r="AR57" s="4"/>
      <c r="AS57" s="4"/>
      <c r="AT57" s="4"/>
      <c r="AU57" s="3"/>
      <c r="AV57" s="4"/>
      <c r="AW57" s="4"/>
      <c r="AX57" s="4"/>
      <c r="AY57" s="4"/>
      <c r="AZ57" s="4"/>
      <c r="BA57" s="4"/>
      <c r="BB57" s="3"/>
      <c r="BC57" s="4"/>
      <c r="BD57" s="4"/>
      <c r="BE57" s="4"/>
      <c r="BF57" s="3"/>
      <c r="BG57" s="4"/>
      <c r="BH57" s="3"/>
      <c r="BI57" s="4"/>
      <c r="BJ57" s="4"/>
      <c r="BK57" s="4"/>
      <c r="BL57" s="3"/>
      <c r="BM57" s="4"/>
      <c r="BN57" s="4"/>
      <c r="BO57" s="4"/>
      <c r="BP57" s="4"/>
      <c r="BQ57" s="637"/>
      <c r="BR57" s="4"/>
      <c r="BS57" s="3"/>
      <c r="BT57" s="4"/>
      <c r="BU57" s="4"/>
      <c r="BV57" s="4"/>
      <c r="BW57" s="996"/>
      <c r="BX57" s="4"/>
      <c r="BY57" s="4"/>
      <c r="BZ57" s="4"/>
      <c r="CA57" s="4"/>
    </row>
    <row x14ac:dyDescent="0.25" r="58" customHeight="1" ht="18.75">
      <c r="A58" s="374"/>
      <c r="B58" s="374"/>
      <c r="C58" s="374"/>
      <c r="D58" s="374"/>
      <c r="E58" s="1"/>
      <c r="F58" s="994"/>
      <c r="G58" s="607"/>
      <c r="H58" s="3"/>
      <c r="I58" s="3"/>
      <c r="J58" s="3"/>
      <c r="K58" s="3"/>
      <c r="L58" s="3"/>
      <c r="M58" s="3"/>
      <c r="N58" s="3"/>
      <c r="O58" s="3"/>
      <c r="P58" s="4"/>
      <c r="Q58" s="4"/>
      <c r="R58" s="3"/>
      <c r="S58" s="4"/>
      <c r="T58" s="3"/>
      <c r="U58" s="4"/>
      <c r="V58" s="4"/>
      <c r="W58" s="4"/>
      <c r="X58" s="607"/>
      <c r="Y58" s="4"/>
      <c r="Z58" s="3"/>
      <c r="AA58" s="4"/>
      <c r="AB58" s="4"/>
      <c r="AC58" s="4"/>
      <c r="AD58" s="3"/>
      <c r="AE58" s="3"/>
      <c r="AF58" s="4"/>
      <c r="AG58" s="4"/>
      <c r="AH58" s="4"/>
      <c r="AI58" s="4"/>
      <c r="AJ58" s="4"/>
      <c r="AK58" s="3"/>
      <c r="AL58" s="4"/>
      <c r="AM58" s="3"/>
      <c r="AN58" s="4"/>
      <c r="AO58" s="3"/>
      <c r="AP58" s="4"/>
      <c r="AQ58" s="3"/>
      <c r="AR58" s="4"/>
      <c r="AS58" s="4"/>
      <c r="AT58" s="4"/>
      <c r="AU58" s="3"/>
      <c r="AV58" s="4"/>
      <c r="AW58" s="4"/>
      <c r="AX58" s="4"/>
      <c r="AY58" s="4"/>
      <c r="AZ58" s="4"/>
      <c r="BA58" s="4"/>
      <c r="BB58" s="3"/>
      <c r="BC58" s="4"/>
      <c r="BD58" s="4"/>
      <c r="BE58" s="4"/>
      <c r="BF58" s="3"/>
      <c r="BG58" s="4"/>
      <c r="BH58" s="3"/>
      <c r="BI58" s="4"/>
      <c r="BJ58" s="4"/>
      <c r="BK58" s="4"/>
      <c r="BL58" s="3"/>
      <c r="BM58" s="4"/>
      <c r="BN58" s="4"/>
      <c r="BO58" s="4"/>
      <c r="BP58" s="4"/>
      <c r="BQ58" s="637"/>
      <c r="BR58" s="4"/>
      <c r="BS58" s="3"/>
      <c r="BT58" s="4"/>
      <c r="BU58" s="4"/>
      <c r="BV58" s="4"/>
      <c r="BW58" s="996"/>
      <c r="BX58" s="4"/>
      <c r="BY58" s="4"/>
      <c r="BZ58" s="4"/>
      <c r="CA58" s="4"/>
    </row>
    <row x14ac:dyDescent="0.25" r="59" customHeight="1" ht="18.75">
      <c r="A59" s="374"/>
      <c r="B59" s="374"/>
      <c r="C59" s="374"/>
      <c r="D59" s="374"/>
      <c r="E59" s="1"/>
      <c r="F59" s="994"/>
      <c r="G59" s="607"/>
      <c r="H59" s="3"/>
      <c r="I59" s="3"/>
      <c r="J59" s="3"/>
      <c r="K59" s="3"/>
      <c r="L59" s="3"/>
      <c r="M59" s="3"/>
      <c r="N59" s="3"/>
      <c r="O59" s="3"/>
      <c r="P59" s="4"/>
      <c r="Q59" s="4"/>
      <c r="R59" s="3"/>
      <c r="S59" s="4"/>
      <c r="T59" s="3"/>
      <c r="U59" s="4"/>
      <c r="V59" s="4"/>
      <c r="W59" s="4"/>
      <c r="X59" s="607"/>
      <c r="Y59" s="4"/>
      <c r="Z59" s="3"/>
      <c r="AA59" s="4"/>
      <c r="AB59" s="4"/>
      <c r="AC59" s="4"/>
      <c r="AD59" s="3"/>
      <c r="AE59" s="3"/>
      <c r="AF59" s="4"/>
      <c r="AG59" s="4"/>
      <c r="AH59" s="4"/>
      <c r="AI59" s="4"/>
      <c r="AJ59" s="4"/>
      <c r="AK59" s="3"/>
      <c r="AL59" s="4"/>
      <c r="AM59" s="3"/>
      <c r="AN59" s="4"/>
      <c r="AO59" s="3"/>
      <c r="AP59" s="4"/>
      <c r="AQ59" s="3"/>
      <c r="AR59" s="4"/>
      <c r="AS59" s="4"/>
      <c r="AT59" s="4"/>
      <c r="AU59" s="3"/>
      <c r="AV59" s="4"/>
      <c r="AW59" s="4"/>
      <c r="AX59" s="4"/>
      <c r="AY59" s="4"/>
      <c r="AZ59" s="4"/>
      <c r="BA59" s="4"/>
      <c r="BB59" s="3"/>
      <c r="BC59" s="4"/>
      <c r="BD59" s="4"/>
      <c r="BE59" s="4"/>
      <c r="BF59" s="3"/>
      <c r="BG59" s="4"/>
      <c r="BH59" s="3"/>
      <c r="BI59" s="4"/>
      <c r="BJ59" s="4"/>
      <c r="BK59" s="4"/>
      <c r="BL59" s="3"/>
      <c r="BM59" s="4"/>
      <c r="BN59" s="4"/>
      <c r="BO59" s="4"/>
      <c r="BP59" s="4"/>
      <c r="BQ59" s="637"/>
      <c r="BR59" s="4"/>
      <c r="BS59" s="3"/>
      <c r="BT59" s="4"/>
      <c r="BU59" s="4"/>
      <c r="BV59" s="4"/>
      <c r="BW59" s="996"/>
      <c r="BX59" s="4"/>
      <c r="BY59" s="4"/>
      <c r="BZ59" s="4"/>
      <c r="CA59" s="4"/>
    </row>
    <row x14ac:dyDescent="0.25" r="60" customHeight="1" ht="18.75">
      <c r="A60" s="374"/>
      <c r="B60" s="374"/>
      <c r="C60" s="374"/>
      <c r="D60" s="374"/>
      <c r="E60" s="1"/>
      <c r="F60" s="994"/>
      <c r="G60" s="995"/>
      <c r="H60" s="995"/>
      <c r="I60" s="995"/>
      <c r="J60" s="995"/>
      <c r="K60" s="995"/>
      <c r="L60" s="995"/>
      <c r="M60" s="995"/>
      <c r="N60" s="995"/>
      <c r="O60" s="995"/>
      <c r="P60" s="994"/>
      <c r="Q60" s="994"/>
      <c r="R60" s="995"/>
      <c r="S60" s="994"/>
      <c r="T60" s="995"/>
      <c r="U60" s="994"/>
      <c r="V60" s="994"/>
      <c r="W60" s="994"/>
      <c r="X60" s="995"/>
      <c r="Y60" s="994"/>
      <c r="Z60" s="995"/>
      <c r="AA60" s="994"/>
      <c r="AB60" s="994"/>
      <c r="AC60" s="994"/>
      <c r="AD60" s="995"/>
      <c r="AE60" s="995"/>
      <c r="AF60" s="994"/>
      <c r="AG60" s="994"/>
      <c r="AH60" s="994"/>
      <c r="AI60" s="994"/>
      <c r="AJ60" s="994"/>
      <c r="AK60" s="995"/>
      <c r="AL60" s="994"/>
      <c r="AM60" s="995"/>
      <c r="AN60" s="994"/>
      <c r="AO60" s="995"/>
      <c r="AP60" s="994"/>
      <c r="AQ60" s="995"/>
      <c r="AR60" s="994"/>
      <c r="AS60" s="994"/>
      <c r="AT60" s="994"/>
      <c r="AU60" s="995"/>
      <c r="AV60" s="994"/>
      <c r="AW60" s="994"/>
      <c r="AX60" s="994"/>
      <c r="AY60" s="994"/>
      <c r="AZ60" s="994"/>
      <c r="BA60" s="994"/>
      <c r="BB60" s="995"/>
      <c r="BC60" s="994"/>
      <c r="BD60" s="994"/>
      <c r="BE60" s="994"/>
      <c r="BF60" s="995"/>
      <c r="BG60" s="994"/>
      <c r="BH60" s="995"/>
      <c r="BI60" s="994"/>
      <c r="BJ60" s="994"/>
      <c r="BK60" s="994"/>
      <c r="BL60" s="995"/>
      <c r="BM60" s="994"/>
      <c r="BN60" s="994"/>
      <c r="BO60" s="994"/>
      <c r="BP60" s="994"/>
      <c r="BQ60" s="996"/>
      <c r="BR60" s="996"/>
      <c r="BS60" s="997"/>
      <c r="BT60" s="996"/>
      <c r="BU60" s="996"/>
      <c r="BV60" s="996"/>
      <c r="BW60" s="996"/>
      <c r="BX60" s="4"/>
      <c r="BY60" s="4"/>
      <c r="BZ60" s="4"/>
      <c r="CA60" s="4"/>
    </row>
    <row x14ac:dyDescent="0.25" r="61" customHeight="1" ht="18.75" customFormat="1" s="373">
      <c r="A61" s="374"/>
      <c r="B61" s="374"/>
      <c r="C61" s="374"/>
      <c r="D61" s="374"/>
      <c r="E61" s="374"/>
      <c r="F61" s="378"/>
      <c r="G61" s="382"/>
      <c r="H61" s="382"/>
      <c r="I61" s="382"/>
      <c r="J61" s="382"/>
      <c r="K61" s="382"/>
      <c r="L61" s="382"/>
      <c r="M61" s="382"/>
      <c r="N61" s="382"/>
      <c r="O61" s="382"/>
      <c r="P61" s="378"/>
      <c r="Q61" s="378"/>
      <c r="R61" s="382"/>
      <c r="S61" s="378"/>
      <c r="T61" s="382"/>
      <c r="U61" s="378"/>
      <c r="V61" s="378"/>
      <c r="W61" s="378"/>
      <c r="X61" s="382"/>
      <c r="Y61" s="378"/>
      <c r="Z61" s="382"/>
      <c r="AA61" s="378"/>
      <c r="AB61" s="378"/>
      <c r="AC61" s="378"/>
      <c r="AD61" s="382"/>
      <c r="AE61" s="382"/>
      <c r="AF61" s="378"/>
      <c r="AG61" s="378"/>
      <c r="AH61" s="378"/>
      <c r="AI61" s="378"/>
      <c r="AJ61" s="378"/>
      <c r="AK61" s="382"/>
      <c r="AL61" s="378"/>
      <c r="AM61" s="382"/>
      <c r="AN61" s="378"/>
      <c r="AO61" s="382"/>
      <c r="AP61" s="378"/>
      <c r="AQ61" s="382"/>
      <c r="AR61" s="378"/>
      <c r="AS61" s="378"/>
      <c r="AT61" s="378"/>
      <c r="AU61" s="382"/>
      <c r="AV61" s="378"/>
      <c r="AW61" s="378"/>
      <c r="AX61" s="378"/>
      <c r="AY61" s="378"/>
      <c r="AZ61" s="378"/>
      <c r="BA61" s="378"/>
      <c r="BB61" s="382"/>
      <c r="BC61" s="378"/>
      <c r="BD61" s="378"/>
      <c r="BE61" s="378"/>
      <c r="BF61" s="382"/>
      <c r="BG61" s="378"/>
      <c r="BH61" s="382"/>
      <c r="BI61" s="378"/>
      <c r="BJ61" s="378"/>
      <c r="BK61" s="378"/>
      <c r="BL61" s="382"/>
      <c r="BM61" s="378"/>
      <c r="BN61" s="378"/>
      <c r="BO61" s="378"/>
      <c r="BP61" s="378"/>
      <c r="BQ61" s="637"/>
      <c r="BR61" s="378"/>
      <c r="BS61" s="382"/>
      <c r="BT61" s="378"/>
      <c r="BU61" s="378"/>
      <c r="BV61" s="378"/>
      <c r="BW61" s="378"/>
      <c r="BX61" s="378"/>
      <c r="BY61" s="378"/>
      <c r="BZ61" s="378"/>
      <c r="CA61" s="378"/>
    </row>
    <row x14ac:dyDescent="0.25" r="62" customHeight="1" ht="18.75" customFormat="1" s="373">
      <c r="A62" s="374"/>
      <c r="B62" s="374"/>
      <c r="C62" s="374"/>
      <c r="D62" s="374"/>
      <c r="E62" s="374"/>
      <c r="F62" s="378"/>
      <c r="G62" s="382"/>
      <c r="H62" s="382"/>
      <c r="I62" s="382"/>
      <c r="J62" s="382"/>
      <c r="K62" s="382"/>
      <c r="L62" s="382"/>
      <c r="M62" s="382"/>
      <c r="N62" s="382"/>
      <c r="O62" s="382"/>
      <c r="P62" s="378"/>
      <c r="Q62" s="378"/>
      <c r="R62" s="382"/>
      <c r="S62" s="378"/>
      <c r="T62" s="382"/>
      <c r="U62" s="378"/>
      <c r="V62" s="378"/>
      <c r="W62" s="378"/>
      <c r="X62" s="382"/>
      <c r="Y62" s="378"/>
      <c r="Z62" s="382"/>
      <c r="AA62" s="378"/>
      <c r="AB62" s="378"/>
      <c r="AC62" s="378"/>
      <c r="AD62" s="382"/>
      <c r="AE62" s="382"/>
      <c r="AF62" s="378"/>
      <c r="AG62" s="378"/>
      <c r="AH62" s="378"/>
      <c r="AI62" s="378"/>
      <c r="AJ62" s="378"/>
      <c r="AK62" s="382"/>
      <c r="AL62" s="378"/>
      <c r="AM62" s="382"/>
      <c r="AN62" s="378"/>
      <c r="AO62" s="382"/>
      <c r="AP62" s="378"/>
      <c r="AQ62" s="382"/>
      <c r="AR62" s="378"/>
      <c r="AS62" s="378"/>
      <c r="AT62" s="378"/>
      <c r="AU62" s="382"/>
      <c r="AV62" s="378"/>
      <c r="AW62" s="378"/>
      <c r="AX62" s="378"/>
      <c r="AY62" s="378"/>
      <c r="AZ62" s="378"/>
      <c r="BA62" s="378"/>
      <c r="BB62" s="382"/>
      <c r="BC62" s="378"/>
      <c r="BD62" s="378"/>
      <c r="BE62" s="378"/>
      <c r="BF62" s="382"/>
      <c r="BG62" s="378"/>
      <c r="BH62" s="382"/>
      <c r="BI62" s="378"/>
      <c r="BJ62" s="378"/>
      <c r="BK62" s="378"/>
      <c r="BL62" s="382"/>
      <c r="BM62" s="378"/>
      <c r="BN62" s="378"/>
      <c r="BO62" s="378"/>
      <c r="BP62" s="378"/>
      <c r="BQ62" s="637"/>
      <c r="BR62" s="378"/>
      <c r="BS62" s="382"/>
      <c r="BT62" s="378"/>
      <c r="BU62" s="378"/>
      <c r="BV62" s="378"/>
      <c r="BW62" s="378"/>
      <c r="BX62" s="378"/>
      <c r="BY62" s="378"/>
      <c r="BZ62" s="378"/>
      <c r="CA62" s="378"/>
    </row>
    <row x14ac:dyDescent="0.25" r="63" customHeight="1" ht="18.75" customFormat="1" s="373">
      <c r="A63" s="374"/>
      <c r="B63" s="374"/>
      <c r="C63" s="374"/>
      <c r="D63" s="374"/>
      <c r="E63" s="374"/>
      <c r="F63" s="378"/>
      <c r="G63" s="382"/>
      <c r="H63" s="382"/>
      <c r="I63" s="382"/>
      <c r="J63" s="382"/>
      <c r="K63" s="382"/>
      <c r="L63" s="382"/>
      <c r="M63" s="382"/>
      <c r="N63" s="382"/>
      <c r="O63" s="382"/>
      <c r="P63" s="378"/>
      <c r="Q63" s="378"/>
      <c r="R63" s="382"/>
      <c r="S63" s="378"/>
      <c r="T63" s="382"/>
      <c r="U63" s="378"/>
      <c r="V63" s="378"/>
      <c r="W63" s="378"/>
      <c r="X63" s="382"/>
      <c r="Y63" s="378"/>
      <c r="Z63" s="382"/>
      <c r="AA63" s="378"/>
      <c r="AB63" s="378"/>
      <c r="AC63" s="378"/>
      <c r="AD63" s="382"/>
      <c r="AE63" s="382"/>
      <c r="AF63" s="378"/>
      <c r="AG63" s="378"/>
      <c r="AH63" s="378"/>
      <c r="AI63" s="378"/>
      <c r="AJ63" s="378"/>
      <c r="AK63" s="382"/>
      <c r="AL63" s="378"/>
      <c r="AM63" s="382"/>
      <c r="AN63" s="378"/>
      <c r="AO63" s="382"/>
      <c r="AP63" s="378"/>
      <c r="AQ63" s="382"/>
      <c r="AR63" s="378"/>
      <c r="AS63" s="378"/>
      <c r="AT63" s="378"/>
      <c r="AU63" s="382"/>
      <c r="AV63" s="378"/>
      <c r="AW63" s="378"/>
      <c r="AX63" s="378"/>
      <c r="AY63" s="378"/>
      <c r="AZ63" s="378"/>
      <c r="BA63" s="378"/>
      <c r="BB63" s="382"/>
      <c r="BC63" s="378"/>
      <c r="BD63" s="378"/>
      <c r="BE63" s="378"/>
      <c r="BF63" s="382"/>
      <c r="BG63" s="378"/>
      <c r="BH63" s="382"/>
      <c r="BI63" s="378"/>
      <c r="BJ63" s="378"/>
      <c r="BK63" s="378"/>
      <c r="BL63" s="382"/>
      <c r="BM63" s="378"/>
      <c r="BN63" s="378"/>
      <c r="BO63" s="378"/>
      <c r="BP63" s="378"/>
      <c r="BQ63" s="637"/>
      <c r="BR63" s="378"/>
      <c r="BS63" s="382"/>
      <c r="BT63" s="378"/>
      <c r="BU63" s="378"/>
      <c r="BV63" s="378"/>
      <c r="BW63" s="378"/>
      <c r="BX63" s="378"/>
      <c r="BY63" s="378"/>
      <c r="BZ63" s="378"/>
      <c r="CA63" s="378"/>
    </row>
    <row x14ac:dyDescent="0.25" r="64" customHeight="1" ht="18.75" customFormat="1" s="373">
      <c r="A64" s="374"/>
      <c r="B64" s="374"/>
      <c r="C64" s="374"/>
      <c r="D64" s="374"/>
      <c r="E64" s="374"/>
      <c r="F64" s="378"/>
      <c r="G64" s="382"/>
      <c r="H64" s="382"/>
      <c r="I64" s="382"/>
      <c r="J64" s="382"/>
      <c r="K64" s="382"/>
      <c r="L64" s="382"/>
      <c r="M64" s="382"/>
      <c r="N64" s="382"/>
      <c r="O64" s="382"/>
      <c r="P64" s="378"/>
      <c r="Q64" s="378"/>
      <c r="R64" s="382"/>
      <c r="S64" s="378"/>
      <c r="T64" s="382"/>
      <c r="U64" s="378"/>
      <c r="V64" s="378"/>
      <c r="W64" s="378"/>
      <c r="X64" s="382"/>
      <c r="Y64" s="378"/>
      <c r="Z64" s="382"/>
      <c r="AA64" s="378"/>
      <c r="AB64" s="378"/>
      <c r="AC64" s="378"/>
      <c r="AD64" s="382"/>
      <c r="AE64" s="382"/>
      <c r="AF64" s="378"/>
      <c r="AG64" s="378"/>
      <c r="AH64" s="378"/>
      <c r="AI64" s="378"/>
      <c r="AJ64" s="378"/>
      <c r="AK64" s="382"/>
      <c r="AL64" s="378"/>
      <c r="AM64" s="382"/>
      <c r="AN64" s="378"/>
      <c r="AO64" s="382"/>
      <c r="AP64" s="378"/>
      <c r="AQ64" s="382"/>
      <c r="AR64" s="378"/>
      <c r="AS64" s="378"/>
      <c r="AT64" s="378"/>
      <c r="AU64" s="382"/>
      <c r="AV64" s="378"/>
      <c r="AW64" s="378"/>
      <c r="AX64" s="378"/>
      <c r="AY64" s="378"/>
      <c r="AZ64" s="378"/>
      <c r="BA64" s="378"/>
      <c r="BB64" s="382"/>
      <c r="BC64" s="378"/>
      <c r="BD64" s="378"/>
      <c r="BE64" s="378"/>
      <c r="BF64" s="382"/>
      <c r="BG64" s="378"/>
      <c r="BH64" s="382"/>
      <c r="BI64" s="378"/>
      <c r="BJ64" s="378"/>
      <c r="BK64" s="378"/>
      <c r="BL64" s="382"/>
      <c r="BM64" s="378"/>
      <c r="BN64" s="378"/>
      <c r="BO64" s="378"/>
      <c r="BP64" s="378"/>
      <c r="BQ64" s="637"/>
      <c r="BR64" s="378"/>
      <c r="BS64" s="382"/>
      <c r="BT64" s="378"/>
      <c r="BU64" s="378"/>
      <c r="BV64" s="378"/>
      <c r="BW64" s="378"/>
      <c r="BX64" s="378"/>
      <c r="BY64" s="378"/>
      <c r="BZ64" s="378"/>
      <c r="CA64" s="378"/>
    </row>
    <row x14ac:dyDescent="0.25" r="65" customHeight="1" ht="18.75" customFormat="1" s="373">
      <c r="A65" s="374"/>
      <c r="B65" s="374"/>
      <c r="C65" s="374"/>
      <c r="D65" s="374"/>
      <c r="E65" s="374"/>
      <c r="F65" s="378"/>
      <c r="G65" s="382"/>
      <c r="H65" s="382"/>
      <c r="I65" s="382"/>
      <c r="J65" s="382"/>
      <c r="K65" s="382"/>
      <c r="L65" s="382"/>
      <c r="M65" s="382"/>
      <c r="N65" s="382"/>
      <c r="O65" s="382"/>
      <c r="P65" s="378"/>
      <c r="Q65" s="378"/>
      <c r="R65" s="382"/>
      <c r="S65" s="378"/>
      <c r="T65" s="382"/>
      <c r="U65" s="378"/>
      <c r="V65" s="378"/>
      <c r="W65" s="378"/>
      <c r="X65" s="382"/>
      <c r="Y65" s="378"/>
      <c r="Z65" s="382"/>
      <c r="AA65" s="378"/>
      <c r="AB65" s="378"/>
      <c r="AC65" s="378"/>
      <c r="AD65" s="382"/>
      <c r="AE65" s="382"/>
      <c r="AF65" s="378"/>
      <c r="AG65" s="378"/>
      <c r="AH65" s="378"/>
      <c r="AI65" s="378"/>
      <c r="AJ65" s="378"/>
      <c r="AK65" s="382"/>
      <c r="AL65" s="378"/>
      <c r="AM65" s="382"/>
      <c r="AN65" s="378"/>
      <c r="AO65" s="382"/>
      <c r="AP65" s="378"/>
      <c r="AQ65" s="382"/>
      <c r="AR65" s="378"/>
      <c r="AS65" s="378"/>
      <c r="AT65" s="378"/>
      <c r="AU65" s="382"/>
      <c r="AV65" s="378"/>
      <c r="AW65" s="378"/>
      <c r="AX65" s="378"/>
      <c r="AY65" s="378"/>
      <c r="AZ65" s="378"/>
      <c r="BA65" s="378"/>
      <c r="BB65" s="382"/>
      <c r="BC65" s="378"/>
      <c r="BD65" s="378"/>
      <c r="BE65" s="378"/>
      <c r="BF65" s="382"/>
      <c r="BG65" s="378"/>
      <c r="BH65" s="382"/>
      <c r="BI65" s="378"/>
      <c r="BJ65" s="378"/>
      <c r="BK65" s="378"/>
      <c r="BL65" s="382"/>
      <c r="BM65" s="378"/>
      <c r="BN65" s="378"/>
      <c r="BO65" s="378"/>
      <c r="BP65" s="378"/>
      <c r="BQ65" s="637"/>
      <c r="BR65" s="378"/>
      <c r="BS65" s="382"/>
      <c r="BT65" s="378"/>
      <c r="BU65" s="378"/>
      <c r="BV65" s="378"/>
      <c r="BW65" s="378"/>
      <c r="BX65" s="378"/>
      <c r="BY65" s="378"/>
      <c r="BZ65" s="378"/>
      <c r="CA65" s="378"/>
    </row>
    <row x14ac:dyDescent="0.25" r="66" customHeight="1" ht="18.75" customFormat="1" s="373">
      <c r="A66" s="374"/>
      <c r="B66" s="374"/>
      <c r="C66" s="374"/>
      <c r="D66" s="374"/>
      <c r="E66" s="374"/>
      <c r="F66" s="378"/>
      <c r="G66" s="382"/>
      <c r="H66" s="382"/>
      <c r="I66" s="382"/>
      <c r="J66" s="382"/>
      <c r="K66" s="382"/>
      <c r="L66" s="382"/>
      <c r="M66" s="382"/>
      <c r="N66" s="382"/>
      <c r="O66" s="382"/>
      <c r="P66" s="378"/>
      <c r="Q66" s="378"/>
      <c r="R66" s="382"/>
      <c r="S66" s="378"/>
      <c r="T66" s="382"/>
      <c r="U66" s="378"/>
      <c r="V66" s="378"/>
      <c r="W66" s="378"/>
      <c r="X66" s="382"/>
      <c r="Y66" s="378"/>
      <c r="Z66" s="382"/>
      <c r="AA66" s="378"/>
      <c r="AB66" s="378"/>
      <c r="AC66" s="378"/>
      <c r="AD66" s="382"/>
      <c r="AE66" s="382"/>
      <c r="AF66" s="378"/>
      <c r="AG66" s="378"/>
      <c r="AH66" s="378"/>
      <c r="AI66" s="378"/>
      <c r="AJ66" s="378"/>
      <c r="AK66" s="382"/>
      <c r="AL66" s="378"/>
      <c r="AM66" s="382"/>
      <c r="AN66" s="378"/>
      <c r="AO66" s="382"/>
      <c r="AP66" s="378"/>
      <c r="AQ66" s="382"/>
      <c r="AR66" s="378"/>
      <c r="AS66" s="378"/>
      <c r="AT66" s="378"/>
      <c r="AU66" s="382"/>
      <c r="AV66" s="378"/>
      <c r="AW66" s="378"/>
      <c r="AX66" s="378"/>
      <c r="AY66" s="378"/>
      <c r="AZ66" s="378"/>
      <c r="BA66" s="378"/>
      <c r="BB66" s="382"/>
      <c r="BC66" s="378"/>
      <c r="BD66" s="378"/>
      <c r="BE66" s="378"/>
      <c r="BF66" s="382"/>
      <c r="BG66" s="378"/>
      <c r="BH66" s="382"/>
      <c r="BI66" s="378"/>
      <c r="BJ66" s="378"/>
      <c r="BK66" s="378"/>
      <c r="BL66" s="382"/>
      <c r="BM66" s="378"/>
      <c r="BN66" s="378"/>
      <c r="BO66" s="378"/>
      <c r="BP66" s="378"/>
      <c r="BQ66" s="637"/>
      <c r="BR66" s="378"/>
      <c r="BS66" s="382"/>
      <c r="BT66" s="378"/>
      <c r="BU66" s="378"/>
      <c r="BV66" s="378"/>
      <c r="BW66" s="378"/>
      <c r="BX66" s="378"/>
      <c r="BY66" s="378"/>
      <c r="BZ66" s="378"/>
      <c r="CA66" s="378"/>
    </row>
    <row x14ac:dyDescent="0.25" r="67" customHeight="1" ht="18.75" customFormat="1" s="373">
      <c r="A67" s="374"/>
      <c r="B67" s="374"/>
      <c r="C67" s="374"/>
      <c r="D67" s="374"/>
      <c r="E67" s="374"/>
      <c r="F67" s="378"/>
      <c r="G67" s="382"/>
      <c r="H67" s="382"/>
      <c r="I67" s="382"/>
      <c r="J67" s="382"/>
      <c r="K67" s="382"/>
      <c r="L67" s="382"/>
      <c r="M67" s="382"/>
      <c r="N67" s="382"/>
      <c r="O67" s="382"/>
      <c r="P67" s="378"/>
      <c r="Q67" s="378"/>
      <c r="R67" s="382"/>
      <c r="S67" s="378"/>
      <c r="T67" s="382"/>
      <c r="U67" s="378"/>
      <c r="V67" s="378"/>
      <c r="W67" s="378"/>
      <c r="X67" s="382"/>
      <c r="Y67" s="378"/>
      <c r="Z67" s="382"/>
      <c r="AA67" s="378"/>
      <c r="AB67" s="378"/>
      <c r="AC67" s="378"/>
      <c r="AD67" s="382"/>
      <c r="AE67" s="382"/>
      <c r="AF67" s="378"/>
      <c r="AG67" s="378"/>
      <c r="AH67" s="378"/>
      <c r="AI67" s="378"/>
      <c r="AJ67" s="378"/>
      <c r="AK67" s="382"/>
      <c r="AL67" s="378"/>
      <c r="AM67" s="382"/>
      <c r="AN67" s="378"/>
      <c r="AO67" s="382"/>
      <c r="AP67" s="378"/>
      <c r="AQ67" s="382"/>
      <c r="AR67" s="378"/>
      <c r="AS67" s="378"/>
      <c r="AT67" s="378"/>
      <c r="AU67" s="382"/>
      <c r="AV67" s="378"/>
      <c r="AW67" s="378"/>
      <c r="AX67" s="378"/>
      <c r="AY67" s="378"/>
      <c r="AZ67" s="378"/>
      <c r="BA67" s="378"/>
      <c r="BB67" s="382"/>
      <c r="BC67" s="378"/>
      <c r="BD67" s="378"/>
      <c r="BE67" s="378"/>
      <c r="BF67" s="382"/>
      <c r="BG67" s="378"/>
      <c r="BH67" s="382"/>
      <c r="BI67" s="378"/>
      <c r="BJ67" s="378"/>
      <c r="BK67" s="378"/>
      <c r="BL67" s="382"/>
      <c r="BM67" s="378"/>
      <c r="BN67" s="378"/>
      <c r="BO67" s="378"/>
      <c r="BP67" s="378"/>
      <c r="BQ67" s="637"/>
      <c r="BR67" s="378"/>
      <c r="BS67" s="382"/>
      <c r="BT67" s="378"/>
      <c r="BU67" s="378"/>
      <c r="BV67" s="378"/>
      <c r="BW67" s="378"/>
      <c r="BX67" s="378"/>
      <c r="BY67" s="378"/>
      <c r="BZ67" s="378"/>
      <c r="CA67" s="378"/>
    </row>
    <row x14ac:dyDescent="0.25" r="68" customHeight="1" ht="18.75" customFormat="1" s="373">
      <c r="A68" s="374"/>
      <c r="B68" s="374"/>
      <c r="C68" s="374"/>
      <c r="D68" s="374"/>
      <c r="E68" s="374"/>
      <c r="F68" s="378"/>
      <c r="G68" s="382"/>
      <c r="H68" s="382"/>
      <c r="I68" s="382"/>
      <c r="J68" s="382"/>
      <c r="K68" s="382"/>
      <c r="L68" s="382"/>
      <c r="M68" s="382"/>
      <c r="N68" s="382"/>
      <c r="O68" s="382"/>
      <c r="P68" s="378"/>
      <c r="Q68" s="378"/>
      <c r="R68" s="382"/>
      <c r="S68" s="378"/>
      <c r="T68" s="382"/>
      <c r="U68" s="378"/>
      <c r="V68" s="378"/>
      <c r="W68" s="378"/>
      <c r="X68" s="382"/>
      <c r="Y68" s="378"/>
      <c r="Z68" s="382"/>
      <c r="AA68" s="378"/>
      <c r="AB68" s="378"/>
      <c r="AC68" s="378"/>
      <c r="AD68" s="382"/>
      <c r="AE68" s="382"/>
      <c r="AF68" s="378"/>
      <c r="AG68" s="378"/>
      <c r="AH68" s="378"/>
      <c r="AI68" s="378"/>
      <c r="AJ68" s="378"/>
      <c r="AK68" s="382"/>
      <c r="AL68" s="378"/>
      <c r="AM68" s="382"/>
      <c r="AN68" s="378"/>
      <c r="AO68" s="382"/>
      <c r="AP68" s="378"/>
      <c r="AQ68" s="382"/>
      <c r="AR68" s="378"/>
      <c r="AS68" s="378"/>
      <c r="AT68" s="378"/>
      <c r="AU68" s="382"/>
      <c r="AV68" s="378"/>
      <c r="AW68" s="378"/>
      <c r="AX68" s="378"/>
      <c r="AY68" s="378"/>
      <c r="AZ68" s="378"/>
      <c r="BA68" s="378"/>
      <c r="BB68" s="382"/>
      <c r="BC68" s="378"/>
      <c r="BD68" s="378"/>
      <c r="BE68" s="378"/>
      <c r="BF68" s="382"/>
      <c r="BG68" s="378"/>
      <c r="BH68" s="382"/>
      <c r="BI68" s="378"/>
      <c r="BJ68" s="378"/>
      <c r="BK68" s="378"/>
      <c r="BL68" s="382"/>
      <c r="BM68" s="378"/>
      <c r="BN68" s="378"/>
      <c r="BO68" s="378"/>
      <c r="BP68" s="378"/>
      <c r="BQ68" s="637"/>
      <c r="BR68" s="378"/>
      <c r="BS68" s="382"/>
      <c r="BT68" s="378"/>
      <c r="BU68" s="378"/>
      <c r="BV68" s="378"/>
      <c r="BW68" s="378"/>
      <c r="BX68" s="378"/>
      <c r="BY68" s="378"/>
      <c r="BZ68" s="378"/>
      <c r="CA68" s="378"/>
    </row>
    <row x14ac:dyDescent="0.25" r="69" customHeight="1" ht="18.75" customFormat="1" s="373">
      <c r="A69" s="374"/>
      <c r="B69" s="374"/>
      <c r="C69" s="374"/>
      <c r="D69" s="374"/>
      <c r="E69" s="374"/>
      <c r="F69" s="378"/>
      <c r="G69" s="382"/>
      <c r="H69" s="382"/>
      <c r="I69" s="382"/>
      <c r="J69" s="382"/>
      <c r="K69" s="382"/>
      <c r="L69" s="382"/>
      <c r="M69" s="382"/>
      <c r="N69" s="382"/>
      <c r="O69" s="382"/>
      <c r="P69" s="378"/>
      <c r="Q69" s="378"/>
      <c r="R69" s="382"/>
      <c r="S69" s="378"/>
      <c r="T69" s="382"/>
      <c r="U69" s="378"/>
      <c r="V69" s="378"/>
      <c r="W69" s="378"/>
      <c r="X69" s="382"/>
      <c r="Y69" s="378"/>
      <c r="Z69" s="382"/>
      <c r="AA69" s="378"/>
      <c r="AB69" s="378"/>
      <c r="AC69" s="378"/>
      <c r="AD69" s="382"/>
      <c r="AE69" s="382"/>
      <c r="AF69" s="378"/>
      <c r="AG69" s="378"/>
      <c r="AH69" s="378"/>
      <c r="AI69" s="378"/>
      <c r="AJ69" s="378"/>
      <c r="AK69" s="382"/>
      <c r="AL69" s="378"/>
      <c r="AM69" s="382"/>
      <c r="AN69" s="378"/>
      <c r="AO69" s="382"/>
      <c r="AP69" s="378"/>
      <c r="AQ69" s="382"/>
      <c r="AR69" s="378"/>
      <c r="AS69" s="378"/>
      <c r="AT69" s="378"/>
      <c r="AU69" s="382"/>
      <c r="AV69" s="378"/>
      <c r="AW69" s="378"/>
      <c r="AX69" s="378"/>
      <c r="AY69" s="378"/>
      <c r="AZ69" s="378"/>
      <c r="BA69" s="378"/>
      <c r="BB69" s="382"/>
      <c r="BC69" s="378"/>
      <c r="BD69" s="378"/>
      <c r="BE69" s="378"/>
      <c r="BF69" s="382"/>
      <c r="BG69" s="378"/>
      <c r="BH69" s="382"/>
      <c r="BI69" s="378"/>
      <c r="BJ69" s="378"/>
      <c r="BK69" s="378"/>
      <c r="BL69" s="382"/>
      <c r="BM69" s="378"/>
      <c r="BN69" s="378"/>
      <c r="BO69" s="378"/>
      <c r="BP69" s="378"/>
      <c r="BQ69" s="637"/>
      <c r="BR69" s="378"/>
      <c r="BS69" s="382"/>
      <c r="BT69" s="378"/>
      <c r="BU69" s="378"/>
      <c r="BV69" s="378"/>
      <c r="BW69" s="378"/>
      <c r="BX69" s="378"/>
      <c r="BY69" s="378"/>
      <c r="BZ69" s="378"/>
      <c r="CA69" s="378"/>
    </row>
    <row x14ac:dyDescent="0.25" r="70" customHeight="1" ht="18.75" customFormat="1" s="373">
      <c r="A70" s="374"/>
      <c r="B70" s="374"/>
      <c r="C70" s="374"/>
      <c r="D70" s="374"/>
      <c r="E70" s="374"/>
      <c r="F70" s="378"/>
      <c r="G70" s="382"/>
      <c r="H70" s="382"/>
      <c r="I70" s="382"/>
      <c r="J70" s="382"/>
      <c r="K70" s="382"/>
      <c r="L70" s="382"/>
      <c r="M70" s="382"/>
      <c r="N70" s="382"/>
      <c r="O70" s="382"/>
      <c r="P70" s="378"/>
      <c r="Q70" s="378"/>
      <c r="R70" s="382"/>
      <c r="S70" s="378"/>
      <c r="T70" s="382"/>
      <c r="U70" s="378"/>
      <c r="V70" s="378"/>
      <c r="W70" s="378"/>
      <c r="X70" s="382"/>
      <c r="Y70" s="378"/>
      <c r="Z70" s="382"/>
      <c r="AA70" s="378"/>
      <c r="AB70" s="378"/>
      <c r="AC70" s="378"/>
      <c r="AD70" s="382"/>
      <c r="AE70" s="382"/>
      <c r="AF70" s="378"/>
      <c r="AG70" s="378"/>
      <c r="AH70" s="378"/>
      <c r="AI70" s="378"/>
      <c r="AJ70" s="378"/>
      <c r="AK70" s="382"/>
      <c r="AL70" s="378"/>
      <c r="AM70" s="382"/>
      <c r="AN70" s="378"/>
      <c r="AO70" s="382"/>
      <c r="AP70" s="378"/>
      <c r="AQ70" s="382"/>
      <c r="AR70" s="378"/>
      <c r="AS70" s="378"/>
      <c r="AT70" s="378"/>
      <c r="AU70" s="382"/>
      <c r="AV70" s="378"/>
      <c r="AW70" s="378"/>
      <c r="AX70" s="378"/>
      <c r="AY70" s="378"/>
      <c r="AZ70" s="378"/>
      <c r="BA70" s="378"/>
      <c r="BB70" s="382"/>
      <c r="BC70" s="378"/>
      <c r="BD70" s="378"/>
      <c r="BE70" s="378"/>
      <c r="BF70" s="382"/>
      <c r="BG70" s="378"/>
      <c r="BH70" s="382"/>
      <c r="BI70" s="378"/>
      <c r="BJ70" s="378"/>
      <c r="BK70" s="378"/>
      <c r="BL70" s="382"/>
      <c r="BM70" s="378"/>
      <c r="BN70" s="378"/>
      <c r="BO70" s="378"/>
      <c r="BP70" s="378"/>
      <c r="BQ70" s="637"/>
      <c r="BR70" s="378"/>
      <c r="BS70" s="382"/>
      <c r="BT70" s="378"/>
      <c r="BU70" s="378"/>
      <c r="BV70" s="378"/>
      <c r="BW70" s="378"/>
      <c r="BX70" s="378"/>
      <c r="BY70" s="378"/>
      <c r="BZ70" s="378"/>
      <c r="CA70" s="378"/>
    </row>
  </sheetData>
  <mergeCells count="61">
    <mergeCell ref="F2:BH2"/>
    <mergeCell ref="H4:AG4"/>
    <mergeCell ref="G13:Q13"/>
    <mergeCell ref="R13:AK13"/>
    <mergeCell ref="I20:J20"/>
    <mergeCell ref="G23:Z23"/>
    <mergeCell ref="AB23:AJ23"/>
    <mergeCell ref="AM23:BD23"/>
    <mergeCell ref="BF23:BH23"/>
    <mergeCell ref="G25:H25"/>
    <mergeCell ref="G26:H26"/>
    <mergeCell ref="G27:H27"/>
    <mergeCell ref="G28:H28"/>
    <mergeCell ref="G29:H29"/>
    <mergeCell ref="G30:H30"/>
    <mergeCell ref="G31:H31"/>
    <mergeCell ref="G32:H32"/>
    <mergeCell ref="G33:H33"/>
    <mergeCell ref="G34:H34"/>
    <mergeCell ref="AD36:AJ38"/>
    <mergeCell ref="G37:H37"/>
    <mergeCell ref="N37:U40"/>
    <mergeCell ref="G38:H38"/>
    <mergeCell ref="G39:H39"/>
    <mergeCell ref="G40:H40"/>
    <mergeCell ref="AE40:AI40"/>
    <mergeCell ref="G42:BP42"/>
    <mergeCell ref="I43:BT43"/>
    <mergeCell ref="A44:E47"/>
    <mergeCell ref="G47:K47"/>
    <mergeCell ref="M47:Q47"/>
    <mergeCell ref="X47:AB47"/>
    <mergeCell ref="AD47:AH47"/>
    <mergeCell ref="AO47:AS47"/>
    <mergeCell ref="AU47:AY47"/>
    <mergeCell ref="BF47:BJ47"/>
    <mergeCell ref="BL47:BP47"/>
    <mergeCell ref="G48:N48"/>
    <mergeCell ref="O48:S48"/>
    <mergeCell ref="T48:U48"/>
    <mergeCell ref="X48:AE48"/>
    <mergeCell ref="AF48:AJ48"/>
    <mergeCell ref="AK48:AL48"/>
    <mergeCell ref="AO48:AV48"/>
    <mergeCell ref="AW48:BA48"/>
    <mergeCell ref="BB48:BC48"/>
    <mergeCell ref="BF48:BM48"/>
    <mergeCell ref="BN48:BR48"/>
    <mergeCell ref="BS48:BT48"/>
    <mergeCell ref="G49:H49"/>
    <mergeCell ref="I49:K49"/>
    <mergeCell ref="L49:N49"/>
    <mergeCell ref="X49:Y49"/>
    <mergeCell ref="Z49:AB49"/>
    <mergeCell ref="AC49:AE49"/>
    <mergeCell ref="AO49:AP49"/>
    <mergeCell ref="AQ49:AS49"/>
    <mergeCell ref="AT49:AV49"/>
    <mergeCell ref="BF49:BG49"/>
    <mergeCell ref="BH49:BJ49"/>
    <mergeCell ref="BK49:BM4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45"/>
  <sheetViews>
    <sheetView workbookViewId="0"/>
  </sheetViews>
  <sheetFormatPr defaultRowHeight="15" x14ac:dyDescent="0.25"/>
  <cols>
    <col min="1" max="1" style="157" width="2.4335714285714283" customWidth="1" bestFit="1"/>
    <col min="2" max="2" style="176" width="54.86214285714286" customWidth="1" bestFit="1"/>
    <col min="3" max="3" style="176" width="13.576428571428572" customWidth="1" bestFit="1"/>
    <col min="4" max="4" style="176" width="3.862142857142857" customWidth="1" bestFit="1"/>
    <col min="5" max="5" style="740" width="18.14785714285714" customWidth="1" bestFit="1"/>
    <col min="6" max="6" style="740" width="21.433571428571426" customWidth="1" bestFit="1"/>
    <col min="7" max="7" style="176" width="52.71928571428572" customWidth="1" bestFit="1"/>
    <col min="8" max="8" style="157" width="9.147857142857141" customWidth="1" bestFit="1"/>
    <col min="9" max="9" style="157" width="13.576428571428572" customWidth="1" bestFit="1"/>
    <col min="10" max="10" style="157" width="13.576428571428572" customWidth="1" bestFit="1"/>
    <col min="11" max="11" style="157" width="13.576428571428572" customWidth="1" bestFit="1"/>
    <col min="12" max="12" style="157" width="13.576428571428572" customWidth="1" bestFit="1"/>
    <col min="13" max="13" style="157" width="13.576428571428572" customWidth="1" bestFit="1"/>
    <col min="14" max="14" style="157" width="13.576428571428572" customWidth="1" bestFit="1"/>
    <col min="15" max="15" style="157" width="13.576428571428572" customWidth="1" bestFit="1"/>
    <col min="16" max="16" style="157" width="13.576428571428572" customWidth="1" bestFit="1"/>
    <col min="17" max="17" style="157" width="13.576428571428572" customWidth="1" bestFit="1"/>
    <col min="18" max="18" style="157" width="13.576428571428572" customWidth="1" bestFit="1"/>
    <col min="19" max="19" style="157" width="13.576428571428572" customWidth="1" bestFit="1"/>
    <col min="20" max="20" style="157" width="13.576428571428572" customWidth="1" bestFit="1"/>
  </cols>
  <sheetData>
    <row x14ac:dyDescent="0.25" r="1" customHeight="1" ht="11.25">
      <c r="A1" s="1"/>
      <c r="B1" s="741"/>
      <c r="C1" s="741"/>
      <c r="D1" s="741"/>
      <c r="E1" s="368"/>
      <c r="F1" s="368"/>
      <c r="G1" s="161"/>
      <c r="H1" s="1"/>
      <c r="I1" s="1"/>
      <c r="J1" s="1"/>
      <c r="K1" s="1"/>
      <c r="L1" s="1"/>
      <c r="M1" s="1"/>
      <c r="N1" s="1"/>
      <c r="O1" s="1"/>
      <c r="P1" s="1"/>
      <c r="Q1" s="1"/>
      <c r="R1" s="1"/>
      <c r="S1" s="1"/>
      <c r="T1" s="1"/>
    </row>
    <row x14ac:dyDescent="0.25" r="2" customHeight="1" ht="42">
      <c r="A2" s="1"/>
      <c r="B2" s="898" t="s">
        <v>483</v>
      </c>
      <c r="C2" s="899"/>
      <c r="D2" s="899"/>
      <c r="E2" s="900"/>
      <c r="F2" s="900"/>
      <c r="G2" s="901"/>
      <c r="H2" s="1"/>
      <c r="I2" s="1"/>
      <c r="J2" s="1"/>
      <c r="K2" s="1"/>
      <c r="L2" s="1"/>
      <c r="M2" s="1"/>
      <c r="N2" s="1"/>
      <c r="O2" s="1"/>
      <c r="P2" s="1"/>
      <c r="Q2" s="1"/>
      <c r="R2" s="1"/>
      <c r="S2" s="1"/>
      <c r="T2" s="1"/>
    </row>
    <row x14ac:dyDescent="0.25" r="3" customHeight="1" ht="42">
      <c r="A3" s="1"/>
      <c r="B3" s="167"/>
      <c r="C3" s="167"/>
      <c r="D3" s="167"/>
      <c r="E3" s="72"/>
      <c r="F3" s="72"/>
      <c r="G3" s="167"/>
      <c r="H3" s="1"/>
      <c r="I3" s="1"/>
      <c r="J3" s="1"/>
      <c r="K3" s="1"/>
      <c r="L3" s="1"/>
      <c r="M3" s="1"/>
      <c r="N3" s="1"/>
      <c r="O3" s="1"/>
      <c r="P3" s="1"/>
      <c r="Q3" s="1"/>
      <c r="R3" s="1"/>
      <c r="S3" s="1"/>
      <c r="T3" s="1"/>
    </row>
    <row x14ac:dyDescent="0.25" r="4" customHeight="1" ht="21.75">
      <c r="A4" s="1"/>
      <c r="B4" s="902" t="s">
        <v>484</v>
      </c>
      <c r="C4" s="903" t="s">
        <v>74</v>
      </c>
      <c r="D4" s="904"/>
      <c r="E4" s="905">
        <f>'Ebced Ana Sayfa'!AV16</f>
      </c>
      <c r="F4" s="906"/>
      <c r="G4" s="907"/>
      <c r="H4" s="1"/>
      <c r="I4" s="1"/>
      <c r="J4" s="1"/>
      <c r="K4" s="1"/>
      <c r="L4" s="1"/>
      <c r="M4" s="1"/>
      <c r="N4" s="1"/>
      <c r="O4" s="1"/>
      <c r="P4" s="1"/>
      <c r="Q4" s="1"/>
      <c r="R4" s="1"/>
      <c r="S4" s="1"/>
      <c r="T4" s="1"/>
    </row>
    <row x14ac:dyDescent="0.25" r="5" customHeight="1" ht="21.75">
      <c r="A5" s="1"/>
      <c r="B5" s="903"/>
      <c r="C5" s="903"/>
      <c r="D5" s="904"/>
      <c r="E5" s="908"/>
      <c r="F5" s="909"/>
      <c r="G5" s="904"/>
      <c r="H5" s="1"/>
      <c r="I5" s="1"/>
      <c r="J5" s="1"/>
      <c r="K5" s="1"/>
      <c r="L5" s="1"/>
      <c r="M5" s="1"/>
      <c r="N5" s="1"/>
      <c r="O5" s="1"/>
      <c r="P5" s="1"/>
      <c r="Q5" s="1"/>
      <c r="R5" s="1"/>
      <c r="S5" s="1"/>
      <c r="T5" s="1"/>
    </row>
    <row x14ac:dyDescent="0.25" r="6" customHeight="1" ht="18.75">
      <c r="A6" s="1"/>
      <c r="B6" s="910" t="s">
        <v>485</v>
      </c>
      <c r="C6" s="903" t="s">
        <v>74</v>
      </c>
      <c r="D6" s="904"/>
      <c r="E6" s="911">
        <f>'Ebced Ana Sayfa'!X16</f>
      </c>
      <c r="F6" s="912"/>
      <c r="G6" s="913"/>
      <c r="H6" s="1"/>
      <c r="I6" s="1"/>
      <c r="J6" s="1"/>
      <c r="K6" s="1"/>
      <c r="L6" s="1"/>
      <c r="M6" s="1"/>
      <c r="N6" s="1"/>
      <c r="O6" s="1"/>
      <c r="P6" s="1"/>
      <c r="Q6" s="1"/>
      <c r="R6" s="1"/>
      <c r="S6" s="1"/>
      <c r="T6" s="1"/>
    </row>
    <row x14ac:dyDescent="0.25" r="7" customHeight="1" ht="18.75">
      <c r="A7" s="1"/>
      <c r="B7" s="903"/>
      <c r="C7" s="903"/>
      <c r="D7" s="904"/>
      <c r="E7" s="908"/>
      <c r="F7" s="914"/>
      <c r="G7" s="904"/>
      <c r="H7" s="1"/>
      <c r="I7" s="1"/>
      <c r="J7" s="1"/>
      <c r="K7" s="1"/>
      <c r="L7" s="1"/>
      <c r="M7" s="1"/>
      <c r="N7" s="1"/>
      <c r="O7" s="1"/>
      <c r="P7" s="1"/>
      <c r="Q7" s="1"/>
      <c r="R7" s="1"/>
      <c r="S7" s="1"/>
      <c r="T7" s="1"/>
    </row>
    <row x14ac:dyDescent="0.25" r="8" customHeight="1" ht="32.25">
      <c r="A8" s="1"/>
      <c r="B8" s="915" t="s">
        <v>486</v>
      </c>
      <c r="C8" s="915"/>
      <c r="D8" s="916"/>
      <c r="E8" s="917">
        <f>'Ebced Ana Sayfa'!M26</f>
      </c>
      <c r="F8" s="918">
        <f>'Ebced Ana Sayfa'!N26</f>
      </c>
      <c r="G8" s="919">
        <f>'Ebced Ana Sayfa'!Q26</f>
      </c>
      <c r="H8" s="920"/>
      <c r="I8" s="920"/>
      <c r="J8" s="920"/>
      <c r="K8" s="1"/>
      <c r="L8" s="1"/>
      <c r="M8" s="1"/>
      <c r="N8" s="1"/>
      <c r="O8" s="1"/>
      <c r="P8" s="1"/>
      <c r="Q8" s="1"/>
      <c r="R8" s="1"/>
      <c r="S8" s="1"/>
      <c r="T8" s="1"/>
    </row>
    <row x14ac:dyDescent="0.25" r="9" customHeight="1" ht="17.25">
      <c r="A9" s="1"/>
      <c r="B9" s="921"/>
      <c r="C9" s="921"/>
      <c r="D9" s="922"/>
      <c r="E9" s="923"/>
      <c r="F9" s="924"/>
      <c r="G9" s="925"/>
      <c r="H9" s="1"/>
      <c r="I9" s="1"/>
      <c r="J9" s="1"/>
      <c r="K9" s="1"/>
      <c r="L9" s="1"/>
      <c r="M9" s="1"/>
      <c r="N9" s="1"/>
      <c r="O9" s="1"/>
      <c r="P9" s="1"/>
      <c r="Q9" s="1"/>
      <c r="R9" s="1"/>
      <c r="S9" s="1"/>
      <c r="T9" s="1"/>
    </row>
    <row x14ac:dyDescent="0.25" r="10" customHeight="1" ht="27">
      <c r="A10" s="1"/>
      <c r="B10" s="926" t="s">
        <v>487</v>
      </c>
      <c r="C10" s="927"/>
      <c r="D10" s="928"/>
      <c r="E10" s="929">
        <f>'Ayet Hesaplama'!F44</f>
      </c>
      <c r="F10" s="930">
        <f>'Ayet Hesaplama'!F46</f>
      </c>
      <c r="G10" s="931"/>
      <c r="H10" s="1"/>
      <c r="I10" s="1"/>
      <c r="J10" s="1"/>
      <c r="K10" s="1"/>
      <c r="L10" s="1"/>
      <c r="M10" s="1"/>
      <c r="N10" s="1"/>
      <c r="O10" s="1"/>
      <c r="P10" s="1"/>
      <c r="Q10" s="1"/>
      <c r="R10" s="1"/>
      <c r="S10" s="1"/>
      <c r="T10" s="1"/>
    </row>
    <row x14ac:dyDescent="0.25" r="11" customHeight="1" ht="24.899999999999995">
      <c r="A11" s="1"/>
      <c r="B11" s="926" t="s">
        <v>488</v>
      </c>
      <c r="C11" s="926" t="s">
        <v>74</v>
      </c>
      <c r="D11" s="932"/>
      <c r="E11" s="929">
        <f>VLOOKUP(G11,CHOOSE({1,2},'Arapça Kuran'!H:H,'Arapça Kuran'!G:G),2,0)</f>
      </c>
      <c r="F11" s="930" t="s">
        <v>419</v>
      </c>
      <c r="G11" s="933">
        <f>'Ayet Hesaplama'!D48</f>
      </c>
      <c r="H11" s="934">
        <f>"Eğer Burada Ayet Numarası ve Ayet Çıkmıyorsa ve #YOK yazısı Çıkıyorsa Üst Satırda Yazan Surenin Tamamını Okumalısınız..."</f>
      </c>
      <c r="I11" s="935"/>
      <c r="J11" s="935"/>
      <c r="K11" s="936"/>
      <c r="L11" s="936"/>
      <c r="M11" s="936"/>
      <c r="N11" s="936"/>
      <c r="O11" s="936"/>
      <c r="P11" s="936"/>
      <c r="Q11" s="936"/>
      <c r="R11" s="936"/>
      <c r="S11" s="936"/>
      <c r="T11" s="67"/>
    </row>
    <row x14ac:dyDescent="0.25" r="12" customHeight="1" ht="16.5">
      <c r="A12" s="1"/>
      <c r="B12" s="903"/>
      <c r="C12" s="903"/>
      <c r="D12" s="904"/>
      <c r="E12" s="908"/>
      <c r="F12" s="914"/>
      <c r="G12" s="904"/>
      <c r="H12" s="1"/>
      <c r="I12" s="1"/>
      <c r="J12" s="1"/>
      <c r="K12" s="1"/>
      <c r="L12" s="1"/>
      <c r="M12" s="1"/>
      <c r="N12" s="1"/>
      <c r="O12" s="1"/>
      <c r="P12" s="1"/>
      <c r="Q12" s="1"/>
      <c r="R12" s="1"/>
      <c r="S12" s="1"/>
      <c r="T12" s="1"/>
    </row>
    <row x14ac:dyDescent="0.25" r="13" customHeight="1" ht="24.899999999999995">
      <c r="A13" s="1"/>
      <c r="B13" s="926" t="s">
        <v>489</v>
      </c>
      <c r="C13" s="927"/>
      <c r="D13" s="928"/>
      <c r="E13" s="929">
        <f>'Ayet Hesaplama'!Z44</f>
      </c>
      <c r="F13" s="930">
        <f>'Ayet Hesaplama'!AA46</f>
      </c>
      <c r="G13" s="931"/>
      <c r="H13" s="1"/>
      <c r="I13" s="1"/>
      <c r="J13" s="1"/>
      <c r="K13" s="1"/>
      <c r="L13" s="1"/>
      <c r="M13" s="1"/>
      <c r="N13" s="1"/>
      <c r="O13" s="1"/>
      <c r="P13" s="1"/>
      <c r="Q13" s="1"/>
      <c r="R13" s="1"/>
      <c r="S13" s="1"/>
      <c r="T13" s="1"/>
    </row>
    <row x14ac:dyDescent="0.25" r="14" customHeight="1" ht="24.899999999999995">
      <c r="A14" s="1"/>
      <c r="B14" s="926" t="s">
        <v>490</v>
      </c>
      <c r="C14" s="926" t="s">
        <v>74</v>
      </c>
      <c r="D14" s="932"/>
      <c r="E14" s="929">
        <f>VLOOKUP(G14,CHOOSE({1,2},'Arapça Kuran'!H:H,'Arapça Kuran'!G:G),2,0)</f>
      </c>
      <c r="F14" s="930" t="s">
        <v>419</v>
      </c>
      <c r="G14" s="933">
        <f>'Ayet Hesaplama'!Y48</f>
      </c>
      <c r="H14" s="934">
        <f>"Eğer Burada Ayet Numarası ve Ayet Çıkmıyorsa ve #YOK yazısı Çıkıyorsa Üst Satırda Yazan Surenin Tamamını Okumalısınız..."</f>
      </c>
      <c r="I14" s="67"/>
      <c r="J14" s="67"/>
      <c r="K14" s="67"/>
      <c r="L14" s="67"/>
      <c r="M14" s="67"/>
      <c r="N14" s="67"/>
      <c r="O14" s="67"/>
      <c r="P14" s="67"/>
      <c r="Q14" s="67"/>
      <c r="R14" s="67"/>
      <c r="S14" s="67"/>
      <c r="T14" s="67"/>
    </row>
    <row x14ac:dyDescent="0.25" r="15" customHeight="1" ht="15">
      <c r="A15" s="1"/>
      <c r="B15" s="903"/>
      <c r="C15" s="903"/>
      <c r="D15" s="904"/>
      <c r="E15" s="908"/>
      <c r="F15" s="914"/>
      <c r="G15" s="904"/>
      <c r="H15" s="1"/>
      <c r="I15" s="1"/>
      <c r="J15" s="1"/>
      <c r="K15" s="1"/>
      <c r="L15" s="1"/>
      <c r="M15" s="1"/>
      <c r="N15" s="1"/>
      <c r="O15" s="1"/>
      <c r="P15" s="1"/>
      <c r="Q15" s="1"/>
      <c r="R15" s="1"/>
      <c r="S15" s="1"/>
      <c r="T15" s="1"/>
    </row>
    <row x14ac:dyDescent="0.25" r="16" customHeight="1" ht="19.5">
      <c r="A16" s="1"/>
      <c r="B16" s="937" t="s">
        <v>491</v>
      </c>
      <c r="C16" s="937"/>
      <c r="D16" s="938"/>
      <c r="E16" s="939">
        <f>'Kişiye Özel Hastalık'!AS69</f>
      </c>
      <c r="F16" s="940"/>
      <c r="G16" s="938"/>
      <c r="H16" s="1"/>
      <c r="I16" s="1"/>
      <c r="J16" s="1"/>
      <c r="K16" s="1"/>
      <c r="L16" s="1"/>
      <c r="M16" s="1"/>
      <c r="N16" s="1"/>
      <c r="O16" s="1"/>
      <c r="P16" s="1"/>
      <c r="Q16" s="1"/>
      <c r="R16" s="1"/>
      <c r="S16" s="1"/>
      <c r="T16" s="1"/>
    </row>
    <row x14ac:dyDescent="0.25" r="17" customHeight="1" ht="19.5">
      <c r="A17" s="1"/>
      <c r="B17" s="937" t="s">
        <v>492</v>
      </c>
      <c r="C17" s="937"/>
      <c r="D17" s="938"/>
      <c r="E17" s="939">
        <f>'Kişiye Özel Hastalık'!BL69</f>
      </c>
      <c r="F17" s="940"/>
      <c r="G17" s="938"/>
      <c r="H17" s="1"/>
      <c r="I17" s="1"/>
      <c r="J17" s="1"/>
      <c r="K17" s="1"/>
      <c r="L17" s="1"/>
      <c r="M17" s="1"/>
      <c r="N17" s="1"/>
      <c r="O17" s="1"/>
      <c r="P17" s="1"/>
      <c r="Q17" s="1"/>
      <c r="R17" s="1"/>
      <c r="S17" s="1"/>
      <c r="T17" s="1"/>
    </row>
    <row x14ac:dyDescent="0.25" r="18" customHeight="1" ht="18.75">
      <c r="A18" s="1"/>
      <c r="B18" s="903"/>
      <c r="C18" s="903"/>
      <c r="D18" s="904"/>
      <c r="E18" s="908"/>
      <c r="F18" s="914"/>
      <c r="G18" s="904"/>
      <c r="H18" s="1"/>
      <c r="I18" s="1"/>
      <c r="J18" s="1"/>
      <c r="K18" s="1"/>
      <c r="L18" s="1"/>
      <c r="M18" s="1"/>
      <c r="N18" s="1"/>
      <c r="O18" s="1"/>
      <c r="P18" s="1"/>
      <c r="Q18" s="1"/>
      <c r="R18" s="1"/>
      <c r="S18" s="1"/>
      <c r="T18" s="1"/>
    </row>
    <row x14ac:dyDescent="0.25" r="19" customHeight="1" ht="18.75">
      <c r="A19" s="1"/>
      <c r="B19" s="937" t="s">
        <v>493</v>
      </c>
      <c r="C19" s="941"/>
      <c r="D19" s="942"/>
      <c r="E19" s="943">
        <f>'Kişiye Özel Hastalık'!R91</f>
      </c>
      <c r="F19" s="944">
        <f>'Kişiye Özel Hastalık'!R93</f>
      </c>
      <c r="G19" s="945"/>
      <c r="H19" s="1"/>
      <c r="I19" s="1"/>
      <c r="J19" s="1"/>
      <c r="K19" s="1"/>
      <c r="L19" s="1"/>
      <c r="M19" s="1"/>
      <c r="N19" s="1"/>
      <c r="O19" s="1"/>
      <c r="P19" s="1"/>
      <c r="Q19" s="1"/>
      <c r="R19" s="1"/>
      <c r="S19" s="1"/>
      <c r="T19" s="1"/>
    </row>
    <row x14ac:dyDescent="0.25" r="20" customHeight="1" ht="26.25">
      <c r="A20" s="1"/>
      <c r="B20" s="937" t="s">
        <v>494</v>
      </c>
      <c r="C20" s="937" t="s">
        <v>74</v>
      </c>
      <c r="D20" s="938"/>
      <c r="E20" s="943">
        <f>VLOOKUP(G20,CHOOSE({1,2},'Arapça Kuran'!H:H,'Arapça Kuran'!G:G),2,0)</f>
      </c>
      <c r="F20" s="944" t="s">
        <v>419</v>
      </c>
      <c r="G20" s="946">
        <f>'Kişiye Özel Hastalık'!Y95</f>
      </c>
      <c r="H20" s="947">
        <f>"Eğer Burada Ayet Numarası ve Ayet Çıkmıyorsa ve #YOK yazısı Çıkıyorsa Üst Satırda Yazan Surenin Tamamını Okumalısınız..."</f>
      </c>
      <c r="I20" s="948"/>
      <c r="J20" s="948"/>
      <c r="K20" s="948"/>
      <c r="L20" s="383"/>
      <c r="M20" s="383"/>
      <c r="N20" s="383"/>
      <c r="O20" s="383"/>
      <c r="P20" s="383"/>
      <c r="Q20" s="383"/>
      <c r="R20" s="383"/>
      <c r="S20" s="383"/>
      <c r="T20" s="383"/>
    </row>
    <row x14ac:dyDescent="0.25" r="21" customHeight="1" ht="18.75">
      <c r="A21" s="1"/>
      <c r="B21" s="903"/>
      <c r="C21" s="903"/>
      <c r="D21" s="904"/>
      <c r="E21" s="908"/>
      <c r="F21" s="914"/>
      <c r="G21" s="904"/>
      <c r="H21" s="1"/>
      <c r="I21" s="1"/>
      <c r="J21" s="1"/>
      <c r="K21" s="1"/>
      <c r="L21" s="1"/>
      <c r="M21" s="1"/>
      <c r="N21" s="1"/>
      <c r="O21" s="1"/>
      <c r="P21" s="1"/>
      <c r="Q21" s="1"/>
      <c r="R21" s="1"/>
      <c r="S21" s="1"/>
      <c r="T21" s="1"/>
    </row>
    <row x14ac:dyDescent="0.25" r="22" customHeight="1" ht="18">
      <c r="A22" s="1"/>
      <c r="B22" s="937" t="s">
        <v>495</v>
      </c>
      <c r="C22" s="941"/>
      <c r="D22" s="942"/>
      <c r="E22" s="943">
        <f>'Kişiye Özel Hastalık'!AL91</f>
      </c>
      <c r="F22" s="944">
        <f>'Kişiye Özel Hastalık'!AL93</f>
      </c>
      <c r="G22" s="949"/>
      <c r="H22" s="1"/>
      <c r="I22" s="1"/>
      <c r="J22" s="1"/>
      <c r="K22" s="1"/>
      <c r="L22" s="1"/>
      <c r="M22" s="1"/>
      <c r="N22" s="1"/>
      <c r="O22" s="1"/>
      <c r="P22" s="1"/>
      <c r="Q22" s="1"/>
      <c r="R22" s="1"/>
      <c r="S22" s="1"/>
      <c r="T22" s="1"/>
    </row>
    <row x14ac:dyDescent="0.25" r="23" customHeight="1" ht="22.5">
      <c r="A23" s="1"/>
      <c r="B23" s="937" t="s">
        <v>496</v>
      </c>
      <c r="C23" s="937" t="s">
        <v>74</v>
      </c>
      <c r="D23" s="938"/>
      <c r="E23" s="943">
        <f>VLOOKUP(G23,CHOOSE({1,2},'Arapça Kuran'!H:H,'Arapça Kuran'!G:G),2,0)</f>
      </c>
      <c r="F23" s="944" t="s">
        <v>419</v>
      </c>
      <c r="G23" s="946">
        <f>'Kişiye Özel Hastalık'!AU95</f>
      </c>
      <c r="H23" s="947">
        <f>"Eğer Burada Ayet Numarası ve Ayet Çıkmıyorsa ve #YOK yazısı Çıkıyorsa Üst Satırda Yazan Surenin Tamamını Okumalısınız..."</f>
      </c>
      <c r="I23" s="948"/>
      <c r="J23" s="948"/>
      <c r="K23" s="948"/>
      <c r="L23" s="383"/>
      <c r="M23" s="383"/>
      <c r="N23" s="383"/>
      <c r="O23" s="383"/>
      <c r="P23" s="383"/>
      <c r="Q23" s="383"/>
      <c r="R23" s="383"/>
      <c r="S23" s="383"/>
      <c r="T23" s="383"/>
    </row>
    <row x14ac:dyDescent="0.25" r="24" customHeight="1" ht="18.75">
      <c r="A24" s="1"/>
      <c r="B24" s="741"/>
      <c r="C24" s="950"/>
      <c r="D24" s="741"/>
      <c r="E24" s="368"/>
      <c r="F24" s="368"/>
      <c r="G24" s="161"/>
      <c r="H24" s="1"/>
      <c r="I24" s="1"/>
      <c r="J24" s="1"/>
      <c r="K24" s="1"/>
      <c r="L24" s="1"/>
      <c r="M24" s="1"/>
      <c r="N24" s="1"/>
      <c r="O24" s="1"/>
      <c r="P24" s="1"/>
      <c r="Q24" s="1"/>
      <c r="R24" s="1"/>
      <c r="S24" s="1"/>
      <c r="T24" s="1"/>
    </row>
    <row x14ac:dyDescent="0.25" r="25" customHeight="1" ht="20.25">
      <c r="A25" s="1"/>
      <c r="B25" s="937" t="s">
        <v>497</v>
      </c>
      <c r="C25" s="941"/>
      <c r="D25" s="942"/>
      <c r="E25" s="943">
        <f>'Kişiye Özel Hastalık'!R118</f>
      </c>
      <c r="F25" s="944">
        <f>'Kişiye Özel Hastalık'!R120</f>
      </c>
      <c r="G25" s="949"/>
      <c r="H25" s="1"/>
      <c r="I25" s="1"/>
      <c r="J25" s="1"/>
      <c r="K25" s="1"/>
      <c r="L25" s="1"/>
      <c r="M25" s="1"/>
      <c r="N25" s="1"/>
      <c r="O25" s="1"/>
      <c r="P25" s="1"/>
      <c r="Q25" s="1"/>
      <c r="R25" s="1"/>
      <c r="S25" s="1"/>
      <c r="T25" s="1"/>
    </row>
    <row x14ac:dyDescent="0.25" r="26" customHeight="1" ht="20.25">
      <c r="A26" s="1"/>
      <c r="B26" s="937" t="s">
        <v>498</v>
      </c>
      <c r="C26" s="937" t="s">
        <v>74</v>
      </c>
      <c r="D26" s="938"/>
      <c r="E26" s="943">
        <f>VLOOKUP(G26,CHOOSE({1,2},'Arapça Kuran'!H:H,'Arapça Kuran'!G:G),2,0)</f>
      </c>
      <c r="F26" s="944" t="s">
        <v>419</v>
      </c>
      <c r="G26" s="946">
        <f>'Kişiye Özel Hastalık'!Y122</f>
      </c>
      <c r="H26" s="947">
        <f>"Eğer Burada Ayet Numarası ve Ayet Çıkmıyorsa ve #YOK yazısı Çıkıyorsa Üst Satırda Yazan Surenin Tamamını Okumalısınız..."</f>
      </c>
      <c r="I26" s="948"/>
      <c r="J26" s="948"/>
      <c r="K26" s="948"/>
      <c r="L26" s="383"/>
      <c r="M26" s="383"/>
      <c r="N26" s="383"/>
      <c r="O26" s="383"/>
      <c r="P26" s="383"/>
      <c r="Q26" s="383"/>
      <c r="R26" s="383"/>
      <c r="S26" s="383"/>
      <c r="T26" s="383"/>
    </row>
    <row x14ac:dyDescent="0.25" r="27" customHeight="1" ht="18.75">
      <c r="A27" s="1"/>
      <c r="B27" s="903"/>
      <c r="C27" s="903"/>
      <c r="D27" s="904"/>
      <c r="E27" s="908"/>
      <c r="F27" s="914"/>
      <c r="G27" s="904"/>
      <c r="H27" s="1"/>
      <c r="I27" s="1"/>
      <c r="J27" s="1"/>
      <c r="K27" s="1"/>
      <c r="L27" s="1"/>
      <c r="M27" s="1"/>
      <c r="N27" s="1"/>
      <c r="O27" s="1"/>
      <c r="P27" s="1"/>
      <c r="Q27" s="1"/>
      <c r="R27" s="1"/>
      <c r="S27" s="1"/>
      <c r="T27" s="1"/>
    </row>
    <row x14ac:dyDescent="0.25" r="28" customHeight="1" ht="20.25">
      <c r="A28" s="1"/>
      <c r="B28" s="937" t="s">
        <v>499</v>
      </c>
      <c r="C28" s="941"/>
      <c r="D28" s="942"/>
      <c r="E28" s="943">
        <f>'Kişiye Özel Hastalık'!AL118</f>
      </c>
      <c r="F28" s="944">
        <f>'Kişiye Özel Hastalık'!AL120</f>
      </c>
      <c r="G28" s="949"/>
      <c r="H28" s="1"/>
      <c r="I28" s="1"/>
      <c r="J28" s="1"/>
      <c r="K28" s="1"/>
      <c r="L28" s="1"/>
      <c r="M28" s="1"/>
      <c r="N28" s="1"/>
      <c r="O28" s="1"/>
      <c r="P28" s="1"/>
      <c r="Q28" s="1"/>
      <c r="R28" s="1"/>
      <c r="S28" s="1"/>
      <c r="T28" s="1"/>
    </row>
    <row x14ac:dyDescent="0.25" r="29" customHeight="1" ht="28.5">
      <c r="A29" s="1"/>
      <c r="B29" s="937" t="s">
        <v>500</v>
      </c>
      <c r="C29" s="937" t="s">
        <v>74</v>
      </c>
      <c r="D29" s="938"/>
      <c r="E29" s="943">
        <f>VLOOKUP(G29,CHOOSE({1,2},'Arapça Kuran'!H:H,'Arapça Kuran'!G:G),2,0)</f>
      </c>
      <c r="F29" s="944" t="s">
        <v>419</v>
      </c>
      <c r="G29" s="946">
        <f>'Kişiye Özel Hastalık'!AU122</f>
      </c>
      <c r="H29" s="947">
        <f>"Eğer Burada Ayet Numarası ve Ayet Çıkmıyorsa ve #YOK yazısı Çıkıyorsa Üst Satırda Yazan Surenin Tamamını Okumalısınız..."</f>
      </c>
      <c r="I29" s="948"/>
      <c r="J29" s="948"/>
      <c r="K29" s="948"/>
      <c r="L29" s="383"/>
      <c r="M29" s="383"/>
      <c r="N29" s="383"/>
      <c r="O29" s="383"/>
      <c r="P29" s="383"/>
      <c r="Q29" s="383"/>
      <c r="R29" s="383"/>
      <c r="S29" s="383"/>
      <c r="T29" s="383"/>
    </row>
    <row x14ac:dyDescent="0.25" r="30" customHeight="1" ht="17.25">
      <c r="A30" s="1"/>
      <c r="B30" s="951"/>
      <c r="C30" s="951"/>
      <c r="D30" s="952"/>
      <c r="E30" s="953"/>
      <c r="F30" s="76"/>
      <c r="G30" s="954"/>
      <c r="H30" s="951"/>
      <c r="I30" s="951"/>
      <c r="J30" s="951"/>
      <c r="K30" s="951"/>
      <c r="L30" s="1"/>
      <c r="M30" s="1"/>
      <c r="N30" s="1"/>
      <c r="O30" s="1"/>
      <c r="P30" s="1"/>
      <c r="Q30" s="1"/>
      <c r="R30" s="1"/>
      <c r="S30" s="1"/>
      <c r="T30" s="1"/>
    </row>
    <row x14ac:dyDescent="0.25" r="31" customHeight="1" ht="23.25">
      <c r="A31" s="1"/>
      <c r="B31" s="955" t="s">
        <v>501</v>
      </c>
      <c r="C31" s="956" t="s">
        <v>74</v>
      </c>
      <c r="D31" s="957"/>
      <c r="E31" s="958">
        <f>'Herkes İçin Genel Hastalık Esma'!AE40</f>
      </c>
      <c r="F31" s="958">
        <f>'Herkes İçin Genel Hastalık Esma'!AM23</f>
      </c>
      <c r="G31" s="955"/>
      <c r="H31" s="1"/>
      <c r="I31" s="1"/>
      <c r="J31" s="1"/>
      <c r="K31" s="1"/>
      <c r="L31" s="1"/>
      <c r="M31" s="1"/>
      <c r="N31" s="1"/>
      <c r="O31" s="1"/>
      <c r="P31" s="1"/>
      <c r="Q31" s="1"/>
      <c r="R31" s="1"/>
      <c r="S31" s="1"/>
      <c r="T31" s="1"/>
    </row>
    <row x14ac:dyDescent="0.25" r="32" customHeight="1" ht="18.75">
      <c r="A32" s="1"/>
      <c r="B32" s="741"/>
      <c r="C32" s="950"/>
      <c r="D32" s="741"/>
      <c r="E32" s="368"/>
      <c r="F32" s="531"/>
      <c r="G32" s="161"/>
      <c r="H32" s="1"/>
      <c r="I32" s="1"/>
      <c r="J32" s="1"/>
      <c r="K32" s="1"/>
      <c r="L32" s="1"/>
      <c r="M32" s="1"/>
      <c r="N32" s="1"/>
      <c r="O32" s="1"/>
      <c r="P32" s="1"/>
      <c r="Q32" s="1"/>
      <c r="R32" s="1"/>
      <c r="S32" s="1"/>
      <c r="T32" s="1"/>
    </row>
    <row x14ac:dyDescent="0.25" r="33" customHeight="1" ht="18.75">
      <c r="A33" s="1"/>
      <c r="B33" s="959" t="s">
        <v>502</v>
      </c>
      <c r="C33" s="960"/>
      <c r="D33" s="961"/>
      <c r="E33" s="962">
        <f>'Rızık için'!F37</f>
      </c>
      <c r="F33" s="963">
        <f>'Rızık için'!F39</f>
      </c>
      <c r="G33" s="964"/>
      <c r="H33" s="15"/>
      <c r="I33" s="15"/>
      <c r="J33" s="15"/>
      <c r="K33" s="15"/>
      <c r="L33" s="15"/>
      <c r="M33" s="15"/>
      <c r="N33" s="15"/>
      <c r="O33" s="15"/>
      <c r="P33" s="15"/>
      <c r="Q33" s="15"/>
      <c r="R33" s="15"/>
      <c r="S33" s="15"/>
      <c r="T33" s="15"/>
    </row>
    <row x14ac:dyDescent="0.25" r="34" customHeight="1" ht="18.75">
      <c r="A34" s="1"/>
      <c r="B34" s="959" t="s">
        <v>503</v>
      </c>
      <c r="C34" s="959" t="s">
        <v>74</v>
      </c>
      <c r="D34" s="965"/>
      <c r="E34" s="962">
        <f>VLOOKUP(G34,CHOOSE({1,2},'Arapça Kuran'!H:H,'Arapça Kuran'!G:G),2,0)</f>
      </c>
      <c r="F34" s="963" t="s">
        <v>419</v>
      </c>
      <c r="G34" s="966">
        <f>'Rızık için'!D41</f>
      </c>
      <c r="H34" s="967">
        <f>"Eğer Burada Ayet Numarası ve Ayet Çıkmıyorsa ve #YOK yazısı Çıkıyorsa Üst Satırda Yazan Surenin Tamamını Okumalısınız..."</f>
      </c>
      <c r="I34" s="968"/>
      <c r="J34" s="968"/>
      <c r="K34" s="968"/>
      <c r="L34" s="15"/>
      <c r="M34" s="15"/>
      <c r="N34" s="15"/>
      <c r="O34" s="15"/>
      <c r="P34" s="15"/>
      <c r="Q34" s="15"/>
      <c r="R34" s="15"/>
      <c r="S34" s="15"/>
      <c r="T34" s="15"/>
    </row>
    <row x14ac:dyDescent="0.25" r="35" customHeight="1" ht="18.75">
      <c r="A35" s="1"/>
      <c r="B35" s="741"/>
      <c r="C35" s="950"/>
      <c r="D35" s="741"/>
      <c r="E35" s="368"/>
      <c r="F35" s="531"/>
      <c r="G35" s="161"/>
      <c r="H35" s="1"/>
      <c r="I35" s="1"/>
      <c r="J35" s="1"/>
      <c r="K35" s="1"/>
      <c r="L35" s="1"/>
      <c r="M35" s="1"/>
      <c r="N35" s="1"/>
      <c r="O35" s="1"/>
      <c r="P35" s="1"/>
      <c r="Q35" s="1"/>
      <c r="R35" s="1"/>
      <c r="S35" s="1"/>
      <c r="T35" s="1"/>
    </row>
    <row x14ac:dyDescent="0.25" r="36" customHeight="1" ht="18.75">
      <c r="A36" s="1"/>
      <c r="B36" s="959" t="s">
        <v>504</v>
      </c>
      <c r="C36" s="960"/>
      <c r="D36" s="961"/>
      <c r="E36" s="962">
        <f>'Rızık için'!Z37</f>
      </c>
      <c r="F36" s="963">
        <f>'Rızık için'!AA39</f>
      </c>
      <c r="G36" s="964"/>
      <c r="H36" s="15"/>
      <c r="I36" s="15"/>
      <c r="J36" s="15"/>
      <c r="K36" s="15"/>
      <c r="L36" s="15"/>
      <c r="M36" s="15"/>
      <c r="N36" s="15"/>
      <c r="O36" s="15"/>
      <c r="P36" s="15"/>
      <c r="Q36" s="15"/>
      <c r="R36" s="15"/>
      <c r="S36" s="15"/>
      <c r="T36" s="15"/>
    </row>
    <row x14ac:dyDescent="0.25" r="37" customHeight="1" ht="18.75">
      <c r="A37" s="1"/>
      <c r="B37" s="959" t="s">
        <v>505</v>
      </c>
      <c r="C37" s="959" t="s">
        <v>74</v>
      </c>
      <c r="D37" s="965"/>
      <c r="E37" s="962">
        <f>VLOOKUP(G37,CHOOSE({1,2},'Arapça Kuran'!H:H,'Arapça Kuran'!G:G),2,0)</f>
      </c>
      <c r="F37" s="963" t="s">
        <v>419</v>
      </c>
      <c r="G37" s="966">
        <f>'Rızık için'!Y41</f>
      </c>
      <c r="H37" s="967">
        <f>"Eğer Burada Ayet Numarası ve Ayet Çıkmıyorsa ve #YOK yazısı Çıkıyorsa Üst Satırda Yazan Surenin Tamamını Okumalısınız..."</f>
      </c>
      <c r="I37" s="968"/>
      <c r="J37" s="968"/>
      <c r="K37" s="968"/>
      <c r="L37" s="15"/>
      <c r="M37" s="15"/>
      <c r="N37" s="15"/>
      <c r="O37" s="15"/>
      <c r="P37" s="15"/>
      <c r="Q37" s="15"/>
      <c r="R37" s="15"/>
      <c r="S37" s="15"/>
      <c r="T37" s="15"/>
    </row>
    <row x14ac:dyDescent="0.25" r="38" customHeight="1" ht="18.75">
      <c r="A38" s="1"/>
      <c r="B38" s="741"/>
      <c r="C38" s="950"/>
      <c r="D38" s="741"/>
      <c r="E38" s="368"/>
      <c r="F38" s="531"/>
      <c r="G38" s="161"/>
      <c r="H38" s="1"/>
      <c r="I38" s="1"/>
      <c r="J38" s="1"/>
      <c r="K38" s="1"/>
      <c r="L38" s="1"/>
      <c r="M38" s="1"/>
      <c r="N38" s="1"/>
      <c r="O38" s="1"/>
      <c r="P38" s="1"/>
      <c r="Q38" s="1"/>
      <c r="R38" s="1"/>
      <c r="S38" s="1"/>
      <c r="T38" s="1"/>
    </row>
    <row x14ac:dyDescent="0.25" r="39" customHeight="1" ht="24">
      <c r="A39" s="1"/>
      <c r="B39" s="969" t="s">
        <v>506</v>
      </c>
      <c r="C39" s="970" t="s">
        <v>74</v>
      </c>
      <c r="D39" s="971"/>
      <c r="E39" s="972">
        <f>'Hastalığa Yatkın'!N27</f>
      </c>
      <c r="F39" s="972"/>
      <c r="G39" s="969"/>
      <c r="H39" s="1"/>
      <c r="I39" s="1"/>
      <c r="J39" s="1"/>
      <c r="K39" s="1"/>
      <c r="L39" s="1"/>
      <c r="M39" s="1"/>
      <c r="N39" s="1"/>
      <c r="O39" s="1"/>
      <c r="P39" s="1"/>
      <c r="Q39" s="1"/>
      <c r="R39" s="1"/>
      <c r="S39" s="1"/>
      <c r="T39" s="1"/>
    </row>
    <row x14ac:dyDescent="0.25" r="40" customHeight="1" ht="18.75">
      <c r="A40" s="1"/>
      <c r="B40" s="809"/>
      <c r="C40" s="973"/>
      <c r="D40" s="809"/>
      <c r="E40" s="807"/>
      <c r="F40" s="807"/>
      <c r="G40" s="809"/>
      <c r="H40" s="1"/>
      <c r="I40" s="1"/>
      <c r="J40" s="1"/>
      <c r="K40" s="1"/>
      <c r="L40" s="1"/>
      <c r="M40" s="1"/>
      <c r="N40" s="1"/>
      <c r="O40" s="1"/>
      <c r="P40" s="1"/>
      <c r="Q40" s="1"/>
      <c r="R40" s="1"/>
      <c r="S40" s="1"/>
      <c r="T40" s="1"/>
    </row>
    <row x14ac:dyDescent="0.25" r="41" customHeight="1" ht="33">
      <c r="A41" s="1"/>
      <c r="B41" s="974" t="s">
        <v>477</v>
      </c>
      <c r="C41" s="975" t="s">
        <v>74</v>
      </c>
      <c r="D41" s="976"/>
      <c r="E41" s="977">
        <f>'Çift Uyumu'!S27</f>
      </c>
      <c r="F41" s="977"/>
      <c r="G41" s="978"/>
      <c r="H41" s="1"/>
      <c r="I41" s="1"/>
      <c r="J41" s="1"/>
      <c r="K41" s="1"/>
      <c r="L41" s="1"/>
      <c r="M41" s="1"/>
      <c r="N41" s="1"/>
      <c r="O41" s="1"/>
      <c r="P41" s="1"/>
      <c r="Q41" s="1"/>
      <c r="R41" s="1"/>
      <c r="S41" s="1"/>
      <c r="T41" s="1"/>
    </row>
    <row x14ac:dyDescent="0.25" r="42" customHeight="1" ht="18.75">
      <c r="A42" s="1"/>
      <c r="B42" s="809"/>
      <c r="C42" s="973"/>
      <c r="D42" s="809"/>
      <c r="E42" s="807"/>
      <c r="F42" s="807"/>
      <c r="G42" s="809"/>
      <c r="H42" s="1"/>
      <c r="I42" s="1"/>
      <c r="J42" s="1"/>
      <c r="K42" s="1"/>
      <c r="L42" s="1"/>
      <c r="M42" s="1"/>
      <c r="N42" s="1"/>
      <c r="O42" s="1"/>
      <c r="P42" s="1"/>
      <c r="Q42" s="1"/>
      <c r="R42" s="1"/>
      <c r="S42" s="1"/>
      <c r="T42" s="1"/>
    </row>
    <row x14ac:dyDescent="0.25" r="43" customHeight="1" ht="36">
      <c r="A43" s="1"/>
      <c r="B43" s="979" t="s">
        <v>507</v>
      </c>
      <c r="C43" s="980" t="s">
        <v>74</v>
      </c>
      <c r="D43" s="981"/>
      <c r="E43" s="982">
        <f>'Sihir Büyü ve Nazar Analizi'!N27</f>
      </c>
      <c r="F43" s="982"/>
      <c r="G43" s="983"/>
      <c r="H43" s="1"/>
      <c r="I43" s="1"/>
      <c r="J43" s="1"/>
      <c r="K43" s="1"/>
      <c r="L43" s="1"/>
      <c r="M43" s="1"/>
      <c r="N43" s="1"/>
      <c r="O43" s="1"/>
      <c r="P43" s="1"/>
      <c r="Q43" s="1"/>
      <c r="R43" s="1"/>
      <c r="S43" s="1"/>
      <c r="T43" s="1"/>
    </row>
    <row x14ac:dyDescent="0.25" r="44" customHeight="1" ht="18.75">
      <c r="A44" s="1"/>
      <c r="B44" s="809"/>
      <c r="C44" s="973"/>
      <c r="D44" s="809"/>
      <c r="E44" s="807"/>
      <c r="F44" s="807"/>
      <c r="G44" s="809"/>
      <c r="H44" s="1"/>
      <c r="I44" s="1"/>
      <c r="J44" s="1"/>
      <c r="K44" s="1"/>
      <c r="L44" s="1"/>
      <c r="M44" s="1"/>
      <c r="N44" s="1"/>
      <c r="O44" s="1"/>
      <c r="P44" s="1"/>
      <c r="Q44" s="1"/>
      <c r="R44" s="1"/>
      <c r="S44" s="1"/>
      <c r="T44" s="1"/>
    </row>
    <row x14ac:dyDescent="0.25" r="45" customHeight="1" ht="18.75">
      <c r="A45" s="1"/>
      <c r="B45" s="984" t="s">
        <v>508</v>
      </c>
      <c r="C45" s="985" t="s">
        <v>74</v>
      </c>
      <c r="D45" s="800"/>
      <c r="E45" s="986">
        <f>'İsim Koçluğu'!AP6</f>
      </c>
      <c r="F45" s="986"/>
      <c r="G45" s="907"/>
      <c r="H45" s="1"/>
      <c r="I45" s="1"/>
      <c r="J45" s="1"/>
      <c r="K45" s="1"/>
      <c r="L45" s="1"/>
      <c r="M45" s="1"/>
      <c r="N45" s="1"/>
      <c r="O45" s="1"/>
      <c r="P45" s="1"/>
      <c r="Q45" s="1"/>
      <c r="R45" s="1"/>
      <c r="S45" s="1"/>
      <c r="T45" s="1"/>
    </row>
  </sheetData>
  <mergeCells count="8">
    <mergeCell ref="B2:G2"/>
    <mergeCell ref="G8:J8"/>
    <mergeCell ref="E16:F16"/>
    <mergeCell ref="E17:F17"/>
    <mergeCell ref="E39:G39"/>
    <mergeCell ref="E41:G41"/>
    <mergeCell ref="E43:G43"/>
    <mergeCell ref="E45:G4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F42"/>
  <sheetViews>
    <sheetView workbookViewId="0"/>
  </sheetViews>
  <sheetFormatPr defaultRowHeight="15" x14ac:dyDescent="0.25"/>
  <cols>
    <col min="1" max="1" style="739" width="11.147857142857141" customWidth="1" bestFit="1"/>
    <col min="2" max="2" style="157" width="11.147857142857141" customWidth="1" bestFit="1"/>
    <col min="3" max="3" style="157" width="15.290714285714287" customWidth="1" bestFit="1"/>
    <col min="4" max="4" style="158" width="13.005" customWidth="1" bestFit="1"/>
    <col min="5" max="5" style="158" width="6.2907142857142855" customWidth="1" bestFit="1"/>
    <col min="6" max="6" style="158" width="9.147857142857141" customWidth="1" bestFit="1"/>
    <col min="7" max="7" style="366" width="10.719285714285713" customWidth="1" bestFit="1"/>
    <col min="8" max="8" style="158" width="10.719285714285713" customWidth="1" bestFit="1"/>
    <col min="9" max="9" style="159" width="11.719285714285713" customWidth="1" bestFit="1"/>
    <col min="10" max="10" style="158" width="11.719285714285713" customWidth="1" bestFit="1"/>
    <col min="11" max="11" style="158" width="11.576428571428572" customWidth="1" bestFit="1"/>
    <col min="12" max="12" style="158" width="12.290714285714287" customWidth="1" bestFit="1"/>
    <col min="13" max="13" style="159" width="13.862142857142858" customWidth="1" bestFit="1"/>
    <col min="14" max="14" style="158" width="9.719285714285713" customWidth="1" bestFit="1"/>
    <col min="15" max="15" style="158" width="13.43357142857143" customWidth="1" bestFit="1"/>
    <col min="16" max="16" style="158" width="20.433571428571426" customWidth="1" bestFit="1"/>
    <col min="17" max="17" style="158" width="9.005" customWidth="1" bestFit="1"/>
    <col min="18" max="18" style="158" width="6.719285714285714" customWidth="1" bestFit="1"/>
    <col min="19" max="19" style="158" width="7.147857142857143" customWidth="1" bestFit="1"/>
    <col min="20" max="20" style="158" width="10.43357142857143" customWidth="1" bestFit="1"/>
    <col min="21" max="21" style="158" width="10.719285714285713" customWidth="1" bestFit="1"/>
    <col min="22" max="22" style="158" width="8.862142857142858" customWidth="1" bestFit="1"/>
    <col min="23" max="23" style="158" width="9.43357142857143" customWidth="1" bestFit="1"/>
    <col min="24" max="24" style="158" width="9.576428571428572" customWidth="1" bestFit="1"/>
    <col min="25" max="25" style="158" width="9.43357142857143" customWidth="1" bestFit="1"/>
    <col min="26" max="26" style="158" width="12.005" customWidth="1" bestFit="1"/>
    <col min="27" max="27" style="158" width="9.290714285714287" customWidth="1" bestFit="1"/>
    <col min="28" max="28" style="158" width="9.147857142857141" customWidth="1" bestFit="1"/>
    <col min="29" max="29" style="158" width="8.576428571428572" customWidth="1" bestFit="1"/>
    <col min="30" max="30" style="158" width="10.290714285714287" customWidth="1" bestFit="1"/>
    <col min="31" max="31" style="158" width="10.147857142857141" customWidth="1" bestFit="1"/>
    <col min="32" max="32" style="159" width="11.290714285714287" customWidth="1" bestFit="1"/>
    <col min="33" max="33" style="158" width="8.719285714285713" customWidth="1" bestFit="1"/>
    <col min="34" max="34" style="157" width="11.005" customWidth="1" bestFit="1"/>
    <col min="35" max="35" style="157" width="12.147857142857141" customWidth="1" bestFit="1"/>
    <col min="36" max="36" style="157" width="12.290714285714287" customWidth="1" bestFit="1"/>
    <col min="37" max="37" style="157" width="10.862142857142858" customWidth="1" bestFit="1"/>
    <col min="38" max="38" style="157" width="9.719285714285713" customWidth="1" bestFit="1"/>
    <col min="39" max="39" style="157" width="7.719285714285714" customWidth="1" bestFit="1"/>
    <col min="40" max="40" style="157" width="12.576428571428572" customWidth="1" bestFit="1"/>
    <col min="41" max="41" style="157" width="8.719285714285713" customWidth="1" bestFit="1"/>
    <col min="42" max="42" style="157" width="7.719285714285714" customWidth="1" bestFit="1"/>
    <col min="43" max="43" style="157" width="7.719285714285714" customWidth="1" bestFit="1"/>
    <col min="44" max="44" style="157" width="7.719285714285714" customWidth="1" bestFit="1"/>
    <col min="45" max="45" style="157" width="7.719285714285714" customWidth="1" bestFit="1"/>
    <col min="46" max="46" style="157" width="10.862142857142858" customWidth="1" bestFit="1"/>
    <col min="47" max="47" style="158" width="11.290714285714287" customWidth="1" bestFit="1"/>
    <col min="48" max="48" style="159" width="7.719285714285714" customWidth="1" bestFit="1"/>
    <col min="49" max="49" style="157" width="11.43357142857143" customWidth="1" bestFit="1"/>
    <col min="50" max="50" style="157" width="7.719285714285714" customWidth="1" bestFit="1"/>
    <col min="51" max="51" style="157" width="7.719285714285714" customWidth="1" bestFit="1"/>
    <col min="52" max="52" style="157" width="9.862142857142858" customWidth="1" bestFit="1"/>
    <col min="53" max="53" style="157" width="8.43357142857143" customWidth="1" bestFit="1"/>
    <col min="54" max="54" style="157" width="9.147857142857141" customWidth="1" bestFit="1"/>
    <col min="55" max="55" style="739" width="9.147857142857141" customWidth="1" bestFit="1"/>
    <col min="56" max="56" style="739" width="9.147857142857141" customWidth="1" bestFit="1"/>
    <col min="57" max="57" style="157" width="9.147857142857141" customWidth="1" bestFit="1"/>
    <col min="58" max="58" style="157" width="9.147857142857141" customWidth="1" bestFit="1"/>
  </cols>
  <sheetData>
    <row x14ac:dyDescent="0.25" r="1" customHeight="1" ht="18.75">
      <c r="A1" s="367"/>
      <c r="B1" s="1"/>
      <c r="C1" s="1"/>
      <c r="D1" s="821" t="s">
        <v>476</v>
      </c>
      <c r="E1" s="822"/>
      <c r="F1" s="822"/>
      <c r="G1" s="822"/>
      <c r="H1" s="822"/>
      <c r="I1" s="823"/>
      <c r="J1" s="822"/>
      <c r="K1" s="822"/>
      <c r="L1" s="822"/>
      <c r="M1" s="823"/>
      <c r="N1" s="822"/>
      <c r="O1" s="822"/>
      <c r="P1" s="822"/>
      <c r="Q1" s="822"/>
      <c r="R1" s="822"/>
      <c r="S1" s="822"/>
      <c r="T1" s="822"/>
      <c r="U1" s="822"/>
      <c r="V1" s="822"/>
      <c r="W1" s="822"/>
      <c r="X1" s="823"/>
      <c r="Y1" s="822"/>
      <c r="Z1" s="822"/>
      <c r="AA1" s="822"/>
      <c r="AB1" s="822"/>
      <c r="AC1" s="822"/>
      <c r="AD1" s="822"/>
      <c r="AE1" s="822"/>
      <c r="AF1" s="823"/>
      <c r="AG1" s="822"/>
      <c r="AH1" s="824"/>
      <c r="AI1" s="824"/>
      <c r="AJ1" s="824"/>
      <c r="AK1" s="824"/>
      <c r="AL1" s="824"/>
      <c r="AM1" s="824"/>
      <c r="AN1" s="824"/>
      <c r="AO1" s="824"/>
      <c r="AP1" s="824"/>
      <c r="AQ1" s="824"/>
      <c r="AR1" s="824"/>
      <c r="AS1" s="824"/>
      <c r="AT1" s="824"/>
      <c r="AU1" s="822"/>
      <c r="AV1" s="823"/>
      <c r="AW1" s="824"/>
      <c r="AX1" s="824"/>
      <c r="AY1" s="824"/>
      <c r="AZ1" s="825"/>
      <c r="BA1" s="1"/>
      <c r="BB1" s="1"/>
      <c r="BC1" s="367"/>
      <c r="BD1" s="367"/>
      <c r="BE1" s="1"/>
      <c r="BF1" s="1"/>
    </row>
    <row x14ac:dyDescent="0.25" r="2" customHeight="1" ht="18.75">
      <c r="A2" s="367"/>
      <c r="B2" s="1"/>
      <c r="C2" s="1"/>
      <c r="D2" s="4"/>
      <c r="E2" s="4"/>
      <c r="F2" s="4"/>
      <c r="G2" s="4"/>
      <c r="H2" s="4"/>
      <c r="I2" s="3"/>
      <c r="J2" s="4"/>
      <c r="K2" s="4"/>
      <c r="L2" s="4"/>
      <c r="M2" s="3"/>
      <c r="N2" s="4"/>
      <c r="O2" s="4"/>
      <c r="P2" s="4"/>
      <c r="Q2" s="4"/>
      <c r="R2" s="4"/>
      <c r="S2" s="4"/>
      <c r="T2" s="4"/>
      <c r="U2" s="4"/>
      <c r="V2" s="4"/>
      <c r="W2" s="4"/>
      <c r="X2" s="3"/>
      <c r="Y2" s="4"/>
      <c r="Z2" s="4"/>
      <c r="AA2" s="4"/>
      <c r="AB2" s="4"/>
      <c r="AC2" s="4"/>
      <c r="AD2" s="4"/>
      <c r="AE2" s="4"/>
      <c r="AF2" s="3"/>
      <c r="AG2" s="4"/>
      <c r="AH2" s="1"/>
      <c r="AI2" s="1"/>
      <c r="AJ2" s="1"/>
      <c r="AK2" s="1"/>
      <c r="AL2" s="1"/>
      <c r="AM2" s="1"/>
      <c r="AN2" s="1"/>
      <c r="AO2" s="1"/>
      <c r="AP2" s="1"/>
      <c r="AQ2" s="1"/>
      <c r="AR2" s="1"/>
      <c r="AS2" s="1"/>
      <c r="AT2" s="1"/>
      <c r="AU2" s="4"/>
      <c r="AV2" s="3"/>
      <c r="AW2" s="1"/>
      <c r="AX2" s="1"/>
      <c r="AY2" s="1"/>
      <c r="AZ2" s="1"/>
      <c r="BA2" s="1"/>
      <c r="BB2" s="1"/>
      <c r="BC2" s="367"/>
      <c r="BD2" s="367"/>
      <c r="BE2" s="1"/>
      <c r="BF2" s="1"/>
    </row>
    <row x14ac:dyDescent="0.25" r="3" customHeight="1" ht="18.75">
      <c r="A3" s="367"/>
      <c r="B3" s="307"/>
      <c r="C3" s="307"/>
      <c r="D3" s="308"/>
      <c r="E3" s="308"/>
      <c r="F3" s="308"/>
      <c r="G3" s="308"/>
      <c r="H3" s="308"/>
      <c r="I3" s="309"/>
      <c r="J3" s="308"/>
      <c r="K3" s="308"/>
      <c r="L3" s="308"/>
      <c r="M3" s="309"/>
      <c r="N3" s="308"/>
      <c r="O3" s="308"/>
      <c r="P3" s="308"/>
      <c r="Q3" s="308"/>
      <c r="R3" s="308"/>
      <c r="S3" s="308"/>
      <c r="T3" s="308"/>
      <c r="U3" s="308"/>
      <c r="V3" s="308"/>
      <c r="W3" s="308"/>
      <c r="X3" s="309"/>
      <c r="Y3" s="308"/>
      <c r="Z3" s="308"/>
      <c r="AA3" s="308"/>
      <c r="AB3" s="308"/>
      <c r="AC3" s="308"/>
      <c r="AD3" s="308"/>
      <c r="AE3" s="308"/>
      <c r="AF3" s="309"/>
      <c r="AG3" s="308"/>
      <c r="AH3" s="307"/>
      <c r="AI3" s="307"/>
      <c r="AJ3" s="307"/>
      <c r="AK3" s="307"/>
      <c r="AL3" s="307"/>
      <c r="AM3" s="307"/>
      <c r="AN3" s="307"/>
      <c r="AO3" s="307"/>
      <c r="AP3" s="307"/>
      <c r="AQ3" s="307"/>
      <c r="AR3" s="307"/>
      <c r="AS3" s="307"/>
      <c r="AT3" s="307"/>
      <c r="AU3" s="308"/>
      <c r="AV3" s="309"/>
      <c r="AW3" s="307"/>
      <c r="AX3" s="307"/>
      <c r="AY3" s="307"/>
      <c r="AZ3" s="307"/>
      <c r="BA3" s="307"/>
      <c r="BB3" s="307"/>
      <c r="BC3" s="367"/>
      <c r="BD3" s="367"/>
      <c r="BE3" s="1"/>
      <c r="BF3" s="1"/>
    </row>
    <row x14ac:dyDescent="0.25" r="4" customHeight="1" ht="76.5">
      <c r="A4" s="367"/>
      <c r="B4" s="307"/>
      <c r="C4" s="310" t="s">
        <v>477</v>
      </c>
      <c r="D4" s="311"/>
      <c r="E4" s="311"/>
      <c r="F4" s="311"/>
      <c r="G4" s="311"/>
      <c r="H4" s="311"/>
      <c r="I4" s="312"/>
      <c r="J4" s="311"/>
      <c r="K4" s="311"/>
      <c r="L4" s="311"/>
      <c r="M4" s="312"/>
      <c r="N4" s="311"/>
      <c r="O4" s="311"/>
      <c r="P4" s="311"/>
      <c r="Q4" s="311"/>
      <c r="R4" s="311"/>
      <c r="S4" s="311"/>
      <c r="T4" s="311"/>
      <c r="U4" s="311"/>
      <c r="V4" s="311"/>
      <c r="W4" s="311"/>
      <c r="X4" s="312"/>
      <c r="Y4" s="311"/>
      <c r="Z4" s="311"/>
      <c r="AA4" s="311"/>
      <c r="AB4" s="311"/>
      <c r="AC4" s="311"/>
      <c r="AD4" s="311"/>
      <c r="AE4" s="311"/>
      <c r="AF4" s="312"/>
      <c r="AG4" s="311"/>
      <c r="AH4" s="310"/>
      <c r="AI4" s="310"/>
      <c r="AJ4" s="310"/>
      <c r="AK4" s="310"/>
      <c r="AL4" s="310"/>
      <c r="AM4" s="310"/>
      <c r="AN4" s="310"/>
      <c r="AO4" s="310"/>
      <c r="AP4" s="310"/>
      <c r="AQ4" s="310"/>
      <c r="AR4" s="310"/>
      <c r="AS4" s="310"/>
      <c r="AT4" s="310"/>
      <c r="AU4" s="311"/>
      <c r="AV4" s="312"/>
      <c r="AW4" s="310"/>
      <c r="AX4" s="310"/>
      <c r="AY4" s="310"/>
      <c r="AZ4" s="310"/>
      <c r="BA4" s="310"/>
      <c r="BB4" s="307"/>
      <c r="BC4" s="367"/>
      <c r="BD4" s="367"/>
      <c r="BE4" s="1"/>
      <c r="BF4" s="1"/>
    </row>
    <row x14ac:dyDescent="0.25" r="5" customHeight="1" ht="18.75" hidden="1">
      <c r="A5" s="367"/>
      <c r="B5" s="307"/>
      <c r="C5" s="829" t="s">
        <v>30</v>
      </c>
      <c r="D5" s="25" t="s">
        <v>31</v>
      </c>
      <c r="E5" s="25" t="s">
        <v>32</v>
      </c>
      <c r="F5" s="25" t="s">
        <v>33</v>
      </c>
      <c r="G5" s="25" t="s">
        <v>34</v>
      </c>
      <c r="H5" s="25" t="s">
        <v>35</v>
      </c>
      <c r="I5" s="372" t="s">
        <v>36</v>
      </c>
      <c r="J5" s="25" t="s">
        <v>37</v>
      </c>
      <c r="K5" s="25" t="s">
        <v>38</v>
      </c>
      <c r="L5" s="25" t="s">
        <v>39</v>
      </c>
      <c r="M5" s="372" t="s">
        <v>40</v>
      </c>
      <c r="N5" s="25" t="s">
        <v>41</v>
      </c>
      <c r="O5" s="25" t="s">
        <v>42</v>
      </c>
      <c r="P5" s="25" t="s">
        <v>43</v>
      </c>
      <c r="Q5" s="25" t="s">
        <v>44</v>
      </c>
      <c r="R5" s="25" t="s">
        <v>45</v>
      </c>
      <c r="S5" s="25" t="s">
        <v>46</v>
      </c>
      <c r="T5" s="25" t="s">
        <v>47</v>
      </c>
      <c r="U5" s="25" t="s">
        <v>48</v>
      </c>
      <c r="V5" s="25" t="s">
        <v>49</v>
      </c>
      <c r="W5" s="25" t="s">
        <v>50</v>
      </c>
      <c r="X5" s="25" t="s">
        <v>51</v>
      </c>
      <c r="Y5" s="25" t="s">
        <v>52</v>
      </c>
      <c r="Z5" s="25" t="s">
        <v>53</v>
      </c>
      <c r="AA5" s="25" t="s">
        <v>54</v>
      </c>
      <c r="AB5" s="25" t="s">
        <v>55</v>
      </c>
      <c r="AC5" s="25" t="s">
        <v>56</v>
      </c>
      <c r="AD5" s="25" t="s">
        <v>57</v>
      </c>
      <c r="AE5" s="25" t="s">
        <v>58</v>
      </c>
      <c r="AF5" s="26">
        <v>0</v>
      </c>
      <c r="AG5" s="623" t="s">
        <v>59</v>
      </c>
      <c r="AH5" s="1"/>
      <c r="AI5" s="1"/>
      <c r="AJ5" s="1"/>
      <c r="AK5" s="1"/>
      <c r="AL5" s="1"/>
      <c r="AM5" s="1"/>
      <c r="AN5" s="1"/>
      <c r="AO5" s="1"/>
      <c r="AP5" s="1"/>
      <c r="AQ5" s="1"/>
      <c r="AR5" s="1"/>
      <c r="AS5" s="1"/>
      <c r="AT5" s="1"/>
      <c r="AU5" s="4"/>
      <c r="AV5" s="3"/>
      <c r="AW5" s="1"/>
      <c r="AX5" s="1"/>
      <c r="AY5" s="1"/>
      <c r="AZ5" s="1"/>
      <c r="BA5" s="1"/>
      <c r="BB5" s="307"/>
      <c r="BC5" s="367"/>
      <c r="BD5" s="367"/>
      <c r="BE5" s="1"/>
      <c r="BF5" s="1"/>
    </row>
    <row x14ac:dyDescent="0.25" r="6" customHeight="1" ht="18.75" hidden="1">
      <c r="A6" s="367"/>
      <c r="B6" s="307"/>
      <c r="C6" s="829" t="s">
        <v>60</v>
      </c>
      <c r="D6" s="28">
        <v>10</v>
      </c>
      <c r="E6" s="28">
        <v>6</v>
      </c>
      <c r="F6" s="28">
        <v>5</v>
      </c>
      <c r="G6" s="28">
        <v>50</v>
      </c>
      <c r="H6" s="28">
        <v>40</v>
      </c>
      <c r="I6" s="28">
        <v>30</v>
      </c>
      <c r="J6" s="28">
        <v>20</v>
      </c>
      <c r="K6" s="28">
        <v>100</v>
      </c>
      <c r="L6" s="28">
        <v>80</v>
      </c>
      <c r="M6" s="28">
        <v>1000</v>
      </c>
      <c r="N6" s="28">
        <v>70</v>
      </c>
      <c r="O6" s="28">
        <v>900</v>
      </c>
      <c r="P6" s="28">
        <v>9</v>
      </c>
      <c r="Q6" s="28">
        <v>800</v>
      </c>
      <c r="R6" s="28">
        <v>90</v>
      </c>
      <c r="S6" s="28">
        <v>300</v>
      </c>
      <c r="T6" s="28">
        <v>60</v>
      </c>
      <c r="U6" s="28">
        <v>7</v>
      </c>
      <c r="V6" s="28">
        <v>200</v>
      </c>
      <c r="W6" s="28">
        <v>700</v>
      </c>
      <c r="X6" s="28">
        <v>4</v>
      </c>
      <c r="Y6" s="28">
        <v>600</v>
      </c>
      <c r="Z6" s="28">
        <v>8</v>
      </c>
      <c r="AA6" s="28">
        <v>3</v>
      </c>
      <c r="AB6" s="28">
        <v>500</v>
      </c>
      <c r="AC6" s="28">
        <v>400</v>
      </c>
      <c r="AD6" s="28">
        <v>2</v>
      </c>
      <c r="AE6" s="28">
        <v>1</v>
      </c>
      <c r="AF6" s="29">
        <v>0</v>
      </c>
      <c r="AG6" s="28">
        <v>1</v>
      </c>
      <c r="AH6" s="1"/>
      <c r="AI6" s="1"/>
      <c r="AJ6" s="1"/>
      <c r="AK6" s="1"/>
      <c r="AL6" s="1"/>
      <c r="AM6" s="1"/>
      <c r="AN6" s="1"/>
      <c r="AO6" s="1"/>
      <c r="AP6" s="1"/>
      <c r="AQ6" s="1"/>
      <c r="AR6" s="1"/>
      <c r="AS6" s="1"/>
      <c r="AT6" s="1"/>
      <c r="AU6" s="4"/>
      <c r="AV6" s="3"/>
      <c r="AW6" s="1"/>
      <c r="AX6" s="1"/>
      <c r="AY6" s="1"/>
      <c r="AZ6" s="1"/>
      <c r="BA6" s="1"/>
      <c r="BB6" s="307"/>
      <c r="BC6" s="367"/>
      <c r="BD6" s="367"/>
      <c r="BE6" s="1"/>
      <c r="BF6" s="1"/>
    </row>
    <row x14ac:dyDescent="0.25" r="7" customHeight="1" ht="18.75" hidden="1">
      <c r="A7" s="367"/>
      <c r="B7" s="307"/>
      <c r="C7" s="830" t="s">
        <v>61</v>
      </c>
      <c r="D7" s="28" t="s">
        <v>62</v>
      </c>
      <c r="E7" s="28" t="s">
        <v>63</v>
      </c>
      <c r="F7" s="28" t="s">
        <v>62</v>
      </c>
      <c r="G7" s="28" t="s">
        <v>62</v>
      </c>
      <c r="H7" s="28" t="s">
        <v>62</v>
      </c>
      <c r="I7" s="97" t="s">
        <v>62</v>
      </c>
      <c r="J7" s="28" t="s">
        <v>62</v>
      </c>
      <c r="K7" s="28" t="s">
        <v>62</v>
      </c>
      <c r="L7" s="28" t="s">
        <v>63</v>
      </c>
      <c r="M7" s="97" t="s">
        <v>63</v>
      </c>
      <c r="N7" s="28" t="s">
        <v>62</v>
      </c>
      <c r="O7" s="28" t="s">
        <v>63</v>
      </c>
      <c r="P7" s="28" t="s">
        <v>62</v>
      </c>
      <c r="Q7" s="28" t="s">
        <v>63</v>
      </c>
      <c r="R7" s="28" t="s">
        <v>62</v>
      </c>
      <c r="S7" s="28" t="s">
        <v>63</v>
      </c>
      <c r="T7" s="28" t="s">
        <v>62</v>
      </c>
      <c r="U7" s="28" t="s">
        <v>63</v>
      </c>
      <c r="V7" s="28" t="s">
        <v>62</v>
      </c>
      <c r="W7" s="28" t="s">
        <v>63</v>
      </c>
      <c r="X7" s="28" t="s">
        <v>63</v>
      </c>
      <c r="Y7" s="28" t="s">
        <v>63</v>
      </c>
      <c r="Z7" s="28" t="s">
        <v>62</v>
      </c>
      <c r="AA7" s="28" t="s">
        <v>63</v>
      </c>
      <c r="AB7" s="28" t="s">
        <v>63</v>
      </c>
      <c r="AC7" s="28" t="s">
        <v>63</v>
      </c>
      <c r="AD7" s="28" t="s">
        <v>63</v>
      </c>
      <c r="AE7" s="28" t="s">
        <v>62</v>
      </c>
      <c r="AF7" s="29">
        <v>0</v>
      </c>
      <c r="AG7" s="28" t="s">
        <v>62</v>
      </c>
      <c r="AH7" s="1"/>
      <c r="AI7" s="1"/>
      <c r="AJ7" s="1"/>
      <c r="AK7" s="1"/>
      <c r="AL7" s="1"/>
      <c r="AM7" s="1"/>
      <c r="AN7" s="1"/>
      <c r="AO7" s="1"/>
      <c r="AP7" s="1"/>
      <c r="AQ7" s="1"/>
      <c r="AR7" s="1"/>
      <c r="AS7" s="1"/>
      <c r="AT7" s="1"/>
      <c r="AU7" s="4"/>
      <c r="AV7" s="3"/>
      <c r="AW7" s="1"/>
      <c r="AX7" s="1"/>
      <c r="AY7" s="1"/>
      <c r="AZ7" s="1"/>
      <c r="BA7" s="1"/>
      <c r="BB7" s="307"/>
      <c r="BC7" s="367"/>
      <c r="BD7" s="367"/>
      <c r="BE7" s="831"/>
      <c r="BF7" s="831"/>
    </row>
    <row x14ac:dyDescent="0.25" r="8" customHeight="1" ht="18.75" hidden="1">
      <c r="A8" s="367"/>
      <c r="B8" s="307"/>
      <c r="C8" s="830" t="s">
        <v>64</v>
      </c>
      <c r="D8" s="28" t="s">
        <v>65</v>
      </c>
      <c r="E8" s="28" t="s">
        <v>66</v>
      </c>
      <c r="F8" s="28" t="s">
        <v>65</v>
      </c>
      <c r="G8" s="28" t="s">
        <v>65</v>
      </c>
      <c r="H8" s="28" t="s">
        <v>66</v>
      </c>
      <c r="I8" s="97" t="s">
        <v>65</v>
      </c>
      <c r="J8" s="28" t="s">
        <v>66</v>
      </c>
      <c r="K8" s="28" t="s">
        <v>65</v>
      </c>
      <c r="L8" s="28" t="s">
        <v>66</v>
      </c>
      <c r="M8" s="97" t="s">
        <v>65</v>
      </c>
      <c r="N8" s="28" t="s">
        <v>65</v>
      </c>
      <c r="O8" s="28" t="s">
        <v>65</v>
      </c>
      <c r="P8" s="28" t="s">
        <v>65</v>
      </c>
      <c r="Q8" s="28" t="s">
        <v>66</v>
      </c>
      <c r="R8" s="28" t="s">
        <v>65</v>
      </c>
      <c r="S8" s="28" t="s">
        <v>65</v>
      </c>
      <c r="T8" s="28" t="s">
        <v>66</v>
      </c>
      <c r="U8" s="28" t="s">
        <v>65</v>
      </c>
      <c r="V8" s="28" t="s">
        <v>66</v>
      </c>
      <c r="W8" s="28" t="s">
        <v>65</v>
      </c>
      <c r="X8" s="28" t="s">
        <v>66</v>
      </c>
      <c r="Y8" s="28" t="s">
        <v>66</v>
      </c>
      <c r="Z8" s="28" t="s">
        <v>66</v>
      </c>
      <c r="AA8" s="28" t="s">
        <v>65</v>
      </c>
      <c r="AB8" s="28" t="s">
        <v>65</v>
      </c>
      <c r="AC8" s="28" t="s">
        <v>66</v>
      </c>
      <c r="AD8" s="28" t="s">
        <v>66</v>
      </c>
      <c r="AE8" s="28" t="s">
        <v>65</v>
      </c>
      <c r="AF8" s="29">
        <v>0</v>
      </c>
      <c r="AG8" s="28" t="s">
        <v>65</v>
      </c>
      <c r="AH8" s="1"/>
      <c r="AI8" s="1"/>
      <c r="AJ8" s="1"/>
      <c r="AK8" s="1"/>
      <c r="AL8" s="1"/>
      <c r="AM8" s="1"/>
      <c r="AN8" s="1"/>
      <c r="AO8" s="1"/>
      <c r="AP8" s="1"/>
      <c r="AQ8" s="1"/>
      <c r="AR8" s="1"/>
      <c r="AS8" s="1"/>
      <c r="AT8" s="1"/>
      <c r="AU8" s="4"/>
      <c r="AV8" s="3"/>
      <c r="AW8" s="1"/>
      <c r="AX8" s="1"/>
      <c r="AY8" s="1"/>
      <c r="AZ8" s="1"/>
      <c r="BA8" s="1"/>
      <c r="BB8" s="307"/>
      <c r="BC8" s="367"/>
      <c r="BD8" s="367"/>
      <c r="BE8" s="1"/>
      <c r="BF8" s="1"/>
    </row>
    <row x14ac:dyDescent="0.25" r="9" customHeight="1" ht="18.75" hidden="1">
      <c r="A9" s="367"/>
      <c r="B9" s="307"/>
      <c r="C9" s="830" t="s">
        <v>67</v>
      </c>
      <c r="D9" s="28" t="s">
        <v>68</v>
      </c>
      <c r="E9" s="28" t="s">
        <v>68</v>
      </c>
      <c r="F9" s="28" t="s">
        <v>69</v>
      </c>
      <c r="G9" s="28" t="s">
        <v>68</v>
      </c>
      <c r="H9" s="28" t="s">
        <v>69</v>
      </c>
      <c r="I9" s="97" t="s">
        <v>70</v>
      </c>
      <c r="J9" s="28" t="s">
        <v>71</v>
      </c>
      <c r="K9" s="28" t="s">
        <v>71</v>
      </c>
      <c r="L9" s="28" t="s">
        <v>69</v>
      </c>
      <c r="M9" s="97" t="s">
        <v>70</v>
      </c>
      <c r="N9" s="28" t="s">
        <v>70</v>
      </c>
      <c r="O9" s="28" t="s">
        <v>71</v>
      </c>
      <c r="P9" s="28" t="s">
        <v>69</v>
      </c>
      <c r="Q9" s="28" t="s">
        <v>68</v>
      </c>
      <c r="R9" s="28" t="s">
        <v>68</v>
      </c>
      <c r="S9" s="28" t="s">
        <v>69</v>
      </c>
      <c r="T9" s="28" t="s">
        <v>71</v>
      </c>
      <c r="U9" s="28" t="s">
        <v>71</v>
      </c>
      <c r="V9" s="28" t="s">
        <v>70</v>
      </c>
      <c r="W9" s="28" t="s">
        <v>69</v>
      </c>
      <c r="X9" s="28" t="s">
        <v>70</v>
      </c>
      <c r="Y9" s="28" t="s">
        <v>70</v>
      </c>
      <c r="Z9" s="28" t="s">
        <v>70</v>
      </c>
      <c r="AA9" s="28" t="s">
        <v>71</v>
      </c>
      <c r="AB9" s="28" t="s">
        <v>71</v>
      </c>
      <c r="AC9" s="28" t="s">
        <v>68</v>
      </c>
      <c r="AD9" s="28" t="s">
        <v>68</v>
      </c>
      <c r="AE9" s="28" t="s">
        <v>69</v>
      </c>
      <c r="AF9" s="29">
        <v>0</v>
      </c>
      <c r="AG9" s="28" t="s">
        <v>69</v>
      </c>
      <c r="AH9" s="1"/>
      <c r="AI9" s="1"/>
      <c r="AJ9" s="1"/>
      <c r="AK9" s="1"/>
      <c r="AL9" s="1"/>
      <c r="AM9" s="1"/>
      <c r="AN9" s="1"/>
      <c r="AO9" s="1"/>
      <c r="AP9" s="1"/>
      <c r="AQ9" s="1"/>
      <c r="AR9" s="1"/>
      <c r="AS9" s="1"/>
      <c r="AT9" s="1"/>
      <c r="AU9" s="4"/>
      <c r="AV9" s="3"/>
      <c r="AW9" s="1"/>
      <c r="AX9" s="1"/>
      <c r="AY9" s="1"/>
      <c r="AZ9" s="1"/>
      <c r="BA9" s="1"/>
      <c r="BB9" s="307"/>
      <c r="BC9" s="367"/>
      <c r="BD9" s="367"/>
      <c r="BE9" s="1"/>
      <c r="BF9" s="1"/>
    </row>
    <row x14ac:dyDescent="0.25" r="10" customHeight="1" ht="18.75">
      <c r="A10" s="367"/>
      <c r="B10" s="307"/>
      <c r="C10" s="2"/>
      <c r="D10" s="4"/>
      <c r="E10" s="4"/>
      <c r="F10" s="4"/>
      <c r="G10" s="4"/>
      <c r="H10" s="4"/>
      <c r="I10" s="3"/>
      <c r="J10" s="4"/>
      <c r="K10" s="4"/>
      <c r="L10" s="4"/>
      <c r="M10" s="3"/>
      <c r="N10" s="4"/>
      <c r="O10" s="4"/>
      <c r="P10" s="4"/>
      <c r="Q10" s="4"/>
      <c r="R10" s="4"/>
      <c r="S10" s="4"/>
      <c r="T10" s="4"/>
      <c r="U10" s="4"/>
      <c r="V10" s="4"/>
      <c r="W10" s="4"/>
      <c r="X10" s="3"/>
      <c r="Y10" s="4"/>
      <c r="Z10" s="4"/>
      <c r="AA10" s="4"/>
      <c r="AB10" s="4"/>
      <c r="AC10" s="4"/>
      <c r="AD10" s="4"/>
      <c r="AE10" s="4"/>
      <c r="AF10" s="3"/>
      <c r="AG10" s="4"/>
      <c r="AH10" s="1"/>
      <c r="AI10" s="1"/>
      <c r="AJ10" s="1"/>
      <c r="AK10" s="1"/>
      <c r="AL10" s="1"/>
      <c r="AM10" s="1"/>
      <c r="AN10" s="1"/>
      <c r="AO10" s="1"/>
      <c r="AP10" s="1"/>
      <c r="AQ10" s="1"/>
      <c r="AR10" s="1"/>
      <c r="AS10" s="1"/>
      <c r="AT10" s="1"/>
      <c r="AU10" s="4"/>
      <c r="AV10" s="3"/>
      <c r="AW10" s="1"/>
      <c r="AX10" s="1"/>
      <c r="AY10" s="1"/>
      <c r="AZ10" s="1"/>
      <c r="BA10" s="1"/>
      <c r="BB10" s="307"/>
      <c r="BC10" s="367"/>
      <c r="BD10" s="367"/>
      <c r="BE10" s="1"/>
      <c r="BF10" s="1"/>
    </row>
    <row x14ac:dyDescent="0.25" r="11" customHeight="1" ht="18.75">
      <c r="A11" s="367"/>
      <c r="B11" s="307"/>
      <c r="C11" s="2"/>
      <c r="D11" s="4"/>
      <c r="E11" s="4"/>
      <c r="F11" s="4"/>
      <c r="G11" s="4"/>
      <c r="H11" s="4"/>
      <c r="I11" s="3"/>
      <c r="J11" s="4"/>
      <c r="K11" s="4"/>
      <c r="L11" s="4"/>
      <c r="M11" s="3"/>
      <c r="N11" s="4"/>
      <c r="O11" s="4"/>
      <c r="P11" s="4"/>
      <c r="Q11" s="4"/>
      <c r="R11" s="4"/>
      <c r="S11" s="4"/>
      <c r="T11" s="4"/>
      <c r="U11" s="4"/>
      <c r="V11" s="4"/>
      <c r="W11" s="4"/>
      <c r="X11" s="3"/>
      <c r="Y11" s="4"/>
      <c r="Z11" s="4"/>
      <c r="AA11" s="4"/>
      <c r="AB11" s="4"/>
      <c r="AC11" s="4"/>
      <c r="AD11" s="4"/>
      <c r="AE11" s="4"/>
      <c r="AF11" s="3"/>
      <c r="AG11" s="4"/>
      <c r="AH11" s="1"/>
      <c r="AI11" s="1"/>
      <c r="AJ11" s="1"/>
      <c r="AK11" s="1"/>
      <c r="AL11" s="1"/>
      <c r="AM11" s="1"/>
      <c r="AN11" s="1"/>
      <c r="AO11" s="1"/>
      <c r="AP11" s="1"/>
      <c r="AQ11" s="1"/>
      <c r="AR11" s="1"/>
      <c r="AS11" s="1"/>
      <c r="AT11" s="1"/>
      <c r="AU11" s="4"/>
      <c r="AV11" s="3"/>
      <c r="AW11" s="1"/>
      <c r="AX11" s="1"/>
      <c r="AY11" s="1"/>
      <c r="AZ11" s="1"/>
      <c r="BA11" s="1"/>
      <c r="BB11" s="307"/>
      <c r="BC11" s="367"/>
      <c r="BD11" s="367"/>
      <c r="BE11" s="1"/>
      <c r="BF11" s="1"/>
    </row>
    <row x14ac:dyDescent="0.25" r="12" customHeight="1" ht="18.75">
      <c r="A12" s="367"/>
      <c r="B12" s="307"/>
      <c r="C12" s="2"/>
      <c r="D12" s="4"/>
      <c r="E12" s="4"/>
      <c r="F12" s="4"/>
      <c r="G12" s="4"/>
      <c r="H12" s="4"/>
      <c r="I12" s="3"/>
      <c r="J12" s="4"/>
      <c r="K12" s="4"/>
      <c r="L12" s="4"/>
      <c r="M12" s="3"/>
      <c r="N12" s="4"/>
      <c r="O12" s="4"/>
      <c r="P12" s="4"/>
      <c r="Q12" s="4"/>
      <c r="R12" s="4"/>
      <c r="S12" s="4"/>
      <c r="T12" s="4"/>
      <c r="U12" s="4"/>
      <c r="V12" s="4"/>
      <c r="W12" s="4"/>
      <c r="X12" s="3"/>
      <c r="Y12" s="4"/>
      <c r="Z12" s="4"/>
      <c r="AA12" s="4"/>
      <c r="AB12" s="4"/>
      <c r="AC12" s="4"/>
      <c r="AD12" s="4"/>
      <c r="AE12" s="4"/>
      <c r="AF12" s="3"/>
      <c r="AG12" s="4"/>
      <c r="AH12" s="1"/>
      <c r="AI12" s="1"/>
      <c r="AJ12" s="1"/>
      <c r="AK12" s="1"/>
      <c r="AL12" s="1"/>
      <c r="AM12" s="1"/>
      <c r="AN12" s="1"/>
      <c r="AO12" s="1"/>
      <c r="AP12" s="1"/>
      <c r="AQ12" s="1"/>
      <c r="AR12" s="1"/>
      <c r="AS12" s="1"/>
      <c r="AT12" s="1"/>
      <c r="AU12" s="4"/>
      <c r="AV12" s="3"/>
      <c r="AW12" s="1"/>
      <c r="AX12" s="1"/>
      <c r="AY12" s="1"/>
      <c r="AZ12" s="1"/>
      <c r="BA12" s="1"/>
      <c r="BB12" s="307"/>
      <c r="BC12" s="367"/>
      <c r="BD12" s="367"/>
      <c r="BE12" s="1"/>
      <c r="BF12" s="1"/>
    </row>
    <row x14ac:dyDescent="0.25" r="13" customHeight="1" ht="18.75">
      <c r="A13" s="367"/>
      <c r="B13" s="307"/>
      <c r="C13" s="2"/>
      <c r="D13" s="4"/>
      <c r="E13" s="4"/>
      <c r="F13" s="4"/>
      <c r="G13" s="4"/>
      <c r="H13" s="4"/>
      <c r="I13" s="3"/>
      <c r="J13" s="4"/>
      <c r="K13" s="4"/>
      <c r="L13" s="4"/>
      <c r="M13" s="3"/>
      <c r="N13" s="4"/>
      <c r="O13" s="4"/>
      <c r="P13" s="4"/>
      <c r="Q13" s="4"/>
      <c r="R13" s="4"/>
      <c r="S13" s="4"/>
      <c r="T13" s="4"/>
      <c r="U13" s="4"/>
      <c r="V13" s="4"/>
      <c r="W13" s="4"/>
      <c r="X13" s="3"/>
      <c r="Y13" s="4"/>
      <c r="Z13" s="4"/>
      <c r="AA13" s="4"/>
      <c r="AB13" s="4"/>
      <c r="AC13" s="4"/>
      <c r="AD13" s="4"/>
      <c r="AE13" s="4"/>
      <c r="AF13" s="3"/>
      <c r="AG13" s="4"/>
      <c r="AH13" s="1"/>
      <c r="AI13" s="1"/>
      <c r="AJ13" s="1"/>
      <c r="AK13" s="1"/>
      <c r="AL13" s="1"/>
      <c r="AM13" s="1"/>
      <c r="AN13" s="1"/>
      <c r="AO13" s="1"/>
      <c r="AP13" s="1"/>
      <c r="AQ13" s="1"/>
      <c r="AR13" s="1"/>
      <c r="AS13" s="1"/>
      <c r="AT13" s="1"/>
      <c r="AU13" s="4"/>
      <c r="AV13" s="3"/>
      <c r="AW13" s="1"/>
      <c r="AX13" s="1"/>
      <c r="AY13" s="1"/>
      <c r="AZ13" s="1"/>
      <c r="BA13" s="1"/>
      <c r="BB13" s="307"/>
      <c r="BC13" s="367"/>
      <c r="BD13" s="367"/>
      <c r="BE13" s="1"/>
      <c r="BF13" s="1"/>
    </row>
    <row x14ac:dyDescent="0.25" r="14" customHeight="1" ht="18.75">
      <c r="A14" s="367"/>
      <c r="B14" s="307"/>
      <c r="C14" s="2"/>
      <c r="D14" s="4"/>
      <c r="E14" s="4"/>
      <c r="F14" s="4"/>
      <c r="G14" s="4"/>
      <c r="H14" s="4"/>
      <c r="I14" s="3"/>
      <c r="J14" s="4"/>
      <c r="K14" s="4"/>
      <c r="L14" s="4"/>
      <c r="M14" s="3"/>
      <c r="N14" s="4"/>
      <c r="O14" s="4"/>
      <c r="P14" s="4"/>
      <c r="Q14" s="4"/>
      <c r="R14" s="4"/>
      <c r="S14" s="4"/>
      <c r="T14" s="4"/>
      <c r="U14" s="4"/>
      <c r="V14" s="4"/>
      <c r="W14" s="4"/>
      <c r="X14" s="3"/>
      <c r="Y14" s="4"/>
      <c r="Z14" s="4"/>
      <c r="AA14" s="4"/>
      <c r="AB14" s="4"/>
      <c r="AC14" s="4"/>
      <c r="AD14" s="4"/>
      <c r="AE14" s="4"/>
      <c r="AF14" s="3"/>
      <c r="AG14" s="4"/>
      <c r="AH14" s="1"/>
      <c r="AI14" s="1"/>
      <c r="AJ14" s="1"/>
      <c r="AK14" s="1"/>
      <c r="AL14" s="1"/>
      <c r="AM14" s="1"/>
      <c r="AN14" s="1"/>
      <c r="AO14" s="1"/>
      <c r="AP14" s="1"/>
      <c r="AQ14" s="1"/>
      <c r="AR14" s="1"/>
      <c r="AS14" s="1"/>
      <c r="AT14" s="1"/>
      <c r="AU14" s="4"/>
      <c r="AV14" s="3"/>
      <c r="AW14" s="1"/>
      <c r="AX14" s="1"/>
      <c r="AY14" s="1"/>
      <c r="AZ14" s="1"/>
      <c r="BA14" s="1"/>
      <c r="BB14" s="307"/>
      <c r="BC14" s="367"/>
      <c r="BD14" s="367"/>
      <c r="BE14" s="1"/>
      <c r="BF14" s="1"/>
    </row>
    <row x14ac:dyDescent="0.25" r="15" customHeight="1" ht="18.75">
      <c r="A15" s="367"/>
      <c r="B15" s="307"/>
      <c r="C15" s="867"/>
      <c r="D15" s="862"/>
      <c r="E15" s="862"/>
      <c r="F15" s="862"/>
      <c r="G15" s="862"/>
      <c r="H15" s="862"/>
      <c r="I15" s="863"/>
      <c r="J15" s="862"/>
      <c r="K15" s="862"/>
      <c r="L15" s="862"/>
      <c r="M15" s="863"/>
      <c r="N15" s="862"/>
      <c r="O15" s="862"/>
      <c r="P15" s="862"/>
      <c r="Q15" s="862"/>
      <c r="R15" s="862"/>
      <c r="S15" s="862"/>
      <c r="T15" s="862"/>
      <c r="U15" s="862"/>
      <c r="V15" s="862"/>
      <c r="W15" s="862"/>
      <c r="X15" s="863"/>
      <c r="Y15" s="862"/>
      <c r="Z15" s="862"/>
      <c r="AA15" s="862"/>
      <c r="AB15" s="862"/>
      <c r="AC15" s="862"/>
      <c r="AD15" s="862"/>
      <c r="AE15" s="862"/>
      <c r="AF15" s="863"/>
      <c r="AG15" s="862"/>
      <c r="AH15" s="864"/>
      <c r="AI15" s="864"/>
      <c r="AJ15" s="864"/>
      <c r="AK15" s="864"/>
      <c r="AL15" s="864"/>
      <c r="AM15" s="864"/>
      <c r="AN15" s="864"/>
      <c r="AO15" s="864"/>
      <c r="AP15" s="864"/>
      <c r="AQ15" s="864"/>
      <c r="AR15" s="864"/>
      <c r="AS15" s="864"/>
      <c r="AT15" s="864"/>
      <c r="AU15" s="862"/>
      <c r="AV15" s="863"/>
      <c r="AW15" s="864"/>
      <c r="AX15" s="864"/>
      <c r="AY15" s="864"/>
      <c r="AZ15" s="864"/>
      <c r="BA15" s="865"/>
      <c r="BB15" s="307"/>
      <c r="BC15" s="367"/>
      <c r="BD15" s="367"/>
      <c r="BE15" s="1"/>
      <c r="BF15" s="1"/>
    </row>
    <row x14ac:dyDescent="0.25" r="16" customHeight="1" ht="33">
      <c r="A16" s="367"/>
      <c r="B16" s="307"/>
      <c r="C16" s="53"/>
      <c r="D16" s="4"/>
      <c r="E16" s="4"/>
      <c r="F16" s="4"/>
      <c r="G16" s="4"/>
      <c r="H16" s="4"/>
      <c r="I16" s="3"/>
      <c r="J16" s="4"/>
      <c r="K16" s="4"/>
      <c r="L16" s="4"/>
      <c r="M16" s="3"/>
      <c r="N16" s="4"/>
      <c r="O16" s="4"/>
      <c r="P16" s="4"/>
      <c r="Q16" s="4"/>
      <c r="R16" s="4"/>
      <c r="S16" s="4"/>
      <c r="T16" s="54"/>
      <c r="U16" s="4"/>
      <c r="V16" s="4"/>
      <c r="W16" s="4"/>
      <c r="X16" s="3"/>
      <c r="Y16" s="4"/>
      <c r="Z16" s="4"/>
      <c r="AA16" s="4"/>
      <c r="AB16" s="320"/>
      <c r="AC16" s="4"/>
      <c r="AD16" s="868" t="s">
        <v>478</v>
      </c>
      <c r="AE16" s="868"/>
      <c r="AF16" s="869"/>
      <c r="AG16" s="868"/>
      <c r="AH16" s="870"/>
      <c r="AI16" s="870"/>
      <c r="AJ16" s="1"/>
      <c r="AK16" s="1"/>
      <c r="AL16" s="1"/>
      <c r="AM16" s="1"/>
      <c r="AN16" s="1"/>
      <c r="AO16" s="1"/>
      <c r="AP16" s="1"/>
      <c r="AQ16" s="1"/>
      <c r="AR16" s="1"/>
      <c r="AS16" s="1"/>
      <c r="AT16" s="1"/>
      <c r="AU16" s="4"/>
      <c r="AV16" s="3"/>
      <c r="AW16" s="1"/>
      <c r="AX16" s="1"/>
      <c r="AY16" s="1"/>
      <c r="AZ16" s="1"/>
      <c r="BA16" s="42"/>
      <c r="BB16" s="307"/>
      <c r="BC16" s="367"/>
      <c r="BD16" s="367"/>
      <c r="BE16" s="1"/>
      <c r="BF16" s="1"/>
    </row>
    <row x14ac:dyDescent="0.25" r="17" customHeight="1" ht="31.5">
      <c r="A17" s="367"/>
      <c r="B17" s="307"/>
      <c r="C17" s="53"/>
      <c r="D17" s="4"/>
      <c r="E17" s="4"/>
      <c r="F17" s="4"/>
      <c r="G17" s="4"/>
      <c r="H17" s="4"/>
      <c r="I17" s="3"/>
      <c r="J17" s="4"/>
      <c r="K17" s="4"/>
      <c r="L17" s="4"/>
      <c r="M17" s="321"/>
      <c r="N17" s="321"/>
      <c r="O17" s="321"/>
      <c r="P17" s="321"/>
      <c r="Q17" s="321"/>
      <c r="R17" s="321"/>
      <c r="S17" s="321"/>
      <c r="T17" s="321"/>
      <c r="U17" s="321"/>
      <c r="V17" s="321"/>
      <c r="W17" s="871">
        <f>SUM(D20:AB20)</f>
      </c>
      <c r="X17" s="872">
        <f>'Ana Sayfa'!C43</f>
      </c>
      <c r="Y17" s="873"/>
      <c r="Z17" s="873"/>
      <c r="AA17" s="873"/>
      <c r="AB17" s="873"/>
      <c r="AC17" s="321"/>
      <c r="AD17" s="321"/>
      <c r="AE17" s="4"/>
      <c r="AF17" s="3"/>
      <c r="AG17" s="4"/>
      <c r="AH17" s="1"/>
      <c r="AI17" s="1"/>
      <c r="AJ17" s="62"/>
      <c r="AK17" s="321"/>
      <c r="AL17" s="321"/>
      <c r="AM17" s="321"/>
      <c r="AN17" s="321"/>
      <c r="AO17" s="321"/>
      <c r="AP17" s="321"/>
      <c r="AQ17" s="321"/>
      <c r="AR17" s="321"/>
      <c r="AS17" s="321"/>
      <c r="AT17" s="321"/>
      <c r="AU17" s="832">
        <f>SUM(AC20:BA20)</f>
      </c>
      <c r="AV17" s="833">
        <f>'Ana Sayfa'!C37</f>
      </c>
      <c r="AW17" s="834"/>
      <c r="AX17" s="834"/>
      <c r="AY17" s="834"/>
      <c r="AZ17" s="834"/>
      <c r="BA17" s="835"/>
      <c r="BB17" s="307"/>
      <c r="BC17" s="367"/>
      <c r="BD17" s="367"/>
      <c r="BE17" s="1"/>
      <c r="BF17" s="1"/>
    </row>
    <row x14ac:dyDescent="0.25" r="18" customHeight="1" ht="54.75">
      <c r="A18" s="367"/>
      <c r="B18" s="307"/>
      <c r="C18" s="874"/>
      <c r="D18" s="326">
        <f>_xlfn.CONCAT(MID(P18,_xlfn.SEQUENCE(LEN(P18)),1)&amp;" ")</f>
      </c>
      <c r="E18" s="326"/>
      <c r="F18" s="326"/>
      <c r="G18" s="326"/>
      <c r="H18" s="326"/>
      <c r="I18" s="327"/>
      <c r="J18" s="326"/>
      <c r="K18" s="326"/>
      <c r="L18" s="326"/>
      <c r="M18" s="327"/>
      <c r="N18" s="326"/>
      <c r="O18" s="326"/>
      <c r="P18" s="335">
        <f>SUBSTITUTE(X18, " ", "")</f>
      </c>
      <c r="Q18" s="335"/>
      <c r="R18" s="335"/>
      <c r="S18" s="335"/>
      <c r="T18" s="335"/>
      <c r="U18" s="335"/>
      <c r="V18" s="335"/>
      <c r="W18" s="335"/>
      <c r="X18" s="875">
        <f>'Ana Sayfa'!C46</f>
      </c>
      <c r="Y18" s="876"/>
      <c r="Z18" s="876"/>
      <c r="AA18" s="876"/>
      <c r="AB18" s="876"/>
      <c r="AC18" s="334"/>
      <c r="AD18" s="77"/>
      <c r="AE18" s="77"/>
      <c r="AF18" s="582">
        <f>_xlfn.CONCAT(MID(AO18,_xlfn.SEQUENCE(LEN(AO18)),1)&amp;" ")</f>
      </c>
      <c r="AG18" s="319"/>
      <c r="AH18" s="877"/>
      <c r="AI18" s="877"/>
      <c r="AJ18" s="877"/>
      <c r="AK18" s="877"/>
      <c r="AL18" s="877"/>
      <c r="AM18" s="877"/>
      <c r="AN18" s="878"/>
      <c r="AO18" s="879">
        <f>SUBSTITUTE(AV18, " ", "")</f>
      </c>
      <c r="AP18" s="880"/>
      <c r="AQ18" s="880"/>
      <c r="AR18" s="880"/>
      <c r="AS18" s="880"/>
      <c r="AT18" s="880"/>
      <c r="AU18" s="881"/>
      <c r="AV18" s="836">
        <f>'Ana Sayfa'!C40</f>
      </c>
      <c r="AW18" s="837"/>
      <c r="AX18" s="837"/>
      <c r="AY18" s="837"/>
      <c r="AZ18" s="837"/>
      <c r="BA18" s="838"/>
      <c r="BB18" s="307"/>
      <c r="BC18" s="367"/>
      <c r="BD18" s="367"/>
      <c r="BE18" s="1"/>
      <c r="BF18" s="1"/>
    </row>
    <row x14ac:dyDescent="0.25" r="19" customHeight="1" ht="47.25">
      <c r="A19" s="367"/>
      <c r="B19" s="307"/>
      <c r="C19" s="339"/>
      <c r="D19" s="882">
        <f>MID($D$18,49,1)</f>
      </c>
      <c r="E19" s="882">
        <f>MID($D$18,47,1)</f>
      </c>
      <c r="F19" s="882">
        <f>MID($D$18,45,1)</f>
      </c>
      <c r="G19" s="882">
        <f>MID($D$18,43,1)</f>
      </c>
      <c r="H19" s="882">
        <f>MID($D$18,41,1)</f>
      </c>
      <c r="I19" s="883">
        <f>MID($D$18,39,1)</f>
      </c>
      <c r="J19" s="882">
        <f>MID($D$18,37,1)</f>
      </c>
      <c r="K19" s="882">
        <f>MID($D$18,35,1)</f>
      </c>
      <c r="L19" s="882">
        <f>MID($D$18,33,1)</f>
      </c>
      <c r="M19" s="883">
        <f>MID($D$18,31,1)</f>
      </c>
      <c r="N19" s="882">
        <f>MID($D$18,29,1)</f>
      </c>
      <c r="O19" s="882">
        <f>MID($D$18,27,1)</f>
      </c>
      <c r="P19" s="882">
        <f>MID($D$18,25,1)</f>
      </c>
      <c r="Q19" s="882">
        <f>MID($D$18,23,1)</f>
      </c>
      <c r="R19" s="882">
        <f>MID($D$18,21,1)</f>
      </c>
      <c r="S19" s="882">
        <f>MID($D$18,19,1)</f>
      </c>
      <c r="T19" s="882">
        <f>MID($D$18,17,1)</f>
      </c>
      <c r="U19" s="882">
        <f>MID($D$18,15,1)</f>
      </c>
      <c r="V19" s="882">
        <f>MID($D$18,13,1)</f>
      </c>
      <c r="W19" s="882">
        <f>MID($D$18,11,1)</f>
      </c>
      <c r="X19" s="883">
        <f>MID($D$18,9,1)</f>
      </c>
      <c r="Y19" s="882">
        <f>MID($D$18,7,1)</f>
      </c>
      <c r="Z19" s="882">
        <f>MID($D$18,5,1)</f>
      </c>
      <c r="AA19" s="882">
        <f>MID($D$18,3,1)</f>
      </c>
      <c r="AB19" s="882">
        <f>MID($D$18,1,1)</f>
      </c>
      <c r="AC19" s="87">
        <f>MID($AF$18,49,1)</f>
      </c>
      <c r="AD19" s="87">
        <f>MID($AF$18,47,1)</f>
      </c>
      <c r="AE19" s="87">
        <f>MID($AF$18,45,1)</f>
      </c>
      <c r="AF19" s="86">
        <f>MID($AF$18,43,1)</f>
      </c>
      <c r="AG19" s="87">
        <f>MID($AF$18,41,1)</f>
      </c>
      <c r="AH19" s="88">
        <f>MID($AF$18,39,1)</f>
      </c>
      <c r="AI19" s="88">
        <f>MID($AF$18,37,1)</f>
      </c>
      <c r="AJ19" s="88">
        <f>MID($AF$18,35,1)</f>
      </c>
      <c r="AK19" s="88">
        <f>MID($AF$18,33,1)</f>
      </c>
      <c r="AL19" s="88">
        <f>MID($AF$18,31,1)</f>
      </c>
      <c r="AM19" s="88">
        <f>MID($AF$18,29,1)</f>
      </c>
      <c r="AN19" s="88">
        <f>MID($AF$18,27,1)</f>
      </c>
      <c r="AO19" s="88">
        <f>MID($AF$18,25,1)</f>
      </c>
      <c r="AP19" s="88">
        <f>MID($AF$18,23,1)</f>
      </c>
      <c r="AQ19" s="88">
        <f>MID($AF$18,21,1)</f>
      </c>
      <c r="AR19" s="88">
        <f>MID($AF$18,19,1)</f>
      </c>
      <c r="AS19" s="88">
        <f>MID($AF$18,17,1)</f>
      </c>
      <c r="AT19" s="88">
        <f>MID($AF$18,15,1)</f>
      </c>
      <c r="AU19" s="87">
        <f>MID($AF$18,13,1)</f>
      </c>
      <c r="AV19" s="86">
        <f>MID($AF$18,11,1)</f>
      </c>
      <c r="AW19" s="88">
        <f>MID($AF$18,9,1)</f>
      </c>
      <c r="AX19" s="88">
        <f>MID($AF$18,7,1)</f>
      </c>
      <c r="AY19" s="88">
        <f>MID($AF$18,5,1)</f>
      </c>
      <c r="AZ19" s="88">
        <f>MID($AF$18,3,1)</f>
      </c>
      <c r="BA19" s="88">
        <f>MID($AF$18,1,1)</f>
      </c>
      <c r="BB19" s="307"/>
      <c r="BC19" s="367"/>
      <c r="BD19" s="367"/>
      <c r="BE19" s="1"/>
      <c r="BF19" s="1"/>
    </row>
    <row x14ac:dyDescent="0.25" r="20" customHeight="1" ht="42">
      <c r="A20" s="367"/>
      <c r="B20" s="307"/>
      <c r="C20" s="344" t="s">
        <v>60</v>
      </c>
      <c r="D20" s="63">
        <f>IFERROR(HLOOKUP(D19,'Ebced Ana Sayfa'!$D$5:$BY$9,2,0),"")</f>
      </c>
      <c r="E20" s="63">
        <f>IFERROR(HLOOKUP(E19,'Ebced Ana Sayfa'!$D$5:$BY$9,2,0),"")</f>
      </c>
      <c r="F20" s="63">
        <f>IFERROR(HLOOKUP(F19,'Ebced Ana Sayfa'!$D$5:$BY$9,2,0),"")</f>
      </c>
      <c r="G20" s="63">
        <f>IFERROR(HLOOKUP(G19,'Ebced Ana Sayfa'!$D$5:$BY$9,2,0),"")</f>
      </c>
      <c r="H20" s="63">
        <f>IFERROR(HLOOKUP(H19,'Ebced Ana Sayfa'!$D$5:$BY$9,2,0),"")</f>
      </c>
      <c r="I20" s="63">
        <f>IFERROR(HLOOKUP(I19,'Ebced Ana Sayfa'!$D$5:$BY$9,2,0),"")</f>
      </c>
      <c r="J20" s="63">
        <f>IFERROR(HLOOKUP(J19,'Ebced Ana Sayfa'!$D$5:$BY$9,2,0),"")</f>
      </c>
      <c r="K20" s="63">
        <f>IFERROR(HLOOKUP(K19,'Ebced Ana Sayfa'!$D$5:$BY$9,2,0),"")</f>
      </c>
      <c r="L20" s="63">
        <f>IFERROR(HLOOKUP(L19,'Ebced Ana Sayfa'!$D$5:$BY$9,2,0),"")</f>
      </c>
      <c r="M20" s="63">
        <f>IFERROR(HLOOKUP(M19,'Ebced Ana Sayfa'!$D$5:$BY$9,2,0),"")</f>
      </c>
      <c r="N20" s="63">
        <f>IFERROR(HLOOKUP(N19,'Ebced Ana Sayfa'!$D$5:$BY$9,2,0),"")</f>
      </c>
      <c r="O20" s="63">
        <f>IFERROR(HLOOKUP(O19,'Ebced Ana Sayfa'!$D$5:$BY$9,2,0),"")</f>
      </c>
      <c r="P20" s="63">
        <f>IFERROR(HLOOKUP(P19,'Ebced Ana Sayfa'!$D$5:$BY$9,2,0),"")</f>
      </c>
      <c r="Q20" s="63">
        <f>IFERROR(HLOOKUP(Q19,'Ebced Ana Sayfa'!$D$5:$BY$9,2,0),"")</f>
      </c>
      <c r="R20" s="63">
        <f>IFERROR(HLOOKUP(R19,'Ebced Ana Sayfa'!$D$5:$BY$9,2,0),"")</f>
      </c>
      <c r="S20" s="63">
        <f>IFERROR(HLOOKUP(S19,'Ebced Ana Sayfa'!$D$5:$BY$9,2,0),"")</f>
      </c>
      <c r="T20" s="63">
        <f>IFERROR(HLOOKUP(T19,'Ebced Ana Sayfa'!$D$5:$BY$9,2,0),"")</f>
      </c>
      <c r="U20" s="63">
        <f>IFERROR(HLOOKUP(U19,'Ebced Ana Sayfa'!$D$5:$BY$9,2,0),"")</f>
      </c>
      <c r="V20" s="63">
        <f>IFERROR(HLOOKUP(V19,'Ebced Ana Sayfa'!$D$5:$BY$9,2,0),"")</f>
      </c>
      <c r="W20" s="63">
        <f>IFERROR(HLOOKUP(W19,'Ebced Ana Sayfa'!$D$5:$BY$9,2,0),"")</f>
      </c>
      <c r="X20" s="63">
        <f>IFERROR(HLOOKUP(X19,'Ebced Ana Sayfa'!$D$5:$BY$9,2,0),"")</f>
      </c>
      <c r="Y20" s="63">
        <f>IFERROR(HLOOKUP(Y19,'Ebced Ana Sayfa'!$D$5:$BY$9,2,0),"")</f>
      </c>
      <c r="Z20" s="63">
        <f>IFERROR(HLOOKUP(Z19,'Ebced Ana Sayfa'!$D$5:$BY$9,2,0),"")</f>
      </c>
      <c r="AA20" s="63">
        <f>IFERROR(HLOOKUP(AA19,'Ebced Ana Sayfa'!$D$5:$BY$9,2,0),"")</f>
      </c>
      <c r="AB20" s="63">
        <f>IFERROR(HLOOKUP(AB19,'Ebced Ana Sayfa'!$D$5:$BY$9,2,0),"")</f>
      </c>
      <c r="AC20" s="63">
        <f>IFERROR(HLOOKUP(AC19,'Ebced Ana Sayfa'!$D$5:$BY$9,2,0),"")</f>
      </c>
      <c r="AD20" s="63">
        <f>IFERROR(HLOOKUP(AD19,'Ebced Ana Sayfa'!$D$5:$BY$9,2,0),"")</f>
      </c>
      <c r="AE20" s="63">
        <f>IFERROR(HLOOKUP(AE19,'Ebced Ana Sayfa'!$D$5:$BY$9,2,0),"")</f>
      </c>
      <c r="AF20" s="63">
        <f>IFERROR(HLOOKUP(AF19,'Ebced Ana Sayfa'!$D$5:$BY$9,2,0),"")</f>
      </c>
      <c r="AG20" s="63">
        <f>IFERROR(HLOOKUP(AG19,'Ebced Ana Sayfa'!$D$5:$BY$9,2,0),"")</f>
      </c>
      <c r="AH20" s="63">
        <f>IFERROR(HLOOKUP(AH19,'Ebced Ana Sayfa'!$D$5:$BY$9,2,0),"")</f>
      </c>
      <c r="AI20" s="63">
        <f>IFERROR(HLOOKUP(AI19,'Ebced Ana Sayfa'!$D$5:$BY$9,2,0),"")</f>
      </c>
      <c r="AJ20" s="63">
        <f>IFERROR(HLOOKUP(AJ19,'Ebced Ana Sayfa'!$D$5:$BY$9,2,0),"")</f>
      </c>
      <c r="AK20" s="63">
        <f>IFERROR(HLOOKUP(AK19,'Ebced Ana Sayfa'!$D$5:$BY$9,2,0),"")</f>
      </c>
      <c r="AL20" s="63">
        <f>IFERROR(HLOOKUP(AL19,'Ebced Ana Sayfa'!$D$5:$BY$9,2,0),"")</f>
      </c>
      <c r="AM20" s="63">
        <f>IFERROR(HLOOKUP(AM19,'Ebced Ana Sayfa'!$D$5:$BY$9,2,0),"")</f>
      </c>
      <c r="AN20" s="63">
        <f>IFERROR(HLOOKUP(AN19,'Ebced Ana Sayfa'!$D$5:$BY$9,2,0),"")</f>
      </c>
      <c r="AO20" s="63">
        <f>IFERROR(HLOOKUP(AO19,'Ebced Ana Sayfa'!$D$5:$BY$9,2,0),"")</f>
      </c>
      <c r="AP20" s="63">
        <f>IFERROR(HLOOKUP(AP19,'Ebced Ana Sayfa'!$D$5:$BY$9,2,0),"")</f>
      </c>
      <c r="AQ20" s="63">
        <f>IFERROR(HLOOKUP(AQ19,'Ebced Ana Sayfa'!$D$5:$BY$9,2,0),"")</f>
      </c>
      <c r="AR20" s="63">
        <f>IFERROR(HLOOKUP(AR19,'Ebced Ana Sayfa'!$D$5:$BY$9,2,0),"")</f>
      </c>
      <c r="AS20" s="63">
        <f>IFERROR(HLOOKUP(AS19,'Ebced Ana Sayfa'!$D$5:$BY$9,2,0),"")</f>
      </c>
      <c r="AT20" s="63">
        <f>IFERROR(HLOOKUP(AT19,'Ebced Ana Sayfa'!$D$5:$BY$9,2,0),"")</f>
      </c>
      <c r="AU20" s="63">
        <f>IFERROR(HLOOKUP(AU19,'Ebced Ana Sayfa'!$D$5:$BY$9,2,0),"")</f>
      </c>
      <c r="AV20" s="63">
        <f>IFERROR(HLOOKUP(AV19,'Ebced Ana Sayfa'!$D$5:$BY$9,2,0),"")</f>
      </c>
      <c r="AW20" s="63">
        <f>IFERROR(HLOOKUP(AW19,'Ebced Ana Sayfa'!$D$5:$BY$9,2,0),"")</f>
      </c>
      <c r="AX20" s="63">
        <f>IFERROR(HLOOKUP(AX19,'Ebced Ana Sayfa'!$D$5:$BY$9,2,0),"")</f>
      </c>
      <c r="AY20" s="63">
        <f>IFERROR(HLOOKUP(AY19,'Ebced Ana Sayfa'!$D$5:$BY$9,2,0),"")</f>
      </c>
      <c r="AZ20" s="63">
        <f>IFERROR(HLOOKUP(AZ19,'Ebced Ana Sayfa'!$D$5:$BY$9,2,0),"")</f>
      </c>
      <c r="BA20" s="63">
        <f>IFERROR(HLOOKUP(BA19,'Ebced Ana Sayfa'!$D$5:$BY$9,2,0),"")</f>
      </c>
      <c r="BB20" s="307"/>
      <c r="BC20" s="367"/>
      <c r="BD20" s="367"/>
      <c r="BE20" s="1"/>
      <c r="BF20" s="1"/>
    </row>
    <row x14ac:dyDescent="0.25" r="21" customHeight="1" ht="31.5">
      <c r="A21" s="367"/>
      <c r="B21" s="307"/>
      <c r="C21" s="345" t="s">
        <v>61</v>
      </c>
      <c r="D21" s="63">
        <f>IFERROR(HLOOKUP(D19,'Ebced Ana Sayfa'!$D$5:$BY$9,3,0),"")</f>
      </c>
      <c r="E21" s="63">
        <f>IFERROR(HLOOKUP(E19,'Ebced Ana Sayfa'!$D$5:$BY$9,3,0),"")</f>
      </c>
      <c r="F21" s="63">
        <f>IFERROR(HLOOKUP(F19,'Ebced Ana Sayfa'!$D$5:$BY$9,3,0),"")</f>
      </c>
      <c r="G21" s="63">
        <f>IFERROR(HLOOKUP(G19,'Ebced Ana Sayfa'!$D$5:$BY$9,3,0),"")</f>
      </c>
      <c r="H21" s="63">
        <f>IFERROR(HLOOKUP(H19,'Ebced Ana Sayfa'!$D$5:$BY$9,3,0),"")</f>
      </c>
      <c r="I21" s="63">
        <f>IFERROR(HLOOKUP(I19,'Ebced Ana Sayfa'!$D$5:$BY$9,3,0),"")</f>
      </c>
      <c r="J21" s="63">
        <f>IFERROR(HLOOKUP(J19,'Ebced Ana Sayfa'!$D$5:$BY$9,3,0),"")</f>
      </c>
      <c r="K21" s="63">
        <f>IFERROR(HLOOKUP(K19,'Ebced Ana Sayfa'!$D$5:$BY$9,3,0),"")</f>
      </c>
      <c r="L21" s="63">
        <f>IFERROR(HLOOKUP(L19,'Ebced Ana Sayfa'!$D$5:$BY$9,3,0),"")</f>
      </c>
      <c r="M21" s="63">
        <f>IFERROR(HLOOKUP(M19,'Ebced Ana Sayfa'!$D$5:$BY$9,3,0),"")</f>
      </c>
      <c r="N21" s="63">
        <f>IFERROR(HLOOKUP(N19,'Ebced Ana Sayfa'!$D$5:$BY$9,3,0),"")</f>
      </c>
      <c r="O21" s="63">
        <f>IFERROR(HLOOKUP(O19,'Ebced Ana Sayfa'!$D$5:$BY$9,3,0),"")</f>
      </c>
      <c r="P21" s="63">
        <f>IFERROR(HLOOKUP(P19,'Ebced Ana Sayfa'!$D$5:$BY$9,3,0),"")</f>
      </c>
      <c r="Q21" s="63">
        <f>IFERROR(HLOOKUP(Q19,'Ebced Ana Sayfa'!$D$5:$BY$9,3,0),"")</f>
      </c>
      <c r="R21" s="63">
        <f>IFERROR(HLOOKUP(R19,'Ebced Ana Sayfa'!$D$5:$BY$9,3,0),"")</f>
      </c>
      <c r="S21" s="63">
        <f>IFERROR(HLOOKUP(S19,'Ebced Ana Sayfa'!$D$5:$BY$9,3,0),"")</f>
      </c>
      <c r="T21" s="63">
        <f>IFERROR(HLOOKUP(T19,'Ebced Ana Sayfa'!$D$5:$BY$9,3,0),"")</f>
      </c>
      <c r="U21" s="63">
        <f>IFERROR(HLOOKUP(U19,'Ebced Ana Sayfa'!$D$5:$BY$9,3,0),"")</f>
      </c>
      <c r="V21" s="63">
        <f>IFERROR(HLOOKUP(V19,'Ebced Ana Sayfa'!$D$5:$BY$9,3,0),"")</f>
      </c>
      <c r="W21" s="63">
        <f>IFERROR(HLOOKUP(W19,'Ebced Ana Sayfa'!$D$5:$BY$9,3,0),"")</f>
      </c>
      <c r="X21" s="63">
        <f>IFERROR(HLOOKUP(X19,'Ebced Ana Sayfa'!$D$5:$BY$9,3,0),"")</f>
      </c>
      <c r="Y21" s="63">
        <f>IFERROR(HLOOKUP(Y19,'Ebced Ana Sayfa'!$D$5:$BY$9,3,0),"")</f>
      </c>
      <c r="Z21" s="63">
        <f>IFERROR(HLOOKUP(Z19,'Ebced Ana Sayfa'!$D$5:$BY$9,3,0),"")</f>
      </c>
      <c r="AA21" s="63">
        <f>IFERROR(HLOOKUP(AA19,'Ebced Ana Sayfa'!$D$5:$BY$9,3,0),"")</f>
      </c>
      <c r="AB21" s="63">
        <f>IFERROR(HLOOKUP(AB19,'Ebced Ana Sayfa'!$D$5:$BY$9,3,0),"")</f>
      </c>
      <c r="AC21" s="63">
        <f>IFERROR(HLOOKUP(AC19,'Ebced Ana Sayfa'!$D$5:$BY$9,3,0),"")</f>
      </c>
      <c r="AD21" s="63">
        <f>IFERROR(HLOOKUP(AD19,'Ebced Ana Sayfa'!$D$5:$BY$9,3,0),"")</f>
      </c>
      <c r="AE21" s="63">
        <f>IFERROR(HLOOKUP(AE19,'Ebced Ana Sayfa'!$D$5:$BY$9,3,0),"")</f>
      </c>
      <c r="AF21" s="63">
        <f>IFERROR(HLOOKUP(AF19,'Ebced Ana Sayfa'!$D$5:$BY$9,3,0),"")</f>
      </c>
      <c r="AG21" s="63">
        <f>IFERROR(HLOOKUP(AG19,'Ebced Ana Sayfa'!$D$5:$BY$9,3,0),"")</f>
      </c>
      <c r="AH21" s="63">
        <f>IFERROR(HLOOKUP(AH19,'Ebced Ana Sayfa'!$D$5:$BY$9,3,0),"")</f>
      </c>
      <c r="AI21" s="63">
        <f>IFERROR(HLOOKUP(AI19,'Ebced Ana Sayfa'!$D$5:$BY$9,3,0),"")</f>
      </c>
      <c r="AJ21" s="63">
        <f>IFERROR(HLOOKUP(AJ19,'Ebced Ana Sayfa'!$D$5:$BY$9,3,0),"")</f>
      </c>
      <c r="AK21" s="63">
        <f>IFERROR(HLOOKUP(AK19,'Ebced Ana Sayfa'!$D$5:$BY$9,3,0),"")</f>
      </c>
      <c r="AL21" s="63">
        <f>IFERROR(HLOOKUP(AL19,'Ebced Ana Sayfa'!$D$5:$BY$9,3,0),"")</f>
      </c>
      <c r="AM21" s="63">
        <f>IFERROR(HLOOKUP(AM19,'Ebced Ana Sayfa'!$D$5:$BY$9,3,0),"")</f>
      </c>
      <c r="AN21" s="63">
        <f>IFERROR(HLOOKUP(AN19,'Ebced Ana Sayfa'!$D$5:$BY$9,3,0),"")</f>
      </c>
      <c r="AO21" s="63">
        <f>IFERROR(HLOOKUP(AO19,'Ebced Ana Sayfa'!$D$5:$BY$9,3,0),"")</f>
      </c>
      <c r="AP21" s="63">
        <f>IFERROR(HLOOKUP(AP19,'Ebced Ana Sayfa'!$D$5:$BY$9,3,0),"")</f>
      </c>
      <c r="AQ21" s="63">
        <f>IFERROR(HLOOKUP(AQ19,'Ebced Ana Sayfa'!$D$5:$BY$9,3,0),"")</f>
      </c>
      <c r="AR21" s="63">
        <f>IFERROR(HLOOKUP(AR19,'Ebced Ana Sayfa'!$D$5:$BY$9,3,0),"")</f>
      </c>
      <c r="AS21" s="63">
        <f>IFERROR(HLOOKUP(AS19,'Ebced Ana Sayfa'!$D$5:$BY$9,3,0),"")</f>
      </c>
      <c r="AT21" s="63">
        <f>IFERROR(HLOOKUP(AT19,'Ebced Ana Sayfa'!$D$5:$BY$9,3,0),"")</f>
      </c>
      <c r="AU21" s="63">
        <f>IFERROR(HLOOKUP(AU19,'Ebced Ana Sayfa'!$D$5:$BY$9,3,0),"")</f>
      </c>
      <c r="AV21" s="63">
        <f>IFERROR(HLOOKUP(AV19,'Ebced Ana Sayfa'!$D$5:$BY$9,3,0),"")</f>
      </c>
      <c r="AW21" s="63">
        <f>IFERROR(HLOOKUP(AW19,'Ebced Ana Sayfa'!$D$5:$BY$9,3,0),"")</f>
      </c>
      <c r="AX21" s="63">
        <f>IFERROR(HLOOKUP(AX19,'Ebced Ana Sayfa'!$D$5:$BY$9,3,0),"")</f>
      </c>
      <c r="AY21" s="63">
        <f>IFERROR(HLOOKUP(AY19,'Ebced Ana Sayfa'!$D$5:$BY$9,3,0),"")</f>
      </c>
      <c r="AZ21" s="63">
        <f>IFERROR(HLOOKUP(AZ19,'Ebced Ana Sayfa'!$D$5:$BY$9,3,0),"")</f>
      </c>
      <c r="BA21" s="63">
        <f>IFERROR(HLOOKUP(BA19,'Ebced Ana Sayfa'!$D$5:$BY$9,3,0),"")</f>
      </c>
      <c r="BB21" s="307"/>
      <c r="BC21" s="367"/>
      <c r="BD21" s="367"/>
      <c r="BE21" s="1"/>
      <c r="BF21" s="1"/>
    </row>
    <row x14ac:dyDescent="0.25" r="22" customHeight="1" ht="30">
      <c r="A22" s="367"/>
      <c r="B22" s="307"/>
      <c r="C22" s="345" t="s">
        <v>64</v>
      </c>
      <c r="D22" s="63">
        <f>IFERROR(HLOOKUP(D19,'Ebced Ana Sayfa'!$D$5:$BY$9,4,0),"")</f>
      </c>
      <c r="E22" s="63">
        <f>IFERROR(HLOOKUP(E19,'Ebced Ana Sayfa'!$D$5:$BY$9,4,0),"")</f>
      </c>
      <c r="F22" s="63">
        <f>IFERROR(HLOOKUP(F19,'Ebced Ana Sayfa'!$D$5:$BY$9,4,0),"")</f>
      </c>
      <c r="G22" s="63">
        <f>IFERROR(HLOOKUP(G19,'Ebced Ana Sayfa'!$D$5:$BY$9,4,0),"")</f>
      </c>
      <c r="H22" s="63">
        <f>IFERROR(HLOOKUP(H19,'Ebced Ana Sayfa'!$D$5:$BY$9,4,0),"")</f>
      </c>
      <c r="I22" s="63">
        <f>IFERROR(HLOOKUP(I19,'Ebced Ana Sayfa'!$D$5:$BY$9,4,0),"")</f>
      </c>
      <c r="J22" s="63">
        <f>IFERROR(HLOOKUP(J19,'Ebced Ana Sayfa'!$D$5:$BY$9,4,0),"")</f>
      </c>
      <c r="K22" s="63">
        <f>IFERROR(HLOOKUP(K19,'Ebced Ana Sayfa'!$D$5:$BY$9,4,0),"")</f>
      </c>
      <c r="L22" s="63">
        <f>IFERROR(HLOOKUP(L19,'Ebced Ana Sayfa'!$D$5:$BY$9,4,0),"")</f>
      </c>
      <c r="M22" s="63">
        <f>IFERROR(HLOOKUP(M19,'Ebced Ana Sayfa'!$D$5:$BY$9,4,0),"")</f>
      </c>
      <c r="N22" s="63">
        <f>IFERROR(HLOOKUP(N19,'Ebced Ana Sayfa'!$D$5:$BY$9,4,0),"")</f>
      </c>
      <c r="O22" s="63">
        <f>IFERROR(HLOOKUP(O19,'Ebced Ana Sayfa'!$D$5:$BY$9,4,0),"")</f>
      </c>
      <c r="P22" s="63">
        <f>IFERROR(HLOOKUP(P19,'Ebced Ana Sayfa'!$D$5:$BY$9,4,0),"")</f>
      </c>
      <c r="Q22" s="63">
        <f>IFERROR(HLOOKUP(Q19,'Ebced Ana Sayfa'!$D$5:$BY$9,4,0),"")</f>
      </c>
      <c r="R22" s="63">
        <f>IFERROR(HLOOKUP(R19,'Ebced Ana Sayfa'!$D$5:$BY$9,4,0),"")</f>
      </c>
      <c r="S22" s="63">
        <f>IFERROR(HLOOKUP(S19,'Ebced Ana Sayfa'!$D$5:$BY$9,4,0),"")</f>
      </c>
      <c r="T22" s="63">
        <f>IFERROR(HLOOKUP(T19,'Ebced Ana Sayfa'!$D$5:$BY$9,4,0),"")</f>
      </c>
      <c r="U22" s="63">
        <f>IFERROR(HLOOKUP(U19,'Ebced Ana Sayfa'!$D$5:$BY$9,4,0),"")</f>
      </c>
      <c r="V22" s="63">
        <f>IFERROR(HLOOKUP(V19,'Ebced Ana Sayfa'!$D$5:$BY$9,4,0),"")</f>
      </c>
      <c r="W22" s="63">
        <f>IFERROR(HLOOKUP(W19,'Ebced Ana Sayfa'!$D$5:$BY$9,4,0),"")</f>
      </c>
      <c r="X22" s="63">
        <f>IFERROR(HLOOKUP(X19,'Ebced Ana Sayfa'!$D$5:$BY$9,4,0),"")</f>
      </c>
      <c r="Y22" s="63">
        <f>IFERROR(HLOOKUP(Y19,'Ebced Ana Sayfa'!$D$5:$BY$9,4,0),"")</f>
      </c>
      <c r="Z22" s="63">
        <f>IFERROR(HLOOKUP(Z19,'Ebced Ana Sayfa'!$D$5:$BY$9,4,0),"")</f>
      </c>
      <c r="AA22" s="63">
        <f>IFERROR(HLOOKUP(AA19,'Ebced Ana Sayfa'!$D$5:$BY$9,4,0),"")</f>
      </c>
      <c r="AB22" s="63">
        <f>IFERROR(HLOOKUP(AB19,'Ebced Ana Sayfa'!$D$5:$BY$9,4,0),"")</f>
      </c>
      <c r="AC22" s="63">
        <f>IFERROR(HLOOKUP(AC19,'Ebced Ana Sayfa'!$D$5:$BY$9,4,0),"")</f>
      </c>
      <c r="AD22" s="63">
        <f>IFERROR(HLOOKUP(AD19,'Ebced Ana Sayfa'!$D$5:$BY$9,4,0),"")</f>
      </c>
      <c r="AE22" s="63">
        <f>IFERROR(HLOOKUP(AE19,'Ebced Ana Sayfa'!$D$5:$BY$9,4,0),"")</f>
      </c>
      <c r="AF22" s="63">
        <f>IFERROR(HLOOKUP(AF19,'Ebced Ana Sayfa'!$D$5:$BY$9,4,0),"")</f>
      </c>
      <c r="AG22" s="63">
        <f>IFERROR(HLOOKUP(AG19,'Ebced Ana Sayfa'!$D$5:$BY$9,4,0),"")</f>
      </c>
      <c r="AH22" s="63">
        <f>IFERROR(HLOOKUP(AH19,'Ebced Ana Sayfa'!$D$5:$BY$9,4,0),"")</f>
      </c>
      <c r="AI22" s="63">
        <f>IFERROR(HLOOKUP(AI19,'Ebced Ana Sayfa'!$D$5:$BY$9,4,0),"")</f>
      </c>
      <c r="AJ22" s="63">
        <f>IFERROR(HLOOKUP(AJ19,'Ebced Ana Sayfa'!$D$5:$BY$9,4,0),"")</f>
      </c>
      <c r="AK22" s="63">
        <f>IFERROR(HLOOKUP(AK19,'Ebced Ana Sayfa'!$D$5:$BY$9,4,0),"")</f>
      </c>
      <c r="AL22" s="63">
        <f>IFERROR(HLOOKUP(AL19,'Ebced Ana Sayfa'!$D$5:$BY$9,4,0),"")</f>
      </c>
      <c r="AM22" s="63">
        <f>IFERROR(HLOOKUP(AM19,'Ebced Ana Sayfa'!$D$5:$BY$9,4,0),"")</f>
      </c>
      <c r="AN22" s="63">
        <f>IFERROR(HLOOKUP(AN19,'Ebced Ana Sayfa'!$D$5:$BY$9,4,0),"")</f>
      </c>
      <c r="AO22" s="63">
        <f>IFERROR(HLOOKUP(AO19,'Ebced Ana Sayfa'!$D$5:$BY$9,4,0),"")</f>
      </c>
      <c r="AP22" s="63">
        <f>IFERROR(HLOOKUP(AP19,'Ebced Ana Sayfa'!$D$5:$BY$9,4,0),"")</f>
      </c>
      <c r="AQ22" s="63">
        <f>IFERROR(HLOOKUP(AQ19,'Ebced Ana Sayfa'!$D$5:$BY$9,4,0),"")</f>
      </c>
      <c r="AR22" s="63">
        <f>IFERROR(HLOOKUP(AR19,'Ebced Ana Sayfa'!$D$5:$BY$9,4,0),"")</f>
      </c>
      <c r="AS22" s="63">
        <f>IFERROR(HLOOKUP(AS19,'Ebced Ana Sayfa'!$D$5:$BY$9,4,0),"")</f>
      </c>
      <c r="AT22" s="63">
        <f>IFERROR(HLOOKUP(AT19,'Ebced Ana Sayfa'!$D$5:$BY$9,4,0),"")</f>
      </c>
      <c r="AU22" s="63">
        <f>IFERROR(HLOOKUP(AU19,'Ebced Ana Sayfa'!$D$5:$BY$9,4,0),"")</f>
      </c>
      <c r="AV22" s="63">
        <f>IFERROR(HLOOKUP(AV19,'Ebced Ana Sayfa'!$D$5:$BY$9,4,0),"")</f>
      </c>
      <c r="AW22" s="63">
        <f>IFERROR(HLOOKUP(AW19,'Ebced Ana Sayfa'!$D$5:$BY$9,4,0),"")</f>
      </c>
      <c r="AX22" s="63">
        <f>IFERROR(HLOOKUP(AX19,'Ebced Ana Sayfa'!$D$5:$BY$9,4,0),"")</f>
      </c>
      <c r="AY22" s="63">
        <f>IFERROR(HLOOKUP(AY19,'Ebced Ana Sayfa'!$D$5:$BY$9,4,0),"")</f>
      </c>
      <c r="AZ22" s="63">
        <f>IFERROR(HLOOKUP(AZ19,'Ebced Ana Sayfa'!$D$5:$BY$9,4,0),"")</f>
      </c>
      <c r="BA22" s="63">
        <f>IFERROR(HLOOKUP(BA19,'Ebced Ana Sayfa'!$D$5:$BY$9,4,0),"")</f>
      </c>
      <c r="BB22" s="307"/>
      <c r="BC22" s="367"/>
      <c r="BD22" s="367"/>
      <c r="BE22" s="1"/>
      <c r="BF22" s="1"/>
    </row>
    <row x14ac:dyDescent="0.25" r="23" customHeight="1" ht="29.25">
      <c r="A23" s="367"/>
      <c r="B23" s="307"/>
      <c r="C23" s="345" t="s">
        <v>67</v>
      </c>
      <c r="D23" s="63">
        <f>IFERROR(HLOOKUP(D19,'Ebced Ana Sayfa'!$D$5:$BY$9,5,0),"")</f>
      </c>
      <c r="E23" s="63">
        <f>IFERROR(HLOOKUP(E19,'Ebced Ana Sayfa'!$D$5:$BY$9,5,0),"")</f>
      </c>
      <c r="F23" s="63">
        <f>IFERROR(HLOOKUP(F19,'Ebced Ana Sayfa'!$D$5:$BY$9,5,0),"")</f>
      </c>
      <c r="G23" s="63">
        <f>IFERROR(HLOOKUP(G19,'Ebced Ana Sayfa'!$D$5:$BY$9,5,0),"")</f>
      </c>
      <c r="H23" s="63">
        <f>IFERROR(HLOOKUP(H19,'Ebced Ana Sayfa'!$D$5:$BY$9,5,0),"")</f>
      </c>
      <c r="I23" s="63">
        <f>IFERROR(HLOOKUP(I19,'Ebced Ana Sayfa'!$D$5:$BY$9,5,0),"")</f>
      </c>
      <c r="J23" s="63">
        <f>IFERROR(HLOOKUP(J19,'Ebced Ana Sayfa'!$D$5:$BY$9,5,0),"")</f>
      </c>
      <c r="K23" s="63">
        <f>IFERROR(HLOOKUP(K19,'Ebced Ana Sayfa'!$D$5:$BY$9,5,0),"")</f>
      </c>
      <c r="L23" s="63">
        <f>IFERROR(HLOOKUP(L19,'Ebced Ana Sayfa'!$D$5:$BY$9,5,0),"")</f>
      </c>
      <c r="M23" s="63">
        <f>IFERROR(HLOOKUP(M19,'Ebced Ana Sayfa'!$D$5:$BY$9,5,0),"")</f>
      </c>
      <c r="N23" s="63">
        <f>IFERROR(HLOOKUP(N19,'Ebced Ana Sayfa'!$D$5:$BY$9,5,0),"")</f>
      </c>
      <c r="O23" s="63">
        <f>IFERROR(HLOOKUP(O19,'Ebced Ana Sayfa'!$D$5:$BY$9,5,0),"")</f>
      </c>
      <c r="P23" s="63">
        <f>IFERROR(HLOOKUP(P19,'Ebced Ana Sayfa'!$D$5:$BY$9,5,0),"")</f>
      </c>
      <c r="Q23" s="63">
        <f>IFERROR(HLOOKUP(Q19,'Ebced Ana Sayfa'!$D$5:$BY$9,5,0),"")</f>
      </c>
      <c r="R23" s="63">
        <f>IFERROR(HLOOKUP(R19,'Ebced Ana Sayfa'!$D$5:$BY$9,5,0),"")</f>
      </c>
      <c r="S23" s="63">
        <f>IFERROR(HLOOKUP(S19,'Ebced Ana Sayfa'!$D$5:$BY$9,5,0),"")</f>
      </c>
      <c r="T23" s="63">
        <f>IFERROR(HLOOKUP(T19,'Ebced Ana Sayfa'!$D$5:$BY$9,5,0),"")</f>
      </c>
      <c r="U23" s="63">
        <f>IFERROR(HLOOKUP(U19,'Ebced Ana Sayfa'!$D$5:$BY$9,5,0),"")</f>
      </c>
      <c r="V23" s="63">
        <f>IFERROR(HLOOKUP(V19,'Ebced Ana Sayfa'!$D$5:$BY$9,5,0),"")</f>
      </c>
      <c r="W23" s="63">
        <f>IFERROR(HLOOKUP(W19,'Ebced Ana Sayfa'!$D$5:$BY$9,5,0),"")</f>
      </c>
      <c r="X23" s="63">
        <f>IFERROR(HLOOKUP(X19,'Ebced Ana Sayfa'!$D$5:$BY$9,5,0),"")</f>
      </c>
      <c r="Y23" s="63">
        <f>IFERROR(HLOOKUP(Y19,'Ebced Ana Sayfa'!$D$5:$BY$9,5,0),"")</f>
      </c>
      <c r="Z23" s="63">
        <f>IFERROR(HLOOKUP(Z19,'Ebced Ana Sayfa'!$D$5:$BY$9,5,0),"")</f>
      </c>
      <c r="AA23" s="63">
        <f>IFERROR(HLOOKUP(AA19,'Ebced Ana Sayfa'!$D$5:$BY$9,5,0),"")</f>
      </c>
      <c r="AB23" s="63">
        <f>IFERROR(HLOOKUP(AB19,'Ebced Ana Sayfa'!$D$5:$BY$9,5,0),"")</f>
      </c>
      <c r="AC23" s="63">
        <f>IFERROR(HLOOKUP(AC19,'Ebced Ana Sayfa'!$D$5:$BY$9,5,0),"")</f>
      </c>
      <c r="AD23" s="63">
        <f>IFERROR(HLOOKUP(AD19,'Ebced Ana Sayfa'!$D$5:$BY$9,5,0),"")</f>
      </c>
      <c r="AE23" s="63">
        <f>IFERROR(HLOOKUP(AE19,'Ebced Ana Sayfa'!$D$5:$BY$9,5,0),"")</f>
      </c>
      <c r="AF23" s="63">
        <f>IFERROR(HLOOKUP(AF19,'Ebced Ana Sayfa'!$D$5:$BY$9,5,0),"")</f>
      </c>
      <c r="AG23" s="63">
        <f>IFERROR(HLOOKUP(AG19,'Ebced Ana Sayfa'!$D$5:$BY$9,5,0),"")</f>
      </c>
      <c r="AH23" s="63">
        <f>IFERROR(HLOOKUP(AH19,'Ebced Ana Sayfa'!$D$5:$BY$9,5,0),"")</f>
      </c>
      <c r="AI23" s="63">
        <f>IFERROR(HLOOKUP(AI19,'Ebced Ana Sayfa'!$D$5:$BY$9,5,0),"")</f>
      </c>
      <c r="AJ23" s="63">
        <f>IFERROR(HLOOKUP(AJ19,'Ebced Ana Sayfa'!$D$5:$BY$9,5,0),"")</f>
      </c>
      <c r="AK23" s="63">
        <f>IFERROR(HLOOKUP(AK19,'Ebced Ana Sayfa'!$D$5:$BY$9,5,0),"")</f>
      </c>
      <c r="AL23" s="63">
        <f>IFERROR(HLOOKUP(AL19,'Ebced Ana Sayfa'!$D$5:$BY$9,5,0),"")</f>
      </c>
      <c r="AM23" s="63">
        <f>IFERROR(HLOOKUP(AM19,'Ebced Ana Sayfa'!$D$5:$BY$9,5,0),"")</f>
      </c>
      <c r="AN23" s="63">
        <f>IFERROR(HLOOKUP(AN19,'Ebced Ana Sayfa'!$D$5:$BY$9,5,0),"")</f>
      </c>
      <c r="AO23" s="63">
        <f>IFERROR(HLOOKUP(AO19,'Ebced Ana Sayfa'!$D$5:$BY$9,5,0),"")</f>
      </c>
      <c r="AP23" s="63">
        <f>IFERROR(HLOOKUP(AP19,'Ebced Ana Sayfa'!$D$5:$BY$9,5,0),"")</f>
      </c>
      <c r="AQ23" s="63">
        <f>IFERROR(HLOOKUP(AQ19,'Ebced Ana Sayfa'!$D$5:$BY$9,5,0),"")</f>
      </c>
      <c r="AR23" s="63">
        <f>IFERROR(HLOOKUP(AR19,'Ebced Ana Sayfa'!$D$5:$BY$9,5,0),"")</f>
      </c>
      <c r="AS23" s="63">
        <f>IFERROR(HLOOKUP(AS19,'Ebced Ana Sayfa'!$D$5:$BY$9,5,0),"")</f>
      </c>
      <c r="AT23" s="63">
        <f>IFERROR(HLOOKUP(AT19,'Ebced Ana Sayfa'!$D$5:$BY$9,5,0),"")</f>
      </c>
      <c r="AU23" s="63">
        <f>IFERROR(HLOOKUP(AU19,'Ebced Ana Sayfa'!$D$5:$BY$9,5,0),"")</f>
      </c>
      <c r="AV23" s="63">
        <f>IFERROR(HLOOKUP(AV19,'Ebced Ana Sayfa'!$D$5:$BY$9,5,0),"")</f>
      </c>
      <c r="AW23" s="63">
        <f>IFERROR(HLOOKUP(AW19,'Ebced Ana Sayfa'!$D$5:$BY$9,5,0),"")</f>
      </c>
      <c r="AX23" s="63">
        <f>IFERROR(HLOOKUP(AX19,'Ebced Ana Sayfa'!$D$5:$BY$9,5,0),"")</f>
      </c>
      <c r="AY23" s="63">
        <f>IFERROR(HLOOKUP(AY19,'Ebced Ana Sayfa'!$D$5:$BY$9,5,0),"")</f>
      </c>
      <c r="AZ23" s="63">
        <f>IFERROR(HLOOKUP(AZ19,'Ebced Ana Sayfa'!$D$5:$BY$9,5,0),"")</f>
      </c>
      <c r="BA23" s="63">
        <f>IFERROR(HLOOKUP(BA19,'Ebced Ana Sayfa'!$D$5:$BY$9,5,0),"")</f>
      </c>
      <c r="BB23" s="307"/>
      <c r="BC23" s="367"/>
      <c r="BD23" s="367"/>
      <c r="BE23" s="1"/>
      <c r="BF23" s="1"/>
    </row>
    <row x14ac:dyDescent="0.25" r="24" customHeight="1" ht="18.75">
      <c r="A24" s="367"/>
      <c r="B24" s="307"/>
      <c r="C24" s="53"/>
      <c r="D24" s="4"/>
      <c r="E24" s="4"/>
      <c r="F24" s="4"/>
      <c r="G24" s="4"/>
      <c r="H24" s="4"/>
      <c r="I24" s="3"/>
      <c r="J24" s="4"/>
      <c r="K24" s="4"/>
      <c r="L24" s="4"/>
      <c r="M24" s="3"/>
      <c r="N24" s="4"/>
      <c r="O24" s="4"/>
      <c r="P24" s="4"/>
      <c r="Q24" s="4"/>
      <c r="R24" s="4"/>
      <c r="S24" s="4"/>
      <c r="T24" s="4"/>
      <c r="U24" s="4"/>
      <c r="V24" s="4"/>
      <c r="W24" s="4"/>
      <c r="X24" s="3"/>
      <c r="Y24" s="4"/>
      <c r="Z24" s="4"/>
      <c r="AA24" s="4"/>
      <c r="AB24" s="4"/>
      <c r="AC24" s="4"/>
      <c r="AD24" s="4"/>
      <c r="AE24" s="4"/>
      <c r="AF24" s="3"/>
      <c r="AG24" s="4"/>
      <c r="AH24" s="1"/>
      <c r="AI24" s="1"/>
      <c r="AJ24" s="1"/>
      <c r="AK24" s="1"/>
      <c r="AL24" s="1"/>
      <c r="AM24" s="1"/>
      <c r="AN24" s="1"/>
      <c r="AO24" s="1"/>
      <c r="AP24" s="1"/>
      <c r="AQ24" s="1"/>
      <c r="AR24" s="1"/>
      <c r="AS24" s="1"/>
      <c r="AT24" s="1"/>
      <c r="AU24" s="4"/>
      <c r="AV24" s="3"/>
      <c r="AW24" s="1"/>
      <c r="AX24" s="1"/>
      <c r="AY24" s="1"/>
      <c r="AZ24" s="1"/>
      <c r="BA24" s="42"/>
      <c r="BB24" s="307"/>
      <c r="BC24" s="367"/>
      <c r="BD24" s="367"/>
      <c r="BE24" s="1"/>
      <c r="BF24" s="1"/>
    </row>
    <row x14ac:dyDescent="0.25" r="25" customHeight="1" ht="18.75">
      <c r="A25" s="367"/>
      <c r="B25" s="307"/>
      <c r="C25" s="53"/>
      <c r="D25" s="4"/>
      <c r="E25" s="4"/>
      <c r="F25" s="4"/>
      <c r="G25" s="4"/>
      <c r="H25" s="4"/>
      <c r="I25" s="3"/>
      <c r="J25" s="4"/>
      <c r="K25" s="4"/>
      <c r="L25" s="4"/>
      <c r="M25" s="3"/>
      <c r="N25" s="4"/>
      <c r="O25" s="4"/>
      <c r="P25" s="4"/>
      <c r="Q25" s="4"/>
      <c r="R25" s="4"/>
      <c r="S25" s="4"/>
      <c r="T25" s="4"/>
      <c r="U25" s="4"/>
      <c r="V25" s="4"/>
      <c r="W25" s="4"/>
      <c r="X25" s="3"/>
      <c r="Y25" s="4"/>
      <c r="Z25" s="4"/>
      <c r="AA25" s="4"/>
      <c r="AB25" s="4"/>
      <c r="AC25" s="4"/>
      <c r="AD25" s="4"/>
      <c r="AE25" s="4"/>
      <c r="AF25" s="3"/>
      <c r="AG25" s="4"/>
      <c r="AH25" s="1"/>
      <c r="AI25" s="1"/>
      <c r="AJ25" s="1"/>
      <c r="AK25" s="1"/>
      <c r="AL25" s="1"/>
      <c r="AM25" s="1"/>
      <c r="AN25" s="1"/>
      <c r="AO25" s="1"/>
      <c r="AP25" s="1"/>
      <c r="AQ25" s="1"/>
      <c r="AR25" s="1"/>
      <c r="AS25" s="1"/>
      <c r="AT25" s="1"/>
      <c r="AU25" s="4"/>
      <c r="AV25" s="3"/>
      <c r="AW25" s="1"/>
      <c r="AX25" s="1"/>
      <c r="AY25" s="1"/>
      <c r="AZ25" s="1"/>
      <c r="BA25" s="42"/>
      <c r="BB25" s="307"/>
      <c r="BC25" s="367"/>
      <c r="BD25" s="367"/>
      <c r="BE25" s="1"/>
      <c r="BF25" s="1"/>
    </row>
    <row x14ac:dyDescent="0.25" r="26" customHeight="1" ht="60.75">
      <c r="A26" s="367"/>
      <c r="B26" s="307"/>
      <c r="C26" s="53"/>
      <c r="D26" s="841" t="s">
        <v>479</v>
      </c>
      <c r="E26" s="841"/>
      <c r="F26" s="841"/>
      <c r="G26" s="841"/>
      <c r="H26" s="841"/>
      <c r="I26" s="842"/>
      <c r="J26" s="841"/>
      <c r="K26" s="4"/>
      <c r="L26" s="4"/>
      <c r="M26" s="3"/>
      <c r="N26" s="884" t="s">
        <v>480</v>
      </c>
      <c r="O26" s="884"/>
      <c r="P26" s="884"/>
      <c r="Q26" s="884"/>
      <c r="R26" s="4"/>
      <c r="S26" s="4"/>
      <c r="T26" s="4"/>
      <c r="U26" s="4"/>
      <c r="V26" s="4"/>
      <c r="W26" s="4"/>
      <c r="X26" s="3"/>
      <c r="Y26" s="4"/>
      <c r="Z26" s="4"/>
      <c r="AA26" s="4"/>
      <c r="AB26" s="4"/>
      <c r="AC26" s="4"/>
      <c r="AD26" s="4"/>
      <c r="AE26" s="4"/>
      <c r="AF26" s="3"/>
      <c r="AG26" s="4"/>
      <c r="AH26" s="1"/>
      <c r="AI26" s="1"/>
      <c r="AJ26" s="1"/>
      <c r="AK26" s="1"/>
      <c r="AL26" s="1"/>
      <c r="AM26" s="1"/>
      <c r="AN26" s="1"/>
      <c r="AO26" s="1"/>
      <c r="AP26" s="1"/>
      <c r="AQ26" s="1"/>
      <c r="AR26" s="1"/>
      <c r="AS26" s="1"/>
      <c r="AT26" s="1"/>
      <c r="AU26" s="4"/>
      <c r="AV26" s="3"/>
      <c r="AW26" s="1"/>
      <c r="AX26" s="1"/>
      <c r="AY26" s="1"/>
      <c r="AZ26" s="1"/>
      <c r="BA26" s="42"/>
      <c r="BB26" s="307"/>
      <c r="BC26" s="367"/>
      <c r="BD26" s="367"/>
      <c r="BE26" s="1"/>
      <c r="BF26" s="1"/>
    </row>
    <row x14ac:dyDescent="0.25" r="27" customHeight="1" ht="25.5">
      <c r="A27" s="367"/>
      <c r="B27" s="307"/>
      <c r="C27" s="53"/>
      <c r="D27" s="4"/>
      <c r="E27" s="4"/>
      <c r="F27" s="4"/>
      <c r="G27" s="843">
        <f>W17+AU17</f>
      </c>
      <c r="H27" s="844" t="s">
        <v>481</v>
      </c>
      <c r="I27" s="845">
        <v>7</v>
      </c>
      <c r="J27" s="846" t="s">
        <v>473</v>
      </c>
      <c r="K27" s="885">
        <f>G27+I27</f>
      </c>
      <c r="L27" s="846" t="s">
        <v>472</v>
      </c>
      <c r="M27" s="845">
        <v>9</v>
      </c>
      <c r="N27" s="886" t="s">
        <v>473</v>
      </c>
      <c r="O27" s="887" t="s">
        <v>474</v>
      </c>
      <c r="P27" s="888">
        <f>IF(G27=0,"İsim Yok",MOD(K27,9))</f>
      </c>
      <c r="Q27" s="219"/>
      <c r="R27" s="219"/>
      <c r="S27" s="889" t="s">
        <v>482</v>
      </c>
      <c r="T27" s="890"/>
      <c r="U27" s="890"/>
      <c r="V27" s="890"/>
      <c r="W27" s="890"/>
      <c r="X27" s="891"/>
      <c r="Y27" s="890"/>
      <c r="Z27" s="890"/>
      <c r="AA27" s="890"/>
      <c r="AB27" s="890"/>
      <c r="AC27" s="890"/>
      <c r="AD27" s="890"/>
      <c r="AE27" s="890"/>
      <c r="AF27" s="891"/>
      <c r="AG27" s="890"/>
      <c r="AH27" s="892"/>
      <c r="AI27" s="892"/>
      <c r="AJ27" s="892"/>
      <c r="AK27" s="892"/>
      <c r="AL27" s="892"/>
      <c r="AM27" s="892"/>
      <c r="AN27" s="892"/>
      <c r="AO27" s="892"/>
      <c r="AP27" s="892"/>
      <c r="AQ27" s="892"/>
      <c r="AR27" s="892"/>
      <c r="AS27" s="892"/>
      <c r="AT27" s="1"/>
      <c r="AU27" s="4"/>
      <c r="AV27" s="3"/>
      <c r="AW27" s="1"/>
      <c r="AX27" s="1"/>
      <c r="AY27" s="1"/>
      <c r="AZ27" s="1"/>
      <c r="BA27" s="42"/>
      <c r="BB27" s="307"/>
      <c r="BC27" s="367"/>
      <c r="BD27" s="367"/>
      <c r="BE27" s="1"/>
      <c r="BF27" s="1"/>
    </row>
    <row x14ac:dyDescent="0.25" r="28" customHeight="1" ht="40.5">
      <c r="A28" s="367"/>
      <c r="B28" s="307"/>
      <c r="C28" s="53"/>
      <c r="D28" s="4"/>
      <c r="E28" s="4"/>
      <c r="F28" s="4"/>
      <c r="G28" s="246"/>
      <c r="H28" s="853"/>
      <c r="I28" s="854"/>
      <c r="J28" s="474"/>
      <c r="K28" s="893"/>
      <c r="L28" s="474"/>
      <c r="M28" s="854"/>
      <c r="N28" s="894"/>
      <c r="O28" s="895"/>
      <c r="P28" s="896"/>
      <c r="Q28" s="219"/>
      <c r="R28" s="219"/>
      <c r="S28" s="890"/>
      <c r="T28" s="890"/>
      <c r="U28" s="890"/>
      <c r="V28" s="890"/>
      <c r="W28" s="890"/>
      <c r="X28" s="891"/>
      <c r="Y28" s="890"/>
      <c r="Z28" s="890"/>
      <c r="AA28" s="890"/>
      <c r="AB28" s="890"/>
      <c r="AC28" s="890"/>
      <c r="AD28" s="890"/>
      <c r="AE28" s="890"/>
      <c r="AF28" s="891"/>
      <c r="AG28" s="890"/>
      <c r="AH28" s="892"/>
      <c r="AI28" s="892"/>
      <c r="AJ28" s="892"/>
      <c r="AK28" s="892"/>
      <c r="AL28" s="892"/>
      <c r="AM28" s="892"/>
      <c r="AN28" s="892"/>
      <c r="AO28" s="892"/>
      <c r="AP28" s="892"/>
      <c r="AQ28" s="892"/>
      <c r="AR28" s="892"/>
      <c r="AS28" s="892"/>
      <c r="AT28" s="1"/>
      <c r="AU28" s="4"/>
      <c r="AV28" s="3"/>
      <c r="AW28" s="1"/>
      <c r="AX28" s="1"/>
      <c r="AY28" s="1"/>
      <c r="AZ28" s="1"/>
      <c r="BA28" s="42"/>
      <c r="BB28" s="307"/>
      <c r="BC28" s="367"/>
      <c r="BD28" s="367"/>
      <c r="BE28" s="1"/>
      <c r="BF28" s="1"/>
    </row>
    <row x14ac:dyDescent="0.25" r="29" customHeight="1" ht="18.75">
      <c r="A29" s="367"/>
      <c r="B29" s="307"/>
      <c r="C29" s="53"/>
      <c r="D29" s="4"/>
      <c r="E29" s="4"/>
      <c r="F29" s="4"/>
      <c r="G29" s="28"/>
      <c r="H29" s="4"/>
      <c r="I29" s="3"/>
      <c r="J29" s="4"/>
      <c r="K29" s="4"/>
      <c r="L29" s="4"/>
      <c r="M29" s="3"/>
      <c r="N29" s="4"/>
      <c r="O29" s="4"/>
      <c r="P29" s="4"/>
      <c r="Q29" s="4"/>
      <c r="R29" s="4"/>
      <c r="S29" s="4"/>
      <c r="T29" s="4"/>
      <c r="U29" s="4"/>
      <c r="V29" s="4"/>
      <c r="W29" s="4"/>
      <c r="X29" s="3"/>
      <c r="Y29" s="4"/>
      <c r="Z29" s="4"/>
      <c r="AA29" s="4"/>
      <c r="AB29" s="4"/>
      <c r="AC29" s="4"/>
      <c r="AD29" s="4"/>
      <c r="AE29" s="4"/>
      <c r="AF29" s="3"/>
      <c r="AG29" s="4"/>
      <c r="AH29" s="1"/>
      <c r="AI29" s="1"/>
      <c r="AJ29" s="1"/>
      <c r="AK29" s="1"/>
      <c r="AL29" s="1"/>
      <c r="AM29" s="1"/>
      <c r="AN29" s="1"/>
      <c r="AO29" s="1"/>
      <c r="AP29" s="1"/>
      <c r="AQ29" s="1"/>
      <c r="AR29" s="1"/>
      <c r="AS29" s="1"/>
      <c r="AT29" s="1"/>
      <c r="AU29" s="4"/>
      <c r="AV29" s="3"/>
      <c r="AW29" s="1"/>
      <c r="AX29" s="1"/>
      <c r="AY29" s="1"/>
      <c r="AZ29" s="1"/>
      <c r="BA29" s="42"/>
      <c r="BB29" s="307"/>
      <c r="BC29" s="367"/>
      <c r="BD29" s="367"/>
      <c r="BE29" s="1"/>
      <c r="BF29" s="1"/>
    </row>
    <row x14ac:dyDescent="0.25" r="30" customHeight="1" ht="18.75">
      <c r="A30" s="367"/>
      <c r="B30" s="307"/>
      <c r="C30" s="361"/>
      <c r="D30" s="304"/>
      <c r="E30" s="304"/>
      <c r="F30" s="304"/>
      <c r="G30" s="108"/>
      <c r="H30" s="304"/>
      <c r="I30" s="305"/>
      <c r="J30" s="304"/>
      <c r="K30" s="304"/>
      <c r="L30" s="304"/>
      <c r="M30" s="305"/>
      <c r="N30" s="304"/>
      <c r="O30" s="304"/>
      <c r="P30" s="304"/>
      <c r="Q30" s="304"/>
      <c r="R30" s="304"/>
      <c r="S30" s="304"/>
      <c r="T30" s="304"/>
      <c r="U30" s="304"/>
      <c r="V30" s="304"/>
      <c r="W30" s="304"/>
      <c r="X30" s="305"/>
      <c r="Y30" s="304"/>
      <c r="Z30" s="304"/>
      <c r="AA30" s="304"/>
      <c r="AB30" s="304"/>
      <c r="AC30" s="304"/>
      <c r="AD30" s="304"/>
      <c r="AE30" s="304"/>
      <c r="AF30" s="305"/>
      <c r="AG30" s="304"/>
      <c r="AH30" s="857"/>
      <c r="AI30" s="857"/>
      <c r="AJ30" s="857"/>
      <c r="AK30" s="857"/>
      <c r="AL30" s="857"/>
      <c r="AM30" s="857"/>
      <c r="AN30" s="857"/>
      <c r="AO30" s="857"/>
      <c r="AP30" s="857"/>
      <c r="AQ30" s="857"/>
      <c r="AR30" s="857"/>
      <c r="AS30" s="857"/>
      <c r="AT30" s="857"/>
      <c r="AU30" s="304"/>
      <c r="AV30" s="305"/>
      <c r="AW30" s="857"/>
      <c r="AX30" s="857"/>
      <c r="AY30" s="857"/>
      <c r="AZ30" s="857"/>
      <c r="BA30" s="858"/>
      <c r="BB30" s="307"/>
      <c r="BC30" s="367"/>
      <c r="BD30" s="367"/>
      <c r="BE30" s="1"/>
      <c r="BF30" s="1"/>
    </row>
    <row x14ac:dyDescent="0.25" r="31" customHeight="1" ht="18.75">
      <c r="A31" s="367"/>
      <c r="B31" s="307"/>
      <c r="C31" s="364"/>
      <c r="D31" s="308"/>
      <c r="E31" s="308"/>
      <c r="F31" s="308"/>
      <c r="G31" s="308"/>
      <c r="H31" s="308"/>
      <c r="I31" s="309" t="s">
        <v>431</v>
      </c>
      <c r="J31" s="308"/>
      <c r="K31" s="308"/>
      <c r="L31" s="308"/>
      <c r="M31" s="309"/>
      <c r="N31" s="308"/>
      <c r="O31" s="308"/>
      <c r="P31" s="308"/>
      <c r="Q31" s="308"/>
      <c r="R31" s="308"/>
      <c r="S31" s="308"/>
      <c r="T31" s="308"/>
      <c r="U31" s="308"/>
      <c r="V31" s="308"/>
      <c r="W31" s="308"/>
      <c r="X31" s="309"/>
      <c r="Y31" s="308"/>
      <c r="Z31" s="308"/>
      <c r="AA31" s="308"/>
      <c r="AB31" s="308"/>
      <c r="AC31" s="308"/>
      <c r="AD31" s="308"/>
      <c r="AE31" s="308"/>
      <c r="AF31" s="309"/>
      <c r="AG31" s="308"/>
      <c r="AH31" s="307"/>
      <c r="AI31" s="307"/>
      <c r="AJ31" s="307"/>
      <c r="AK31" s="307"/>
      <c r="AL31" s="307"/>
      <c r="AM31" s="307"/>
      <c r="AN31" s="307"/>
      <c r="AO31" s="307"/>
      <c r="AP31" s="307"/>
      <c r="AQ31" s="307"/>
      <c r="AR31" s="307"/>
      <c r="AS31" s="307"/>
      <c r="AT31" s="307"/>
      <c r="AU31" s="308"/>
      <c r="AV31" s="309"/>
      <c r="AW31" s="307"/>
      <c r="AX31" s="307"/>
      <c r="AY31" s="307"/>
      <c r="AZ31" s="307"/>
      <c r="BA31" s="307"/>
      <c r="BB31" s="307"/>
      <c r="BC31" s="367"/>
      <c r="BD31" s="367"/>
      <c r="BE31" s="1"/>
      <c r="BF31" s="1"/>
    </row>
    <row x14ac:dyDescent="0.25" r="32" customHeight="1" ht="18.75">
      <c r="A32" s="367"/>
      <c r="B32" s="1"/>
      <c r="C32" s="2"/>
      <c r="D32" s="4"/>
      <c r="E32" s="4"/>
      <c r="F32" s="4"/>
      <c r="G32" s="4"/>
      <c r="H32" s="4"/>
      <c r="I32" s="3"/>
      <c r="J32" s="4"/>
      <c r="K32" s="4"/>
      <c r="L32" s="4"/>
      <c r="M32" s="3"/>
      <c r="N32" s="4"/>
      <c r="O32" s="4"/>
      <c r="P32" s="4"/>
      <c r="Q32" s="4"/>
      <c r="R32" s="4"/>
      <c r="S32" s="4"/>
      <c r="T32" s="4"/>
      <c r="U32" s="4"/>
      <c r="V32" s="4"/>
      <c r="W32" s="4"/>
      <c r="X32" s="3"/>
      <c r="Y32" s="4"/>
      <c r="Z32" s="4"/>
      <c r="AA32" s="4"/>
      <c r="AB32" s="4"/>
      <c r="AC32" s="4"/>
      <c r="AD32" s="4"/>
      <c r="AE32" s="4"/>
      <c r="AF32" s="3"/>
      <c r="AG32" s="4"/>
      <c r="AH32" s="1"/>
      <c r="AI32" s="1"/>
      <c r="AJ32" s="1"/>
      <c r="AK32" s="1"/>
      <c r="AL32" s="1"/>
      <c r="AM32" s="1"/>
      <c r="AN32" s="1"/>
      <c r="AO32" s="1"/>
      <c r="AP32" s="1"/>
      <c r="AQ32" s="1"/>
      <c r="AR32" s="1"/>
      <c r="AS32" s="1"/>
      <c r="AT32" s="1"/>
      <c r="AU32" s="4"/>
      <c r="AV32" s="3"/>
      <c r="AW32" s="1"/>
      <c r="AX32" s="1"/>
      <c r="AY32" s="1"/>
      <c r="AZ32" s="1"/>
      <c r="BA32" s="1"/>
      <c r="BB32" s="1"/>
      <c r="BC32" s="367"/>
      <c r="BD32" s="367"/>
      <c r="BE32" s="1"/>
      <c r="BF32" s="1"/>
    </row>
    <row x14ac:dyDescent="0.25" r="33" customHeight="1" ht="18.75">
      <c r="A33" s="367"/>
      <c r="B33" s="1"/>
      <c r="C33" s="2"/>
      <c r="D33" s="4"/>
      <c r="E33" s="4"/>
      <c r="F33" s="4"/>
      <c r="G33" s="4"/>
      <c r="H33" s="4"/>
      <c r="I33" s="3"/>
      <c r="J33" s="4"/>
      <c r="K33" s="4"/>
      <c r="L33" s="4"/>
      <c r="M33" s="3"/>
      <c r="N33" s="4"/>
      <c r="O33" s="4"/>
      <c r="P33" s="4"/>
      <c r="Q33" s="4"/>
      <c r="R33" s="4"/>
      <c r="S33" s="4"/>
      <c r="T33" s="4"/>
      <c r="U33" s="4"/>
      <c r="V33" s="4"/>
      <c r="W33" s="4"/>
      <c r="X33" s="3"/>
      <c r="Y33" s="4"/>
      <c r="Z33" s="4"/>
      <c r="AA33" s="4"/>
      <c r="AB33" s="4"/>
      <c r="AC33" s="4"/>
      <c r="AD33" s="4"/>
      <c r="AE33" s="4"/>
      <c r="AF33" s="3"/>
      <c r="AG33" s="4"/>
      <c r="AH33" s="1"/>
      <c r="AI33" s="1"/>
      <c r="AJ33" s="1"/>
      <c r="AK33" s="1"/>
      <c r="AL33" s="1"/>
      <c r="AM33" s="1"/>
      <c r="AN33" s="1"/>
      <c r="AO33" s="1"/>
      <c r="AP33" s="1"/>
      <c r="AQ33" s="1"/>
      <c r="AR33" s="1"/>
      <c r="AS33" s="1"/>
      <c r="AT33" s="1"/>
      <c r="AU33" s="4"/>
      <c r="AV33" s="3"/>
      <c r="AW33" s="1"/>
      <c r="AX33" s="1"/>
      <c r="AY33" s="1"/>
      <c r="AZ33" s="1"/>
      <c r="BA33" s="1"/>
      <c r="BB33" s="1"/>
      <c r="BC33" s="367"/>
      <c r="BD33" s="367"/>
      <c r="BE33" s="1"/>
      <c r="BF33" s="1"/>
    </row>
    <row x14ac:dyDescent="0.25" r="34" customHeight="1" ht="18.75">
      <c r="A34" s="367"/>
      <c r="B34" s="1"/>
      <c r="C34" s="2"/>
      <c r="D34" s="4"/>
      <c r="E34" s="4"/>
      <c r="F34" s="4"/>
      <c r="G34" s="4"/>
      <c r="H34" s="4"/>
      <c r="I34" s="3"/>
      <c r="J34" s="4"/>
      <c r="K34" s="4"/>
      <c r="L34" s="4"/>
      <c r="M34" s="3"/>
      <c r="N34" s="4"/>
      <c r="O34" s="4"/>
      <c r="P34" s="4"/>
      <c r="Q34" s="4"/>
      <c r="R34" s="4"/>
      <c r="S34" s="4"/>
      <c r="T34" s="4"/>
      <c r="U34" s="4"/>
      <c r="V34" s="4"/>
      <c r="W34" s="4"/>
      <c r="X34" s="3"/>
      <c r="Y34" s="4"/>
      <c r="Z34" s="4"/>
      <c r="AA34" s="4"/>
      <c r="AB34" s="4"/>
      <c r="AC34" s="4"/>
      <c r="AD34" s="4"/>
      <c r="AE34" s="4"/>
      <c r="AF34" s="3"/>
      <c r="AG34" s="4"/>
      <c r="AH34" s="1"/>
      <c r="AI34" s="1"/>
      <c r="AJ34" s="1"/>
      <c r="AK34" s="1"/>
      <c r="AL34" s="1"/>
      <c r="AM34" s="1"/>
      <c r="AN34" s="1"/>
      <c r="AO34" s="1"/>
      <c r="AP34" s="1"/>
      <c r="AQ34" s="1"/>
      <c r="AR34" s="1"/>
      <c r="AS34" s="1"/>
      <c r="AT34" s="1"/>
      <c r="AU34" s="4"/>
      <c r="AV34" s="3"/>
      <c r="AW34" s="1"/>
      <c r="AX34" s="1"/>
      <c r="AY34" s="1"/>
      <c r="AZ34" s="1"/>
      <c r="BA34" s="1"/>
      <c r="BB34" s="1"/>
      <c r="BC34" s="367"/>
      <c r="BD34" s="367"/>
      <c r="BE34" s="1"/>
      <c r="BF34" s="1"/>
    </row>
    <row x14ac:dyDescent="0.25" r="35" customHeight="1" ht="18.75">
      <c r="A35" s="367"/>
      <c r="B35" s="1"/>
      <c r="C35" s="1"/>
      <c r="D35" s="4"/>
      <c r="E35" s="4"/>
      <c r="F35" s="4"/>
      <c r="G35" s="4"/>
      <c r="H35" s="4"/>
      <c r="I35" s="3"/>
      <c r="J35" s="4"/>
      <c r="K35" s="4"/>
      <c r="L35" s="4"/>
      <c r="M35" s="3"/>
      <c r="N35" s="4"/>
      <c r="O35" s="4"/>
      <c r="P35" s="4"/>
      <c r="Q35" s="4"/>
      <c r="R35" s="4"/>
      <c r="S35" s="4"/>
      <c r="T35" s="4"/>
      <c r="U35" s="4"/>
      <c r="V35" s="4"/>
      <c r="W35" s="4"/>
      <c r="X35" s="3"/>
      <c r="Y35" s="4"/>
      <c r="Z35" s="4"/>
      <c r="AA35" s="4"/>
      <c r="AB35" s="4"/>
      <c r="AC35" s="4"/>
      <c r="AD35" s="4"/>
      <c r="AE35" s="4"/>
      <c r="AF35" s="3"/>
      <c r="AG35" s="4"/>
      <c r="AH35" s="1"/>
      <c r="AI35" s="1"/>
      <c r="AJ35" s="1"/>
      <c r="AK35" s="1"/>
      <c r="AL35" s="1"/>
      <c r="AM35" s="1"/>
      <c r="AN35" s="1"/>
      <c r="AO35" s="1"/>
      <c r="AP35" s="1"/>
      <c r="AQ35" s="1"/>
      <c r="AR35" s="1"/>
      <c r="AS35" s="1"/>
      <c r="AT35" s="1"/>
      <c r="AU35" s="4"/>
      <c r="AV35" s="3"/>
      <c r="AW35" s="1"/>
      <c r="AX35" s="1"/>
      <c r="AY35" s="1"/>
      <c r="AZ35" s="1"/>
      <c r="BA35" s="1"/>
      <c r="BB35" s="1"/>
      <c r="BC35" s="367"/>
      <c r="BD35" s="367"/>
      <c r="BE35" s="1"/>
      <c r="BF35" s="1"/>
    </row>
    <row x14ac:dyDescent="0.25" r="36" customHeight="1" ht="18.75">
      <c r="A36" s="367"/>
      <c r="B36" s="1"/>
      <c r="C36" s="1"/>
      <c r="D36" s="4"/>
      <c r="E36" s="4"/>
      <c r="F36" s="4"/>
      <c r="G36" s="4"/>
      <c r="H36" s="4"/>
      <c r="I36" s="3"/>
      <c r="J36" s="4"/>
      <c r="K36" s="4"/>
      <c r="L36" s="4"/>
      <c r="M36" s="3"/>
      <c r="N36" s="4"/>
      <c r="O36" s="4"/>
      <c r="P36" s="4"/>
      <c r="Q36" s="4"/>
      <c r="R36" s="4"/>
      <c r="S36" s="4"/>
      <c r="T36" s="4"/>
      <c r="U36" s="4"/>
      <c r="V36" s="4"/>
      <c r="W36" s="4"/>
      <c r="X36" s="3"/>
      <c r="Y36" s="4"/>
      <c r="Z36" s="4"/>
      <c r="AA36" s="4"/>
      <c r="AB36" s="4"/>
      <c r="AC36" s="4"/>
      <c r="AD36" s="4"/>
      <c r="AE36" s="4"/>
      <c r="AF36" s="3"/>
      <c r="AG36" s="4"/>
      <c r="AH36" s="1"/>
      <c r="AI36" s="1"/>
      <c r="AJ36" s="1"/>
      <c r="AK36" s="1"/>
      <c r="AL36" s="1"/>
      <c r="AM36" s="1"/>
      <c r="AN36" s="1"/>
      <c r="AO36" s="1"/>
      <c r="AP36" s="1"/>
      <c r="AQ36" s="1"/>
      <c r="AR36" s="1"/>
      <c r="AS36" s="1"/>
      <c r="AT36" s="1"/>
      <c r="AU36" s="4"/>
      <c r="AV36" s="3"/>
      <c r="AW36" s="1"/>
      <c r="AX36" s="1"/>
      <c r="AY36" s="1"/>
      <c r="AZ36" s="1"/>
      <c r="BA36" s="1"/>
      <c r="BB36" s="1"/>
      <c r="BC36" s="367"/>
      <c r="BD36" s="367"/>
      <c r="BE36" s="1"/>
      <c r="BF36" s="1"/>
    </row>
    <row x14ac:dyDescent="0.25" r="37" customHeight="1" ht="12.75">
      <c r="A37" s="367"/>
      <c r="B37" s="1"/>
      <c r="C37" s="1"/>
      <c r="D37" s="4"/>
      <c r="E37" s="4"/>
      <c r="F37" s="4"/>
      <c r="G37" s="4"/>
      <c r="H37" s="4"/>
      <c r="I37" s="3"/>
      <c r="J37" s="4"/>
      <c r="K37" s="4"/>
      <c r="L37" s="4"/>
      <c r="M37" s="3"/>
      <c r="N37" s="4"/>
      <c r="O37" s="4"/>
      <c r="P37" s="4"/>
      <c r="Q37" s="4"/>
      <c r="R37" s="897"/>
      <c r="S37" s="4"/>
      <c r="T37" s="4"/>
      <c r="U37" s="4"/>
      <c r="V37" s="4"/>
      <c r="W37" s="4"/>
      <c r="X37" s="3"/>
      <c r="Y37" s="4"/>
      <c r="Z37" s="4"/>
      <c r="AA37" s="4"/>
      <c r="AB37" s="4"/>
      <c r="AC37" s="4"/>
      <c r="AD37" s="4"/>
      <c r="AE37" s="4"/>
      <c r="AF37" s="3"/>
      <c r="AG37" s="4"/>
      <c r="AH37" s="1"/>
      <c r="AI37" s="1"/>
      <c r="AJ37" s="1"/>
      <c r="AK37" s="1"/>
      <c r="AL37" s="1"/>
      <c r="AM37" s="1"/>
      <c r="AN37" s="1"/>
      <c r="AO37" s="1"/>
      <c r="AP37" s="1"/>
      <c r="AQ37" s="1"/>
      <c r="AR37" s="1"/>
      <c r="AS37" s="1"/>
      <c r="AT37" s="1"/>
      <c r="AU37" s="4"/>
      <c r="AV37" s="3"/>
      <c r="AW37" s="1"/>
      <c r="AX37" s="1"/>
      <c r="AY37" s="1"/>
      <c r="AZ37" s="1"/>
      <c r="BA37" s="1"/>
      <c r="BB37" s="1"/>
      <c r="BC37" s="367"/>
      <c r="BD37" s="367"/>
      <c r="BE37" s="1"/>
      <c r="BF37" s="1"/>
    </row>
    <row x14ac:dyDescent="0.25" r="38" customHeight="1" ht="18.75">
      <c r="A38" s="367"/>
      <c r="B38" s="1"/>
      <c r="C38" s="1"/>
      <c r="D38" s="4"/>
      <c r="E38" s="4"/>
      <c r="F38" s="4"/>
      <c r="G38" s="4"/>
      <c r="H38" s="4"/>
      <c r="I38" s="3"/>
      <c r="J38" s="4"/>
      <c r="K38" s="4"/>
      <c r="L38" s="4"/>
      <c r="M38" s="3"/>
      <c r="N38" s="4"/>
      <c r="O38" s="4"/>
      <c r="P38" s="4"/>
      <c r="Q38" s="4"/>
      <c r="R38" s="4"/>
      <c r="S38" s="4"/>
      <c r="T38" s="4"/>
      <c r="U38" s="4"/>
      <c r="V38" s="4"/>
      <c r="W38" s="4"/>
      <c r="X38" s="3"/>
      <c r="Y38" s="4"/>
      <c r="Z38" s="4"/>
      <c r="AA38" s="4"/>
      <c r="AB38" s="4"/>
      <c r="AC38" s="4"/>
      <c r="AD38" s="4"/>
      <c r="AE38" s="4"/>
      <c r="AF38" s="3"/>
      <c r="AG38" s="4"/>
      <c r="AH38" s="1"/>
      <c r="AI38" s="1"/>
      <c r="AJ38" s="1"/>
      <c r="AK38" s="1"/>
      <c r="AL38" s="1"/>
      <c r="AM38" s="1"/>
      <c r="AN38" s="1"/>
      <c r="AO38" s="1"/>
      <c r="AP38" s="1"/>
      <c r="AQ38" s="1"/>
      <c r="AR38" s="1"/>
      <c r="AS38" s="1"/>
      <c r="AT38" s="1"/>
      <c r="AU38" s="4"/>
      <c r="AV38" s="3"/>
      <c r="AW38" s="1"/>
      <c r="AX38" s="1"/>
      <c r="AY38" s="1"/>
      <c r="AZ38" s="1"/>
      <c r="BA38" s="1"/>
      <c r="BB38" s="1"/>
      <c r="BC38" s="367"/>
      <c r="BD38" s="367"/>
      <c r="BE38" s="1"/>
      <c r="BF38" s="1"/>
    </row>
    <row x14ac:dyDescent="0.25" r="39" customHeight="1" ht="18.75">
      <c r="A39" s="367"/>
      <c r="B39" s="1"/>
      <c r="C39" s="1"/>
      <c r="D39" s="4"/>
      <c r="E39" s="4"/>
      <c r="F39" s="4"/>
      <c r="G39" s="4"/>
      <c r="H39" s="4"/>
      <c r="I39" s="3"/>
      <c r="J39" s="4"/>
      <c r="K39" s="4"/>
      <c r="L39" s="4"/>
      <c r="M39" s="3"/>
      <c r="N39" s="4"/>
      <c r="O39" s="4"/>
      <c r="P39" s="4"/>
      <c r="Q39" s="4"/>
      <c r="R39" s="4"/>
      <c r="S39" s="4"/>
      <c r="T39" s="4"/>
      <c r="U39" s="4"/>
      <c r="V39" s="4"/>
      <c r="W39" s="4"/>
      <c r="X39" s="3"/>
      <c r="Y39" s="4"/>
      <c r="Z39" s="4"/>
      <c r="AA39" s="4"/>
      <c r="AB39" s="4"/>
      <c r="AC39" s="4"/>
      <c r="AD39" s="4"/>
      <c r="AE39" s="4"/>
      <c r="AF39" s="3"/>
      <c r="AG39" s="4"/>
      <c r="AH39" s="1"/>
      <c r="AI39" s="1"/>
      <c r="AJ39" s="1"/>
      <c r="AK39" s="1"/>
      <c r="AL39" s="1"/>
      <c r="AM39" s="1"/>
      <c r="AN39" s="1"/>
      <c r="AO39" s="1"/>
      <c r="AP39" s="1"/>
      <c r="AQ39" s="1"/>
      <c r="AR39" s="1"/>
      <c r="AS39" s="1"/>
      <c r="AT39" s="1"/>
      <c r="AU39" s="4"/>
      <c r="AV39" s="3"/>
      <c r="AW39" s="1"/>
      <c r="AX39" s="1"/>
      <c r="AY39" s="1"/>
      <c r="AZ39" s="1"/>
      <c r="BA39" s="1"/>
      <c r="BB39" s="1"/>
      <c r="BC39" s="367"/>
      <c r="BD39" s="367"/>
      <c r="BE39" s="1"/>
      <c r="BF39" s="1"/>
    </row>
    <row x14ac:dyDescent="0.25" r="40" customHeight="1" ht="13.5" customFormat="1" s="373">
      <c r="A40" s="374"/>
      <c r="B40" s="374"/>
      <c r="C40" s="374"/>
      <c r="D40" s="378"/>
      <c r="E40" s="378"/>
      <c r="F40" s="378"/>
      <c r="G40" s="378"/>
      <c r="H40" s="378"/>
      <c r="I40" s="382"/>
      <c r="J40" s="378"/>
      <c r="K40" s="378"/>
      <c r="L40" s="378"/>
      <c r="M40" s="382"/>
      <c r="N40" s="378"/>
      <c r="O40" s="378"/>
      <c r="P40" s="378"/>
      <c r="Q40" s="859"/>
      <c r="R40" s="378"/>
      <c r="S40" s="378"/>
      <c r="T40" s="378"/>
      <c r="U40" s="378"/>
      <c r="V40" s="378"/>
      <c r="W40" s="378"/>
      <c r="X40" s="382"/>
      <c r="Y40" s="378"/>
      <c r="Z40" s="378"/>
      <c r="AA40" s="378"/>
      <c r="AB40" s="378"/>
      <c r="AC40" s="378"/>
      <c r="AD40" s="378"/>
      <c r="AE40" s="378"/>
      <c r="AF40" s="382"/>
      <c r="AG40" s="378"/>
      <c r="AH40" s="374"/>
      <c r="AI40" s="374"/>
      <c r="AJ40" s="374"/>
      <c r="AK40" s="374"/>
      <c r="AL40" s="374"/>
      <c r="AM40" s="374"/>
      <c r="AN40" s="374"/>
      <c r="AO40" s="374"/>
      <c r="AP40" s="374"/>
      <c r="AQ40" s="374"/>
      <c r="AR40" s="374"/>
      <c r="AS40" s="374"/>
      <c r="AT40" s="374"/>
      <c r="AU40" s="378"/>
      <c r="AV40" s="382"/>
      <c r="AW40" s="374"/>
      <c r="AX40" s="374"/>
      <c r="AY40" s="374"/>
      <c r="AZ40" s="374"/>
      <c r="BA40" s="374"/>
      <c r="BB40" s="374"/>
      <c r="BC40" s="374"/>
      <c r="BD40" s="374"/>
      <c r="BE40" s="374"/>
      <c r="BF40" s="374"/>
    </row>
    <row x14ac:dyDescent="0.25" r="41" customHeight="1" ht="18.75">
      <c r="A41" s="367"/>
      <c r="B41" s="1"/>
      <c r="C41" s="1"/>
      <c r="D41" s="4"/>
      <c r="E41" s="4"/>
      <c r="F41" s="4"/>
      <c r="G41" s="4"/>
      <c r="H41" s="4"/>
      <c r="I41" s="3"/>
      <c r="J41" s="4"/>
      <c r="K41" s="4"/>
      <c r="L41" s="4"/>
      <c r="M41" s="3"/>
      <c r="N41" s="4"/>
      <c r="O41" s="4"/>
      <c r="P41" s="4"/>
      <c r="Q41" s="4"/>
      <c r="R41" s="4"/>
      <c r="S41" s="4"/>
      <c r="T41" s="4"/>
      <c r="U41" s="4"/>
      <c r="V41" s="4"/>
      <c r="W41" s="4"/>
      <c r="X41" s="3"/>
      <c r="Y41" s="4"/>
      <c r="Z41" s="4"/>
      <c r="AA41" s="4"/>
      <c r="AB41" s="4"/>
      <c r="AC41" s="4"/>
      <c r="AD41" s="4"/>
      <c r="AE41" s="4"/>
      <c r="AF41" s="3"/>
      <c r="AG41" s="4"/>
      <c r="AH41" s="1"/>
      <c r="AI41" s="1"/>
      <c r="AJ41" s="1"/>
      <c r="AK41" s="1"/>
      <c r="AL41" s="1"/>
      <c r="AM41" s="1"/>
      <c r="AN41" s="1"/>
      <c r="AO41" s="1"/>
      <c r="AP41" s="1"/>
      <c r="AQ41" s="1"/>
      <c r="AR41" s="1"/>
      <c r="AS41" s="1"/>
      <c r="AT41" s="1"/>
      <c r="AU41" s="4"/>
      <c r="AV41" s="3"/>
      <c r="AW41" s="1"/>
      <c r="AX41" s="1"/>
      <c r="AY41" s="1"/>
      <c r="AZ41" s="1"/>
      <c r="BA41" s="1"/>
      <c r="BB41" s="1"/>
      <c r="BC41" s="367"/>
      <c r="BD41" s="367"/>
      <c r="BE41" s="1"/>
      <c r="BF41" s="1"/>
    </row>
    <row x14ac:dyDescent="0.25" r="42" customHeight="1" ht="15.75">
      <c r="A42" s="367"/>
      <c r="B42" s="1"/>
      <c r="C42" s="1"/>
      <c r="D42" s="4"/>
      <c r="E42" s="4"/>
      <c r="F42" s="4"/>
      <c r="G42" s="897"/>
      <c r="H42" s="4"/>
      <c r="I42" s="3"/>
      <c r="J42" s="4"/>
      <c r="K42" s="4"/>
      <c r="L42" s="4"/>
      <c r="M42" s="3"/>
      <c r="N42" s="4"/>
      <c r="O42" s="4"/>
      <c r="P42" s="4"/>
      <c r="Q42" s="4"/>
      <c r="R42" s="4"/>
      <c r="S42" s="4"/>
      <c r="T42" s="4"/>
      <c r="U42" s="4"/>
      <c r="V42" s="4"/>
      <c r="W42" s="4"/>
      <c r="X42" s="3"/>
      <c r="Y42" s="4"/>
      <c r="Z42" s="4"/>
      <c r="AA42" s="4"/>
      <c r="AB42" s="4"/>
      <c r="AC42" s="4"/>
      <c r="AD42" s="4"/>
      <c r="AE42" s="4"/>
      <c r="AF42" s="3"/>
      <c r="AG42" s="4"/>
      <c r="AH42" s="1"/>
      <c r="AI42" s="1"/>
      <c r="AJ42" s="1"/>
      <c r="AK42" s="1"/>
      <c r="AL42" s="1"/>
      <c r="AM42" s="1"/>
      <c r="AN42" s="1"/>
      <c r="AO42" s="1"/>
      <c r="AP42" s="1"/>
      <c r="AQ42" s="1"/>
      <c r="AR42" s="1"/>
      <c r="AS42" s="1"/>
      <c r="AT42" s="1"/>
      <c r="AU42" s="4"/>
      <c r="AV42" s="3"/>
      <c r="AW42" s="1"/>
      <c r="AX42" s="1"/>
      <c r="AY42" s="1"/>
      <c r="AZ42" s="1"/>
      <c r="BA42" s="1"/>
      <c r="BB42" s="1"/>
      <c r="BC42" s="367"/>
      <c r="BD42" s="367"/>
      <c r="BE42" s="1"/>
      <c r="BF42" s="1"/>
    </row>
  </sheetData>
  <mergeCells count="25">
    <mergeCell ref="D1:AZ1"/>
    <mergeCell ref="C4:BA4"/>
    <mergeCell ref="BE7:BF7"/>
    <mergeCell ref="AD16:AI16"/>
    <mergeCell ref="X17:AB17"/>
    <mergeCell ref="AV17:BA17"/>
    <mergeCell ref="D18:O18"/>
    <mergeCell ref="P18:W18"/>
    <mergeCell ref="X18:AB18"/>
    <mergeCell ref="AF18:AN18"/>
    <mergeCell ref="AO18:AU18"/>
    <mergeCell ref="AV18:BA18"/>
    <mergeCell ref="D26:J26"/>
    <mergeCell ref="N26:Q26"/>
    <mergeCell ref="G27:G28"/>
    <mergeCell ref="H27:H28"/>
    <mergeCell ref="I27:I28"/>
    <mergeCell ref="J27:J28"/>
    <mergeCell ref="K27:K28"/>
    <mergeCell ref="L27:L28"/>
    <mergeCell ref="M27:M28"/>
    <mergeCell ref="N27:N28"/>
    <mergeCell ref="O27:O28"/>
    <mergeCell ref="P27:P28"/>
    <mergeCell ref="S27:AS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F40"/>
  <sheetViews>
    <sheetView workbookViewId="0"/>
  </sheetViews>
  <sheetFormatPr defaultRowHeight="15" x14ac:dyDescent="0.25"/>
  <cols>
    <col min="1" max="1" style="739" width="11.147857142857141" customWidth="1" bestFit="1"/>
    <col min="2" max="2" style="157" width="11.147857142857141" customWidth="1" bestFit="1"/>
    <col min="3" max="3" style="157" width="15.290714285714287" customWidth="1" bestFit="1"/>
    <col min="4" max="4" style="158" width="13.005" customWidth="1" bestFit="1"/>
    <col min="5" max="5" style="158" width="6.2907142857142855" customWidth="1" bestFit="1"/>
    <col min="6" max="6" style="158" width="9.147857142857141" customWidth="1" bestFit="1"/>
    <col min="7" max="7" style="158" width="10.719285714285713" customWidth="1" bestFit="1"/>
    <col min="8" max="8" style="158" width="10.719285714285713" customWidth="1" bestFit="1"/>
    <col min="9" max="9" style="159" width="11.719285714285713" customWidth="1" bestFit="1"/>
    <col min="10" max="10" style="158" width="11.719285714285713" customWidth="1" bestFit="1"/>
    <col min="11" max="11" style="158" width="12.719285714285713" customWidth="1" bestFit="1"/>
    <col min="12" max="12" style="158" width="21.14785714285714" customWidth="1" bestFit="1"/>
    <col min="13" max="13" style="158" width="13.862142857142858" customWidth="1" bestFit="1"/>
    <col min="14" max="14" style="158" width="9.719285714285713" customWidth="1" bestFit="1"/>
    <col min="15" max="15" style="158" width="9.719285714285713" customWidth="1" bestFit="1"/>
    <col min="16" max="16" style="158" width="9.719285714285713" customWidth="1" bestFit="1"/>
    <col min="17" max="17" style="366" width="9.005" customWidth="1" bestFit="1"/>
    <col min="18" max="18" style="158" width="6.719285714285714" customWidth="1" bestFit="1"/>
    <col min="19" max="19" style="158" width="7.147857142857143" customWidth="1" bestFit="1"/>
    <col min="20" max="20" style="158" width="10.43357142857143" customWidth="1" bestFit="1"/>
    <col min="21" max="21" style="158" width="10.719285714285713" customWidth="1" bestFit="1"/>
    <col min="22" max="22" style="158" width="8.862142857142858" customWidth="1" bestFit="1"/>
    <col min="23" max="23" style="158" width="9.43357142857143" customWidth="1" bestFit="1"/>
    <col min="24" max="24" style="158" width="9.576428571428572" customWidth="1" bestFit="1"/>
    <col min="25" max="25" style="158" width="9.43357142857143" customWidth="1" bestFit="1"/>
    <col min="26" max="26" style="158" width="12.005" customWidth="1" bestFit="1"/>
    <col min="27" max="27" style="158" width="9.290714285714287" customWidth="1" bestFit="1"/>
    <col min="28" max="28" style="158" width="9.147857142857141" customWidth="1" bestFit="1"/>
    <col min="29" max="29" style="158" width="8.576428571428572" customWidth="1" bestFit="1"/>
    <col min="30" max="30" style="158" width="10.290714285714287" customWidth="1" bestFit="1"/>
    <col min="31" max="31" style="158" width="10.147857142857141" customWidth="1" bestFit="1"/>
    <col min="32" max="32" style="159" width="11.290714285714287" customWidth="1" bestFit="1"/>
    <col min="33" max="33" style="158" width="8.719285714285713" customWidth="1" bestFit="1"/>
    <col min="34" max="34" style="157" width="11.005" customWidth="1" bestFit="1"/>
    <col min="35" max="35" style="157" width="12.147857142857141" customWidth="1" bestFit="1"/>
    <col min="36" max="36" style="157" width="12.290714285714287" customWidth="1" bestFit="1"/>
    <col min="37" max="37" style="159" width="10.862142857142858" customWidth="1" bestFit="1"/>
    <col min="38" max="38" style="157" width="9.719285714285713" customWidth="1" bestFit="1"/>
    <col min="39" max="39" style="157" width="7.719285714285714" customWidth="1" bestFit="1"/>
    <col min="40" max="40" style="157" width="12.576428571428572" customWidth="1" bestFit="1"/>
    <col min="41" max="41" style="157" width="8.719285714285713" customWidth="1" bestFit="1"/>
    <col min="42" max="42" style="157" width="7.719285714285714" customWidth="1" bestFit="1"/>
    <col min="43" max="43" style="157" width="7.719285714285714" customWidth="1" bestFit="1"/>
    <col min="44" max="44" style="157" width="7.719285714285714" customWidth="1" bestFit="1"/>
    <col min="45" max="45" style="157" width="7.719285714285714" customWidth="1" bestFit="1"/>
    <col min="46" max="46" style="157" width="10.862142857142858" customWidth="1" bestFit="1"/>
    <col min="47" max="47" style="158" width="11.290714285714287" customWidth="1" bestFit="1"/>
    <col min="48" max="48" style="159" width="7.719285714285714" customWidth="1" bestFit="1"/>
    <col min="49" max="49" style="157" width="11.43357142857143" customWidth="1" bestFit="1"/>
    <col min="50" max="50" style="157" width="7.719285714285714" customWidth="1" bestFit="1"/>
    <col min="51" max="51" style="157" width="7.719285714285714" customWidth="1" bestFit="1"/>
    <col min="52" max="52" style="157" width="9.862142857142858" customWidth="1" bestFit="1"/>
    <col min="53" max="53" style="157" width="8.43357142857143" customWidth="1" bestFit="1"/>
    <col min="54" max="54" style="157" width="9.147857142857141" customWidth="1" bestFit="1"/>
    <col min="55" max="55" style="739" width="9.147857142857141" customWidth="1" bestFit="1"/>
    <col min="56" max="56" style="739" width="9.147857142857141" customWidth="1" bestFit="1"/>
    <col min="57" max="57" style="157" width="9.147857142857141" customWidth="1" bestFit="1"/>
    <col min="58" max="58" style="157" width="9.147857142857141" customWidth="1" bestFit="1"/>
  </cols>
  <sheetData>
    <row x14ac:dyDescent="0.25" r="1" customHeight="1" ht="18.75">
      <c r="A1" s="860"/>
      <c r="B1" s="1"/>
      <c r="C1" s="1"/>
      <c r="D1" s="821" t="s">
        <v>0</v>
      </c>
      <c r="E1" s="822"/>
      <c r="F1" s="822"/>
      <c r="G1" s="822"/>
      <c r="H1" s="822"/>
      <c r="I1" s="823"/>
      <c r="J1" s="822"/>
      <c r="K1" s="822"/>
      <c r="L1" s="822"/>
      <c r="M1" s="823"/>
      <c r="N1" s="822"/>
      <c r="O1" s="822"/>
      <c r="P1" s="822"/>
      <c r="Q1" s="822"/>
      <c r="R1" s="822"/>
      <c r="S1" s="822"/>
      <c r="T1" s="822"/>
      <c r="U1" s="822"/>
      <c r="V1" s="822"/>
      <c r="W1" s="822"/>
      <c r="X1" s="823"/>
      <c r="Y1" s="822"/>
      <c r="Z1" s="822"/>
      <c r="AA1" s="822"/>
      <c r="AB1" s="822"/>
      <c r="AC1" s="822"/>
      <c r="AD1" s="822"/>
      <c r="AE1" s="822"/>
      <c r="AF1" s="823"/>
      <c r="AG1" s="822"/>
      <c r="AH1" s="824"/>
      <c r="AI1" s="824"/>
      <c r="AJ1" s="824"/>
      <c r="AK1" s="823"/>
      <c r="AL1" s="824"/>
      <c r="AM1" s="824"/>
      <c r="AN1" s="824"/>
      <c r="AO1" s="824"/>
      <c r="AP1" s="824"/>
      <c r="AQ1" s="824"/>
      <c r="AR1" s="824"/>
      <c r="AS1" s="824"/>
      <c r="AT1" s="824"/>
      <c r="AU1" s="822"/>
      <c r="AV1" s="823"/>
      <c r="AW1" s="824"/>
      <c r="AX1" s="824"/>
      <c r="AY1" s="824"/>
      <c r="AZ1" s="825"/>
      <c r="BA1" s="1"/>
      <c r="BB1" s="1"/>
      <c r="BC1" s="367"/>
      <c r="BD1" s="367"/>
      <c r="BE1" s="1"/>
      <c r="BF1" s="1"/>
    </row>
    <row x14ac:dyDescent="0.25" r="2" customHeight="1" ht="15.75">
      <c r="A2" s="367"/>
      <c r="B2" s="1"/>
      <c r="C2" s="1"/>
      <c r="D2" s="391"/>
      <c r="E2" s="391"/>
      <c r="F2" s="391"/>
      <c r="G2" s="391"/>
      <c r="H2" s="391"/>
      <c r="I2" s="392"/>
      <c r="J2" s="391"/>
      <c r="K2" s="391"/>
      <c r="L2" s="391"/>
      <c r="M2" s="392"/>
      <c r="N2" s="391"/>
      <c r="O2" s="391"/>
      <c r="P2" s="391"/>
      <c r="Q2" s="391"/>
      <c r="R2" s="391"/>
      <c r="S2" s="391"/>
      <c r="T2" s="391"/>
      <c r="U2" s="391"/>
      <c r="V2" s="391"/>
      <c r="W2" s="391"/>
      <c r="X2" s="392"/>
      <c r="Y2" s="391"/>
      <c r="Z2" s="391"/>
      <c r="AA2" s="391"/>
      <c r="AB2" s="391"/>
      <c r="AC2" s="391"/>
      <c r="AD2" s="391"/>
      <c r="AE2" s="391"/>
      <c r="AF2" s="392"/>
      <c r="AG2" s="391"/>
      <c r="AH2" s="390"/>
      <c r="AI2" s="390"/>
      <c r="AJ2" s="390"/>
      <c r="AK2" s="392"/>
      <c r="AL2" s="390"/>
      <c r="AM2" s="390"/>
      <c r="AN2" s="390"/>
      <c r="AO2" s="390"/>
      <c r="AP2" s="390"/>
      <c r="AQ2" s="390"/>
      <c r="AR2" s="390"/>
      <c r="AS2" s="390"/>
      <c r="AT2" s="390"/>
      <c r="AU2" s="391"/>
      <c r="AV2" s="392"/>
      <c r="AW2" s="390"/>
      <c r="AX2" s="390"/>
      <c r="AY2" s="390"/>
      <c r="AZ2" s="390"/>
      <c r="BA2" s="1"/>
      <c r="BB2" s="1"/>
      <c r="BC2" s="367"/>
      <c r="BD2" s="367"/>
      <c r="BE2" s="1"/>
      <c r="BF2" s="1"/>
    </row>
    <row x14ac:dyDescent="0.25" r="3" customHeight="1" ht="18.75">
      <c r="A3" s="367"/>
      <c r="B3" s="307"/>
      <c r="C3" s="307"/>
      <c r="D3" s="308"/>
      <c r="E3" s="308"/>
      <c r="F3" s="308"/>
      <c r="G3" s="308"/>
      <c r="H3" s="308"/>
      <c r="I3" s="309"/>
      <c r="J3" s="308"/>
      <c r="K3" s="308"/>
      <c r="L3" s="308"/>
      <c r="M3" s="309"/>
      <c r="N3" s="308"/>
      <c r="O3" s="308"/>
      <c r="P3" s="308"/>
      <c r="Q3" s="308"/>
      <c r="R3" s="308"/>
      <c r="S3" s="308"/>
      <c r="T3" s="308"/>
      <c r="U3" s="308"/>
      <c r="V3" s="308"/>
      <c r="W3" s="308"/>
      <c r="X3" s="309"/>
      <c r="Y3" s="308"/>
      <c r="Z3" s="308"/>
      <c r="AA3" s="308"/>
      <c r="AB3" s="308"/>
      <c r="AC3" s="308"/>
      <c r="AD3" s="308"/>
      <c r="AE3" s="308"/>
      <c r="AF3" s="309"/>
      <c r="AG3" s="308"/>
      <c r="AH3" s="307"/>
      <c r="AI3" s="307"/>
      <c r="AJ3" s="307"/>
      <c r="AK3" s="309"/>
      <c r="AL3" s="307"/>
      <c r="AM3" s="307"/>
      <c r="AN3" s="307"/>
      <c r="AO3" s="307"/>
      <c r="AP3" s="307"/>
      <c r="AQ3" s="307"/>
      <c r="AR3" s="307"/>
      <c r="AS3" s="307"/>
      <c r="AT3" s="307"/>
      <c r="AU3" s="308"/>
      <c r="AV3" s="309"/>
      <c r="AW3" s="307"/>
      <c r="AX3" s="307"/>
      <c r="AY3" s="307"/>
      <c r="AZ3" s="307"/>
      <c r="BA3" s="307"/>
      <c r="BB3" s="307"/>
      <c r="BC3" s="367"/>
      <c r="BD3" s="367"/>
      <c r="BE3" s="1"/>
      <c r="BF3" s="1"/>
    </row>
    <row x14ac:dyDescent="0.25" r="4" customHeight="1" ht="76.5">
      <c r="A4" s="367"/>
      <c r="B4" s="307"/>
      <c r="C4" s="310" t="s">
        <v>475</v>
      </c>
      <c r="D4" s="311"/>
      <c r="E4" s="311"/>
      <c r="F4" s="311"/>
      <c r="G4" s="311"/>
      <c r="H4" s="311"/>
      <c r="I4" s="312"/>
      <c r="J4" s="311"/>
      <c r="K4" s="311"/>
      <c r="L4" s="311"/>
      <c r="M4" s="312"/>
      <c r="N4" s="311"/>
      <c r="O4" s="311"/>
      <c r="P4" s="311"/>
      <c r="Q4" s="311"/>
      <c r="R4" s="311"/>
      <c r="S4" s="311"/>
      <c r="T4" s="311"/>
      <c r="U4" s="311"/>
      <c r="V4" s="311"/>
      <c r="W4" s="311"/>
      <c r="X4" s="312"/>
      <c r="Y4" s="311"/>
      <c r="Z4" s="311"/>
      <c r="AA4" s="311"/>
      <c r="AB4" s="311"/>
      <c r="AC4" s="311"/>
      <c r="AD4" s="311"/>
      <c r="AE4" s="311"/>
      <c r="AF4" s="312"/>
      <c r="AG4" s="311"/>
      <c r="AH4" s="310"/>
      <c r="AI4" s="310"/>
      <c r="AJ4" s="310"/>
      <c r="AK4" s="312"/>
      <c r="AL4" s="310"/>
      <c r="AM4" s="310"/>
      <c r="AN4" s="310"/>
      <c r="AO4" s="310"/>
      <c r="AP4" s="310"/>
      <c r="AQ4" s="310"/>
      <c r="AR4" s="310"/>
      <c r="AS4" s="310"/>
      <c r="AT4" s="310"/>
      <c r="AU4" s="311"/>
      <c r="AV4" s="312"/>
      <c r="AW4" s="310"/>
      <c r="AX4" s="310"/>
      <c r="AY4" s="310"/>
      <c r="AZ4" s="310"/>
      <c r="BA4" s="310"/>
      <c r="BB4" s="307"/>
      <c r="BC4" s="367"/>
      <c r="BD4" s="367"/>
      <c r="BE4" s="1"/>
      <c r="BF4" s="1"/>
    </row>
    <row x14ac:dyDescent="0.25" r="5" customHeight="1" ht="18.75" hidden="1">
      <c r="A5" s="367"/>
      <c r="B5" s="307"/>
      <c r="C5" s="829" t="s">
        <v>30</v>
      </c>
      <c r="D5" s="25" t="s">
        <v>31</v>
      </c>
      <c r="E5" s="25" t="s">
        <v>32</v>
      </c>
      <c r="F5" s="25" t="s">
        <v>33</v>
      </c>
      <c r="G5" s="25" t="s">
        <v>34</v>
      </c>
      <c r="H5" s="25" t="s">
        <v>35</v>
      </c>
      <c r="I5" s="372" t="s">
        <v>36</v>
      </c>
      <c r="J5" s="25" t="s">
        <v>37</v>
      </c>
      <c r="K5" s="25" t="s">
        <v>38</v>
      </c>
      <c r="L5" s="25" t="s">
        <v>39</v>
      </c>
      <c r="M5" s="25" t="s">
        <v>40</v>
      </c>
      <c r="N5" s="25" t="s">
        <v>41</v>
      </c>
      <c r="O5" s="25" t="s">
        <v>42</v>
      </c>
      <c r="P5" s="25" t="s">
        <v>43</v>
      </c>
      <c r="Q5" s="25" t="s">
        <v>44</v>
      </c>
      <c r="R5" s="25" t="s">
        <v>45</v>
      </c>
      <c r="S5" s="25" t="s">
        <v>46</v>
      </c>
      <c r="T5" s="25" t="s">
        <v>47</v>
      </c>
      <c r="U5" s="25" t="s">
        <v>48</v>
      </c>
      <c r="V5" s="25" t="s">
        <v>49</v>
      </c>
      <c r="W5" s="25" t="s">
        <v>50</v>
      </c>
      <c r="X5" s="25" t="s">
        <v>51</v>
      </c>
      <c r="Y5" s="25" t="s">
        <v>52</v>
      </c>
      <c r="Z5" s="25" t="s">
        <v>53</v>
      </c>
      <c r="AA5" s="25" t="s">
        <v>54</v>
      </c>
      <c r="AB5" s="25" t="s">
        <v>55</v>
      </c>
      <c r="AC5" s="25" t="s">
        <v>56</v>
      </c>
      <c r="AD5" s="25" t="s">
        <v>57</v>
      </c>
      <c r="AE5" s="25" t="s">
        <v>58</v>
      </c>
      <c r="AF5" s="26">
        <v>0</v>
      </c>
      <c r="AG5" s="623" t="s">
        <v>59</v>
      </c>
      <c r="AH5" s="1"/>
      <c r="AI5" s="1"/>
      <c r="AJ5" s="1"/>
      <c r="AK5" s="3"/>
      <c r="AL5" s="1"/>
      <c r="AM5" s="1"/>
      <c r="AN5" s="1"/>
      <c r="AO5" s="1"/>
      <c r="AP5" s="1"/>
      <c r="AQ5" s="1"/>
      <c r="AR5" s="1"/>
      <c r="AS5" s="1"/>
      <c r="AT5" s="1"/>
      <c r="AU5" s="4"/>
      <c r="AV5" s="3"/>
      <c r="AW5" s="1"/>
      <c r="AX5" s="1"/>
      <c r="AY5" s="1"/>
      <c r="AZ5" s="1"/>
      <c r="BA5" s="1"/>
      <c r="BB5" s="307"/>
      <c r="BC5" s="367"/>
      <c r="BD5" s="367"/>
      <c r="BE5" s="1"/>
      <c r="BF5" s="1"/>
    </row>
    <row x14ac:dyDescent="0.25" r="6" customHeight="1" ht="18.75" hidden="1">
      <c r="A6" s="367"/>
      <c r="B6" s="307"/>
      <c r="C6" s="829" t="s">
        <v>60</v>
      </c>
      <c r="D6" s="28">
        <v>10</v>
      </c>
      <c r="E6" s="28">
        <v>6</v>
      </c>
      <c r="F6" s="28">
        <v>5</v>
      </c>
      <c r="G6" s="28">
        <v>50</v>
      </c>
      <c r="H6" s="28">
        <v>40</v>
      </c>
      <c r="I6" s="28">
        <v>30</v>
      </c>
      <c r="J6" s="28">
        <v>20</v>
      </c>
      <c r="K6" s="28">
        <v>100</v>
      </c>
      <c r="L6" s="28">
        <v>80</v>
      </c>
      <c r="M6" s="28">
        <v>1000</v>
      </c>
      <c r="N6" s="28">
        <v>70</v>
      </c>
      <c r="O6" s="28">
        <v>900</v>
      </c>
      <c r="P6" s="28">
        <v>9</v>
      </c>
      <c r="Q6" s="28">
        <v>800</v>
      </c>
      <c r="R6" s="28">
        <v>90</v>
      </c>
      <c r="S6" s="28">
        <v>300</v>
      </c>
      <c r="T6" s="28">
        <v>60</v>
      </c>
      <c r="U6" s="28">
        <v>7</v>
      </c>
      <c r="V6" s="28">
        <v>200</v>
      </c>
      <c r="W6" s="28">
        <v>700</v>
      </c>
      <c r="X6" s="28">
        <v>4</v>
      </c>
      <c r="Y6" s="28">
        <v>600</v>
      </c>
      <c r="Z6" s="28">
        <v>8</v>
      </c>
      <c r="AA6" s="28">
        <v>3</v>
      </c>
      <c r="AB6" s="28">
        <v>500</v>
      </c>
      <c r="AC6" s="28">
        <v>400</v>
      </c>
      <c r="AD6" s="28">
        <v>2</v>
      </c>
      <c r="AE6" s="28">
        <v>1</v>
      </c>
      <c r="AF6" s="29">
        <v>0</v>
      </c>
      <c r="AG6" s="28">
        <v>1</v>
      </c>
      <c r="AH6" s="1"/>
      <c r="AI6" s="1"/>
      <c r="AJ6" s="1"/>
      <c r="AK6" s="3"/>
      <c r="AL6" s="1"/>
      <c r="AM6" s="1"/>
      <c r="AN6" s="1"/>
      <c r="AO6" s="1"/>
      <c r="AP6" s="1"/>
      <c r="AQ6" s="1"/>
      <c r="AR6" s="1"/>
      <c r="AS6" s="1"/>
      <c r="AT6" s="1"/>
      <c r="AU6" s="4"/>
      <c r="AV6" s="3"/>
      <c r="AW6" s="1"/>
      <c r="AX6" s="1"/>
      <c r="AY6" s="1"/>
      <c r="AZ6" s="1"/>
      <c r="BA6" s="1"/>
      <c r="BB6" s="307"/>
      <c r="BC6" s="367"/>
      <c r="BD6" s="367"/>
      <c r="BE6" s="1"/>
      <c r="BF6" s="1"/>
    </row>
    <row x14ac:dyDescent="0.25" r="7" customHeight="1" ht="18.75" hidden="1">
      <c r="A7" s="367"/>
      <c r="B7" s="307"/>
      <c r="C7" s="830" t="s">
        <v>61</v>
      </c>
      <c r="D7" s="28" t="s">
        <v>62</v>
      </c>
      <c r="E7" s="28" t="s">
        <v>63</v>
      </c>
      <c r="F7" s="28" t="s">
        <v>62</v>
      </c>
      <c r="G7" s="28" t="s">
        <v>62</v>
      </c>
      <c r="H7" s="28" t="s">
        <v>62</v>
      </c>
      <c r="I7" s="97" t="s">
        <v>62</v>
      </c>
      <c r="J7" s="28" t="s">
        <v>62</v>
      </c>
      <c r="K7" s="28" t="s">
        <v>62</v>
      </c>
      <c r="L7" s="28" t="s">
        <v>63</v>
      </c>
      <c r="M7" s="28" t="s">
        <v>63</v>
      </c>
      <c r="N7" s="28" t="s">
        <v>62</v>
      </c>
      <c r="O7" s="28" t="s">
        <v>63</v>
      </c>
      <c r="P7" s="28" t="s">
        <v>62</v>
      </c>
      <c r="Q7" s="28" t="s">
        <v>63</v>
      </c>
      <c r="R7" s="28" t="s">
        <v>62</v>
      </c>
      <c r="S7" s="28" t="s">
        <v>63</v>
      </c>
      <c r="T7" s="28" t="s">
        <v>62</v>
      </c>
      <c r="U7" s="28" t="s">
        <v>63</v>
      </c>
      <c r="V7" s="28" t="s">
        <v>62</v>
      </c>
      <c r="W7" s="28" t="s">
        <v>63</v>
      </c>
      <c r="X7" s="28" t="s">
        <v>63</v>
      </c>
      <c r="Y7" s="28" t="s">
        <v>63</v>
      </c>
      <c r="Z7" s="28" t="s">
        <v>62</v>
      </c>
      <c r="AA7" s="28" t="s">
        <v>63</v>
      </c>
      <c r="AB7" s="28" t="s">
        <v>63</v>
      </c>
      <c r="AC7" s="28" t="s">
        <v>63</v>
      </c>
      <c r="AD7" s="28" t="s">
        <v>63</v>
      </c>
      <c r="AE7" s="28" t="s">
        <v>62</v>
      </c>
      <c r="AF7" s="29">
        <v>0</v>
      </c>
      <c r="AG7" s="28" t="s">
        <v>62</v>
      </c>
      <c r="AH7" s="1"/>
      <c r="AI7" s="1"/>
      <c r="AJ7" s="1"/>
      <c r="AK7" s="3"/>
      <c r="AL7" s="1"/>
      <c r="AM7" s="1"/>
      <c r="AN7" s="1"/>
      <c r="AO7" s="1"/>
      <c r="AP7" s="1"/>
      <c r="AQ7" s="1"/>
      <c r="AR7" s="1"/>
      <c r="AS7" s="1"/>
      <c r="AT7" s="1"/>
      <c r="AU7" s="4"/>
      <c r="AV7" s="3"/>
      <c r="AW7" s="1"/>
      <c r="AX7" s="1"/>
      <c r="AY7" s="1"/>
      <c r="AZ7" s="1"/>
      <c r="BA7" s="1"/>
      <c r="BB7" s="307"/>
      <c r="BC7" s="367"/>
      <c r="BD7" s="367"/>
      <c r="BE7" s="831"/>
      <c r="BF7" s="831"/>
    </row>
    <row x14ac:dyDescent="0.25" r="8" customHeight="1" ht="18.75" hidden="1">
      <c r="A8" s="367"/>
      <c r="B8" s="307"/>
      <c r="C8" s="830" t="s">
        <v>64</v>
      </c>
      <c r="D8" s="28" t="s">
        <v>65</v>
      </c>
      <c r="E8" s="28" t="s">
        <v>66</v>
      </c>
      <c r="F8" s="28" t="s">
        <v>65</v>
      </c>
      <c r="G8" s="28" t="s">
        <v>65</v>
      </c>
      <c r="H8" s="28" t="s">
        <v>66</v>
      </c>
      <c r="I8" s="97" t="s">
        <v>65</v>
      </c>
      <c r="J8" s="28" t="s">
        <v>66</v>
      </c>
      <c r="K8" s="28" t="s">
        <v>65</v>
      </c>
      <c r="L8" s="28" t="s">
        <v>66</v>
      </c>
      <c r="M8" s="28" t="s">
        <v>65</v>
      </c>
      <c r="N8" s="28" t="s">
        <v>65</v>
      </c>
      <c r="O8" s="28" t="s">
        <v>65</v>
      </c>
      <c r="P8" s="28" t="s">
        <v>65</v>
      </c>
      <c r="Q8" s="28" t="s">
        <v>66</v>
      </c>
      <c r="R8" s="28" t="s">
        <v>65</v>
      </c>
      <c r="S8" s="28" t="s">
        <v>65</v>
      </c>
      <c r="T8" s="28" t="s">
        <v>66</v>
      </c>
      <c r="U8" s="28" t="s">
        <v>65</v>
      </c>
      <c r="V8" s="28" t="s">
        <v>66</v>
      </c>
      <c r="W8" s="28" t="s">
        <v>65</v>
      </c>
      <c r="X8" s="28" t="s">
        <v>66</v>
      </c>
      <c r="Y8" s="28" t="s">
        <v>66</v>
      </c>
      <c r="Z8" s="28" t="s">
        <v>66</v>
      </c>
      <c r="AA8" s="28" t="s">
        <v>65</v>
      </c>
      <c r="AB8" s="28" t="s">
        <v>65</v>
      </c>
      <c r="AC8" s="28" t="s">
        <v>66</v>
      </c>
      <c r="AD8" s="28" t="s">
        <v>66</v>
      </c>
      <c r="AE8" s="28" t="s">
        <v>65</v>
      </c>
      <c r="AF8" s="29">
        <v>0</v>
      </c>
      <c r="AG8" s="28" t="s">
        <v>65</v>
      </c>
      <c r="AH8" s="1"/>
      <c r="AI8" s="1"/>
      <c r="AJ8" s="1"/>
      <c r="AK8" s="3"/>
      <c r="AL8" s="1"/>
      <c r="AM8" s="1"/>
      <c r="AN8" s="1"/>
      <c r="AO8" s="1"/>
      <c r="AP8" s="1"/>
      <c r="AQ8" s="1"/>
      <c r="AR8" s="1"/>
      <c r="AS8" s="1"/>
      <c r="AT8" s="1"/>
      <c r="AU8" s="4"/>
      <c r="AV8" s="3"/>
      <c r="AW8" s="1"/>
      <c r="AX8" s="1"/>
      <c r="AY8" s="1"/>
      <c r="AZ8" s="1"/>
      <c r="BA8" s="1"/>
      <c r="BB8" s="307"/>
      <c r="BC8" s="367"/>
      <c r="BD8" s="367"/>
      <c r="BE8" s="1"/>
      <c r="BF8" s="1"/>
    </row>
    <row x14ac:dyDescent="0.25" r="9" customHeight="1" ht="18.75" hidden="1">
      <c r="A9" s="367"/>
      <c r="B9" s="307"/>
      <c r="C9" s="830" t="s">
        <v>67</v>
      </c>
      <c r="D9" s="28" t="s">
        <v>68</v>
      </c>
      <c r="E9" s="28" t="s">
        <v>68</v>
      </c>
      <c r="F9" s="28" t="s">
        <v>69</v>
      </c>
      <c r="G9" s="28" t="s">
        <v>68</v>
      </c>
      <c r="H9" s="28" t="s">
        <v>69</v>
      </c>
      <c r="I9" s="97" t="s">
        <v>70</v>
      </c>
      <c r="J9" s="28" t="s">
        <v>71</v>
      </c>
      <c r="K9" s="28" t="s">
        <v>71</v>
      </c>
      <c r="L9" s="28" t="s">
        <v>69</v>
      </c>
      <c r="M9" s="28" t="s">
        <v>70</v>
      </c>
      <c r="N9" s="28" t="s">
        <v>70</v>
      </c>
      <c r="O9" s="28" t="s">
        <v>71</v>
      </c>
      <c r="P9" s="28" t="s">
        <v>69</v>
      </c>
      <c r="Q9" s="28" t="s">
        <v>68</v>
      </c>
      <c r="R9" s="28" t="s">
        <v>68</v>
      </c>
      <c r="S9" s="28" t="s">
        <v>69</v>
      </c>
      <c r="T9" s="28" t="s">
        <v>71</v>
      </c>
      <c r="U9" s="28" t="s">
        <v>71</v>
      </c>
      <c r="V9" s="28" t="s">
        <v>70</v>
      </c>
      <c r="W9" s="28" t="s">
        <v>69</v>
      </c>
      <c r="X9" s="28" t="s">
        <v>70</v>
      </c>
      <c r="Y9" s="28" t="s">
        <v>70</v>
      </c>
      <c r="Z9" s="28" t="s">
        <v>70</v>
      </c>
      <c r="AA9" s="28" t="s">
        <v>71</v>
      </c>
      <c r="AB9" s="28" t="s">
        <v>71</v>
      </c>
      <c r="AC9" s="28" t="s">
        <v>68</v>
      </c>
      <c r="AD9" s="28" t="s">
        <v>68</v>
      </c>
      <c r="AE9" s="28" t="s">
        <v>69</v>
      </c>
      <c r="AF9" s="29">
        <v>0</v>
      </c>
      <c r="AG9" s="28" t="s">
        <v>69</v>
      </c>
      <c r="AH9" s="1"/>
      <c r="AI9" s="1"/>
      <c r="AJ9" s="1"/>
      <c r="AK9" s="3"/>
      <c r="AL9" s="1"/>
      <c r="AM9" s="1"/>
      <c r="AN9" s="1"/>
      <c r="AO9" s="1"/>
      <c r="AP9" s="1"/>
      <c r="AQ9" s="1"/>
      <c r="AR9" s="1"/>
      <c r="AS9" s="1"/>
      <c r="AT9" s="1"/>
      <c r="AU9" s="4"/>
      <c r="AV9" s="3"/>
      <c r="AW9" s="1"/>
      <c r="AX9" s="1"/>
      <c r="AY9" s="1"/>
      <c r="AZ9" s="1"/>
      <c r="BA9" s="1"/>
      <c r="BB9" s="307"/>
      <c r="BC9" s="367"/>
      <c r="BD9" s="367"/>
      <c r="BE9" s="1"/>
      <c r="BF9" s="1"/>
    </row>
    <row x14ac:dyDescent="0.25" r="10" customHeight="1" ht="18.75" hidden="1">
      <c r="A10" s="367"/>
      <c r="B10" s="307"/>
      <c r="C10" s="2"/>
      <c r="D10" s="4"/>
      <c r="E10" s="4"/>
      <c r="F10" s="4"/>
      <c r="G10" s="4"/>
      <c r="H10" s="4"/>
      <c r="I10" s="3"/>
      <c r="J10" s="4"/>
      <c r="K10" s="4"/>
      <c r="L10" s="4"/>
      <c r="M10" s="3"/>
      <c r="N10" s="4"/>
      <c r="O10" s="4"/>
      <c r="P10" s="4"/>
      <c r="Q10" s="4"/>
      <c r="R10" s="4"/>
      <c r="S10" s="4"/>
      <c r="T10" s="4"/>
      <c r="U10" s="4"/>
      <c r="V10" s="4"/>
      <c r="W10" s="4"/>
      <c r="X10" s="3"/>
      <c r="Y10" s="4"/>
      <c r="Z10" s="4"/>
      <c r="AA10" s="4"/>
      <c r="AB10" s="4"/>
      <c r="AC10" s="4"/>
      <c r="AD10" s="4"/>
      <c r="AE10" s="4"/>
      <c r="AF10" s="3"/>
      <c r="AG10" s="4"/>
      <c r="AH10" s="1"/>
      <c r="AI10" s="1"/>
      <c r="AJ10" s="1"/>
      <c r="AK10" s="3"/>
      <c r="AL10" s="1"/>
      <c r="AM10" s="1"/>
      <c r="AN10" s="1"/>
      <c r="AO10" s="1"/>
      <c r="AP10" s="1"/>
      <c r="AQ10" s="1"/>
      <c r="AR10" s="1"/>
      <c r="AS10" s="1"/>
      <c r="AT10" s="1"/>
      <c r="AU10" s="4"/>
      <c r="AV10" s="3"/>
      <c r="AW10" s="1"/>
      <c r="AX10" s="1"/>
      <c r="AY10" s="1"/>
      <c r="AZ10" s="1"/>
      <c r="BA10" s="1"/>
      <c r="BB10" s="307"/>
      <c r="BC10" s="367"/>
      <c r="BD10" s="367"/>
      <c r="BE10" s="1"/>
      <c r="BF10" s="1"/>
    </row>
    <row x14ac:dyDescent="0.25" r="11" customHeight="1" ht="15.75">
      <c r="A11" s="367"/>
      <c r="B11" s="307"/>
      <c r="C11" s="2"/>
      <c r="D11" s="4"/>
      <c r="E11" s="4"/>
      <c r="F11" s="4"/>
      <c r="G11" s="4"/>
      <c r="H11" s="4"/>
      <c r="I11" s="3"/>
      <c r="J11" s="4"/>
      <c r="K11" s="4"/>
      <c r="L11" s="4"/>
      <c r="M11" s="3"/>
      <c r="N11" s="4"/>
      <c r="O11" s="4"/>
      <c r="P11" s="4"/>
      <c r="Q11" s="4"/>
      <c r="R11" s="4"/>
      <c r="S11" s="4"/>
      <c r="T11" s="4"/>
      <c r="U11" s="4"/>
      <c r="V11" s="4"/>
      <c r="W11" s="4"/>
      <c r="X11" s="3"/>
      <c r="Y11" s="4"/>
      <c r="Z11" s="4"/>
      <c r="AA11" s="4"/>
      <c r="AB11" s="4"/>
      <c r="AC11" s="4"/>
      <c r="AD11" s="4"/>
      <c r="AE11" s="4"/>
      <c r="AF11" s="3"/>
      <c r="AG11" s="4"/>
      <c r="AH11" s="1"/>
      <c r="AI11" s="1"/>
      <c r="AJ11" s="1"/>
      <c r="AK11" s="3"/>
      <c r="AL11" s="1"/>
      <c r="AM11" s="1"/>
      <c r="AN11" s="1"/>
      <c r="AO11" s="1"/>
      <c r="AP11" s="1"/>
      <c r="AQ11" s="1"/>
      <c r="AR11" s="1"/>
      <c r="AS11" s="1"/>
      <c r="AT11" s="1"/>
      <c r="AU11" s="4"/>
      <c r="AV11" s="3"/>
      <c r="AW11" s="1"/>
      <c r="AX11" s="1"/>
      <c r="AY11" s="1"/>
      <c r="AZ11" s="1"/>
      <c r="BA11" s="1"/>
      <c r="BB11" s="307"/>
      <c r="BC11" s="367"/>
      <c r="BD11" s="367"/>
      <c r="BE11" s="1"/>
      <c r="BF11" s="1"/>
    </row>
    <row x14ac:dyDescent="0.25" r="12" customHeight="1" ht="18.75">
      <c r="A12" s="367"/>
      <c r="B12" s="307"/>
      <c r="C12" s="2"/>
      <c r="D12" s="4"/>
      <c r="E12" s="4"/>
      <c r="F12" s="4"/>
      <c r="G12" s="4"/>
      <c r="H12" s="4"/>
      <c r="I12" s="3"/>
      <c r="J12" s="4"/>
      <c r="K12" s="4"/>
      <c r="L12" s="4"/>
      <c r="M12" s="3"/>
      <c r="N12" s="4"/>
      <c r="O12" s="4"/>
      <c r="P12" s="4"/>
      <c r="Q12" s="4"/>
      <c r="R12" s="4"/>
      <c r="S12" s="4"/>
      <c r="T12" s="4"/>
      <c r="U12" s="4"/>
      <c r="V12" s="4"/>
      <c r="W12" s="4"/>
      <c r="X12" s="3"/>
      <c r="Y12" s="4"/>
      <c r="Z12" s="4"/>
      <c r="AA12" s="4"/>
      <c r="AB12" s="4"/>
      <c r="AC12" s="4"/>
      <c r="AD12" s="4"/>
      <c r="AE12" s="4"/>
      <c r="AF12" s="3"/>
      <c r="AG12" s="4"/>
      <c r="AH12" s="1"/>
      <c r="AI12" s="1"/>
      <c r="AJ12" s="1"/>
      <c r="AK12" s="3"/>
      <c r="AL12" s="1"/>
      <c r="AM12" s="1"/>
      <c r="AN12" s="1"/>
      <c r="AO12" s="1"/>
      <c r="AP12" s="1"/>
      <c r="AQ12" s="1"/>
      <c r="AR12" s="1"/>
      <c r="AS12" s="1"/>
      <c r="AT12" s="1"/>
      <c r="AU12" s="4"/>
      <c r="AV12" s="3"/>
      <c r="AW12" s="1"/>
      <c r="AX12" s="1"/>
      <c r="AY12" s="1"/>
      <c r="AZ12" s="1"/>
      <c r="BA12" s="1"/>
      <c r="BB12" s="307"/>
      <c r="BC12" s="367"/>
      <c r="BD12" s="367"/>
      <c r="BE12" s="1"/>
      <c r="BF12" s="1"/>
    </row>
    <row x14ac:dyDescent="0.25" r="13" customHeight="1" ht="18.75">
      <c r="A13" s="367"/>
      <c r="B13" s="307"/>
      <c r="C13" s="2"/>
      <c r="D13" s="4"/>
      <c r="E13" s="4"/>
      <c r="F13" s="4"/>
      <c r="G13" s="4"/>
      <c r="H13" s="4"/>
      <c r="I13" s="3"/>
      <c r="J13" s="4"/>
      <c r="K13" s="4"/>
      <c r="L13" s="4"/>
      <c r="M13" s="3"/>
      <c r="N13" s="4"/>
      <c r="O13" s="4"/>
      <c r="P13" s="4"/>
      <c r="Q13" s="4"/>
      <c r="R13" s="4"/>
      <c r="S13" s="4"/>
      <c r="T13" s="4"/>
      <c r="U13" s="4"/>
      <c r="V13" s="4"/>
      <c r="W13" s="4"/>
      <c r="X13" s="3"/>
      <c r="Y13" s="4"/>
      <c r="Z13" s="4"/>
      <c r="AA13" s="4"/>
      <c r="AB13" s="4"/>
      <c r="AC13" s="4"/>
      <c r="AD13" s="4"/>
      <c r="AE13" s="4"/>
      <c r="AF13" s="3"/>
      <c r="AG13" s="4"/>
      <c r="AH13" s="1"/>
      <c r="AI13" s="1"/>
      <c r="AJ13" s="1"/>
      <c r="AK13" s="3"/>
      <c r="AL13" s="1"/>
      <c r="AM13" s="1"/>
      <c r="AN13" s="1"/>
      <c r="AO13" s="1"/>
      <c r="AP13" s="1"/>
      <c r="AQ13" s="1"/>
      <c r="AR13" s="1"/>
      <c r="AS13" s="1"/>
      <c r="AT13" s="1"/>
      <c r="AU13" s="4"/>
      <c r="AV13" s="3"/>
      <c r="AW13" s="1"/>
      <c r="AX13" s="1"/>
      <c r="AY13" s="1"/>
      <c r="AZ13" s="1"/>
      <c r="BA13" s="1"/>
      <c r="BB13" s="307"/>
      <c r="BC13" s="367"/>
      <c r="BD13" s="367"/>
      <c r="BE13" s="1"/>
      <c r="BF13" s="1"/>
    </row>
    <row x14ac:dyDescent="0.25" r="14" customHeight="1" ht="18.75">
      <c r="A14" s="367"/>
      <c r="B14" s="307"/>
      <c r="C14" s="2"/>
      <c r="D14" s="4"/>
      <c r="E14" s="4"/>
      <c r="F14" s="4"/>
      <c r="G14" s="4"/>
      <c r="H14" s="4"/>
      <c r="I14" s="3"/>
      <c r="J14" s="4"/>
      <c r="K14" s="4"/>
      <c r="L14" s="4"/>
      <c r="M14" s="3"/>
      <c r="N14" s="4"/>
      <c r="O14" s="4"/>
      <c r="P14" s="4"/>
      <c r="Q14" s="4"/>
      <c r="R14" s="4"/>
      <c r="S14" s="4"/>
      <c r="T14" s="4"/>
      <c r="U14" s="4"/>
      <c r="V14" s="4"/>
      <c r="W14" s="4"/>
      <c r="X14" s="3"/>
      <c r="Y14" s="4"/>
      <c r="Z14" s="4"/>
      <c r="AA14" s="4"/>
      <c r="AB14" s="4"/>
      <c r="AC14" s="4"/>
      <c r="AD14" s="4"/>
      <c r="AE14" s="4"/>
      <c r="AF14" s="3"/>
      <c r="AG14" s="4"/>
      <c r="AH14" s="1"/>
      <c r="AI14" s="1"/>
      <c r="AJ14" s="1"/>
      <c r="AK14" s="3"/>
      <c r="AL14" s="1"/>
      <c r="AM14" s="1"/>
      <c r="AN14" s="1"/>
      <c r="AO14" s="1"/>
      <c r="AP14" s="1"/>
      <c r="AQ14" s="1"/>
      <c r="AR14" s="1"/>
      <c r="AS14" s="1"/>
      <c r="AT14" s="1"/>
      <c r="AU14" s="4"/>
      <c r="AV14" s="3"/>
      <c r="AW14" s="1"/>
      <c r="AX14" s="1"/>
      <c r="AY14" s="1"/>
      <c r="AZ14" s="1"/>
      <c r="BA14" s="1"/>
      <c r="BB14" s="307"/>
      <c r="BC14" s="367"/>
      <c r="BD14" s="367"/>
      <c r="BE14" s="1"/>
      <c r="BF14" s="1"/>
    </row>
    <row x14ac:dyDescent="0.25" r="15" customHeight="1" ht="15.75">
      <c r="A15" s="367"/>
      <c r="B15" s="307"/>
      <c r="C15" s="861"/>
      <c r="D15" s="862"/>
      <c r="E15" s="862"/>
      <c r="F15" s="862"/>
      <c r="G15" s="862"/>
      <c r="H15" s="862"/>
      <c r="I15" s="863"/>
      <c r="J15" s="862"/>
      <c r="K15" s="862"/>
      <c r="L15" s="862"/>
      <c r="M15" s="863"/>
      <c r="N15" s="862"/>
      <c r="O15" s="862"/>
      <c r="P15" s="862"/>
      <c r="Q15" s="862"/>
      <c r="R15" s="862"/>
      <c r="S15" s="862"/>
      <c r="T15" s="862"/>
      <c r="U15" s="862"/>
      <c r="V15" s="862"/>
      <c r="W15" s="862"/>
      <c r="X15" s="863"/>
      <c r="Y15" s="862"/>
      <c r="Z15" s="862"/>
      <c r="AA15" s="862"/>
      <c r="AB15" s="862"/>
      <c r="AC15" s="862"/>
      <c r="AD15" s="862"/>
      <c r="AE15" s="862"/>
      <c r="AF15" s="863"/>
      <c r="AG15" s="862"/>
      <c r="AH15" s="864"/>
      <c r="AI15" s="864"/>
      <c r="AJ15" s="864"/>
      <c r="AK15" s="863"/>
      <c r="AL15" s="864"/>
      <c r="AM15" s="864"/>
      <c r="AN15" s="864"/>
      <c r="AO15" s="864"/>
      <c r="AP15" s="864"/>
      <c r="AQ15" s="864"/>
      <c r="AR15" s="864"/>
      <c r="AS15" s="864"/>
      <c r="AT15" s="864"/>
      <c r="AU15" s="862"/>
      <c r="AV15" s="863"/>
      <c r="AW15" s="864"/>
      <c r="AX15" s="864"/>
      <c r="AY15" s="864"/>
      <c r="AZ15" s="864"/>
      <c r="BA15" s="865"/>
      <c r="BB15" s="307"/>
      <c r="BC15" s="367"/>
      <c r="BD15" s="367"/>
      <c r="BE15" s="1"/>
      <c r="BF15" s="1"/>
    </row>
    <row x14ac:dyDescent="0.25" r="16" customHeight="1" ht="33">
      <c r="A16" s="367"/>
      <c r="B16" s="307"/>
      <c r="C16" s="53"/>
      <c r="D16" s="4"/>
      <c r="E16" s="4"/>
      <c r="F16" s="4"/>
      <c r="G16" s="4"/>
      <c r="H16" s="4"/>
      <c r="I16" s="3"/>
      <c r="J16" s="4"/>
      <c r="K16" s="4"/>
      <c r="L16" s="4"/>
      <c r="M16" s="3"/>
      <c r="N16" s="4"/>
      <c r="O16" s="4"/>
      <c r="P16" s="4"/>
      <c r="Q16" s="4"/>
      <c r="R16" s="4"/>
      <c r="S16" s="4"/>
      <c r="T16" s="54"/>
      <c r="U16" s="4"/>
      <c r="V16" s="4"/>
      <c r="W16" s="4"/>
      <c r="X16" s="3"/>
      <c r="Y16" s="4"/>
      <c r="Z16" s="4"/>
      <c r="AA16" s="4"/>
      <c r="AB16" s="320"/>
      <c r="AC16" s="4"/>
      <c r="AD16" s="4"/>
      <c r="AE16" s="4"/>
      <c r="AF16" s="3"/>
      <c r="AG16" s="4"/>
      <c r="AH16" s="1"/>
      <c r="AI16" s="1"/>
      <c r="AJ16" s="1"/>
      <c r="AK16" s="3"/>
      <c r="AL16" s="1"/>
      <c r="AM16" s="1"/>
      <c r="AN16" s="1"/>
      <c r="AO16" s="1"/>
      <c r="AP16" s="1"/>
      <c r="AQ16" s="1"/>
      <c r="AR16" s="1"/>
      <c r="AS16" s="1"/>
      <c r="AT16" s="1"/>
      <c r="AU16" s="4"/>
      <c r="AV16" s="3"/>
      <c r="AW16" s="1"/>
      <c r="AX16" s="1"/>
      <c r="AY16" s="1"/>
      <c r="AZ16" s="1"/>
      <c r="BA16" s="42"/>
      <c r="BB16" s="307"/>
      <c r="BC16" s="367"/>
      <c r="BD16" s="367"/>
      <c r="BE16" s="1"/>
      <c r="BF16" s="1"/>
    </row>
    <row x14ac:dyDescent="0.25" r="17" customHeight="1" ht="31.5">
      <c r="A17" s="367"/>
      <c r="B17" s="307"/>
      <c r="C17" s="53"/>
      <c r="D17" s="4"/>
      <c r="E17" s="4"/>
      <c r="F17" s="4"/>
      <c r="G17" s="4"/>
      <c r="H17" s="4"/>
      <c r="I17" s="3"/>
      <c r="J17" s="4"/>
      <c r="K17" s="4"/>
      <c r="L17" s="4"/>
      <c r="M17" s="321"/>
      <c r="N17" s="321"/>
      <c r="O17" s="321"/>
      <c r="P17" s="321"/>
      <c r="Q17" s="321"/>
      <c r="R17" s="321"/>
      <c r="S17" s="321"/>
      <c r="T17" s="321"/>
      <c r="U17" s="321"/>
      <c r="V17" s="321"/>
      <c r="W17" s="832">
        <f>SUM(D20:AB20)</f>
      </c>
      <c r="X17" s="58">
        <f>'Ebced Ana Sayfa'!X16</f>
      </c>
      <c r="Y17" s="59"/>
      <c r="Z17" s="59"/>
      <c r="AA17" s="59"/>
      <c r="AB17" s="866"/>
      <c r="AC17" s="321"/>
      <c r="AD17" s="321"/>
      <c r="AE17" s="4"/>
      <c r="AF17" s="3"/>
      <c r="AG17" s="4"/>
      <c r="AH17" s="1"/>
      <c r="AI17" s="1"/>
      <c r="AJ17" s="62"/>
      <c r="AK17" s="321"/>
      <c r="AL17" s="321"/>
      <c r="AM17" s="321"/>
      <c r="AN17" s="321"/>
      <c r="AO17" s="321"/>
      <c r="AP17" s="321"/>
      <c r="AQ17" s="321"/>
      <c r="AR17" s="321"/>
      <c r="AS17" s="321"/>
      <c r="AT17" s="321"/>
      <c r="AU17" s="832">
        <f>SUM(AC20:BA20)</f>
      </c>
      <c r="AV17" s="833">
        <f>'Ebced Ana Sayfa'!AV16</f>
      </c>
      <c r="AW17" s="834"/>
      <c r="AX17" s="834"/>
      <c r="AY17" s="834"/>
      <c r="AZ17" s="834"/>
      <c r="BA17" s="835"/>
      <c r="BB17" s="307"/>
      <c r="BC17" s="367"/>
      <c r="BD17" s="367"/>
      <c r="BE17" s="1"/>
      <c r="BF17" s="1"/>
    </row>
    <row x14ac:dyDescent="0.25" r="18" customHeight="1" ht="18.75">
      <c r="A18" s="367"/>
      <c r="B18" s="307"/>
      <c r="C18" s="53"/>
      <c r="D18" s="69"/>
      <c r="E18" s="71"/>
      <c r="F18" s="71"/>
      <c r="G18" s="71"/>
      <c r="H18" s="71"/>
      <c r="I18" s="72"/>
      <c r="J18" s="71"/>
      <c r="K18" s="647"/>
      <c r="L18" s="71"/>
      <c r="M18" s="74">
        <f>'Ebced Ana Sayfa'!M17</f>
      </c>
      <c r="N18" s="75"/>
      <c r="O18" s="75"/>
      <c r="P18" s="75"/>
      <c r="Q18" s="75"/>
      <c r="R18" s="75"/>
      <c r="S18" s="75"/>
      <c r="T18" s="75"/>
      <c r="U18" s="75"/>
      <c r="V18" s="75"/>
      <c r="W18" s="75"/>
      <c r="X18" s="74">
        <f>'Ebced Ana Sayfa'!X17</f>
      </c>
      <c r="Y18" s="75"/>
      <c r="Z18" s="75"/>
      <c r="AA18" s="75"/>
      <c r="AB18" s="75"/>
      <c r="AC18" s="334"/>
      <c r="AD18" s="77"/>
      <c r="AE18" s="77"/>
      <c r="AF18" s="3"/>
      <c r="AG18" s="4"/>
      <c r="AH18" s="647"/>
      <c r="AI18" s="1"/>
      <c r="AJ18" s="62"/>
      <c r="AK18" s="74">
        <f>'Ebced Ana Sayfa'!AK17</f>
      </c>
      <c r="AL18" s="79"/>
      <c r="AM18" s="79"/>
      <c r="AN18" s="79"/>
      <c r="AO18" s="79"/>
      <c r="AP18" s="79"/>
      <c r="AQ18" s="79"/>
      <c r="AR18" s="79"/>
      <c r="AS18" s="79"/>
      <c r="AT18" s="79"/>
      <c r="AU18" s="75"/>
      <c r="AV18" s="836">
        <f>'Ebced Ana Sayfa'!AV17</f>
      </c>
      <c r="AW18" s="837"/>
      <c r="AX18" s="837"/>
      <c r="AY18" s="837"/>
      <c r="AZ18" s="837"/>
      <c r="BA18" s="838"/>
      <c r="BB18" s="307"/>
      <c r="BC18" s="367"/>
      <c r="BD18" s="367"/>
      <c r="BE18" s="1"/>
      <c r="BF18" s="1"/>
    </row>
    <row x14ac:dyDescent="0.25" r="19" customHeight="1" ht="47.25">
      <c r="A19" s="367"/>
      <c r="B19" s="307"/>
      <c r="C19" s="339"/>
      <c r="D19" s="85">
        <f>'Ebced Ana Sayfa'!D18</f>
      </c>
      <c r="E19" s="85">
        <f>'Ebced Ana Sayfa'!E18</f>
      </c>
      <c r="F19" s="85">
        <f>'Ebced Ana Sayfa'!F18</f>
      </c>
      <c r="G19" s="85">
        <f>'Ebced Ana Sayfa'!G18</f>
      </c>
      <c r="H19" s="85">
        <f>'Ebced Ana Sayfa'!H18</f>
      </c>
      <c r="I19" s="84">
        <f>'Ebced Ana Sayfa'!I18</f>
      </c>
      <c r="J19" s="85">
        <f>'Ebced Ana Sayfa'!J18</f>
      </c>
      <c r="K19" s="85">
        <f>'Ebced Ana Sayfa'!K18</f>
      </c>
      <c r="L19" s="85">
        <f>'Ebced Ana Sayfa'!L18</f>
      </c>
      <c r="M19" s="84">
        <f>'Ebced Ana Sayfa'!M18</f>
      </c>
      <c r="N19" s="85">
        <f>'Ebced Ana Sayfa'!N18</f>
      </c>
      <c r="O19" s="85">
        <f>'Ebced Ana Sayfa'!O18</f>
      </c>
      <c r="P19" s="85">
        <f>'Ebced Ana Sayfa'!P18</f>
      </c>
      <c r="Q19" s="85">
        <f>'Ebced Ana Sayfa'!Q18</f>
      </c>
      <c r="R19" s="85">
        <f>'Ebced Ana Sayfa'!R18</f>
      </c>
      <c r="S19" s="85">
        <f>'Ebced Ana Sayfa'!S18</f>
      </c>
      <c r="T19" s="85">
        <f>'Ebced Ana Sayfa'!T18</f>
      </c>
      <c r="U19" s="85">
        <f>'Ebced Ana Sayfa'!U18</f>
      </c>
      <c r="V19" s="85">
        <f>'Ebced Ana Sayfa'!V18</f>
      </c>
      <c r="W19" s="85">
        <f>'Ebced Ana Sayfa'!W18</f>
      </c>
      <c r="X19" s="372">
        <f>'Ebced Ana Sayfa'!X18</f>
      </c>
      <c r="Y19" s="25">
        <f>'Ebced Ana Sayfa'!Y18</f>
      </c>
      <c r="Z19" s="25">
        <f>'Ebced Ana Sayfa'!Z18</f>
      </c>
      <c r="AA19" s="25">
        <f>'Ebced Ana Sayfa'!AA18</f>
      </c>
      <c r="AB19" s="25">
        <f>'Ebced Ana Sayfa'!AB18</f>
      </c>
      <c r="AC19" s="342">
        <f>'Ebced Ana Sayfa'!AC18</f>
      </c>
      <c r="AD19" s="342">
        <f>'Ebced Ana Sayfa'!AD18</f>
      </c>
      <c r="AE19" s="342">
        <f>'Ebced Ana Sayfa'!AE18</f>
      </c>
      <c r="AF19" s="343">
        <f>'Ebced Ana Sayfa'!AF18</f>
      </c>
      <c r="AG19" s="342">
        <f>'Ebced Ana Sayfa'!AG18</f>
      </c>
      <c r="AH19" s="839">
        <f>'Ebced Ana Sayfa'!AH18</f>
      </c>
      <c r="AI19" s="839">
        <f>'Ebced Ana Sayfa'!AI18</f>
      </c>
      <c r="AJ19" s="839">
        <f>'Ebced Ana Sayfa'!AJ18</f>
      </c>
      <c r="AK19" s="343">
        <f>'Ebced Ana Sayfa'!AK18</f>
      </c>
      <c r="AL19" s="839">
        <f>'Ebced Ana Sayfa'!AL18</f>
      </c>
      <c r="AM19" s="839">
        <f>'Ebced Ana Sayfa'!AM18</f>
      </c>
      <c r="AN19" s="839">
        <f>'Ebced Ana Sayfa'!AN18</f>
      </c>
      <c r="AO19" s="839">
        <f>'Ebced Ana Sayfa'!AO18</f>
      </c>
      <c r="AP19" s="839">
        <f>'Ebced Ana Sayfa'!AP18</f>
      </c>
      <c r="AQ19" s="839">
        <f>'Ebced Ana Sayfa'!AQ18</f>
      </c>
      <c r="AR19" s="839">
        <f>'Ebced Ana Sayfa'!AR18</f>
      </c>
      <c r="AS19" s="839">
        <f>'Ebced Ana Sayfa'!AS18</f>
      </c>
      <c r="AT19" s="839">
        <f>'Ebced Ana Sayfa'!AT18</f>
      </c>
      <c r="AU19" s="342">
        <f>'Ebced Ana Sayfa'!AU18</f>
      </c>
      <c r="AV19" s="343">
        <f>'Ebced Ana Sayfa'!AV18</f>
      </c>
      <c r="AW19" s="840">
        <f>'Ebced Ana Sayfa'!AW18</f>
      </c>
      <c r="AX19" s="840">
        <f>'Ebced Ana Sayfa'!AX18</f>
      </c>
      <c r="AY19" s="840">
        <f>'Ebced Ana Sayfa'!AY18</f>
      </c>
      <c r="AZ19" s="840">
        <f>'Ebced Ana Sayfa'!AZ18</f>
      </c>
      <c r="BA19" s="840">
        <f>'Ebced Ana Sayfa'!BA18</f>
      </c>
      <c r="BB19" s="307"/>
      <c r="BC19" s="367"/>
      <c r="BD19" s="367"/>
      <c r="BE19" s="1"/>
      <c r="BF19" s="1"/>
    </row>
    <row x14ac:dyDescent="0.25" r="20" customHeight="1" ht="42">
      <c r="A20" s="367"/>
      <c r="B20" s="307"/>
      <c r="C20" s="344" t="s">
        <v>60</v>
      </c>
      <c r="D20" s="63">
        <f>'Ebced Ana Sayfa'!D19</f>
      </c>
      <c r="E20" s="63">
        <f>'Ebced Ana Sayfa'!E19</f>
      </c>
      <c r="F20" s="63">
        <f>'Ebced Ana Sayfa'!F19</f>
      </c>
      <c r="G20" s="63">
        <f>'Ebced Ana Sayfa'!G19</f>
      </c>
      <c r="H20" s="63">
        <f>'Ebced Ana Sayfa'!H19</f>
      </c>
      <c r="I20" s="63">
        <f>'Ebced Ana Sayfa'!I19</f>
      </c>
      <c r="J20" s="63">
        <f>'Ebced Ana Sayfa'!J19</f>
      </c>
      <c r="K20" s="63">
        <f>'Ebced Ana Sayfa'!K19</f>
      </c>
      <c r="L20" s="63">
        <f>'Ebced Ana Sayfa'!L19</f>
      </c>
      <c r="M20" s="63">
        <f>'Ebced Ana Sayfa'!M19</f>
      </c>
      <c r="N20" s="63">
        <f>'Ebced Ana Sayfa'!N19</f>
      </c>
      <c r="O20" s="63">
        <f>'Ebced Ana Sayfa'!O19</f>
      </c>
      <c r="P20" s="63">
        <f>'Ebced Ana Sayfa'!P19</f>
      </c>
      <c r="Q20" s="63">
        <f>'Ebced Ana Sayfa'!Q19</f>
      </c>
      <c r="R20" s="63">
        <f>'Ebced Ana Sayfa'!R19</f>
      </c>
      <c r="S20" s="63">
        <f>'Ebced Ana Sayfa'!S19</f>
      </c>
      <c r="T20" s="63">
        <f>'Ebced Ana Sayfa'!T19</f>
      </c>
      <c r="U20" s="63">
        <f>'Ebced Ana Sayfa'!U19</f>
      </c>
      <c r="V20" s="63">
        <f>'Ebced Ana Sayfa'!V19</f>
      </c>
      <c r="W20" s="63">
        <f>'Ebced Ana Sayfa'!W19</f>
      </c>
      <c r="X20" s="63">
        <f>'Ebced Ana Sayfa'!X19</f>
      </c>
      <c r="Y20" s="63">
        <f>'Ebced Ana Sayfa'!Y19</f>
      </c>
      <c r="Z20" s="63">
        <f>'Ebced Ana Sayfa'!Z19</f>
      </c>
      <c r="AA20" s="63">
        <f>'Ebced Ana Sayfa'!AA19</f>
      </c>
      <c r="AB20" s="63">
        <f>'Ebced Ana Sayfa'!AB19</f>
      </c>
      <c r="AC20" s="63">
        <f>'Ebced Ana Sayfa'!AC19</f>
      </c>
      <c r="AD20" s="63">
        <f>'Ebced Ana Sayfa'!AD19</f>
      </c>
      <c r="AE20" s="63">
        <f>'Ebced Ana Sayfa'!AE19</f>
      </c>
      <c r="AF20" s="63">
        <f>'Ebced Ana Sayfa'!AF19</f>
      </c>
      <c r="AG20" s="63">
        <f>'Ebced Ana Sayfa'!AG19</f>
      </c>
      <c r="AH20" s="63">
        <f>'Ebced Ana Sayfa'!AH19</f>
      </c>
      <c r="AI20" s="63">
        <f>'Ebced Ana Sayfa'!AI19</f>
      </c>
      <c r="AJ20" s="63">
        <f>'Ebced Ana Sayfa'!AJ19</f>
      </c>
      <c r="AK20" s="63">
        <f>'Ebced Ana Sayfa'!AK19</f>
      </c>
      <c r="AL20" s="63">
        <f>'Ebced Ana Sayfa'!AL19</f>
      </c>
      <c r="AM20" s="63">
        <f>'Ebced Ana Sayfa'!AM19</f>
      </c>
      <c r="AN20" s="63">
        <f>'Ebced Ana Sayfa'!AN19</f>
      </c>
      <c r="AO20" s="63">
        <f>'Ebced Ana Sayfa'!AO19</f>
      </c>
      <c r="AP20" s="63">
        <f>'Ebced Ana Sayfa'!AP19</f>
      </c>
      <c r="AQ20" s="63">
        <f>'Ebced Ana Sayfa'!AQ19</f>
      </c>
      <c r="AR20" s="63">
        <f>'Ebced Ana Sayfa'!AR19</f>
      </c>
      <c r="AS20" s="63">
        <f>'Ebced Ana Sayfa'!AS19</f>
      </c>
      <c r="AT20" s="63">
        <f>'Ebced Ana Sayfa'!AT19</f>
      </c>
      <c r="AU20" s="63">
        <f>'Ebced Ana Sayfa'!AU19</f>
      </c>
      <c r="AV20" s="63">
        <f>'Ebced Ana Sayfa'!AV19</f>
      </c>
      <c r="AW20" s="63">
        <f>'Ebced Ana Sayfa'!AW19</f>
      </c>
      <c r="AX20" s="63">
        <f>'Ebced Ana Sayfa'!AX19</f>
      </c>
      <c r="AY20" s="63">
        <f>'Ebced Ana Sayfa'!AY19</f>
      </c>
      <c r="AZ20" s="63">
        <f>'Ebced Ana Sayfa'!AZ19</f>
      </c>
      <c r="BA20" s="63">
        <f>'Ebced Ana Sayfa'!BA19</f>
      </c>
      <c r="BB20" s="307"/>
      <c r="BC20" s="367"/>
      <c r="BD20" s="367"/>
      <c r="BE20" s="1"/>
      <c r="BF20" s="1"/>
    </row>
    <row x14ac:dyDescent="0.25" r="21" customHeight="1" ht="31.5">
      <c r="A21" s="367"/>
      <c r="B21" s="307"/>
      <c r="C21" s="345" t="s">
        <v>61</v>
      </c>
      <c r="D21" s="63">
        <f>'Ebced Ana Sayfa'!D20</f>
      </c>
      <c r="E21" s="63">
        <f>'Ebced Ana Sayfa'!E20</f>
      </c>
      <c r="F21" s="63">
        <f>'Ebced Ana Sayfa'!F20</f>
      </c>
      <c r="G21" s="63">
        <f>'Ebced Ana Sayfa'!G20</f>
      </c>
      <c r="H21" s="63">
        <f>'Ebced Ana Sayfa'!H20</f>
      </c>
      <c r="I21" s="63">
        <f>'Ebced Ana Sayfa'!I20</f>
      </c>
      <c r="J21" s="63">
        <f>'Ebced Ana Sayfa'!J20</f>
      </c>
      <c r="K21" s="63">
        <f>'Ebced Ana Sayfa'!K20</f>
      </c>
      <c r="L21" s="63">
        <f>'Ebced Ana Sayfa'!L20</f>
      </c>
      <c r="M21" s="63">
        <f>'Ebced Ana Sayfa'!M20</f>
      </c>
      <c r="N21" s="63">
        <f>'Ebced Ana Sayfa'!N20</f>
      </c>
      <c r="O21" s="63">
        <f>'Ebced Ana Sayfa'!O20</f>
      </c>
      <c r="P21" s="63">
        <f>'Ebced Ana Sayfa'!P20</f>
      </c>
      <c r="Q21" s="63">
        <f>'Ebced Ana Sayfa'!Q20</f>
      </c>
      <c r="R21" s="63">
        <f>'Ebced Ana Sayfa'!R20</f>
      </c>
      <c r="S21" s="63">
        <f>'Ebced Ana Sayfa'!S20</f>
      </c>
      <c r="T21" s="63">
        <f>'Ebced Ana Sayfa'!T20</f>
      </c>
      <c r="U21" s="63">
        <f>'Ebced Ana Sayfa'!U20</f>
      </c>
      <c r="V21" s="63">
        <f>'Ebced Ana Sayfa'!V20</f>
      </c>
      <c r="W21" s="63">
        <f>'Ebced Ana Sayfa'!W20</f>
      </c>
      <c r="X21" s="63">
        <f>'Ebced Ana Sayfa'!X20</f>
      </c>
      <c r="Y21" s="63">
        <f>'Ebced Ana Sayfa'!Y20</f>
      </c>
      <c r="Z21" s="63">
        <f>'Ebced Ana Sayfa'!Z20</f>
      </c>
      <c r="AA21" s="63">
        <f>'Ebced Ana Sayfa'!AA20</f>
      </c>
      <c r="AB21" s="63">
        <f>'Ebced Ana Sayfa'!AB20</f>
      </c>
      <c r="AC21" s="63">
        <f>'Ebced Ana Sayfa'!AC20</f>
      </c>
      <c r="AD21" s="63">
        <f>'Ebced Ana Sayfa'!AD20</f>
      </c>
      <c r="AE21" s="63">
        <f>'Ebced Ana Sayfa'!AE20</f>
      </c>
      <c r="AF21" s="63">
        <f>'Ebced Ana Sayfa'!AF20</f>
      </c>
      <c r="AG21" s="63">
        <f>'Ebced Ana Sayfa'!AG20</f>
      </c>
      <c r="AH21" s="63">
        <f>'Ebced Ana Sayfa'!AH20</f>
      </c>
      <c r="AI21" s="63">
        <f>'Ebced Ana Sayfa'!AI20</f>
      </c>
      <c r="AJ21" s="63">
        <f>'Ebced Ana Sayfa'!AJ20</f>
      </c>
      <c r="AK21" s="63">
        <f>'Ebced Ana Sayfa'!AK20</f>
      </c>
      <c r="AL21" s="63">
        <f>'Ebced Ana Sayfa'!AL20</f>
      </c>
      <c r="AM21" s="63">
        <f>'Ebced Ana Sayfa'!AM20</f>
      </c>
      <c r="AN21" s="63">
        <f>'Ebced Ana Sayfa'!AN20</f>
      </c>
      <c r="AO21" s="63">
        <f>'Ebced Ana Sayfa'!AO20</f>
      </c>
      <c r="AP21" s="63">
        <f>'Ebced Ana Sayfa'!AP20</f>
      </c>
      <c r="AQ21" s="63">
        <f>'Ebced Ana Sayfa'!AQ20</f>
      </c>
      <c r="AR21" s="63">
        <f>'Ebced Ana Sayfa'!AR20</f>
      </c>
      <c r="AS21" s="63">
        <f>'Ebced Ana Sayfa'!AS20</f>
      </c>
      <c r="AT21" s="63">
        <f>'Ebced Ana Sayfa'!AT20</f>
      </c>
      <c r="AU21" s="63">
        <f>'Ebced Ana Sayfa'!AU20</f>
      </c>
      <c r="AV21" s="63">
        <f>'Ebced Ana Sayfa'!AV20</f>
      </c>
      <c r="AW21" s="63">
        <f>'Ebced Ana Sayfa'!AW20</f>
      </c>
      <c r="AX21" s="63">
        <f>'Ebced Ana Sayfa'!AX20</f>
      </c>
      <c r="AY21" s="63">
        <f>'Ebced Ana Sayfa'!AY20</f>
      </c>
      <c r="AZ21" s="63">
        <f>'Ebced Ana Sayfa'!AZ20</f>
      </c>
      <c r="BA21" s="63">
        <f>'Ebced Ana Sayfa'!BA20</f>
      </c>
      <c r="BB21" s="307"/>
      <c r="BC21" s="367"/>
      <c r="BD21" s="367"/>
      <c r="BE21" s="1"/>
      <c r="BF21" s="1"/>
    </row>
    <row x14ac:dyDescent="0.25" r="22" customHeight="1" ht="30">
      <c r="A22" s="367"/>
      <c r="B22" s="307"/>
      <c r="C22" s="345" t="s">
        <v>64</v>
      </c>
      <c r="D22" s="63">
        <f>'Ebced Ana Sayfa'!D21</f>
      </c>
      <c r="E22" s="63">
        <f>'Ebced Ana Sayfa'!E21</f>
      </c>
      <c r="F22" s="63">
        <f>'Ebced Ana Sayfa'!F21</f>
      </c>
      <c r="G22" s="63">
        <f>'Ebced Ana Sayfa'!G21</f>
      </c>
      <c r="H22" s="63">
        <f>'Ebced Ana Sayfa'!H21</f>
      </c>
      <c r="I22" s="63">
        <f>'Ebced Ana Sayfa'!I21</f>
      </c>
      <c r="J22" s="63">
        <f>'Ebced Ana Sayfa'!J21</f>
      </c>
      <c r="K22" s="63">
        <f>'Ebced Ana Sayfa'!K21</f>
      </c>
      <c r="L22" s="63">
        <f>'Ebced Ana Sayfa'!L21</f>
      </c>
      <c r="M22" s="63">
        <f>'Ebced Ana Sayfa'!M21</f>
      </c>
      <c r="N22" s="63">
        <f>'Ebced Ana Sayfa'!N21</f>
      </c>
      <c r="O22" s="63">
        <f>'Ebced Ana Sayfa'!O21</f>
      </c>
      <c r="P22" s="63">
        <f>'Ebced Ana Sayfa'!P21</f>
      </c>
      <c r="Q22" s="63">
        <f>'Ebced Ana Sayfa'!Q21</f>
      </c>
      <c r="R22" s="63">
        <f>'Ebced Ana Sayfa'!R21</f>
      </c>
      <c r="S22" s="63">
        <f>'Ebced Ana Sayfa'!S21</f>
      </c>
      <c r="T22" s="63">
        <f>'Ebced Ana Sayfa'!T21</f>
      </c>
      <c r="U22" s="63">
        <f>'Ebced Ana Sayfa'!U21</f>
      </c>
      <c r="V22" s="63">
        <f>'Ebced Ana Sayfa'!V21</f>
      </c>
      <c r="W22" s="63">
        <f>'Ebced Ana Sayfa'!W21</f>
      </c>
      <c r="X22" s="63">
        <f>'Ebced Ana Sayfa'!X21</f>
      </c>
      <c r="Y22" s="63">
        <f>'Ebced Ana Sayfa'!Y21</f>
      </c>
      <c r="Z22" s="63">
        <f>'Ebced Ana Sayfa'!Z21</f>
      </c>
      <c r="AA22" s="63">
        <f>'Ebced Ana Sayfa'!AA21</f>
      </c>
      <c r="AB22" s="63">
        <f>'Ebced Ana Sayfa'!AB21</f>
      </c>
      <c r="AC22" s="63">
        <f>'Ebced Ana Sayfa'!AC21</f>
      </c>
      <c r="AD22" s="63">
        <f>'Ebced Ana Sayfa'!AD21</f>
      </c>
      <c r="AE22" s="63">
        <f>'Ebced Ana Sayfa'!AE21</f>
      </c>
      <c r="AF22" s="63">
        <f>'Ebced Ana Sayfa'!AF21</f>
      </c>
      <c r="AG22" s="63">
        <f>'Ebced Ana Sayfa'!AG21</f>
      </c>
      <c r="AH22" s="63">
        <f>'Ebced Ana Sayfa'!AH21</f>
      </c>
      <c r="AI22" s="63">
        <f>'Ebced Ana Sayfa'!AI21</f>
      </c>
      <c r="AJ22" s="63">
        <f>'Ebced Ana Sayfa'!AJ21</f>
      </c>
      <c r="AK22" s="63">
        <f>'Ebced Ana Sayfa'!AK21</f>
      </c>
      <c r="AL22" s="63">
        <f>'Ebced Ana Sayfa'!AL21</f>
      </c>
      <c r="AM22" s="63">
        <f>'Ebced Ana Sayfa'!AM21</f>
      </c>
      <c r="AN22" s="63">
        <f>'Ebced Ana Sayfa'!AN21</f>
      </c>
      <c r="AO22" s="63">
        <f>'Ebced Ana Sayfa'!AO21</f>
      </c>
      <c r="AP22" s="63">
        <f>'Ebced Ana Sayfa'!AP21</f>
      </c>
      <c r="AQ22" s="63">
        <f>'Ebced Ana Sayfa'!AQ21</f>
      </c>
      <c r="AR22" s="63">
        <f>'Ebced Ana Sayfa'!AR21</f>
      </c>
      <c r="AS22" s="63">
        <f>'Ebced Ana Sayfa'!AS21</f>
      </c>
      <c r="AT22" s="63">
        <f>'Ebced Ana Sayfa'!AT21</f>
      </c>
      <c r="AU22" s="63">
        <f>'Ebced Ana Sayfa'!AU21</f>
      </c>
      <c r="AV22" s="63">
        <f>'Ebced Ana Sayfa'!AV21</f>
      </c>
      <c r="AW22" s="63">
        <f>'Ebced Ana Sayfa'!AW21</f>
      </c>
      <c r="AX22" s="63">
        <f>'Ebced Ana Sayfa'!AX21</f>
      </c>
      <c r="AY22" s="63">
        <f>'Ebced Ana Sayfa'!AY21</f>
      </c>
      <c r="AZ22" s="63">
        <f>'Ebced Ana Sayfa'!AZ21</f>
      </c>
      <c r="BA22" s="63">
        <f>'Ebced Ana Sayfa'!BA21</f>
      </c>
      <c r="BB22" s="307"/>
      <c r="BC22" s="367"/>
      <c r="BD22" s="367"/>
      <c r="BE22" s="1"/>
      <c r="BF22" s="1"/>
    </row>
    <row x14ac:dyDescent="0.25" r="23" customHeight="1" ht="29.25">
      <c r="A23" s="367"/>
      <c r="B23" s="307"/>
      <c r="C23" s="345" t="s">
        <v>67</v>
      </c>
      <c r="D23" s="63">
        <f>'Ebced Ana Sayfa'!D22</f>
      </c>
      <c r="E23" s="63">
        <f>'Ebced Ana Sayfa'!E22</f>
      </c>
      <c r="F23" s="63">
        <f>'Ebced Ana Sayfa'!F22</f>
      </c>
      <c r="G23" s="63">
        <f>'Ebced Ana Sayfa'!G22</f>
      </c>
      <c r="H23" s="63">
        <f>'Ebced Ana Sayfa'!H22</f>
      </c>
      <c r="I23" s="63">
        <f>'Ebced Ana Sayfa'!I22</f>
      </c>
      <c r="J23" s="63">
        <f>'Ebced Ana Sayfa'!J22</f>
      </c>
      <c r="K23" s="63">
        <f>'Ebced Ana Sayfa'!K22</f>
      </c>
      <c r="L23" s="63">
        <f>'Ebced Ana Sayfa'!L22</f>
      </c>
      <c r="M23" s="63">
        <f>'Ebced Ana Sayfa'!M22</f>
      </c>
      <c r="N23" s="63">
        <f>'Ebced Ana Sayfa'!N22</f>
      </c>
      <c r="O23" s="63">
        <f>'Ebced Ana Sayfa'!O22</f>
      </c>
      <c r="P23" s="63">
        <f>'Ebced Ana Sayfa'!P22</f>
      </c>
      <c r="Q23" s="63">
        <f>'Ebced Ana Sayfa'!Q22</f>
      </c>
      <c r="R23" s="63">
        <f>'Ebced Ana Sayfa'!R22</f>
      </c>
      <c r="S23" s="63">
        <f>'Ebced Ana Sayfa'!S22</f>
      </c>
      <c r="T23" s="63">
        <f>'Ebced Ana Sayfa'!T22</f>
      </c>
      <c r="U23" s="63">
        <f>'Ebced Ana Sayfa'!U22</f>
      </c>
      <c r="V23" s="63">
        <f>'Ebced Ana Sayfa'!V22</f>
      </c>
      <c r="W23" s="63">
        <f>'Ebced Ana Sayfa'!W22</f>
      </c>
      <c r="X23" s="63">
        <f>'Ebced Ana Sayfa'!X22</f>
      </c>
      <c r="Y23" s="63">
        <f>'Ebced Ana Sayfa'!Y22</f>
      </c>
      <c r="Z23" s="63">
        <f>'Ebced Ana Sayfa'!Z22</f>
      </c>
      <c r="AA23" s="63">
        <f>'Ebced Ana Sayfa'!AA22</f>
      </c>
      <c r="AB23" s="63">
        <f>'Ebced Ana Sayfa'!AB22</f>
      </c>
      <c r="AC23" s="63">
        <f>'Ebced Ana Sayfa'!AC22</f>
      </c>
      <c r="AD23" s="63">
        <f>'Ebced Ana Sayfa'!AD22</f>
      </c>
      <c r="AE23" s="63">
        <f>'Ebced Ana Sayfa'!AE22</f>
      </c>
      <c r="AF23" s="63">
        <f>'Ebced Ana Sayfa'!AF22</f>
      </c>
      <c r="AG23" s="63">
        <f>'Ebced Ana Sayfa'!AG22</f>
      </c>
      <c r="AH23" s="63">
        <f>'Ebced Ana Sayfa'!AH22</f>
      </c>
      <c r="AI23" s="63">
        <f>'Ebced Ana Sayfa'!AI22</f>
      </c>
      <c r="AJ23" s="63">
        <f>'Ebced Ana Sayfa'!AJ22</f>
      </c>
      <c r="AK23" s="63">
        <f>'Ebced Ana Sayfa'!AK22</f>
      </c>
      <c r="AL23" s="63">
        <f>'Ebced Ana Sayfa'!AL22</f>
      </c>
      <c r="AM23" s="63">
        <f>'Ebced Ana Sayfa'!AM22</f>
      </c>
      <c r="AN23" s="63">
        <f>'Ebced Ana Sayfa'!AN22</f>
      </c>
      <c r="AO23" s="63">
        <f>'Ebced Ana Sayfa'!AO22</f>
      </c>
      <c r="AP23" s="63">
        <f>'Ebced Ana Sayfa'!AP22</f>
      </c>
      <c r="AQ23" s="63">
        <f>'Ebced Ana Sayfa'!AQ22</f>
      </c>
      <c r="AR23" s="63">
        <f>'Ebced Ana Sayfa'!AR22</f>
      </c>
      <c r="AS23" s="63">
        <f>'Ebced Ana Sayfa'!AS22</f>
      </c>
      <c r="AT23" s="63">
        <f>'Ebced Ana Sayfa'!AT22</f>
      </c>
      <c r="AU23" s="63">
        <f>'Ebced Ana Sayfa'!AU22</f>
      </c>
      <c r="AV23" s="63">
        <f>'Ebced Ana Sayfa'!AV22</f>
      </c>
      <c r="AW23" s="63">
        <f>'Ebced Ana Sayfa'!AW22</f>
      </c>
      <c r="AX23" s="63">
        <f>'Ebced Ana Sayfa'!AX22</f>
      </c>
      <c r="AY23" s="63">
        <f>'Ebced Ana Sayfa'!AY22</f>
      </c>
      <c r="AZ23" s="63">
        <f>'Ebced Ana Sayfa'!AZ22</f>
      </c>
      <c r="BA23" s="63">
        <f>'Ebced Ana Sayfa'!BA22</f>
      </c>
      <c r="BB23" s="307"/>
      <c r="BC23" s="367"/>
      <c r="BD23" s="367"/>
      <c r="BE23" s="1"/>
      <c r="BF23" s="1"/>
    </row>
    <row x14ac:dyDescent="0.25" r="24" customHeight="1" ht="18.75">
      <c r="A24" s="367"/>
      <c r="B24" s="307"/>
      <c r="C24" s="53"/>
      <c r="D24" s="4"/>
      <c r="E24" s="4"/>
      <c r="F24" s="4"/>
      <c r="G24" s="4"/>
      <c r="H24" s="4"/>
      <c r="I24" s="3"/>
      <c r="J24" s="4"/>
      <c r="K24" s="4"/>
      <c r="L24" s="4"/>
      <c r="M24" s="3"/>
      <c r="N24" s="4"/>
      <c r="O24" s="4"/>
      <c r="P24" s="4"/>
      <c r="Q24" s="4"/>
      <c r="R24" s="4"/>
      <c r="S24" s="4"/>
      <c r="T24" s="4"/>
      <c r="U24" s="4"/>
      <c r="V24" s="4"/>
      <c r="W24" s="4"/>
      <c r="X24" s="3"/>
      <c r="Y24" s="4"/>
      <c r="Z24" s="4"/>
      <c r="AA24" s="4"/>
      <c r="AB24" s="4"/>
      <c r="AC24" s="4"/>
      <c r="AD24" s="4"/>
      <c r="AE24" s="4"/>
      <c r="AF24" s="3"/>
      <c r="AG24" s="4"/>
      <c r="AH24" s="1"/>
      <c r="AI24" s="1"/>
      <c r="AJ24" s="1"/>
      <c r="AK24" s="3"/>
      <c r="AL24" s="1"/>
      <c r="AM24" s="1"/>
      <c r="AN24" s="1"/>
      <c r="AO24" s="1"/>
      <c r="AP24" s="1"/>
      <c r="AQ24" s="1"/>
      <c r="AR24" s="1"/>
      <c r="AS24" s="1"/>
      <c r="AT24" s="1"/>
      <c r="AU24" s="4"/>
      <c r="AV24" s="3"/>
      <c r="AW24" s="1"/>
      <c r="AX24" s="1"/>
      <c r="AY24" s="1"/>
      <c r="AZ24" s="1"/>
      <c r="BA24" s="42"/>
      <c r="BB24" s="307"/>
      <c r="BC24" s="367"/>
      <c r="BD24" s="367"/>
      <c r="BE24" s="1"/>
      <c r="BF24" s="1"/>
    </row>
    <row x14ac:dyDescent="0.25" r="25" customHeight="1" ht="18.75">
      <c r="A25" s="367"/>
      <c r="B25" s="307"/>
      <c r="C25" s="53"/>
      <c r="D25" s="4"/>
      <c r="E25" s="4"/>
      <c r="F25" s="4"/>
      <c r="G25" s="4"/>
      <c r="H25" s="4"/>
      <c r="I25" s="3"/>
      <c r="J25" s="4"/>
      <c r="K25" s="4"/>
      <c r="L25" s="4"/>
      <c r="M25" s="3"/>
      <c r="N25" s="4"/>
      <c r="O25" s="4"/>
      <c r="P25" s="4"/>
      <c r="Q25" s="4"/>
      <c r="R25" s="4"/>
      <c r="S25" s="4"/>
      <c r="T25" s="4"/>
      <c r="U25" s="4"/>
      <c r="V25" s="4"/>
      <c r="W25" s="4"/>
      <c r="X25" s="3"/>
      <c r="Y25" s="4"/>
      <c r="Z25" s="4"/>
      <c r="AA25" s="4"/>
      <c r="AB25" s="4"/>
      <c r="AC25" s="4"/>
      <c r="AD25" s="4"/>
      <c r="AE25" s="4"/>
      <c r="AF25" s="3"/>
      <c r="AG25" s="4"/>
      <c r="AH25" s="1"/>
      <c r="AI25" s="1"/>
      <c r="AJ25" s="1"/>
      <c r="AK25" s="3"/>
      <c r="AL25" s="1"/>
      <c r="AM25" s="1"/>
      <c r="AN25" s="1"/>
      <c r="AO25" s="1"/>
      <c r="AP25" s="1"/>
      <c r="AQ25" s="1"/>
      <c r="AR25" s="1"/>
      <c r="AS25" s="1"/>
      <c r="AT25" s="1"/>
      <c r="AU25" s="4"/>
      <c r="AV25" s="3"/>
      <c r="AW25" s="1"/>
      <c r="AX25" s="1"/>
      <c r="AY25" s="1"/>
      <c r="AZ25" s="1"/>
      <c r="BA25" s="42"/>
      <c r="BB25" s="307"/>
      <c r="BC25" s="367"/>
      <c r="BD25" s="367"/>
      <c r="BE25" s="1"/>
      <c r="BF25" s="1"/>
    </row>
    <row x14ac:dyDescent="0.25" r="26" customHeight="1" ht="18.75">
      <c r="A26" s="367"/>
      <c r="B26" s="307"/>
      <c r="C26" s="53"/>
      <c r="D26" s="841" t="s">
        <v>426</v>
      </c>
      <c r="E26" s="841"/>
      <c r="F26" s="841"/>
      <c r="G26" s="841"/>
      <c r="H26" s="841"/>
      <c r="I26" s="842"/>
      <c r="J26" s="841"/>
      <c r="K26" s="4"/>
      <c r="L26" s="4"/>
      <c r="M26" s="3"/>
      <c r="N26" s="4"/>
      <c r="O26" s="4"/>
      <c r="P26" s="4"/>
      <c r="Q26" s="4"/>
      <c r="R26" s="4"/>
      <c r="S26" s="4"/>
      <c r="T26" s="4"/>
      <c r="U26" s="4"/>
      <c r="V26" s="4"/>
      <c r="W26" s="4"/>
      <c r="X26" s="3"/>
      <c r="Y26" s="4"/>
      <c r="Z26" s="4"/>
      <c r="AA26" s="4"/>
      <c r="AB26" s="4"/>
      <c r="AC26" s="4"/>
      <c r="AD26" s="4"/>
      <c r="AE26" s="4"/>
      <c r="AF26" s="3"/>
      <c r="AG26" s="4"/>
      <c r="AH26" s="1"/>
      <c r="AI26" s="1"/>
      <c r="AJ26" s="1"/>
      <c r="AK26" s="3"/>
      <c r="AL26" s="1"/>
      <c r="AM26" s="1"/>
      <c r="AN26" s="1"/>
      <c r="AO26" s="1"/>
      <c r="AP26" s="1"/>
      <c r="AQ26" s="1"/>
      <c r="AR26" s="1"/>
      <c r="AS26" s="1"/>
      <c r="AT26" s="1"/>
      <c r="AU26" s="4"/>
      <c r="AV26" s="3"/>
      <c r="AW26" s="1"/>
      <c r="AX26" s="1"/>
      <c r="AY26" s="1"/>
      <c r="AZ26" s="1"/>
      <c r="BA26" s="42"/>
      <c r="BB26" s="307"/>
      <c r="BC26" s="367"/>
      <c r="BD26" s="367"/>
      <c r="BE26" s="1"/>
      <c r="BF26" s="1"/>
    </row>
    <row x14ac:dyDescent="0.25" r="27" customHeight="1" ht="25.5">
      <c r="A27" s="367"/>
      <c r="B27" s="307"/>
      <c r="C27" s="53"/>
      <c r="D27" s="4"/>
      <c r="E27" s="4"/>
      <c r="F27" s="4"/>
      <c r="G27" s="843">
        <f>W17+AU17</f>
      </c>
      <c r="H27" s="844" t="s">
        <v>472</v>
      </c>
      <c r="I27" s="845">
        <v>5</v>
      </c>
      <c r="J27" s="846" t="s">
        <v>473</v>
      </c>
      <c r="K27" s="847" t="s">
        <v>474</v>
      </c>
      <c r="L27" s="848">
        <f>IF(G27=0,"İsim Yok",MOD(G27,5))</f>
      </c>
      <c r="M27" s="3"/>
      <c r="N27" s="849">
        <f>IF(L27=0,"Kişinin rahatsızlıkları yel girmesi veya romatizma kaynaklı olma potansiyeli vardır.",IF(L27=1,"Kişinin rahatsızlıkları fizikseldir. Fiziksel sağlığına dikkat etmeli.",IF(L27=2,"Kişinin rahatsızlarının nazardan kaynaklanması muhtemeldir.",IF(L27=3,"Kişinin sihirden büyüden etkilenme potansiyeli mevcuttur.",IF(L27=4,"Kişinin rahatsızlıklarının düşük enerjili varlıkların alanına ve iradelerine müdahaleden kaynaklanma potansiyeli vardır.",IF(L27=5,"Kişinin rahatsızlıkları yel girmesi veya romatizma kaynaklı olma potansiyeli vardır.",IF(L27="İsim Yok","Ana Sayfaya İsim Giriniz")))))))</f>
      </c>
      <c r="O27" s="850"/>
      <c r="P27" s="850"/>
      <c r="Q27" s="850"/>
      <c r="R27" s="850"/>
      <c r="S27" s="850"/>
      <c r="T27" s="850"/>
      <c r="U27" s="850"/>
      <c r="V27" s="850"/>
      <c r="W27" s="850"/>
      <c r="X27" s="851"/>
      <c r="Y27" s="850"/>
      <c r="Z27" s="850"/>
      <c r="AA27" s="850"/>
      <c r="AB27" s="850"/>
      <c r="AC27" s="850"/>
      <c r="AD27" s="850"/>
      <c r="AE27" s="850"/>
      <c r="AF27" s="851"/>
      <c r="AG27" s="850"/>
      <c r="AH27" s="852"/>
      <c r="AI27" s="852"/>
      <c r="AJ27" s="852"/>
      <c r="AK27" s="851"/>
      <c r="AL27" s="852"/>
      <c r="AM27" s="852"/>
      <c r="AN27" s="852"/>
      <c r="AO27" s="852"/>
      <c r="AP27" s="852"/>
      <c r="AQ27" s="852"/>
      <c r="AR27" s="852"/>
      <c r="AS27" s="852"/>
      <c r="AT27" s="852"/>
      <c r="AU27" s="850"/>
      <c r="AV27" s="851"/>
      <c r="AW27" s="852"/>
      <c r="AX27" s="852"/>
      <c r="AY27" s="852"/>
      <c r="AZ27" s="852"/>
      <c r="BA27" s="42"/>
      <c r="BB27" s="307"/>
      <c r="BC27" s="367"/>
      <c r="BD27" s="367"/>
      <c r="BE27" s="1"/>
      <c r="BF27" s="1"/>
    </row>
    <row x14ac:dyDescent="0.25" r="28" customHeight="1" ht="40.5">
      <c r="A28" s="367"/>
      <c r="B28" s="307"/>
      <c r="C28" s="53"/>
      <c r="D28" s="4"/>
      <c r="E28" s="4"/>
      <c r="F28" s="4"/>
      <c r="G28" s="246"/>
      <c r="H28" s="853"/>
      <c r="I28" s="854"/>
      <c r="J28" s="474"/>
      <c r="K28" s="855"/>
      <c r="L28" s="856"/>
      <c r="M28" s="3"/>
      <c r="N28" s="850"/>
      <c r="O28" s="850"/>
      <c r="P28" s="850"/>
      <c r="Q28" s="850"/>
      <c r="R28" s="850"/>
      <c r="S28" s="850"/>
      <c r="T28" s="850"/>
      <c r="U28" s="850"/>
      <c r="V28" s="850"/>
      <c r="W28" s="850"/>
      <c r="X28" s="851"/>
      <c r="Y28" s="850"/>
      <c r="Z28" s="850"/>
      <c r="AA28" s="850"/>
      <c r="AB28" s="850"/>
      <c r="AC28" s="850"/>
      <c r="AD28" s="850"/>
      <c r="AE28" s="850"/>
      <c r="AF28" s="851"/>
      <c r="AG28" s="850"/>
      <c r="AH28" s="852"/>
      <c r="AI28" s="852"/>
      <c r="AJ28" s="852"/>
      <c r="AK28" s="851"/>
      <c r="AL28" s="852"/>
      <c r="AM28" s="852"/>
      <c r="AN28" s="852"/>
      <c r="AO28" s="852"/>
      <c r="AP28" s="852"/>
      <c r="AQ28" s="852"/>
      <c r="AR28" s="852"/>
      <c r="AS28" s="852"/>
      <c r="AT28" s="852"/>
      <c r="AU28" s="850"/>
      <c r="AV28" s="851"/>
      <c r="AW28" s="852"/>
      <c r="AX28" s="852"/>
      <c r="AY28" s="852"/>
      <c r="AZ28" s="852"/>
      <c r="BA28" s="42"/>
      <c r="BB28" s="307"/>
      <c r="BC28" s="367"/>
      <c r="BD28" s="367"/>
      <c r="BE28" s="1"/>
      <c r="BF28" s="1"/>
    </row>
    <row x14ac:dyDescent="0.25" r="29" customHeight="1" ht="18.75">
      <c r="A29" s="367"/>
      <c r="B29" s="307"/>
      <c r="C29" s="53"/>
      <c r="D29" s="4"/>
      <c r="E29" s="4"/>
      <c r="F29" s="4"/>
      <c r="G29" s="28"/>
      <c r="H29" s="4"/>
      <c r="I29" s="3"/>
      <c r="J29" s="4"/>
      <c r="K29" s="4"/>
      <c r="L29" s="4"/>
      <c r="M29" s="3"/>
      <c r="N29" s="4"/>
      <c r="O29" s="4"/>
      <c r="P29" s="4"/>
      <c r="Q29" s="4"/>
      <c r="R29" s="4"/>
      <c r="S29" s="4"/>
      <c r="T29" s="4"/>
      <c r="U29" s="4"/>
      <c r="V29" s="4"/>
      <c r="W29" s="4"/>
      <c r="X29" s="3"/>
      <c r="Y29" s="4"/>
      <c r="Z29" s="4"/>
      <c r="AA29" s="4"/>
      <c r="AB29" s="4"/>
      <c r="AC29" s="4"/>
      <c r="AD29" s="4"/>
      <c r="AE29" s="4"/>
      <c r="AF29" s="3"/>
      <c r="AG29" s="4"/>
      <c r="AH29" s="1"/>
      <c r="AI29" s="1"/>
      <c r="AJ29" s="1"/>
      <c r="AK29" s="3"/>
      <c r="AL29" s="1"/>
      <c r="AM29" s="1"/>
      <c r="AN29" s="1"/>
      <c r="AO29" s="1"/>
      <c r="AP29" s="1"/>
      <c r="AQ29" s="1"/>
      <c r="AR29" s="1"/>
      <c r="AS29" s="1"/>
      <c r="AT29" s="1"/>
      <c r="AU29" s="4"/>
      <c r="AV29" s="3"/>
      <c r="AW29" s="1"/>
      <c r="AX29" s="1"/>
      <c r="AY29" s="1"/>
      <c r="AZ29" s="1"/>
      <c r="BA29" s="42"/>
      <c r="BB29" s="307"/>
      <c r="BC29" s="367"/>
      <c r="BD29" s="367"/>
      <c r="BE29" s="1"/>
      <c r="BF29" s="1"/>
    </row>
    <row x14ac:dyDescent="0.25" r="30" customHeight="1" ht="18.75">
      <c r="A30" s="367"/>
      <c r="B30" s="307"/>
      <c r="C30" s="361"/>
      <c r="D30" s="304"/>
      <c r="E30" s="304"/>
      <c r="F30" s="304"/>
      <c r="G30" s="108"/>
      <c r="H30" s="304"/>
      <c r="I30" s="305"/>
      <c r="J30" s="304"/>
      <c r="K30" s="304"/>
      <c r="L30" s="304"/>
      <c r="M30" s="305"/>
      <c r="N30" s="304"/>
      <c r="O30" s="304"/>
      <c r="P30" s="304"/>
      <c r="Q30" s="304"/>
      <c r="R30" s="304"/>
      <c r="S30" s="304"/>
      <c r="T30" s="304"/>
      <c r="U30" s="304"/>
      <c r="V30" s="304"/>
      <c r="W30" s="304"/>
      <c r="X30" s="305"/>
      <c r="Y30" s="304"/>
      <c r="Z30" s="304"/>
      <c r="AA30" s="304"/>
      <c r="AB30" s="304"/>
      <c r="AC30" s="304"/>
      <c r="AD30" s="304"/>
      <c r="AE30" s="304"/>
      <c r="AF30" s="305"/>
      <c r="AG30" s="304"/>
      <c r="AH30" s="857"/>
      <c r="AI30" s="857"/>
      <c r="AJ30" s="857"/>
      <c r="AK30" s="305"/>
      <c r="AL30" s="857"/>
      <c r="AM30" s="857"/>
      <c r="AN30" s="857"/>
      <c r="AO30" s="857"/>
      <c r="AP30" s="857"/>
      <c r="AQ30" s="857"/>
      <c r="AR30" s="857"/>
      <c r="AS30" s="857"/>
      <c r="AT30" s="857"/>
      <c r="AU30" s="304"/>
      <c r="AV30" s="305"/>
      <c r="AW30" s="857"/>
      <c r="AX30" s="857"/>
      <c r="AY30" s="857"/>
      <c r="AZ30" s="857"/>
      <c r="BA30" s="858"/>
      <c r="BB30" s="307"/>
      <c r="BC30" s="367"/>
      <c r="BD30" s="367"/>
      <c r="BE30" s="1"/>
      <c r="BF30" s="1"/>
    </row>
    <row x14ac:dyDescent="0.25" r="31" customHeight="1" ht="18.75">
      <c r="A31" s="367"/>
      <c r="B31" s="307"/>
      <c r="C31" s="364"/>
      <c r="D31" s="308"/>
      <c r="E31" s="308"/>
      <c r="F31" s="308"/>
      <c r="G31" s="308"/>
      <c r="H31" s="308"/>
      <c r="I31" s="309" t="s">
        <v>431</v>
      </c>
      <c r="J31" s="308"/>
      <c r="K31" s="308"/>
      <c r="L31" s="308"/>
      <c r="M31" s="309"/>
      <c r="N31" s="308"/>
      <c r="O31" s="308"/>
      <c r="P31" s="308"/>
      <c r="Q31" s="308"/>
      <c r="R31" s="308"/>
      <c r="S31" s="308"/>
      <c r="T31" s="308"/>
      <c r="U31" s="308"/>
      <c r="V31" s="308"/>
      <c r="W31" s="308"/>
      <c r="X31" s="309"/>
      <c r="Y31" s="308"/>
      <c r="Z31" s="308"/>
      <c r="AA31" s="308"/>
      <c r="AB31" s="308"/>
      <c r="AC31" s="308"/>
      <c r="AD31" s="308"/>
      <c r="AE31" s="308"/>
      <c r="AF31" s="309"/>
      <c r="AG31" s="308"/>
      <c r="AH31" s="307"/>
      <c r="AI31" s="307"/>
      <c r="AJ31" s="307"/>
      <c r="AK31" s="309"/>
      <c r="AL31" s="307"/>
      <c r="AM31" s="307"/>
      <c r="AN31" s="307"/>
      <c r="AO31" s="307"/>
      <c r="AP31" s="307"/>
      <c r="AQ31" s="307"/>
      <c r="AR31" s="307"/>
      <c r="AS31" s="307"/>
      <c r="AT31" s="307"/>
      <c r="AU31" s="308"/>
      <c r="AV31" s="309"/>
      <c r="AW31" s="307"/>
      <c r="AX31" s="307"/>
      <c r="AY31" s="307"/>
      <c r="AZ31" s="307"/>
      <c r="BA31" s="307"/>
      <c r="BB31" s="307"/>
      <c r="BC31" s="367"/>
      <c r="BD31" s="367"/>
      <c r="BE31" s="1"/>
      <c r="BF31" s="1"/>
    </row>
    <row x14ac:dyDescent="0.25" r="32" customHeight="1" ht="18.75">
      <c r="A32" s="367"/>
      <c r="B32" s="1"/>
      <c r="C32" s="2"/>
      <c r="D32" s="4"/>
      <c r="E32" s="4"/>
      <c r="F32" s="4"/>
      <c r="G32" s="4"/>
      <c r="H32" s="4"/>
      <c r="I32" s="3"/>
      <c r="J32" s="4"/>
      <c r="K32" s="4"/>
      <c r="L32" s="4"/>
      <c r="M32" s="3"/>
      <c r="N32" s="4"/>
      <c r="O32" s="4"/>
      <c r="P32" s="4"/>
      <c r="Q32" s="4"/>
      <c r="R32" s="4"/>
      <c r="S32" s="4"/>
      <c r="T32" s="4"/>
      <c r="U32" s="4"/>
      <c r="V32" s="4"/>
      <c r="W32" s="4"/>
      <c r="X32" s="3"/>
      <c r="Y32" s="4"/>
      <c r="Z32" s="4"/>
      <c r="AA32" s="4"/>
      <c r="AB32" s="4"/>
      <c r="AC32" s="4"/>
      <c r="AD32" s="4"/>
      <c r="AE32" s="4"/>
      <c r="AF32" s="3"/>
      <c r="AG32" s="4"/>
      <c r="AH32" s="1"/>
      <c r="AI32" s="1"/>
      <c r="AJ32" s="1"/>
      <c r="AK32" s="3"/>
      <c r="AL32" s="1"/>
      <c r="AM32" s="1"/>
      <c r="AN32" s="1"/>
      <c r="AO32" s="1"/>
      <c r="AP32" s="1"/>
      <c r="AQ32" s="1"/>
      <c r="AR32" s="1"/>
      <c r="AS32" s="1"/>
      <c r="AT32" s="1"/>
      <c r="AU32" s="4"/>
      <c r="AV32" s="3"/>
      <c r="AW32" s="1"/>
      <c r="AX32" s="1"/>
      <c r="AY32" s="1"/>
      <c r="AZ32" s="1"/>
      <c r="BA32" s="1"/>
      <c r="BB32" s="1"/>
      <c r="BC32" s="367"/>
      <c r="BD32" s="367"/>
      <c r="BE32" s="1"/>
      <c r="BF32" s="1"/>
    </row>
    <row x14ac:dyDescent="0.25" r="33" customHeight="1" ht="18.75">
      <c r="A33" s="367"/>
      <c r="B33" s="1"/>
      <c r="C33" s="2"/>
      <c r="D33" s="4"/>
      <c r="E33" s="4"/>
      <c r="F33" s="4"/>
      <c r="G33" s="4"/>
      <c r="H33" s="4"/>
      <c r="I33" s="3"/>
      <c r="J33" s="4"/>
      <c r="K33" s="4"/>
      <c r="L33" s="4"/>
      <c r="M33" s="3"/>
      <c r="N33" s="4"/>
      <c r="O33" s="4"/>
      <c r="P33" s="4"/>
      <c r="Q33" s="4"/>
      <c r="R33" s="4"/>
      <c r="S33" s="4"/>
      <c r="T33" s="4"/>
      <c r="U33" s="4"/>
      <c r="V33" s="4"/>
      <c r="W33" s="4"/>
      <c r="X33" s="3"/>
      <c r="Y33" s="4"/>
      <c r="Z33" s="4"/>
      <c r="AA33" s="4"/>
      <c r="AB33" s="4"/>
      <c r="AC33" s="4"/>
      <c r="AD33" s="4"/>
      <c r="AE33" s="4"/>
      <c r="AF33" s="3"/>
      <c r="AG33" s="4"/>
      <c r="AH33" s="1"/>
      <c r="AI33" s="1"/>
      <c r="AJ33" s="1"/>
      <c r="AK33" s="3"/>
      <c r="AL33" s="1"/>
      <c r="AM33" s="1"/>
      <c r="AN33" s="1"/>
      <c r="AO33" s="1"/>
      <c r="AP33" s="1"/>
      <c r="AQ33" s="1"/>
      <c r="AR33" s="1"/>
      <c r="AS33" s="1"/>
      <c r="AT33" s="1"/>
      <c r="AU33" s="4"/>
      <c r="AV33" s="3"/>
      <c r="AW33" s="1"/>
      <c r="AX33" s="1"/>
      <c r="AY33" s="1"/>
      <c r="AZ33" s="1"/>
      <c r="BA33" s="1"/>
      <c r="BB33" s="1"/>
      <c r="BC33" s="367"/>
      <c r="BD33" s="367"/>
      <c r="BE33" s="1"/>
      <c r="BF33" s="1"/>
    </row>
    <row x14ac:dyDescent="0.25" r="34" customHeight="1" ht="18.75">
      <c r="A34" s="367"/>
      <c r="B34" s="1"/>
      <c r="C34" s="2"/>
      <c r="D34" s="4"/>
      <c r="E34" s="4"/>
      <c r="F34" s="4"/>
      <c r="G34" s="4"/>
      <c r="H34" s="4"/>
      <c r="I34" s="3"/>
      <c r="J34" s="4"/>
      <c r="K34" s="4"/>
      <c r="L34" s="4"/>
      <c r="M34" s="3"/>
      <c r="N34" s="4"/>
      <c r="O34" s="4"/>
      <c r="P34" s="4"/>
      <c r="Q34" s="4"/>
      <c r="R34" s="4"/>
      <c r="S34" s="4"/>
      <c r="T34" s="4"/>
      <c r="U34" s="4"/>
      <c r="V34" s="4"/>
      <c r="W34" s="4"/>
      <c r="X34" s="3"/>
      <c r="Y34" s="4"/>
      <c r="Z34" s="4"/>
      <c r="AA34" s="4"/>
      <c r="AB34" s="4"/>
      <c r="AC34" s="4"/>
      <c r="AD34" s="4"/>
      <c r="AE34" s="4"/>
      <c r="AF34" s="3"/>
      <c r="AG34" s="4"/>
      <c r="AH34" s="1"/>
      <c r="AI34" s="1"/>
      <c r="AJ34" s="1"/>
      <c r="AK34" s="3"/>
      <c r="AL34" s="1"/>
      <c r="AM34" s="1"/>
      <c r="AN34" s="1"/>
      <c r="AO34" s="1"/>
      <c r="AP34" s="1"/>
      <c r="AQ34" s="1"/>
      <c r="AR34" s="1"/>
      <c r="AS34" s="1"/>
      <c r="AT34" s="1"/>
      <c r="AU34" s="4"/>
      <c r="AV34" s="3"/>
      <c r="AW34" s="1"/>
      <c r="AX34" s="1"/>
      <c r="AY34" s="1"/>
      <c r="AZ34" s="1"/>
      <c r="BA34" s="1"/>
      <c r="BB34" s="1"/>
      <c r="BC34" s="367"/>
      <c r="BD34" s="367"/>
      <c r="BE34" s="1"/>
      <c r="BF34" s="1"/>
    </row>
    <row x14ac:dyDescent="0.25" r="35" customHeight="1" ht="18.75">
      <c r="A35" s="367"/>
      <c r="B35" s="1"/>
      <c r="C35" s="1"/>
      <c r="D35" s="4"/>
      <c r="E35" s="4"/>
      <c r="F35" s="4"/>
      <c r="G35" s="4"/>
      <c r="H35" s="4"/>
      <c r="I35" s="3"/>
      <c r="J35" s="4"/>
      <c r="K35" s="4"/>
      <c r="L35" s="4"/>
      <c r="M35" s="3"/>
      <c r="N35" s="4"/>
      <c r="O35" s="4"/>
      <c r="P35" s="4"/>
      <c r="Q35" s="4"/>
      <c r="R35" s="4"/>
      <c r="S35" s="4"/>
      <c r="T35" s="4"/>
      <c r="U35" s="4"/>
      <c r="V35" s="4"/>
      <c r="W35" s="4"/>
      <c r="X35" s="3"/>
      <c r="Y35" s="4"/>
      <c r="Z35" s="4"/>
      <c r="AA35" s="4"/>
      <c r="AB35" s="4"/>
      <c r="AC35" s="4"/>
      <c r="AD35" s="4"/>
      <c r="AE35" s="4"/>
      <c r="AF35" s="3"/>
      <c r="AG35" s="4"/>
      <c r="AH35" s="1"/>
      <c r="AI35" s="1"/>
      <c r="AJ35" s="1"/>
      <c r="AK35" s="3"/>
      <c r="AL35" s="1"/>
      <c r="AM35" s="1"/>
      <c r="AN35" s="1"/>
      <c r="AO35" s="1"/>
      <c r="AP35" s="1"/>
      <c r="AQ35" s="1"/>
      <c r="AR35" s="1"/>
      <c r="AS35" s="1"/>
      <c r="AT35" s="1"/>
      <c r="AU35" s="4"/>
      <c r="AV35" s="3"/>
      <c r="AW35" s="1"/>
      <c r="AX35" s="1"/>
      <c r="AY35" s="1"/>
      <c r="AZ35" s="1"/>
      <c r="BA35" s="1"/>
      <c r="BB35" s="1"/>
      <c r="BC35" s="367"/>
      <c r="BD35" s="367"/>
      <c r="BE35" s="1"/>
      <c r="BF35" s="1"/>
    </row>
    <row x14ac:dyDescent="0.25" r="36" customHeight="1" ht="18.75">
      <c r="A36" s="367"/>
      <c r="B36" s="1"/>
      <c r="C36" s="1"/>
      <c r="D36" s="4"/>
      <c r="E36" s="4"/>
      <c r="F36" s="4"/>
      <c r="G36" s="4"/>
      <c r="H36" s="4"/>
      <c r="I36" s="3"/>
      <c r="J36" s="4"/>
      <c r="K36" s="4"/>
      <c r="L36" s="4"/>
      <c r="M36" s="3"/>
      <c r="N36" s="4"/>
      <c r="O36" s="4"/>
      <c r="P36" s="4"/>
      <c r="Q36" s="4"/>
      <c r="R36" s="4"/>
      <c r="S36" s="4"/>
      <c r="T36" s="4"/>
      <c r="U36" s="4"/>
      <c r="V36" s="4"/>
      <c r="W36" s="4"/>
      <c r="X36" s="3"/>
      <c r="Y36" s="4"/>
      <c r="Z36" s="4"/>
      <c r="AA36" s="4"/>
      <c r="AB36" s="4"/>
      <c r="AC36" s="4"/>
      <c r="AD36" s="4"/>
      <c r="AE36" s="4"/>
      <c r="AF36" s="3"/>
      <c r="AG36" s="4"/>
      <c r="AH36" s="1"/>
      <c r="AI36" s="1"/>
      <c r="AJ36" s="1"/>
      <c r="AK36" s="3"/>
      <c r="AL36" s="1"/>
      <c r="AM36" s="1"/>
      <c r="AN36" s="1"/>
      <c r="AO36" s="1"/>
      <c r="AP36" s="1"/>
      <c r="AQ36" s="1"/>
      <c r="AR36" s="1"/>
      <c r="AS36" s="1"/>
      <c r="AT36" s="1"/>
      <c r="AU36" s="4"/>
      <c r="AV36" s="3"/>
      <c r="AW36" s="1"/>
      <c r="AX36" s="1"/>
      <c r="AY36" s="1"/>
      <c r="AZ36" s="1"/>
      <c r="BA36" s="1"/>
      <c r="BB36" s="1"/>
      <c r="BC36" s="367"/>
      <c r="BD36" s="367"/>
      <c r="BE36" s="1"/>
      <c r="BF36" s="1"/>
    </row>
    <row x14ac:dyDescent="0.25" r="37" customHeight="1" ht="15.75">
      <c r="A37" s="367"/>
      <c r="B37" s="1"/>
      <c r="C37" s="1"/>
      <c r="D37" s="4"/>
      <c r="E37" s="4"/>
      <c r="F37" s="4"/>
      <c r="G37" s="4"/>
      <c r="H37" s="4"/>
      <c r="I37" s="3"/>
      <c r="J37" s="4"/>
      <c r="K37" s="4"/>
      <c r="L37" s="4"/>
      <c r="M37" s="72"/>
      <c r="N37" s="4"/>
      <c r="O37" s="4"/>
      <c r="P37" s="4"/>
      <c r="Q37" s="4"/>
      <c r="R37" s="4"/>
      <c r="S37" s="4"/>
      <c r="T37" s="4"/>
      <c r="U37" s="4"/>
      <c r="V37" s="4"/>
      <c r="W37" s="4"/>
      <c r="X37" s="3"/>
      <c r="Y37" s="4"/>
      <c r="Z37" s="4"/>
      <c r="AA37" s="4"/>
      <c r="AB37" s="4"/>
      <c r="AC37" s="4"/>
      <c r="AD37" s="4"/>
      <c r="AE37" s="4"/>
      <c r="AF37" s="3"/>
      <c r="AG37" s="4"/>
      <c r="AH37" s="1"/>
      <c r="AI37" s="1"/>
      <c r="AJ37" s="1"/>
      <c r="AK37" s="3"/>
      <c r="AL37" s="1"/>
      <c r="AM37" s="1"/>
      <c r="AN37" s="1"/>
      <c r="AO37" s="1"/>
      <c r="AP37" s="1"/>
      <c r="AQ37" s="1"/>
      <c r="AR37" s="1"/>
      <c r="AS37" s="1"/>
      <c r="AT37" s="1"/>
      <c r="AU37" s="4"/>
      <c r="AV37" s="3"/>
      <c r="AW37" s="1"/>
      <c r="AX37" s="1"/>
      <c r="AY37" s="1"/>
      <c r="AZ37" s="1"/>
      <c r="BA37" s="1"/>
      <c r="BB37" s="1"/>
      <c r="BC37" s="367"/>
      <c r="BD37" s="367"/>
      <c r="BE37" s="1"/>
      <c r="BF37" s="1"/>
    </row>
    <row x14ac:dyDescent="0.25" r="38" customHeight="1" ht="18.75">
      <c r="A38" s="367"/>
      <c r="B38" s="1"/>
      <c r="C38" s="1"/>
      <c r="D38" s="4"/>
      <c r="E38" s="4"/>
      <c r="F38" s="4"/>
      <c r="G38" s="4"/>
      <c r="H38" s="4"/>
      <c r="I38" s="3"/>
      <c r="J38" s="4"/>
      <c r="K38" s="4"/>
      <c r="L38" s="4"/>
      <c r="M38" s="3"/>
      <c r="N38" s="4"/>
      <c r="O38" s="4"/>
      <c r="P38" s="4"/>
      <c r="Q38" s="4"/>
      <c r="R38" s="4"/>
      <c r="S38" s="4"/>
      <c r="T38" s="4"/>
      <c r="U38" s="4"/>
      <c r="V38" s="4"/>
      <c r="W38" s="4"/>
      <c r="X38" s="3"/>
      <c r="Y38" s="4"/>
      <c r="Z38" s="4"/>
      <c r="AA38" s="4"/>
      <c r="AB38" s="4"/>
      <c r="AC38" s="4"/>
      <c r="AD38" s="4"/>
      <c r="AE38" s="4"/>
      <c r="AF38" s="3"/>
      <c r="AG38" s="4"/>
      <c r="AH38" s="1"/>
      <c r="AI38" s="1"/>
      <c r="AJ38" s="1"/>
      <c r="AK38" s="3"/>
      <c r="AL38" s="1"/>
      <c r="AM38" s="1"/>
      <c r="AN38" s="1"/>
      <c r="AO38" s="1"/>
      <c r="AP38" s="1"/>
      <c r="AQ38" s="1"/>
      <c r="AR38" s="1"/>
      <c r="AS38" s="1"/>
      <c r="AT38" s="1"/>
      <c r="AU38" s="4"/>
      <c r="AV38" s="3"/>
      <c r="AW38" s="1"/>
      <c r="AX38" s="1"/>
      <c r="AY38" s="1"/>
      <c r="AZ38" s="1"/>
      <c r="BA38" s="1"/>
      <c r="BB38" s="1"/>
      <c r="BC38" s="367"/>
      <c r="BD38" s="367"/>
      <c r="BE38" s="1"/>
      <c r="BF38" s="1"/>
    </row>
    <row x14ac:dyDescent="0.25" r="39" customHeight="1" ht="18.75">
      <c r="A39" s="367"/>
      <c r="B39" s="1"/>
      <c r="C39" s="1"/>
      <c r="D39" s="4"/>
      <c r="E39" s="4"/>
      <c r="F39" s="4"/>
      <c r="G39" s="4"/>
      <c r="H39" s="4"/>
      <c r="I39" s="3"/>
      <c r="J39" s="4"/>
      <c r="K39" s="4"/>
      <c r="L39" s="4"/>
      <c r="M39" s="3"/>
      <c r="N39" s="4"/>
      <c r="O39" s="4"/>
      <c r="P39" s="4"/>
      <c r="Q39" s="4"/>
      <c r="R39" s="4"/>
      <c r="S39" s="4"/>
      <c r="T39" s="4"/>
      <c r="U39" s="4"/>
      <c r="V39" s="4"/>
      <c r="W39" s="4"/>
      <c r="X39" s="3"/>
      <c r="Y39" s="4"/>
      <c r="Z39" s="4"/>
      <c r="AA39" s="4"/>
      <c r="AB39" s="4"/>
      <c r="AC39" s="4"/>
      <c r="AD39" s="4"/>
      <c r="AE39" s="4"/>
      <c r="AF39" s="3"/>
      <c r="AG39" s="4"/>
      <c r="AH39" s="1"/>
      <c r="AI39" s="1"/>
      <c r="AJ39" s="1"/>
      <c r="AK39" s="3"/>
      <c r="AL39" s="1"/>
      <c r="AM39" s="1"/>
      <c r="AN39" s="1"/>
      <c r="AO39" s="1"/>
      <c r="AP39" s="1"/>
      <c r="AQ39" s="1"/>
      <c r="AR39" s="1"/>
      <c r="AS39" s="1"/>
      <c r="AT39" s="1"/>
      <c r="AU39" s="4"/>
      <c r="AV39" s="3"/>
      <c r="AW39" s="1"/>
      <c r="AX39" s="1"/>
      <c r="AY39" s="1"/>
      <c r="AZ39" s="1"/>
      <c r="BA39" s="1"/>
      <c r="BB39" s="1"/>
      <c r="BC39" s="367"/>
      <c r="BD39" s="367"/>
      <c r="BE39" s="1"/>
      <c r="BF39" s="1"/>
    </row>
    <row x14ac:dyDescent="0.25" r="40" customHeight="1" ht="13.5" customFormat="1" s="373">
      <c r="A40" s="374"/>
      <c r="B40" s="374"/>
      <c r="C40" s="374"/>
      <c r="D40" s="378"/>
      <c r="E40" s="378"/>
      <c r="F40" s="378"/>
      <c r="G40" s="378"/>
      <c r="H40" s="378"/>
      <c r="I40" s="382"/>
      <c r="J40" s="378"/>
      <c r="K40" s="378"/>
      <c r="L40" s="378"/>
      <c r="M40" s="382"/>
      <c r="N40" s="378"/>
      <c r="O40" s="378"/>
      <c r="P40" s="378"/>
      <c r="Q40" s="859"/>
      <c r="R40" s="378"/>
      <c r="S40" s="378"/>
      <c r="T40" s="378"/>
      <c r="U40" s="378"/>
      <c r="V40" s="378"/>
      <c r="W40" s="378"/>
      <c r="X40" s="382"/>
      <c r="Y40" s="378"/>
      <c r="Z40" s="378"/>
      <c r="AA40" s="378"/>
      <c r="AB40" s="378"/>
      <c r="AC40" s="378"/>
      <c r="AD40" s="378"/>
      <c r="AE40" s="378"/>
      <c r="AF40" s="382"/>
      <c r="AG40" s="378"/>
      <c r="AH40" s="374"/>
      <c r="AI40" s="374"/>
      <c r="AJ40" s="374"/>
      <c r="AK40" s="382"/>
      <c r="AL40" s="374"/>
      <c r="AM40" s="374"/>
      <c r="AN40" s="374"/>
      <c r="AO40" s="374"/>
      <c r="AP40" s="374"/>
      <c r="AQ40" s="374"/>
      <c r="AR40" s="374"/>
      <c r="AS40" s="374"/>
      <c r="AT40" s="374"/>
      <c r="AU40" s="378"/>
      <c r="AV40" s="382"/>
      <c r="AW40" s="374"/>
      <c r="AX40" s="374"/>
      <c r="AY40" s="374"/>
      <c r="AZ40" s="374"/>
      <c r="BA40" s="374"/>
      <c r="BB40" s="374"/>
      <c r="BC40" s="374"/>
      <c r="BD40" s="374"/>
      <c r="BE40" s="374"/>
      <c r="BF40" s="374"/>
    </row>
  </sheetData>
  <mergeCells count="18">
    <mergeCell ref="D1:AZ1"/>
    <mergeCell ref="C4:BA4"/>
    <mergeCell ref="BE7:BF7"/>
    <mergeCell ref="X17:AB17"/>
    <mergeCell ref="AV17:BA17"/>
    <mergeCell ref="C18:D18"/>
    <mergeCell ref="M18:W18"/>
    <mergeCell ref="X18:AB18"/>
    <mergeCell ref="AK18:AU18"/>
    <mergeCell ref="AV18:BA18"/>
    <mergeCell ref="D26:J26"/>
    <mergeCell ref="G27:G28"/>
    <mergeCell ref="H27:H28"/>
    <mergeCell ref="I27:I28"/>
    <mergeCell ref="J27:J28"/>
    <mergeCell ref="K27:K28"/>
    <mergeCell ref="L27:L28"/>
    <mergeCell ref="N27:AZ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F40"/>
  <sheetViews>
    <sheetView workbookViewId="0"/>
  </sheetViews>
  <sheetFormatPr defaultRowHeight="15" x14ac:dyDescent="0.25"/>
  <cols>
    <col min="1" max="1" style="739" width="11.147857142857141" customWidth="1" bestFit="1"/>
    <col min="2" max="2" style="157" width="11.147857142857141" customWidth="1" bestFit="1"/>
    <col min="3" max="3" style="157" width="15.290714285714287" customWidth="1" bestFit="1"/>
    <col min="4" max="4" style="158" width="13.005" customWidth="1" bestFit="1"/>
    <col min="5" max="5" style="158" width="6.2907142857142855" customWidth="1" bestFit="1"/>
    <col min="6" max="6" style="158" width="9.147857142857141" customWidth="1" bestFit="1"/>
    <col min="7" max="7" style="158" width="10.719285714285713" customWidth="1" bestFit="1"/>
    <col min="8" max="8" style="158" width="10.719285714285713" customWidth="1" bestFit="1"/>
    <col min="9" max="9" style="159" width="11.719285714285713" customWidth="1" bestFit="1"/>
    <col min="10" max="10" style="158" width="11.719285714285713" customWidth="1" bestFit="1"/>
    <col min="11" max="11" style="158" width="12.719285714285713" customWidth="1" bestFit="1"/>
    <col min="12" max="12" style="158" width="21.005" customWidth="1" bestFit="1"/>
    <col min="13" max="13" style="158" width="13.862142857142858" customWidth="1" bestFit="1"/>
    <col min="14" max="14" style="158" width="9.719285714285713" customWidth="1" bestFit="1"/>
    <col min="15" max="15" style="158" width="9.719285714285713" customWidth="1" bestFit="1"/>
    <col min="16" max="16" style="158" width="9.719285714285713" customWidth="1" bestFit="1"/>
    <col min="17" max="17" style="366" width="9.005" customWidth="1" bestFit="1"/>
    <col min="18" max="18" style="158" width="6.719285714285714" customWidth="1" bestFit="1"/>
    <col min="19" max="19" style="158" width="7.147857142857143" customWidth="1" bestFit="1"/>
    <col min="20" max="20" style="158" width="10.43357142857143" customWidth="1" bestFit="1"/>
    <col min="21" max="21" style="158" width="10.719285714285713" customWidth="1" bestFit="1"/>
    <col min="22" max="22" style="158" width="8.862142857142858" customWidth="1" bestFit="1"/>
    <col min="23" max="23" style="158" width="9.43357142857143" customWidth="1" bestFit="1"/>
    <col min="24" max="24" style="158" width="9.576428571428572" customWidth="1" bestFit="1"/>
    <col min="25" max="25" style="158" width="9.43357142857143" customWidth="1" bestFit="1"/>
    <col min="26" max="26" style="158" width="12.005" customWidth="1" bestFit="1"/>
    <col min="27" max="27" style="158" width="9.290714285714287" customWidth="1" bestFit="1"/>
    <col min="28" max="28" style="158" width="9.147857142857141" customWidth="1" bestFit="1"/>
    <col min="29" max="29" style="158" width="8.576428571428572" customWidth="1" bestFit="1"/>
    <col min="30" max="30" style="158" width="10.290714285714287" customWidth="1" bestFit="1"/>
    <col min="31" max="31" style="158" width="10.147857142857141" customWidth="1" bestFit="1"/>
    <col min="32" max="32" style="159" width="11.290714285714287" customWidth="1" bestFit="1"/>
    <col min="33" max="33" style="158" width="8.719285714285713" customWidth="1" bestFit="1"/>
    <col min="34" max="34" style="157" width="11.005" customWidth="1" bestFit="1"/>
    <col min="35" max="35" style="157" width="12.147857142857141" customWidth="1" bestFit="1"/>
    <col min="36" max="36" style="157" width="12.290714285714287" customWidth="1" bestFit="1"/>
    <col min="37" max="37" style="159" width="10.862142857142858" customWidth="1" bestFit="1"/>
    <col min="38" max="38" style="157" width="9.719285714285713" customWidth="1" bestFit="1"/>
    <col min="39" max="39" style="157" width="7.719285714285714" customWidth="1" bestFit="1"/>
    <col min="40" max="40" style="157" width="12.576428571428572" customWidth="1" bestFit="1"/>
    <col min="41" max="41" style="157" width="8.719285714285713" customWidth="1" bestFit="1"/>
    <col min="42" max="42" style="157" width="7.719285714285714" customWidth="1" bestFit="1"/>
    <col min="43" max="43" style="157" width="7.719285714285714" customWidth="1" bestFit="1"/>
    <col min="44" max="44" style="157" width="7.719285714285714" customWidth="1" bestFit="1"/>
    <col min="45" max="45" style="157" width="7.719285714285714" customWidth="1" bestFit="1"/>
    <col min="46" max="46" style="157" width="10.862142857142858" customWidth="1" bestFit="1"/>
    <col min="47" max="47" style="158" width="11.290714285714287" customWidth="1" bestFit="1"/>
    <col min="48" max="48" style="159" width="7.719285714285714" customWidth="1" bestFit="1"/>
    <col min="49" max="49" style="157" width="11.43357142857143" customWidth="1" bestFit="1"/>
    <col min="50" max="50" style="157" width="7.719285714285714" customWidth="1" bestFit="1"/>
    <col min="51" max="51" style="157" width="7.719285714285714" customWidth="1" bestFit="1"/>
    <col min="52" max="52" style="157" width="9.862142857142858" customWidth="1" bestFit="1"/>
    <col min="53" max="53" style="157" width="8.43357142857143" customWidth="1" bestFit="1"/>
    <col min="54" max="54" style="157" width="9.147857142857141" customWidth="1" bestFit="1"/>
    <col min="55" max="55" style="739" width="9.147857142857141" customWidth="1" bestFit="1"/>
    <col min="56" max="56" style="739" width="9.147857142857141" customWidth="1" bestFit="1"/>
    <col min="57" max="57" style="157" width="9.147857142857141" customWidth="1" bestFit="1"/>
    <col min="58" max="58" style="157" width="9.147857142857141" customWidth="1" bestFit="1"/>
  </cols>
  <sheetData>
    <row x14ac:dyDescent="0.25" r="1" customHeight="1" ht="59.25">
      <c r="A1" s="367"/>
      <c r="B1" s="1"/>
      <c r="C1" s="1"/>
      <c r="D1" s="821" t="s">
        <v>0</v>
      </c>
      <c r="E1" s="822"/>
      <c r="F1" s="822"/>
      <c r="G1" s="822"/>
      <c r="H1" s="822"/>
      <c r="I1" s="823"/>
      <c r="J1" s="822"/>
      <c r="K1" s="822"/>
      <c r="L1" s="822"/>
      <c r="M1" s="823"/>
      <c r="N1" s="822"/>
      <c r="O1" s="822"/>
      <c r="P1" s="822"/>
      <c r="Q1" s="822"/>
      <c r="R1" s="822"/>
      <c r="S1" s="822"/>
      <c r="T1" s="822"/>
      <c r="U1" s="822"/>
      <c r="V1" s="822"/>
      <c r="W1" s="822"/>
      <c r="X1" s="823"/>
      <c r="Y1" s="822"/>
      <c r="Z1" s="822"/>
      <c r="AA1" s="822"/>
      <c r="AB1" s="822"/>
      <c r="AC1" s="822"/>
      <c r="AD1" s="822"/>
      <c r="AE1" s="822"/>
      <c r="AF1" s="823"/>
      <c r="AG1" s="822"/>
      <c r="AH1" s="824"/>
      <c r="AI1" s="824"/>
      <c r="AJ1" s="824"/>
      <c r="AK1" s="823"/>
      <c r="AL1" s="824"/>
      <c r="AM1" s="824"/>
      <c r="AN1" s="824"/>
      <c r="AO1" s="824"/>
      <c r="AP1" s="824"/>
      <c r="AQ1" s="824"/>
      <c r="AR1" s="824"/>
      <c r="AS1" s="824"/>
      <c r="AT1" s="824"/>
      <c r="AU1" s="822"/>
      <c r="AV1" s="823"/>
      <c r="AW1" s="824"/>
      <c r="AX1" s="824"/>
      <c r="AY1" s="824"/>
      <c r="AZ1" s="825"/>
      <c r="BA1" s="1"/>
      <c r="BB1" s="1"/>
      <c r="BC1" s="367"/>
      <c r="BD1" s="367"/>
      <c r="BE1" s="1"/>
      <c r="BF1" s="1"/>
    </row>
    <row x14ac:dyDescent="0.25" r="2" customHeight="1" ht="15.75">
      <c r="A2" s="367"/>
      <c r="B2" s="1"/>
      <c r="C2" s="1"/>
      <c r="D2" s="826"/>
      <c r="E2" s="826"/>
      <c r="F2" s="826"/>
      <c r="G2" s="826"/>
      <c r="H2" s="826"/>
      <c r="I2" s="827"/>
      <c r="J2" s="826"/>
      <c r="K2" s="826"/>
      <c r="L2" s="826"/>
      <c r="M2" s="827"/>
      <c r="N2" s="826"/>
      <c r="O2" s="826"/>
      <c r="P2" s="826"/>
      <c r="Q2" s="826"/>
      <c r="R2" s="826"/>
      <c r="S2" s="826"/>
      <c r="T2" s="826"/>
      <c r="U2" s="826"/>
      <c r="V2" s="826"/>
      <c r="W2" s="826"/>
      <c r="X2" s="827"/>
      <c r="Y2" s="826"/>
      <c r="Z2" s="826"/>
      <c r="AA2" s="826"/>
      <c r="AB2" s="826"/>
      <c r="AC2" s="826"/>
      <c r="AD2" s="826"/>
      <c r="AE2" s="826"/>
      <c r="AF2" s="827"/>
      <c r="AG2" s="826"/>
      <c r="AH2" s="828"/>
      <c r="AI2" s="828"/>
      <c r="AJ2" s="828"/>
      <c r="AK2" s="827"/>
      <c r="AL2" s="828"/>
      <c r="AM2" s="828"/>
      <c r="AN2" s="828"/>
      <c r="AO2" s="828"/>
      <c r="AP2" s="828"/>
      <c r="AQ2" s="828"/>
      <c r="AR2" s="828"/>
      <c r="AS2" s="828"/>
      <c r="AT2" s="828"/>
      <c r="AU2" s="826"/>
      <c r="AV2" s="827"/>
      <c r="AW2" s="828"/>
      <c r="AX2" s="828"/>
      <c r="AY2" s="828"/>
      <c r="AZ2" s="828"/>
      <c r="BA2" s="1"/>
      <c r="BB2" s="1"/>
      <c r="BC2" s="367"/>
      <c r="BD2" s="367"/>
      <c r="BE2" s="1"/>
      <c r="BF2" s="1"/>
    </row>
    <row x14ac:dyDescent="0.25" r="3" customHeight="1" ht="18.75">
      <c r="A3" s="367"/>
      <c r="B3" s="307"/>
      <c r="C3" s="307"/>
      <c r="D3" s="308"/>
      <c r="E3" s="308"/>
      <c r="F3" s="308"/>
      <c r="G3" s="308"/>
      <c r="H3" s="308"/>
      <c r="I3" s="309"/>
      <c r="J3" s="308"/>
      <c r="K3" s="308"/>
      <c r="L3" s="308"/>
      <c r="M3" s="309"/>
      <c r="N3" s="308"/>
      <c r="O3" s="308"/>
      <c r="P3" s="308"/>
      <c r="Q3" s="308"/>
      <c r="R3" s="308"/>
      <c r="S3" s="308"/>
      <c r="T3" s="308"/>
      <c r="U3" s="308"/>
      <c r="V3" s="308"/>
      <c r="W3" s="308"/>
      <c r="X3" s="309"/>
      <c r="Y3" s="308"/>
      <c r="Z3" s="308"/>
      <c r="AA3" s="308"/>
      <c r="AB3" s="308"/>
      <c r="AC3" s="308"/>
      <c r="AD3" s="308"/>
      <c r="AE3" s="308"/>
      <c r="AF3" s="309"/>
      <c r="AG3" s="308"/>
      <c r="AH3" s="307"/>
      <c r="AI3" s="307"/>
      <c r="AJ3" s="307"/>
      <c r="AK3" s="309"/>
      <c r="AL3" s="307"/>
      <c r="AM3" s="307"/>
      <c r="AN3" s="307"/>
      <c r="AO3" s="307"/>
      <c r="AP3" s="307"/>
      <c r="AQ3" s="307"/>
      <c r="AR3" s="307"/>
      <c r="AS3" s="307"/>
      <c r="AT3" s="307"/>
      <c r="AU3" s="308"/>
      <c r="AV3" s="309"/>
      <c r="AW3" s="307"/>
      <c r="AX3" s="307"/>
      <c r="AY3" s="307"/>
      <c r="AZ3" s="307"/>
      <c r="BA3" s="307"/>
      <c r="BB3" s="307"/>
      <c r="BC3" s="367"/>
      <c r="BD3" s="367"/>
      <c r="BE3" s="1"/>
      <c r="BF3" s="1"/>
    </row>
    <row x14ac:dyDescent="0.25" r="4" customHeight="1" ht="18">
      <c r="A4" s="367"/>
      <c r="B4" s="307"/>
      <c r="C4" s="310"/>
      <c r="D4" s="311"/>
      <c r="E4" s="311"/>
      <c r="F4" s="311"/>
      <c r="G4" s="311"/>
      <c r="H4" s="311"/>
      <c r="I4" s="312"/>
      <c r="J4" s="311"/>
      <c r="K4" s="311"/>
      <c r="L4" s="311"/>
      <c r="M4" s="312"/>
      <c r="N4" s="311"/>
      <c r="O4" s="311"/>
      <c r="P4" s="311"/>
      <c r="Q4" s="311"/>
      <c r="R4" s="311"/>
      <c r="S4" s="311"/>
      <c r="T4" s="311"/>
      <c r="U4" s="311"/>
      <c r="V4" s="311"/>
      <c r="W4" s="311"/>
      <c r="X4" s="312"/>
      <c r="Y4" s="311"/>
      <c r="Z4" s="311"/>
      <c r="AA4" s="311"/>
      <c r="AB4" s="311"/>
      <c r="AC4" s="311"/>
      <c r="AD4" s="311"/>
      <c r="AE4" s="311"/>
      <c r="AF4" s="312"/>
      <c r="AG4" s="311"/>
      <c r="AH4" s="310"/>
      <c r="AI4" s="310"/>
      <c r="AJ4" s="310"/>
      <c r="AK4" s="312"/>
      <c r="AL4" s="310"/>
      <c r="AM4" s="310"/>
      <c r="AN4" s="310"/>
      <c r="AO4" s="310"/>
      <c r="AP4" s="310"/>
      <c r="AQ4" s="310"/>
      <c r="AR4" s="310"/>
      <c r="AS4" s="310"/>
      <c r="AT4" s="310"/>
      <c r="AU4" s="311"/>
      <c r="AV4" s="312"/>
      <c r="AW4" s="310"/>
      <c r="AX4" s="310"/>
      <c r="AY4" s="310"/>
      <c r="AZ4" s="310"/>
      <c r="BA4" s="310"/>
      <c r="BB4" s="307"/>
      <c r="BC4" s="367"/>
      <c r="BD4" s="367"/>
      <c r="BE4" s="1"/>
      <c r="BF4" s="1"/>
    </row>
    <row x14ac:dyDescent="0.25" r="5" customHeight="1" ht="18.75" hidden="1">
      <c r="A5" s="367"/>
      <c r="B5" s="307"/>
      <c r="C5" s="829" t="s">
        <v>30</v>
      </c>
      <c r="D5" s="25" t="s">
        <v>31</v>
      </c>
      <c r="E5" s="25" t="s">
        <v>32</v>
      </c>
      <c r="F5" s="25" t="s">
        <v>33</v>
      </c>
      <c r="G5" s="25" t="s">
        <v>34</v>
      </c>
      <c r="H5" s="25" t="s">
        <v>35</v>
      </c>
      <c r="I5" s="372" t="s">
        <v>36</v>
      </c>
      <c r="J5" s="25" t="s">
        <v>37</v>
      </c>
      <c r="K5" s="25" t="s">
        <v>38</v>
      </c>
      <c r="L5" s="25" t="s">
        <v>39</v>
      </c>
      <c r="M5" s="25" t="s">
        <v>40</v>
      </c>
      <c r="N5" s="25" t="s">
        <v>41</v>
      </c>
      <c r="O5" s="25" t="s">
        <v>42</v>
      </c>
      <c r="P5" s="25" t="s">
        <v>43</v>
      </c>
      <c r="Q5" s="25" t="s">
        <v>44</v>
      </c>
      <c r="R5" s="25" t="s">
        <v>45</v>
      </c>
      <c r="S5" s="25" t="s">
        <v>46</v>
      </c>
      <c r="T5" s="25" t="s">
        <v>47</v>
      </c>
      <c r="U5" s="25" t="s">
        <v>48</v>
      </c>
      <c r="V5" s="25" t="s">
        <v>49</v>
      </c>
      <c r="W5" s="25" t="s">
        <v>50</v>
      </c>
      <c r="X5" s="25" t="s">
        <v>51</v>
      </c>
      <c r="Y5" s="25" t="s">
        <v>52</v>
      </c>
      <c r="Z5" s="25" t="s">
        <v>53</v>
      </c>
      <c r="AA5" s="25" t="s">
        <v>54</v>
      </c>
      <c r="AB5" s="25" t="s">
        <v>55</v>
      </c>
      <c r="AC5" s="25" t="s">
        <v>56</v>
      </c>
      <c r="AD5" s="25" t="s">
        <v>57</v>
      </c>
      <c r="AE5" s="25" t="s">
        <v>58</v>
      </c>
      <c r="AF5" s="26">
        <v>0</v>
      </c>
      <c r="AG5" s="623" t="s">
        <v>59</v>
      </c>
      <c r="AH5" s="1"/>
      <c r="AI5" s="1"/>
      <c r="AJ5" s="1"/>
      <c r="AK5" s="3"/>
      <c r="AL5" s="1"/>
      <c r="AM5" s="1"/>
      <c r="AN5" s="1"/>
      <c r="AO5" s="1"/>
      <c r="AP5" s="1"/>
      <c r="AQ5" s="1"/>
      <c r="AR5" s="1"/>
      <c r="AS5" s="1"/>
      <c r="AT5" s="1"/>
      <c r="AU5" s="4"/>
      <c r="AV5" s="3"/>
      <c r="AW5" s="1"/>
      <c r="AX5" s="1"/>
      <c r="AY5" s="1"/>
      <c r="AZ5" s="1"/>
      <c r="BA5" s="1"/>
      <c r="BB5" s="307"/>
      <c r="BC5" s="367"/>
      <c r="BD5" s="367"/>
      <c r="BE5" s="1"/>
      <c r="BF5" s="1"/>
    </row>
    <row x14ac:dyDescent="0.25" r="6" customHeight="1" ht="18.75" hidden="1">
      <c r="A6" s="367"/>
      <c r="B6" s="307"/>
      <c r="C6" s="829" t="s">
        <v>60</v>
      </c>
      <c r="D6" s="28">
        <v>10</v>
      </c>
      <c r="E6" s="28">
        <v>6</v>
      </c>
      <c r="F6" s="28">
        <v>5</v>
      </c>
      <c r="G6" s="28">
        <v>50</v>
      </c>
      <c r="H6" s="28">
        <v>40</v>
      </c>
      <c r="I6" s="28">
        <v>30</v>
      </c>
      <c r="J6" s="28">
        <v>20</v>
      </c>
      <c r="K6" s="28">
        <v>100</v>
      </c>
      <c r="L6" s="28">
        <v>80</v>
      </c>
      <c r="M6" s="28">
        <v>1000</v>
      </c>
      <c r="N6" s="28">
        <v>70</v>
      </c>
      <c r="O6" s="28">
        <v>900</v>
      </c>
      <c r="P6" s="28">
        <v>9</v>
      </c>
      <c r="Q6" s="28">
        <v>800</v>
      </c>
      <c r="R6" s="28">
        <v>90</v>
      </c>
      <c r="S6" s="28">
        <v>300</v>
      </c>
      <c r="T6" s="28">
        <v>60</v>
      </c>
      <c r="U6" s="28">
        <v>7</v>
      </c>
      <c r="V6" s="28">
        <v>200</v>
      </c>
      <c r="W6" s="28">
        <v>700</v>
      </c>
      <c r="X6" s="28">
        <v>4</v>
      </c>
      <c r="Y6" s="28">
        <v>600</v>
      </c>
      <c r="Z6" s="28">
        <v>8</v>
      </c>
      <c r="AA6" s="28">
        <v>3</v>
      </c>
      <c r="AB6" s="28">
        <v>500</v>
      </c>
      <c r="AC6" s="28">
        <v>400</v>
      </c>
      <c r="AD6" s="28">
        <v>2</v>
      </c>
      <c r="AE6" s="28">
        <v>1</v>
      </c>
      <c r="AF6" s="29">
        <v>0</v>
      </c>
      <c r="AG6" s="28">
        <v>1</v>
      </c>
      <c r="AH6" s="1"/>
      <c r="AI6" s="1"/>
      <c r="AJ6" s="1"/>
      <c r="AK6" s="3"/>
      <c r="AL6" s="1"/>
      <c r="AM6" s="1"/>
      <c r="AN6" s="1"/>
      <c r="AO6" s="1"/>
      <c r="AP6" s="1"/>
      <c r="AQ6" s="1"/>
      <c r="AR6" s="1"/>
      <c r="AS6" s="1"/>
      <c r="AT6" s="1"/>
      <c r="AU6" s="4"/>
      <c r="AV6" s="3"/>
      <c r="AW6" s="1"/>
      <c r="AX6" s="1"/>
      <c r="AY6" s="1"/>
      <c r="AZ6" s="1"/>
      <c r="BA6" s="1"/>
      <c r="BB6" s="307"/>
      <c r="BC6" s="367"/>
      <c r="BD6" s="367"/>
      <c r="BE6" s="1"/>
      <c r="BF6" s="1"/>
    </row>
    <row x14ac:dyDescent="0.25" r="7" customHeight="1" ht="18.75" hidden="1">
      <c r="A7" s="367"/>
      <c r="B7" s="307"/>
      <c r="C7" s="830" t="s">
        <v>61</v>
      </c>
      <c r="D7" s="28" t="s">
        <v>62</v>
      </c>
      <c r="E7" s="28" t="s">
        <v>63</v>
      </c>
      <c r="F7" s="28" t="s">
        <v>62</v>
      </c>
      <c r="G7" s="28" t="s">
        <v>62</v>
      </c>
      <c r="H7" s="28" t="s">
        <v>62</v>
      </c>
      <c r="I7" s="97" t="s">
        <v>62</v>
      </c>
      <c r="J7" s="28" t="s">
        <v>62</v>
      </c>
      <c r="K7" s="28" t="s">
        <v>62</v>
      </c>
      <c r="L7" s="28" t="s">
        <v>63</v>
      </c>
      <c r="M7" s="28" t="s">
        <v>63</v>
      </c>
      <c r="N7" s="28" t="s">
        <v>62</v>
      </c>
      <c r="O7" s="28" t="s">
        <v>63</v>
      </c>
      <c r="P7" s="28" t="s">
        <v>62</v>
      </c>
      <c r="Q7" s="28" t="s">
        <v>63</v>
      </c>
      <c r="R7" s="28" t="s">
        <v>62</v>
      </c>
      <c r="S7" s="28" t="s">
        <v>63</v>
      </c>
      <c r="T7" s="28" t="s">
        <v>62</v>
      </c>
      <c r="U7" s="28" t="s">
        <v>63</v>
      </c>
      <c r="V7" s="28" t="s">
        <v>62</v>
      </c>
      <c r="W7" s="28" t="s">
        <v>63</v>
      </c>
      <c r="X7" s="28" t="s">
        <v>63</v>
      </c>
      <c r="Y7" s="28" t="s">
        <v>63</v>
      </c>
      <c r="Z7" s="28" t="s">
        <v>62</v>
      </c>
      <c r="AA7" s="28" t="s">
        <v>63</v>
      </c>
      <c r="AB7" s="28" t="s">
        <v>63</v>
      </c>
      <c r="AC7" s="28" t="s">
        <v>63</v>
      </c>
      <c r="AD7" s="28" t="s">
        <v>63</v>
      </c>
      <c r="AE7" s="28" t="s">
        <v>62</v>
      </c>
      <c r="AF7" s="29">
        <v>0</v>
      </c>
      <c r="AG7" s="28" t="s">
        <v>62</v>
      </c>
      <c r="AH7" s="1"/>
      <c r="AI7" s="1"/>
      <c r="AJ7" s="1"/>
      <c r="AK7" s="3"/>
      <c r="AL7" s="1"/>
      <c r="AM7" s="1"/>
      <c r="AN7" s="1"/>
      <c r="AO7" s="1"/>
      <c r="AP7" s="1"/>
      <c r="AQ7" s="1"/>
      <c r="AR7" s="1"/>
      <c r="AS7" s="1"/>
      <c r="AT7" s="1"/>
      <c r="AU7" s="4"/>
      <c r="AV7" s="3"/>
      <c r="AW7" s="1"/>
      <c r="AX7" s="1"/>
      <c r="AY7" s="1"/>
      <c r="AZ7" s="1"/>
      <c r="BA7" s="1"/>
      <c r="BB7" s="307"/>
      <c r="BC7" s="367"/>
      <c r="BD7" s="367"/>
      <c r="BE7" s="831"/>
      <c r="BF7" s="831"/>
    </row>
    <row x14ac:dyDescent="0.25" r="8" customHeight="1" ht="18.75" hidden="1">
      <c r="A8" s="367"/>
      <c r="B8" s="307"/>
      <c r="C8" s="830" t="s">
        <v>64</v>
      </c>
      <c r="D8" s="28" t="s">
        <v>65</v>
      </c>
      <c r="E8" s="28" t="s">
        <v>66</v>
      </c>
      <c r="F8" s="28" t="s">
        <v>65</v>
      </c>
      <c r="G8" s="28" t="s">
        <v>65</v>
      </c>
      <c r="H8" s="28" t="s">
        <v>66</v>
      </c>
      <c r="I8" s="97" t="s">
        <v>65</v>
      </c>
      <c r="J8" s="28" t="s">
        <v>66</v>
      </c>
      <c r="K8" s="28" t="s">
        <v>65</v>
      </c>
      <c r="L8" s="28" t="s">
        <v>66</v>
      </c>
      <c r="M8" s="28" t="s">
        <v>65</v>
      </c>
      <c r="N8" s="28" t="s">
        <v>65</v>
      </c>
      <c r="O8" s="28" t="s">
        <v>65</v>
      </c>
      <c r="P8" s="28" t="s">
        <v>65</v>
      </c>
      <c r="Q8" s="28" t="s">
        <v>66</v>
      </c>
      <c r="R8" s="28" t="s">
        <v>65</v>
      </c>
      <c r="S8" s="28" t="s">
        <v>65</v>
      </c>
      <c r="T8" s="28" t="s">
        <v>66</v>
      </c>
      <c r="U8" s="28" t="s">
        <v>65</v>
      </c>
      <c r="V8" s="28" t="s">
        <v>66</v>
      </c>
      <c r="W8" s="28" t="s">
        <v>65</v>
      </c>
      <c r="X8" s="28" t="s">
        <v>66</v>
      </c>
      <c r="Y8" s="28" t="s">
        <v>66</v>
      </c>
      <c r="Z8" s="28" t="s">
        <v>66</v>
      </c>
      <c r="AA8" s="28" t="s">
        <v>65</v>
      </c>
      <c r="AB8" s="28" t="s">
        <v>65</v>
      </c>
      <c r="AC8" s="28" t="s">
        <v>66</v>
      </c>
      <c r="AD8" s="28" t="s">
        <v>66</v>
      </c>
      <c r="AE8" s="28" t="s">
        <v>65</v>
      </c>
      <c r="AF8" s="29">
        <v>0</v>
      </c>
      <c r="AG8" s="28" t="s">
        <v>65</v>
      </c>
      <c r="AH8" s="1"/>
      <c r="AI8" s="1"/>
      <c r="AJ8" s="1"/>
      <c r="AK8" s="3"/>
      <c r="AL8" s="1"/>
      <c r="AM8" s="1"/>
      <c r="AN8" s="1"/>
      <c r="AO8" s="1"/>
      <c r="AP8" s="1"/>
      <c r="AQ8" s="1"/>
      <c r="AR8" s="1"/>
      <c r="AS8" s="1"/>
      <c r="AT8" s="1"/>
      <c r="AU8" s="4"/>
      <c r="AV8" s="3"/>
      <c r="AW8" s="1"/>
      <c r="AX8" s="1"/>
      <c r="AY8" s="1"/>
      <c r="AZ8" s="1"/>
      <c r="BA8" s="1"/>
      <c r="BB8" s="307"/>
      <c r="BC8" s="367"/>
      <c r="BD8" s="367"/>
      <c r="BE8" s="1"/>
      <c r="BF8" s="1"/>
    </row>
    <row x14ac:dyDescent="0.25" r="9" customHeight="1" ht="18.75" hidden="1">
      <c r="A9" s="367"/>
      <c r="B9" s="307"/>
      <c r="C9" s="830" t="s">
        <v>67</v>
      </c>
      <c r="D9" s="28" t="s">
        <v>68</v>
      </c>
      <c r="E9" s="28" t="s">
        <v>68</v>
      </c>
      <c r="F9" s="28" t="s">
        <v>69</v>
      </c>
      <c r="G9" s="28" t="s">
        <v>68</v>
      </c>
      <c r="H9" s="28" t="s">
        <v>69</v>
      </c>
      <c r="I9" s="97" t="s">
        <v>70</v>
      </c>
      <c r="J9" s="28" t="s">
        <v>71</v>
      </c>
      <c r="K9" s="28" t="s">
        <v>71</v>
      </c>
      <c r="L9" s="28" t="s">
        <v>69</v>
      </c>
      <c r="M9" s="28" t="s">
        <v>70</v>
      </c>
      <c r="N9" s="28" t="s">
        <v>70</v>
      </c>
      <c r="O9" s="28" t="s">
        <v>71</v>
      </c>
      <c r="P9" s="28" t="s">
        <v>69</v>
      </c>
      <c r="Q9" s="28" t="s">
        <v>68</v>
      </c>
      <c r="R9" s="28" t="s">
        <v>68</v>
      </c>
      <c r="S9" s="28" t="s">
        <v>69</v>
      </c>
      <c r="T9" s="28" t="s">
        <v>71</v>
      </c>
      <c r="U9" s="28" t="s">
        <v>71</v>
      </c>
      <c r="V9" s="28" t="s">
        <v>70</v>
      </c>
      <c r="W9" s="28" t="s">
        <v>69</v>
      </c>
      <c r="X9" s="28" t="s">
        <v>70</v>
      </c>
      <c r="Y9" s="28" t="s">
        <v>70</v>
      </c>
      <c r="Z9" s="28" t="s">
        <v>70</v>
      </c>
      <c r="AA9" s="28" t="s">
        <v>71</v>
      </c>
      <c r="AB9" s="28" t="s">
        <v>71</v>
      </c>
      <c r="AC9" s="28" t="s">
        <v>68</v>
      </c>
      <c r="AD9" s="28" t="s">
        <v>68</v>
      </c>
      <c r="AE9" s="28" t="s">
        <v>69</v>
      </c>
      <c r="AF9" s="29">
        <v>0</v>
      </c>
      <c r="AG9" s="28" t="s">
        <v>69</v>
      </c>
      <c r="AH9" s="1"/>
      <c r="AI9" s="1"/>
      <c r="AJ9" s="1"/>
      <c r="AK9" s="3"/>
      <c r="AL9" s="1"/>
      <c r="AM9" s="1"/>
      <c r="AN9" s="1"/>
      <c r="AO9" s="1"/>
      <c r="AP9" s="1"/>
      <c r="AQ9" s="1"/>
      <c r="AR9" s="1"/>
      <c r="AS9" s="1"/>
      <c r="AT9" s="1"/>
      <c r="AU9" s="4"/>
      <c r="AV9" s="3"/>
      <c r="AW9" s="1"/>
      <c r="AX9" s="1"/>
      <c r="AY9" s="1"/>
      <c r="AZ9" s="1"/>
      <c r="BA9" s="1"/>
      <c r="BB9" s="307"/>
      <c r="BC9" s="367"/>
      <c r="BD9" s="367"/>
      <c r="BE9" s="1"/>
      <c r="BF9" s="1"/>
    </row>
    <row x14ac:dyDescent="0.25" r="10" customHeight="1" ht="18.75" hidden="1">
      <c r="A10" s="367"/>
      <c r="B10" s="307"/>
      <c r="C10" s="2"/>
      <c r="D10" s="4"/>
      <c r="E10" s="4"/>
      <c r="F10" s="4"/>
      <c r="G10" s="4"/>
      <c r="H10" s="4"/>
      <c r="I10" s="3"/>
      <c r="J10" s="4"/>
      <c r="K10" s="4"/>
      <c r="L10" s="4"/>
      <c r="M10" s="3"/>
      <c r="N10" s="4"/>
      <c r="O10" s="4"/>
      <c r="P10" s="4"/>
      <c r="Q10" s="4"/>
      <c r="R10" s="4"/>
      <c r="S10" s="4"/>
      <c r="T10" s="4"/>
      <c r="U10" s="4"/>
      <c r="V10" s="4"/>
      <c r="W10" s="4"/>
      <c r="X10" s="3"/>
      <c r="Y10" s="4"/>
      <c r="Z10" s="4"/>
      <c r="AA10" s="4"/>
      <c r="AB10" s="4"/>
      <c r="AC10" s="4"/>
      <c r="AD10" s="4"/>
      <c r="AE10" s="4"/>
      <c r="AF10" s="3"/>
      <c r="AG10" s="4"/>
      <c r="AH10" s="1"/>
      <c r="AI10" s="1"/>
      <c r="AJ10" s="1"/>
      <c r="AK10" s="3"/>
      <c r="AL10" s="1"/>
      <c r="AM10" s="1"/>
      <c r="AN10" s="1"/>
      <c r="AO10" s="1"/>
      <c r="AP10" s="1"/>
      <c r="AQ10" s="1"/>
      <c r="AR10" s="1"/>
      <c r="AS10" s="1"/>
      <c r="AT10" s="1"/>
      <c r="AU10" s="4"/>
      <c r="AV10" s="3"/>
      <c r="AW10" s="1"/>
      <c r="AX10" s="1"/>
      <c r="AY10" s="1"/>
      <c r="AZ10" s="1"/>
      <c r="BA10" s="1"/>
      <c r="BB10" s="307"/>
      <c r="BC10" s="367"/>
      <c r="BD10" s="367"/>
      <c r="BE10" s="1"/>
      <c r="BF10" s="1"/>
    </row>
    <row x14ac:dyDescent="0.25" r="11" customHeight="1" ht="20.25">
      <c r="A11" s="367"/>
      <c r="B11" s="307"/>
      <c r="C11" s="2"/>
      <c r="D11" s="4"/>
      <c r="E11" s="4"/>
      <c r="F11" s="4"/>
      <c r="G11" s="4"/>
      <c r="H11" s="4"/>
      <c r="I11" s="3"/>
      <c r="J11" s="4"/>
      <c r="K11" s="4"/>
      <c r="L11" s="4"/>
      <c r="M11" s="3"/>
      <c r="N11" s="4"/>
      <c r="O11" s="4"/>
      <c r="P11" s="4"/>
      <c r="Q11" s="4"/>
      <c r="R11" s="4"/>
      <c r="S11" s="4"/>
      <c r="T11" s="4"/>
      <c r="U11" s="4"/>
      <c r="V11" s="4"/>
      <c r="W11" s="4"/>
      <c r="X11" s="3"/>
      <c r="Y11" s="4"/>
      <c r="Z11" s="4"/>
      <c r="AA11" s="4"/>
      <c r="AB11" s="4"/>
      <c r="AC11" s="4"/>
      <c r="AD11" s="4"/>
      <c r="AE11" s="4"/>
      <c r="AF11" s="3"/>
      <c r="AG11" s="4"/>
      <c r="AH11" s="1"/>
      <c r="AI11" s="1"/>
      <c r="AJ11" s="1"/>
      <c r="AK11" s="3"/>
      <c r="AL11" s="1"/>
      <c r="AM11" s="1"/>
      <c r="AN11" s="1"/>
      <c r="AO11" s="1"/>
      <c r="AP11" s="1"/>
      <c r="AQ11" s="1"/>
      <c r="AR11" s="1"/>
      <c r="AS11" s="1"/>
      <c r="AT11" s="1"/>
      <c r="AU11" s="4"/>
      <c r="AV11" s="3"/>
      <c r="AW11" s="1"/>
      <c r="AX11" s="1"/>
      <c r="AY11" s="1"/>
      <c r="AZ11" s="1"/>
      <c r="BA11" s="1"/>
      <c r="BB11" s="307"/>
      <c r="BC11" s="367"/>
      <c r="BD11" s="367"/>
      <c r="BE11" s="1"/>
      <c r="BF11" s="1"/>
    </row>
    <row x14ac:dyDescent="0.25" r="12" customHeight="1" ht="18.75">
      <c r="A12" s="367"/>
      <c r="B12" s="307"/>
      <c r="C12" s="2"/>
      <c r="D12" s="4"/>
      <c r="E12" s="4"/>
      <c r="F12" s="4"/>
      <c r="G12" s="4"/>
      <c r="H12" s="4"/>
      <c r="I12" s="3"/>
      <c r="J12" s="4"/>
      <c r="K12" s="4"/>
      <c r="L12" s="4"/>
      <c r="M12" s="3"/>
      <c r="N12" s="4"/>
      <c r="O12" s="4"/>
      <c r="P12" s="4"/>
      <c r="Q12" s="4"/>
      <c r="R12" s="4"/>
      <c r="S12" s="4"/>
      <c r="T12" s="4"/>
      <c r="U12" s="4"/>
      <c r="V12" s="4"/>
      <c r="W12" s="4"/>
      <c r="X12" s="3"/>
      <c r="Y12" s="4"/>
      <c r="Z12" s="4"/>
      <c r="AA12" s="4"/>
      <c r="AB12" s="4"/>
      <c r="AC12" s="4"/>
      <c r="AD12" s="4"/>
      <c r="AE12" s="4"/>
      <c r="AF12" s="3"/>
      <c r="AG12" s="4"/>
      <c r="AH12" s="1"/>
      <c r="AI12" s="1"/>
      <c r="AJ12" s="1"/>
      <c r="AK12" s="3"/>
      <c r="AL12" s="1"/>
      <c r="AM12" s="1"/>
      <c r="AN12" s="1"/>
      <c r="AO12" s="1"/>
      <c r="AP12" s="1"/>
      <c r="AQ12" s="1"/>
      <c r="AR12" s="1"/>
      <c r="AS12" s="1"/>
      <c r="AT12" s="1"/>
      <c r="AU12" s="4"/>
      <c r="AV12" s="3"/>
      <c r="AW12" s="1"/>
      <c r="AX12" s="1"/>
      <c r="AY12" s="1"/>
      <c r="AZ12" s="1"/>
      <c r="BA12" s="1"/>
      <c r="BB12" s="307"/>
      <c r="BC12" s="367"/>
      <c r="BD12" s="367"/>
      <c r="BE12" s="1"/>
      <c r="BF12" s="1"/>
    </row>
    <row x14ac:dyDescent="0.25" r="13" customHeight="1" ht="18.75">
      <c r="A13" s="367"/>
      <c r="B13" s="307"/>
      <c r="C13" s="2"/>
      <c r="D13" s="4"/>
      <c r="E13" s="4"/>
      <c r="F13" s="4"/>
      <c r="G13" s="4"/>
      <c r="H13" s="4"/>
      <c r="I13" s="3"/>
      <c r="J13" s="4"/>
      <c r="K13" s="4"/>
      <c r="L13" s="4"/>
      <c r="M13" s="3"/>
      <c r="N13" s="4"/>
      <c r="O13" s="4"/>
      <c r="P13" s="4"/>
      <c r="Q13" s="4"/>
      <c r="R13" s="4"/>
      <c r="S13" s="4"/>
      <c r="T13" s="4"/>
      <c r="U13" s="4"/>
      <c r="V13" s="4"/>
      <c r="W13" s="4"/>
      <c r="X13" s="3"/>
      <c r="Y13" s="4"/>
      <c r="Z13" s="4"/>
      <c r="AA13" s="4"/>
      <c r="AB13" s="4"/>
      <c r="AC13" s="4"/>
      <c r="AD13" s="4"/>
      <c r="AE13" s="4"/>
      <c r="AF13" s="3"/>
      <c r="AG13" s="4"/>
      <c r="AH13" s="1"/>
      <c r="AI13" s="1"/>
      <c r="AJ13" s="1"/>
      <c r="AK13" s="3"/>
      <c r="AL13" s="1"/>
      <c r="AM13" s="1"/>
      <c r="AN13" s="1"/>
      <c r="AO13" s="1"/>
      <c r="AP13" s="1"/>
      <c r="AQ13" s="1"/>
      <c r="AR13" s="1"/>
      <c r="AS13" s="1"/>
      <c r="AT13" s="1"/>
      <c r="AU13" s="4"/>
      <c r="AV13" s="3"/>
      <c r="AW13" s="1"/>
      <c r="AX13" s="1"/>
      <c r="AY13" s="1"/>
      <c r="AZ13" s="1"/>
      <c r="BA13" s="1"/>
      <c r="BB13" s="307"/>
      <c r="BC13" s="367"/>
      <c r="BD13" s="367"/>
      <c r="BE13" s="1"/>
      <c r="BF13" s="1"/>
    </row>
    <row x14ac:dyDescent="0.25" r="14" customHeight="1" ht="18.75">
      <c r="A14" s="367"/>
      <c r="B14" s="307"/>
      <c r="C14" s="2"/>
      <c r="D14" s="4"/>
      <c r="E14" s="4"/>
      <c r="F14" s="4"/>
      <c r="G14" s="4"/>
      <c r="H14" s="4"/>
      <c r="I14" s="3"/>
      <c r="J14" s="4"/>
      <c r="K14" s="4"/>
      <c r="L14" s="4"/>
      <c r="M14" s="3"/>
      <c r="N14" s="4"/>
      <c r="O14" s="4"/>
      <c r="P14" s="4"/>
      <c r="Q14" s="4"/>
      <c r="R14" s="4"/>
      <c r="S14" s="4"/>
      <c r="T14" s="4"/>
      <c r="U14" s="4"/>
      <c r="V14" s="4"/>
      <c r="W14" s="4"/>
      <c r="X14" s="3"/>
      <c r="Y14" s="4"/>
      <c r="Z14" s="4"/>
      <c r="AA14" s="4"/>
      <c r="AB14" s="4"/>
      <c r="AC14" s="4"/>
      <c r="AD14" s="4"/>
      <c r="AE14" s="4"/>
      <c r="AF14" s="3"/>
      <c r="AG14" s="4"/>
      <c r="AH14" s="1"/>
      <c r="AI14" s="1"/>
      <c r="AJ14" s="1"/>
      <c r="AK14" s="3"/>
      <c r="AL14" s="1"/>
      <c r="AM14" s="1"/>
      <c r="AN14" s="1"/>
      <c r="AO14" s="1"/>
      <c r="AP14" s="1"/>
      <c r="AQ14" s="1"/>
      <c r="AR14" s="1"/>
      <c r="AS14" s="1"/>
      <c r="AT14" s="1"/>
      <c r="AU14" s="4"/>
      <c r="AV14" s="3"/>
      <c r="AW14" s="1"/>
      <c r="AX14" s="1"/>
      <c r="AY14" s="1"/>
      <c r="AZ14" s="1"/>
      <c r="BA14" s="1"/>
      <c r="BB14" s="307"/>
      <c r="BC14" s="367"/>
      <c r="BD14" s="367"/>
      <c r="BE14" s="1"/>
      <c r="BF14" s="1"/>
    </row>
    <row x14ac:dyDescent="0.25" r="15" customHeight="1" ht="18.75">
      <c r="A15" s="367"/>
      <c r="B15" s="307"/>
      <c r="C15" s="31" t="s">
        <v>471</v>
      </c>
      <c r="D15" s="33"/>
      <c r="E15" s="33"/>
      <c r="F15" s="33"/>
      <c r="G15" s="33"/>
      <c r="H15" s="33"/>
      <c r="I15" s="32"/>
      <c r="J15" s="33"/>
      <c r="K15" s="33"/>
      <c r="L15" s="33"/>
      <c r="M15" s="32"/>
      <c r="N15" s="33"/>
      <c r="O15" s="33"/>
      <c r="P15" s="33"/>
      <c r="Q15" s="33"/>
      <c r="R15" s="33"/>
      <c r="S15" s="33"/>
      <c r="T15" s="33"/>
      <c r="U15" s="33"/>
      <c r="V15" s="33"/>
      <c r="W15" s="33"/>
      <c r="X15" s="32"/>
      <c r="Y15" s="33"/>
      <c r="Z15" s="33"/>
      <c r="AA15" s="33"/>
      <c r="AB15" s="33"/>
      <c r="AC15" s="33"/>
      <c r="AD15" s="33"/>
      <c r="AE15" s="33"/>
      <c r="AF15" s="32"/>
      <c r="AG15" s="33"/>
      <c r="AH15" s="34"/>
      <c r="AI15" s="34"/>
      <c r="AJ15" s="34"/>
      <c r="AK15" s="32"/>
      <c r="AL15" s="34"/>
      <c r="AM15" s="34"/>
      <c r="AN15" s="34"/>
      <c r="AO15" s="34"/>
      <c r="AP15" s="34"/>
      <c r="AQ15" s="34"/>
      <c r="AR15" s="34"/>
      <c r="AS15" s="34"/>
      <c r="AT15" s="34"/>
      <c r="AU15" s="33"/>
      <c r="AV15" s="32"/>
      <c r="AW15" s="34"/>
      <c r="AX15" s="34"/>
      <c r="AY15" s="34"/>
      <c r="AZ15" s="34"/>
      <c r="BA15" s="35"/>
      <c r="BB15" s="307"/>
      <c r="BC15" s="367"/>
      <c r="BD15" s="367"/>
      <c r="BE15" s="1"/>
      <c r="BF15" s="1"/>
    </row>
    <row x14ac:dyDescent="0.25" r="16" customHeight="1" ht="33">
      <c r="A16" s="367"/>
      <c r="B16" s="307"/>
      <c r="C16" s="53"/>
      <c r="D16" s="4"/>
      <c r="E16" s="4"/>
      <c r="F16" s="4"/>
      <c r="G16" s="4"/>
      <c r="H16" s="4"/>
      <c r="I16" s="3"/>
      <c r="J16" s="4"/>
      <c r="K16" s="4"/>
      <c r="L16" s="4"/>
      <c r="M16" s="3"/>
      <c r="N16" s="4"/>
      <c r="O16" s="4"/>
      <c r="P16" s="4"/>
      <c r="Q16" s="4"/>
      <c r="R16" s="4"/>
      <c r="S16" s="4"/>
      <c r="T16" s="54"/>
      <c r="U16" s="4"/>
      <c r="V16" s="4"/>
      <c r="W16" s="4"/>
      <c r="X16" s="3"/>
      <c r="Y16" s="4"/>
      <c r="Z16" s="4"/>
      <c r="AA16" s="4"/>
      <c r="AB16" s="320"/>
      <c r="AC16" s="4"/>
      <c r="AD16" s="4"/>
      <c r="AE16" s="4"/>
      <c r="AF16" s="3"/>
      <c r="AG16" s="4"/>
      <c r="AH16" s="1"/>
      <c r="AI16" s="1"/>
      <c r="AJ16" s="1"/>
      <c r="AK16" s="3"/>
      <c r="AL16" s="1"/>
      <c r="AM16" s="1"/>
      <c r="AN16" s="1"/>
      <c r="AO16" s="1"/>
      <c r="AP16" s="1"/>
      <c r="AQ16" s="1"/>
      <c r="AR16" s="1"/>
      <c r="AS16" s="1"/>
      <c r="AT16" s="1"/>
      <c r="AU16" s="4"/>
      <c r="AV16" s="3"/>
      <c r="AW16" s="1"/>
      <c r="AX16" s="1"/>
      <c r="AY16" s="1"/>
      <c r="AZ16" s="1"/>
      <c r="BA16" s="42"/>
      <c r="BB16" s="307"/>
      <c r="BC16" s="367"/>
      <c r="BD16" s="367"/>
      <c r="BE16" s="1"/>
      <c r="BF16" s="1"/>
    </row>
    <row x14ac:dyDescent="0.25" r="17" customHeight="1" ht="31.5">
      <c r="A17" s="367"/>
      <c r="B17" s="307"/>
      <c r="C17" s="53"/>
      <c r="D17" s="4"/>
      <c r="E17" s="4"/>
      <c r="F17" s="4"/>
      <c r="G17" s="4"/>
      <c r="H17" s="4"/>
      <c r="I17" s="3"/>
      <c r="J17" s="4"/>
      <c r="K17" s="4"/>
      <c r="L17" s="4"/>
      <c r="M17" s="321"/>
      <c r="N17" s="321"/>
      <c r="O17" s="321"/>
      <c r="P17" s="321"/>
      <c r="Q17" s="321"/>
      <c r="R17" s="321"/>
      <c r="S17" s="321"/>
      <c r="T17" s="321"/>
      <c r="U17" s="321"/>
      <c r="V17" s="321"/>
      <c r="W17" s="832">
        <f>SUM(D20:AB20)</f>
      </c>
      <c r="X17" s="58">
        <f>'Ebced Ana Sayfa'!X16</f>
      </c>
      <c r="Y17" s="59"/>
      <c r="Z17" s="59"/>
      <c r="AA17" s="59"/>
      <c r="AB17" s="59"/>
      <c r="AC17" s="321"/>
      <c r="AD17" s="321"/>
      <c r="AE17" s="4"/>
      <c r="AF17" s="3"/>
      <c r="AG17" s="4"/>
      <c r="AH17" s="1"/>
      <c r="AI17" s="1"/>
      <c r="AJ17" s="62"/>
      <c r="AK17" s="321"/>
      <c r="AL17" s="321"/>
      <c r="AM17" s="321"/>
      <c r="AN17" s="321"/>
      <c r="AO17" s="321"/>
      <c r="AP17" s="321"/>
      <c r="AQ17" s="321"/>
      <c r="AR17" s="321"/>
      <c r="AS17" s="321"/>
      <c r="AT17" s="321"/>
      <c r="AU17" s="832">
        <f>SUM(AC20:BA20)</f>
      </c>
      <c r="AV17" s="833">
        <f>'Ebced Ana Sayfa'!AV16</f>
      </c>
      <c r="AW17" s="834"/>
      <c r="AX17" s="834"/>
      <c r="AY17" s="834"/>
      <c r="AZ17" s="834"/>
      <c r="BA17" s="835"/>
      <c r="BB17" s="307"/>
      <c r="BC17" s="367"/>
      <c r="BD17" s="367"/>
      <c r="BE17" s="1"/>
      <c r="BF17" s="1"/>
    </row>
    <row x14ac:dyDescent="0.25" r="18" customHeight="1" ht="18.75">
      <c r="A18" s="367"/>
      <c r="B18" s="307"/>
      <c r="C18" s="53"/>
      <c r="D18" s="69"/>
      <c r="E18" s="71"/>
      <c r="F18" s="71"/>
      <c r="G18" s="71"/>
      <c r="H18" s="71"/>
      <c r="I18" s="72"/>
      <c r="J18" s="71"/>
      <c r="K18" s="647"/>
      <c r="L18" s="71"/>
      <c r="M18" s="74">
        <f>'Ebced Ana Sayfa'!M17</f>
      </c>
      <c r="N18" s="75"/>
      <c r="O18" s="75"/>
      <c r="P18" s="75"/>
      <c r="Q18" s="75"/>
      <c r="R18" s="75"/>
      <c r="S18" s="75"/>
      <c r="T18" s="75"/>
      <c r="U18" s="75"/>
      <c r="V18" s="75"/>
      <c r="W18" s="75"/>
      <c r="X18" s="74">
        <f>'Ebced Ana Sayfa'!X17</f>
      </c>
      <c r="Y18" s="75"/>
      <c r="Z18" s="75"/>
      <c r="AA18" s="75"/>
      <c r="AB18" s="75"/>
      <c r="AC18" s="334"/>
      <c r="AD18" s="77"/>
      <c r="AE18" s="77"/>
      <c r="AF18" s="3"/>
      <c r="AG18" s="4"/>
      <c r="AH18" s="647"/>
      <c r="AI18" s="1"/>
      <c r="AJ18" s="62"/>
      <c r="AK18" s="74">
        <f>'Ebced Ana Sayfa'!AK17</f>
      </c>
      <c r="AL18" s="79"/>
      <c r="AM18" s="79"/>
      <c r="AN18" s="79"/>
      <c r="AO18" s="79"/>
      <c r="AP18" s="79"/>
      <c r="AQ18" s="79"/>
      <c r="AR18" s="79"/>
      <c r="AS18" s="79"/>
      <c r="AT18" s="79"/>
      <c r="AU18" s="75"/>
      <c r="AV18" s="836">
        <f>'Ebced Ana Sayfa'!AV17</f>
      </c>
      <c r="AW18" s="837"/>
      <c r="AX18" s="837"/>
      <c r="AY18" s="837"/>
      <c r="AZ18" s="837"/>
      <c r="BA18" s="838"/>
      <c r="BB18" s="307"/>
      <c r="BC18" s="367"/>
      <c r="BD18" s="367"/>
      <c r="BE18" s="1"/>
      <c r="BF18" s="1"/>
    </row>
    <row x14ac:dyDescent="0.25" r="19" customHeight="1" ht="47.25">
      <c r="A19" s="367"/>
      <c r="B19" s="307"/>
      <c r="C19" s="339"/>
      <c r="D19" s="85">
        <f>'Ebced Ana Sayfa'!D18</f>
      </c>
      <c r="E19" s="85">
        <f>'Ebced Ana Sayfa'!E18</f>
      </c>
      <c r="F19" s="85">
        <f>'Ebced Ana Sayfa'!F18</f>
      </c>
      <c r="G19" s="85">
        <f>'Ebced Ana Sayfa'!G18</f>
      </c>
      <c r="H19" s="85">
        <f>'Ebced Ana Sayfa'!H18</f>
      </c>
      <c r="I19" s="84">
        <f>'Ebced Ana Sayfa'!I18</f>
      </c>
      <c r="J19" s="85">
        <f>'Ebced Ana Sayfa'!J18</f>
      </c>
      <c r="K19" s="85">
        <f>'Ebced Ana Sayfa'!K18</f>
      </c>
      <c r="L19" s="85">
        <f>'Ebced Ana Sayfa'!L18</f>
      </c>
      <c r="M19" s="84">
        <f>'Ebced Ana Sayfa'!M18</f>
      </c>
      <c r="N19" s="85">
        <f>'Ebced Ana Sayfa'!N18</f>
      </c>
      <c r="O19" s="85">
        <f>'Ebced Ana Sayfa'!O18</f>
      </c>
      <c r="P19" s="85">
        <f>'Ebced Ana Sayfa'!P18</f>
      </c>
      <c r="Q19" s="85">
        <f>'Ebced Ana Sayfa'!Q18</f>
      </c>
      <c r="R19" s="85">
        <f>'Ebced Ana Sayfa'!R18</f>
      </c>
      <c r="S19" s="85">
        <f>'Ebced Ana Sayfa'!S18</f>
      </c>
      <c r="T19" s="85">
        <f>'Ebced Ana Sayfa'!T18</f>
      </c>
      <c r="U19" s="85">
        <f>'Ebced Ana Sayfa'!U18</f>
      </c>
      <c r="V19" s="85">
        <f>'Ebced Ana Sayfa'!V18</f>
      </c>
      <c r="W19" s="85">
        <f>'Ebced Ana Sayfa'!W18</f>
      </c>
      <c r="X19" s="372">
        <f>'Ebced Ana Sayfa'!X18</f>
      </c>
      <c r="Y19" s="25">
        <f>'Ebced Ana Sayfa'!Y18</f>
      </c>
      <c r="Z19" s="25">
        <f>'Ebced Ana Sayfa'!Z18</f>
      </c>
      <c r="AA19" s="25">
        <f>'Ebced Ana Sayfa'!AA18</f>
      </c>
      <c r="AB19" s="25">
        <f>'Ebced Ana Sayfa'!AB18</f>
      </c>
      <c r="AC19" s="342">
        <f>'Ebced Ana Sayfa'!AC18</f>
      </c>
      <c r="AD19" s="342">
        <f>'Ebced Ana Sayfa'!AD18</f>
      </c>
      <c r="AE19" s="342">
        <f>'Ebced Ana Sayfa'!AE18</f>
      </c>
      <c r="AF19" s="343">
        <f>'Ebced Ana Sayfa'!AF18</f>
      </c>
      <c r="AG19" s="342">
        <f>'Ebced Ana Sayfa'!AG18</f>
      </c>
      <c r="AH19" s="839">
        <f>'Ebced Ana Sayfa'!AH18</f>
      </c>
      <c r="AI19" s="839">
        <f>'Ebced Ana Sayfa'!AI18</f>
      </c>
      <c r="AJ19" s="839">
        <f>'Ebced Ana Sayfa'!AJ18</f>
      </c>
      <c r="AK19" s="343">
        <f>'Ebced Ana Sayfa'!AK18</f>
      </c>
      <c r="AL19" s="839">
        <f>'Ebced Ana Sayfa'!AL18</f>
      </c>
      <c r="AM19" s="839">
        <f>'Ebced Ana Sayfa'!AM18</f>
      </c>
      <c r="AN19" s="839">
        <f>'Ebced Ana Sayfa'!AN18</f>
      </c>
      <c r="AO19" s="839">
        <f>'Ebced Ana Sayfa'!AO18</f>
      </c>
      <c r="AP19" s="839">
        <f>'Ebced Ana Sayfa'!AP18</f>
      </c>
      <c r="AQ19" s="839">
        <f>'Ebced Ana Sayfa'!AQ18</f>
      </c>
      <c r="AR19" s="839">
        <f>'Ebced Ana Sayfa'!AR18</f>
      </c>
      <c r="AS19" s="839">
        <f>'Ebced Ana Sayfa'!AS18</f>
      </c>
      <c r="AT19" s="839">
        <f>'Ebced Ana Sayfa'!AT18</f>
      </c>
      <c r="AU19" s="342">
        <f>'Ebced Ana Sayfa'!AU18</f>
      </c>
      <c r="AV19" s="343">
        <f>'Ebced Ana Sayfa'!AV18</f>
      </c>
      <c r="AW19" s="840">
        <f>'Ebced Ana Sayfa'!AW18</f>
      </c>
      <c r="AX19" s="840">
        <f>'Ebced Ana Sayfa'!AX18</f>
      </c>
      <c r="AY19" s="840">
        <f>'Ebced Ana Sayfa'!AY18</f>
      </c>
      <c r="AZ19" s="840">
        <f>'Ebced Ana Sayfa'!AZ18</f>
      </c>
      <c r="BA19" s="840">
        <f>'Ebced Ana Sayfa'!BA18</f>
      </c>
      <c r="BB19" s="307"/>
      <c r="BC19" s="367"/>
      <c r="BD19" s="367"/>
      <c r="BE19" s="1"/>
      <c r="BF19" s="1"/>
    </row>
    <row x14ac:dyDescent="0.25" r="20" customHeight="1" ht="42">
      <c r="A20" s="367"/>
      <c r="B20" s="307"/>
      <c r="C20" s="344" t="s">
        <v>60</v>
      </c>
      <c r="D20" s="63">
        <f>'Ebced Ana Sayfa'!D19</f>
      </c>
      <c r="E20" s="63">
        <f>'Ebced Ana Sayfa'!E19</f>
      </c>
      <c r="F20" s="63">
        <f>'Ebced Ana Sayfa'!F19</f>
      </c>
      <c r="G20" s="63">
        <f>'Ebced Ana Sayfa'!G19</f>
      </c>
      <c r="H20" s="63">
        <f>'Ebced Ana Sayfa'!H19</f>
      </c>
      <c r="I20" s="63">
        <f>'Ebced Ana Sayfa'!I19</f>
      </c>
      <c r="J20" s="63">
        <f>'Ebced Ana Sayfa'!J19</f>
      </c>
      <c r="K20" s="63">
        <f>'Ebced Ana Sayfa'!K19</f>
      </c>
      <c r="L20" s="63">
        <f>'Ebced Ana Sayfa'!L19</f>
      </c>
      <c r="M20" s="63">
        <f>'Ebced Ana Sayfa'!M19</f>
      </c>
      <c r="N20" s="63">
        <f>'Ebced Ana Sayfa'!N19</f>
      </c>
      <c r="O20" s="63">
        <f>'Ebced Ana Sayfa'!O19</f>
      </c>
      <c r="P20" s="63">
        <f>'Ebced Ana Sayfa'!P19</f>
      </c>
      <c r="Q20" s="63">
        <f>'Ebced Ana Sayfa'!Q19</f>
      </c>
      <c r="R20" s="63">
        <f>'Ebced Ana Sayfa'!R19</f>
      </c>
      <c r="S20" s="63">
        <f>'Ebced Ana Sayfa'!S19</f>
      </c>
      <c r="T20" s="63">
        <f>'Ebced Ana Sayfa'!T19</f>
      </c>
      <c r="U20" s="63">
        <f>'Ebced Ana Sayfa'!U19</f>
      </c>
      <c r="V20" s="63">
        <f>'Ebced Ana Sayfa'!V19</f>
      </c>
      <c r="W20" s="63">
        <f>'Ebced Ana Sayfa'!W19</f>
      </c>
      <c r="X20" s="63">
        <f>'Ebced Ana Sayfa'!X19</f>
      </c>
      <c r="Y20" s="63">
        <f>'Ebced Ana Sayfa'!Y19</f>
      </c>
      <c r="Z20" s="63">
        <f>'Ebced Ana Sayfa'!Z19</f>
      </c>
      <c r="AA20" s="63">
        <f>'Ebced Ana Sayfa'!AA19</f>
      </c>
      <c r="AB20" s="63">
        <f>'Ebced Ana Sayfa'!AB19</f>
      </c>
      <c r="AC20" s="63">
        <f>'Ebced Ana Sayfa'!AC19</f>
      </c>
      <c r="AD20" s="63">
        <f>'Ebced Ana Sayfa'!AD19</f>
      </c>
      <c r="AE20" s="63">
        <f>'Ebced Ana Sayfa'!AE19</f>
      </c>
      <c r="AF20" s="63">
        <f>'Ebced Ana Sayfa'!AF19</f>
      </c>
      <c r="AG20" s="63">
        <f>'Ebced Ana Sayfa'!AG19</f>
      </c>
      <c r="AH20" s="63">
        <f>'Ebced Ana Sayfa'!AH19</f>
      </c>
      <c r="AI20" s="63">
        <f>'Ebced Ana Sayfa'!AI19</f>
      </c>
      <c r="AJ20" s="63">
        <f>'Ebced Ana Sayfa'!AJ19</f>
      </c>
      <c r="AK20" s="63">
        <f>'Ebced Ana Sayfa'!AK19</f>
      </c>
      <c r="AL20" s="63">
        <f>'Ebced Ana Sayfa'!AL19</f>
      </c>
      <c r="AM20" s="63">
        <f>'Ebced Ana Sayfa'!AM19</f>
      </c>
      <c r="AN20" s="63">
        <f>'Ebced Ana Sayfa'!AN19</f>
      </c>
      <c r="AO20" s="63">
        <f>'Ebced Ana Sayfa'!AO19</f>
      </c>
      <c r="AP20" s="63">
        <f>'Ebced Ana Sayfa'!AP19</f>
      </c>
      <c r="AQ20" s="63">
        <f>'Ebced Ana Sayfa'!AQ19</f>
      </c>
      <c r="AR20" s="63">
        <f>'Ebced Ana Sayfa'!AR19</f>
      </c>
      <c r="AS20" s="63">
        <f>'Ebced Ana Sayfa'!AS19</f>
      </c>
      <c r="AT20" s="63">
        <f>'Ebced Ana Sayfa'!AT19</f>
      </c>
      <c r="AU20" s="63">
        <f>'Ebced Ana Sayfa'!AU19</f>
      </c>
      <c r="AV20" s="63">
        <f>'Ebced Ana Sayfa'!AV19</f>
      </c>
      <c r="AW20" s="63">
        <f>'Ebced Ana Sayfa'!AW19</f>
      </c>
      <c r="AX20" s="63">
        <f>'Ebced Ana Sayfa'!AX19</f>
      </c>
      <c r="AY20" s="63">
        <f>'Ebced Ana Sayfa'!AY19</f>
      </c>
      <c r="AZ20" s="63">
        <f>'Ebced Ana Sayfa'!AZ19</f>
      </c>
      <c r="BA20" s="63">
        <f>'Ebced Ana Sayfa'!BA19</f>
      </c>
      <c r="BB20" s="307"/>
      <c r="BC20" s="367"/>
      <c r="BD20" s="367"/>
      <c r="BE20" s="1"/>
      <c r="BF20" s="1"/>
    </row>
    <row x14ac:dyDescent="0.25" r="21" customHeight="1" ht="31.5">
      <c r="A21" s="367"/>
      <c r="B21" s="307"/>
      <c r="C21" s="345" t="s">
        <v>61</v>
      </c>
      <c r="D21" s="63">
        <f>'Ebced Ana Sayfa'!D20</f>
      </c>
      <c r="E21" s="63">
        <f>'Ebced Ana Sayfa'!E20</f>
      </c>
      <c r="F21" s="63">
        <f>'Ebced Ana Sayfa'!F20</f>
      </c>
      <c r="G21" s="63">
        <f>'Ebced Ana Sayfa'!G20</f>
      </c>
      <c r="H21" s="63">
        <f>'Ebced Ana Sayfa'!H20</f>
      </c>
      <c r="I21" s="63">
        <f>'Ebced Ana Sayfa'!I20</f>
      </c>
      <c r="J21" s="63">
        <f>'Ebced Ana Sayfa'!J20</f>
      </c>
      <c r="K21" s="63">
        <f>'Ebced Ana Sayfa'!K20</f>
      </c>
      <c r="L21" s="63">
        <f>'Ebced Ana Sayfa'!L20</f>
      </c>
      <c r="M21" s="63">
        <f>'Ebced Ana Sayfa'!M20</f>
      </c>
      <c r="N21" s="63">
        <f>'Ebced Ana Sayfa'!N20</f>
      </c>
      <c r="O21" s="63">
        <f>'Ebced Ana Sayfa'!O20</f>
      </c>
      <c r="P21" s="63">
        <f>'Ebced Ana Sayfa'!P20</f>
      </c>
      <c r="Q21" s="63">
        <f>'Ebced Ana Sayfa'!Q20</f>
      </c>
      <c r="R21" s="63">
        <f>'Ebced Ana Sayfa'!R20</f>
      </c>
      <c r="S21" s="63">
        <f>'Ebced Ana Sayfa'!S20</f>
      </c>
      <c r="T21" s="63">
        <f>'Ebced Ana Sayfa'!T20</f>
      </c>
      <c r="U21" s="63">
        <f>'Ebced Ana Sayfa'!U20</f>
      </c>
      <c r="V21" s="63">
        <f>'Ebced Ana Sayfa'!V20</f>
      </c>
      <c r="W21" s="63">
        <f>'Ebced Ana Sayfa'!W20</f>
      </c>
      <c r="X21" s="63">
        <f>'Ebced Ana Sayfa'!X20</f>
      </c>
      <c r="Y21" s="63">
        <f>'Ebced Ana Sayfa'!Y20</f>
      </c>
      <c r="Z21" s="63">
        <f>'Ebced Ana Sayfa'!Z20</f>
      </c>
      <c r="AA21" s="63">
        <f>'Ebced Ana Sayfa'!AA20</f>
      </c>
      <c r="AB21" s="63">
        <f>'Ebced Ana Sayfa'!AB20</f>
      </c>
      <c r="AC21" s="63">
        <f>'Ebced Ana Sayfa'!AC20</f>
      </c>
      <c r="AD21" s="63">
        <f>'Ebced Ana Sayfa'!AD20</f>
      </c>
      <c r="AE21" s="63">
        <f>'Ebced Ana Sayfa'!AE20</f>
      </c>
      <c r="AF21" s="63">
        <f>'Ebced Ana Sayfa'!AF20</f>
      </c>
      <c r="AG21" s="63">
        <f>'Ebced Ana Sayfa'!AG20</f>
      </c>
      <c r="AH21" s="63">
        <f>'Ebced Ana Sayfa'!AH20</f>
      </c>
      <c r="AI21" s="63">
        <f>'Ebced Ana Sayfa'!AI20</f>
      </c>
      <c r="AJ21" s="63">
        <f>'Ebced Ana Sayfa'!AJ20</f>
      </c>
      <c r="AK21" s="63">
        <f>'Ebced Ana Sayfa'!AK20</f>
      </c>
      <c r="AL21" s="63">
        <f>'Ebced Ana Sayfa'!AL20</f>
      </c>
      <c r="AM21" s="63">
        <f>'Ebced Ana Sayfa'!AM20</f>
      </c>
      <c r="AN21" s="63">
        <f>'Ebced Ana Sayfa'!AN20</f>
      </c>
      <c r="AO21" s="63">
        <f>'Ebced Ana Sayfa'!AO20</f>
      </c>
      <c r="AP21" s="63">
        <f>'Ebced Ana Sayfa'!AP20</f>
      </c>
      <c r="AQ21" s="63">
        <f>'Ebced Ana Sayfa'!AQ20</f>
      </c>
      <c r="AR21" s="63">
        <f>'Ebced Ana Sayfa'!AR20</f>
      </c>
      <c r="AS21" s="63">
        <f>'Ebced Ana Sayfa'!AS20</f>
      </c>
      <c r="AT21" s="63">
        <f>'Ebced Ana Sayfa'!AT20</f>
      </c>
      <c r="AU21" s="63">
        <f>'Ebced Ana Sayfa'!AU20</f>
      </c>
      <c r="AV21" s="63">
        <f>'Ebced Ana Sayfa'!AV20</f>
      </c>
      <c r="AW21" s="63">
        <f>'Ebced Ana Sayfa'!AW20</f>
      </c>
      <c r="AX21" s="63">
        <f>'Ebced Ana Sayfa'!AX20</f>
      </c>
      <c r="AY21" s="63">
        <f>'Ebced Ana Sayfa'!AY20</f>
      </c>
      <c r="AZ21" s="63">
        <f>'Ebced Ana Sayfa'!AZ20</f>
      </c>
      <c r="BA21" s="63">
        <f>'Ebced Ana Sayfa'!BA20</f>
      </c>
      <c r="BB21" s="307"/>
      <c r="BC21" s="367"/>
      <c r="BD21" s="367"/>
      <c r="BE21" s="1"/>
      <c r="BF21" s="1"/>
    </row>
    <row x14ac:dyDescent="0.25" r="22" customHeight="1" ht="30">
      <c r="A22" s="367"/>
      <c r="B22" s="307"/>
      <c r="C22" s="345" t="s">
        <v>64</v>
      </c>
      <c r="D22" s="63">
        <f>'Ebced Ana Sayfa'!D21</f>
      </c>
      <c r="E22" s="63">
        <f>'Ebced Ana Sayfa'!E21</f>
      </c>
      <c r="F22" s="63">
        <f>'Ebced Ana Sayfa'!F21</f>
      </c>
      <c r="G22" s="63">
        <f>'Ebced Ana Sayfa'!G21</f>
      </c>
      <c r="H22" s="63">
        <f>'Ebced Ana Sayfa'!H21</f>
      </c>
      <c r="I22" s="63">
        <f>'Ebced Ana Sayfa'!I21</f>
      </c>
      <c r="J22" s="63">
        <f>'Ebced Ana Sayfa'!J21</f>
      </c>
      <c r="K22" s="63">
        <f>'Ebced Ana Sayfa'!K21</f>
      </c>
      <c r="L22" s="63">
        <f>'Ebced Ana Sayfa'!L21</f>
      </c>
      <c r="M22" s="63">
        <f>'Ebced Ana Sayfa'!M21</f>
      </c>
      <c r="N22" s="63">
        <f>'Ebced Ana Sayfa'!N21</f>
      </c>
      <c r="O22" s="63">
        <f>'Ebced Ana Sayfa'!O21</f>
      </c>
      <c r="P22" s="63">
        <f>'Ebced Ana Sayfa'!P21</f>
      </c>
      <c r="Q22" s="63">
        <f>'Ebced Ana Sayfa'!Q21</f>
      </c>
      <c r="R22" s="63">
        <f>'Ebced Ana Sayfa'!R21</f>
      </c>
      <c r="S22" s="63">
        <f>'Ebced Ana Sayfa'!S21</f>
      </c>
      <c r="T22" s="63">
        <f>'Ebced Ana Sayfa'!T21</f>
      </c>
      <c r="U22" s="63">
        <f>'Ebced Ana Sayfa'!U21</f>
      </c>
      <c r="V22" s="63">
        <f>'Ebced Ana Sayfa'!V21</f>
      </c>
      <c r="W22" s="63">
        <f>'Ebced Ana Sayfa'!W21</f>
      </c>
      <c r="X22" s="63">
        <f>'Ebced Ana Sayfa'!X21</f>
      </c>
      <c r="Y22" s="63">
        <f>'Ebced Ana Sayfa'!Y21</f>
      </c>
      <c r="Z22" s="63">
        <f>'Ebced Ana Sayfa'!Z21</f>
      </c>
      <c r="AA22" s="63">
        <f>'Ebced Ana Sayfa'!AA21</f>
      </c>
      <c r="AB22" s="63">
        <f>'Ebced Ana Sayfa'!AB21</f>
      </c>
      <c r="AC22" s="63">
        <f>'Ebced Ana Sayfa'!AC21</f>
      </c>
      <c r="AD22" s="63">
        <f>'Ebced Ana Sayfa'!AD21</f>
      </c>
      <c r="AE22" s="63">
        <f>'Ebced Ana Sayfa'!AE21</f>
      </c>
      <c r="AF22" s="63">
        <f>'Ebced Ana Sayfa'!AF21</f>
      </c>
      <c r="AG22" s="63">
        <f>'Ebced Ana Sayfa'!AG21</f>
      </c>
      <c r="AH22" s="63">
        <f>'Ebced Ana Sayfa'!AH21</f>
      </c>
      <c r="AI22" s="63">
        <f>'Ebced Ana Sayfa'!AI21</f>
      </c>
      <c r="AJ22" s="63">
        <f>'Ebced Ana Sayfa'!AJ21</f>
      </c>
      <c r="AK22" s="63">
        <f>'Ebced Ana Sayfa'!AK21</f>
      </c>
      <c r="AL22" s="63">
        <f>'Ebced Ana Sayfa'!AL21</f>
      </c>
      <c r="AM22" s="63">
        <f>'Ebced Ana Sayfa'!AM21</f>
      </c>
      <c r="AN22" s="63">
        <f>'Ebced Ana Sayfa'!AN21</f>
      </c>
      <c r="AO22" s="63">
        <f>'Ebced Ana Sayfa'!AO21</f>
      </c>
      <c r="AP22" s="63">
        <f>'Ebced Ana Sayfa'!AP21</f>
      </c>
      <c r="AQ22" s="63">
        <f>'Ebced Ana Sayfa'!AQ21</f>
      </c>
      <c r="AR22" s="63">
        <f>'Ebced Ana Sayfa'!AR21</f>
      </c>
      <c r="AS22" s="63">
        <f>'Ebced Ana Sayfa'!AS21</f>
      </c>
      <c r="AT22" s="63">
        <f>'Ebced Ana Sayfa'!AT21</f>
      </c>
      <c r="AU22" s="63">
        <f>'Ebced Ana Sayfa'!AU21</f>
      </c>
      <c r="AV22" s="63">
        <f>'Ebced Ana Sayfa'!AV21</f>
      </c>
      <c r="AW22" s="63">
        <f>'Ebced Ana Sayfa'!AW21</f>
      </c>
      <c r="AX22" s="63">
        <f>'Ebced Ana Sayfa'!AX21</f>
      </c>
      <c r="AY22" s="63">
        <f>'Ebced Ana Sayfa'!AY21</f>
      </c>
      <c r="AZ22" s="63">
        <f>'Ebced Ana Sayfa'!AZ21</f>
      </c>
      <c r="BA22" s="63">
        <f>'Ebced Ana Sayfa'!BA21</f>
      </c>
      <c r="BB22" s="307"/>
      <c r="BC22" s="367"/>
      <c r="BD22" s="367"/>
      <c r="BE22" s="1"/>
      <c r="BF22" s="1"/>
    </row>
    <row x14ac:dyDescent="0.25" r="23" customHeight="1" ht="29.25">
      <c r="A23" s="367"/>
      <c r="B23" s="307"/>
      <c r="C23" s="345" t="s">
        <v>67</v>
      </c>
      <c r="D23" s="63">
        <f>'Ebced Ana Sayfa'!D22</f>
      </c>
      <c r="E23" s="63">
        <f>'Ebced Ana Sayfa'!E22</f>
      </c>
      <c r="F23" s="63">
        <f>'Ebced Ana Sayfa'!F22</f>
      </c>
      <c r="G23" s="63">
        <f>'Ebced Ana Sayfa'!G22</f>
      </c>
      <c r="H23" s="63">
        <f>'Ebced Ana Sayfa'!H22</f>
      </c>
      <c r="I23" s="63">
        <f>'Ebced Ana Sayfa'!I22</f>
      </c>
      <c r="J23" s="63">
        <f>'Ebced Ana Sayfa'!J22</f>
      </c>
      <c r="K23" s="63">
        <f>'Ebced Ana Sayfa'!K22</f>
      </c>
      <c r="L23" s="63">
        <f>'Ebced Ana Sayfa'!L22</f>
      </c>
      <c r="M23" s="63">
        <f>'Ebced Ana Sayfa'!M22</f>
      </c>
      <c r="N23" s="63">
        <f>'Ebced Ana Sayfa'!N22</f>
      </c>
      <c r="O23" s="63">
        <f>'Ebced Ana Sayfa'!O22</f>
      </c>
      <c r="P23" s="63">
        <f>'Ebced Ana Sayfa'!P22</f>
      </c>
      <c r="Q23" s="63">
        <f>'Ebced Ana Sayfa'!Q22</f>
      </c>
      <c r="R23" s="63">
        <f>'Ebced Ana Sayfa'!R22</f>
      </c>
      <c r="S23" s="63">
        <f>'Ebced Ana Sayfa'!S22</f>
      </c>
      <c r="T23" s="63">
        <f>'Ebced Ana Sayfa'!T22</f>
      </c>
      <c r="U23" s="63">
        <f>'Ebced Ana Sayfa'!U22</f>
      </c>
      <c r="V23" s="63">
        <f>'Ebced Ana Sayfa'!V22</f>
      </c>
      <c r="W23" s="63">
        <f>'Ebced Ana Sayfa'!W22</f>
      </c>
      <c r="X23" s="63">
        <f>'Ebced Ana Sayfa'!X22</f>
      </c>
      <c r="Y23" s="63">
        <f>'Ebced Ana Sayfa'!Y22</f>
      </c>
      <c r="Z23" s="63">
        <f>'Ebced Ana Sayfa'!Z22</f>
      </c>
      <c r="AA23" s="63">
        <f>'Ebced Ana Sayfa'!AA22</f>
      </c>
      <c r="AB23" s="63">
        <f>'Ebced Ana Sayfa'!AB22</f>
      </c>
      <c r="AC23" s="63">
        <f>'Ebced Ana Sayfa'!AC22</f>
      </c>
      <c r="AD23" s="63">
        <f>'Ebced Ana Sayfa'!AD22</f>
      </c>
      <c r="AE23" s="63">
        <f>'Ebced Ana Sayfa'!AE22</f>
      </c>
      <c r="AF23" s="63">
        <f>'Ebced Ana Sayfa'!AF22</f>
      </c>
      <c r="AG23" s="63">
        <f>'Ebced Ana Sayfa'!AG22</f>
      </c>
      <c r="AH23" s="63">
        <f>'Ebced Ana Sayfa'!AH22</f>
      </c>
      <c r="AI23" s="63">
        <f>'Ebced Ana Sayfa'!AI22</f>
      </c>
      <c r="AJ23" s="63">
        <f>'Ebced Ana Sayfa'!AJ22</f>
      </c>
      <c r="AK23" s="63">
        <f>'Ebced Ana Sayfa'!AK22</f>
      </c>
      <c r="AL23" s="63">
        <f>'Ebced Ana Sayfa'!AL22</f>
      </c>
      <c r="AM23" s="63">
        <f>'Ebced Ana Sayfa'!AM22</f>
      </c>
      <c r="AN23" s="63">
        <f>'Ebced Ana Sayfa'!AN22</f>
      </c>
      <c r="AO23" s="63">
        <f>'Ebced Ana Sayfa'!AO22</f>
      </c>
      <c r="AP23" s="63">
        <f>'Ebced Ana Sayfa'!AP22</f>
      </c>
      <c r="AQ23" s="63">
        <f>'Ebced Ana Sayfa'!AQ22</f>
      </c>
      <c r="AR23" s="63">
        <f>'Ebced Ana Sayfa'!AR22</f>
      </c>
      <c r="AS23" s="63">
        <f>'Ebced Ana Sayfa'!AS22</f>
      </c>
      <c r="AT23" s="63">
        <f>'Ebced Ana Sayfa'!AT22</f>
      </c>
      <c r="AU23" s="63">
        <f>'Ebced Ana Sayfa'!AU22</f>
      </c>
      <c r="AV23" s="63">
        <f>'Ebced Ana Sayfa'!AV22</f>
      </c>
      <c r="AW23" s="63">
        <f>'Ebced Ana Sayfa'!AW22</f>
      </c>
      <c r="AX23" s="63">
        <f>'Ebced Ana Sayfa'!AX22</f>
      </c>
      <c r="AY23" s="63">
        <f>'Ebced Ana Sayfa'!AY22</f>
      </c>
      <c r="AZ23" s="63">
        <f>'Ebced Ana Sayfa'!AZ22</f>
      </c>
      <c r="BA23" s="63">
        <f>'Ebced Ana Sayfa'!BA22</f>
      </c>
      <c r="BB23" s="307"/>
      <c r="BC23" s="367"/>
      <c r="BD23" s="367"/>
      <c r="BE23" s="1"/>
      <c r="BF23" s="1"/>
    </row>
    <row x14ac:dyDescent="0.25" r="24" customHeight="1" ht="18.75">
      <c r="A24" s="367"/>
      <c r="B24" s="307"/>
      <c r="C24" s="53"/>
      <c r="D24" s="4"/>
      <c r="E24" s="4"/>
      <c r="F24" s="4"/>
      <c r="G24" s="4"/>
      <c r="H24" s="4"/>
      <c r="I24" s="3"/>
      <c r="J24" s="4"/>
      <c r="K24" s="4"/>
      <c r="L24" s="4"/>
      <c r="M24" s="3"/>
      <c r="N24" s="4"/>
      <c r="O24" s="4"/>
      <c r="P24" s="4"/>
      <c r="Q24" s="4"/>
      <c r="R24" s="4"/>
      <c r="S24" s="4"/>
      <c r="T24" s="4"/>
      <c r="U24" s="4"/>
      <c r="V24" s="4"/>
      <c r="W24" s="4"/>
      <c r="X24" s="3"/>
      <c r="Y24" s="4"/>
      <c r="Z24" s="4"/>
      <c r="AA24" s="4"/>
      <c r="AB24" s="4"/>
      <c r="AC24" s="4"/>
      <c r="AD24" s="4"/>
      <c r="AE24" s="4"/>
      <c r="AF24" s="3"/>
      <c r="AG24" s="4"/>
      <c r="AH24" s="1"/>
      <c r="AI24" s="1"/>
      <c r="AJ24" s="1"/>
      <c r="AK24" s="3"/>
      <c r="AL24" s="1"/>
      <c r="AM24" s="1"/>
      <c r="AN24" s="1"/>
      <c r="AO24" s="1"/>
      <c r="AP24" s="1"/>
      <c r="AQ24" s="1"/>
      <c r="AR24" s="1"/>
      <c r="AS24" s="1"/>
      <c r="AT24" s="1"/>
      <c r="AU24" s="4"/>
      <c r="AV24" s="3"/>
      <c r="AW24" s="1"/>
      <c r="AX24" s="1"/>
      <c r="AY24" s="1"/>
      <c r="AZ24" s="1"/>
      <c r="BA24" s="42"/>
      <c r="BB24" s="307"/>
      <c r="BC24" s="367"/>
      <c r="BD24" s="367"/>
      <c r="BE24" s="1"/>
      <c r="BF24" s="1"/>
    </row>
    <row x14ac:dyDescent="0.25" r="25" customHeight="1" ht="18.75">
      <c r="A25" s="367"/>
      <c r="B25" s="307"/>
      <c r="C25" s="53"/>
      <c r="D25" s="4"/>
      <c r="E25" s="4"/>
      <c r="F25" s="4"/>
      <c r="G25" s="4"/>
      <c r="H25" s="4"/>
      <c r="I25" s="3"/>
      <c r="J25" s="4"/>
      <c r="K25" s="4"/>
      <c r="L25" s="4"/>
      <c r="M25" s="3"/>
      <c r="N25" s="4"/>
      <c r="O25" s="4"/>
      <c r="P25" s="4"/>
      <c r="Q25" s="4"/>
      <c r="R25" s="4"/>
      <c r="S25" s="4"/>
      <c r="T25" s="4"/>
      <c r="U25" s="4"/>
      <c r="V25" s="4"/>
      <c r="W25" s="4"/>
      <c r="X25" s="3"/>
      <c r="Y25" s="4"/>
      <c r="Z25" s="4"/>
      <c r="AA25" s="4"/>
      <c r="AB25" s="4"/>
      <c r="AC25" s="4"/>
      <c r="AD25" s="4"/>
      <c r="AE25" s="4"/>
      <c r="AF25" s="3"/>
      <c r="AG25" s="4"/>
      <c r="AH25" s="1"/>
      <c r="AI25" s="1"/>
      <c r="AJ25" s="1"/>
      <c r="AK25" s="3"/>
      <c r="AL25" s="1"/>
      <c r="AM25" s="1"/>
      <c r="AN25" s="1"/>
      <c r="AO25" s="1"/>
      <c r="AP25" s="1"/>
      <c r="AQ25" s="1"/>
      <c r="AR25" s="1"/>
      <c r="AS25" s="1"/>
      <c r="AT25" s="1"/>
      <c r="AU25" s="4"/>
      <c r="AV25" s="3"/>
      <c r="AW25" s="1"/>
      <c r="AX25" s="1"/>
      <c r="AY25" s="1"/>
      <c r="AZ25" s="1"/>
      <c r="BA25" s="42"/>
      <c r="BB25" s="307"/>
      <c r="BC25" s="367"/>
      <c r="BD25" s="367"/>
      <c r="BE25" s="1"/>
      <c r="BF25" s="1"/>
    </row>
    <row x14ac:dyDescent="0.25" r="26" customHeight="1" ht="18.75">
      <c r="A26" s="367"/>
      <c r="B26" s="307"/>
      <c r="C26" s="53"/>
      <c r="D26" s="841" t="s">
        <v>426</v>
      </c>
      <c r="E26" s="841"/>
      <c r="F26" s="841"/>
      <c r="G26" s="841"/>
      <c r="H26" s="841"/>
      <c r="I26" s="842"/>
      <c r="J26" s="841"/>
      <c r="K26" s="4"/>
      <c r="L26" s="4"/>
      <c r="M26" s="3"/>
      <c r="N26" s="4"/>
      <c r="O26" s="4"/>
      <c r="P26" s="4"/>
      <c r="Q26" s="4"/>
      <c r="R26" s="4"/>
      <c r="S26" s="4"/>
      <c r="T26" s="4"/>
      <c r="U26" s="4"/>
      <c r="V26" s="4"/>
      <c r="W26" s="4"/>
      <c r="X26" s="3"/>
      <c r="Y26" s="4"/>
      <c r="Z26" s="4"/>
      <c r="AA26" s="4"/>
      <c r="AB26" s="4"/>
      <c r="AC26" s="4"/>
      <c r="AD26" s="4"/>
      <c r="AE26" s="4"/>
      <c r="AF26" s="3"/>
      <c r="AG26" s="4"/>
      <c r="AH26" s="1"/>
      <c r="AI26" s="1"/>
      <c r="AJ26" s="1"/>
      <c r="AK26" s="3"/>
      <c r="AL26" s="1"/>
      <c r="AM26" s="1"/>
      <c r="AN26" s="1"/>
      <c r="AO26" s="1"/>
      <c r="AP26" s="1"/>
      <c r="AQ26" s="1"/>
      <c r="AR26" s="1"/>
      <c r="AS26" s="1"/>
      <c r="AT26" s="1"/>
      <c r="AU26" s="4"/>
      <c r="AV26" s="3"/>
      <c r="AW26" s="1"/>
      <c r="AX26" s="1"/>
      <c r="AY26" s="1"/>
      <c r="AZ26" s="1"/>
      <c r="BA26" s="42"/>
      <c r="BB26" s="307"/>
      <c r="BC26" s="367"/>
      <c r="BD26" s="367"/>
      <c r="BE26" s="1"/>
      <c r="BF26" s="1"/>
    </row>
    <row x14ac:dyDescent="0.25" r="27" customHeight="1" ht="25.5">
      <c r="A27" s="367"/>
      <c r="B27" s="307"/>
      <c r="C27" s="53"/>
      <c r="D27" s="4"/>
      <c r="E27" s="4"/>
      <c r="F27" s="4"/>
      <c r="G27" s="843">
        <f>W17+AU17</f>
      </c>
      <c r="H27" s="844" t="s">
        <v>472</v>
      </c>
      <c r="I27" s="845">
        <v>7</v>
      </c>
      <c r="J27" s="846" t="s">
        <v>473</v>
      </c>
      <c r="K27" s="847" t="s">
        <v>474</v>
      </c>
      <c r="L27" s="848">
        <f>IF(G27=0,"İsim Yok",(MOD(G27,7)))</f>
      </c>
      <c r="M27" s="3"/>
      <c r="N27" s="849">
        <f>IF(L27=1,"Baş bölgesi ile ilgili hastalıklara yatkın",IF(L27=2,"Boğaz bölgesi ile ilgili hastalıklara yatkın",IF(L27=3,"Göğüs bölgesi ile ilgili hastalıklara yatkın",IF(L27=4,"Üst karın ile ilgili hastalıklara yatkın",IF(L27=5,"Alt karın ile ilgili hastalıklara yatkın",IF(L27=6,"Bacaklar ile ilgili hastalıklara yatkın",IF(L27=7,"Ayaklar ile ilgili hastalıklara yatkın",IF(L27=0,"Ayaklar ile ilgili hastalıklara yatkın",IF(L27="İsim Yok","Ana Sayfaya İsim Giriniz")))))))))</f>
      </c>
      <c r="O27" s="850"/>
      <c r="P27" s="850"/>
      <c r="Q27" s="850"/>
      <c r="R27" s="850"/>
      <c r="S27" s="850"/>
      <c r="T27" s="850"/>
      <c r="U27" s="850"/>
      <c r="V27" s="850"/>
      <c r="W27" s="850"/>
      <c r="X27" s="851"/>
      <c r="Y27" s="850"/>
      <c r="Z27" s="850"/>
      <c r="AA27" s="850"/>
      <c r="AB27" s="850"/>
      <c r="AC27" s="850"/>
      <c r="AD27" s="850"/>
      <c r="AE27" s="850"/>
      <c r="AF27" s="851"/>
      <c r="AG27" s="850"/>
      <c r="AH27" s="852"/>
      <c r="AI27" s="852"/>
      <c r="AJ27" s="852"/>
      <c r="AK27" s="851"/>
      <c r="AL27" s="852"/>
      <c r="AM27" s="852"/>
      <c r="AN27" s="852"/>
      <c r="AO27" s="852"/>
      <c r="AP27" s="852"/>
      <c r="AQ27" s="852"/>
      <c r="AR27" s="852"/>
      <c r="AS27" s="852"/>
      <c r="AT27" s="1"/>
      <c r="AU27" s="4"/>
      <c r="AV27" s="3"/>
      <c r="AW27" s="1"/>
      <c r="AX27" s="1"/>
      <c r="AY27" s="1"/>
      <c r="AZ27" s="1"/>
      <c r="BA27" s="42"/>
      <c r="BB27" s="307"/>
      <c r="BC27" s="367"/>
      <c r="BD27" s="367"/>
      <c r="BE27" s="1"/>
      <c r="BF27" s="1"/>
    </row>
    <row x14ac:dyDescent="0.25" r="28" customHeight="1" ht="40.5">
      <c r="A28" s="367"/>
      <c r="B28" s="307"/>
      <c r="C28" s="53"/>
      <c r="D28" s="4"/>
      <c r="E28" s="4"/>
      <c r="F28" s="4"/>
      <c r="G28" s="246"/>
      <c r="H28" s="853"/>
      <c r="I28" s="854"/>
      <c r="J28" s="474"/>
      <c r="K28" s="855"/>
      <c r="L28" s="856"/>
      <c r="M28" s="3"/>
      <c r="N28" s="850"/>
      <c r="O28" s="850"/>
      <c r="P28" s="850"/>
      <c r="Q28" s="850"/>
      <c r="R28" s="850"/>
      <c r="S28" s="850"/>
      <c r="T28" s="850"/>
      <c r="U28" s="850"/>
      <c r="V28" s="850"/>
      <c r="W28" s="850"/>
      <c r="X28" s="851"/>
      <c r="Y28" s="850"/>
      <c r="Z28" s="850"/>
      <c r="AA28" s="850"/>
      <c r="AB28" s="850"/>
      <c r="AC28" s="850"/>
      <c r="AD28" s="850"/>
      <c r="AE28" s="850"/>
      <c r="AF28" s="851"/>
      <c r="AG28" s="850"/>
      <c r="AH28" s="852"/>
      <c r="AI28" s="852"/>
      <c r="AJ28" s="852"/>
      <c r="AK28" s="851"/>
      <c r="AL28" s="852"/>
      <c r="AM28" s="852"/>
      <c r="AN28" s="852"/>
      <c r="AO28" s="852"/>
      <c r="AP28" s="852"/>
      <c r="AQ28" s="852"/>
      <c r="AR28" s="852"/>
      <c r="AS28" s="852"/>
      <c r="AT28" s="1"/>
      <c r="AU28" s="4"/>
      <c r="AV28" s="3"/>
      <c r="AW28" s="1"/>
      <c r="AX28" s="1"/>
      <c r="AY28" s="1"/>
      <c r="AZ28" s="1"/>
      <c r="BA28" s="42"/>
      <c r="BB28" s="307"/>
      <c r="BC28" s="367"/>
      <c r="BD28" s="367"/>
      <c r="BE28" s="1"/>
      <c r="BF28" s="1"/>
    </row>
    <row x14ac:dyDescent="0.25" r="29" customHeight="1" ht="18.75">
      <c r="A29" s="367"/>
      <c r="B29" s="307"/>
      <c r="C29" s="53"/>
      <c r="D29" s="4"/>
      <c r="E29" s="4"/>
      <c r="F29" s="4"/>
      <c r="G29" s="28"/>
      <c r="H29" s="4"/>
      <c r="I29" s="3"/>
      <c r="J29" s="4"/>
      <c r="K29" s="4"/>
      <c r="L29" s="4"/>
      <c r="M29" s="3"/>
      <c r="N29" s="4"/>
      <c r="O29" s="4"/>
      <c r="P29" s="4"/>
      <c r="Q29" s="4"/>
      <c r="R29" s="4"/>
      <c r="S29" s="4"/>
      <c r="T29" s="4"/>
      <c r="U29" s="4"/>
      <c r="V29" s="4"/>
      <c r="W29" s="4"/>
      <c r="X29" s="3"/>
      <c r="Y29" s="4"/>
      <c r="Z29" s="4"/>
      <c r="AA29" s="4"/>
      <c r="AB29" s="4"/>
      <c r="AC29" s="4"/>
      <c r="AD29" s="4"/>
      <c r="AE29" s="4"/>
      <c r="AF29" s="3"/>
      <c r="AG29" s="4"/>
      <c r="AH29" s="1"/>
      <c r="AI29" s="1"/>
      <c r="AJ29" s="1"/>
      <c r="AK29" s="3"/>
      <c r="AL29" s="1"/>
      <c r="AM29" s="1"/>
      <c r="AN29" s="1"/>
      <c r="AO29" s="1"/>
      <c r="AP29" s="1"/>
      <c r="AQ29" s="1"/>
      <c r="AR29" s="1"/>
      <c r="AS29" s="1"/>
      <c r="AT29" s="1"/>
      <c r="AU29" s="4"/>
      <c r="AV29" s="3"/>
      <c r="AW29" s="1"/>
      <c r="AX29" s="1"/>
      <c r="AY29" s="1"/>
      <c r="AZ29" s="1"/>
      <c r="BA29" s="42"/>
      <c r="BB29" s="307"/>
      <c r="BC29" s="367"/>
      <c r="BD29" s="367"/>
      <c r="BE29" s="1"/>
      <c r="BF29" s="1"/>
    </row>
    <row x14ac:dyDescent="0.25" r="30" customHeight="1" ht="18.75">
      <c r="A30" s="367"/>
      <c r="B30" s="307"/>
      <c r="C30" s="361"/>
      <c r="D30" s="304"/>
      <c r="E30" s="304"/>
      <c r="F30" s="304"/>
      <c r="G30" s="108"/>
      <c r="H30" s="304"/>
      <c r="I30" s="305"/>
      <c r="J30" s="304"/>
      <c r="K30" s="304"/>
      <c r="L30" s="304"/>
      <c r="M30" s="305"/>
      <c r="N30" s="304"/>
      <c r="O30" s="304"/>
      <c r="P30" s="304"/>
      <c r="Q30" s="304"/>
      <c r="R30" s="304"/>
      <c r="S30" s="304"/>
      <c r="T30" s="304"/>
      <c r="U30" s="304"/>
      <c r="V30" s="304"/>
      <c r="W30" s="304"/>
      <c r="X30" s="305"/>
      <c r="Y30" s="304"/>
      <c r="Z30" s="304"/>
      <c r="AA30" s="304"/>
      <c r="AB30" s="304"/>
      <c r="AC30" s="304"/>
      <c r="AD30" s="304"/>
      <c r="AE30" s="304"/>
      <c r="AF30" s="305"/>
      <c r="AG30" s="304"/>
      <c r="AH30" s="857"/>
      <c r="AI30" s="857"/>
      <c r="AJ30" s="857"/>
      <c r="AK30" s="305"/>
      <c r="AL30" s="857"/>
      <c r="AM30" s="857"/>
      <c r="AN30" s="857"/>
      <c r="AO30" s="857"/>
      <c r="AP30" s="857"/>
      <c r="AQ30" s="857"/>
      <c r="AR30" s="857"/>
      <c r="AS30" s="857"/>
      <c r="AT30" s="857"/>
      <c r="AU30" s="304"/>
      <c r="AV30" s="305"/>
      <c r="AW30" s="857"/>
      <c r="AX30" s="857"/>
      <c r="AY30" s="857"/>
      <c r="AZ30" s="857"/>
      <c r="BA30" s="858"/>
      <c r="BB30" s="307"/>
      <c r="BC30" s="367"/>
      <c r="BD30" s="367"/>
      <c r="BE30" s="1"/>
      <c r="BF30" s="1"/>
    </row>
    <row x14ac:dyDescent="0.25" r="31" customHeight="1" ht="18.75">
      <c r="A31" s="367"/>
      <c r="B31" s="307"/>
      <c r="C31" s="364"/>
      <c r="D31" s="308"/>
      <c r="E31" s="308"/>
      <c r="F31" s="308"/>
      <c r="G31" s="308"/>
      <c r="H31" s="308"/>
      <c r="I31" s="309" t="s">
        <v>431</v>
      </c>
      <c r="J31" s="308"/>
      <c r="K31" s="308"/>
      <c r="L31" s="308"/>
      <c r="M31" s="309"/>
      <c r="N31" s="308"/>
      <c r="O31" s="308"/>
      <c r="P31" s="308"/>
      <c r="Q31" s="308"/>
      <c r="R31" s="308"/>
      <c r="S31" s="308"/>
      <c r="T31" s="308"/>
      <c r="U31" s="308"/>
      <c r="V31" s="308"/>
      <c r="W31" s="308"/>
      <c r="X31" s="309"/>
      <c r="Y31" s="308"/>
      <c r="Z31" s="308"/>
      <c r="AA31" s="308"/>
      <c r="AB31" s="308"/>
      <c r="AC31" s="308"/>
      <c r="AD31" s="308"/>
      <c r="AE31" s="308"/>
      <c r="AF31" s="309"/>
      <c r="AG31" s="308"/>
      <c r="AH31" s="307"/>
      <c r="AI31" s="307"/>
      <c r="AJ31" s="307"/>
      <c r="AK31" s="309"/>
      <c r="AL31" s="307"/>
      <c r="AM31" s="307"/>
      <c r="AN31" s="307"/>
      <c r="AO31" s="307"/>
      <c r="AP31" s="307"/>
      <c r="AQ31" s="307"/>
      <c r="AR31" s="307"/>
      <c r="AS31" s="307"/>
      <c r="AT31" s="307"/>
      <c r="AU31" s="308"/>
      <c r="AV31" s="309"/>
      <c r="AW31" s="307"/>
      <c r="AX31" s="307"/>
      <c r="AY31" s="307"/>
      <c r="AZ31" s="307"/>
      <c r="BA31" s="307"/>
      <c r="BB31" s="307"/>
      <c r="BC31" s="367"/>
      <c r="BD31" s="367"/>
      <c r="BE31" s="1"/>
      <c r="BF31" s="1"/>
    </row>
    <row x14ac:dyDescent="0.25" r="32" customHeight="1" ht="18.75">
      <c r="A32" s="367"/>
      <c r="B32" s="1"/>
      <c r="C32" s="2"/>
      <c r="D32" s="4"/>
      <c r="E32" s="4"/>
      <c r="F32" s="4"/>
      <c r="G32" s="4"/>
      <c r="H32" s="4"/>
      <c r="I32" s="3"/>
      <c r="J32" s="4"/>
      <c r="K32" s="4"/>
      <c r="L32" s="4"/>
      <c r="M32" s="3"/>
      <c r="N32" s="4"/>
      <c r="O32" s="4"/>
      <c r="P32" s="4"/>
      <c r="Q32" s="4"/>
      <c r="R32" s="4"/>
      <c r="S32" s="4"/>
      <c r="T32" s="4"/>
      <c r="U32" s="4"/>
      <c r="V32" s="4"/>
      <c r="W32" s="4"/>
      <c r="X32" s="3"/>
      <c r="Y32" s="4"/>
      <c r="Z32" s="4"/>
      <c r="AA32" s="4"/>
      <c r="AB32" s="4"/>
      <c r="AC32" s="4"/>
      <c r="AD32" s="4"/>
      <c r="AE32" s="4"/>
      <c r="AF32" s="3"/>
      <c r="AG32" s="4"/>
      <c r="AH32" s="1"/>
      <c r="AI32" s="1"/>
      <c r="AJ32" s="1"/>
      <c r="AK32" s="3"/>
      <c r="AL32" s="1"/>
      <c r="AM32" s="1"/>
      <c r="AN32" s="1"/>
      <c r="AO32" s="1"/>
      <c r="AP32" s="1"/>
      <c r="AQ32" s="1"/>
      <c r="AR32" s="1"/>
      <c r="AS32" s="1"/>
      <c r="AT32" s="1"/>
      <c r="AU32" s="4"/>
      <c r="AV32" s="3"/>
      <c r="AW32" s="1"/>
      <c r="AX32" s="1"/>
      <c r="AY32" s="1"/>
      <c r="AZ32" s="1"/>
      <c r="BA32" s="1"/>
      <c r="BB32" s="1"/>
      <c r="BC32" s="367"/>
      <c r="BD32" s="367"/>
      <c r="BE32" s="1"/>
      <c r="BF32" s="1"/>
    </row>
    <row x14ac:dyDescent="0.25" r="33" customHeight="1" ht="18.75">
      <c r="A33" s="367"/>
      <c r="B33" s="1"/>
      <c r="C33" s="2"/>
      <c r="D33" s="4"/>
      <c r="E33" s="4"/>
      <c r="F33" s="4"/>
      <c r="G33" s="4"/>
      <c r="H33" s="4"/>
      <c r="I33" s="3"/>
      <c r="J33" s="4"/>
      <c r="K33" s="4"/>
      <c r="L33" s="4"/>
      <c r="M33" s="3"/>
      <c r="N33" s="4"/>
      <c r="O33" s="4"/>
      <c r="P33" s="4"/>
      <c r="Q33" s="4"/>
      <c r="R33" s="4"/>
      <c r="S33" s="4"/>
      <c r="T33" s="4"/>
      <c r="U33" s="4"/>
      <c r="V33" s="4"/>
      <c r="W33" s="4"/>
      <c r="X33" s="3"/>
      <c r="Y33" s="4"/>
      <c r="Z33" s="4"/>
      <c r="AA33" s="4"/>
      <c r="AB33" s="4"/>
      <c r="AC33" s="4"/>
      <c r="AD33" s="4"/>
      <c r="AE33" s="4"/>
      <c r="AF33" s="3"/>
      <c r="AG33" s="4"/>
      <c r="AH33" s="1"/>
      <c r="AI33" s="1"/>
      <c r="AJ33" s="1"/>
      <c r="AK33" s="3"/>
      <c r="AL33" s="1"/>
      <c r="AM33" s="1"/>
      <c r="AN33" s="1"/>
      <c r="AO33" s="1"/>
      <c r="AP33" s="1"/>
      <c r="AQ33" s="1"/>
      <c r="AR33" s="1"/>
      <c r="AS33" s="1"/>
      <c r="AT33" s="1"/>
      <c r="AU33" s="4"/>
      <c r="AV33" s="3"/>
      <c r="AW33" s="1"/>
      <c r="AX33" s="1"/>
      <c r="AY33" s="1"/>
      <c r="AZ33" s="1"/>
      <c r="BA33" s="1"/>
      <c r="BB33" s="1"/>
      <c r="BC33" s="367"/>
      <c r="BD33" s="367"/>
      <c r="BE33" s="1"/>
      <c r="BF33" s="1"/>
    </row>
    <row x14ac:dyDescent="0.25" r="34" customHeight="1" ht="18.75">
      <c r="A34" s="367"/>
      <c r="B34" s="1"/>
      <c r="C34" s="2"/>
      <c r="D34" s="4"/>
      <c r="E34" s="4"/>
      <c r="F34" s="4"/>
      <c r="G34" s="4"/>
      <c r="H34" s="4"/>
      <c r="I34" s="3"/>
      <c r="J34" s="4"/>
      <c r="K34" s="4"/>
      <c r="L34" s="4"/>
      <c r="M34" s="3"/>
      <c r="N34" s="4"/>
      <c r="O34" s="4"/>
      <c r="P34" s="4"/>
      <c r="Q34" s="4"/>
      <c r="R34" s="4"/>
      <c r="S34" s="4"/>
      <c r="T34" s="4"/>
      <c r="U34" s="4"/>
      <c r="V34" s="4"/>
      <c r="W34" s="4"/>
      <c r="X34" s="3"/>
      <c r="Y34" s="4"/>
      <c r="Z34" s="4"/>
      <c r="AA34" s="4"/>
      <c r="AB34" s="4"/>
      <c r="AC34" s="4"/>
      <c r="AD34" s="4"/>
      <c r="AE34" s="4"/>
      <c r="AF34" s="3"/>
      <c r="AG34" s="4"/>
      <c r="AH34" s="1"/>
      <c r="AI34" s="1"/>
      <c r="AJ34" s="1"/>
      <c r="AK34" s="3"/>
      <c r="AL34" s="1"/>
      <c r="AM34" s="1"/>
      <c r="AN34" s="1"/>
      <c r="AO34" s="1"/>
      <c r="AP34" s="1"/>
      <c r="AQ34" s="1"/>
      <c r="AR34" s="1"/>
      <c r="AS34" s="1"/>
      <c r="AT34" s="1"/>
      <c r="AU34" s="4"/>
      <c r="AV34" s="3"/>
      <c r="AW34" s="1"/>
      <c r="AX34" s="1"/>
      <c r="AY34" s="1"/>
      <c r="AZ34" s="1"/>
      <c r="BA34" s="1"/>
      <c r="BB34" s="1"/>
      <c r="BC34" s="367"/>
      <c r="BD34" s="367"/>
      <c r="BE34" s="1"/>
      <c r="BF34" s="1"/>
    </row>
    <row x14ac:dyDescent="0.25" r="35" customHeight="1" ht="18.75">
      <c r="A35" s="367"/>
      <c r="B35" s="1"/>
      <c r="C35" s="1"/>
      <c r="D35" s="4"/>
      <c r="E35" s="4"/>
      <c r="F35" s="4"/>
      <c r="G35" s="4"/>
      <c r="H35" s="4"/>
      <c r="I35" s="3"/>
      <c r="J35" s="4"/>
      <c r="K35" s="4"/>
      <c r="L35" s="4"/>
      <c r="M35" s="3"/>
      <c r="N35" s="4"/>
      <c r="O35" s="4"/>
      <c r="P35" s="4"/>
      <c r="Q35" s="4"/>
      <c r="R35" s="4"/>
      <c r="S35" s="4"/>
      <c r="T35" s="4"/>
      <c r="U35" s="4"/>
      <c r="V35" s="4"/>
      <c r="W35" s="4"/>
      <c r="X35" s="3"/>
      <c r="Y35" s="4"/>
      <c r="Z35" s="4"/>
      <c r="AA35" s="4"/>
      <c r="AB35" s="4"/>
      <c r="AC35" s="4"/>
      <c r="AD35" s="4"/>
      <c r="AE35" s="4"/>
      <c r="AF35" s="3"/>
      <c r="AG35" s="4"/>
      <c r="AH35" s="1"/>
      <c r="AI35" s="1"/>
      <c r="AJ35" s="1"/>
      <c r="AK35" s="3"/>
      <c r="AL35" s="1"/>
      <c r="AM35" s="1"/>
      <c r="AN35" s="1"/>
      <c r="AO35" s="1"/>
      <c r="AP35" s="1"/>
      <c r="AQ35" s="1"/>
      <c r="AR35" s="1"/>
      <c r="AS35" s="1"/>
      <c r="AT35" s="1"/>
      <c r="AU35" s="4"/>
      <c r="AV35" s="3"/>
      <c r="AW35" s="1"/>
      <c r="AX35" s="1"/>
      <c r="AY35" s="1"/>
      <c r="AZ35" s="1"/>
      <c r="BA35" s="1"/>
      <c r="BB35" s="1"/>
      <c r="BC35" s="367"/>
      <c r="BD35" s="367"/>
      <c r="BE35" s="1"/>
      <c r="BF35" s="1"/>
    </row>
    <row x14ac:dyDescent="0.25" r="36" customHeight="1" ht="18.75">
      <c r="A36" s="367"/>
      <c r="B36" s="1"/>
      <c r="C36" s="1"/>
      <c r="D36" s="4"/>
      <c r="E36" s="4"/>
      <c r="F36" s="4"/>
      <c r="G36" s="4"/>
      <c r="H36" s="4"/>
      <c r="I36" s="3"/>
      <c r="J36" s="4"/>
      <c r="K36" s="4"/>
      <c r="L36" s="4"/>
      <c r="M36" s="3"/>
      <c r="N36" s="4"/>
      <c r="O36" s="4"/>
      <c r="P36" s="4"/>
      <c r="Q36" s="4"/>
      <c r="R36" s="4"/>
      <c r="S36" s="4"/>
      <c r="T36" s="4"/>
      <c r="U36" s="4"/>
      <c r="V36" s="4"/>
      <c r="W36" s="4"/>
      <c r="X36" s="3"/>
      <c r="Y36" s="4"/>
      <c r="Z36" s="4"/>
      <c r="AA36" s="4"/>
      <c r="AB36" s="4"/>
      <c r="AC36" s="4"/>
      <c r="AD36" s="4"/>
      <c r="AE36" s="4"/>
      <c r="AF36" s="3"/>
      <c r="AG36" s="4"/>
      <c r="AH36" s="1"/>
      <c r="AI36" s="1"/>
      <c r="AJ36" s="1"/>
      <c r="AK36" s="3"/>
      <c r="AL36" s="1"/>
      <c r="AM36" s="1"/>
      <c r="AN36" s="1"/>
      <c r="AO36" s="1"/>
      <c r="AP36" s="1"/>
      <c r="AQ36" s="1"/>
      <c r="AR36" s="1"/>
      <c r="AS36" s="1"/>
      <c r="AT36" s="1"/>
      <c r="AU36" s="4"/>
      <c r="AV36" s="3"/>
      <c r="AW36" s="1"/>
      <c r="AX36" s="1"/>
      <c r="AY36" s="1"/>
      <c r="AZ36" s="1"/>
      <c r="BA36" s="1"/>
      <c r="BB36" s="1"/>
      <c r="BC36" s="367"/>
      <c r="BD36" s="367"/>
      <c r="BE36" s="1"/>
      <c r="BF36" s="1"/>
    </row>
    <row x14ac:dyDescent="0.25" r="37" customHeight="1" ht="18.75">
      <c r="A37" s="367"/>
      <c r="B37" s="1"/>
      <c r="C37" s="1"/>
      <c r="D37" s="4"/>
      <c r="E37" s="4"/>
      <c r="F37" s="4"/>
      <c r="G37" s="4"/>
      <c r="H37" s="4"/>
      <c r="I37" s="3"/>
      <c r="J37" s="4"/>
      <c r="K37" s="4"/>
      <c r="L37" s="4"/>
      <c r="M37" s="3"/>
      <c r="N37" s="4"/>
      <c r="O37" s="4"/>
      <c r="P37" s="4"/>
      <c r="Q37" s="4"/>
      <c r="R37" s="4"/>
      <c r="S37" s="4"/>
      <c r="T37" s="4"/>
      <c r="U37" s="4"/>
      <c r="V37" s="4"/>
      <c r="W37" s="4"/>
      <c r="X37" s="3"/>
      <c r="Y37" s="4"/>
      <c r="Z37" s="4"/>
      <c r="AA37" s="4"/>
      <c r="AB37" s="4"/>
      <c r="AC37" s="4"/>
      <c r="AD37" s="4"/>
      <c r="AE37" s="4"/>
      <c r="AF37" s="3"/>
      <c r="AG37" s="4"/>
      <c r="AH37" s="1"/>
      <c r="AI37" s="1"/>
      <c r="AJ37" s="1"/>
      <c r="AK37" s="3"/>
      <c r="AL37" s="1"/>
      <c r="AM37" s="1"/>
      <c r="AN37" s="1"/>
      <c r="AO37" s="1"/>
      <c r="AP37" s="1"/>
      <c r="AQ37" s="1"/>
      <c r="AR37" s="1"/>
      <c r="AS37" s="1"/>
      <c r="AT37" s="1"/>
      <c r="AU37" s="4"/>
      <c r="AV37" s="3"/>
      <c r="AW37" s="1"/>
      <c r="AX37" s="1"/>
      <c r="AY37" s="1"/>
      <c r="AZ37" s="1"/>
      <c r="BA37" s="1"/>
      <c r="BB37" s="1"/>
      <c r="BC37" s="367"/>
      <c r="BD37" s="367"/>
      <c r="BE37" s="1"/>
      <c r="BF37" s="1"/>
    </row>
    <row x14ac:dyDescent="0.25" r="38" customHeight="1" ht="18.75">
      <c r="A38" s="367"/>
      <c r="B38" s="1"/>
      <c r="C38" s="1"/>
      <c r="D38" s="4"/>
      <c r="E38" s="4"/>
      <c r="F38" s="4"/>
      <c r="G38" s="4"/>
      <c r="H38" s="4"/>
      <c r="I38" s="3"/>
      <c r="J38" s="4"/>
      <c r="K38" s="4"/>
      <c r="L38" s="4"/>
      <c r="M38" s="3"/>
      <c r="N38" s="4"/>
      <c r="O38" s="4"/>
      <c r="P38" s="4"/>
      <c r="Q38" s="4"/>
      <c r="R38" s="4"/>
      <c r="S38" s="4"/>
      <c r="T38" s="4"/>
      <c r="U38" s="4"/>
      <c r="V38" s="4"/>
      <c r="W38" s="4"/>
      <c r="X38" s="3"/>
      <c r="Y38" s="4"/>
      <c r="Z38" s="4"/>
      <c r="AA38" s="4"/>
      <c r="AB38" s="4"/>
      <c r="AC38" s="4"/>
      <c r="AD38" s="4"/>
      <c r="AE38" s="4"/>
      <c r="AF38" s="3"/>
      <c r="AG38" s="4"/>
      <c r="AH38" s="1"/>
      <c r="AI38" s="1"/>
      <c r="AJ38" s="1"/>
      <c r="AK38" s="3"/>
      <c r="AL38" s="1"/>
      <c r="AM38" s="1"/>
      <c r="AN38" s="1"/>
      <c r="AO38" s="1"/>
      <c r="AP38" s="1"/>
      <c r="AQ38" s="1"/>
      <c r="AR38" s="1"/>
      <c r="AS38" s="1"/>
      <c r="AT38" s="1"/>
      <c r="AU38" s="4"/>
      <c r="AV38" s="3"/>
      <c r="AW38" s="1"/>
      <c r="AX38" s="1"/>
      <c r="AY38" s="1"/>
      <c r="AZ38" s="1"/>
      <c r="BA38" s="1"/>
      <c r="BB38" s="1"/>
      <c r="BC38" s="367"/>
      <c r="BD38" s="367"/>
      <c r="BE38" s="1"/>
      <c r="BF38" s="1"/>
    </row>
    <row x14ac:dyDescent="0.25" r="39" customHeight="1" ht="18.75">
      <c r="A39" s="367"/>
      <c r="B39" s="1"/>
      <c r="C39" s="1"/>
      <c r="D39" s="4"/>
      <c r="E39" s="4"/>
      <c r="F39" s="4"/>
      <c r="G39" s="4"/>
      <c r="H39" s="4"/>
      <c r="I39" s="3"/>
      <c r="J39" s="4"/>
      <c r="K39" s="4"/>
      <c r="L39" s="4"/>
      <c r="M39" s="3"/>
      <c r="N39" s="4"/>
      <c r="O39" s="4"/>
      <c r="P39" s="4"/>
      <c r="Q39" s="4"/>
      <c r="R39" s="4"/>
      <c r="S39" s="4"/>
      <c r="T39" s="4"/>
      <c r="U39" s="4"/>
      <c r="V39" s="4"/>
      <c r="W39" s="4"/>
      <c r="X39" s="3"/>
      <c r="Y39" s="4"/>
      <c r="Z39" s="4"/>
      <c r="AA39" s="4"/>
      <c r="AB39" s="4"/>
      <c r="AC39" s="4"/>
      <c r="AD39" s="4"/>
      <c r="AE39" s="4"/>
      <c r="AF39" s="3"/>
      <c r="AG39" s="4"/>
      <c r="AH39" s="1"/>
      <c r="AI39" s="1"/>
      <c r="AJ39" s="1"/>
      <c r="AK39" s="3"/>
      <c r="AL39" s="1"/>
      <c r="AM39" s="1"/>
      <c r="AN39" s="1"/>
      <c r="AO39" s="1"/>
      <c r="AP39" s="1"/>
      <c r="AQ39" s="1"/>
      <c r="AR39" s="1"/>
      <c r="AS39" s="1"/>
      <c r="AT39" s="1"/>
      <c r="AU39" s="4"/>
      <c r="AV39" s="3"/>
      <c r="AW39" s="1"/>
      <c r="AX39" s="1"/>
      <c r="AY39" s="1"/>
      <c r="AZ39" s="1"/>
      <c r="BA39" s="1"/>
      <c r="BB39" s="1"/>
      <c r="BC39" s="367"/>
      <c r="BD39" s="367"/>
      <c r="BE39" s="1"/>
      <c r="BF39" s="1"/>
    </row>
    <row x14ac:dyDescent="0.25" r="40" customHeight="1" ht="13.5" customFormat="1" s="373">
      <c r="A40" s="374"/>
      <c r="B40" s="374"/>
      <c r="C40" s="374"/>
      <c r="D40" s="378"/>
      <c r="E40" s="378"/>
      <c r="F40" s="378"/>
      <c r="G40" s="378"/>
      <c r="H40" s="378"/>
      <c r="I40" s="382"/>
      <c r="J40" s="378"/>
      <c r="K40" s="378"/>
      <c r="L40" s="378"/>
      <c r="M40" s="382"/>
      <c r="N40" s="378"/>
      <c r="O40" s="378"/>
      <c r="P40" s="378"/>
      <c r="Q40" s="859"/>
      <c r="R40" s="378"/>
      <c r="S40" s="378"/>
      <c r="T40" s="378"/>
      <c r="U40" s="378"/>
      <c r="V40" s="378"/>
      <c r="W40" s="378"/>
      <c r="X40" s="382"/>
      <c r="Y40" s="378"/>
      <c r="Z40" s="378"/>
      <c r="AA40" s="378"/>
      <c r="AB40" s="378"/>
      <c r="AC40" s="378"/>
      <c r="AD40" s="378"/>
      <c r="AE40" s="378"/>
      <c r="AF40" s="382"/>
      <c r="AG40" s="378"/>
      <c r="AH40" s="374"/>
      <c r="AI40" s="374"/>
      <c r="AJ40" s="374"/>
      <c r="AK40" s="382"/>
      <c r="AL40" s="374"/>
      <c r="AM40" s="374"/>
      <c r="AN40" s="374"/>
      <c r="AO40" s="374"/>
      <c r="AP40" s="374"/>
      <c r="AQ40" s="374"/>
      <c r="AR40" s="374"/>
      <c r="AS40" s="374"/>
      <c r="AT40" s="374"/>
      <c r="AU40" s="378"/>
      <c r="AV40" s="382"/>
      <c r="AW40" s="374"/>
      <c r="AX40" s="374"/>
      <c r="AY40" s="374"/>
      <c r="AZ40" s="374"/>
      <c r="BA40" s="374"/>
      <c r="BB40" s="374"/>
      <c r="BC40" s="374"/>
      <c r="BD40" s="374"/>
      <c r="BE40" s="374"/>
      <c r="BF40" s="374"/>
    </row>
  </sheetData>
  <mergeCells count="19">
    <mergeCell ref="D1:AZ1"/>
    <mergeCell ref="C4:BA4"/>
    <mergeCell ref="BE7:BF7"/>
    <mergeCell ref="C15:BA15"/>
    <mergeCell ref="X17:AB17"/>
    <mergeCell ref="AV17:BA17"/>
    <mergeCell ref="C18:D18"/>
    <mergeCell ref="M18:W18"/>
    <mergeCell ref="X18:AB18"/>
    <mergeCell ref="AK18:AU18"/>
    <mergeCell ref="AV18:BA18"/>
    <mergeCell ref="D26:J26"/>
    <mergeCell ref="G27:G28"/>
    <mergeCell ref="H27:H28"/>
    <mergeCell ref="I27:I28"/>
    <mergeCell ref="J27:J28"/>
    <mergeCell ref="K27:K28"/>
    <mergeCell ref="L27:L28"/>
    <mergeCell ref="N27:AS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F28"/>
  <sheetViews>
    <sheetView workbookViewId="0"/>
  </sheetViews>
  <sheetFormatPr defaultRowHeight="15" x14ac:dyDescent="0.25"/>
  <cols>
    <col min="1" max="1" style="157" width="9.147857142857141" customWidth="1" bestFit="1"/>
    <col min="2" max="2" style="176" width="9.147857142857141" customWidth="1" bestFit="1"/>
    <col min="3" max="3" style="740" width="17.14785714285714" customWidth="1" bestFit="1"/>
    <col min="4" max="4" style="740" width="8.862142857142858" customWidth="1" bestFit="1"/>
    <col min="5" max="5" style="740" width="7.719285714285714" customWidth="1" bestFit="1"/>
    <col min="6" max="6" style="740" width="7.719285714285714" customWidth="1" bestFit="1"/>
    <col min="7" max="7" style="740" width="7.719285714285714" customWidth="1" bestFit="1"/>
    <col min="8" max="8" style="740" width="7.719285714285714" customWidth="1" bestFit="1"/>
    <col min="9" max="9" style="740" width="9.43357142857143" customWidth="1" bestFit="1"/>
    <col min="10" max="10" style="740" width="7.719285714285714" customWidth="1" bestFit="1"/>
    <col min="11" max="11" style="740" width="7.719285714285714" customWidth="1" bestFit="1"/>
    <col min="12" max="12" style="176" width="7.719285714285714" customWidth="1" bestFit="1"/>
    <col min="13" max="13" style="176" width="10.43357142857143" customWidth="1" bestFit="1"/>
    <col min="14" max="14" style="176" width="7.719285714285714" customWidth="1" bestFit="1"/>
    <col min="15" max="15" style="740" width="7.719285714285714" customWidth="1" bestFit="1"/>
    <col min="16" max="16" style="176" width="7.719285714285714" customWidth="1" bestFit="1"/>
    <col min="17" max="17" style="740" width="7.719285714285714" customWidth="1" bestFit="1"/>
    <col min="18" max="18" style="740" width="7.719285714285714" customWidth="1" bestFit="1"/>
    <col min="19" max="19" style="740" width="7.719285714285714" customWidth="1" bestFit="1"/>
    <col min="20" max="20" style="740" width="10.576428571428572" customWidth="1" bestFit="1"/>
    <col min="21" max="21" style="740" width="7.719285714285714" customWidth="1" bestFit="1"/>
    <col min="22" max="22" style="740" width="7.719285714285714" customWidth="1" bestFit="1"/>
    <col min="23" max="23" style="176" width="7.719285714285714" customWidth="1" bestFit="1"/>
    <col min="24" max="24" style="740" width="12.290714285714287" customWidth="1" bestFit="1"/>
    <col min="25" max="25" style="176" width="12.290714285714287" customWidth="1" bestFit="1"/>
    <col min="26" max="26" style="740" width="7.719285714285714" customWidth="1" bestFit="1"/>
    <col min="27" max="27" style="176" width="7.719285714285714" customWidth="1" bestFit="1"/>
    <col min="28" max="28" style="740" width="7.719285714285714" customWidth="1" bestFit="1"/>
    <col min="29" max="29" style="176" width="7.719285714285714" customWidth="1" bestFit="1"/>
    <col min="30" max="30" style="740" width="7.719285714285714" customWidth="1" bestFit="1"/>
    <col min="31" max="31" style="740" width="7.719285714285714" customWidth="1" bestFit="1"/>
    <col min="32" max="32" style="740" width="7.719285714285714" customWidth="1" bestFit="1"/>
    <col min="33" max="33" style="740" width="10.576428571428572" customWidth="1" bestFit="1"/>
    <col min="34" max="34" style="740" width="7.719285714285714" customWidth="1" bestFit="1"/>
    <col min="35" max="35" style="740" width="7.719285714285714" customWidth="1" bestFit="1"/>
    <col min="36" max="36" style="176" width="7.719285714285714" customWidth="1" bestFit="1"/>
    <col min="37" max="37" style="176" width="7.719285714285714" customWidth="1" bestFit="1"/>
    <col min="38" max="38" style="176" width="7.719285714285714" customWidth="1" bestFit="1"/>
    <col min="39" max="39" style="176" width="7.719285714285714" customWidth="1" bestFit="1"/>
    <col min="40" max="40" style="176" width="7.719285714285714" customWidth="1" bestFit="1"/>
    <col min="41" max="41" style="176" width="7.719285714285714" customWidth="1" bestFit="1"/>
    <col min="42" max="42" style="740" width="7.719285714285714" customWidth="1" bestFit="1"/>
    <col min="43" max="43" style="176" width="7.719285714285714" customWidth="1" bestFit="1"/>
    <col min="44" max="44" style="740" width="11.719285714285713" customWidth="1" bestFit="1"/>
    <col min="45" max="45" style="740" width="11.719285714285713" customWidth="1" bestFit="1"/>
    <col min="46" max="46" style="740" width="7.719285714285714" customWidth="1" bestFit="1"/>
    <col min="47" max="47" style="740" width="10.576428571428572" customWidth="1" bestFit="1"/>
    <col min="48" max="48" style="740" width="7.719285714285714" customWidth="1" bestFit="1"/>
    <col min="49" max="49" style="740" width="7.719285714285714" customWidth="1" bestFit="1"/>
    <col min="50" max="50" style="176" width="7.719285714285714" customWidth="1" bestFit="1"/>
    <col min="51" max="51" style="176" width="7.719285714285714" customWidth="1" bestFit="1"/>
    <col min="52" max="52" style="176" width="7.719285714285714" customWidth="1" bestFit="1"/>
    <col min="53" max="53" style="176" width="7.719285714285714" customWidth="1" bestFit="1"/>
    <col min="54" max="54" style="176" width="7.719285714285714" customWidth="1" bestFit="1"/>
    <col min="55" max="55" style="176" width="7.719285714285714" customWidth="1" bestFit="1"/>
    <col min="56" max="56" style="176" width="7.719285714285714" customWidth="1" bestFit="1"/>
    <col min="57" max="57" style="176" width="9.147857142857141" customWidth="1" bestFit="1"/>
    <col min="58" max="58" style="176" width="9.147857142857141" customWidth="1" bestFit="1"/>
    <col min="59" max="59" style="176" width="9.147857142857141" customWidth="1" bestFit="1"/>
    <col min="60" max="60" style="176" width="9.147857142857141" customWidth="1" bestFit="1"/>
    <col min="61" max="61" style="176" width="9.147857142857141" customWidth="1" bestFit="1"/>
    <col min="62" max="62" style="176" width="9.147857142857141" customWidth="1" bestFit="1"/>
    <col min="63" max="63" style="176" width="9.147857142857141" customWidth="1" bestFit="1"/>
    <col min="64" max="64" style="740" width="12.005" customWidth="1" bestFit="1"/>
    <col min="65" max="65" style="176" width="12.005" customWidth="1" bestFit="1"/>
    <col min="66" max="66" style="740" width="13.576428571428572" customWidth="1" bestFit="1"/>
    <col min="67" max="67" style="176" width="13.576428571428572" customWidth="1" bestFit="1"/>
    <col min="68" max="68" style="176" width="13.576428571428572" customWidth="1" bestFit="1"/>
    <col min="69" max="69" style="176" width="13.576428571428572" customWidth="1" bestFit="1"/>
    <col min="70" max="70" style="176" width="13.576428571428572" customWidth="1" bestFit="1"/>
    <col min="71" max="71" style="176" width="13.576428571428572" customWidth="1" bestFit="1"/>
    <col min="72" max="72" style="176" width="13.576428571428572" customWidth="1" bestFit="1"/>
    <col min="73" max="73" style="176" width="13.576428571428572" customWidth="1" bestFit="1"/>
    <col min="74" max="74" style="176" width="13.576428571428572" customWidth="1" bestFit="1"/>
    <col min="75" max="75" style="176" width="13.576428571428572" customWidth="1" bestFit="1"/>
    <col min="76" max="76" style="176" width="13.576428571428572" customWidth="1" bestFit="1"/>
    <col min="77" max="77" style="176" width="13.576428571428572" customWidth="1" bestFit="1"/>
    <col min="78" max="78" style="176" width="13.576428571428572" customWidth="1" bestFit="1"/>
    <col min="79" max="79" style="176" width="13.576428571428572" customWidth="1" bestFit="1"/>
    <col min="80" max="80" style="176" width="13.576428571428572" customWidth="1" bestFit="1"/>
    <col min="81" max="81" style="176" width="13.576428571428572" customWidth="1" bestFit="1"/>
    <col min="82" max="82" style="176" width="13.576428571428572" customWidth="1" bestFit="1"/>
    <col min="83" max="83" style="176" width="13.576428571428572" customWidth="1" bestFit="1"/>
    <col min="84" max="84" style="176" width="13.576428571428572" customWidth="1" bestFit="1"/>
  </cols>
  <sheetData>
    <row x14ac:dyDescent="0.25" r="1" customHeight="1" ht="18.75">
      <c r="A1" s="1"/>
      <c r="B1" s="741"/>
      <c r="C1" s="3"/>
      <c r="D1" s="3"/>
      <c r="E1" s="3"/>
      <c r="F1" s="3"/>
      <c r="G1" s="3"/>
      <c r="H1" s="3"/>
      <c r="I1" s="3"/>
      <c r="J1" s="3"/>
      <c r="K1" s="3"/>
      <c r="L1" s="741"/>
      <c r="M1" s="741"/>
      <c r="N1" s="741"/>
      <c r="O1" s="3"/>
      <c r="P1" s="741"/>
      <c r="Q1" s="3"/>
      <c r="R1" s="3"/>
      <c r="S1" s="3"/>
      <c r="T1" s="3"/>
      <c r="U1" s="3"/>
      <c r="V1" s="3"/>
      <c r="W1" s="741"/>
      <c r="X1" s="3"/>
      <c r="Y1" s="741"/>
      <c r="Z1" s="3"/>
      <c r="AA1" s="741"/>
      <c r="AB1" s="3"/>
      <c r="AC1" s="741"/>
      <c r="AD1" s="3"/>
      <c r="AE1" s="3"/>
      <c r="AF1" s="3"/>
      <c r="AG1" s="3"/>
      <c r="AH1" s="3"/>
      <c r="AI1" s="3"/>
      <c r="AJ1" s="741"/>
      <c r="AK1" s="741"/>
      <c r="AL1" s="741"/>
      <c r="AM1" s="741"/>
      <c r="AN1" s="741"/>
      <c r="AO1" s="741"/>
      <c r="AP1" s="3"/>
      <c r="AQ1" s="741"/>
      <c r="AR1" s="3"/>
      <c r="AS1" s="3"/>
      <c r="AT1" s="3"/>
      <c r="AU1" s="3"/>
      <c r="AV1" s="3"/>
      <c r="AW1" s="3"/>
      <c r="AX1" s="741"/>
      <c r="AY1" s="741"/>
      <c r="AZ1" s="741"/>
      <c r="BA1" s="741"/>
      <c r="BB1" s="741"/>
      <c r="BC1" s="741"/>
      <c r="BD1" s="741"/>
      <c r="BE1" s="741"/>
      <c r="BF1" s="741"/>
      <c r="BG1" s="741"/>
      <c r="BH1" s="741"/>
      <c r="BI1" s="741"/>
      <c r="BJ1" s="741"/>
      <c r="BK1" s="741"/>
      <c r="BL1" s="3"/>
      <c r="BM1" s="741"/>
      <c r="BN1" s="3"/>
      <c r="BO1" s="741"/>
      <c r="BP1" s="741"/>
      <c r="BQ1" s="741"/>
      <c r="BR1" s="741"/>
      <c r="BS1" s="741"/>
      <c r="BT1" s="741"/>
      <c r="BU1" s="741"/>
      <c r="BV1" s="741"/>
      <c r="BW1" s="741"/>
      <c r="BX1" s="741"/>
      <c r="BY1" s="741"/>
      <c r="BZ1" s="741"/>
      <c r="CA1" s="741"/>
      <c r="CB1" s="741"/>
      <c r="CC1" s="741"/>
      <c r="CD1" s="741"/>
      <c r="CE1" s="741"/>
      <c r="CF1" s="741"/>
    </row>
    <row x14ac:dyDescent="0.25" r="2" customHeight="1" ht="18.75">
      <c r="A2" s="1"/>
      <c r="B2" s="741"/>
      <c r="C2" s="3"/>
      <c r="D2" s="3"/>
      <c r="E2" s="3"/>
      <c r="F2" s="3"/>
      <c r="G2" s="3"/>
      <c r="H2" s="3"/>
      <c r="I2" s="3"/>
      <c r="J2" s="3"/>
      <c r="K2" s="3"/>
      <c r="L2" s="741"/>
      <c r="M2" s="741"/>
      <c r="N2" s="741"/>
      <c r="O2" s="3"/>
      <c r="P2" s="741"/>
      <c r="Q2" s="3"/>
      <c r="R2" s="3"/>
      <c r="S2" s="3"/>
      <c r="T2" s="3"/>
      <c r="U2" s="3"/>
      <c r="V2" s="3"/>
      <c r="W2" s="741"/>
      <c r="X2" s="3"/>
      <c r="Y2" s="741"/>
      <c r="Z2" s="3"/>
      <c r="AA2" s="741"/>
      <c r="AB2" s="3"/>
      <c r="AC2" s="741"/>
      <c r="AD2" s="3"/>
      <c r="AE2" s="3"/>
      <c r="AF2" s="3"/>
      <c r="AG2" s="3"/>
      <c r="AH2" s="3"/>
      <c r="AI2" s="3"/>
      <c r="AJ2" s="741"/>
      <c r="AK2" s="741"/>
      <c r="AL2" s="741"/>
      <c r="AM2" s="741"/>
      <c r="AN2" s="741"/>
      <c r="AO2" s="741"/>
      <c r="AP2" s="3"/>
      <c r="AQ2" s="741"/>
      <c r="AR2" s="3"/>
      <c r="AS2" s="3"/>
      <c r="AT2" s="3"/>
      <c r="AU2" s="3"/>
      <c r="AV2" s="3"/>
      <c r="AW2" s="3"/>
      <c r="AX2" s="741"/>
      <c r="AY2" s="741"/>
      <c r="AZ2" s="741"/>
      <c r="BA2" s="741"/>
      <c r="BB2" s="741"/>
      <c r="BC2" s="741"/>
      <c r="BD2" s="741"/>
      <c r="BE2" s="741"/>
      <c r="BF2" s="741"/>
      <c r="BG2" s="741"/>
      <c r="BH2" s="741"/>
      <c r="BI2" s="741"/>
      <c r="BJ2" s="741"/>
      <c r="BK2" s="741"/>
      <c r="BL2" s="3"/>
      <c r="BM2" s="741"/>
      <c r="BN2" s="3"/>
      <c r="BO2" s="741"/>
      <c r="BP2" s="741"/>
      <c r="BQ2" s="741"/>
      <c r="BR2" s="741"/>
      <c r="BS2" s="741"/>
      <c r="BT2" s="741"/>
      <c r="BU2" s="741"/>
      <c r="BV2" s="741"/>
      <c r="BW2" s="741"/>
      <c r="BX2" s="741"/>
      <c r="BY2" s="741"/>
      <c r="BZ2" s="741"/>
      <c r="CA2" s="741"/>
      <c r="CB2" s="741"/>
      <c r="CC2" s="741"/>
      <c r="CD2" s="741"/>
      <c r="CE2" s="741"/>
      <c r="CF2" s="741"/>
    </row>
    <row x14ac:dyDescent="0.25" r="3" customHeight="1" ht="18.75">
      <c r="A3" s="1"/>
      <c r="B3" s="407"/>
      <c r="C3" s="465"/>
      <c r="D3" s="465"/>
      <c r="E3" s="465"/>
      <c r="F3" s="465"/>
      <c r="G3" s="465"/>
      <c r="H3" s="465"/>
      <c r="I3" s="465"/>
      <c r="J3" s="465"/>
      <c r="K3" s="465"/>
      <c r="L3" s="407"/>
      <c r="M3" s="407"/>
      <c r="N3" s="407"/>
      <c r="O3" s="465"/>
      <c r="P3" s="407"/>
      <c r="Q3" s="465"/>
      <c r="R3" s="465"/>
      <c r="S3" s="465"/>
      <c r="T3" s="465"/>
      <c r="U3" s="465"/>
      <c r="V3" s="465"/>
      <c r="W3" s="407"/>
      <c r="X3" s="465"/>
      <c r="Y3" s="407"/>
      <c r="Z3" s="465"/>
      <c r="AA3" s="407"/>
      <c r="AB3" s="465"/>
      <c r="AC3" s="407"/>
      <c r="AD3" s="465"/>
      <c r="AE3" s="465"/>
      <c r="AF3" s="465"/>
      <c r="AG3" s="465"/>
      <c r="AH3" s="465"/>
      <c r="AI3" s="465"/>
      <c r="AJ3" s="407"/>
      <c r="AK3" s="407"/>
      <c r="AL3" s="407"/>
      <c r="AM3" s="407"/>
      <c r="AN3" s="407"/>
      <c r="AO3" s="407"/>
      <c r="AP3" s="465"/>
      <c r="AQ3" s="407"/>
      <c r="AR3" s="465"/>
      <c r="AS3" s="465"/>
      <c r="AT3" s="465"/>
      <c r="AU3" s="465"/>
      <c r="AV3" s="465"/>
      <c r="AW3" s="465"/>
      <c r="AX3" s="407"/>
      <c r="AY3" s="407"/>
      <c r="AZ3" s="407"/>
      <c r="BA3" s="407"/>
      <c r="BB3" s="407"/>
      <c r="BC3" s="407"/>
      <c r="BD3" s="407"/>
      <c r="BE3" s="407"/>
      <c r="BF3" s="407"/>
      <c r="BG3" s="407"/>
      <c r="BH3" s="407"/>
      <c r="BI3" s="407"/>
      <c r="BJ3" s="407"/>
      <c r="BK3" s="407"/>
      <c r="BL3" s="465"/>
      <c r="BM3" s="407"/>
      <c r="BN3" s="465"/>
      <c r="BO3" s="407"/>
      <c r="BP3" s="407"/>
      <c r="BQ3" s="407"/>
      <c r="BR3" s="407"/>
      <c r="BS3" s="407"/>
      <c r="BT3" s="407"/>
      <c r="BU3" s="407"/>
      <c r="BV3" s="407"/>
      <c r="BW3" s="407"/>
      <c r="BX3" s="407"/>
      <c r="BY3" s="407"/>
      <c r="BZ3" s="407"/>
      <c r="CA3" s="407"/>
      <c r="CB3" s="407"/>
      <c r="CC3" s="407"/>
      <c r="CD3" s="407"/>
      <c r="CE3" s="407"/>
      <c r="CF3" s="407"/>
    </row>
    <row x14ac:dyDescent="0.25" r="4" customHeight="1" ht="41.25">
      <c r="A4" s="1"/>
      <c r="B4" s="407"/>
      <c r="C4" s="3"/>
      <c r="D4" s="3"/>
      <c r="E4" s="3"/>
      <c r="F4" s="3"/>
      <c r="G4" s="3"/>
      <c r="H4" s="3"/>
      <c r="I4" s="3"/>
      <c r="J4" s="3"/>
      <c r="K4" s="3"/>
      <c r="L4" s="741"/>
      <c r="M4" s="742" t="s">
        <v>465</v>
      </c>
      <c r="N4" s="743"/>
      <c r="O4" s="744"/>
      <c r="P4" s="743"/>
      <c r="Q4" s="744"/>
      <c r="R4" s="744"/>
      <c r="S4" s="744"/>
      <c r="T4" s="744"/>
      <c r="U4" s="744"/>
      <c r="V4" s="744"/>
      <c r="W4" s="743"/>
      <c r="X4" s="744"/>
      <c r="Y4" s="743"/>
      <c r="Z4" s="744"/>
      <c r="AA4" s="743"/>
      <c r="AB4" s="744"/>
      <c r="AC4" s="743"/>
      <c r="AD4" s="744"/>
      <c r="AE4" s="744"/>
      <c r="AF4" s="744"/>
      <c r="AG4" s="744"/>
      <c r="AH4" s="744"/>
      <c r="AI4" s="744"/>
      <c r="AJ4" s="743"/>
      <c r="AK4" s="743"/>
      <c r="AL4" s="743"/>
      <c r="AM4" s="743"/>
      <c r="AN4" s="741"/>
      <c r="AO4" s="745" t="s">
        <v>466</v>
      </c>
      <c r="AP4" s="746"/>
      <c r="AQ4" s="747"/>
      <c r="AR4" s="746"/>
      <c r="AS4" s="746"/>
      <c r="AT4" s="746"/>
      <c r="AU4" s="748"/>
      <c r="AV4" s="3"/>
      <c r="AW4" s="3"/>
      <c r="AX4" s="741"/>
      <c r="AY4" s="741"/>
      <c r="AZ4" s="741"/>
      <c r="BA4" s="741"/>
      <c r="BB4" s="741"/>
      <c r="BC4" s="741"/>
      <c r="BD4" s="741"/>
      <c r="BE4" s="741"/>
      <c r="BF4" s="741"/>
      <c r="BG4" s="741"/>
      <c r="BH4" s="741"/>
      <c r="BI4" s="741"/>
      <c r="BJ4" s="741"/>
      <c r="BK4" s="741"/>
      <c r="BL4" s="3"/>
      <c r="BM4" s="741"/>
      <c r="BN4" s="3"/>
      <c r="BO4" s="741"/>
      <c r="BP4" s="741"/>
      <c r="BQ4" s="741"/>
      <c r="BR4" s="741"/>
      <c r="BS4" s="741"/>
      <c r="BT4" s="741"/>
      <c r="BU4" s="741"/>
      <c r="BV4" s="741"/>
      <c r="BW4" s="741"/>
      <c r="BX4" s="741"/>
      <c r="BY4" s="741"/>
      <c r="BZ4" s="741"/>
      <c r="CA4" s="741"/>
      <c r="CB4" s="741"/>
      <c r="CC4" s="741"/>
      <c r="CD4" s="741"/>
      <c r="CE4" s="741"/>
      <c r="CF4" s="407"/>
    </row>
    <row x14ac:dyDescent="0.25" r="5" customHeight="1" ht="18.75">
      <c r="A5" s="1"/>
      <c r="B5" s="407"/>
      <c r="C5" s="3"/>
      <c r="D5" s="3"/>
      <c r="E5" s="3"/>
      <c r="F5" s="3"/>
      <c r="G5" s="3"/>
      <c r="H5" s="3"/>
      <c r="I5" s="3"/>
      <c r="J5" s="3"/>
      <c r="K5" s="3"/>
      <c r="L5" s="741"/>
      <c r="M5" s="743"/>
      <c r="N5" s="743"/>
      <c r="O5" s="744"/>
      <c r="P5" s="743"/>
      <c r="Q5" s="744"/>
      <c r="R5" s="744"/>
      <c r="S5" s="744"/>
      <c r="T5" s="744"/>
      <c r="U5" s="744"/>
      <c r="V5" s="744"/>
      <c r="W5" s="743"/>
      <c r="X5" s="744"/>
      <c r="Y5" s="743"/>
      <c r="Z5" s="744"/>
      <c r="AA5" s="743"/>
      <c r="AB5" s="744"/>
      <c r="AC5" s="743"/>
      <c r="AD5" s="744"/>
      <c r="AE5" s="744"/>
      <c r="AF5" s="744"/>
      <c r="AG5" s="744"/>
      <c r="AH5" s="744"/>
      <c r="AI5" s="744"/>
      <c r="AJ5" s="743"/>
      <c r="AK5" s="743"/>
      <c r="AL5" s="743"/>
      <c r="AM5" s="743"/>
      <c r="AN5" s="741"/>
      <c r="AO5" s="741"/>
      <c r="AP5" s="3"/>
      <c r="AQ5" s="741"/>
      <c r="AR5" s="3"/>
      <c r="AS5" s="3"/>
      <c r="AT5" s="3"/>
      <c r="AU5" s="3"/>
      <c r="AV5" s="3"/>
      <c r="AW5" s="3"/>
      <c r="AX5" s="741"/>
      <c r="AY5" s="741"/>
      <c r="AZ5" s="741"/>
      <c r="BA5" s="741"/>
      <c r="BB5" s="741"/>
      <c r="BC5" s="741"/>
      <c r="BD5" s="741"/>
      <c r="BE5" s="741"/>
      <c r="BF5" s="741"/>
      <c r="BG5" s="741"/>
      <c r="BH5" s="741"/>
      <c r="BI5" s="741"/>
      <c r="BJ5" s="741"/>
      <c r="BK5" s="741"/>
      <c r="BL5" s="3"/>
      <c r="BM5" s="741"/>
      <c r="BN5" s="3"/>
      <c r="BO5" s="741"/>
      <c r="BP5" s="741"/>
      <c r="BQ5" s="741"/>
      <c r="BR5" s="741"/>
      <c r="BS5" s="741"/>
      <c r="BT5" s="741"/>
      <c r="BU5" s="741"/>
      <c r="BV5" s="741"/>
      <c r="BW5" s="741"/>
      <c r="BX5" s="741"/>
      <c r="BY5" s="741"/>
      <c r="BZ5" s="741"/>
      <c r="CA5" s="741"/>
      <c r="CB5" s="741"/>
      <c r="CC5" s="741"/>
      <c r="CD5" s="741"/>
      <c r="CE5" s="741"/>
      <c r="CF5" s="407"/>
    </row>
    <row x14ac:dyDescent="0.25" r="6" customHeight="1" ht="15">
      <c r="A6" s="1"/>
      <c r="B6" s="407"/>
      <c r="C6" s="3"/>
      <c r="D6" s="3"/>
      <c r="E6" s="3"/>
      <c r="F6" s="3"/>
      <c r="G6" s="3"/>
      <c r="H6" s="3"/>
      <c r="I6" s="3"/>
      <c r="J6" s="3"/>
      <c r="K6" s="3"/>
      <c r="L6" s="741"/>
      <c r="M6" s="743"/>
      <c r="N6" s="743"/>
      <c r="O6" s="744"/>
      <c r="P6" s="743"/>
      <c r="Q6" s="744"/>
      <c r="R6" s="744"/>
      <c r="S6" s="744"/>
      <c r="T6" s="744"/>
      <c r="U6" s="744"/>
      <c r="V6" s="744"/>
      <c r="W6" s="743"/>
      <c r="X6" s="744"/>
      <c r="Y6" s="743"/>
      <c r="Z6" s="744"/>
      <c r="AA6" s="743"/>
      <c r="AB6" s="744"/>
      <c r="AC6" s="743"/>
      <c r="AD6" s="744"/>
      <c r="AE6" s="744"/>
      <c r="AF6" s="744"/>
      <c r="AG6" s="744"/>
      <c r="AH6" s="744"/>
      <c r="AI6" s="744"/>
      <c r="AJ6" s="743"/>
      <c r="AK6" s="743"/>
      <c r="AL6" s="743"/>
      <c r="AM6" s="743"/>
      <c r="AN6" s="741"/>
      <c r="AO6" s="741"/>
      <c r="AP6" s="749"/>
      <c r="AQ6" s="750"/>
      <c r="AR6" s="751"/>
      <c r="AS6" s="751"/>
      <c r="AT6" s="752"/>
      <c r="AU6" s="3"/>
      <c r="AV6" s="3"/>
      <c r="AW6" s="3"/>
      <c r="AX6" s="741"/>
      <c r="AY6" s="741"/>
      <c r="AZ6" s="741"/>
      <c r="BA6" s="741"/>
      <c r="BB6" s="741"/>
      <c r="BC6" s="741"/>
      <c r="BD6" s="741"/>
      <c r="BE6" s="741"/>
      <c r="BF6" s="741"/>
      <c r="BG6" s="741"/>
      <c r="BH6" s="741"/>
      <c r="BI6" s="741"/>
      <c r="BJ6" s="741"/>
      <c r="BK6" s="741"/>
      <c r="BL6" s="3"/>
      <c r="BM6" s="741"/>
      <c r="BN6" s="3"/>
      <c r="BO6" s="741"/>
      <c r="BP6" s="741"/>
      <c r="BQ6" s="741"/>
      <c r="BR6" s="741"/>
      <c r="BS6" s="741"/>
      <c r="BT6" s="741"/>
      <c r="BU6" s="741"/>
      <c r="BV6" s="741"/>
      <c r="BW6" s="741"/>
      <c r="BX6" s="741"/>
      <c r="BY6" s="741"/>
      <c r="BZ6" s="741"/>
      <c r="CA6" s="741"/>
      <c r="CB6" s="741"/>
      <c r="CC6" s="741"/>
      <c r="CD6" s="741"/>
      <c r="CE6" s="741"/>
      <c r="CF6" s="407"/>
    </row>
    <row x14ac:dyDescent="0.25" r="7" customHeight="1" ht="15.75">
      <c r="A7" s="1"/>
      <c r="B7" s="407"/>
      <c r="C7" s="3"/>
      <c r="D7" s="3"/>
      <c r="E7" s="3"/>
      <c r="F7" s="3"/>
      <c r="G7" s="3"/>
      <c r="H7" s="3"/>
      <c r="I7" s="3"/>
      <c r="J7" s="3"/>
      <c r="K7" s="3"/>
      <c r="L7" s="741"/>
      <c r="M7" s="743"/>
      <c r="N7" s="743"/>
      <c r="O7" s="744"/>
      <c r="P7" s="743"/>
      <c r="Q7" s="744"/>
      <c r="R7" s="744"/>
      <c r="S7" s="744"/>
      <c r="T7" s="744"/>
      <c r="U7" s="744"/>
      <c r="V7" s="744"/>
      <c r="W7" s="743"/>
      <c r="X7" s="744"/>
      <c r="Y7" s="743"/>
      <c r="Z7" s="744"/>
      <c r="AA7" s="743"/>
      <c r="AB7" s="744"/>
      <c r="AC7" s="743"/>
      <c r="AD7" s="744"/>
      <c r="AE7" s="744"/>
      <c r="AF7" s="744"/>
      <c r="AG7" s="744"/>
      <c r="AH7" s="744"/>
      <c r="AI7" s="744"/>
      <c r="AJ7" s="743"/>
      <c r="AK7" s="743"/>
      <c r="AL7" s="743"/>
      <c r="AM7" s="743"/>
      <c r="AN7" s="741"/>
      <c r="AO7" s="741"/>
      <c r="AP7" s="753"/>
      <c r="AQ7" s="754"/>
      <c r="AR7" s="755"/>
      <c r="AS7" s="755"/>
      <c r="AT7" s="756"/>
      <c r="AU7" s="3"/>
      <c r="AV7" s="3"/>
      <c r="AW7" s="3"/>
      <c r="AX7" s="741"/>
      <c r="AY7" s="741"/>
      <c r="AZ7" s="741"/>
      <c r="BA7" s="741"/>
      <c r="BB7" s="741"/>
      <c r="BC7" s="741"/>
      <c r="BD7" s="741"/>
      <c r="BE7" s="741"/>
      <c r="BF7" s="741"/>
      <c r="BG7" s="741"/>
      <c r="BH7" s="741"/>
      <c r="BI7" s="741"/>
      <c r="BJ7" s="741"/>
      <c r="BK7" s="741"/>
      <c r="BL7" s="3"/>
      <c r="BM7" s="741"/>
      <c r="BN7" s="3"/>
      <c r="BO7" s="741"/>
      <c r="BP7" s="741"/>
      <c r="BQ7" s="741"/>
      <c r="BR7" s="741"/>
      <c r="BS7" s="741"/>
      <c r="BT7" s="741"/>
      <c r="BU7" s="741"/>
      <c r="BV7" s="741"/>
      <c r="BW7" s="741"/>
      <c r="BX7" s="741"/>
      <c r="BY7" s="741"/>
      <c r="BZ7" s="741"/>
      <c r="CA7" s="741"/>
      <c r="CB7" s="741"/>
      <c r="CC7" s="741"/>
      <c r="CD7" s="741"/>
      <c r="CE7" s="741"/>
      <c r="CF7" s="407"/>
    </row>
    <row x14ac:dyDescent="0.25" r="8" customHeight="1" ht="18.75">
      <c r="A8" s="1"/>
      <c r="B8" s="407"/>
      <c r="C8" s="3"/>
      <c r="D8" s="3"/>
      <c r="E8" s="3"/>
      <c r="F8" s="3"/>
      <c r="G8" s="3"/>
      <c r="H8" s="3"/>
      <c r="I8" s="3"/>
      <c r="J8" s="3"/>
      <c r="K8" s="3"/>
      <c r="L8" s="741"/>
      <c r="M8" s="743"/>
      <c r="N8" s="743"/>
      <c r="O8" s="744"/>
      <c r="P8" s="743"/>
      <c r="Q8" s="744"/>
      <c r="R8" s="744"/>
      <c r="S8" s="744"/>
      <c r="T8" s="744"/>
      <c r="U8" s="744"/>
      <c r="V8" s="744"/>
      <c r="W8" s="743"/>
      <c r="X8" s="744"/>
      <c r="Y8" s="743"/>
      <c r="Z8" s="744"/>
      <c r="AA8" s="743"/>
      <c r="AB8" s="744"/>
      <c r="AC8" s="743"/>
      <c r="AD8" s="744"/>
      <c r="AE8" s="744"/>
      <c r="AF8" s="744"/>
      <c r="AG8" s="744"/>
      <c r="AH8" s="744"/>
      <c r="AI8" s="744"/>
      <c r="AJ8" s="743"/>
      <c r="AK8" s="743"/>
      <c r="AL8" s="743"/>
      <c r="AM8" s="743"/>
      <c r="AN8" s="741"/>
      <c r="AO8" s="741"/>
      <c r="AP8" s="757"/>
      <c r="AQ8" s="758"/>
      <c r="AR8" s="759"/>
      <c r="AS8" s="759"/>
      <c r="AT8" s="760"/>
      <c r="AU8" s="3"/>
      <c r="AV8" s="3"/>
      <c r="AW8" s="3"/>
      <c r="AX8" s="741"/>
      <c r="AY8" s="741"/>
      <c r="AZ8" s="741"/>
      <c r="BA8" s="741"/>
      <c r="BB8" s="741"/>
      <c r="BC8" s="741"/>
      <c r="BD8" s="741"/>
      <c r="BE8" s="741"/>
      <c r="BF8" s="741"/>
      <c r="BG8" s="741"/>
      <c r="BH8" s="741"/>
      <c r="BI8" s="741"/>
      <c r="BJ8" s="741"/>
      <c r="BK8" s="741"/>
      <c r="BL8" s="3"/>
      <c r="BM8" s="741"/>
      <c r="BN8" s="3"/>
      <c r="BO8" s="741"/>
      <c r="BP8" s="741"/>
      <c r="BQ8" s="741"/>
      <c r="BR8" s="741"/>
      <c r="BS8" s="741"/>
      <c r="BT8" s="741"/>
      <c r="BU8" s="741"/>
      <c r="BV8" s="741"/>
      <c r="BW8" s="741"/>
      <c r="BX8" s="741"/>
      <c r="BY8" s="741"/>
      <c r="BZ8" s="741"/>
      <c r="CA8" s="741"/>
      <c r="CB8" s="741"/>
      <c r="CC8" s="741"/>
      <c r="CD8" s="741"/>
      <c r="CE8" s="741"/>
      <c r="CF8" s="407"/>
    </row>
    <row x14ac:dyDescent="0.25" r="9" customHeight="1" ht="18.75">
      <c r="A9" s="1"/>
      <c r="B9" s="407"/>
      <c r="C9" s="3"/>
      <c r="D9" s="3"/>
      <c r="E9" s="3"/>
      <c r="F9" s="3"/>
      <c r="G9" s="3"/>
      <c r="H9" s="3"/>
      <c r="I9" s="3"/>
      <c r="J9" s="3"/>
      <c r="K9" s="3"/>
      <c r="L9" s="741"/>
      <c r="M9" s="743"/>
      <c r="N9" s="743"/>
      <c r="O9" s="744"/>
      <c r="P9" s="743"/>
      <c r="Q9" s="744"/>
      <c r="R9" s="744"/>
      <c r="S9" s="744"/>
      <c r="T9" s="744"/>
      <c r="U9" s="744"/>
      <c r="V9" s="744"/>
      <c r="W9" s="743"/>
      <c r="X9" s="744"/>
      <c r="Y9" s="743"/>
      <c r="Z9" s="744"/>
      <c r="AA9" s="743"/>
      <c r="AB9" s="744"/>
      <c r="AC9" s="743"/>
      <c r="AD9" s="744"/>
      <c r="AE9" s="744"/>
      <c r="AF9" s="744"/>
      <c r="AG9" s="744"/>
      <c r="AH9" s="744"/>
      <c r="AI9" s="744"/>
      <c r="AJ9" s="743"/>
      <c r="AK9" s="743"/>
      <c r="AL9" s="743"/>
      <c r="AM9" s="743"/>
      <c r="AN9" s="741"/>
      <c r="AO9" s="741"/>
      <c r="AP9" s="3"/>
      <c r="AQ9" s="741"/>
      <c r="AR9" s="3"/>
      <c r="AS9" s="3"/>
      <c r="AT9" s="3"/>
      <c r="AU9" s="3"/>
      <c r="AV9" s="3"/>
      <c r="AW9" s="3"/>
      <c r="AX9" s="741"/>
      <c r="AY9" s="741"/>
      <c r="AZ9" s="741"/>
      <c r="BA9" s="741"/>
      <c r="BB9" s="741"/>
      <c r="BC9" s="741"/>
      <c r="BD9" s="741"/>
      <c r="BE9" s="741"/>
      <c r="BF9" s="741"/>
      <c r="BG9" s="741"/>
      <c r="BH9" s="741"/>
      <c r="BI9" s="741"/>
      <c r="BJ9" s="741"/>
      <c r="BK9" s="741"/>
      <c r="BL9" s="3"/>
      <c r="BM9" s="741"/>
      <c r="BN9" s="3"/>
      <c r="BO9" s="741"/>
      <c r="BP9" s="741"/>
      <c r="BQ9" s="741"/>
      <c r="BR9" s="741"/>
      <c r="BS9" s="741"/>
      <c r="BT9" s="741"/>
      <c r="BU9" s="741"/>
      <c r="BV9" s="741"/>
      <c r="BW9" s="741"/>
      <c r="BX9" s="741"/>
      <c r="BY9" s="741"/>
      <c r="BZ9" s="741"/>
      <c r="CA9" s="741"/>
      <c r="CB9" s="741"/>
      <c r="CC9" s="741"/>
      <c r="CD9" s="741"/>
      <c r="CE9" s="741"/>
      <c r="CF9" s="407"/>
    </row>
    <row x14ac:dyDescent="0.25" r="10" customHeight="1" ht="18.75">
      <c r="A10" s="1"/>
      <c r="B10" s="407"/>
      <c r="C10" s="3"/>
      <c r="D10" s="3"/>
      <c r="E10" s="3"/>
      <c r="F10" s="3"/>
      <c r="G10" s="3"/>
      <c r="H10" s="3"/>
      <c r="I10" s="3"/>
      <c r="J10" s="3"/>
      <c r="K10" s="3"/>
      <c r="L10" s="741"/>
      <c r="M10" s="741"/>
      <c r="N10" s="741"/>
      <c r="O10" s="3"/>
      <c r="P10" s="741"/>
      <c r="Q10" s="3"/>
      <c r="R10" s="3"/>
      <c r="S10" s="3"/>
      <c r="T10" s="3"/>
      <c r="U10" s="3"/>
      <c r="V10" s="3"/>
      <c r="W10" s="741"/>
      <c r="X10" s="3"/>
      <c r="Y10" s="741"/>
      <c r="Z10" s="3"/>
      <c r="AA10" s="741"/>
      <c r="AB10" s="3"/>
      <c r="AC10" s="741"/>
      <c r="AD10" s="3"/>
      <c r="AE10" s="3"/>
      <c r="AF10" s="3"/>
      <c r="AG10" s="3"/>
      <c r="AH10" s="3"/>
      <c r="AI10" s="3"/>
      <c r="AJ10" s="741"/>
      <c r="AK10" s="741"/>
      <c r="AL10" s="741"/>
      <c r="AM10" s="741"/>
      <c r="AN10" s="741"/>
      <c r="AO10" s="741"/>
      <c r="AP10" s="3"/>
      <c r="AQ10" s="741"/>
      <c r="AR10" s="3"/>
      <c r="AS10" s="3"/>
      <c r="AT10" s="3"/>
      <c r="AU10" s="3"/>
      <c r="AV10" s="3"/>
      <c r="AW10" s="3"/>
      <c r="AX10" s="741"/>
      <c r="AY10" s="741"/>
      <c r="AZ10" s="741"/>
      <c r="BA10" s="741"/>
      <c r="BB10" s="741"/>
      <c r="BC10" s="741"/>
      <c r="BD10" s="741"/>
      <c r="BE10" s="741"/>
      <c r="BF10" s="741"/>
      <c r="BG10" s="741"/>
      <c r="BH10" s="741"/>
      <c r="BI10" s="741"/>
      <c r="BJ10" s="741"/>
      <c r="BK10" s="741"/>
      <c r="BL10" s="3"/>
      <c r="BM10" s="741"/>
      <c r="BN10" s="3"/>
      <c r="BO10" s="741"/>
      <c r="BP10" s="741"/>
      <c r="BQ10" s="741"/>
      <c r="BR10" s="741"/>
      <c r="BS10" s="741"/>
      <c r="BT10" s="741"/>
      <c r="BU10" s="741"/>
      <c r="BV10" s="741"/>
      <c r="BW10" s="741"/>
      <c r="BX10" s="741"/>
      <c r="BY10" s="741"/>
      <c r="BZ10" s="741"/>
      <c r="CA10" s="741"/>
      <c r="CB10" s="741"/>
      <c r="CC10" s="741"/>
      <c r="CD10" s="741"/>
      <c r="CE10" s="741"/>
      <c r="CF10" s="407"/>
    </row>
    <row x14ac:dyDescent="0.25" r="11" customHeight="1" ht="18.75">
      <c r="A11" s="1"/>
      <c r="B11" s="407"/>
      <c r="C11" s="3"/>
      <c r="D11" s="3"/>
      <c r="E11" s="3"/>
      <c r="F11" s="3"/>
      <c r="G11" s="3"/>
      <c r="H11" s="3"/>
      <c r="I11" s="3"/>
      <c r="J11" s="3"/>
      <c r="K11" s="3"/>
      <c r="L11" s="741"/>
      <c r="M11" s="741"/>
      <c r="N11" s="741"/>
      <c r="O11" s="3"/>
      <c r="P11" s="741"/>
      <c r="Q11" s="3"/>
      <c r="R11" s="3"/>
      <c r="S11" s="3"/>
      <c r="T11" s="3"/>
      <c r="U11" s="3"/>
      <c r="V11" s="3"/>
      <c r="W11" s="741"/>
      <c r="X11" s="3"/>
      <c r="Y11" s="741"/>
      <c r="Z11" s="3"/>
      <c r="AA11" s="741"/>
      <c r="AB11" s="3"/>
      <c r="AC11" s="741"/>
      <c r="AD11" s="3"/>
      <c r="AE11" s="3"/>
      <c r="AF11" s="3"/>
      <c r="AG11" s="3"/>
      <c r="AH11" s="3"/>
      <c r="AI11" s="3"/>
      <c r="AJ11" s="741"/>
      <c r="AK11" s="741"/>
      <c r="AL11" s="741"/>
      <c r="AM11" s="741"/>
      <c r="AN11" s="741"/>
      <c r="AO11" s="741"/>
      <c r="AP11" s="3"/>
      <c r="AQ11" s="741"/>
      <c r="AR11" s="3"/>
      <c r="AS11" s="3"/>
      <c r="AT11" s="3"/>
      <c r="AU11" s="3"/>
      <c r="AV11" s="3"/>
      <c r="AW11" s="3"/>
      <c r="AX11" s="741"/>
      <c r="AY11" s="741"/>
      <c r="AZ11" s="741"/>
      <c r="BA11" s="741"/>
      <c r="BB11" s="741"/>
      <c r="BC11" s="741"/>
      <c r="BD11" s="741"/>
      <c r="BE11" s="741"/>
      <c r="BF11" s="741"/>
      <c r="BG11" s="741"/>
      <c r="BH11" s="741"/>
      <c r="BI11" s="741"/>
      <c r="BJ11" s="741"/>
      <c r="BK11" s="741"/>
      <c r="BL11" s="3"/>
      <c r="BM11" s="741"/>
      <c r="BN11" s="3"/>
      <c r="BO11" s="741"/>
      <c r="BP11" s="741"/>
      <c r="BQ11" s="741"/>
      <c r="BR11" s="741"/>
      <c r="BS11" s="741"/>
      <c r="BT11" s="741"/>
      <c r="BU11" s="741"/>
      <c r="BV11" s="741"/>
      <c r="BW11" s="741"/>
      <c r="BX11" s="741"/>
      <c r="BY11" s="741"/>
      <c r="BZ11" s="741"/>
      <c r="CA11" s="741"/>
      <c r="CB11" s="741"/>
      <c r="CC11" s="741"/>
      <c r="CD11" s="741"/>
      <c r="CE11" s="741"/>
      <c r="CF11" s="407"/>
    </row>
    <row x14ac:dyDescent="0.25" r="12" customHeight="1" ht="18.75">
      <c r="A12" s="1"/>
      <c r="B12" s="407"/>
      <c r="C12" s="317" t="s">
        <v>467</v>
      </c>
      <c r="D12" s="317"/>
      <c r="E12" s="317"/>
      <c r="F12" s="317"/>
      <c r="G12" s="317"/>
      <c r="H12" s="317"/>
      <c r="I12" s="317"/>
      <c r="J12" s="317"/>
      <c r="K12" s="317"/>
      <c r="L12" s="761"/>
      <c r="M12" s="761"/>
      <c r="N12" s="761"/>
      <c r="O12" s="317"/>
      <c r="P12" s="761"/>
      <c r="Q12" s="317"/>
      <c r="R12" s="317"/>
      <c r="S12" s="317"/>
      <c r="T12" s="317"/>
      <c r="U12" s="317"/>
      <c r="V12" s="317"/>
      <c r="W12" s="761"/>
      <c r="X12" s="317"/>
      <c r="Y12" s="761"/>
      <c r="Z12" s="317"/>
      <c r="AA12" s="761"/>
      <c r="AB12" s="317"/>
      <c r="AC12" s="761"/>
      <c r="AD12" s="317"/>
      <c r="AE12" s="317"/>
      <c r="AF12" s="317"/>
      <c r="AG12" s="317"/>
      <c r="AH12" s="317"/>
      <c r="AI12" s="317"/>
      <c r="AJ12" s="761"/>
      <c r="AK12" s="761"/>
      <c r="AL12" s="761"/>
      <c r="AM12" s="761"/>
      <c r="AN12" s="761"/>
      <c r="AO12" s="761"/>
      <c r="AP12" s="317"/>
      <c r="AQ12" s="761"/>
      <c r="AR12" s="317"/>
      <c r="AS12" s="317"/>
      <c r="AT12" s="317"/>
      <c r="AU12" s="317"/>
      <c r="AV12" s="317"/>
      <c r="AW12" s="317"/>
      <c r="AX12" s="761"/>
      <c r="AY12" s="761"/>
      <c r="AZ12" s="761"/>
      <c r="BA12" s="761"/>
      <c r="BB12" s="761"/>
      <c r="BC12" s="761"/>
      <c r="BD12" s="761"/>
      <c r="BE12" s="741"/>
      <c r="BF12" s="741"/>
      <c r="BG12" s="741"/>
      <c r="BH12" s="741"/>
      <c r="BI12" s="741"/>
      <c r="BJ12" s="741"/>
      <c r="BK12" s="741"/>
      <c r="BL12" s="3"/>
      <c r="BM12" s="741"/>
      <c r="BN12" s="3"/>
      <c r="BO12" s="741"/>
      <c r="BP12" s="741"/>
      <c r="BQ12" s="741"/>
      <c r="BR12" s="741"/>
      <c r="BS12" s="741"/>
      <c r="BT12" s="741"/>
      <c r="BU12" s="741"/>
      <c r="BV12" s="741"/>
      <c r="BW12" s="741"/>
      <c r="BX12" s="741"/>
      <c r="BY12" s="741"/>
      <c r="BZ12" s="741"/>
      <c r="CA12" s="741"/>
      <c r="CB12" s="741"/>
      <c r="CC12" s="741"/>
      <c r="CD12" s="741"/>
      <c r="CE12" s="741"/>
      <c r="CF12" s="407"/>
    </row>
    <row x14ac:dyDescent="0.25" r="13" customHeight="1" ht="18.75" hidden="1">
      <c r="A13" s="1"/>
      <c r="B13" s="407"/>
      <c r="C13" s="762" t="s">
        <v>61</v>
      </c>
      <c r="D13" s="763"/>
      <c r="E13" s="763"/>
      <c r="F13" s="763"/>
      <c r="G13" s="763"/>
      <c r="H13" s="763"/>
      <c r="I13" s="763"/>
      <c r="J13" s="763"/>
      <c r="K13" s="763"/>
      <c r="L13" s="764"/>
      <c r="M13" s="764"/>
      <c r="N13" s="765" t="s">
        <v>61</v>
      </c>
      <c r="O13" s="763"/>
      <c r="P13" s="764"/>
      <c r="Q13" s="763"/>
      <c r="R13" s="763"/>
      <c r="S13" s="763"/>
      <c r="T13" s="763"/>
      <c r="U13" s="763"/>
      <c r="V13" s="763"/>
      <c r="W13" s="764"/>
      <c r="X13" s="763"/>
      <c r="Y13" s="764"/>
      <c r="Z13" s="763"/>
      <c r="AA13" s="765" t="s">
        <v>61</v>
      </c>
      <c r="AB13" s="763"/>
      <c r="AC13" s="764"/>
      <c r="AD13" s="763"/>
      <c r="AE13" s="763"/>
      <c r="AF13" s="763"/>
      <c r="AG13" s="763"/>
      <c r="AH13" s="763"/>
      <c r="AI13" s="763"/>
      <c r="AJ13" s="764"/>
      <c r="AK13" s="764"/>
      <c r="AL13" s="764"/>
      <c r="AM13" s="764"/>
      <c r="AN13" s="764"/>
      <c r="AO13" s="765" t="s">
        <v>61</v>
      </c>
      <c r="AP13" s="3"/>
      <c r="AQ13" s="741"/>
      <c r="AR13" s="3"/>
      <c r="AS13" s="3"/>
      <c r="AT13" s="3"/>
      <c r="AU13" s="3"/>
      <c r="AV13" s="3"/>
      <c r="AW13" s="3"/>
      <c r="AX13" s="741"/>
      <c r="AY13" s="741"/>
      <c r="AZ13" s="741"/>
      <c r="BA13" s="741"/>
      <c r="BB13" s="741"/>
      <c r="BC13" s="741"/>
      <c r="BD13" s="42"/>
      <c r="BE13" s="741"/>
      <c r="BF13" s="741"/>
      <c r="BG13" s="741"/>
      <c r="BH13" s="741"/>
      <c r="BI13" s="741"/>
      <c r="BJ13" s="741"/>
      <c r="BK13" s="741"/>
      <c r="BL13" s="3"/>
      <c r="BM13" s="741"/>
      <c r="BN13" s="3"/>
      <c r="BO13" s="741"/>
      <c r="BP13" s="741"/>
      <c r="BQ13" s="741"/>
      <c r="BR13" s="741"/>
      <c r="BS13" s="741"/>
      <c r="BT13" s="741"/>
      <c r="BU13" s="741"/>
      <c r="BV13" s="741"/>
      <c r="BW13" s="741"/>
      <c r="BX13" s="741"/>
      <c r="BY13" s="741"/>
      <c r="BZ13" s="741"/>
      <c r="CA13" s="741"/>
      <c r="CB13" s="741"/>
      <c r="CC13" s="741"/>
      <c r="CD13" s="741"/>
      <c r="CE13" s="741"/>
      <c r="CF13" s="407"/>
    </row>
    <row x14ac:dyDescent="0.25" r="14" customHeight="1" ht="18.75" hidden="1">
      <c r="A14" s="1"/>
      <c r="B14" s="407"/>
      <c r="C14" s="766" t="s">
        <v>434</v>
      </c>
      <c r="D14" s="767">
        <f>COUNTIF(D22:M22,"=N")</f>
      </c>
      <c r="E14" s="768" t="s">
        <v>435</v>
      </c>
      <c r="F14" s="768"/>
      <c r="G14" s="769">
        <f>COUNTIF(D22:M22,"=Z")</f>
      </c>
      <c r="H14" s="770" t="s">
        <v>436</v>
      </c>
      <c r="I14" s="771">
        <f>COUNTIF(D23:M23,"=D")</f>
      </c>
      <c r="J14" s="772" t="s">
        <v>437</v>
      </c>
      <c r="K14" s="773">
        <f>COUNTIF(D23:M23,"=E")</f>
      </c>
      <c r="L14" s="764"/>
      <c r="M14" s="774" t="s">
        <v>62</v>
      </c>
      <c r="N14" s="775" t="s">
        <v>434</v>
      </c>
      <c r="O14" s="767">
        <f>COUNTIF(N22:Z22,"=N")</f>
      </c>
      <c r="P14" s="776" t="s">
        <v>435</v>
      </c>
      <c r="Q14" s="768"/>
      <c r="R14" s="769">
        <f>COUNTIF(N22:Z22,"=Z")</f>
      </c>
      <c r="S14" s="770" t="s">
        <v>436</v>
      </c>
      <c r="T14" s="771">
        <f>COUNTIF(N23:Z23,"=D")</f>
      </c>
      <c r="U14" s="772" t="s">
        <v>437</v>
      </c>
      <c r="V14" s="773">
        <f>COUNTIF(N23:Z23,"=E")</f>
      </c>
      <c r="W14" s="764"/>
      <c r="X14" s="777" t="s">
        <v>62</v>
      </c>
      <c r="Y14" s="764"/>
      <c r="Z14" s="763"/>
      <c r="AA14" s="775" t="s">
        <v>434</v>
      </c>
      <c r="AB14" s="767">
        <f>COUNTIF(AA22:AN22,"=N")</f>
      </c>
      <c r="AC14" s="776" t="s">
        <v>435</v>
      </c>
      <c r="AD14" s="768"/>
      <c r="AE14" s="769">
        <f>COUNTIF(AA22:AN22,"=Z")</f>
      </c>
      <c r="AF14" s="770" t="s">
        <v>436</v>
      </c>
      <c r="AG14" s="771">
        <f>COUNTIF(AA23:AN23,"=D")</f>
      </c>
      <c r="AH14" s="772" t="s">
        <v>437</v>
      </c>
      <c r="AI14" s="773">
        <f>COUNTIF(AA23:AN23,"=E")</f>
      </c>
      <c r="AJ14" s="764"/>
      <c r="AK14" s="774" t="s">
        <v>62</v>
      </c>
      <c r="AL14" s="764"/>
      <c r="AM14" s="764"/>
      <c r="AN14" s="764"/>
      <c r="AO14" s="775" t="s">
        <v>434</v>
      </c>
      <c r="AP14" s="767">
        <f>COUNTIF(AO22:BD22,"=N")</f>
      </c>
      <c r="AQ14" s="776" t="s">
        <v>435</v>
      </c>
      <c r="AR14" s="768"/>
      <c r="AS14" s="769">
        <f>COUNTIF(AO22:BD22,"=Z")</f>
      </c>
      <c r="AT14" s="770" t="s">
        <v>436</v>
      </c>
      <c r="AU14" s="771">
        <f>COUNTIF(AO23:BD23,"=D")</f>
      </c>
      <c r="AV14" s="772" t="s">
        <v>437</v>
      </c>
      <c r="AW14" s="773">
        <f>COUNTIF(AO23:BD23,"=E")</f>
      </c>
      <c r="AX14" s="764"/>
      <c r="AY14" s="774" t="s">
        <v>62</v>
      </c>
      <c r="AZ14" s="764"/>
      <c r="BA14" s="741"/>
      <c r="BB14" s="741"/>
      <c r="BC14" s="741"/>
      <c r="BD14" s="42"/>
      <c r="BE14" s="741"/>
      <c r="BF14" s="741"/>
      <c r="BG14" s="741"/>
      <c r="BH14" s="741"/>
      <c r="BI14" s="741"/>
      <c r="BJ14" s="741"/>
      <c r="BK14" s="741"/>
      <c r="BL14" s="3"/>
      <c r="BM14" s="741"/>
      <c r="BN14" s="3"/>
      <c r="BO14" s="741"/>
      <c r="BP14" s="741"/>
      <c r="BQ14" s="741"/>
      <c r="BR14" s="741"/>
      <c r="BS14" s="741"/>
      <c r="BT14" s="741"/>
      <c r="BU14" s="741"/>
      <c r="BV14" s="741"/>
      <c r="BW14" s="741"/>
      <c r="BX14" s="741"/>
      <c r="BY14" s="741"/>
      <c r="BZ14" s="741"/>
      <c r="CA14" s="741"/>
      <c r="CB14" s="741"/>
      <c r="CC14" s="741"/>
      <c r="CD14" s="741"/>
      <c r="CE14" s="741"/>
      <c r="CF14" s="407"/>
    </row>
    <row x14ac:dyDescent="0.25" r="15" customHeight="1" ht="18.75" hidden="1">
      <c r="A15" s="1"/>
      <c r="B15" s="407"/>
      <c r="C15" s="762" t="s">
        <v>67</v>
      </c>
      <c r="D15" s="115"/>
      <c r="E15" s="115"/>
      <c r="F15" s="115"/>
      <c r="G15" s="115"/>
      <c r="H15" s="115"/>
      <c r="I15" s="115"/>
      <c r="J15" s="115"/>
      <c r="K15" s="115"/>
      <c r="L15" s="114"/>
      <c r="M15" s="114"/>
      <c r="N15" s="778" t="s">
        <v>67</v>
      </c>
      <c r="O15" s="115"/>
      <c r="P15" s="114"/>
      <c r="Q15" s="115"/>
      <c r="R15" s="115"/>
      <c r="S15" s="115"/>
      <c r="T15" s="115"/>
      <c r="U15" s="115"/>
      <c r="V15" s="115"/>
      <c r="W15" s="114"/>
      <c r="X15" s="115"/>
      <c r="Y15" s="114"/>
      <c r="Z15" s="115"/>
      <c r="AA15" s="778" t="s">
        <v>67</v>
      </c>
      <c r="AB15" s="115"/>
      <c r="AC15" s="114"/>
      <c r="AD15" s="115"/>
      <c r="AE15" s="115"/>
      <c r="AF15" s="115"/>
      <c r="AG15" s="115"/>
      <c r="AH15" s="115"/>
      <c r="AI15" s="115"/>
      <c r="AJ15" s="114"/>
      <c r="AK15" s="114"/>
      <c r="AL15" s="114"/>
      <c r="AM15" s="114"/>
      <c r="AN15" s="114"/>
      <c r="AO15" s="778" t="s">
        <v>67</v>
      </c>
      <c r="AP15" s="763"/>
      <c r="AQ15" s="764"/>
      <c r="AR15" s="763"/>
      <c r="AS15" s="763"/>
      <c r="AT15" s="763"/>
      <c r="AU15" s="763"/>
      <c r="AV15" s="763"/>
      <c r="AW15" s="763"/>
      <c r="AX15" s="764"/>
      <c r="AY15" s="764"/>
      <c r="AZ15" s="764"/>
      <c r="BA15" s="741"/>
      <c r="BB15" s="741"/>
      <c r="BC15" s="741"/>
      <c r="BD15" s="42"/>
      <c r="BE15" s="741"/>
      <c r="BF15" s="741"/>
      <c r="BG15" s="741"/>
      <c r="BH15" s="741"/>
      <c r="BI15" s="741"/>
      <c r="BJ15" s="741"/>
      <c r="BK15" s="741"/>
      <c r="BL15" s="3"/>
      <c r="BM15" s="741"/>
      <c r="BN15" s="3"/>
      <c r="BO15" s="741"/>
      <c r="BP15" s="741"/>
      <c r="BQ15" s="741"/>
      <c r="BR15" s="741"/>
      <c r="BS15" s="741"/>
      <c r="BT15" s="741"/>
      <c r="BU15" s="741"/>
      <c r="BV15" s="741"/>
      <c r="BW15" s="741"/>
      <c r="BX15" s="741"/>
      <c r="BY15" s="741"/>
      <c r="BZ15" s="741"/>
      <c r="CA15" s="741"/>
      <c r="CB15" s="741"/>
      <c r="CC15" s="741"/>
      <c r="CD15" s="741"/>
      <c r="CE15" s="741"/>
      <c r="CF15" s="407"/>
    </row>
    <row x14ac:dyDescent="0.25" r="16" customHeight="1" ht="18.75" hidden="1">
      <c r="A16" s="1"/>
      <c r="B16" s="407"/>
      <c r="C16" s="779" t="s">
        <v>438</v>
      </c>
      <c r="D16" s="780">
        <f>COUNTIF(D24:M24,"=S")</f>
      </c>
      <c r="E16" s="781" t="s">
        <v>439</v>
      </c>
      <c r="F16" s="782">
        <f>COUNTIF(D24:M24,"=A")</f>
      </c>
      <c r="G16" s="783" t="s">
        <v>440</v>
      </c>
      <c r="H16" s="784">
        <f>COUNTIF(D24:M24,"=H")</f>
      </c>
      <c r="I16" s="785" t="s">
        <v>468</v>
      </c>
      <c r="J16" s="786">
        <f>COUNTIF(D24:M24,"=T")</f>
      </c>
      <c r="K16" s="763"/>
      <c r="L16" s="764"/>
      <c r="M16" s="764"/>
      <c r="N16" s="787" t="s">
        <v>438</v>
      </c>
      <c r="O16" s="780">
        <f>COUNTIF(N24:Z24,"=S")</f>
      </c>
      <c r="P16" s="788" t="s">
        <v>439</v>
      </c>
      <c r="Q16" s="782">
        <f>COUNTIF(N24:Z24,"=A")</f>
      </c>
      <c r="R16" s="783" t="s">
        <v>440</v>
      </c>
      <c r="S16" s="784">
        <f>COUNTIF(N24:Z24,"=H")</f>
      </c>
      <c r="T16" s="785" t="s">
        <v>441</v>
      </c>
      <c r="U16" s="786">
        <f>COUNTIF(N24:Z24,"=T")</f>
      </c>
      <c r="V16" s="763"/>
      <c r="W16" s="764"/>
      <c r="X16" s="763"/>
      <c r="Y16" s="764"/>
      <c r="Z16" s="763"/>
      <c r="AA16" s="787" t="s">
        <v>438</v>
      </c>
      <c r="AB16" s="780">
        <f>COUNTIF(AA24:AN24,"=S")</f>
      </c>
      <c r="AC16" s="788" t="s">
        <v>439</v>
      </c>
      <c r="AD16" s="782">
        <f>COUNTIF(AA24:AN24,"=A")</f>
      </c>
      <c r="AE16" s="783" t="s">
        <v>440</v>
      </c>
      <c r="AF16" s="784">
        <f>COUNTIF(AA24:AN24,"=H")</f>
      </c>
      <c r="AG16" s="785" t="s">
        <v>441</v>
      </c>
      <c r="AH16" s="786">
        <f>COUNTIF(AA24:AN24,"=T")</f>
      </c>
      <c r="AI16" s="763"/>
      <c r="AJ16" s="764"/>
      <c r="AK16" s="764"/>
      <c r="AL16" s="764"/>
      <c r="AM16" s="764"/>
      <c r="AN16" s="764"/>
      <c r="AO16" s="787" t="s">
        <v>438</v>
      </c>
      <c r="AP16" s="780">
        <f>COUNTIF(AO24:BD24,"=S")</f>
      </c>
      <c r="AQ16" s="788" t="s">
        <v>439</v>
      </c>
      <c r="AR16" s="782">
        <f>COUNTIF(AO24:BD24,"=A")</f>
      </c>
      <c r="AS16" s="783" t="s">
        <v>440</v>
      </c>
      <c r="AT16" s="784">
        <f>COUNTIF(AO24:BD24,"=H")</f>
      </c>
      <c r="AU16" s="785" t="s">
        <v>441</v>
      </c>
      <c r="AV16" s="786">
        <f>COUNTIF(AO24:BD24,"=T")</f>
      </c>
      <c r="AW16" s="763"/>
      <c r="AX16" s="764"/>
      <c r="AY16" s="764"/>
      <c r="AZ16" s="764"/>
      <c r="BA16" s="741"/>
      <c r="BB16" s="741"/>
      <c r="BC16" s="741"/>
      <c r="BD16" s="42"/>
      <c r="BE16" s="741"/>
      <c r="BF16" s="741"/>
      <c r="BG16" s="741"/>
      <c r="BH16" s="741"/>
      <c r="BI16" s="741"/>
      <c r="BJ16" s="741"/>
      <c r="BK16" s="741"/>
      <c r="BL16" s="3"/>
      <c r="BM16" s="741"/>
      <c r="BN16" s="3"/>
      <c r="BO16" s="741"/>
      <c r="BP16" s="741"/>
      <c r="BQ16" s="741"/>
      <c r="BR16" s="741"/>
      <c r="BS16" s="741"/>
      <c r="BT16" s="741"/>
      <c r="BU16" s="741"/>
      <c r="BV16" s="741"/>
      <c r="BW16" s="741"/>
      <c r="BX16" s="741"/>
      <c r="BY16" s="741"/>
      <c r="BZ16" s="741"/>
      <c r="CA16" s="741"/>
      <c r="CB16" s="741"/>
      <c r="CC16" s="741"/>
      <c r="CD16" s="741"/>
      <c r="CE16" s="741"/>
      <c r="CF16" s="407"/>
    </row>
    <row x14ac:dyDescent="0.25" r="17" customHeight="1" ht="36.75">
      <c r="A17" s="1"/>
      <c r="B17" s="407"/>
      <c r="C17" s="789">
        <f>_xlfn.CONCAT(MID(I18,_xlfn.SEQUENCE(LEN(I18)),1)&amp;" ")</f>
      </c>
      <c r="D17" s="789"/>
      <c r="E17" s="789"/>
      <c r="F17" s="789"/>
      <c r="G17" s="789"/>
      <c r="H17" s="789"/>
      <c r="I17" s="789"/>
      <c r="J17" s="789"/>
      <c r="K17" s="789"/>
      <c r="L17" s="790"/>
      <c r="M17" s="790"/>
      <c r="N17" s="741"/>
      <c r="O17" s="3"/>
      <c r="P17" s="741"/>
      <c r="Q17" s="3"/>
      <c r="R17" s="3"/>
      <c r="S17" s="3"/>
      <c r="T17" s="3"/>
      <c r="U17" s="3"/>
      <c r="V17" s="3"/>
      <c r="W17" s="741"/>
      <c r="X17" s="791">
        <f>_xlfn.CONCAT(MID(AD18,_xlfn.SEQUENCE(LEN(AD18)),1)&amp;" ")</f>
      </c>
      <c r="Y17" s="792"/>
      <c r="Z17" s="791"/>
      <c r="AA17" s="792"/>
      <c r="AB17" s="791"/>
      <c r="AC17" s="792"/>
      <c r="AD17" s="791"/>
      <c r="AE17" s="791"/>
      <c r="AF17" s="791"/>
      <c r="AG17" s="791"/>
      <c r="AH17" s="791"/>
      <c r="AI17" s="3"/>
      <c r="AJ17" s="741"/>
      <c r="AK17" s="741"/>
      <c r="AL17" s="741"/>
      <c r="AM17" s="741"/>
      <c r="AN17" s="741"/>
      <c r="AO17" s="741"/>
      <c r="AP17" s="3"/>
      <c r="AQ17" s="741"/>
      <c r="AR17" s="793">
        <f>_xlfn.CONCAT(MID(AX18,_xlfn.SEQUENCE(LEN(AX18)),1)&amp;" ")</f>
      </c>
      <c r="AS17" s="793"/>
      <c r="AT17" s="793"/>
      <c r="AU17" s="793"/>
      <c r="AV17" s="793"/>
      <c r="AW17" s="793"/>
      <c r="AX17" s="794"/>
      <c r="AY17" s="794"/>
      <c r="AZ17" s="794"/>
      <c r="BA17" s="794"/>
      <c r="BB17" s="794"/>
      <c r="BC17" s="741"/>
      <c r="BD17" s="741"/>
      <c r="BE17" s="741"/>
      <c r="BF17" s="741"/>
      <c r="BG17" s="741"/>
      <c r="BH17" s="741"/>
      <c r="BI17" s="741"/>
      <c r="BJ17" s="741"/>
      <c r="BK17" s="741"/>
      <c r="BL17" s="795">
        <f>_xlfn.CONCAT(MID(BR18,_xlfn.SEQUENCE(LEN(BR18)),1)&amp;" ")</f>
      </c>
      <c r="BM17" s="796"/>
      <c r="BN17" s="795"/>
      <c r="BO17" s="796"/>
      <c r="BP17" s="796"/>
      <c r="BQ17" s="796"/>
      <c r="BR17" s="796"/>
      <c r="BS17" s="796"/>
      <c r="BT17" s="796"/>
      <c r="BU17" s="796"/>
      <c r="BV17" s="796"/>
      <c r="BW17" s="741"/>
      <c r="BX17" s="741"/>
      <c r="BY17" s="741"/>
      <c r="BZ17" s="741"/>
      <c r="CA17" s="741"/>
      <c r="CB17" s="741"/>
      <c r="CC17" s="741"/>
      <c r="CD17" s="741"/>
      <c r="CE17" s="741"/>
      <c r="CF17" s="407"/>
    </row>
    <row x14ac:dyDescent="0.25" r="18" customHeight="1" ht="18.75">
      <c r="A18" s="1"/>
      <c r="B18" s="407"/>
      <c r="C18" s="797" t="s">
        <v>469</v>
      </c>
      <c r="D18" s="797"/>
      <c r="E18" s="797" t="s">
        <v>470</v>
      </c>
      <c r="F18" s="797"/>
      <c r="G18" s="797"/>
      <c r="H18" s="798"/>
      <c r="I18" s="789">
        <f>SUBSTITUTE(E19, " ", "")</f>
      </c>
      <c r="J18" s="789"/>
      <c r="K18" s="789"/>
      <c r="L18" s="790"/>
      <c r="M18" s="790"/>
      <c r="N18" s="741"/>
      <c r="O18" s="3"/>
      <c r="P18" s="741"/>
      <c r="Q18" s="3"/>
      <c r="R18" s="3"/>
      <c r="S18" s="3"/>
      <c r="T18" s="3"/>
      <c r="U18" s="3"/>
      <c r="V18" s="3"/>
      <c r="W18" s="741"/>
      <c r="X18" s="701" t="s">
        <v>469</v>
      </c>
      <c r="Y18" s="799"/>
      <c r="Z18" s="701" t="s">
        <v>470</v>
      </c>
      <c r="AA18" s="799"/>
      <c r="AB18" s="701"/>
      <c r="AC18" s="800"/>
      <c r="AD18" s="791">
        <f>SUBSTITUTE(Z19, " ", "")</f>
      </c>
      <c r="AE18" s="791"/>
      <c r="AF18" s="791"/>
      <c r="AG18" s="791"/>
      <c r="AH18" s="791"/>
      <c r="AI18" s="3"/>
      <c r="AJ18" s="741"/>
      <c r="AK18" s="741"/>
      <c r="AL18" s="741"/>
      <c r="AM18" s="741"/>
      <c r="AN18" s="741"/>
      <c r="AO18" s="741"/>
      <c r="AP18" s="3"/>
      <c r="AQ18" s="741"/>
      <c r="AR18" s="168" t="s">
        <v>469</v>
      </c>
      <c r="AS18" s="168"/>
      <c r="AT18" s="168" t="s">
        <v>470</v>
      </c>
      <c r="AU18" s="168"/>
      <c r="AV18" s="168"/>
      <c r="AW18" s="801"/>
      <c r="AX18" s="802">
        <f>SUBSTITUTE(AT19, " ", "")</f>
      </c>
      <c r="AY18" s="794"/>
      <c r="AZ18" s="794"/>
      <c r="BA18" s="794"/>
      <c r="BB18" s="794"/>
      <c r="BC18" s="741"/>
      <c r="BD18" s="741"/>
      <c r="BE18" s="741"/>
      <c r="BF18" s="741"/>
      <c r="BG18" s="741"/>
      <c r="BH18" s="741"/>
      <c r="BI18" s="741"/>
      <c r="BJ18" s="741"/>
      <c r="BK18" s="741"/>
      <c r="BL18" s="803" t="s">
        <v>469</v>
      </c>
      <c r="BM18" s="804"/>
      <c r="BN18" s="803" t="s">
        <v>470</v>
      </c>
      <c r="BO18" s="804"/>
      <c r="BP18" s="804"/>
      <c r="BQ18" s="805"/>
      <c r="BR18" s="806">
        <f>SUBSTITUTE(BN19, " ", "")</f>
      </c>
      <c r="BS18" s="796"/>
      <c r="BT18" s="796"/>
      <c r="BU18" s="796"/>
      <c r="BV18" s="796"/>
      <c r="BW18" s="741"/>
      <c r="BX18" s="741"/>
      <c r="BY18" s="741"/>
      <c r="BZ18" s="741"/>
      <c r="CA18" s="741"/>
      <c r="CB18" s="741"/>
      <c r="CC18" s="741"/>
      <c r="CD18" s="741"/>
      <c r="CE18" s="741"/>
      <c r="CF18" s="407"/>
    </row>
    <row x14ac:dyDescent="0.25" r="19" customHeight="1" ht="38.25">
      <c r="A19" s="1"/>
      <c r="B19" s="407"/>
      <c r="C19" s="797">
        <f>'Ana Sayfa'!C50</f>
      </c>
      <c r="D19" s="797"/>
      <c r="E19" s="789">
        <f>'Ana Sayfa'!C53</f>
      </c>
      <c r="F19" s="789"/>
      <c r="G19" s="789"/>
      <c r="H19" s="789"/>
      <c r="I19" s="789"/>
      <c r="J19" s="807"/>
      <c r="K19" s="808"/>
      <c r="L19" s="809"/>
      <c r="M19" s="809"/>
      <c r="N19" s="741"/>
      <c r="O19" s="3"/>
      <c r="P19" s="741"/>
      <c r="Q19" s="3"/>
      <c r="R19" s="3"/>
      <c r="S19" s="3"/>
      <c r="T19" s="3"/>
      <c r="U19" s="3"/>
      <c r="V19" s="3"/>
      <c r="W19" s="741"/>
      <c r="X19" s="701">
        <f>'Ana Sayfa'!C56</f>
      </c>
      <c r="Y19" s="799"/>
      <c r="Z19" s="791">
        <f>'Ana Sayfa'!C59</f>
      </c>
      <c r="AA19" s="792"/>
      <c r="AB19" s="791"/>
      <c r="AC19" s="792"/>
      <c r="AD19" s="791"/>
      <c r="AE19" s="807"/>
      <c r="AF19" s="808"/>
      <c r="AG19" s="807"/>
      <c r="AH19" s="807"/>
      <c r="AI19" s="3"/>
      <c r="AJ19" s="741"/>
      <c r="AK19" s="741"/>
      <c r="AL19" s="741"/>
      <c r="AM19" s="741"/>
      <c r="AN19" s="741"/>
      <c r="AO19" s="741"/>
      <c r="AP19" s="3"/>
      <c r="AQ19" s="741"/>
      <c r="AR19" s="168">
        <f>'Ana Sayfa'!C62</f>
      </c>
      <c r="AS19" s="168"/>
      <c r="AT19" s="793">
        <f>'Ana Sayfa'!C65</f>
      </c>
      <c r="AU19" s="793"/>
      <c r="AV19" s="793"/>
      <c r="AW19" s="793"/>
      <c r="AX19" s="794"/>
      <c r="AY19" s="809"/>
      <c r="AZ19" s="808"/>
      <c r="BA19" s="809"/>
      <c r="BB19" s="809"/>
      <c r="BC19" s="741"/>
      <c r="BD19" s="741"/>
      <c r="BE19" s="741"/>
      <c r="BF19" s="741"/>
      <c r="BG19" s="741"/>
      <c r="BH19" s="741"/>
      <c r="BI19" s="741"/>
      <c r="BJ19" s="741"/>
      <c r="BK19" s="741"/>
      <c r="BL19" s="803">
        <f>'Ana Sayfa'!C68</f>
      </c>
      <c r="BM19" s="804"/>
      <c r="BN19" s="795">
        <f>'Ana Sayfa'!C71</f>
      </c>
      <c r="BO19" s="796"/>
      <c r="BP19" s="796"/>
      <c r="BQ19" s="796"/>
      <c r="BR19" s="796"/>
      <c r="BS19" s="809"/>
      <c r="BT19" s="808"/>
      <c r="BU19" s="809"/>
      <c r="BV19" s="809"/>
      <c r="BW19" s="741"/>
      <c r="BX19" s="741"/>
      <c r="BY19" s="741"/>
      <c r="BZ19" s="741"/>
      <c r="CA19" s="741"/>
      <c r="CB19" s="741"/>
      <c r="CC19" s="741"/>
      <c r="CD19" s="741"/>
      <c r="CE19" s="741"/>
      <c r="CF19" s="407"/>
    </row>
    <row x14ac:dyDescent="0.25" r="20" customHeight="1" ht="36.75">
      <c r="A20" s="1"/>
      <c r="B20" s="407"/>
      <c r="C20" s="810"/>
      <c r="D20" s="811">
        <f>MID($C$17,39,1)</f>
      </c>
      <c r="E20" s="811">
        <f>MID($C$17,37,1)</f>
      </c>
      <c r="F20" s="811">
        <f>MID($C$17,35,1)</f>
      </c>
      <c r="G20" s="811">
        <f>MID($C$17,33,1)</f>
      </c>
      <c r="H20" s="811">
        <f>MID($C$17,31,1)</f>
      </c>
      <c r="I20" s="811">
        <f>MID($C$17,29,1)</f>
      </c>
      <c r="J20" s="811">
        <f>MID($C$17,27,1)</f>
      </c>
      <c r="K20" s="811">
        <f>MID($C$17,25,1)</f>
      </c>
      <c r="L20" s="812">
        <f>MID($C$17,23,1)</f>
      </c>
      <c r="M20" s="812">
        <f>MID($C$17,21,1)</f>
      </c>
      <c r="N20" s="812">
        <f>MID($C$17,19,1)</f>
      </c>
      <c r="O20" s="811">
        <f>MID($C$17,17,1)</f>
      </c>
      <c r="P20" s="812">
        <f>MID($C$17,15,1)</f>
      </c>
      <c r="Q20" s="811">
        <f>MID($C$17,13,1)</f>
      </c>
      <c r="R20" s="811">
        <f>MID($C$17,11,1)</f>
      </c>
      <c r="S20" s="811">
        <f>MID($C$17,9,1)</f>
      </c>
      <c r="T20" s="811">
        <f>MID($C$17,7,1)</f>
      </c>
      <c r="U20" s="811">
        <f>MID($C$17,5,1)</f>
      </c>
      <c r="V20" s="811">
        <f>MID($C$17,3,1)</f>
      </c>
      <c r="W20" s="812">
        <f>MID($C$17,1,1)</f>
      </c>
      <c r="X20" s="813">
        <f>MID($X$17,39,1)</f>
      </c>
      <c r="Y20" s="814">
        <f>MID($X$17,37,1)</f>
      </c>
      <c r="Z20" s="813">
        <f>MID($X$17,35,1)</f>
      </c>
      <c r="AA20" s="814">
        <f>MID($X$17,33,1)</f>
      </c>
      <c r="AB20" s="813">
        <f>MID($X$17,31,1)</f>
      </c>
      <c r="AC20" s="814">
        <f>MID($X$17,29,1)</f>
      </c>
      <c r="AD20" s="813">
        <f>MID($X$17,27,1)</f>
      </c>
      <c r="AE20" s="813">
        <f>MID($X$17,25,1)</f>
      </c>
      <c r="AF20" s="813">
        <f>MID($X$17,23,1)</f>
      </c>
      <c r="AG20" s="813">
        <f>MID($X$17,21,1)</f>
      </c>
      <c r="AH20" s="813">
        <f>MID($X$17,19,1)</f>
      </c>
      <c r="AI20" s="813">
        <f>MID($X$17,17,1)</f>
      </c>
      <c r="AJ20" s="814">
        <f>MID($X$17,15,1)</f>
      </c>
      <c r="AK20" s="814">
        <f>MID($X$17,13,1)</f>
      </c>
      <c r="AL20" s="814">
        <f>MID($X$17,11,1)</f>
      </c>
      <c r="AM20" s="814">
        <f>MID($X$17,9,1)</f>
      </c>
      <c r="AN20" s="814">
        <f>MID($X$17,7,1)</f>
      </c>
      <c r="AO20" s="814">
        <f>MID($X$17,5,1)</f>
      </c>
      <c r="AP20" s="813">
        <f>MID($X$17,3,1)</f>
      </c>
      <c r="AQ20" s="814">
        <f>MID($X$17,1,1)</f>
      </c>
      <c r="AR20" s="815">
        <f>MID($AR$17,39,1)</f>
      </c>
      <c r="AS20" s="815">
        <f>MID($AR$17,37,1)</f>
      </c>
      <c r="AT20" s="815">
        <f>MID($AR$17,35,1)</f>
      </c>
      <c r="AU20" s="815">
        <f>MID($AR$17,33,1)</f>
      </c>
      <c r="AV20" s="815">
        <f>MID($AR$17,31,1)</f>
      </c>
      <c r="AW20" s="815">
        <f>MID($AR$17,29,1)</f>
      </c>
      <c r="AX20" s="816">
        <f>MID($AR$17,27,1)</f>
      </c>
      <c r="AY20" s="816">
        <f>MID($AR$17,25,1)</f>
      </c>
      <c r="AZ20" s="816">
        <f>MID($AR$17,23,1)</f>
      </c>
      <c r="BA20" s="816">
        <f>MID($AR$17,21,1)</f>
      </c>
      <c r="BB20" s="816">
        <f>MID($AR$17,19,1)</f>
      </c>
      <c r="BC20" s="816">
        <f>MID($AR$17,17,1)</f>
      </c>
      <c r="BD20" s="816">
        <f>MID($AR$17,15,1)</f>
      </c>
      <c r="BE20" s="816">
        <f>MID($AR$17,13,1)</f>
      </c>
      <c r="BF20" s="816">
        <f>MID($AR$17,11,1)</f>
      </c>
      <c r="BG20" s="816">
        <f>MID($AR$17,9,1)</f>
      </c>
      <c r="BH20" s="816">
        <f>MID($AR$17,7,1)</f>
      </c>
      <c r="BI20" s="816">
        <f>MID($AR$17,5,1)</f>
      </c>
      <c r="BJ20" s="816">
        <f>MID($AR$17,3,1)</f>
      </c>
      <c r="BK20" s="816">
        <f>MID($AR$17,1,1)</f>
      </c>
      <c r="BL20" s="817">
        <f>MID($BL$17,39,1)</f>
      </c>
      <c r="BM20" s="818">
        <f>MID($BL$17,37,1)</f>
      </c>
      <c r="BN20" s="817">
        <f>MID($BL$17,35,1)</f>
      </c>
      <c r="BO20" s="818">
        <f>MID($BL$17,33,1)</f>
      </c>
      <c r="BP20" s="818">
        <f>MID($BL$17,31,1)</f>
      </c>
      <c r="BQ20" s="818">
        <f>MID($BL$17,29,1)</f>
      </c>
      <c r="BR20" s="818">
        <f>MID($BL$17,27,1)</f>
      </c>
      <c r="BS20" s="818">
        <f>MID($BL$17,25,1)</f>
      </c>
      <c r="BT20" s="818">
        <f>MID($BL$17,23,1)</f>
      </c>
      <c r="BU20" s="818">
        <f>MID($BL$17,21,1)</f>
      </c>
      <c r="BV20" s="818">
        <f>MID($BL$17,19,1)</f>
      </c>
      <c r="BW20" s="818">
        <f>MID($BL$17,17,1)</f>
      </c>
      <c r="BX20" s="818">
        <f>MID($BL$17,15,1)</f>
      </c>
      <c r="BY20" s="818">
        <f>MID($BL$17,13,1)</f>
      </c>
      <c r="BZ20" s="818">
        <f>MID($BL$17,11,1)</f>
      </c>
      <c r="CA20" s="818">
        <f>MID($BL$17,9,1)</f>
      </c>
      <c r="CB20" s="818">
        <f>MID($BL$17,7,1)</f>
      </c>
      <c r="CC20" s="818">
        <f>MID($BL$17,5,1)</f>
      </c>
      <c r="CD20" s="818">
        <f>MID($BL$17,3,1)</f>
      </c>
      <c r="CE20" s="818">
        <f>MID($BL$17,1,1)</f>
      </c>
      <c r="CF20" s="407"/>
    </row>
    <row x14ac:dyDescent="0.25" r="21" customHeight="1" ht="18.75">
      <c r="A21" s="1"/>
      <c r="B21" s="407"/>
      <c r="C21" s="819" t="s">
        <v>60</v>
      </c>
      <c r="D21" s="489">
        <f>IFERROR(HLOOKUP(D20,'Ebced Ana Sayfa'!$D$5:'Ebced Ana Sayfa'!$BY$9,2,0),"")</f>
      </c>
      <c r="E21" s="489">
        <f>IFERROR(HLOOKUP(E20,'Ebced Ana Sayfa'!$D$5:'Ebced Ana Sayfa'!$BY$9,2,0),"")</f>
      </c>
      <c r="F21" s="489">
        <f>IFERROR(HLOOKUP(F20,'Ebced Ana Sayfa'!$D$5:'Ebced Ana Sayfa'!$BY$9,2,0),"")</f>
      </c>
      <c r="G21" s="489">
        <f>IFERROR(HLOOKUP(G20,'Ebced Ana Sayfa'!$D$5:'Ebced Ana Sayfa'!$BY$9,2,0),"")</f>
      </c>
      <c r="H21" s="489">
        <f>IFERROR(HLOOKUP(H20,'Ebced Ana Sayfa'!$D$5:'Ebced Ana Sayfa'!$BY$9,2,0),"")</f>
      </c>
      <c r="I21" s="489">
        <f>IFERROR(HLOOKUP(I20,'Ebced Ana Sayfa'!$D$5:'Ebced Ana Sayfa'!$BY$9,2,0),"")</f>
      </c>
      <c r="J21" s="489">
        <f>IFERROR(HLOOKUP(J20,'Ebced Ana Sayfa'!$D$5:'Ebced Ana Sayfa'!$BY$9,2,0),"")</f>
      </c>
      <c r="K21" s="489">
        <f>IFERROR(HLOOKUP(K20,'Ebced Ana Sayfa'!$D$5:'Ebced Ana Sayfa'!$BY$9,2,0),"")</f>
      </c>
      <c r="L21" s="489">
        <f>IFERROR(HLOOKUP(L20,'Ebced Ana Sayfa'!$D$5:'Ebced Ana Sayfa'!$BY$9,2,0),"")</f>
      </c>
      <c r="M21" s="489">
        <f>IFERROR(HLOOKUP(M20,'Ebced Ana Sayfa'!$D$5:'Ebced Ana Sayfa'!$BY$9,2,0),"")</f>
      </c>
      <c r="N21" s="489">
        <f>IFERROR(HLOOKUP(N20,'Ebced Ana Sayfa'!$D$5:'Ebced Ana Sayfa'!$BY$9,2,0),"")</f>
      </c>
      <c r="O21" s="489">
        <f>IFERROR(HLOOKUP(O20,'Ebced Ana Sayfa'!$D$5:'Ebced Ana Sayfa'!$BY$9,2,0),"")</f>
      </c>
      <c r="P21" s="489">
        <f>IFERROR(HLOOKUP(P20,'Ebced Ana Sayfa'!$D$5:'Ebced Ana Sayfa'!$BY$9,2,0),"")</f>
      </c>
      <c r="Q21" s="489">
        <f>IFERROR(HLOOKUP(Q20,'Ebced Ana Sayfa'!$D$5:'Ebced Ana Sayfa'!$BY$9,2,0),"")</f>
      </c>
      <c r="R21" s="489">
        <f>IFERROR(HLOOKUP(R20,'Ebced Ana Sayfa'!$D$5:'Ebced Ana Sayfa'!$BY$9,2,0),"")</f>
      </c>
      <c r="S21" s="489">
        <f>IFERROR(HLOOKUP(S20,'Ebced Ana Sayfa'!$D$5:'Ebced Ana Sayfa'!$BY$9,2,0),"")</f>
      </c>
      <c r="T21" s="489">
        <f>IFERROR(HLOOKUP(T20,'Ebced Ana Sayfa'!$D$5:'Ebced Ana Sayfa'!$BY$9,2,0),"")</f>
      </c>
      <c r="U21" s="489">
        <f>IFERROR(HLOOKUP(U20,'Ebced Ana Sayfa'!$D$5:'Ebced Ana Sayfa'!$BY$9,2,0),"")</f>
      </c>
      <c r="V21" s="489">
        <f>IFERROR(HLOOKUP(V20,'Ebced Ana Sayfa'!$D$5:'Ebced Ana Sayfa'!$BY$9,2,0),"")</f>
      </c>
      <c r="W21" s="489">
        <f>IFERROR(HLOOKUP(W20,'Ebced Ana Sayfa'!$D$5:'Ebced Ana Sayfa'!$BY$9,2,0),"")</f>
      </c>
      <c r="X21" s="489">
        <f>IFERROR(HLOOKUP(X20,'Ebced Ana Sayfa'!$D$5:'Ebced Ana Sayfa'!$BY$9,2,0),"")</f>
      </c>
      <c r="Y21" s="489">
        <f>IFERROR(HLOOKUP(Y20,'Ebced Ana Sayfa'!$D$5:'Ebced Ana Sayfa'!$BY$9,2,0),"")</f>
      </c>
      <c r="Z21" s="489">
        <f>IFERROR(HLOOKUP(Z20,'Ebced Ana Sayfa'!$D$5:'Ebced Ana Sayfa'!$BY$9,2,0),"")</f>
      </c>
      <c r="AA21" s="489">
        <f>IFERROR(HLOOKUP(AA20,'Ebced Ana Sayfa'!$D$5:'Ebced Ana Sayfa'!$BY$9,2,0),"")</f>
      </c>
      <c r="AB21" s="489">
        <f>IFERROR(HLOOKUP(AB20,'Ebced Ana Sayfa'!$D$5:'Ebced Ana Sayfa'!$BY$9,2,0),"")</f>
      </c>
      <c r="AC21" s="489">
        <f>IFERROR(HLOOKUP(AC20,'Ebced Ana Sayfa'!$D$5:'Ebced Ana Sayfa'!$BY$9,2,0),"")</f>
      </c>
      <c r="AD21" s="489">
        <f>IFERROR(HLOOKUP(AD20,'Ebced Ana Sayfa'!$D$5:'Ebced Ana Sayfa'!$BY$9,2,0),"")</f>
      </c>
      <c r="AE21" s="489">
        <f>IFERROR(HLOOKUP(AE20,'Ebced Ana Sayfa'!$D$5:'Ebced Ana Sayfa'!$BY$9,2,0),"")</f>
      </c>
      <c r="AF21" s="489">
        <f>IFERROR(HLOOKUP(AF20,'Ebced Ana Sayfa'!$D$5:'Ebced Ana Sayfa'!$BY$9,2,0),"")</f>
      </c>
      <c r="AG21" s="489">
        <f>IFERROR(HLOOKUP(AG20,'Ebced Ana Sayfa'!$D$5:'Ebced Ana Sayfa'!$BY$9,2,0),"")</f>
      </c>
      <c r="AH21" s="489">
        <f>IFERROR(HLOOKUP(AH20,'Ebced Ana Sayfa'!$D$5:'Ebced Ana Sayfa'!$BY$9,2,0),"")</f>
      </c>
      <c r="AI21" s="489">
        <f>IFERROR(HLOOKUP(AI20,'Ebced Ana Sayfa'!$D$5:'Ebced Ana Sayfa'!$BY$9,2,0),"")</f>
      </c>
      <c r="AJ21" s="489">
        <f>IFERROR(HLOOKUP(AJ20,'Ebced Ana Sayfa'!$D$5:'Ebced Ana Sayfa'!$BY$9,2,0),"")</f>
      </c>
      <c r="AK21" s="489">
        <f>IFERROR(HLOOKUP(AK20,'Ebced Ana Sayfa'!$D$5:'Ebced Ana Sayfa'!$BY$9,2,0),"")</f>
      </c>
      <c r="AL21" s="489">
        <f>IFERROR(HLOOKUP(AL20,'Ebced Ana Sayfa'!$D$5:'Ebced Ana Sayfa'!$BY$9,2,0),"")</f>
      </c>
      <c r="AM21" s="489">
        <f>IFERROR(HLOOKUP(AM20,'Ebced Ana Sayfa'!$D$5:'Ebced Ana Sayfa'!$BY$9,2,0),"")</f>
      </c>
      <c r="AN21" s="489">
        <f>IFERROR(HLOOKUP(AN20,'Ebced Ana Sayfa'!$D$5:'Ebced Ana Sayfa'!$BY$9,2,0),"")</f>
      </c>
      <c r="AO21" s="489">
        <f>IFERROR(HLOOKUP(AO20,'Ebced Ana Sayfa'!$D$5:'Ebced Ana Sayfa'!$BY$9,2,0),"")</f>
      </c>
      <c r="AP21" s="489">
        <f>IFERROR(HLOOKUP(AP20,'Ebced Ana Sayfa'!$D$5:'Ebced Ana Sayfa'!$BY$9,2,0),"")</f>
      </c>
      <c r="AQ21" s="489">
        <f>IFERROR(HLOOKUP(AQ20,'Ebced Ana Sayfa'!$D$5:'Ebced Ana Sayfa'!$BY$9,2,0),"")</f>
      </c>
      <c r="AR21" s="489">
        <f>IFERROR(HLOOKUP(AR20,'Ebced Ana Sayfa'!$D$5:'Ebced Ana Sayfa'!$BY$9,2,0),"")</f>
      </c>
      <c r="AS21" s="489">
        <f>IFERROR(HLOOKUP(AS20,'Ebced Ana Sayfa'!$D$5:'Ebced Ana Sayfa'!$BY$9,2,0),"")</f>
      </c>
      <c r="AT21" s="489">
        <f>IFERROR(HLOOKUP(AT20,'Ebced Ana Sayfa'!$D$5:'Ebced Ana Sayfa'!$BY$9,2,0),"")</f>
      </c>
      <c r="AU21" s="489">
        <f>IFERROR(HLOOKUP(AU20,'Ebced Ana Sayfa'!$D$5:'Ebced Ana Sayfa'!$BY$9,2,0),"")</f>
      </c>
      <c r="AV21" s="489">
        <f>IFERROR(HLOOKUP(AV20,'Ebced Ana Sayfa'!$D$5:'Ebced Ana Sayfa'!$BY$9,2,0),"")</f>
      </c>
      <c r="AW21" s="489">
        <f>IFERROR(HLOOKUP(AW20,'Ebced Ana Sayfa'!$D$5:'Ebced Ana Sayfa'!$BY$9,2,0),"")</f>
      </c>
      <c r="AX21" s="489">
        <f>IFERROR(HLOOKUP(AX20,'Ebced Ana Sayfa'!$D$5:'Ebced Ana Sayfa'!$BY$9,2,0),"")</f>
      </c>
      <c r="AY21" s="489">
        <f>IFERROR(HLOOKUP(AY20,'Ebced Ana Sayfa'!$D$5:'Ebced Ana Sayfa'!$BY$9,2,0),"")</f>
      </c>
      <c r="AZ21" s="489">
        <f>IFERROR(HLOOKUP(AZ20,'Ebced Ana Sayfa'!$D$5:'Ebced Ana Sayfa'!$BY$9,2,0),"")</f>
      </c>
      <c r="BA21" s="489">
        <f>IFERROR(HLOOKUP(BA20,'Ebced Ana Sayfa'!$D$5:'Ebced Ana Sayfa'!$BY$9,2,0),"")</f>
      </c>
      <c r="BB21" s="489">
        <f>IFERROR(HLOOKUP(BB20,'Ebced Ana Sayfa'!$D$5:'Ebced Ana Sayfa'!$BY$9,2,0),"")</f>
      </c>
      <c r="BC21" s="489">
        <f>IFERROR(HLOOKUP(BC20,'Ebced Ana Sayfa'!$D$5:'Ebced Ana Sayfa'!$BY$9,2,0),"")</f>
      </c>
      <c r="BD21" s="489">
        <f>IFERROR(HLOOKUP(BD20,'Ebced Ana Sayfa'!$D$5:'Ebced Ana Sayfa'!$BY$9,2,0),"")</f>
      </c>
      <c r="BE21" s="489">
        <f>IFERROR(HLOOKUP(BE20,'Ebced Ana Sayfa'!$D$5:'Ebced Ana Sayfa'!$BY$9,2,0),"")</f>
      </c>
      <c r="BF21" s="489">
        <f>IFERROR(HLOOKUP(BF20,'Ebced Ana Sayfa'!$D$5:'Ebced Ana Sayfa'!$BY$9,2,0),"")</f>
      </c>
      <c r="BG21" s="489">
        <f>IFERROR(HLOOKUP(BG20,'Ebced Ana Sayfa'!$D$5:'Ebced Ana Sayfa'!$BY$9,2,0),"")</f>
      </c>
      <c r="BH21" s="489">
        <f>IFERROR(HLOOKUP(BH20,'Ebced Ana Sayfa'!$D$5:'Ebced Ana Sayfa'!$BY$9,2,0),"")</f>
      </c>
      <c r="BI21" s="489">
        <f>IFERROR(HLOOKUP(BI20,'Ebced Ana Sayfa'!$D$5:'Ebced Ana Sayfa'!$BY$9,2,0),"")</f>
      </c>
      <c r="BJ21" s="489">
        <f>IFERROR(HLOOKUP(BJ20,'Ebced Ana Sayfa'!$D$5:'Ebced Ana Sayfa'!$BY$9,2,0),"")</f>
      </c>
      <c r="BK21" s="489">
        <f>IFERROR(HLOOKUP(BK20,'Ebced Ana Sayfa'!$D$5:'Ebced Ana Sayfa'!$BY$9,2,0),"")</f>
      </c>
      <c r="BL21" s="489">
        <f>IFERROR(HLOOKUP(BL20,'Ebced Ana Sayfa'!$D$5:'Ebced Ana Sayfa'!$BY$9,2,0),"")</f>
      </c>
      <c r="BM21" s="489">
        <f>IFERROR(HLOOKUP(BM20,'Ebced Ana Sayfa'!$D$5:'Ebced Ana Sayfa'!$BY$9,2,0),"")</f>
      </c>
      <c r="BN21" s="489">
        <f>IFERROR(HLOOKUP(BN20,'Ebced Ana Sayfa'!$D$5:'Ebced Ana Sayfa'!$BY$9,2,0),"")</f>
      </c>
      <c r="BO21" s="489">
        <f>IFERROR(HLOOKUP(BO20,'Ebced Ana Sayfa'!$D$5:'Ebced Ana Sayfa'!$BY$9,2,0),"")</f>
      </c>
      <c r="BP21" s="489">
        <f>IFERROR(HLOOKUP(BP20,'Ebced Ana Sayfa'!$D$5:'Ebced Ana Sayfa'!$BY$9,2,0),"")</f>
      </c>
      <c r="BQ21" s="489">
        <f>IFERROR(HLOOKUP(BQ20,'Ebced Ana Sayfa'!$D$5:'Ebced Ana Sayfa'!$BY$9,2,0),"")</f>
      </c>
      <c r="BR21" s="489">
        <f>IFERROR(HLOOKUP(BR20,'Ebced Ana Sayfa'!$D$5:'Ebced Ana Sayfa'!$BY$9,2,0),"")</f>
      </c>
      <c r="BS21" s="489">
        <f>IFERROR(HLOOKUP(BS20,'Ebced Ana Sayfa'!$D$5:'Ebced Ana Sayfa'!$BY$9,2,0),"")</f>
      </c>
      <c r="BT21" s="489">
        <f>IFERROR(HLOOKUP(BT20,'Ebced Ana Sayfa'!$D$5:'Ebced Ana Sayfa'!$BY$9,2,0),"")</f>
      </c>
      <c r="BU21" s="489">
        <f>IFERROR(HLOOKUP(BU20,'Ebced Ana Sayfa'!$D$5:'Ebced Ana Sayfa'!$BY$9,2,0),"")</f>
      </c>
      <c r="BV21" s="489">
        <f>IFERROR(HLOOKUP(BV20,'Ebced Ana Sayfa'!$D$5:'Ebced Ana Sayfa'!$BY$9,2,0),"")</f>
      </c>
      <c r="BW21" s="489">
        <f>IFERROR(HLOOKUP(BW20,'Ebced Ana Sayfa'!$D$5:'Ebced Ana Sayfa'!$BY$9,2,0),"")</f>
      </c>
      <c r="BX21" s="489">
        <f>IFERROR(HLOOKUP(BX20,'Ebced Ana Sayfa'!$D$5:'Ebced Ana Sayfa'!$BY$9,2,0),"")</f>
      </c>
      <c r="BY21" s="489">
        <f>IFERROR(HLOOKUP(BY20,'Ebced Ana Sayfa'!$D$5:'Ebced Ana Sayfa'!$BY$9,2,0),"")</f>
      </c>
      <c r="BZ21" s="489">
        <f>IFERROR(HLOOKUP(BZ20,'Ebced Ana Sayfa'!$D$5:'Ebced Ana Sayfa'!$BY$9,2,0),"")</f>
      </c>
      <c r="CA21" s="489">
        <f>IFERROR(HLOOKUP(CA20,'Ebced Ana Sayfa'!$D$5:'Ebced Ana Sayfa'!$BY$9,2,0),"")</f>
      </c>
      <c r="CB21" s="489">
        <f>IFERROR(HLOOKUP(CB20,'Ebced Ana Sayfa'!$D$5:'Ebced Ana Sayfa'!$BY$9,2,0),"")</f>
      </c>
      <c r="CC21" s="489">
        <f>IFERROR(HLOOKUP(CC20,'Ebced Ana Sayfa'!$D$5:'Ebced Ana Sayfa'!$BY$9,2,0),"")</f>
      </c>
      <c r="CD21" s="489">
        <f>IFERROR(HLOOKUP(CD20,'Ebced Ana Sayfa'!$D$5:'Ebced Ana Sayfa'!$BY$9,2,0),"")</f>
      </c>
      <c r="CE21" s="489">
        <f>IFERROR(HLOOKUP(CE20,'Ebced Ana Sayfa'!$D$5:'Ebced Ana Sayfa'!$BY$9,2,0),"")</f>
      </c>
      <c r="CF21" s="407"/>
    </row>
    <row x14ac:dyDescent="0.25" r="22" customHeight="1" ht="28.5">
      <c r="A22" s="1"/>
      <c r="B22" s="407"/>
      <c r="C22" s="820" t="s">
        <v>61</v>
      </c>
      <c r="D22" s="489">
        <f>IFERROR(HLOOKUP(D20,'Ebced Ana Sayfa'!$D$5:'Ebced Ana Sayfa'!$BY$9,3,0),"")</f>
      </c>
      <c r="E22" s="489">
        <f>IFERROR(HLOOKUP(E20,'Ebced Ana Sayfa'!$D$5:'Ebced Ana Sayfa'!$BY$9,3,0),"")</f>
      </c>
      <c r="F22" s="489">
        <f>IFERROR(HLOOKUP(F20,'Ebced Ana Sayfa'!$D$5:'Ebced Ana Sayfa'!$BY$9,3,0),"")</f>
      </c>
      <c r="G22" s="489">
        <f>IFERROR(HLOOKUP(G20,'Ebced Ana Sayfa'!$D$5:'Ebced Ana Sayfa'!$BY$9,3,0),"")</f>
      </c>
      <c r="H22" s="489">
        <f>IFERROR(HLOOKUP(H20,'Ebced Ana Sayfa'!$D$5:'Ebced Ana Sayfa'!$BY$9,3,0),"")</f>
      </c>
      <c r="I22" s="489">
        <f>IFERROR(HLOOKUP(I20,'Ebced Ana Sayfa'!$D$5:'Ebced Ana Sayfa'!$BY$9,3,0),"")</f>
      </c>
      <c r="J22" s="489">
        <f>IFERROR(HLOOKUP(J20,'Ebced Ana Sayfa'!$D$5:'Ebced Ana Sayfa'!$BY$9,3,0),"")</f>
      </c>
      <c r="K22" s="489">
        <f>IFERROR(HLOOKUP(K20,'Ebced Ana Sayfa'!$D$5:'Ebced Ana Sayfa'!$BY$9,3,0),"")</f>
      </c>
      <c r="L22" s="489">
        <f>IFERROR(HLOOKUP(L20,'Ebced Ana Sayfa'!$D$5:'Ebced Ana Sayfa'!$BY$9,3,0),"")</f>
      </c>
      <c r="M22" s="489">
        <f>IFERROR(HLOOKUP(M20,'Ebced Ana Sayfa'!$D$5:'Ebced Ana Sayfa'!$BY$9,3,0),"")</f>
      </c>
      <c r="N22" s="489">
        <f>IFERROR(HLOOKUP(N20,'Ebced Ana Sayfa'!$D$5:'Ebced Ana Sayfa'!$BY$9,3,0),"")</f>
      </c>
      <c r="O22" s="489">
        <f>IFERROR(HLOOKUP(O20,'Ebced Ana Sayfa'!$D$5:'Ebced Ana Sayfa'!$BY$9,3,0),"")</f>
      </c>
      <c r="P22" s="489">
        <f>IFERROR(HLOOKUP(P20,'Ebced Ana Sayfa'!$D$5:'Ebced Ana Sayfa'!$BY$9,3,0),"")</f>
      </c>
      <c r="Q22" s="489">
        <f>IFERROR(HLOOKUP(Q20,'Ebced Ana Sayfa'!$D$5:'Ebced Ana Sayfa'!$BY$9,3,0),"")</f>
      </c>
      <c r="R22" s="489">
        <f>IFERROR(HLOOKUP(R20,'Ebced Ana Sayfa'!$D$5:'Ebced Ana Sayfa'!$BY$9,3,0),"")</f>
      </c>
      <c r="S22" s="489">
        <f>IFERROR(HLOOKUP(S20,'Ebced Ana Sayfa'!$D$5:'Ebced Ana Sayfa'!$BY$9,3,0),"")</f>
      </c>
      <c r="T22" s="489">
        <f>IFERROR(HLOOKUP(T20,'Ebced Ana Sayfa'!$D$5:'Ebced Ana Sayfa'!$BY$9,3,0),"")</f>
      </c>
      <c r="U22" s="489">
        <f>IFERROR(HLOOKUP(U20,'Ebced Ana Sayfa'!$D$5:'Ebced Ana Sayfa'!$BY$9,3,0),"")</f>
      </c>
      <c r="V22" s="489">
        <f>IFERROR(HLOOKUP(V20,'Ebced Ana Sayfa'!$D$5:'Ebced Ana Sayfa'!$BY$9,3,0),"")</f>
      </c>
      <c r="W22" s="489">
        <f>IFERROR(HLOOKUP(W20,'Ebced Ana Sayfa'!$D$5:'Ebced Ana Sayfa'!$BY$9,3,0),"")</f>
      </c>
      <c r="X22" s="489">
        <f>IFERROR(HLOOKUP(X20,'Ebced Ana Sayfa'!$D$5:'Ebced Ana Sayfa'!$BY$9,3,0),"")</f>
      </c>
      <c r="Y22" s="489">
        <f>IFERROR(HLOOKUP(Y20,'Ebced Ana Sayfa'!$D$5:'Ebced Ana Sayfa'!$BY$9,3,0),"")</f>
      </c>
      <c r="Z22" s="489">
        <f>IFERROR(HLOOKUP(Z20,'Ebced Ana Sayfa'!$D$5:'Ebced Ana Sayfa'!$BY$9,3,0),"")</f>
      </c>
      <c r="AA22" s="489">
        <f>IFERROR(HLOOKUP(AA20,'Ebced Ana Sayfa'!$D$5:'Ebced Ana Sayfa'!$BY$9,3,0),"")</f>
      </c>
      <c r="AB22" s="489">
        <f>IFERROR(HLOOKUP(AB20,'Ebced Ana Sayfa'!$D$5:'Ebced Ana Sayfa'!$BY$9,3,0),"")</f>
      </c>
      <c r="AC22" s="489">
        <f>IFERROR(HLOOKUP(AC20,'Ebced Ana Sayfa'!$D$5:'Ebced Ana Sayfa'!$BY$9,3,0),"")</f>
      </c>
      <c r="AD22" s="489">
        <f>IFERROR(HLOOKUP(AD20,'Ebced Ana Sayfa'!$D$5:'Ebced Ana Sayfa'!$BY$9,3,0),"")</f>
      </c>
      <c r="AE22" s="489">
        <f>IFERROR(HLOOKUP(AE20,'Ebced Ana Sayfa'!$D$5:'Ebced Ana Sayfa'!$BY$9,3,0),"")</f>
      </c>
      <c r="AF22" s="489">
        <f>IFERROR(HLOOKUP(AF20,'Ebced Ana Sayfa'!$D$5:'Ebced Ana Sayfa'!$BY$9,3,0),"")</f>
      </c>
      <c r="AG22" s="489">
        <f>IFERROR(HLOOKUP(AG20,'Ebced Ana Sayfa'!$D$5:'Ebced Ana Sayfa'!$BY$9,3,0),"")</f>
      </c>
      <c r="AH22" s="489">
        <f>IFERROR(HLOOKUP(AH20,'Ebced Ana Sayfa'!$D$5:'Ebced Ana Sayfa'!$BY$9,3,0),"")</f>
      </c>
      <c r="AI22" s="489">
        <f>IFERROR(HLOOKUP(AI20,'Ebced Ana Sayfa'!$D$5:'Ebced Ana Sayfa'!$BY$9,3,0),"")</f>
      </c>
      <c r="AJ22" s="489">
        <f>IFERROR(HLOOKUP(AJ20,'Ebced Ana Sayfa'!$D$5:'Ebced Ana Sayfa'!$BY$9,3,0),"")</f>
      </c>
      <c r="AK22" s="489">
        <f>IFERROR(HLOOKUP(AK20,'Ebced Ana Sayfa'!$D$5:'Ebced Ana Sayfa'!$BY$9,3,0),"")</f>
      </c>
      <c r="AL22" s="489">
        <f>IFERROR(HLOOKUP(AL20,'Ebced Ana Sayfa'!$D$5:'Ebced Ana Sayfa'!$BY$9,3,0),"")</f>
      </c>
      <c r="AM22" s="489">
        <f>IFERROR(HLOOKUP(AM20,'Ebced Ana Sayfa'!$D$5:'Ebced Ana Sayfa'!$BY$9,3,0),"")</f>
      </c>
      <c r="AN22" s="489">
        <f>IFERROR(HLOOKUP(AN20,'Ebced Ana Sayfa'!$D$5:'Ebced Ana Sayfa'!$BY$9,3,0),"")</f>
      </c>
      <c r="AO22" s="489">
        <f>IFERROR(HLOOKUP(AO20,'Ebced Ana Sayfa'!$D$5:'Ebced Ana Sayfa'!$BY$9,3,0),"")</f>
      </c>
      <c r="AP22" s="489">
        <f>IFERROR(HLOOKUP(AP20,'Ebced Ana Sayfa'!$D$5:'Ebced Ana Sayfa'!$BY$9,3,0),"")</f>
      </c>
      <c r="AQ22" s="489">
        <f>IFERROR(HLOOKUP(AQ20,'Ebced Ana Sayfa'!$D$5:'Ebced Ana Sayfa'!$BY$9,3,0),"")</f>
      </c>
      <c r="AR22" s="489">
        <f>IFERROR(HLOOKUP(AR20,'Ebced Ana Sayfa'!$D$5:'Ebced Ana Sayfa'!$BY$9,3,0),"")</f>
      </c>
      <c r="AS22" s="489">
        <f>IFERROR(HLOOKUP(AS20,'Ebced Ana Sayfa'!$D$5:'Ebced Ana Sayfa'!$BY$9,3,0),"")</f>
      </c>
      <c r="AT22" s="489">
        <f>IFERROR(HLOOKUP(AT20,'Ebced Ana Sayfa'!$D$5:'Ebced Ana Sayfa'!$BY$9,3,0),"")</f>
      </c>
      <c r="AU22" s="489">
        <f>IFERROR(HLOOKUP(AU20,'Ebced Ana Sayfa'!$D$5:'Ebced Ana Sayfa'!$BY$9,3,0),"")</f>
      </c>
      <c r="AV22" s="489">
        <f>IFERROR(HLOOKUP(AV20,'Ebced Ana Sayfa'!$D$5:'Ebced Ana Sayfa'!$BY$9,3,0),"")</f>
      </c>
      <c r="AW22" s="489">
        <f>IFERROR(HLOOKUP(AW20,'Ebced Ana Sayfa'!$D$5:'Ebced Ana Sayfa'!$BY$9,3,0),"")</f>
      </c>
      <c r="AX22" s="489">
        <f>IFERROR(HLOOKUP(AX20,'Ebced Ana Sayfa'!$D$5:'Ebced Ana Sayfa'!$BY$9,3,0),"")</f>
      </c>
      <c r="AY22" s="489">
        <f>IFERROR(HLOOKUP(AY20,'Ebced Ana Sayfa'!$D$5:'Ebced Ana Sayfa'!$BY$9,3,0),"")</f>
      </c>
      <c r="AZ22" s="489">
        <f>IFERROR(HLOOKUP(AZ20,'Ebced Ana Sayfa'!$D$5:'Ebced Ana Sayfa'!$BY$9,3,0),"")</f>
      </c>
      <c r="BA22" s="489">
        <f>IFERROR(HLOOKUP(BA20,'Ebced Ana Sayfa'!$D$5:'Ebced Ana Sayfa'!$BY$9,3,0),"")</f>
      </c>
      <c r="BB22" s="489">
        <f>IFERROR(HLOOKUP(BB20,'Ebced Ana Sayfa'!$D$5:'Ebced Ana Sayfa'!$BY$9,3,0),"")</f>
      </c>
      <c r="BC22" s="489">
        <f>IFERROR(HLOOKUP(BC20,'Ebced Ana Sayfa'!$D$5:'Ebced Ana Sayfa'!$BY$9,3,0),"")</f>
      </c>
      <c r="BD22" s="489">
        <f>IFERROR(HLOOKUP(BD20,'Ebced Ana Sayfa'!$D$5:'Ebced Ana Sayfa'!$BY$9,3,0),"")</f>
      </c>
      <c r="BE22" s="489">
        <f>IFERROR(HLOOKUP(BE20,'Ebced Ana Sayfa'!$D$5:'Ebced Ana Sayfa'!$BY$9,3,0),"")</f>
      </c>
      <c r="BF22" s="489">
        <f>IFERROR(HLOOKUP(BF20,'Ebced Ana Sayfa'!$D$5:'Ebced Ana Sayfa'!$BY$9,3,0),"")</f>
      </c>
      <c r="BG22" s="489">
        <f>IFERROR(HLOOKUP(BG20,'Ebced Ana Sayfa'!$D$5:'Ebced Ana Sayfa'!$BY$9,3,0),"")</f>
      </c>
      <c r="BH22" s="489">
        <f>IFERROR(HLOOKUP(BH20,'Ebced Ana Sayfa'!$D$5:'Ebced Ana Sayfa'!$BY$9,3,0),"")</f>
      </c>
      <c r="BI22" s="489">
        <f>IFERROR(HLOOKUP(BI20,'Ebced Ana Sayfa'!$D$5:'Ebced Ana Sayfa'!$BY$9,3,0),"")</f>
      </c>
      <c r="BJ22" s="489">
        <f>IFERROR(HLOOKUP(BJ20,'Ebced Ana Sayfa'!$D$5:'Ebced Ana Sayfa'!$BY$9,3,0),"")</f>
      </c>
      <c r="BK22" s="489">
        <f>IFERROR(HLOOKUP(BK20,'Ebced Ana Sayfa'!$D$5:'Ebced Ana Sayfa'!$BY$9,3,0),"")</f>
      </c>
      <c r="BL22" s="489">
        <f>IFERROR(HLOOKUP(BL20,'Ebced Ana Sayfa'!$D$5:'Ebced Ana Sayfa'!$BY$9,3,0),"")</f>
      </c>
      <c r="BM22" s="489">
        <f>IFERROR(HLOOKUP(BM20,'Ebced Ana Sayfa'!$D$5:'Ebced Ana Sayfa'!$BY$9,3,0),"")</f>
      </c>
      <c r="BN22" s="489">
        <f>IFERROR(HLOOKUP(BN20,'Ebced Ana Sayfa'!$D$5:'Ebced Ana Sayfa'!$BY$9,3,0),"")</f>
      </c>
      <c r="BO22" s="489">
        <f>IFERROR(HLOOKUP(BO20,'Ebced Ana Sayfa'!$D$5:'Ebced Ana Sayfa'!$BY$9,3,0),"")</f>
      </c>
      <c r="BP22" s="489">
        <f>IFERROR(HLOOKUP(BP20,'Ebced Ana Sayfa'!$D$5:'Ebced Ana Sayfa'!$BY$9,3,0),"")</f>
      </c>
      <c r="BQ22" s="489">
        <f>IFERROR(HLOOKUP(BQ20,'Ebced Ana Sayfa'!$D$5:'Ebced Ana Sayfa'!$BY$9,3,0),"")</f>
      </c>
      <c r="BR22" s="489">
        <f>IFERROR(HLOOKUP(BR20,'Ebced Ana Sayfa'!$D$5:'Ebced Ana Sayfa'!$BY$9,3,0),"")</f>
      </c>
      <c r="BS22" s="489">
        <f>IFERROR(HLOOKUP(BS20,'Ebced Ana Sayfa'!$D$5:'Ebced Ana Sayfa'!$BY$9,3,0),"")</f>
      </c>
      <c r="BT22" s="489">
        <f>IFERROR(HLOOKUP(BT20,'Ebced Ana Sayfa'!$D$5:'Ebced Ana Sayfa'!$BY$9,3,0),"")</f>
      </c>
      <c r="BU22" s="489">
        <f>IFERROR(HLOOKUP(BU20,'Ebced Ana Sayfa'!$D$5:'Ebced Ana Sayfa'!$BY$9,3,0),"")</f>
      </c>
      <c r="BV22" s="489">
        <f>IFERROR(HLOOKUP(BV20,'Ebced Ana Sayfa'!$D$5:'Ebced Ana Sayfa'!$BY$9,3,0),"")</f>
      </c>
      <c r="BW22" s="489">
        <f>IFERROR(HLOOKUP(BW20,'Ebced Ana Sayfa'!$D$5:'Ebced Ana Sayfa'!$BY$9,3,0),"")</f>
      </c>
      <c r="BX22" s="489">
        <f>IFERROR(HLOOKUP(BX20,'Ebced Ana Sayfa'!$D$5:'Ebced Ana Sayfa'!$BY$9,3,0),"")</f>
      </c>
      <c r="BY22" s="489">
        <f>IFERROR(HLOOKUP(BY20,'Ebced Ana Sayfa'!$D$5:'Ebced Ana Sayfa'!$BY$9,3,0),"")</f>
      </c>
      <c r="BZ22" s="489">
        <f>IFERROR(HLOOKUP(BZ20,'Ebced Ana Sayfa'!$D$5:'Ebced Ana Sayfa'!$BY$9,3,0),"")</f>
      </c>
      <c r="CA22" s="489">
        <f>IFERROR(HLOOKUP(CA20,'Ebced Ana Sayfa'!$D$5:'Ebced Ana Sayfa'!$BY$9,3,0),"")</f>
      </c>
      <c r="CB22" s="489">
        <f>IFERROR(HLOOKUP(CB20,'Ebced Ana Sayfa'!$D$5:'Ebced Ana Sayfa'!$BY$9,3,0),"")</f>
      </c>
      <c r="CC22" s="489">
        <f>IFERROR(HLOOKUP(CC20,'Ebced Ana Sayfa'!$D$5:'Ebced Ana Sayfa'!$BY$9,3,0),"")</f>
      </c>
      <c r="CD22" s="489">
        <f>IFERROR(HLOOKUP(CD20,'Ebced Ana Sayfa'!$D$5:'Ebced Ana Sayfa'!$BY$9,3,0),"")</f>
      </c>
      <c r="CE22" s="489">
        <f>IFERROR(HLOOKUP(CE20,'Ebced Ana Sayfa'!$D$5:'Ebced Ana Sayfa'!$BY$9,3,0),"")</f>
      </c>
      <c r="CF22" s="407"/>
    </row>
    <row x14ac:dyDescent="0.25" r="23" customHeight="1" ht="28.5">
      <c r="A23" s="1"/>
      <c r="B23" s="407"/>
      <c r="C23" s="820" t="s">
        <v>64</v>
      </c>
      <c r="D23" s="489">
        <f>IFERROR(HLOOKUP(D20,'Ebced Ana Sayfa'!$D$5:'Ebced Ana Sayfa'!$BY$9,4,0),"")</f>
      </c>
      <c r="E23" s="489">
        <f>IFERROR(HLOOKUP(E20,'Ebced Ana Sayfa'!$D$5:'Ebced Ana Sayfa'!$BY$9,4,0),"")</f>
      </c>
      <c r="F23" s="489">
        <f>IFERROR(HLOOKUP(F20,'Ebced Ana Sayfa'!$D$5:'Ebced Ana Sayfa'!$BY$9,4,0),"")</f>
      </c>
      <c r="G23" s="489">
        <f>IFERROR(HLOOKUP(G20,'Ebced Ana Sayfa'!$D$5:'Ebced Ana Sayfa'!$BY$9,4,0),"")</f>
      </c>
      <c r="H23" s="489">
        <f>IFERROR(HLOOKUP(H20,'Ebced Ana Sayfa'!$D$5:'Ebced Ana Sayfa'!$BY$9,4,0),"")</f>
      </c>
      <c r="I23" s="489">
        <f>IFERROR(HLOOKUP(I20,'Ebced Ana Sayfa'!$D$5:'Ebced Ana Sayfa'!$BY$9,4,0),"")</f>
      </c>
      <c r="J23" s="489">
        <f>IFERROR(HLOOKUP(J20,'Ebced Ana Sayfa'!$D$5:'Ebced Ana Sayfa'!$BY$9,4,0),"")</f>
      </c>
      <c r="K23" s="489">
        <f>IFERROR(HLOOKUP(K20,'Ebced Ana Sayfa'!$D$5:'Ebced Ana Sayfa'!$BY$9,4,0),"")</f>
      </c>
      <c r="L23" s="489">
        <f>IFERROR(HLOOKUP(L20,'Ebced Ana Sayfa'!$D$5:'Ebced Ana Sayfa'!$BY$9,4,0),"")</f>
      </c>
      <c r="M23" s="489">
        <f>IFERROR(HLOOKUP(M20,'Ebced Ana Sayfa'!$D$5:'Ebced Ana Sayfa'!$BY$9,4,0),"")</f>
      </c>
      <c r="N23" s="489">
        <f>IFERROR(HLOOKUP(N20,'Ebced Ana Sayfa'!$D$5:'Ebced Ana Sayfa'!$BY$9,4,0),"")</f>
      </c>
      <c r="O23" s="489">
        <f>IFERROR(HLOOKUP(O20,'Ebced Ana Sayfa'!$D$5:'Ebced Ana Sayfa'!$BY$9,4,0),"")</f>
      </c>
      <c r="P23" s="489">
        <f>IFERROR(HLOOKUP(P20,'Ebced Ana Sayfa'!$D$5:'Ebced Ana Sayfa'!$BY$9,4,0),"")</f>
      </c>
      <c r="Q23" s="489">
        <f>IFERROR(HLOOKUP(Q20,'Ebced Ana Sayfa'!$D$5:'Ebced Ana Sayfa'!$BY$9,4,0),"")</f>
      </c>
      <c r="R23" s="489">
        <f>IFERROR(HLOOKUP(R20,'Ebced Ana Sayfa'!$D$5:'Ebced Ana Sayfa'!$BY$9,4,0),"")</f>
      </c>
      <c r="S23" s="489">
        <f>IFERROR(HLOOKUP(S20,'Ebced Ana Sayfa'!$D$5:'Ebced Ana Sayfa'!$BY$9,4,0),"")</f>
      </c>
      <c r="T23" s="489">
        <f>IFERROR(HLOOKUP(T20,'Ebced Ana Sayfa'!$D$5:'Ebced Ana Sayfa'!$BY$9,4,0),"")</f>
      </c>
      <c r="U23" s="489">
        <f>IFERROR(HLOOKUP(U20,'Ebced Ana Sayfa'!$D$5:'Ebced Ana Sayfa'!$BY$9,4,0),"")</f>
      </c>
      <c r="V23" s="489">
        <f>IFERROR(HLOOKUP(V20,'Ebced Ana Sayfa'!$D$5:'Ebced Ana Sayfa'!$BY$9,4,0),"")</f>
      </c>
      <c r="W23" s="489">
        <f>IFERROR(HLOOKUP(W20,'Ebced Ana Sayfa'!$D$5:'Ebced Ana Sayfa'!$BY$9,4,0),"")</f>
      </c>
      <c r="X23" s="489">
        <f>IFERROR(HLOOKUP(X20,'Ebced Ana Sayfa'!$D$5:'Ebced Ana Sayfa'!$BY$9,4,0),"")</f>
      </c>
      <c r="Y23" s="489">
        <f>IFERROR(HLOOKUP(Y20,'Ebced Ana Sayfa'!$D$5:'Ebced Ana Sayfa'!$BY$9,4,0),"")</f>
      </c>
      <c r="Z23" s="489">
        <f>IFERROR(HLOOKUP(Z20,'Ebced Ana Sayfa'!$D$5:'Ebced Ana Sayfa'!$BY$9,4,0),"")</f>
      </c>
      <c r="AA23" s="489">
        <f>IFERROR(HLOOKUP(AA20,'Ebced Ana Sayfa'!$D$5:'Ebced Ana Sayfa'!$BY$9,4,0),"")</f>
      </c>
      <c r="AB23" s="489">
        <f>IFERROR(HLOOKUP(AB20,'Ebced Ana Sayfa'!$D$5:'Ebced Ana Sayfa'!$BY$9,4,0),"")</f>
      </c>
      <c r="AC23" s="489">
        <f>IFERROR(HLOOKUP(AC20,'Ebced Ana Sayfa'!$D$5:'Ebced Ana Sayfa'!$BY$9,4,0),"")</f>
      </c>
      <c r="AD23" s="489">
        <f>IFERROR(HLOOKUP(AD20,'Ebced Ana Sayfa'!$D$5:'Ebced Ana Sayfa'!$BY$9,4,0),"")</f>
      </c>
      <c r="AE23" s="489">
        <f>IFERROR(HLOOKUP(AE20,'Ebced Ana Sayfa'!$D$5:'Ebced Ana Sayfa'!$BY$9,4,0),"")</f>
      </c>
      <c r="AF23" s="489">
        <f>IFERROR(HLOOKUP(AF20,'Ebced Ana Sayfa'!$D$5:'Ebced Ana Sayfa'!$BY$9,4,0),"")</f>
      </c>
      <c r="AG23" s="489">
        <f>IFERROR(HLOOKUP(AG20,'Ebced Ana Sayfa'!$D$5:'Ebced Ana Sayfa'!$BY$9,4,0),"")</f>
      </c>
      <c r="AH23" s="489">
        <f>IFERROR(HLOOKUP(AH20,'Ebced Ana Sayfa'!$D$5:'Ebced Ana Sayfa'!$BY$9,4,0),"")</f>
      </c>
      <c r="AI23" s="489">
        <f>IFERROR(HLOOKUP(AI20,'Ebced Ana Sayfa'!$D$5:'Ebced Ana Sayfa'!$BY$9,4,0),"")</f>
      </c>
      <c r="AJ23" s="489">
        <f>IFERROR(HLOOKUP(AJ20,'Ebced Ana Sayfa'!$D$5:'Ebced Ana Sayfa'!$BY$9,4,0),"")</f>
      </c>
      <c r="AK23" s="489">
        <f>IFERROR(HLOOKUP(AK20,'Ebced Ana Sayfa'!$D$5:'Ebced Ana Sayfa'!$BY$9,4,0),"")</f>
      </c>
      <c r="AL23" s="489">
        <f>IFERROR(HLOOKUP(AL20,'Ebced Ana Sayfa'!$D$5:'Ebced Ana Sayfa'!$BY$9,4,0),"")</f>
      </c>
      <c r="AM23" s="489">
        <f>IFERROR(HLOOKUP(AM20,'Ebced Ana Sayfa'!$D$5:'Ebced Ana Sayfa'!$BY$9,4,0),"")</f>
      </c>
      <c r="AN23" s="489">
        <f>IFERROR(HLOOKUP(AN20,'Ebced Ana Sayfa'!$D$5:'Ebced Ana Sayfa'!$BY$9,4,0),"")</f>
      </c>
      <c r="AO23" s="489">
        <f>IFERROR(HLOOKUP(AO20,'Ebced Ana Sayfa'!$D$5:'Ebced Ana Sayfa'!$BY$9,4,0),"")</f>
      </c>
      <c r="AP23" s="489">
        <f>IFERROR(HLOOKUP(AP20,'Ebced Ana Sayfa'!$D$5:'Ebced Ana Sayfa'!$BY$9,4,0),"")</f>
      </c>
      <c r="AQ23" s="489">
        <f>IFERROR(HLOOKUP(AQ20,'Ebced Ana Sayfa'!$D$5:'Ebced Ana Sayfa'!$BY$9,4,0),"")</f>
      </c>
      <c r="AR23" s="489">
        <f>IFERROR(HLOOKUP(AR20,'Ebced Ana Sayfa'!$D$5:'Ebced Ana Sayfa'!$BY$9,4,0),"")</f>
      </c>
      <c r="AS23" s="489">
        <f>IFERROR(HLOOKUP(AS20,'Ebced Ana Sayfa'!$D$5:'Ebced Ana Sayfa'!$BY$9,4,0),"")</f>
      </c>
      <c r="AT23" s="489">
        <f>IFERROR(HLOOKUP(AT20,'Ebced Ana Sayfa'!$D$5:'Ebced Ana Sayfa'!$BY$9,4,0),"")</f>
      </c>
      <c r="AU23" s="489">
        <f>IFERROR(HLOOKUP(AU20,'Ebced Ana Sayfa'!$D$5:'Ebced Ana Sayfa'!$BY$9,4,0),"")</f>
      </c>
      <c r="AV23" s="489">
        <f>IFERROR(HLOOKUP(AV20,'Ebced Ana Sayfa'!$D$5:'Ebced Ana Sayfa'!$BY$9,4,0),"")</f>
      </c>
      <c r="AW23" s="489">
        <f>IFERROR(HLOOKUP(AW20,'Ebced Ana Sayfa'!$D$5:'Ebced Ana Sayfa'!$BY$9,4,0),"")</f>
      </c>
      <c r="AX23" s="489">
        <f>IFERROR(HLOOKUP(AX20,'Ebced Ana Sayfa'!$D$5:'Ebced Ana Sayfa'!$BY$9,4,0),"")</f>
      </c>
      <c r="AY23" s="489">
        <f>IFERROR(HLOOKUP(AY20,'Ebced Ana Sayfa'!$D$5:'Ebced Ana Sayfa'!$BY$9,4,0),"")</f>
      </c>
      <c r="AZ23" s="489">
        <f>IFERROR(HLOOKUP(AZ20,'Ebced Ana Sayfa'!$D$5:'Ebced Ana Sayfa'!$BY$9,4,0),"")</f>
      </c>
      <c r="BA23" s="489">
        <f>IFERROR(HLOOKUP(BA20,'Ebced Ana Sayfa'!$D$5:'Ebced Ana Sayfa'!$BY$9,4,0),"")</f>
      </c>
      <c r="BB23" s="489">
        <f>IFERROR(HLOOKUP(BB20,'Ebced Ana Sayfa'!$D$5:'Ebced Ana Sayfa'!$BY$9,4,0),"")</f>
      </c>
      <c r="BC23" s="489">
        <f>IFERROR(HLOOKUP(BC20,'Ebced Ana Sayfa'!$D$5:'Ebced Ana Sayfa'!$BY$9,4,0),"")</f>
      </c>
      <c r="BD23" s="489">
        <f>IFERROR(HLOOKUP(BD20,'Ebced Ana Sayfa'!$D$5:'Ebced Ana Sayfa'!$BY$9,4,0),"")</f>
      </c>
      <c r="BE23" s="489">
        <f>IFERROR(HLOOKUP(BE20,'Ebced Ana Sayfa'!$D$5:'Ebced Ana Sayfa'!$BY$9,4,0),"")</f>
      </c>
      <c r="BF23" s="489">
        <f>IFERROR(HLOOKUP(BF20,'Ebced Ana Sayfa'!$D$5:'Ebced Ana Sayfa'!$BY$9,4,0),"")</f>
      </c>
      <c r="BG23" s="489">
        <f>IFERROR(HLOOKUP(BG20,'Ebced Ana Sayfa'!$D$5:'Ebced Ana Sayfa'!$BY$9,4,0),"")</f>
      </c>
      <c r="BH23" s="489">
        <f>IFERROR(HLOOKUP(BH20,'Ebced Ana Sayfa'!$D$5:'Ebced Ana Sayfa'!$BY$9,4,0),"")</f>
      </c>
      <c r="BI23" s="489">
        <f>IFERROR(HLOOKUP(BI20,'Ebced Ana Sayfa'!$D$5:'Ebced Ana Sayfa'!$BY$9,4,0),"")</f>
      </c>
      <c r="BJ23" s="489">
        <f>IFERROR(HLOOKUP(BJ20,'Ebced Ana Sayfa'!$D$5:'Ebced Ana Sayfa'!$BY$9,4,0),"")</f>
      </c>
      <c r="BK23" s="489">
        <f>IFERROR(HLOOKUP(BK20,'Ebced Ana Sayfa'!$D$5:'Ebced Ana Sayfa'!$BY$9,4,0),"")</f>
      </c>
      <c r="BL23" s="489">
        <f>IFERROR(HLOOKUP(BL20,'Ebced Ana Sayfa'!$D$5:'Ebced Ana Sayfa'!$BY$9,4,0),"")</f>
      </c>
      <c r="BM23" s="489">
        <f>IFERROR(HLOOKUP(BM20,'Ebced Ana Sayfa'!$D$5:'Ebced Ana Sayfa'!$BY$9,4,0),"")</f>
      </c>
      <c r="BN23" s="489">
        <f>IFERROR(HLOOKUP(BN20,'Ebced Ana Sayfa'!$D$5:'Ebced Ana Sayfa'!$BY$9,4,0),"")</f>
      </c>
      <c r="BO23" s="489">
        <f>IFERROR(HLOOKUP(BO20,'Ebced Ana Sayfa'!$D$5:'Ebced Ana Sayfa'!$BY$9,4,0),"")</f>
      </c>
      <c r="BP23" s="489">
        <f>IFERROR(HLOOKUP(BP20,'Ebced Ana Sayfa'!$D$5:'Ebced Ana Sayfa'!$BY$9,4,0),"")</f>
      </c>
      <c r="BQ23" s="489">
        <f>IFERROR(HLOOKUP(BQ20,'Ebced Ana Sayfa'!$D$5:'Ebced Ana Sayfa'!$BY$9,4,0),"")</f>
      </c>
      <c r="BR23" s="489">
        <f>IFERROR(HLOOKUP(BR20,'Ebced Ana Sayfa'!$D$5:'Ebced Ana Sayfa'!$BY$9,4,0),"")</f>
      </c>
      <c r="BS23" s="489">
        <f>IFERROR(HLOOKUP(BS20,'Ebced Ana Sayfa'!$D$5:'Ebced Ana Sayfa'!$BY$9,4,0),"")</f>
      </c>
      <c r="BT23" s="489">
        <f>IFERROR(HLOOKUP(BT20,'Ebced Ana Sayfa'!$D$5:'Ebced Ana Sayfa'!$BY$9,4,0),"")</f>
      </c>
      <c r="BU23" s="489">
        <f>IFERROR(HLOOKUP(BU20,'Ebced Ana Sayfa'!$D$5:'Ebced Ana Sayfa'!$BY$9,4,0),"")</f>
      </c>
      <c r="BV23" s="489">
        <f>IFERROR(HLOOKUP(BV20,'Ebced Ana Sayfa'!$D$5:'Ebced Ana Sayfa'!$BY$9,4,0),"")</f>
      </c>
      <c r="BW23" s="489">
        <f>IFERROR(HLOOKUP(BW20,'Ebced Ana Sayfa'!$D$5:'Ebced Ana Sayfa'!$BY$9,4,0),"")</f>
      </c>
      <c r="BX23" s="489">
        <f>IFERROR(HLOOKUP(BX20,'Ebced Ana Sayfa'!$D$5:'Ebced Ana Sayfa'!$BY$9,4,0),"")</f>
      </c>
      <c r="BY23" s="489">
        <f>IFERROR(HLOOKUP(BY20,'Ebced Ana Sayfa'!$D$5:'Ebced Ana Sayfa'!$BY$9,4,0),"")</f>
      </c>
      <c r="BZ23" s="489">
        <f>IFERROR(HLOOKUP(BZ20,'Ebced Ana Sayfa'!$D$5:'Ebced Ana Sayfa'!$BY$9,4,0),"")</f>
      </c>
      <c r="CA23" s="489">
        <f>IFERROR(HLOOKUP(CA20,'Ebced Ana Sayfa'!$D$5:'Ebced Ana Sayfa'!$BY$9,4,0),"")</f>
      </c>
      <c r="CB23" s="489">
        <f>IFERROR(HLOOKUP(CB20,'Ebced Ana Sayfa'!$D$5:'Ebced Ana Sayfa'!$BY$9,4,0),"")</f>
      </c>
      <c r="CC23" s="489">
        <f>IFERROR(HLOOKUP(CC20,'Ebced Ana Sayfa'!$D$5:'Ebced Ana Sayfa'!$BY$9,4,0),"")</f>
      </c>
      <c r="CD23" s="489">
        <f>IFERROR(HLOOKUP(CD20,'Ebced Ana Sayfa'!$D$5:'Ebced Ana Sayfa'!$BY$9,4,0),"")</f>
      </c>
      <c r="CE23" s="489">
        <f>IFERROR(HLOOKUP(CE20,'Ebced Ana Sayfa'!$D$5:'Ebced Ana Sayfa'!$BY$9,4,0),"")</f>
      </c>
      <c r="CF23" s="407"/>
    </row>
    <row x14ac:dyDescent="0.25" r="24" customHeight="1" ht="28.5">
      <c r="A24" s="1"/>
      <c r="B24" s="407"/>
      <c r="C24" s="820" t="s">
        <v>67</v>
      </c>
      <c r="D24" s="489">
        <f>IFERROR(HLOOKUP(D20,'Ebced Ana Sayfa'!$D$5:'Ebced Ana Sayfa'!$BY$9,5,0),"")</f>
      </c>
      <c r="E24" s="489">
        <f>IFERROR(HLOOKUP(E20,'Ebced Ana Sayfa'!$D$5:'Ebced Ana Sayfa'!$BY$9,5,0),"")</f>
      </c>
      <c r="F24" s="489">
        <f>IFERROR(HLOOKUP(F20,'Ebced Ana Sayfa'!$D$5:'Ebced Ana Sayfa'!$BY$9,5,0),"")</f>
      </c>
      <c r="G24" s="489">
        <f>IFERROR(HLOOKUP(G20,'Ebced Ana Sayfa'!$D$5:'Ebced Ana Sayfa'!$BY$9,5,0),"")</f>
      </c>
      <c r="H24" s="489">
        <f>IFERROR(HLOOKUP(H20,'Ebced Ana Sayfa'!$D$5:'Ebced Ana Sayfa'!$BY$9,5,0),"")</f>
      </c>
      <c r="I24" s="489">
        <f>IFERROR(HLOOKUP(I20,'Ebced Ana Sayfa'!$D$5:'Ebced Ana Sayfa'!$BY$9,5,0),"")</f>
      </c>
      <c r="J24" s="489">
        <f>IFERROR(HLOOKUP(J20,'Ebced Ana Sayfa'!$D$5:'Ebced Ana Sayfa'!$BY$9,5,0),"")</f>
      </c>
      <c r="K24" s="489">
        <f>IFERROR(HLOOKUP(K20,'Ebced Ana Sayfa'!$D$5:'Ebced Ana Sayfa'!$BY$9,5,0),"")</f>
      </c>
      <c r="L24" s="489">
        <f>IFERROR(HLOOKUP(L20,'Ebced Ana Sayfa'!$D$5:'Ebced Ana Sayfa'!$BY$9,5,0),"")</f>
      </c>
      <c r="M24" s="489">
        <f>IFERROR(HLOOKUP(M20,'Ebced Ana Sayfa'!$D$5:'Ebced Ana Sayfa'!$BY$9,5,0),"")</f>
      </c>
      <c r="N24" s="489">
        <f>IFERROR(HLOOKUP(N20,'Ebced Ana Sayfa'!$D$5:'Ebced Ana Sayfa'!$BY$9,5,0),"")</f>
      </c>
      <c r="O24" s="489">
        <f>IFERROR(HLOOKUP(O20,'Ebced Ana Sayfa'!$D$5:'Ebced Ana Sayfa'!$BY$9,5,0),"")</f>
      </c>
      <c r="P24" s="489">
        <f>IFERROR(HLOOKUP(P20,'Ebced Ana Sayfa'!$D$5:'Ebced Ana Sayfa'!$BY$9,5,0),"")</f>
      </c>
      <c r="Q24" s="489">
        <f>IFERROR(HLOOKUP(Q20,'Ebced Ana Sayfa'!$D$5:'Ebced Ana Sayfa'!$BY$9,5,0),"")</f>
      </c>
      <c r="R24" s="489">
        <f>IFERROR(HLOOKUP(R20,'Ebced Ana Sayfa'!$D$5:'Ebced Ana Sayfa'!$BY$9,5,0),"")</f>
      </c>
      <c r="S24" s="489">
        <f>IFERROR(HLOOKUP(S20,'Ebced Ana Sayfa'!$D$5:'Ebced Ana Sayfa'!$BY$9,5,0),"")</f>
      </c>
      <c r="T24" s="489">
        <f>IFERROR(HLOOKUP(T20,'Ebced Ana Sayfa'!$D$5:'Ebced Ana Sayfa'!$BY$9,5,0),"")</f>
      </c>
      <c r="U24" s="489">
        <f>IFERROR(HLOOKUP(U20,'Ebced Ana Sayfa'!$D$5:'Ebced Ana Sayfa'!$BY$9,5,0),"")</f>
      </c>
      <c r="V24" s="489">
        <f>IFERROR(HLOOKUP(V20,'Ebced Ana Sayfa'!$D$5:'Ebced Ana Sayfa'!$BY$9,5,0),"")</f>
      </c>
      <c r="W24" s="489">
        <f>IFERROR(HLOOKUP(W20,'Ebced Ana Sayfa'!$D$5:'Ebced Ana Sayfa'!$BY$9,5,0),"")</f>
      </c>
      <c r="X24" s="489">
        <f>IFERROR(HLOOKUP(X20,'Ebced Ana Sayfa'!$D$5:'Ebced Ana Sayfa'!$BY$9,5,0),"")</f>
      </c>
      <c r="Y24" s="489">
        <f>IFERROR(HLOOKUP(Y20,'Ebced Ana Sayfa'!$D$5:'Ebced Ana Sayfa'!$BY$9,5,0),"")</f>
      </c>
      <c r="Z24" s="489">
        <f>IFERROR(HLOOKUP(Z20,'Ebced Ana Sayfa'!$D$5:'Ebced Ana Sayfa'!$BY$9,5,0),"")</f>
      </c>
      <c r="AA24" s="489">
        <f>IFERROR(HLOOKUP(AA20,'Ebced Ana Sayfa'!$D$5:'Ebced Ana Sayfa'!$BY$9,5,0),"")</f>
      </c>
      <c r="AB24" s="489">
        <f>IFERROR(HLOOKUP(AB20,'Ebced Ana Sayfa'!$D$5:'Ebced Ana Sayfa'!$BY$9,5,0),"")</f>
      </c>
      <c r="AC24" s="489">
        <f>IFERROR(HLOOKUP(AC20,'Ebced Ana Sayfa'!$D$5:'Ebced Ana Sayfa'!$BY$9,5,0),"")</f>
      </c>
      <c r="AD24" s="489">
        <f>IFERROR(HLOOKUP(AD20,'Ebced Ana Sayfa'!$D$5:'Ebced Ana Sayfa'!$BY$9,5,0),"")</f>
      </c>
      <c r="AE24" s="489">
        <f>IFERROR(HLOOKUP(AE20,'Ebced Ana Sayfa'!$D$5:'Ebced Ana Sayfa'!$BY$9,5,0),"")</f>
      </c>
      <c r="AF24" s="489">
        <f>IFERROR(HLOOKUP(AF20,'Ebced Ana Sayfa'!$D$5:'Ebced Ana Sayfa'!$BY$9,5,0),"")</f>
      </c>
      <c r="AG24" s="489">
        <f>IFERROR(HLOOKUP(AG20,'Ebced Ana Sayfa'!$D$5:'Ebced Ana Sayfa'!$BY$9,5,0),"")</f>
      </c>
      <c r="AH24" s="489">
        <f>IFERROR(HLOOKUP(AH20,'Ebced Ana Sayfa'!$D$5:'Ebced Ana Sayfa'!$BY$9,5,0),"")</f>
      </c>
      <c r="AI24" s="489">
        <f>IFERROR(HLOOKUP(AI20,'Ebced Ana Sayfa'!$D$5:'Ebced Ana Sayfa'!$BY$9,5,0),"")</f>
      </c>
      <c r="AJ24" s="489">
        <f>IFERROR(HLOOKUP(AJ20,'Ebced Ana Sayfa'!$D$5:'Ebced Ana Sayfa'!$BY$9,5,0),"")</f>
      </c>
      <c r="AK24" s="489">
        <f>IFERROR(HLOOKUP(AK20,'Ebced Ana Sayfa'!$D$5:'Ebced Ana Sayfa'!$BY$9,5,0),"")</f>
      </c>
      <c r="AL24" s="489">
        <f>IFERROR(HLOOKUP(AL20,'Ebced Ana Sayfa'!$D$5:'Ebced Ana Sayfa'!$BY$9,5,0),"")</f>
      </c>
      <c r="AM24" s="489">
        <f>IFERROR(HLOOKUP(AM20,'Ebced Ana Sayfa'!$D$5:'Ebced Ana Sayfa'!$BY$9,5,0),"")</f>
      </c>
      <c r="AN24" s="489">
        <f>IFERROR(HLOOKUP(AN20,'Ebced Ana Sayfa'!$D$5:'Ebced Ana Sayfa'!$BY$9,5,0),"")</f>
      </c>
      <c r="AO24" s="489">
        <f>IFERROR(HLOOKUP(AO20,'Ebced Ana Sayfa'!$D$5:'Ebced Ana Sayfa'!$BY$9,5,0),"")</f>
      </c>
      <c r="AP24" s="489">
        <f>IFERROR(HLOOKUP(AP20,'Ebced Ana Sayfa'!$D$5:'Ebced Ana Sayfa'!$BY$9,5,0),"")</f>
      </c>
      <c r="AQ24" s="489">
        <f>IFERROR(HLOOKUP(AQ20,'Ebced Ana Sayfa'!$D$5:'Ebced Ana Sayfa'!$BY$9,5,0),"")</f>
      </c>
      <c r="AR24" s="489">
        <f>IFERROR(HLOOKUP(AR20,'Ebced Ana Sayfa'!$D$5:'Ebced Ana Sayfa'!$BY$9,5,0),"")</f>
      </c>
      <c r="AS24" s="489">
        <f>IFERROR(HLOOKUP(AS20,'Ebced Ana Sayfa'!$D$5:'Ebced Ana Sayfa'!$BY$9,5,0),"")</f>
      </c>
      <c r="AT24" s="489">
        <f>IFERROR(HLOOKUP(AT20,'Ebced Ana Sayfa'!$D$5:'Ebced Ana Sayfa'!$BY$9,5,0),"")</f>
      </c>
      <c r="AU24" s="489">
        <f>IFERROR(HLOOKUP(AU20,'Ebced Ana Sayfa'!$D$5:'Ebced Ana Sayfa'!$BY$9,5,0),"")</f>
      </c>
      <c r="AV24" s="489">
        <f>IFERROR(HLOOKUP(AV20,'Ebced Ana Sayfa'!$D$5:'Ebced Ana Sayfa'!$BY$9,5,0),"")</f>
      </c>
      <c r="AW24" s="489">
        <f>IFERROR(HLOOKUP(AW20,'Ebced Ana Sayfa'!$D$5:'Ebced Ana Sayfa'!$BY$9,5,0),"")</f>
      </c>
      <c r="AX24" s="489">
        <f>IFERROR(HLOOKUP(AX20,'Ebced Ana Sayfa'!$D$5:'Ebced Ana Sayfa'!$BY$9,5,0),"")</f>
      </c>
      <c r="AY24" s="489">
        <f>IFERROR(HLOOKUP(AY20,'Ebced Ana Sayfa'!$D$5:'Ebced Ana Sayfa'!$BY$9,5,0),"")</f>
      </c>
      <c r="AZ24" s="489">
        <f>IFERROR(HLOOKUP(AZ20,'Ebced Ana Sayfa'!$D$5:'Ebced Ana Sayfa'!$BY$9,5,0),"")</f>
      </c>
      <c r="BA24" s="489">
        <f>IFERROR(HLOOKUP(BA20,'Ebced Ana Sayfa'!$D$5:'Ebced Ana Sayfa'!$BY$9,5,0),"")</f>
      </c>
      <c r="BB24" s="489">
        <f>IFERROR(HLOOKUP(BB20,'Ebced Ana Sayfa'!$D$5:'Ebced Ana Sayfa'!$BY$9,5,0),"")</f>
      </c>
      <c r="BC24" s="489">
        <f>IFERROR(HLOOKUP(BC20,'Ebced Ana Sayfa'!$D$5:'Ebced Ana Sayfa'!$BY$9,5,0),"")</f>
      </c>
      <c r="BD24" s="489">
        <f>IFERROR(HLOOKUP(BD20,'Ebced Ana Sayfa'!$D$5:'Ebced Ana Sayfa'!$BY$9,5,0),"")</f>
      </c>
      <c r="BE24" s="489">
        <f>IFERROR(HLOOKUP(BE20,'Ebced Ana Sayfa'!$D$5:'Ebced Ana Sayfa'!$BY$9,5,0),"")</f>
      </c>
      <c r="BF24" s="489">
        <f>IFERROR(HLOOKUP(BF20,'Ebced Ana Sayfa'!$D$5:'Ebced Ana Sayfa'!$BY$9,5,0),"")</f>
      </c>
      <c r="BG24" s="489">
        <f>IFERROR(HLOOKUP(BG20,'Ebced Ana Sayfa'!$D$5:'Ebced Ana Sayfa'!$BY$9,5,0),"")</f>
      </c>
      <c r="BH24" s="489">
        <f>IFERROR(HLOOKUP(BH20,'Ebced Ana Sayfa'!$D$5:'Ebced Ana Sayfa'!$BY$9,5,0),"")</f>
      </c>
      <c r="BI24" s="489">
        <f>IFERROR(HLOOKUP(BI20,'Ebced Ana Sayfa'!$D$5:'Ebced Ana Sayfa'!$BY$9,5,0),"")</f>
      </c>
      <c r="BJ24" s="489">
        <f>IFERROR(HLOOKUP(BJ20,'Ebced Ana Sayfa'!$D$5:'Ebced Ana Sayfa'!$BY$9,5,0),"")</f>
      </c>
      <c r="BK24" s="489">
        <f>IFERROR(HLOOKUP(BK20,'Ebced Ana Sayfa'!$D$5:'Ebced Ana Sayfa'!$BY$9,5,0),"")</f>
      </c>
      <c r="BL24" s="489">
        <f>IFERROR(HLOOKUP(BL20,'Ebced Ana Sayfa'!$D$5:'Ebced Ana Sayfa'!$BY$9,5,0),"")</f>
      </c>
      <c r="BM24" s="489">
        <f>IFERROR(HLOOKUP(BM20,'Ebced Ana Sayfa'!$D$5:'Ebced Ana Sayfa'!$BY$9,5,0),"")</f>
      </c>
      <c r="BN24" s="489">
        <f>IFERROR(HLOOKUP(BN20,'Ebced Ana Sayfa'!$D$5:'Ebced Ana Sayfa'!$BY$9,5,0),"")</f>
      </c>
      <c r="BO24" s="489">
        <f>IFERROR(HLOOKUP(BO20,'Ebced Ana Sayfa'!$D$5:'Ebced Ana Sayfa'!$BY$9,5,0),"")</f>
      </c>
      <c r="BP24" s="489">
        <f>IFERROR(HLOOKUP(BP20,'Ebced Ana Sayfa'!$D$5:'Ebced Ana Sayfa'!$BY$9,5,0),"")</f>
      </c>
      <c r="BQ24" s="489">
        <f>IFERROR(HLOOKUP(BQ20,'Ebced Ana Sayfa'!$D$5:'Ebced Ana Sayfa'!$BY$9,5,0),"")</f>
      </c>
      <c r="BR24" s="489">
        <f>IFERROR(HLOOKUP(BR20,'Ebced Ana Sayfa'!$D$5:'Ebced Ana Sayfa'!$BY$9,5,0),"")</f>
      </c>
      <c r="BS24" s="489">
        <f>IFERROR(HLOOKUP(BS20,'Ebced Ana Sayfa'!$D$5:'Ebced Ana Sayfa'!$BY$9,5,0),"")</f>
      </c>
      <c r="BT24" s="489">
        <f>IFERROR(HLOOKUP(BT20,'Ebced Ana Sayfa'!$D$5:'Ebced Ana Sayfa'!$BY$9,5,0),"")</f>
      </c>
      <c r="BU24" s="489">
        <f>IFERROR(HLOOKUP(BU20,'Ebced Ana Sayfa'!$D$5:'Ebced Ana Sayfa'!$BY$9,5,0),"")</f>
      </c>
      <c r="BV24" s="489">
        <f>IFERROR(HLOOKUP(BV20,'Ebced Ana Sayfa'!$D$5:'Ebced Ana Sayfa'!$BY$9,5,0),"")</f>
      </c>
      <c r="BW24" s="489">
        <f>IFERROR(HLOOKUP(BW20,'Ebced Ana Sayfa'!$D$5:'Ebced Ana Sayfa'!$BY$9,5,0),"")</f>
      </c>
      <c r="BX24" s="489">
        <f>IFERROR(HLOOKUP(BX20,'Ebced Ana Sayfa'!$D$5:'Ebced Ana Sayfa'!$BY$9,5,0),"")</f>
      </c>
      <c r="BY24" s="489">
        <f>IFERROR(HLOOKUP(BY20,'Ebced Ana Sayfa'!$D$5:'Ebced Ana Sayfa'!$BY$9,5,0),"")</f>
      </c>
      <c r="BZ24" s="489">
        <f>IFERROR(HLOOKUP(BZ20,'Ebced Ana Sayfa'!$D$5:'Ebced Ana Sayfa'!$BY$9,5,0),"")</f>
      </c>
      <c r="CA24" s="489">
        <f>IFERROR(HLOOKUP(CA20,'Ebced Ana Sayfa'!$D$5:'Ebced Ana Sayfa'!$BY$9,5,0),"")</f>
      </c>
      <c r="CB24" s="489">
        <f>IFERROR(HLOOKUP(CB20,'Ebced Ana Sayfa'!$D$5:'Ebced Ana Sayfa'!$BY$9,5,0),"")</f>
      </c>
      <c r="CC24" s="489">
        <f>IFERROR(HLOOKUP(CC20,'Ebced Ana Sayfa'!$D$5:'Ebced Ana Sayfa'!$BY$9,5,0),"")</f>
      </c>
      <c r="CD24" s="489">
        <f>IFERROR(HLOOKUP(CD20,'Ebced Ana Sayfa'!$D$5:'Ebced Ana Sayfa'!$BY$9,5,0),"")</f>
      </c>
      <c r="CE24" s="489">
        <f>IFERROR(HLOOKUP(CE20,'Ebced Ana Sayfa'!$D$5:'Ebced Ana Sayfa'!$BY$9,5,0),"")</f>
      </c>
      <c r="CF24" s="407"/>
    </row>
    <row x14ac:dyDescent="0.25" r="25" customHeight="1" ht="18.75">
      <c r="A25" s="1"/>
      <c r="B25" s="407"/>
      <c r="C25" s="3"/>
      <c r="D25" s="3"/>
      <c r="E25" s="3"/>
      <c r="F25" s="3"/>
      <c r="G25" s="3"/>
      <c r="H25" s="3"/>
      <c r="I25" s="3"/>
      <c r="J25" s="3"/>
      <c r="K25" s="3"/>
      <c r="L25" s="741"/>
      <c r="M25" s="741"/>
      <c r="N25" s="741"/>
      <c r="O25" s="3"/>
      <c r="P25" s="741"/>
      <c r="Q25" s="3"/>
      <c r="R25" s="3"/>
      <c r="S25" s="3"/>
      <c r="T25" s="3"/>
      <c r="U25" s="3"/>
      <c r="V25" s="3"/>
      <c r="W25" s="741"/>
      <c r="X25" s="3"/>
      <c r="Y25" s="741"/>
      <c r="Z25" s="3"/>
      <c r="AA25" s="741"/>
      <c r="AB25" s="3"/>
      <c r="AC25" s="741"/>
      <c r="AD25" s="3"/>
      <c r="AE25" s="3"/>
      <c r="AF25" s="3"/>
      <c r="AG25" s="3"/>
      <c r="AH25" s="3"/>
      <c r="AI25" s="3"/>
      <c r="AJ25" s="741"/>
      <c r="AK25" s="741"/>
      <c r="AL25" s="741"/>
      <c r="AM25" s="741"/>
      <c r="AN25" s="741"/>
      <c r="AO25" s="741"/>
      <c r="AP25" s="3"/>
      <c r="AQ25" s="741"/>
      <c r="AR25" s="3"/>
      <c r="AS25" s="3"/>
      <c r="AT25" s="3"/>
      <c r="AU25" s="3"/>
      <c r="AV25" s="3"/>
      <c r="AW25" s="3"/>
      <c r="AX25" s="741"/>
      <c r="AY25" s="741"/>
      <c r="AZ25" s="741"/>
      <c r="BA25" s="741"/>
      <c r="BB25" s="741"/>
      <c r="BC25" s="741"/>
      <c r="BD25" s="741"/>
      <c r="BE25" s="741"/>
      <c r="BF25" s="741"/>
      <c r="BG25" s="741"/>
      <c r="BH25" s="741"/>
      <c r="BI25" s="741"/>
      <c r="BJ25" s="741"/>
      <c r="BK25" s="741"/>
      <c r="BL25" s="3"/>
      <c r="BM25" s="741"/>
      <c r="BN25" s="3"/>
      <c r="BO25" s="741"/>
      <c r="BP25" s="741"/>
      <c r="BQ25" s="741"/>
      <c r="BR25" s="741"/>
      <c r="BS25" s="741"/>
      <c r="BT25" s="741"/>
      <c r="BU25" s="741"/>
      <c r="BV25" s="741"/>
      <c r="BW25" s="741"/>
      <c r="BX25" s="741"/>
      <c r="BY25" s="741"/>
      <c r="BZ25" s="741"/>
      <c r="CA25" s="741"/>
      <c r="CB25" s="741"/>
      <c r="CC25" s="741"/>
      <c r="CD25" s="741"/>
      <c r="CE25" s="741"/>
      <c r="CF25" s="407"/>
    </row>
    <row x14ac:dyDescent="0.25" r="26" customHeight="1" ht="18.75">
      <c r="A26" s="1"/>
      <c r="B26" s="407"/>
      <c r="C26" s="3"/>
      <c r="D26" s="3"/>
      <c r="E26" s="3"/>
      <c r="F26" s="3"/>
      <c r="G26" s="3"/>
      <c r="H26" s="3"/>
      <c r="I26" s="3"/>
      <c r="J26" s="3"/>
      <c r="K26" s="3"/>
      <c r="L26" s="741"/>
      <c r="M26" s="741"/>
      <c r="N26" s="741"/>
      <c r="O26" s="3"/>
      <c r="P26" s="741"/>
      <c r="Q26" s="3"/>
      <c r="R26" s="3"/>
      <c r="S26" s="3"/>
      <c r="T26" s="3"/>
      <c r="U26" s="3"/>
      <c r="V26" s="3"/>
      <c r="W26" s="741"/>
      <c r="X26" s="3"/>
      <c r="Y26" s="741"/>
      <c r="Z26" s="3"/>
      <c r="AA26" s="741"/>
      <c r="AB26" s="3"/>
      <c r="AC26" s="741"/>
      <c r="AD26" s="3"/>
      <c r="AE26" s="3"/>
      <c r="AF26" s="3"/>
      <c r="AG26" s="3"/>
      <c r="AH26" s="3"/>
      <c r="AI26" s="3"/>
      <c r="AJ26" s="741"/>
      <c r="AK26" s="741"/>
      <c r="AL26" s="741"/>
      <c r="AM26" s="741"/>
      <c r="AN26" s="741"/>
      <c r="AO26" s="741"/>
      <c r="AP26" s="3"/>
      <c r="AQ26" s="741"/>
      <c r="AR26" s="3"/>
      <c r="AS26" s="3"/>
      <c r="AT26" s="3"/>
      <c r="AU26" s="3"/>
      <c r="AV26" s="3"/>
      <c r="AW26" s="3"/>
      <c r="AX26" s="741"/>
      <c r="AY26" s="741"/>
      <c r="AZ26" s="741"/>
      <c r="BA26" s="741"/>
      <c r="BB26" s="741"/>
      <c r="BC26" s="741"/>
      <c r="BD26" s="741"/>
      <c r="BE26" s="741"/>
      <c r="BF26" s="741"/>
      <c r="BG26" s="741"/>
      <c r="BH26" s="741"/>
      <c r="BI26" s="741"/>
      <c r="BJ26" s="741"/>
      <c r="BK26" s="741"/>
      <c r="BL26" s="3"/>
      <c r="BM26" s="741"/>
      <c r="BN26" s="3"/>
      <c r="BO26" s="741"/>
      <c r="BP26" s="741"/>
      <c r="BQ26" s="741"/>
      <c r="BR26" s="741"/>
      <c r="BS26" s="741"/>
      <c r="BT26" s="741"/>
      <c r="BU26" s="741"/>
      <c r="BV26" s="741"/>
      <c r="BW26" s="741"/>
      <c r="BX26" s="741"/>
      <c r="BY26" s="741"/>
      <c r="BZ26" s="741"/>
      <c r="CA26" s="741"/>
      <c r="CB26" s="741"/>
      <c r="CC26" s="741"/>
      <c r="CD26" s="741"/>
      <c r="CE26" s="741"/>
      <c r="CF26" s="407"/>
    </row>
    <row x14ac:dyDescent="0.25" r="27" customHeight="1" ht="18.75">
      <c r="A27" s="1"/>
      <c r="B27" s="407"/>
      <c r="C27" s="3"/>
      <c r="D27" s="3"/>
      <c r="E27" s="3"/>
      <c r="F27" s="3"/>
      <c r="G27" s="3"/>
      <c r="H27" s="3"/>
      <c r="I27" s="3"/>
      <c r="J27" s="3"/>
      <c r="K27" s="3"/>
      <c r="L27" s="741"/>
      <c r="M27" s="741"/>
      <c r="N27" s="741"/>
      <c r="O27" s="3"/>
      <c r="P27" s="741"/>
      <c r="Q27" s="3"/>
      <c r="R27" s="3"/>
      <c r="S27" s="3"/>
      <c r="T27" s="3"/>
      <c r="U27" s="3"/>
      <c r="V27" s="3"/>
      <c r="W27" s="741"/>
      <c r="X27" s="3"/>
      <c r="Y27" s="741"/>
      <c r="Z27" s="3"/>
      <c r="AA27" s="741"/>
      <c r="AB27" s="3"/>
      <c r="AC27" s="741"/>
      <c r="AD27" s="3"/>
      <c r="AE27" s="3"/>
      <c r="AF27" s="3"/>
      <c r="AG27" s="3"/>
      <c r="AH27" s="3"/>
      <c r="AI27" s="3"/>
      <c r="AJ27" s="741"/>
      <c r="AK27" s="741"/>
      <c r="AL27" s="741"/>
      <c r="AM27" s="741"/>
      <c r="AN27" s="741"/>
      <c r="AO27" s="741"/>
      <c r="AP27" s="3"/>
      <c r="AQ27" s="741"/>
      <c r="AR27" s="3"/>
      <c r="AS27" s="3"/>
      <c r="AT27" s="3"/>
      <c r="AU27" s="3"/>
      <c r="AV27" s="3"/>
      <c r="AW27" s="3"/>
      <c r="AX27" s="741"/>
      <c r="AY27" s="741"/>
      <c r="AZ27" s="741"/>
      <c r="BA27" s="741"/>
      <c r="BB27" s="741"/>
      <c r="BC27" s="741"/>
      <c r="BD27" s="741"/>
      <c r="BE27" s="741"/>
      <c r="BF27" s="741"/>
      <c r="BG27" s="741"/>
      <c r="BH27" s="741"/>
      <c r="BI27" s="741"/>
      <c r="BJ27" s="741"/>
      <c r="BK27" s="741"/>
      <c r="BL27" s="3"/>
      <c r="BM27" s="741"/>
      <c r="BN27" s="3"/>
      <c r="BO27" s="741"/>
      <c r="BP27" s="741"/>
      <c r="BQ27" s="741"/>
      <c r="BR27" s="741"/>
      <c r="BS27" s="741"/>
      <c r="BT27" s="741"/>
      <c r="BU27" s="741"/>
      <c r="BV27" s="741"/>
      <c r="BW27" s="741"/>
      <c r="BX27" s="741"/>
      <c r="BY27" s="741"/>
      <c r="BZ27" s="741"/>
      <c r="CA27" s="741"/>
      <c r="CB27" s="741"/>
      <c r="CC27" s="741"/>
      <c r="CD27" s="741"/>
      <c r="CE27" s="741"/>
      <c r="CF27" s="407"/>
    </row>
    <row x14ac:dyDescent="0.25" r="28" customHeight="1" ht="18.75">
      <c r="A28" s="1"/>
      <c r="B28" s="407"/>
      <c r="C28" s="465"/>
      <c r="D28" s="465"/>
      <c r="E28" s="465"/>
      <c r="F28" s="465"/>
      <c r="G28" s="465"/>
      <c r="H28" s="465"/>
      <c r="I28" s="465"/>
      <c r="J28" s="465"/>
      <c r="K28" s="465"/>
      <c r="L28" s="407"/>
      <c r="M28" s="407"/>
      <c r="N28" s="407"/>
      <c r="O28" s="465"/>
      <c r="P28" s="407"/>
      <c r="Q28" s="465"/>
      <c r="R28" s="465"/>
      <c r="S28" s="465"/>
      <c r="T28" s="465"/>
      <c r="U28" s="465"/>
      <c r="V28" s="465"/>
      <c r="W28" s="407"/>
      <c r="X28" s="465"/>
      <c r="Y28" s="407"/>
      <c r="Z28" s="465"/>
      <c r="AA28" s="407"/>
      <c r="AB28" s="465"/>
      <c r="AC28" s="407"/>
      <c r="AD28" s="465"/>
      <c r="AE28" s="465"/>
      <c r="AF28" s="465"/>
      <c r="AG28" s="465"/>
      <c r="AH28" s="465"/>
      <c r="AI28" s="465"/>
      <c r="AJ28" s="407"/>
      <c r="AK28" s="407"/>
      <c r="AL28" s="407"/>
      <c r="AM28" s="407"/>
      <c r="AN28" s="407"/>
      <c r="AO28" s="407"/>
      <c r="AP28" s="465"/>
      <c r="AQ28" s="407"/>
      <c r="AR28" s="465"/>
      <c r="AS28" s="465"/>
      <c r="AT28" s="465"/>
      <c r="AU28" s="465"/>
      <c r="AV28" s="465"/>
      <c r="AW28" s="465"/>
      <c r="AX28" s="407"/>
      <c r="AY28" s="407"/>
      <c r="AZ28" s="407"/>
      <c r="BA28" s="407"/>
      <c r="BB28" s="407"/>
      <c r="BC28" s="407"/>
      <c r="BD28" s="407"/>
      <c r="BE28" s="407"/>
      <c r="BF28" s="407"/>
      <c r="BG28" s="407"/>
      <c r="BH28" s="407"/>
      <c r="BI28" s="407"/>
      <c r="BJ28" s="407"/>
      <c r="BK28" s="407"/>
      <c r="BL28" s="465"/>
      <c r="BM28" s="407"/>
      <c r="BN28" s="465"/>
      <c r="BO28" s="407"/>
      <c r="BP28" s="407"/>
      <c r="BQ28" s="407"/>
      <c r="BR28" s="407"/>
      <c r="BS28" s="407"/>
      <c r="BT28" s="407"/>
      <c r="BU28" s="407"/>
      <c r="BV28" s="407"/>
      <c r="BW28" s="407"/>
      <c r="BX28" s="407"/>
      <c r="BY28" s="407"/>
      <c r="BZ28" s="407"/>
      <c r="CA28" s="407"/>
      <c r="CB28" s="407"/>
      <c r="CC28" s="407"/>
      <c r="CD28" s="407"/>
      <c r="CE28" s="407"/>
      <c r="CF28" s="407"/>
    </row>
  </sheetData>
  <mergeCells count="32">
    <mergeCell ref="M4:AM9"/>
    <mergeCell ref="AO4:AU4"/>
    <mergeCell ref="AP6:AT8"/>
    <mergeCell ref="C12:BD12"/>
    <mergeCell ref="E14:F14"/>
    <mergeCell ref="P14:Q14"/>
    <mergeCell ref="AC14:AD14"/>
    <mergeCell ref="AQ14:AR14"/>
    <mergeCell ref="C17:M17"/>
    <mergeCell ref="X17:AH17"/>
    <mergeCell ref="AR17:BB17"/>
    <mergeCell ref="BL17:BV17"/>
    <mergeCell ref="C18:D18"/>
    <mergeCell ref="E18:G18"/>
    <mergeCell ref="I18:M18"/>
    <mergeCell ref="X18:Y18"/>
    <mergeCell ref="Z18:AB18"/>
    <mergeCell ref="AD18:AH18"/>
    <mergeCell ref="AR18:AS18"/>
    <mergeCell ref="AT18:AV18"/>
    <mergeCell ref="AX18:BB18"/>
    <mergeCell ref="BL18:BM18"/>
    <mergeCell ref="BN18:BP18"/>
    <mergeCell ref="BR18:BV18"/>
    <mergeCell ref="C19:D19"/>
    <mergeCell ref="E19:I19"/>
    <mergeCell ref="X19:Y19"/>
    <mergeCell ref="Z19:AD19"/>
    <mergeCell ref="AR19:AS19"/>
    <mergeCell ref="AT19:AX19"/>
    <mergeCell ref="BL19:BM19"/>
    <mergeCell ref="BN19:BR1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D125"/>
  <sheetViews>
    <sheetView workbookViewId="0"/>
  </sheetViews>
  <sheetFormatPr defaultRowHeight="15" x14ac:dyDescent="0.25"/>
  <cols>
    <col min="1" max="1" style="739" width="11.147857142857141" customWidth="1" bestFit="1"/>
    <col min="2" max="2" style="157" width="11.147857142857141" customWidth="1" bestFit="1"/>
    <col min="3" max="3" style="157" width="15.290714285714287" customWidth="1" bestFit="1"/>
    <col min="4" max="4" style="158" width="13.147857142857141" customWidth="1" bestFit="1"/>
    <col min="5" max="5" style="158" width="16.005" customWidth="1" bestFit="1"/>
    <col min="6" max="6" style="158" width="7.719285714285714" customWidth="1" bestFit="1"/>
    <col min="7" max="7" style="158" width="9.862142857142858" customWidth="1" bestFit="1"/>
    <col min="8" max="8" style="158" width="10.719285714285713" customWidth="1" bestFit="1"/>
    <col min="9" max="9" style="159" width="9.43357142857143" customWidth="1" bestFit="1"/>
    <col min="10" max="10" style="159" width="15.290714285714287" customWidth="1" bestFit="1"/>
    <col min="11" max="11" style="158" width="11.147857142857141" customWidth="1" bestFit="1"/>
    <col min="12" max="12" style="158" width="9.862142857142858" customWidth="1" bestFit="1"/>
    <col min="13" max="13" style="158" width="13.862142857142858" customWidth="1" bestFit="1"/>
    <col min="14" max="14" style="366" width="16.290714285714284" customWidth="1" bestFit="1"/>
    <col min="15" max="15" style="366" width="15.576428571428572" customWidth="1" bestFit="1"/>
    <col min="16" max="16" style="366" width="9.719285714285713" customWidth="1" bestFit="1"/>
    <col min="17" max="17" style="366" width="11.290714285714287" customWidth="1" bestFit="1"/>
    <col min="18" max="18" style="366" width="7.862142857142857" customWidth="1" bestFit="1"/>
    <col min="19" max="19" style="366" width="12.290714285714287" customWidth="1" bestFit="1"/>
    <col min="20" max="20" style="366" width="13.005" customWidth="1" bestFit="1"/>
    <col min="21" max="21" style="366" width="10.719285714285713" customWidth="1" bestFit="1"/>
    <col min="22" max="22" style="366" width="8.862142857142858" customWidth="1" bestFit="1"/>
    <col min="23" max="23" style="366" width="9.43357142857143" customWidth="1" bestFit="1"/>
    <col min="24" max="24" style="366" width="10.576428571428572" customWidth="1" bestFit="1"/>
    <col min="25" max="25" style="366" width="17.14785714285714" customWidth="1" bestFit="1"/>
    <col min="26" max="26" style="366" width="13.290714285714287" customWidth="1" bestFit="1"/>
    <col min="27" max="27" style="366" width="9.290714285714287" customWidth="1" bestFit="1"/>
    <col min="28" max="28" style="366" width="9.147857142857141" customWidth="1" bestFit="1"/>
    <col min="29" max="29" style="366" width="8.576428571428572" customWidth="1" bestFit="1"/>
    <col min="30" max="30" style="366" width="10.290714285714287" customWidth="1" bestFit="1"/>
    <col min="31" max="31" style="366" width="10.147857142857141" customWidth="1" bestFit="1"/>
    <col min="32" max="32" style="366" width="11.290714285714287" customWidth="1" bestFit="1"/>
    <col min="33" max="33" style="366" width="12.576428571428572" customWidth="1" bestFit="1"/>
    <col min="34" max="34" style="366" width="11.005" customWidth="1" bestFit="1"/>
    <col min="35" max="35" style="740" width="8.719285714285713" customWidth="1" bestFit="1"/>
    <col min="36" max="36" style="366" width="9.862142857142858" customWidth="1" bestFit="1"/>
    <col min="37" max="37" style="366" width="10.862142857142858" customWidth="1" bestFit="1"/>
    <col min="38" max="38" style="366" width="9.719285714285713" customWidth="1" bestFit="1"/>
    <col min="39" max="39" style="366" width="7.719285714285714" customWidth="1" bestFit="1"/>
    <col min="40" max="40" style="366" width="14.43357142857143" customWidth="1" bestFit="1"/>
    <col min="41" max="41" style="366" width="13.43357142857143" customWidth="1" bestFit="1"/>
    <col min="42" max="42" style="366" width="12.576428571428572" customWidth="1" bestFit="1"/>
    <col min="43" max="43" style="366" width="12.290714285714287" customWidth="1" bestFit="1"/>
    <col min="44" max="44" style="366" width="11.147857142857141" customWidth="1" bestFit="1"/>
    <col min="45" max="45" style="366" width="10.005" customWidth="1" bestFit="1"/>
    <col min="46" max="46" style="366" width="15.862142857142858" customWidth="1" bestFit="1"/>
    <col min="47" max="47" style="366" width="13.290714285714287" customWidth="1" bestFit="1"/>
    <col min="48" max="48" style="366" width="7.862142857142857" customWidth="1" bestFit="1"/>
    <col min="49" max="49" style="366" width="11.43357142857143" customWidth="1" bestFit="1"/>
    <col min="50" max="50" style="366" width="7.719285714285714" customWidth="1" bestFit="1"/>
    <col min="51" max="51" style="366" width="7.862142857142857" customWidth="1" bestFit="1"/>
    <col min="52" max="52" style="366" width="9.862142857142858" customWidth="1" bestFit="1"/>
    <col min="53" max="53" style="366" width="8.576428571428572" customWidth="1" bestFit="1"/>
    <col min="54" max="54" style="366" width="9.290714285714287" customWidth="1" bestFit="1"/>
    <col min="55" max="55" style="366" width="10.290714285714287" customWidth="1" bestFit="1"/>
    <col min="56" max="56" style="366" width="9.290714285714287" customWidth="1" bestFit="1"/>
    <col min="57" max="57" style="366" width="9.290714285714287" customWidth="1" bestFit="1"/>
    <col min="58" max="58" style="366" width="13.43357142857143" customWidth="1" bestFit="1"/>
    <col min="59" max="59" style="366" width="9.290714285714287" customWidth="1" bestFit="1"/>
    <col min="60" max="60" style="366" width="9.290714285714287" customWidth="1" bestFit="1"/>
    <col min="61" max="61" style="366" width="9.290714285714287" customWidth="1" bestFit="1"/>
    <col min="62" max="62" style="366" width="9.290714285714287" customWidth="1" bestFit="1"/>
    <col min="63" max="63" style="366" width="9.290714285714287" customWidth="1" bestFit="1"/>
    <col min="64" max="64" style="366" width="9.290714285714287" customWidth="1" bestFit="1"/>
    <col min="65" max="65" style="366" width="9.147857142857141" customWidth="1" bestFit="1"/>
    <col min="66" max="66" style="366" width="11.862142857142858" customWidth="1" bestFit="1"/>
    <col min="67" max="67" style="158" width="9.147857142857141" customWidth="1" bestFit="1"/>
    <col min="68" max="68" style="158" width="9.147857142857141" customWidth="1" bestFit="1"/>
    <col min="69" max="69" style="158" width="11.005" customWidth="1" bestFit="1"/>
    <col min="70" max="70" style="158" width="9.147857142857141" customWidth="1" bestFit="1"/>
    <col min="71" max="71" style="158" width="9.147857142857141" customWidth="1" bestFit="1"/>
    <col min="72" max="72" style="158" width="9.147857142857141" customWidth="1" bestFit="1"/>
    <col min="73" max="73" style="158" width="9.147857142857141" customWidth="1" bestFit="1"/>
    <col min="74" max="74" style="158" width="9.147857142857141" customWidth="1" bestFit="1"/>
    <col min="75" max="75" style="158" width="9.147857142857141" customWidth="1" bestFit="1"/>
    <col min="76" max="76" style="158" width="9.147857142857141" customWidth="1" bestFit="1"/>
    <col min="77" max="77" style="158" width="9.147857142857141" customWidth="1" bestFit="1"/>
    <col min="78" max="78" style="157" width="9.147857142857141" customWidth="1" bestFit="1"/>
    <col min="79" max="79" style="157" width="9.147857142857141" customWidth="1" bestFit="1"/>
    <col min="80" max="80" style="157" width="12.005" customWidth="1" bestFit="1"/>
    <col min="81" max="81" style="157" width="9.147857142857141" customWidth="1" bestFit="1"/>
    <col min="82" max="82" style="157" width="9.147857142857141" customWidth="1" bestFit="1"/>
  </cols>
  <sheetData>
    <row x14ac:dyDescent="0.25" r="1" customHeight="1" ht="18.75">
      <c r="A1" s="367"/>
      <c r="B1" s="1"/>
      <c r="C1" s="2"/>
      <c r="D1" s="4"/>
      <c r="E1" s="3"/>
      <c r="F1" s="4"/>
      <c r="G1" s="3"/>
      <c r="H1" s="3"/>
      <c r="I1" s="3"/>
      <c r="J1" s="3"/>
      <c r="K1" s="3"/>
      <c r="L1" s="3"/>
      <c r="M1" s="4"/>
      <c r="N1" s="4"/>
      <c r="O1" s="368"/>
      <c r="P1" s="4"/>
      <c r="Q1" s="368"/>
      <c r="R1" s="4"/>
      <c r="S1" s="368"/>
      <c r="T1" s="4"/>
      <c r="U1" s="368"/>
      <c r="V1" s="4"/>
      <c r="W1" s="368"/>
      <c r="X1" s="368"/>
      <c r="Y1" s="368"/>
      <c r="Z1" s="368"/>
      <c r="AA1" s="368"/>
      <c r="AB1" s="368"/>
      <c r="AC1" s="368"/>
      <c r="AD1" s="4"/>
      <c r="AE1" s="4"/>
      <c r="AF1" s="4"/>
      <c r="AG1" s="4"/>
      <c r="AH1" s="4"/>
      <c r="AI1" s="3"/>
      <c r="AJ1" s="3"/>
      <c r="AK1" s="4"/>
      <c r="AL1" s="368"/>
      <c r="AM1" s="4"/>
      <c r="AN1" s="368"/>
      <c r="AO1" s="368"/>
      <c r="AP1" s="4"/>
      <c r="AQ1" s="368"/>
      <c r="AR1" s="368"/>
      <c r="AS1" s="368"/>
      <c r="AT1" s="368"/>
      <c r="AU1" s="368"/>
      <c r="AV1" s="368"/>
      <c r="AW1" s="4"/>
      <c r="AX1" s="4"/>
      <c r="AY1" s="4"/>
      <c r="AZ1" s="4"/>
      <c r="BA1" s="368"/>
      <c r="BB1" s="4"/>
      <c r="BC1" s="4"/>
      <c r="BD1" s="4"/>
      <c r="BE1" s="4"/>
      <c r="BF1" s="4"/>
      <c r="BG1" s="4"/>
      <c r="BH1" s="4"/>
      <c r="BI1" s="4"/>
      <c r="BJ1" s="4"/>
      <c r="BK1" s="4"/>
      <c r="BL1" s="3"/>
      <c r="BM1" s="4"/>
      <c r="BN1" s="4"/>
      <c r="BO1" s="4"/>
      <c r="BP1" s="4"/>
      <c r="BQ1" s="4"/>
      <c r="BR1" s="4"/>
      <c r="BS1" s="3"/>
      <c r="BT1" s="4"/>
      <c r="BU1" s="4"/>
      <c r="BV1" s="4"/>
      <c r="BW1" s="4"/>
      <c r="BX1" s="4"/>
      <c r="BY1" s="4"/>
      <c r="BZ1" s="1"/>
      <c r="CA1" s="1"/>
      <c r="CB1" s="1"/>
      <c r="CC1" s="1"/>
      <c r="CD1" s="1"/>
    </row>
    <row x14ac:dyDescent="0.25" r="2" customHeight="1" ht="18.75">
      <c r="A2" s="367"/>
      <c r="B2" s="1"/>
      <c r="C2" s="2"/>
      <c r="D2" s="4"/>
      <c r="E2" s="3"/>
      <c r="F2" s="4"/>
      <c r="G2" s="3"/>
      <c r="H2" s="3"/>
      <c r="I2" s="3"/>
      <c r="J2" s="3"/>
      <c r="K2" s="3"/>
      <c r="L2" s="3"/>
      <c r="M2" s="4"/>
      <c r="N2" s="4"/>
      <c r="O2" s="368"/>
      <c r="P2" s="4"/>
      <c r="Q2" s="368"/>
      <c r="R2" s="4"/>
      <c r="S2" s="368"/>
      <c r="T2" s="4"/>
      <c r="U2" s="368"/>
      <c r="V2" s="4"/>
      <c r="W2" s="368"/>
      <c r="X2" s="368"/>
      <c r="Y2" s="368"/>
      <c r="Z2" s="368"/>
      <c r="AA2" s="368"/>
      <c r="AB2" s="368"/>
      <c r="AC2" s="368"/>
      <c r="AD2" s="4"/>
      <c r="AE2" s="4"/>
      <c r="AF2" s="4"/>
      <c r="AG2" s="4"/>
      <c r="AH2" s="4"/>
      <c r="AI2" s="3"/>
      <c r="AJ2" s="3"/>
      <c r="AK2" s="4"/>
      <c r="AL2" s="368"/>
      <c r="AM2" s="4"/>
      <c r="AN2" s="368"/>
      <c r="AO2" s="368"/>
      <c r="AP2" s="4"/>
      <c r="AQ2" s="368"/>
      <c r="AR2" s="368"/>
      <c r="AS2" s="368"/>
      <c r="AT2" s="368"/>
      <c r="AU2" s="368"/>
      <c r="AV2" s="368"/>
      <c r="AW2" s="4"/>
      <c r="AX2" s="4"/>
      <c r="AY2" s="4"/>
      <c r="AZ2" s="4"/>
      <c r="BA2" s="368"/>
      <c r="BB2" s="4"/>
      <c r="BC2" s="4"/>
      <c r="BD2" s="4"/>
      <c r="BE2" s="4"/>
      <c r="BF2" s="4"/>
      <c r="BG2" s="4"/>
      <c r="BH2" s="4"/>
      <c r="BI2" s="4"/>
      <c r="BJ2" s="4"/>
      <c r="BK2" s="4"/>
      <c r="BL2" s="3"/>
      <c r="BM2" s="4"/>
      <c r="BN2" s="4"/>
      <c r="BO2" s="4"/>
      <c r="BP2" s="4"/>
      <c r="BQ2" s="4"/>
      <c r="BR2" s="4"/>
      <c r="BS2" s="3"/>
      <c r="BT2" s="4"/>
      <c r="BU2" s="4"/>
      <c r="BV2" s="4"/>
      <c r="BW2" s="4"/>
      <c r="BX2" s="4"/>
      <c r="BY2" s="4"/>
      <c r="BZ2" s="1"/>
      <c r="CA2" s="1"/>
      <c r="CB2" s="1"/>
      <c r="CC2" s="1"/>
      <c r="CD2" s="1"/>
    </row>
    <row x14ac:dyDescent="0.25" r="3" customHeight="1" ht="18.75">
      <c r="A3" s="367"/>
      <c r="B3" s="1"/>
      <c r="C3" s="99"/>
      <c r="D3" s="191"/>
      <c r="E3" s="101"/>
      <c r="F3" s="192" t="s">
        <v>1</v>
      </c>
      <c r="G3" s="194"/>
      <c r="H3" s="194"/>
      <c r="I3" s="194"/>
      <c r="J3" s="194"/>
      <c r="K3" s="194"/>
      <c r="L3" s="194"/>
      <c r="M3" s="193"/>
      <c r="N3" s="193"/>
      <c r="O3" s="194"/>
      <c r="P3" s="193"/>
      <c r="Q3" s="194"/>
      <c r="R3" s="193"/>
      <c r="S3" s="194"/>
      <c r="T3" s="193"/>
      <c r="U3" s="194"/>
      <c r="V3" s="193"/>
      <c r="W3" s="194"/>
      <c r="X3" s="194"/>
      <c r="Y3" s="194"/>
      <c r="Z3" s="194"/>
      <c r="AA3" s="194"/>
      <c r="AB3" s="194"/>
      <c r="AC3" s="194"/>
      <c r="AD3" s="193"/>
      <c r="AE3" s="193"/>
      <c r="AF3" s="193"/>
      <c r="AG3" s="193"/>
      <c r="AH3" s="193"/>
      <c r="AI3" s="194"/>
      <c r="AJ3" s="194"/>
      <c r="AK3" s="193"/>
      <c r="AL3" s="194"/>
      <c r="AM3" s="193"/>
      <c r="AN3" s="369"/>
      <c r="AO3" s="101"/>
      <c r="AP3" s="191"/>
      <c r="AQ3" s="101"/>
      <c r="AR3" s="101"/>
      <c r="AS3" s="101"/>
      <c r="AT3" s="101"/>
      <c r="AU3" s="101"/>
      <c r="AV3" s="101"/>
      <c r="AW3" s="191"/>
      <c r="AX3" s="191"/>
      <c r="AY3" s="191"/>
      <c r="AZ3" s="191"/>
      <c r="BA3" s="101"/>
      <c r="BB3" s="191"/>
      <c r="BC3" s="191"/>
      <c r="BD3" s="191"/>
      <c r="BE3" s="191"/>
      <c r="BF3" s="191"/>
      <c r="BG3" s="191"/>
      <c r="BH3" s="191"/>
      <c r="BI3" s="191"/>
      <c r="BJ3" s="191"/>
      <c r="BK3" s="191"/>
      <c r="BL3" s="101"/>
      <c r="BM3" s="191"/>
      <c r="BN3" s="191"/>
      <c r="BO3" s="191"/>
      <c r="BP3" s="191"/>
      <c r="BQ3" s="191"/>
      <c r="BR3" s="191"/>
      <c r="BS3" s="101"/>
      <c r="BT3" s="191"/>
      <c r="BU3" s="191"/>
      <c r="BV3" s="191"/>
      <c r="BW3" s="191"/>
      <c r="BX3" s="191"/>
      <c r="BY3" s="196"/>
      <c r="BZ3" s="1"/>
      <c r="CA3" s="1"/>
      <c r="CB3" s="1"/>
      <c r="CC3" s="1"/>
      <c r="CD3" s="1"/>
    </row>
    <row x14ac:dyDescent="0.25" r="4" customHeight="1" ht="34.5">
      <c r="A4" s="367"/>
      <c r="B4" s="1"/>
      <c r="C4" s="197" t="s">
        <v>386</v>
      </c>
      <c r="D4" s="198" t="s">
        <v>2</v>
      </c>
      <c r="E4" s="198" t="s">
        <v>2</v>
      </c>
      <c r="F4" s="198" t="s">
        <v>2</v>
      </c>
      <c r="G4" s="198" t="s">
        <v>2</v>
      </c>
      <c r="H4" s="198" t="s">
        <v>2</v>
      </c>
      <c r="I4" s="370" t="s">
        <v>4</v>
      </c>
      <c r="J4" s="370" t="s">
        <v>4</v>
      </c>
      <c r="K4" s="198" t="s">
        <v>4</v>
      </c>
      <c r="L4" s="198" t="s">
        <v>3</v>
      </c>
      <c r="M4" s="198" t="s">
        <v>3</v>
      </c>
      <c r="N4" s="198" t="s">
        <v>3</v>
      </c>
      <c r="O4" s="198" t="s">
        <v>5</v>
      </c>
      <c r="P4" s="198" t="s">
        <v>5</v>
      </c>
      <c r="Q4" s="198" t="s">
        <v>6</v>
      </c>
      <c r="R4" s="198" t="s">
        <v>6</v>
      </c>
      <c r="S4" s="198" t="s">
        <v>7</v>
      </c>
      <c r="T4" s="198" t="s">
        <v>7</v>
      </c>
      <c r="U4" s="198" t="s">
        <v>8</v>
      </c>
      <c r="V4" s="198" t="s">
        <v>8</v>
      </c>
      <c r="W4" s="198" t="s">
        <v>8</v>
      </c>
      <c r="X4" s="198" t="s">
        <v>8</v>
      </c>
      <c r="Y4" s="198" t="s">
        <v>8</v>
      </c>
      <c r="Z4" s="198" t="s">
        <v>9</v>
      </c>
      <c r="AA4" s="198" t="s">
        <v>9</v>
      </c>
      <c r="AB4" s="198" t="s">
        <v>10</v>
      </c>
      <c r="AC4" s="198" t="s">
        <v>10</v>
      </c>
      <c r="AD4" s="198" t="s">
        <v>11</v>
      </c>
      <c r="AE4" s="198" t="s">
        <v>11</v>
      </c>
      <c r="AF4" s="198" t="s">
        <v>12</v>
      </c>
      <c r="AG4" s="198" t="s">
        <v>12</v>
      </c>
      <c r="AH4" s="198" t="s">
        <v>13</v>
      </c>
      <c r="AI4" s="370" t="s">
        <v>13</v>
      </c>
      <c r="AJ4" s="198" t="s">
        <v>14</v>
      </c>
      <c r="AK4" s="198" t="s">
        <v>14</v>
      </c>
      <c r="AL4" s="198" t="s">
        <v>15</v>
      </c>
      <c r="AM4" s="198" t="s">
        <v>15</v>
      </c>
      <c r="AN4" s="198" t="s">
        <v>16</v>
      </c>
      <c r="AO4" s="198" t="s">
        <v>16</v>
      </c>
      <c r="AP4" s="198" t="s">
        <v>17</v>
      </c>
      <c r="AQ4" s="198" t="s">
        <v>17</v>
      </c>
      <c r="AR4" s="198" t="s">
        <v>18</v>
      </c>
      <c r="AS4" s="198" t="s">
        <v>18</v>
      </c>
      <c r="AT4" s="198" t="s">
        <v>19</v>
      </c>
      <c r="AU4" s="198" t="s">
        <v>19</v>
      </c>
      <c r="AV4" s="198" t="s">
        <v>19</v>
      </c>
      <c r="AW4" s="198" t="s">
        <v>20</v>
      </c>
      <c r="AX4" s="198" t="s">
        <v>20</v>
      </c>
      <c r="AY4" s="198" t="s">
        <v>21</v>
      </c>
      <c r="AZ4" s="198" t="s">
        <v>21</v>
      </c>
      <c r="BA4" s="198" t="s">
        <v>22</v>
      </c>
      <c r="BB4" s="198" t="s">
        <v>22</v>
      </c>
      <c r="BC4" s="198" t="s">
        <v>23</v>
      </c>
      <c r="BD4" s="198" t="s">
        <v>23</v>
      </c>
      <c r="BE4" s="198" t="s">
        <v>24</v>
      </c>
      <c r="BF4" s="198" t="s">
        <v>24</v>
      </c>
      <c r="BG4" s="198" t="s">
        <v>25</v>
      </c>
      <c r="BH4" s="198" t="s">
        <v>25</v>
      </c>
      <c r="BI4" s="198" t="s">
        <v>25</v>
      </c>
      <c r="BJ4" s="198" t="s">
        <v>26</v>
      </c>
      <c r="BK4" s="198" t="s">
        <v>26</v>
      </c>
      <c r="BL4" s="198" t="s">
        <v>27</v>
      </c>
      <c r="BM4" s="198" t="s">
        <v>27</v>
      </c>
      <c r="BN4" s="198" t="s">
        <v>28</v>
      </c>
      <c r="BO4" s="198" t="s">
        <v>28</v>
      </c>
      <c r="BP4" s="198" t="s">
        <v>28</v>
      </c>
      <c r="BQ4" s="198" t="s">
        <v>29</v>
      </c>
      <c r="BR4" s="198" t="s">
        <v>29</v>
      </c>
      <c r="BS4" s="198" t="s">
        <v>29</v>
      </c>
      <c r="BT4" s="198" t="s">
        <v>29</v>
      </c>
      <c r="BU4" s="198" t="s">
        <v>29</v>
      </c>
      <c r="BV4" s="198" t="s">
        <v>29</v>
      </c>
      <c r="BW4" s="198" t="s">
        <v>29</v>
      </c>
      <c r="BX4" s="198" t="s">
        <v>3</v>
      </c>
      <c r="BY4" s="199" t="s">
        <v>29</v>
      </c>
      <c r="BZ4" s="1"/>
      <c r="CA4" s="1"/>
      <c r="CB4" s="1"/>
      <c r="CC4" s="1"/>
      <c r="CD4" s="1"/>
    </row>
    <row x14ac:dyDescent="0.25" r="5" customHeight="1" ht="34.5">
      <c r="A5" s="367"/>
      <c r="B5" s="1"/>
      <c r="C5" s="197" t="s">
        <v>30</v>
      </c>
      <c r="D5" s="25" t="s">
        <v>387</v>
      </c>
      <c r="E5" s="25" t="s">
        <v>31</v>
      </c>
      <c r="F5" s="25" t="s">
        <v>388</v>
      </c>
      <c r="G5" s="371"/>
      <c r="H5" s="25" t="s">
        <v>31</v>
      </c>
      <c r="I5" s="372" t="s">
        <v>389</v>
      </c>
      <c r="J5" s="372" t="s">
        <v>390</v>
      </c>
      <c r="K5" s="25" t="s">
        <v>33</v>
      </c>
      <c r="L5" s="25" t="s">
        <v>391</v>
      </c>
      <c r="M5" s="25" t="s">
        <v>391</v>
      </c>
      <c r="N5" s="25" t="s">
        <v>32</v>
      </c>
      <c r="O5" s="25" t="s">
        <v>392</v>
      </c>
      <c r="P5" s="25" t="s">
        <v>34</v>
      </c>
      <c r="Q5" s="25" t="s">
        <v>35</v>
      </c>
      <c r="R5" s="25" t="s">
        <v>35</v>
      </c>
      <c r="S5" s="25" t="s">
        <v>393</v>
      </c>
      <c r="T5" s="25" t="s">
        <v>36</v>
      </c>
      <c r="U5" s="25" t="s">
        <v>394</v>
      </c>
      <c r="V5" s="25" t="s">
        <v>395</v>
      </c>
      <c r="W5" s="25" t="s">
        <v>396</v>
      </c>
      <c r="X5" s="25" t="s">
        <v>397</v>
      </c>
      <c r="Y5" s="25" t="s">
        <v>37</v>
      </c>
      <c r="Z5" s="25" t="s">
        <v>38</v>
      </c>
      <c r="AA5" s="25" t="s">
        <v>38</v>
      </c>
      <c r="AB5" s="25" t="s">
        <v>39</v>
      </c>
      <c r="AC5" s="25" t="s">
        <v>39</v>
      </c>
      <c r="AD5" s="25" t="s">
        <v>398</v>
      </c>
      <c r="AE5" s="25" t="s">
        <v>40</v>
      </c>
      <c r="AF5" s="25" t="s">
        <v>41</v>
      </c>
      <c r="AG5" s="25" t="s">
        <v>41</v>
      </c>
      <c r="AH5" s="25" t="s">
        <v>42</v>
      </c>
      <c r="AI5" s="372" t="s">
        <v>42</v>
      </c>
      <c r="AJ5" s="25" t="s">
        <v>43</v>
      </c>
      <c r="AK5" s="25" t="s">
        <v>43</v>
      </c>
      <c r="AL5" s="25" t="s">
        <v>399</v>
      </c>
      <c r="AM5" s="25" t="s">
        <v>44</v>
      </c>
      <c r="AN5" s="25" t="s">
        <v>45</v>
      </c>
      <c r="AO5" s="25" t="s">
        <v>45</v>
      </c>
      <c r="AP5" s="25" t="s">
        <v>400</v>
      </c>
      <c r="AQ5" s="25" t="s">
        <v>46</v>
      </c>
      <c r="AR5" s="25" t="s">
        <v>401</v>
      </c>
      <c r="AS5" s="25" t="s">
        <v>47</v>
      </c>
      <c r="AT5" s="25" t="s">
        <v>402</v>
      </c>
      <c r="AU5" s="25" t="s">
        <v>403</v>
      </c>
      <c r="AV5" s="25" t="s">
        <v>48</v>
      </c>
      <c r="AW5" s="25" t="s">
        <v>404</v>
      </c>
      <c r="AX5" s="25" t="s">
        <v>49</v>
      </c>
      <c r="AY5" s="25" t="s">
        <v>405</v>
      </c>
      <c r="AZ5" s="25" t="s">
        <v>50</v>
      </c>
      <c r="BA5" s="25" t="s">
        <v>51</v>
      </c>
      <c r="BB5" s="25" t="s">
        <v>51</v>
      </c>
      <c r="BC5" s="25" t="s">
        <v>52</v>
      </c>
      <c r="BD5" s="25" t="s">
        <v>52</v>
      </c>
      <c r="BE5" s="25" t="s">
        <v>53</v>
      </c>
      <c r="BF5" s="25" t="s">
        <v>53</v>
      </c>
      <c r="BG5" s="25" t="s">
        <v>54</v>
      </c>
      <c r="BH5" s="25" t="s">
        <v>406</v>
      </c>
      <c r="BI5" s="25" t="s">
        <v>54</v>
      </c>
      <c r="BJ5" s="25" t="s">
        <v>407</v>
      </c>
      <c r="BK5" s="25" t="s">
        <v>55</v>
      </c>
      <c r="BL5" s="25" t="s">
        <v>56</v>
      </c>
      <c r="BM5" s="25" t="s">
        <v>56</v>
      </c>
      <c r="BN5" s="25" t="s">
        <v>57</v>
      </c>
      <c r="BO5" s="25" t="s">
        <v>408</v>
      </c>
      <c r="BP5" s="25" t="s">
        <v>409</v>
      </c>
      <c r="BQ5" s="25" t="s">
        <v>58</v>
      </c>
      <c r="BR5" s="25" t="s">
        <v>410</v>
      </c>
      <c r="BS5" s="25" t="s">
        <v>411</v>
      </c>
      <c r="BT5" s="25" t="s">
        <v>412</v>
      </c>
      <c r="BU5" s="25" t="s">
        <v>413</v>
      </c>
      <c r="BV5" s="25" t="s">
        <v>411</v>
      </c>
      <c r="BW5" s="25" t="s">
        <v>59</v>
      </c>
      <c r="BX5" s="25" t="s">
        <v>414</v>
      </c>
      <c r="BY5" s="201" t="s">
        <v>415</v>
      </c>
      <c r="BZ5" s="1"/>
      <c r="CA5" s="1"/>
      <c r="CB5" s="1"/>
      <c r="CC5" s="1"/>
      <c r="CD5" s="1"/>
    </row>
    <row x14ac:dyDescent="0.25" r="6" customHeight="1" ht="34.5">
      <c r="A6" s="367"/>
      <c r="B6" s="1"/>
      <c r="C6" s="197" t="s">
        <v>60</v>
      </c>
      <c r="D6" s="28">
        <v>10</v>
      </c>
      <c r="E6" s="28">
        <v>10</v>
      </c>
      <c r="F6" s="28">
        <v>10</v>
      </c>
      <c r="G6" s="28">
        <v>10</v>
      </c>
      <c r="H6" s="28">
        <v>10</v>
      </c>
      <c r="I6" s="28">
        <v>5</v>
      </c>
      <c r="J6" s="28">
        <v>5</v>
      </c>
      <c r="K6" s="28">
        <v>5</v>
      </c>
      <c r="L6" s="28">
        <v>6</v>
      </c>
      <c r="M6" s="28">
        <v>6</v>
      </c>
      <c r="N6" s="28">
        <v>6</v>
      </c>
      <c r="O6" s="28">
        <v>50</v>
      </c>
      <c r="P6" s="28">
        <v>50</v>
      </c>
      <c r="Q6" s="28">
        <v>40</v>
      </c>
      <c r="R6" s="28">
        <v>40</v>
      </c>
      <c r="S6" s="28">
        <v>30</v>
      </c>
      <c r="T6" s="28">
        <v>30</v>
      </c>
      <c r="U6" s="28">
        <v>20</v>
      </c>
      <c r="V6" s="28">
        <v>20</v>
      </c>
      <c r="W6" s="28">
        <v>20</v>
      </c>
      <c r="X6" s="28">
        <v>20</v>
      </c>
      <c r="Y6" s="28">
        <v>20</v>
      </c>
      <c r="Z6" s="28">
        <v>100</v>
      </c>
      <c r="AA6" s="28">
        <v>100</v>
      </c>
      <c r="AB6" s="28">
        <v>80</v>
      </c>
      <c r="AC6" s="28">
        <v>80</v>
      </c>
      <c r="AD6" s="28">
        <v>1000</v>
      </c>
      <c r="AE6" s="28">
        <v>1000</v>
      </c>
      <c r="AF6" s="28">
        <v>70</v>
      </c>
      <c r="AG6" s="28">
        <v>70</v>
      </c>
      <c r="AH6" s="28">
        <v>900</v>
      </c>
      <c r="AI6" s="28">
        <v>900</v>
      </c>
      <c r="AJ6" s="28">
        <v>9</v>
      </c>
      <c r="AK6" s="28">
        <v>9</v>
      </c>
      <c r="AL6" s="28">
        <v>800</v>
      </c>
      <c r="AM6" s="28">
        <v>800</v>
      </c>
      <c r="AN6" s="28">
        <v>90</v>
      </c>
      <c r="AO6" s="28">
        <v>90</v>
      </c>
      <c r="AP6" s="28">
        <v>300</v>
      </c>
      <c r="AQ6" s="28">
        <v>300</v>
      </c>
      <c r="AR6" s="28">
        <v>60</v>
      </c>
      <c r="AS6" s="28">
        <v>60</v>
      </c>
      <c r="AT6" s="28">
        <v>7</v>
      </c>
      <c r="AU6" s="28">
        <v>7</v>
      </c>
      <c r="AV6" s="28">
        <v>7</v>
      </c>
      <c r="AW6" s="28">
        <v>200</v>
      </c>
      <c r="AX6" s="28">
        <v>200</v>
      </c>
      <c r="AY6" s="28">
        <v>700</v>
      </c>
      <c r="AZ6" s="28">
        <v>700</v>
      </c>
      <c r="BA6" s="28">
        <v>4</v>
      </c>
      <c r="BB6" s="28">
        <v>4</v>
      </c>
      <c r="BC6" s="28">
        <v>600</v>
      </c>
      <c r="BD6" s="28">
        <v>600</v>
      </c>
      <c r="BE6" s="28">
        <v>8</v>
      </c>
      <c r="BF6" s="28">
        <v>8</v>
      </c>
      <c r="BG6" s="28">
        <v>3</v>
      </c>
      <c r="BH6" s="28">
        <v>3</v>
      </c>
      <c r="BI6" s="28">
        <v>3</v>
      </c>
      <c r="BJ6" s="28">
        <v>500</v>
      </c>
      <c r="BK6" s="28">
        <v>500</v>
      </c>
      <c r="BL6" s="28">
        <v>400</v>
      </c>
      <c r="BM6" s="28">
        <v>400</v>
      </c>
      <c r="BN6" s="28">
        <v>2</v>
      </c>
      <c r="BO6" s="28">
        <v>2</v>
      </c>
      <c r="BP6" s="28">
        <v>2</v>
      </c>
      <c r="BQ6" s="28">
        <v>1</v>
      </c>
      <c r="BR6" s="28">
        <v>1</v>
      </c>
      <c r="BS6" s="28">
        <v>1</v>
      </c>
      <c r="BT6" s="28">
        <v>1</v>
      </c>
      <c r="BU6" s="28">
        <v>1</v>
      </c>
      <c r="BV6" s="28">
        <v>1</v>
      </c>
      <c r="BW6" s="28">
        <v>1</v>
      </c>
      <c r="BX6" s="28">
        <v>6</v>
      </c>
      <c r="BY6" s="202">
        <v>1</v>
      </c>
      <c r="BZ6" s="1"/>
      <c r="CA6" s="1"/>
      <c r="CB6" s="1"/>
      <c r="CC6" s="1"/>
      <c r="CD6" s="1"/>
    </row>
    <row x14ac:dyDescent="0.25" r="7" customHeight="1" ht="34.5">
      <c r="A7" s="367"/>
      <c r="B7" s="1"/>
      <c r="C7" s="197" t="s">
        <v>61</v>
      </c>
      <c r="D7" s="28" t="s">
        <v>62</v>
      </c>
      <c r="E7" s="28" t="s">
        <v>62</v>
      </c>
      <c r="F7" s="28" t="s">
        <v>62</v>
      </c>
      <c r="G7" s="28" t="s">
        <v>62</v>
      </c>
      <c r="H7" s="28" t="s">
        <v>62</v>
      </c>
      <c r="I7" s="97" t="s">
        <v>62</v>
      </c>
      <c r="J7" s="97" t="s">
        <v>62</v>
      </c>
      <c r="K7" s="28" t="s">
        <v>62</v>
      </c>
      <c r="L7" s="28" t="s">
        <v>63</v>
      </c>
      <c r="M7" s="28" t="s">
        <v>63</v>
      </c>
      <c r="N7" s="28" t="s">
        <v>63</v>
      </c>
      <c r="O7" s="28" t="s">
        <v>62</v>
      </c>
      <c r="P7" s="28" t="s">
        <v>62</v>
      </c>
      <c r="Q7" s="28" t="s">
        <v>62</v>
      </c>
      <c r="R7" s="28" t="s">
        <v>62</v>
      </c>
      <c r="S7" s="28" t="s">
        <v>62</v>
      </c>
      <c r="T7" s="28" t="s">
        <v>62</v>
      </c>
      <c r="U7" s="28" t="s">
        <v>62</v>
      </c>
      <c r="V7" s="28" t="s">
        <v>62</v>
      </c>
      <c r="W7" s="28" t="s">
        <v>62</v>
      </c>
      <c r="X7" s="28" t="s">
        <v>62</v>
      </c>
      <c r="Y7" s="28" t="s">
        <v>62</v>
      </c>
      <c r="Z7" s="28" t="s">
        <v>62</v>
      </c>
      <c r="AA7" s="28" t="s">
        <v>62</v>
      </c>
      <c r="AB7" s="28" t="s">
        <v>63</v>
      </c>
      <c r="AC7" s="28" t="s">
        <v>63</v>
      </c>
      <c r="AD7" s="28" t="s">
        <v>63</v>
      </c>
      <c r="AE7" s="28" t="s">
        <v>63</v>
      </c>
      <c r="AF7" s="28" t="s">
        <v>62</v>
      </c>
      <c r="AG7" s="28" t="s">
        <v>62</v>
      </c>
      <c r="AH7" s="28" t="s">
        <v>63</v>
      </c>
      <c r="AI7" s="97" t="s">
        <v>63</v>
      </c>
      <c r="AJ7" s="28" t="s">
        <v>62</v>
      </c>
      <c r="AK7" s="28" t="s">
        <v>62</v>
      </c>
      <c r="AL7" s="28" t="s">
        <v>63</v>
      </c>
      <c r="AM7" s="28" t="s">
        <v>63</v>
      </c>
      <c r="AN7" s="28" t="s">
        <v>62</v>
      </c>
      <c r="AO7" s="28" t="s">
        <v>62</v>
      </c>
      <c r="AP7" s="28" t="s">
        <v>63</v>
      </c>
      <c r="AQ7" s="28" t="s">
        <v>63</v>
      </c>
      <c r="AR7" s="28" t="s">
        <v>62</v>
      </c>
      <c r="AS7" s="28" t="s">
        <v>62</v>
      </c>
      <c r="AT7" s="28" t="s">
        <v>63</v>
      </c>
      <c r="AU7" s="28" t="s">
        <v>63</v>
      </c>
      <c r="AV7" s="28" t="s">
        <v>63</v>
      </c>
      <c r="AW7" s="28" t="s">
        <v>62</v>
      </c>
      <c r="AX7" s="28" t="s">
        <v>62</v>
      </c>
      <c r="AY7" s="28" t="s">
        <v>63</v>
      </c>
      <c r="AZ7" s="28" t="s">
        <v>63</v>
      </c>
      <c r="BA7" s="28" t="s">
        <v>63</v>
      </c>
      <c r="BB7" s="28" t="s">
        <v>63</v>
      </c>
      <c r="BC7" s="28" t="s">
        <v>63</v>
      </c>
      <c r="BD7" s="28" t="s">
        <v>63</v>
      </c>
      <c r="BE7" s="28" t="s">
        <v>62</v>
      </c>
      <c r="BF7" s="28" t="s">
        <v>62</v>
      </c>
      <c r="BG7" s="28" t="s">
        <v>63</v>
      </c>
      <c r="BH7" s="28" t="s">
        <v>63</v>
      </c>
      <c r="BI7" s="28" t="s">
        <v>63</v>
      </c>
      <c r="BJ7" s="28" t="s">
        <v>63</v>
      </c>
      <c r="BK7" s="28" t="s">
        <v>63</v>
      </c>
      <c r="BL7" s="28" t="s">
        <v>63</v>
      </c>
      <c r="BM7" s="28" t="s">
        <v>63</v>
      </c>
      <c r="BN7" s="28" t="s">
        <v>63</v>
      </c>
      <c r="BO7" s="28" t="s">
        <v>63</v>
      </c>
      <c r="BP7" s="28" t="s">
        <v>63</v>
      </c>
      <c r="BQ7" s="28" t="s">
        <v>62</v>
      </c>
      <c r="BR7" s="28" t="s">
        <v>62</v>
      </c>
      <c r="BS7" s="28" t="s">
        <v>62</v>
      </c>
      <c r="BT7" s="28" t="s">
        <v>62</v>
      </c>
      <c r="BU7" s="28" t="s">
        <v>62</v>
      </c>
      <c r="BV7" s="28" t="s">
        <v>62</v>
      </c>
      <c r="BW7" s="28" t="s">
        <v>62</v>
      </c>
      <c r="BX7" s="28" t="s">
        <v>63</v>
      </c>
      <c r="BY7" s="202" t="s">
        <v>62</v>
      </c>
      <c r="BZ7" s="1"/>
      <c r="CA7" s="1"/>
      <c r="CB7" s="1"/>
      <c r="CC7" s="1"/>
      <c r="CD7" s="1"/>
    </row>
    <row x14ac:dyDescent="0.25" r="8" customHeight="1" ht="34.5">
      <c r="A8" s="367"/>
      <c r="B8" s="1"/>
      <c r="C8" s="197" t="s">
        <v>64</v>
      </c>
      <c r="D8" s="28" t="s">
        <v>65</v>
      </c>
      <c r="E8" s="28" t="s">
        <v>65</v>
      </c>
      <c r="F8" s="28" t="s">
        <v>65</v>
      </c>
      <c r="G8" s="28" t="s">
        <v>65</v>
      </c>
      <c r="H8" s="28" t="s">
        <v>65</v>
      </c>
      <c r="I8" s="97" t="s">
        <v>65</v>
      </c>
      <c r="J8" s="97" t="s">
        <v>65</v>
      </c>
      <c r="K8" s="28" t="s">
        <v>65</v>
      </c>
      <c r="L8" s="28" t="s">
        <v>66</v>
      </c>
      <c r="M8" s="28" t="s">
        <v>66</v>
      </c>
      <c r="N8" s="28" t="s">
        <v>66</v>
      </c>
      <c r="O8" s="28" t="s">
        <v>65</v>
      </c>
      <c r="P8" s="28" t="s">
        <v>65</v>
      </c>
      <c r="Q8" s="28" t="s">
        <v>66</v>
      </c>
      <c r="R8" s="28" t="s">
        <v>66</v>
      </c>
      <c r="S8" s="28" t="s">
        <v>65</v>
      </c>
      <c r="T8" s="28" t="s">
        <v>65</v>
      </c>
      <c r="U8" s="28" t="s">
        <v>66</v>
      </c>
      <c r="V8" s="28" t="s">
        <v>66</v>
      </c>
      <c r="W8" s="28" t="s">
        <v>66</v>
      </c>
      <c r="X8" s="28" t="s">
        <v>66</v>
      </c>
      <c r="Y8" s="28" t="s">
        <v>66</v>
      </c>
      <c r="Z8" s="28" t="s">
        <v>65</v>
      </c>
      <c r="AA8" s="28" t="s">
        <v>65</v>
      </c>
      <c r="AB8" s="28" t="s">
        <v>66</v>
      </c>
      <c r="AC8" s="28" t="s">
        <v>66</v>
      </c>
      <c r="AD8" s="28" t="s">
        <v>65</v>
      </c>
      <c r="AE8" s="28" t="s">
        <v>65</v>
      </c>
      <c r="AF8" s="28" t="s">
        <v>65</v>
      </c>
      <c r="AG8" s="28" t="s">
        <v>65</v>
      </c>
      <c r="AH8" s="28" t="s">
        <v>65</v>
      </c>
      <c r="AI8" s="97" t="s">
        <v>65</v>
      </c>
      <c r="AJ8" s="28" t="s">
        <v>65</v>
      </c>
      <c r="AK8" s="28" t="s">
        <v>65</v>
      </c>
      <c r="AL8" s="28" t="s">
        <v>66</v>
      </c>
      <c r="AM8" s="28" t="s">
        <v>66</v>
      </c>
      <c r="AN8" s="28" t="s">
        <v>65</v>
      </c>
      <c r="AO8" s="28" t="s">
        <v>65</v>
      </c>
      <c r="AP8" s="28" t="s">
        <v>65</v>
      </c>
      <c r="AQ8" s="28" t="s">
        <v>65</v>
      </c>
      <c r="AR8" s="28" t="s">
        <v>66</v>
      </c>
      <c r="AS8" s="28" t="s">
        <v>66</v>
      </c>
      <c r="AT8" s="28" t="s">
        <v>65</v>
      </c>
      <c r="AU8" s="28" t="s">
        <v>65</v>
      </c>
      <c r="AV8" s="28" t="s">
        <v>65</v>
      </c>
      <c r="AW8" s="28" t="s">
        <v>66</v>
      </c>
      <c r="AX8" s="28" t="s">
        <v>66</v>
      </c>
      <c r="AY8" s="28" t="s">
        <v>65</v>
      </c>
      <c r="AZ8" s="28" t="s">
        <v>65</v>
      </c>
      <c r="BA8" s="28" t="s">
        <v>66</v>
      </c>
      <c r="BB8" s="28" t="s">
        <v>66</v>
      </c>
      <c r="BC8" s="28" t="s">
        <v>66</v>
      </c>
      <c r="BD8" s="28" t="s">
        <v>66</v>
      </c>
      <c r="BE8" s="28" t="s">
        <v>66</v>
      </c>
      <c r="BF8" s="28" t="s">
        <v>66</v>
      </c>
      <c r="BG8" s="28" t="s">
        <v>65</v>
      </c>
      <c r="BH8" s="28" t="s">
        <v>65</v>
      </c>
      <c r="BI8" s="28" t="s">
        <v>65</v>
      </c>
      <c r="BJ8" s="28" t="s">
        <v>65</v>
      </c>
      <c r="BK8" s="28" t="s">
        <v>65</v>
      </c>
      <c r="BL8" s="28" t="s">
        <v>66</v>
      </c>
      <c r="BM8" s="28" t="s">
        <v>66</v>
      </c>
      <c r="BN8" s="28" t="s">
        <v>66</v>
      </c>
      <c r="BO8" s="28" t="s">
        <v>66</v>
      </c>
      <c r="BP8" s="28" t="s">
        <v>66</v>
      </c>
      <c r="BQ8" s="28" t="s">
        <v>65</v>
      </c>
      <c r="BR8" s="28" t="s">
        <v>65</v>
      </c>
      <c r="BS8" s="28" t="s">
        <v>65</v>
      </c>
      <c r="BT8" s="28" t="s">
        <v>65</v>
      </c>
      <c r="BU8" s="28" t="s">
        <v>65</v>
      </c>
      <c r="BV8" s="28" t="s">
        <v>65</v>
      </c>
      <c r="BW8" s="28" t="s">
        <v>65</v>
      </c>
      <c r="BX8" s="28" t="s">
        <v>66</v>
      </c>
      <c r="BY8" s="202" t="s">
        <v>65</v>
      </c>
      <c r="BZ8" s="1"/>
      <c r="CA8" s="1"/>
      <c r="CB8" s="1"/>
      <c r="CC8" s="1"/>
      <c r="CD8" s="1"/>
    </row>
    <row x14ac:dyDescent="0.25" r="9" customHeight="1" ht="34.5">
      <c r="A9" s="367"/>
      <c r="B9" s="1"/>
      <c r="C9" s="203" t="s">
        <v>67</v>
      </c>
      <c r="D9" s="108" t="s">
        <v>68</v>
      </c>
      <c r="E9" s="108" t="s">
        <v>68</v>
      </c>
      <c r="F9" s="108" t="s">
        <v>68</v>
      </c>
      <c r="G9" s="108" t="s">
        <v>68</v>
      </c>
      <c r="H9" s="108" t="s">
        <v>68</v>
      </c>
      <c r="I9" s="107" t="s">
        <v>69</v>
      </c>
      <c r="J9" s="107" t="s">
        <v>69</v>
      </c>
      <c r="K9" s="108" t="s">
        <v>69</v>
      </c>
      <c r="L9" s="108" t="s">
        <v>68</v>
      </c>
      <c r="M9" s="108" t="s">
        <v>68</v>
      </c>
      <c r="N9" s="108" t="s">
        <v>68</v>
      </c>
      <c r="O9" s="108" t="s">
        <v>68</v>
      </c>
      <c r="P9" s="108" t="s">
        <v>68</v>
      </c>
      <c r="Q9" s="108" t="s">
        <v>69</v>
      </c>
      <c r="R9" s="108" t="s">
        <v>69</v>
      </c>
      <c r="S9" s="108" t="s">
        <v>70</v>
      </c>
      <c r="T9" s="108" t="s">
        <v>70</v>
      </c>
      <c r="U9" s="108" t="s">
        <v>71</v>
      </c>
      <c r="V9" s="108" t="s">
        <v>71</v>
      </c>
      <c r="W9" s="108" t="s">
        <v>71</v>
      </c>
      <c r="X9" s="108" t="s">
        <v>71</v>
      </c>
      <c r="Y9" s="108" t="s">
        <v>71</v>
      </c>
      <c r="Z9" s="108" t="s">
        <v>71</v>
      </c>
      <c r="AA9" s="108" t="s">
        <v>71</v>
      </c>
      <c r="AB9" s="108" t="s">
        <v>69</v>
      </c>
      <c r="AC9" s="108" t="s">
        <v>69</v>
      </c>
      <c r="AD9" s="108" t="s">
        <v>70</v>
      </c>
      <c r="AE9" s="108" t="s">
        <v>70</v>
      </c>
      <c r="AF9" s="108" t="s">
        <v>70</v>
      </c>
      <c r="AG9" s="108" t="s">
        <v>70</v>
      </c>
      <c r="AH9" s="108" t="s">
        <v>71</v>
      </c>
      <c r="AI9" s="107" t="s">
        <v>71</v>
      </c>
      <c r="AJ9" s="108" t="s">
        <v>69</v>
      </c>
      <c r="AK9" s="108" t="s">
        <v>69</v>
      </c>
      <c r="AL9" s="108" t="s">
        <v>68</v>
      </c>
      <c r="AM9" s="108" t="s">
        <v>68</v>
      </c>
      <c r="AN9" s="108" t="s">
        <v>68</v>
      </c>
      <c r="AO9" s="108" t="s">
        <v>68</v>
      </c>
      <c r="AP9" s="108" t="s">
        <v>69</v>
      </c>
      <c r="AQ9" s="108" t="s">
        <v>69</v>
      </c>
      <c r="AR9" s="108" t="s">
        <v>71</v>
      </c>
      <c r="AS9" s="108" t="s">
        <v>71</v>
      </c>
      <c r="AT9" s="108" t="s">
        <v>71</v>
      </c>
      <c r="AU9" s="108" t="s">
        <v>71</v>
      </c>
      <c r="AV9" s="108" t="s">
        <v>71</v>
      </c>
      <c r="AW9" s="108" t="s">
        <v>70</v>
      </c>
      <c r="AX9" s="108" t="s">
        <v>70</v>
      </c>
      <c r="AY9" s="108" t="s">
        <v>69</v>
      </c>
      <c r="AZ9" s="108" t="s">
        <v>69</v>
      </c>
      <c r="BA9" s="108" t="s">
        <v>70</v>
      </c>
      <c r="BB9" s="108" t="s">
        <v>70</v>
      </c>
      <c r="BC9" s="108" t="s">
        <v>70</v>
      </c>
      <c r="BD9" s="108" t="s">
        <v>70</v>
      </c>
      <c r="BE9" s="108" t="s">
        <v>70</v>
      </c>
      <c r="BF9" s="108" t="s">
        <v>70</v>
      </c>
      <c r="BG9" s="108" t="s">
        <v>71</v>
      </c>
      <c r="BH9" s="108" t="s">
        <v>71</v>
      </c>
      <c r="BI9" s="108" t="s">
        <v>71</v>
      </c>
      <c r="BJ9" s="108" t="s">
        <v>71</v>
      </c>
      <c r="BK9" s="108" t="s">
        <v>71</v>
      </c>
      <c r="BL9" s="108" t="s">
        <v>68</v>
      </c>
      <c r="BM9" s="108" t="s">
        <v>68</v>
      </c>
      <c r="BN9" s="108" t="s">
        <v>68</v>
      </c>
      <c r="BO9" s="108" t="s">
        <v>68</v>
      </c>
      <c r="BP9" s="108" t="s">
        <v>68</v>
      </c>
      <c r="BQ9" s="108" t="s">
        <v>69</v>
      </c>
      <c r="BR9" s="108" t="s">
        <v>69</v>
      </c>
      <c r="BS9" s="108" t="s">
        <v>69</v>
      </c>
      <c r="BT9" s="108" t="s">
        <v>69</v>
      </c>
      <c r="BU9" s="108" t="s">
        <v>69</v>
      </c>
      <c r="BV9" s="108" t="s">
        <v>69</v>
      </c>
      <c r="BW9" s="108" t="s">
        <v>69</v>
      </c>
      <c r="BX9" s="108" t="s">
        <v>68</v>
      </c>
      <c r="BY9" s="204" t="s">
        <v>69</v>
      </c>
      <c r="BZ9" s="1"/>
      <c r="CA9" s="1"/>
      <c r="CB9" s="1"/>
      <c r="CC9" s="1"/>
      <c r="CD9" s="1"/>
    </row>
    <row x14ac:dyDescent="0.25" r="10" customHeight="1" ht="24.75">
      <c r="A10" s="367"/>
      <c r="B10" s="1"/>
      <c r="C10" s="2"/>
      <c r="D10" s="4"/>
      <c r="E10" s="3"/>
      <c r="F10" s="4"/>
      <c r="G10" s="3"/>
      <c r="H10" s="3"/>
      <c r="I10" s="3"/>
      <c r="J10" s="3"/>
      <c r="K10" s="3"/>
      <c r="L10" s="3"/>
      <c r="M10" s="4"/>
      <c r="N10" s="50"/>
      <c r="O10" s="97"/>
      <c r="P10" s="28"/>
      <c r="Q10" s="97"/>
      <c r="R10" s="28"/>
      <c r="S10" s="97"/>
      <c r="T10" s="28"/>
      <c r="U10" s="97"/>
      <c r="V10" s="28"/>
      <c r="W10" s="97"/>
      <c r="X10" s="97"/>
      <c r="Y10" s="97"/>
      <c r="Z10" s="97"/>
      <c r="AA10" s="97"/>
      <c r="AB10" s="97"/>
      <c r="AC10" s="97"/>
      <c r="AD10" s="28"/>
      <c r="AE10" s="28"/>
      <c r="AF10" s="28"/>
      <c r="AG10" s="28"/>
      <c r="AH10" s="28"/>
      <c r="AI10" s="97"/>
      <c r="AJ10" s="97"/>
      <c r="AK10" s="28"/>
      <c r="AL10" s="97"/>
      <c r="AM10" s="28"/>
      <c r="AN10" s="97"/>
      <c r="AO10" s="97"/>
      <c r="AP10" s="28"/>
      <c r="AQ10" s="29"/>
      <c r="AR10" s="97"/>
      <c r="AS10" s="368"/>
      <c r="AT10" s="368"/>
      <c r="AU10" s="368"/>
      <c r="AV10" s="368"/>
      <c r="AW10" s="4"/>
      <c r="AX10" s="4"/>
      <c r="AY10" s="4"/>
      <c r="AZ10" s="4"/>
      <c r="BA10" s="368"/>
      <c r="BB10" s="4"/>
      <c r="BC10" s="4"/>
      <c r="BD10" s="4"/>
      <c r="BE10" s="4"/>
      <c r="BF10" s="4"/>
      <c r="BG10" s="4"/>
      <c r="BH10" s="4"/>
      <c r="BI10" s="4"/>
      <c r="BJ10" s="4"/>
      <c r="BK10" s="4"/>
      <c r="BL10" s="3"/>
      <c r="BM10" s="4"/>
      <c r="BN10" s="4"/>
      <c r="BO10" s="4"/>
      <c r="BP10" s="4"/>
      <c r="BQ10" s="4"/>
      <c r="BR10" s="4"/>
      <c r="BS10" s="3"/>
      <c r="BT10" s="4"/>
      <c r="BU10" s="4"/>
      <c r="BV10" s="4"/>
      <c r="BW10" s="4"/>
      <c r="BX10" s="4"/>
      <c r="BY10" s="4"/>
      <c r="BZ10" s="1"/>
      <c r="CA10" s="1"/>
      <c r="CB10" s="1"/>
      <c r="CC10" s="1"/>
      <c r="CD10" s="1"/>
    </row>
    <row x14ac:dyDescent="0.25" r="11" customHeight="1" ht="19.5" customFormat="1" s="373">
      <c r="A11" s="374"/>
      <c r="B11" s="374"/>
      <c r="C11" s="375"/>
      <c r="D11" s="376"/>
      <c r="E11" s="377"/>
      <c r="F11" s="376"/>
      <c r="G11" s="377"/>
      <c r="H11" s="377"/>
      <c r="I11" s="377"/>
      <c r="J11" s="377"/>
      <c r="K11" s="377"/>
      <c r="L11" s="377"/>
      <c r="M11" s="376"/>
      <c r="N11" s="376"/>
      <c r="O11" s="377"/>
      <c r="P11" s="376"/>
      <c r="Q11" s="377"/>
      <c r="R11" s="376"/>
      <c r="S11" s="377"/>
      <c r="T11" s="378"/>
      <c r="U11" s="379"/>
      <c r="V11" s="378"/>
      <c r="W11" s="379"/>
      <c r="X11" s="379"/>
      <c r="Y11" s="380"/>
      <c r="Z11" s="380"/>
      <c r="AA11" s="380"/>
      <c r="AB11" s="380"/>
      <c r="AC11" s="380"/>
      <c r="AD11" s="381"/>
      <c r="AE11" s="381"/>
      <c r="AF11" s="381"/>
      <c r="AG11" s="381"/>
      <c r="AH11" s="381"/>
      <c r="AI11" s="380"/>
      <c r="AJ11" s="380"/>
      <c r="AK11" s="381"/>
      <c r="AL11" s="380"/>
      <c r="AM11" s="381"/>
      <c r="AN11" s="380"/>
      <c r="AO11" s="380"/>
      <c r="AP11" s="381"/>
      <c r="AQ11" s="380"/>
      <c r="AR11" s="380"/>
      <c r="AS11" s="380"/>
      <c r="AT11" s="379"/>
      <c r="AU11" s="379"/>
      <c r="AV11" s="379"/>
      <c r="AW11" s="378"/>
      <c r="AX11" s="378"/>
      <c r="AY11" s="378"/>
      <c r="AZ11" s="378"/>
      <c r="BA11" s="379"/>
      <c r="BB11" s="378"/>
      <c r="BC11" s="378"/>
      <c r="BD11" s="378"/>
      <c r="BE11" s="378"/>
      <c r="BF11" s="378"/>
      <c r="BG11" s="378"/>
      <c r="BH11" s="378"/>
      <c r="BI11" s="378"/>
      <c r="BJ11" s="378"/>
      <c r="BK11" s="378"/>
      <c r="BL11" s="382"/>
      <c r="BM11" s="378"/>
      <c r="BN11" s="378"/>
      <c r="BO11" s="378"/>
      <c r="BP11" s="378"/>
      <c r="BQ11" s="378"/>
      <c r="BR11" s="378"/>
      <c r="BS11" s="382"/>
      <c r="BT11" s="378"/>
      <c r="BU11" s="378"/>
      <c r="BV11" s="378"/>
      <c r="BW11" s="378"/>
      <c r="BX11" s="378"/>
      <c r="BY11" s="378"/>
      <c r="BZ11" s="374"/>
      <c r="CA11" s="374"/>
      <c r="CB11" s="374"/>
      <c r="CC11" s="374"/>
      <c r="CD11" s="374"/>
    </row>
    <row x14ac:dyDescent="0.25" r="12" customHeight="1" ht="19.5" customFormat="1" s="373">
      <c r="A12" s="374"/>
      <c r="B12" s="374"/>
      <c r="C12" s="375"/>
      <c r="D12" s="376"/>
      <c r="E12" s="377"/>
      <c r="F12" s="376"/>
      <c r="G12" s="377"/>
      <c r="H12" s="377"/>
      <c r="I12" s="377"/>
      <c r="J12" s="377"/>
      <c r="K12" s="377"/>
      <c r="L12" s="377"/>
      <c r="M12" s="376"/>
      <c r="N12" s="376"/>
      <c r="O12" s="377"/>
      <c r="P12" s="376"/>
      <c r="Q12" s="377"/>
      <c r="R12" s="376"/>
      <c r="S12" s="377"/>
      <c r="T12" s="378"/>
      <c r="U12" s="379"/>
      <c r="V12" s="378"/>
      <c r="W12" s="379"/>
      <c r="X12" s="379"/>
      <c r="Y12" s="380"/>
      <c r="Z12" s="380"/>
      <c r="AA12" s="380"/>
      <c r="AB12" s="380"/>
      <c r="AC12" s="380"/>
      <c r="AD12" s="381"/>
      <c r="AE12" s="381"/>
      <c r="AF12" s="381"/>
      <c r="AG12" s="381"/>
      <c r="AH12" s="381"/>
      <c r="AI12" s="380"/>
      <c r="AJ12" s="380"/>
      <c r="AK12" s="381"/>
      <c r="AL12" s="380"/>
      <c r="AM12" s="381"/>
      <c r="AN12" s="380"/>
      <c r="AO12" s="380"/>
      <c r="AP12" s="381"/>
      <c r="AQ12" s="380"/>
      <c r="AR12" s="380"/>
      <c r="AS12" s="380"/>
      <c r="AT12" s="379"/>
      <c r="AU12" s="379"/>
      <c r="AV12" s="379"/>
      <c r="AW12" s="378"/>
      <c r="AX12" s="378"/>
      <c r="AY12" s="378"/>
      <c r="AZ12" s="378"/>
      <c r="BA12" s="379"/>
      <c r="BB12" s="378"/>
      <c r="BC12" s="378"/>
      <c r="BD12" s="378"/>
      <c r="BE12" s="378"/>
      <c r="BF12" s="378"/>
      <c r="BG12" s="378"/>
      <c r="BH12" s="378"/>
      <c r="BI12" s="378"/>
      <c r="BJ12" s="378"/>
      <c r="BK12" s="378"/>
      <c r="BL12" s="382"/>
      <c r="BM12" s="378"/>
      <c r="BN12" s="378"/>
      <c r="BO12" s="378"/>
      <c r="BP12" s="378"/>
      <c r="BQ12" s="378"/>
      <c r="BR12" s="378"/>
      <c r="BS12" s="382"/>
      <c r="BT12" s="378"/>
      <c r="BU12" s="378"/>
      <c r="BV12" s="378"/>
      <c r="BW12" s="378"/>
      <c r="BX12" s="378"/>
      <c r="BY12" s="378"/>
      <c r="BZ12" s="374"/>
      <c r="CA12" s="374"/>
      <c r="CB12" s="374"/>
      <c r="CC12" s="374"/>
      <c r="CD12" s="374"/>
    </row>
    <row x14ac:dyDescent="0.25" r="13" customHeight="1" ht="102.75">
      <c r="A13" s="367"/>
      <c r="B13" s="383"/>
      <c r="C13" s="384" t="s">
        <v>432</v>
      </c>
      <c r="D13" s="385"/>
      <c r="E13" s="386"/>
      <c r="F13" s="385"/>
      <c r="G13" s="386"/>
      <c r="H13" s="386"/>
      <c r="I13" s="386"/>
      <c r="J13" s="386"/>
      <c r="K13" s="386"/>
      <c r="L13" s="386"/>
      <c r="M13" s="385"/>
      <c r="N13" s="385"/>
      <c r="O13" s="386"/>
      <c r="P13" s="385"/>
      <c r="Q13" s="386"/>
      <c r="R13" s="385"/>
      <c r="S13" s="386"/>
      <c r="T13" s="385"/>
      <c r="U13" s="386"/>
      <c r="V13" s="385"/>
      <c r="W13" s="386"/>
      <c r="X13" s="386"/>
      <c r="Y13" s="386"/>
      <c r="Z13" s="386"/>
      <c r="AA13" s="386"/>
      <c r="AB13" s="386"/>
      <c r="AC13" s="386"/>
      <c r="AD13" s="385"/>
      <c r="AE13" s="385"/>
      <c r="AF13" s="385"/>
      <c r="AG13" s="385"/>
      <c r="AH13" s="385"/>
      <c r="AI13" s="386"/>
      <c r="AJ13" s="386"/>
      <c r="AK13" s="385"/>
      <c r="AL13" s="386"/>
      <c r="AM13" s="385"/>
      <c r="AN13" s="386"/>
      <c r="AO13" s="386"/>
      <c r="AP13" s="385"/>
      <c r="AQ13" s="386"/>
      <c r="AR13" s="386"/>
      <c r="AS13" s="386"/>
      <c r="AT13" s="386"/>
      <c r="AU13" s="386"/>
      <c r="AV13" s="386"/>
      <c r="AW13" s="385"/>
      <c r="AX13" s="385"/>
      <c r="AY13" s="385"/>
      <c r="AZ13" s="385"/>
      <c r="BA13" s="386"/>
      <c r="BB13" s="385"/>
      <c r="BC13" s="385"/>
      <c r="BD13" s="385"/>
      <c r="BE13" s="385"/>
      <c r="BF13" s="385"/>
      <c r="BG13" s="385"/>
      <c r="BH13" s="385"/>
      <c r="BI13" s="385"/>
      <c r="BJ13" s="385"/>
      <c r="BK13" s="385"/>
      <c r="BL13" s="386"/>
      <c r="BM13" s="385"/>
      <c r="BN13" s="387"/>
      <c r="BO13" s="387"/>
      <c r="BP13" s="387"/>
      <c r="BQ13" s="387"/>
      <c r="BR13" s="387"/>
      <c r="BS13" s="388"/>
      <c r="BT13" s="387"/>
      <c r="BU13" s="387"/>
      <c r="BV13" s="387"/>
      <c r="BW13" s="387"/>
      <c r="BX13" s="387"/>
      <c r="BY13" s="387"/>
      <c r="BZ13" s="389"/>
      <c r="CA13" s="389"/>
      <c r="CB13" s="1"/>
      <c r="CC13" s="1"/>
      <c r="CD13" s="1"/>
    </row>
    <row x14ac:dyDescent="0.25" r="14" customHeight="1" ht="29.25">
      <c r="A14" s="367"/>
      <c r="B14" s="1"/>
      <c r="C14" s="390"/>
      <c r="D14" s="391"/>
      <c r="E14" s="392"/>
      <c r="F14" s="391"/>
      <c r="G14" s="392"/>
      <c r="H14" s="392"/>
      <c r="I14" s="392"/>
      <c r="J14" s="392"/>
      <c r="K14" s="392"/>
      <c r="L14" s="392"/>
      <c r="M14" s="391"/>
      <c r="N14" s="391"/>
      <c r="O14" s="392"/>
      <c r="P14" s="391"/>
      <c r="Q14" s="392"/>
      <c r="R14" s="391"/>
      <c r="S14" s="392"/>
      <c r="T14" s="391"/>
      <c r="U14" s="392"/>
      <c r="V14" s="391"/>
      <c r="W14" s="392"/>
      <c r="X14" s="392"/>
      <c r="Y14" s="392"/>
      <c r="Z14" s="392"/>
      <c r="AA14" s="392"/>
      <c r="AB14" s="392"/>
      <c r="AC14" s="392"/>
      <c r="AD14" s="391"/>
      <c r="AE14" s="391"/>
      <c r="AF14" s="391"/>
      <c r="AG14" s="391"/>
      <c r="AH14" s="391"/>
      <c r="AI14" s="392"/>
      <c r="AJ14" s="392"/>
      <c r="AK14" s="391"/>
      <c r="AL14" s="392"/>
      <c r="AM14" s="391"/>
      <c r="AN14" s="392"/>
      <c r="AO14" s="392"/>
      <c r="AP14" s="391"/>
      <c r="AQ14" s="392"/>
      <c r="AR14" s="392"/>
      <c r="AS14" s="392"/>
      <c r="AT14" s="392"/>
      <c r="AU14" s="392"/>
      <c r="AV14" s="392"/>
      <c r="AW14" s="391"/>
      <c r="AX14" s="391"/>
      <c r="AY14" s="391"/>
      <c r="AZ14" s="391"/>
      <c r="BA14" s="392"/>
      <c r="BB14" s="391"/>
      <c r="BC14" s="391"/>
      <c r="BD14" s="391"/>
      <c r="BE14" s="391"/>
      <c r="BF14" s="391"/>
      <c r="BG14" s="391"/>
      <c r="BH14" s="391"/>
      <c r="BI14" s="391"/>
      <c r="BJ14" s="391"/>
      <c r="BK14" s="391"/>
      <c r="BL14" s="392"/>
      <c r="BM14" s="391"/>
      <c r="BN14" s="393"/>
      <c r="BO14" s="393"/>
      <c r="BP14" s="393"/>
      <c r="BQ14" s="393"/>
      <c r="BR14" s="393"/>
      <c r="BS14" s="394"/>
      <c r="BT14" s="393"/>
      <c r="BU14" s="393"/>
      <c r="BV14" s="393"/>
      <c r="BW14" s="393"/>
      <c r="BX14" s="393"/>
      <c r="BY14" s="393"/>
      <c r="BZ14" s="389"/>
      <c r="CA14" s="389"/>
      <c r="CB14" s="1"/>
      <c r="CC14" s="1"/>
      <c r="CD14" s="1"/>
    </row>
    <row x14ac:dyDescent="0.25" r="15" customHeight="1" ht="76.5">
      <c r="A15" s="367"/>
      <c r="B15" s="1"/>
      <c r="C15" s="44"/>
      <c r="D15" s="395"/>
      <c r="E15" s="43"/>
      <c r="F15" s="395"/>
      <c r="G15" s="43"/>
      <c r="H15" s="43"/>
      <c r="I15" s="43"/>
      <c r="J15" s="43"/>
      <c r="K15" s="43"/>
      <c r="L15" s="43"/>
      <c r="M15" s="395"/>
      <c r="N15" s="395"/>
      <c r="O15" s="43"/>
      <c r="P15" s="395"/>
      <c r="Q15" s="43"/>
      <c r="R15" s="395"/>
      <c r="S15" s="43"/>
      <c r="T15" s="395"/>
      <c r="U15" s="43"/>
      <c r="V15" s="395"/>
      <c r="W15" s="43"/>
      <c r="X15" s="43"/>
      <c r="Y15" s="43"/>
      <c r="Z15" s="43"/>
      <c r="AA15" s="43"/>
      <c r="AB15" s="43"/>
      <c r="AC15" s="43"/>
      <c r="AD15" s="395"/>
      <c r="AE15" s="395"/>
      <c r="AF15" s="395"/>
      <c r="AG15" s="395"/>
      <c r="AH15" s="395"/>
      <c r="AI15" s="43"/>
      <c r="AJ15" s="43"/>
      <c r="AK15" s="395"/>
      <c r="AL15" s="43"/>
      <c r="AM15" s="395"/>
      <c r="AN15" s="396" t="s">
        <v>433</v>
      </c>
      <c r="AO15" s="397"/>
      <c r="AP15" s="398"/>
      <c r="AQ15" s="397"/>
      <c r="AR15" s="397"/>
      <c r="AS15" s="397"/>
      <c r="AT15" s="397"/>
      <c r="AU15" s="397"/>
      <c r="AV15" s="397"/>
      <c r="AW15" s="398"/>
      <c r="AX15" s="398"/>
      <c r="AY15" s="399"/>
      <c r="AZ15" s="395"/>
      <c r="BA15" s="400">
        <f>'Ana Sayfa'!C27</f>
      </c>
      <c r="BB15" s="401"/>
      <c r="BC15" s="401"/>
      <c r="BD15" s="401"/>
      <c r="BE15" s="401"/>
      <c r="BF15" s="401"/>
      <c r="BG15" s="401"/>
      <c r="BH15" s="401"/>
      <c r="BI15" s="401"/>
      <c r="BJ15" s="401"/>
      <c r="BK15" s="401"/>
      <c r="BL15" s="402"/>
      <c r="BM15" s="395"/>
      <c r="BN15" s="393"/>
      <c r="BO15" s="393"/>
      <c r="BP15" s="393"/>
      <c r="BQ15" s="393"/>
      <c r="BR15" s="393"/>
      <c r="BS15" s="394"/>
      <c r="BT15" s="393"/>
      <c r="BU15" s="393"/>
      <c r="BV15" s="393"/>
      <c r="BW15" s="393"/>
      <c r="BX15" s="393"/>
      <c r="BY15" s="393"/>
      <c r="BZ15" s="389"/>
      <c r="CA15" s="389"/>
      <c r="CB15" s="1"/>
      <c r="CC15" s="1"/>
      <c r="CD15" s="1"/>
    </row>
    <row x14ac:dyDescent="0.25" r="16" customHeight="1" ht="14.25">
      <c r="A16" s="367"/>
      <c r="B16" s="1"/>
      <c r="C16" s="44"/>
      <c r="D16" s="395"/>
      <c r="E16" s="43"/>
      <c r="F16" s="395"/>
      <c r="G16" s="43"/>
      <c r="H16" s="43"/>
      <c r="I16" s="43"/>
      <c r="J16" s="43"/>
      <c r="K16" s="43"/>
      <c r="L16" s="43"/>
      <c r="M16" s="395"/>
      <c r="N16" s="395"/>
      <c r="O16" s="43"/>
      <c r="P16" s="395"/>
      <c r="Q16" s="43"/>
      <c r="R16" s="395"/>
      <c r="S16" s="43"/>
      <c r="T16" s="395"/>
      <c r="U16" s="43"/>
      <c r="V16" s="395"/>
      <c r="W16" s="43"/>
      <c r="X16" s="43"/>
      <c r="Y16" s="43"/>
      <c r="Z16" s="43"/>
      <c r="AA16" s="43"/>
      <c r="AB16" s="43"/>
      <c r="AC16" s="43"/>
      <c r="AD16" s="395"/>
      <c r="AE16" s="395"/>
      <c r="AF16" s="395"/>
      <c r="AG16" s="395"/>
      <c r="AH16" s="395"/>
      <c r="AI16" s="43"/>
      <c r="AJ16" s="43"/>
      <c r="AK16" s="395"/>
      <c r="AL16" s="43"/>
      <c r="AM16" s="395"/>
      <c r="AN16" s="403"/>
      <c r="AO16" s="403"/>
      <c r="AP16" s="404"/>
      <c r="AQ16" s="403"/>
      <c r="AR16" s="403"/>
      <c r="AS16" s="403"/>
      <c r="AT16" s="403"/>
      <c r="AU16" s="403"/>
      <c r="AV16" s="403"/>
      <c r="AW16" s="404"/>
      <c r="AX16" s="404"/>
      <c r="AY16" s="404"/>
      <c r="AZ16" s="395"/>
      <c r="BA16" s="405"/>
      <c r="BB16" s="406"/>
      <c r="BC16" s="406"/>
      <c r="BD16" s="406"/>
      <c r="BE16" s="406"/>
      <c r="BF16" s="406"/>
      <c r="BG16" s="406"/>
      <c r="BH16" s="406"/>
      <c r="BI16" s="406"/>
      <c r="BJ16" s="406"/>
      <c r="BK16" s="406"/>
      <c r="BL16" s="405"/>
      <c r="BM16" s="395"/>
      <c r="BN16" s="393"/>
      <c r="BO16" s="393"/>
      <c r="BP16" s="393"/>
      <c r="BQ16" s="393"/>
      <c r="BR16" s="393"/>
      <c r="BS16" s="394"/>
      <c r="BT16" s="393"/>
      <c r="BU16" s="393"/>
      <c r="BV16" s="393"/>
      <c r="BW16" s="393"/>
      <c r="BX16" s="393"/>
      <c r="BY16" s="393"/>
      <c r="BZ16" s="389"/>
      <c r="CA16" s="389"/>
      <c r="CB16" s="1"/>
      <c r="CC16" s="1"/>
      <c r="CD16" s="1"/>
    </row>
    <row x14ac:dyDescent="0.25" r="17" customHeight="1" ht="19.5">
      <c r="A17" s="367"/>
      <c r="B17" s="407"/>
      <c r="C17" s="408"/>
      <c r="D17" s="409"/>
      <c r="E17" s="410"/>
      <c r="F17" s="409"/>
      <c r="G17" s="410"/>
      <c r="H17" s="410"/>
      <c r="I17" s="410"/>
      <c r="J17" s="410"/>
      <c r="K17" s="410"/>
      <c r="L17" s="410"/>
      <c r="M17" s="409"/>
      <c r="N17" s="409"/>
      <c r="O17" s="410"/>
      <c r="P17" s="409"/>
      <c r="Q17" s="410"/>
      <c r="R17" s="409"/>
      <c r="S17" s="410"/>
      <c r="T17" s="409"/>
      <c r="U17" s="410"/>
      <c r="V17" s="409"/>
      <c r="W17" s="410"/>
      <c r="X17" s="410"/>
      <c r="Y17" s="410"/>
      <c r="Z17" s="410"/>
      <c r="AA17" s="410"/>
      <c r="AB17" s="410"/>
      <c r="AC17" s="410"/>
      <c r="AD17" s="409"/>
      <c r="AE17" s="409"/>
      <c r="AF17" s="409"/>
      <c r="AG17" s="409"/>
      <c r="AH17" s="409"/>
      <c r="AI17" s="410"/>
      <c r="AJ17" s="410"/>
      <c r="AK17" s="409"/>
      <c r="AL17" s="410"/>
      <c r="AM17" s="409"/>
      <c r="AN17" s="410"/>
      <c r="AO17" s="410"/>
      <c r="AP17" s="409"/>
      <c r="AQ17" s="410"/>
      <c r="AR17" s="410"/>
      <c r="AS17" s="410"/>
      <c r="AT17" s="410"/>
      <c r="AU17" s="410"/>
      <c r="AV17" s="410"/>
      <c r="AW17" s="409"/>
      <c r="AX17" s="409"/>
      <c r="AY17" s="409"/>
      <c r="AZ17" s="395"/>
      <c r="BA17" s="43"/>
      <c r="BB17" s="395"/>
      <c r="BC17" s="395"/>
      <c r="BD17" s="395"/>
      <c r="BE17" s="395"/>
      <c r="BF17" s="395"/>
      <c r="BG17" s="395"/>
      <c r="BH17" s="395"/>
      <c r="BI17" s="395"/>
      <c r="BJ17" s="395"/>
      <c r="BK17" s="395"/>
      <c r="BL17" s="43"/>
      <c r="BM17" s="395"/>
      <c r="BN17" s="393"/>
      <c r="BO17" s="393"/>
      <c r="BP17" s="393"/>
      <c r="BQ17" s="393"/>
      <c r="BR17" s="393"/>
      <c r="BS17" s="394"/>
      <c r="BT17" s="393"/>
      <c r="BU17" s="393"/>
      <c r="BV17" s="393"/>
      <c r="BW17" s="393"/>
      <c r="BX17" s="393"/>
      <c r="BY17" s="393"/>
      <c r="BZ17" s="389"/>
      <c r="CA17" s="389"/>
      <c r="CB17" s="1"/>
      <c r="CC17" s="1"/>
      <c r="CD17" s="1"/>
    </row>
    <row x14ac:dyDescent="0.25" r="18" customHeight="1" ht="21.75">
      <c r="A18" s="367"/>
      <c r="B18" s="407"/>
      <c r="C18" s="411"/>
      <c r="D18" s="412" t="s">
        <v>61</v>
      </c>
      <c r="E18" s="413"/>
      <c r="F18" s="414"/>
      <c r="G18" s="413"/>
      <c r="H18" s="413"/>
      <c r="I18" s="413"/>
      <c r="J18" s="413"/>
      <c r="K18" s="413"/>
      <c r="L18" s="413"/>
      <c r="M18" s="414"/>
      <c r="N18" s="415"/>
      <c r="O18" s="416"/>
      <c r="P18" s="417"/>
      <c r="Q18" s="416"/>
      <c r="R18" s="417"/>
      <c r="S18" s="416"/>
      <c r="T18" s="417"/>
      <c r="U18" s="416"/>
      <c r="V18" s="417"/>
      <c r="W18" s="416"/>
      <c r="X18" s="416"/>
      <c r="Y18" s="416"/>
      <c r="Z18" s="416"/>
      <c r="AA18" s="416"/>
      <c r="AB18" s="416"/>
      <c r="AC18" s="416"/>
      <c r="AD18" s="417"/>
      <c r="AE18" s="417"/>
      <c r="AF18" s="417"/>
      <c r="AG18" s="417"/>
      <c r="AH18" s="418"/>
      <c r="AI18" s="416"/>
      <c r="AJ18" s="416"/>
      <c r="AK18" s="417"/>
      <c r="AL18" s="416"/>
      <c r="AM18" s="418"/>
      <c r="AN18" s="416"/>
      <c r="AO18" s="416"/>
      <c r="AP18" s="417"/>
      <c r="AQ18" s="416"/>
      <c r="AR18" s="416"/>
      <c r="AS18" s="416"/>
      <c r="AT18" s="416"/>
      <c r="AU18" s="416"/>
      <c r="AV18" s="416"/>
      <c r="AW18" s="417"/>
      <c r="AX18" s="417"/>
      <c r="AY18" s="419"/>
      <c r="AZ18" s="420"/>
      <c r="BA18" s="421">
        <f>SUBSTITUTE(BA15, " ", "")</f>
      </c>
      <c r="BB18" s="420"/>
      <c r="BC18" s="420"/>
      <c r="BD18" s="420"/>
      <c r="BE18" s="420"/>
      <c r="BF18" s="420"/>
      <c r="BG18" s="420"/>
      <c r="BH18" s="420"/>
      <c r="BI18" s="420"/>
      <c r="BJ18" s="420"/>
      <c r="BK18" s="420"/>
      <c r="BL18" s="422"/>
      <c r="BM18" s="4"/>
      <c r="BN18" s="4"/>
      <c r="BO18" s="4"/>
      <c r="BP18" s="4"/>
      <c r="BQ18" s="4"/>
      <c r="BR18" s="4"/>
      <c r="BS18" s="3"/>
      <c r="BT18" s="4"/>
      <c r="BU18" s="4"/>
      <c r="BV18" s="4"/>
      <c r="BW18" s="4"/>
      <c r="BX18" s="4"/>
      <c r="BY18" s="4"/>
      <c r="BZ18" s="1"/>
      <c r="CA18" s="1"/>
      <c r="CB18" s="1"/>
      <c r="CC18" s="1"/>
      <c r="CD18" s="1"/>
    </row>
    <row x14ac:dyDescent="0.25" r="19" customHeight="1" ht="21.75">
      <c r="A19" s="367"/>
      <c r="B19" s="407"/>
      <c r="C19" s="411"/>
      <c r="D19" s="423" t="s">
        <v>434</v>
      </c>
      <c r="E19" s="424">
        <f>COUNTIF(D27:Q27,"=N")</f>
      </c>
      <c r="F19" s="425" t="s">
        <v>435</v>
      </c>
      <c r="G19" s="426"/>
      <c r="H19" s="427">
        <f>COUNTIF(D27:Q27,"=Z")</f>
      </c>
      <c r="I19" s="428" t="s">
        <v>436</v>
      </c>
      <c r="J19" s="429">
        <f>COUNTIF(D28:Q28,"=D")</f>
      </c>
      <c r="K19" s="430" t="s">
        <v>437</v>
      </c>
      <c r="L19" s="431">
        <f>COUNTIF(D28:Q28,"=E")</f>
      </c>
      <c r="M19" s="39"/>
      <c r="N19" s="432" t="s">
        <v>62</v>
      </c>
      <c r="O19" s="416"/>
      <c r="P19" s="417"/>
      <c r="Q19" s="416"/>
      <c r="R19" s="417"/>
      <c r="S19" s="416"/>
      <c r="T19" s="412" t="s">
        <v>61</v>
      </c>
      <c r="U19" s="413"/>
      <c r="V19" s="414"/>
      <c r="W19" s="413"/>
      <c r="X19" s="413"/>
      <c r="Y19" s="413"/>
      <c r="Z19" s="413"/>
      <c r="AA19" s="413"/>
      <c r="AB19" s="413"/>
      <c r="AC19" s="413"/>
      <c r="AD19" s="415"/>
      <c r="AE19" s="417"/>
      <c r="AF19" s="417"/>
      <c r="AG19" s="417"/>
      <c r="AH19" s="418"/>
      <c r="AI19" s="416"/>
      <c r="AJ19" s="416"/>
      <c r="AK19" s="417"/>
      <c r="AL19" s="416"/>
      <c r="AM19" s="418"/>
      <c r="AN19" s="412" t="s">
        <v>61</v>
      </c>
      <c r="AO19" s="413"/>
      <c r="AP19" s="414"/>
      <c r="AQ19" s="413"/>
      <c r="AR19" s="413"/>
      <c r="AS19" s="413"/>
      <c r="AT19" s="413"/>
      <c r="AU19" s="413"/>
      <c r="AV19" s="413"/>
      <c r="AW19" s="414"/>
      <c r="AX19" s="415"/>
      <c r="AY19" s="419"/>
      <c r="AZ19" s="420"/>
      <c r="BA19" s="422"/>
      <c r="BB19" s="420"/>
      <c r="BC19" s="420"/>
      <c r="BD19" s="420"/>
      <c r="BE19" s="420"/>
      <c r="BF19" s="420"/>
      <c r="BG19" s="420"/>
      <c r="BH19" s="420"/>
      <c r="BI19" s="420"/>
      <c r="BJ19" s="420"/>
      <c r="BK19" s="420"/>
      <c r="BL19" s="422"/>
      <c r="BM19" s="4"/>
      <c r="BN19" s="4"/>
      <c r="BO19" s="4"/>
      <c r="BP19" s="4"/>
      <c r="BQ19" s="4"/>
      <c r="BR19" s="4"/>
      <c r="BS19" s="3"/>
      <c r="BT19" s="4"/>
      <c r="BU19" s="4"/>
      <c r="BV19" s="4"/>
      <c r="BW19" s="4"/>
      <c r="BX19" s="4"/>
      <c r="BY19" s="4"/>
      <c r="BZ19" s="1"/>
      <c r="CA19" s="1"/>
      <c r="CB19" s="1"/>
      <c r="CC19" s="1"/>
      <c r="CD19" s="1"/>
    </row>
    <row x14ac:dyDescent="0.25" r="20" customHeight="1" ht="21.75">
      <c r="A20" s="367"/>
      <c r="B20" s="407"/>
      <c r="C20" s="411"/>
      <c r="D20" s="433" t="s">
        <v>67</v>
      </c>
      <c r="E20" s="434"/>
      <c r="F20" s="138"/>
      <c r="G20" s="435"/>
      <c r="H20" s="434"/>
      <c r="I20" s="434"/>
      <c r="J20" s="434"/>
      <c r="K20" s="434"/>
      <c r="L20" s="434"/>
      <c r="M20" s="39"/>
      <c r="N20" s="436"/>
      <c r="O20" s="416"/>
      <c r="P20" s="417"/>
      <c r="Q20" s="416"/>
      <c r="R20" s="417"/>
      <c r="S20" s="416"/>
      <c r="T20" s="423" t="s">
        <v>434</v>
      </c>
      <c r="U20" s="424">
        <f>COUNTIF(T27:AG27,"=N")</f>
      </c>
      <c r="V20" s="425" t="s">
        <v>435</v>
      </c>
      <c r="W20" s="426"/>
      <c r="X20" s="427">
        <f>COUNTIF(T27:AG27,"=Z")</f>
      </c>
      <c r="Y20" s="437" t="s">
        <v>436</v>
      </c>
      <c r="Z20" s="429">
        <f>COUNTIF(T28:AG28,"=D")</f>
      </c>
      <c r="AA20" s="430" t="s">
        <v>437</v>
      </c>
      <c r="AB20" s="438">
        <f>COUNTIF(T28:AG28,"=E")</f>
      </c>
      <c r="AC20" s="434"/>
      <c r="AD20" s="432" t="s">
        <v>62</v>
      </c>
      <c r="AE20" s="417"/>
      <c r="AF20" s="417"/>
      <c r="AG20" s="417"/>
      <c r="AH20" s="418"/>
      <c r="AI20" s="416"/>
      <c r="AJ20" s="416"/>
      <c r="AK20" s="417"/>
      <c r="AL20" s="416"/>
      <c r="AM20" s="418"/>
      <c r="AN20" s="423" t="s">
        <v>434</v>
      </c>
      <c r="AO20" s="424">
        <f>COUNTIF(AP27:BX27,"=N")</f>
      </c>
      <c r="AP20" s="425" t="s">
        <v>435</v>
      </c>
      <c r="AQ20" s="426"/>
      <c r="AR20" s="426">
        <f>COUNTIF(AP27:BX27,"=Z")</f>
      </c>
      <c r="AS20" s="437" t="s">
        <v>436</v>
      </c>
      <c r="AT20" s="429">
        <f>COUNTIF(AP28:BX28,"=D")</f>
      </c>
      <c r="AU20" s="430" t="s">
        <v>437</v>
      </c>
      <c r="AV20" s="431">
        <f>COUNTIF(AP28:BX28,"=E")</f>
      </c>
      <c r="AW20" s="39"/>
      <c r="AX20" s="432" t="s">
        <v>62</v>
      </c>
      <c r="AY20" s="419"/>
      <c r="AZ20" s="420"/>
      <c r="BA20" s="422"/>
      <c r="BB20" s="420"/>
      <c r="BC20" s="420"/>
      <c r="BD20" s="420"/>
      <c r="BE20" s="420"/>
      <c r="BF20" s="420"/>
      <c r="BG20" s="420"/>
      <c r="BH20" s="420"/>
      <c r="BI20" s="420"/>
      <c r="BJ20" s="420"/>
      <c r="BK20" s="420"/>
      <c r="BL20" s="422"/>
      <c r="BM20" s="4"/>
      <c r="BN20" s="4"/>
      <c r="BO20" s="4"/>
      <c r="BP20" s="4"/>
      <c r="BQ20" s="4"/>
      <c r="BR20" s="4"/>
      <c r="BS20" s="3"/>
      <c r="BT20" s="4"/>
      <c r="BU20" s="4"/>
      <c r="BV20" s="4"/>
      <c r="BW20" s="4"/>
      <c r="BX20" s="4"/>
      <c r="BY20" s="4"/>
      <c r="BZ20" s="1"/>
      <c r="CA20" s="1"/>
      <c r="CB20" s="1"/>
      <c r="CC20" s="1"/>
      <c r="CD20" s="1"/>
    </row>
    <row x14ac:dyDescent="0.25" r="21" customHeight="1" ht="19.5">
      <c r="A21" s="367"/>
      <c r="B21" s="407"/>
      <c r="C21" s="411"/>
      <c r="D21" s="439" t="s">
        <v>438</v>
      </c>
      <c r="E21" s="440">
        <f>COUNTIF(D29:Q29,"=S")</f>
      </c>
      <c r="F21" s="441" t="s">
        <v>439</v>
      </c>
      <c r="G21" s="442">
        <f>COUNTIF(D29:Q29,"=A")</f>
      </c>
      <c r="H21" s="443" t="s">
        <v>440</v>
      </c>
      <c r="I21" s="444">
        <f>COUNTIF(D29:Q29,"=H")</f>
      </c>
      <c r="J21" s="445" t="s">
        <v>441</v>
      </c>
      <c r="K21" s="446">
        <f>COUNTIF(D29:Q29,"=T")</f>
      </c>
      <c r="L21" s="434"/>
      <c r="M21" s="39"/>
      <c r="N21" s="436"/>
      <c r="O21" s="416"/>
      <c r="P21" s="417"/>
      <c r="Q21" s="416"/>
      <c r="R21" s="417"/>
      <c r="S21" s="416"/>
      <c r="T21" s="433" t="s">
        <v>67</v>
      </c>
      <c r="U21" s="434"/>
      <c r="V21" s="138"/>
      <c r="W21" s="435"/>
      <c r="X21" s="434"/>
      <c r="Y21" s="434"/>
      <c r="Z21" s="434"/>
      <c r="AA21" s="434"/>
      <c r="AB21" s="434"/>
      <c r="AC21" s="434"/>
      <c r="AD21" s="436"/>
      <c r="AE21" s="417"/>
      <c r="AF21" s="417"/>
      <c r="AG21" s="417"/>
      <c r="AH21" s="418"/>
      <c r="AI21" s="416"/>
      <c r="AJ21" s="416"/>
      <c r="AK21" s="417"/>
      <c r="AL21" s="416"/>
      <c r="AM21" s="418"/>
      <c r="AN21" s="433" t="s">
        <v>67</v>
      </c>
      <c r="AO21" s="434"/>
      <c r="AP21" s="39"/>
      <c r="AQ21" s="434"/>
      <c r="AR21" s="434"/>
      <c r="AS21" s="434"/>
      <c r="AT21" s="434"/>
      <c r="AU21" s="434"/>
      <c r="AV21" s="434"/>
      <c r="AW21" s="39"/>
      <c r="AX21" s="436"/>
      <c r="AY21" s="419"/>
      <c r="AZ21" s="420"/>
      <c r="BA21" s="422"/>
      <c r="BB21" s="4"/>
      <c r="BC21" s="4"/>
      <c r="BD21" s="4"/>
      <c r="BE21" s="4"/>
      <c r="BF21" s="4"/>
      <c r="BG21" s="4"/>
      <c r="BH21" s="4"/>
      <c r="BI21" s="4"/>
      <c r="BJ21" s="4"/>
      <c r="BK21" s="4"/>
      <c r="BL21" s="3"/>
      <c r="BM21" s="4"/>
      <c r="BN21" s="4"/>
      <c r="BO21" s="4"/>
      <c r="BP21" s="4"/>
      <c r="BQ21" s="4"/>
      <c r="BR21" s="4"/>
      <c r="BS21" s="3"/>
      <c r="BT21" s="4"/>
      <c r="BU21" s="4"/>
      <c r="BV21" s="4"/>
      <c r="BW21" s="4"/>
      <c r="BX21" s="4"/>
      <c r="BY21" s="4"/>
      <c r="BZ21" s="1"/>
      <c r="CA21" s="1"/>
      <c r="CB21" s="1"/>
      <c r="CC21" s="1"/>
      <c r="CD21" s="1"/>
    </row>
    <row x14ac:dyDescent="0.25" r="22" customHeight="1" ht="25.5">
      <c r="A22" s="367"/>
      <c r="B22" s="407"/>
      <c r="C22" s="411"/>
      <c r="D22" s="447"/>
      <c r="E22" s="448"/>
      <c r="F22" s="449"/>
      <c r="G22" s="450"/>
      <c r="H22" s="450"/>
      <c r="I22" s="448"/>
      <c r="J22" s="448"/>
      <c r="K22" s="450"/>
      <c r="L22" s="450"/>
      <c r="M22" s="449"/>
      <c r="N22" s="451"/>
      <c r="O22" s="416"/>
      <c r="P22" s="417"/>
      <c r="Q22" s="416"/>
      <c r="R22" s="417"/>
      <c r="S22" s="416"/>
      <c r="T22" s="452" t="s">
        <v>438</v>
      </c>
      <c r="U22" s="453">
        <f>COUNTIF(T29:AG29,"=S")</f>
      </c>
      <c r="V22" s="454" t="s">
        <v>439</v>
      </c>
      <c r="W22" s="455">
        <f>COUNTIF(T29:AG29,"=A")</f>
      </c>
      <c r="X22" s="456" t="s">
        <v>440</v>
      </c>
      <c r="Y22" s="457">
        <f>COUNTIF(T29:AG29,"=H")</f>
      </c>
      <c r="Z22" s="458" t="s">
        <v>441</v>
      </c>
      <c r="AA22" s="459">
        <f>COUNTIF(T29:AG29,"=T")</f>
      </c>
      <c r="AB22" s="460"/>
      <c r="AC22" s="460"/>
      <c r="AD22" s="461"/>
      <c r="AE22" s="417"/>
      <c r="AF22" s="417"/>
      <c r="AG22" s="417"/>
      <c r="AH22" s="418"/>
      <c r="AI22" s="416"/>
      <c r="AJ22" s="416"/>
      <c r="AK22" s="417"/>
      <c r="AL22" s="416"/>
      <c r="AM22" s="418"/>
      <c r="AN22" s="452" t="s">
        <v>438</v>
      </c>
      <c r="AO22" s="453">
        <f>COUNTIF(AP29:BX29,"=S")</f>
      </c>
      <c r="AP22" s="462" t="s">
        <v>439</v>
      </c>
      <c r="AQ22" s="455">
        <f>COUNTIF(AP29:BX29,"=A")</f>
      </c>
      <c r="AR22" s="456" t="s">
        <v>440</v>
      </c>
      <c r="AS22" s="457">
        <f>COUNTIF(AP29:BX29,"=H")</f>
      </c>
      <c r="AT22" s="458" t="s">
        <v>441</v>
      </c>
      <c r="AU22" s="459">
        <f>COUNTIF(AP29:BX29,"=T")</f>
      </c>
      <c r="AV22" s="460"/>
      <c r="AW22" s="463"/>
      <c r="AX22" s="461"/>
      <c r="AY22" s="419"/>
      <c r="AZ22" s="419"/>
      <c r="BA22" s="464"/>
      <c r="BB22" s="313"/>
      <c r="BC22" s="313"/>
      <c r="BD22" s="313"/>
      <c r="BE22" s="313"/>
      <c r="BF22" s="313"/>
      <c r="BG22" s="313"/>
      <c r="BH22" s="313"/>
      <c r="BI22" s="313"/>
      <c r="BJ22" s="313"/>
      <c r="BK22" s="313"/>
      <c r="BL22" s="465"/>
      <c r="BM22" s="313"/>
      <c r="BN22" s="313"/>
      <c r="BO22" s="313"/>
      <c r="BP22" s="313"/>
      <c r="BQ22" s="313"/>
      <c r="BR22" s="313"/>
      <c r="BS22" s="465"/>
      <c r="BT22" s="313"/>
      <c r="BU22" s="313"/>
      <c r="BV22" s="313"/>
      <c r="BW22" s="313"/>
      <c r="BX22" s="313"/>
      <c r="BY22" s="313"/>
      <c r="BZ22" s="407"/>
      <c r="CA22" s="407"/>
      <c r="CB22" s="407"/>
      <c r="CC22" s="407"/>
      <c r="CD22" s="407"/>
    </row>
    <row x14ac:dyDescent="0.25" r="23" customHeight="1" ht="65.25">
      <c r="A23" s="367"/>
      <c r="B23" s="407"/>
      <c r="C23" s="411"/>
      <c r="D23" s="420"/>
      <c r="E23" s="422"/>
      <c r="F23" s="420"/>
      <c r="G23" s="422"/>
      <c r="H23" s="422"/>
      <c r="I23" s="422"/>
      <c r="J23" s="422"/>
      <c r="K23" s="422"/>
      <c r="L23" s="422"/>
      <c r="M23" s="466"/>
      <c r="N23" s="466"/>
      <c r="O23" s="467"/>
      <c r="P23" s="420"/>
      <c r="Q23" s="422"/>
      <c r="R23" s="420"/>
      <c r="S23" s="422"/>
      <c r="T23" s="420"/>
      <c r="U23" s="422"/>
      <c r="V23" s="420"/>
      <c r="W23" s="422"/>
      <c r="X23" s="422"/>
      <c r="Y23" s="422"/>
      <c r="Z23" s="422"/>
      <c r="AA23" s="422"/>
      <c r="AB23" s="422"/>
      <c r="AC23" s="422"/>
      <c r="AD23" s="420"/>
      <c r="AE23" s="420"/>
      <c r="AF23" s="420"/>
      <c r="AG23" s="420"/>
      <c r="AH23" s="419"/>
      <c r="AI23" s="422"/>
      <c r="AJ23" s="422"/>
      <c r="AK23" s="468"/>
      <c r="AL23" s="422"/>
      <c r="AM23" s="419"/>
      <c r="AN23" s="469">
        <f>_xlfn.CONCAT(MID(BA18,_xlfn.SEQUENCE(LEN(BA18)),1)&amp;" ")</f>
      </c>
      <c r="AO23" s="469"/>
      <c r="AP23" s="470"/>
      <c r="AQ23" s="469"/>
      <c r="AR23" s="469"/>
      <c r="AS23" s="469"/>
      <c r="AT23" s="469"/>
      <c r="AU23" s="469"/>
      <c r="AV23" s="469"/>
      <c r="AW23" s="470"/>
      <c r="AX23" s="470"/>
      <c r="AY23" s="470"/>
      <c r="AZ23" s="471"/>
      <c r="BA23" s="472">
        <f>'Ana Sayfa'!C24</f>
      </c>
      <c r="BB23" s="473"/>
      <c r="BC23" s="473"/>
      <c r="BD23" s="473"/>
      <c r="BE23" s="473"/>
      <c r="BF23" s="473"/>
      <c r="BG23" s="473"/>
      <c r="BH23" s="473"/>
      <c r="BI23" s="473"/>
      <c r="BJ23" s="473"/>
      <c r="BK23" s="474"/>
      <c r="BL23" s="475"/>
      <c r="BM23" s="4"/>
      <c r="BN23" s="4"/>
      <c r="BO23" s="4"/>
      <c r="BP23" s="4"/>
      <c r="BQ23" s="4"/>
      <c r="BR23" s="4"/>
      <c r="BS23" s="3"/>
      <c r="BT23" s="4"/>
      <c r="BU23" s="4"/>
      <c r="BV23" s="4"/>
      <c r="BW23" s="4"/>
      <c r="BX23" s="4"/>
      <c r="BY23" s="4"/>
      <c r="BZ23" s="476">
        <f>IF(BA18="0","","ش ف ا ا")</f>
      </c>
      <c r="CA23" s="477"/>
      <c r="CB23" s="477"/>
      <c r="CC23" s="477"/>
      <c r="CD23" s="407"/>
    </row>
    <row x14ac:dyDescent="0.25" r="24" customHeight="1" ht="18.75">
      <c r="A24" s="367"/>
      <c r="B24" s="407"/>
      <c r="C24" s="110"/>
      <c r="D24" s="238"/>
      <c r="E24" s="101"/>
      <c r="F24" s="191"/>
      <c r="G24" s="101"/>
      <c r="H24" s="101"/>
      <c r="I24" s="101"/>
      <c r="J24" s="101"/>
      <c r="K24" s="101"/>
      <c r="L24" s="478">
        <f>'Ebced Ana Sayfa'!X16</f>
      </c>
      <c r="M24" s="479"/>
      <c r="N24" s="480"/>
      <c r="O24" s="481">
        <f>'Ebced Ana Sayfa'!X17</f>
      </c>
      <c r="P24" s="482"/>
      <c r="Q24" s="483"/>
      <c r="R24" s="4"/>
      <c r="S24" s="368"/>
      <c r="T24" s="238"/>
      <c r="U24" s="101"/>
      <c r="V24" s="191"/>
      <c r="W24" s="101"/>
      <c r="X24" s="101"/>
      <c r="Y24" s="101"/>
      <c r="Z24" s="484">
        <f>'Ebced Ana Sayfa'!AV16</f>
      </c>
      <c r="AA24" s="484"/>
      <c r="AB24" s="484"/>
      <c r="AC24" s="485">
        <f>'Ebced Ana Sayfa'!AV17</f>
      </c>
      <c r="AD24" s="486"/>
      <c r="AE24" s="486"/>
      <c r="AF24" s="486"/>
      <c r="AG24" s="487"/>
      <c r="AH24" s="488"/>
      <c r="AI24" s="116"/>
      <c r="AJ24" s="72"/>
      <c r="AK24" s="489"/>
      <c r="AL24" s="116"/>
      <c r="AM24" s="313"/>
      <c r="AN24" s="490"/>
      <c r="AO24" s="491"/>
      <c r="AP24" s="492"/>
      <c r="AQ24" s="491"/>
      <c r="AR24" s="491"/>
      <c r="AS24" s="491"/>
      <c r="AT24" s="491"/>
      <c r="AU24" s="491"/>
      <c r="AV24" s="491"/>
      <c r="AW24" s="492"/>
      <c r="AX24" s="492"/>
      <c r="AY24" s="492"/>
      <c r="AZ24" s="492"/>
      <c r="BA24" s="491"/>
      <c r="BB24" s="191"/>
      <c r="BC24" s="191"/>
      <c r="BD24" s="191"/>
      <c r="BE24" s="191"/>
      <c r="BF24" s="191"/>
      <c r="BG24" s="191"/>
      <c r="BH24" s="191"/>
      <c r="BI24" s="191"/>
      <c r="BJ24" s="191"/>
      <c r="BK24" s="191"/>
      <c r="BL24" s="101"/>
      <c r="BM24" s="191"/>
      <c r="BN24" s="191"/>
      <c r="BO24" s="191"/>
      <c r="BP24" s="191"/>
      <c r="BQ24" s="191"/>
      <c r="BR24" s="191"/>
      <c r="BS24" s="101"/>
      <c r="BT24" s="191"/>
      <c r="BU24" s="191"/>
      <c r="BV24" s="191"/>
      <c r="BW24" s="191"/>
      <c r="BX24" s="191"/>
      <c r="BY24" s="191"/>
      <c r="BZ24" s="102"/>
      <c r="CA24" s="102"/>
      <c r="CB24" s="102"/>
      <c r="CC24" s="103"/>
      <c r="CD24" s="407"/>
    </row>
    <row x14ac:dyDescent="0.25" r="25" customHeight="1" ht="18.75">
      <c r="A25" s="367"/>
      <c r="B25" s="407"/>
      <c r="C25" s="110"/>
      <c r="D25" s="493">
        <f>'Ebced Ana Sayfa'!O18</f>
      </c>
      <c r="E25" s="494">
        <f>'Ebced Ana Sayfa'!P18</f>
      </c>
      <c r="F25" s="495">
        <f>'Ebced Ana Sayfa'!Q18</f>
      </c>
      <c r="G25" s="494">
        <f>'Ebced Ana Sayfa'!R18</f>
      </c>
      <c r="H25" s="494">
        <f>'Ebced Ana Sayfa'!S18</f>
      </c>
      <c r="I25" s="494">
        <f>'Ebced Ana Sayfa'!T18</f>
      </c>
      <c r="J25" s="494">
        <f>'Ebced Ana Sayfa'!U18</f>
      </c>
      <c r="K25" s="494">
        <f>'Ebced Ana Sayfa'!V18</f>
      </c>
      <c r="L25" s="494">
        <f>'Ebced Ana Sayfa'!W18</f>
      </c>
      <c r="M25" s="495">
        <f>'Ebced Ana Sayfa'!X18</f>
      </c>
      <c r="N25" s="495">
        <f>'Ebced Ana Sayfa'!Y18</f>
      </c>
      <c r="O25" s="494">
        <f>'Ebced Ana Sayfa'!Z18</f>
      </c>
      <c r="P25" s="495">
        <f>'Ebced Ana Sayfa'!AA18</f>
      </c>
      <c r="Q25" s="496">
        <f>'Ebced Ana Sayfa'!AB18</f>
      </c>
      <c r="R25" s="497" t="s">
        <v>77</v>
      </c>
      <c r="S25" s="498"/>
      <c r="T25" s="495">
        <f>'Ebced Ana Sayfa'!AN18</f>
      </c>
      <c r="U25" s="494">
        <f>'Ebced Ana Sayfa'!AO18</f>
      </c>
      <c r="V25" s="495">
        <f>'Ebced Ana Sayfa'!AP18</f>
      </c>
      <c r="W25" s="494">
        <f>'Ebced Ana Sayfa'!AQ18</f>
      </c>
      <c r="X25" s="494">
        <f>'Ebced Ana Sayfa'!AR18</f>
      </c>
      <c r="Y25" s="494">
        <f>'Ebced Ana Sayfa'!AS18</f>
      </c>
      <c r="Z25" s="494">
        <f>'Ebced Ana Sayfa'!AT18</f>
      </c>
      <c r="AA25" s="494">
        <f>'Ebced Ana Sayfa'!AU18</f>
      </c>
      <c r="AB25" s="494">
        <f>'Ebced Ana Sayfa'!AV18</f>
      </c>
      <c r="AC25" s="494">
        <f>'Ebced Ana Sayfa'!AW18</f>
      </c>
      <c r="AD25" s="495">
        <f>'Ebced Ana Sayfa'!AX18</f>
      </c>
      <c r="AE25" s="495">
        <f>'Ebced Ana Sayfa'!AY18</f>
      </c>
      <c r="AF25" s="495">
        <f>'Ebced Ana Sayfa'!AZ18</f>
      </c>
      <c r="AG25" s="495">
        <f>'Ebced Ana Sayfa'!BA18</f>
      </c>
      <c r="AH25" s="499"/>
      <c r="AI25" s="137"/>
      <c r="AJ25" s="500"/>
      <c r="AK25" s="234"/>
      <c r="AL25" s="500"/>
      <c r="AM25" s="313"/>
      <c r="AN25" s="501" t="s">
        <v>77</v>
      </c>
      <c r="AO25" s="502"/>
      <c r="AP25" s="340">
        <f>MID($AN$23,69,1)</f>
      </c>
      <c r="AQ25" s="341">
        <f>MID($AN$23,67,1)</f>
      </c>
      <c r="AR25" s="341">
        <f>MID($AN$23,65,1)</f>
      </c>
      <c r="AS25" s="341">
        <f>MID($AN$23,63,1)</f>
      </c>
      <c r="AT25" s="341">
        <f>MID($AN$23,61,1)</f>
      </c>
      <c r="AU25" s="341">
        <f>MID($AN$23,59,1)</f>
      </c>
      <c r="AV25" s="341">
        <f>MID($AN$23,57,1)</f>
      </c>
      <c r="AW25" s="340">
        <f>MID($AN$23,55,1)</f>
      </c>
      <c r="AX25" s="340">
        <f>MID($AN$23,53,1)</f>
      </c>
      <c r="AY25" s="340">
        <f>MID($AN$23,51,1)</f>
      </c>
      <c r="AZ25" s="340">
        <f>MID($AN$23,49,1)</f>
      </c>
      <c r="BA25" s="341">
        <f>MID($AN$23,47,1)</f>
      </c>
      <c r="BB25" s="340">
        <f>MID($AN$23,45,1)</f>
      </c>
      <c r="BC25" s="340">
        <f>MID($AN$23,43,1)</f>
      </c>
      <c r="BD25" s="340">
        <f>MID($AN$23,41,1)</f>
      </c>
      <c r="BE25" s="340">
        <f>MID($AN$23,39,1)</f>
      </c>
      <c r="BF25" s="340">
        <f>MID($AN$23,37,1)</f>
      </c>
      <c r="BG25" s="340">
        <f>MID($AN$23,35,1)</f>
      </c>
      <c r="BH25" s="340">
        <f>MID($AN$23,33,1)</f>
      </c>
      <c r="BI25" s="340">
        <f>MID($AN$23,31,1)</f>
      </c>
      <c r="BJ25" s="340">
        <f>MID($AN$23,29,1)</f>
      </c>
      <c r="BK25" s="340">
        <f>MID($AN$23,27,1)</f>
      </c>
      <c r="BL25" s="341">
        <f>MID($AN$23,25,1)</f>
      </c>
      <c r="BM25" s="340">
        <f>MID($AN$23,23,1)</f>
      </c>
      <c r="BN25" s="340">
        <f>MID($AN$23,21,1)</f>
      </c>
      <c r="BO25" s="340">
        <f>MID($AN$23,19,1)</f>
      </c>
      <c r="BP25" s="340">
        <f>MID($AN$23,17,1)</f>
      </c>
      <c r="BQ25" s="340">
        <f>MID($AN$23,15,1)</f>
      </c>
      <c r="BR25" s="340">
        <f>MID($AN$23,13,1)</f>
      </c>
      <c r="BS25" s="341">
        <f>MID($AN$23,11,1)</f>
      </c>
      <c r="BT25" s="340">
        <f>MID($AN$23,9,1)</f>
      </c>
      <c r="BU25" s="340">
        <f>MID($AN$23,7,1)</f>
      </c>
      <c r="BV25" s="340">
        <f>MID($AN$23,5,1)</f>
      </c>
      <c r="BW25" s="340">
        <f>MID($AN$23,3,1)</f>
      </c>
      <c r="BX25" s="340">
        <f>MID($AN$23,1,1)</f>
      </c>
      <c r="BY25" s="4"/>
      <c r="BZ25" s="503">
        <f>MID($BZ$23,7,1)</f>
      </c>
      <c r="CA25" s="503">
        <f>MID($BZ$23,5,1)</f>
      </c>
      <c r="CB25" s="503">
        <f>MID($BZ$23,3,1)</f>
      </c>
      <c r="CC25" s="503">
        <f>MID($BZ$23,1,1)</f>
      </c>
      <c r="CD25" s="407"/>
    </row>
    <row x14ac:dyDescent="0.25" r="26" customHeight="1" ht="18.75">
      <c r="A26" s="367"/>
      <c r="B26" s="407"/>
      <c r="C26" s="110"/>
      <c r="D26" s="493">
        <f>'Ebced Ana Sayfa'!O19</f>
      </c>
      <c r="E26" s="494">
        <f>'Ebced Ana Sayfa'!P19</f>
      </c>
      <c r="F26" s="495">
        <f>'Ebced Ana Sayfa'!Q19</f>
      </c>
      <c r="G26" s="494">
        <f>'Ebced Ana Sayfa'!R19</f>
      </c>
      <c r="H26" s="494">
        <f>'Ebced Ana Sayfa'!S19</f>
      </c>
      <c r="I26" s="494">
        <f>'Ebced Ana Sayfa'!T19</f>
      </c>
      <c r="J26" s="494">
        <f>'Ebced Ana Sayfa'!U19</f>
      </c>
      <c r="K26" s="494">
        <f>'Ebced Ana Sayfa'!V19</f>
      </c>
      <c r="L26" s="494">
        <f>'Ebced Ana Sayfa'!W19</f>
      </c>
      <c r="M26" s="495">
        <f>'Ebced Ana Sayfa'!X19</f>
      </c>
      <c r="N26" s="495">
        <f>'Ebced Ana Sayfa'!Y19</f>
      </c>
      <c r="O26" s="494">
        <f>'Ebced Ana Sayfa'!Z19</f>
      </c>
      <c r="P26" s="495">
        <f>'Ebced Ana Sayfa'!AA19</f>
      </c>
      <c r="Q26" s="496">
        <f>'Ebced Ana Sayfa'!AB19</f>
      </c>
      <c r="R26" s="504" t="s">
        <v>78</v>
      </c>
      <c r="S26" s="505"/>
      <c r="T26" s="495">
        <f>'Ebced Ana Sayfa'!AN19</f>
      </c>
      <c r="U26" s="494">
        <f>'Ebced Ana Sayfa'!AO19</f>
      </c>
      <c r="V26" s="495">
        <f>'Ebced Ana Sayfa'!AP19</f>
      </c>
      <c r="W26" s="494">
        <f>'Ebced Ana Sayfa'!AQ19</f>
      </c>
      <c r="X26" s="494">
        <f>'Ebced Ana Sayfa'!AR19</f>
      </c>
      <c r="Y26" s="494">
        <f>'Ebced Ana Sayfa'!AS19</f>
      </c>
      <c r="Z26" s="494">
        <f>'Ebced Ana Sayfa'!AT19</f>
      </c>
      <c r="AA26" s="494">
        <f>'Ebced Ana Sayfa'!AU19</f>
      </c>
      <c r="AB26" s="494">
        <f>'Ebced Ana Sayfa'!AV19</f>
      </c>
      <c r="AC26" s="494">
        <f>'Ebced Ana Sayfa'!AW19</f>
      </c>
      <c r="AD26" s="495">
        <f>'Ebced Ana Sayfa'!AX19</f>
      </c>
      <c r="AE26" s="495">
        <f>'Ebced Ana Sayfa'!AY19</f>
      </c>
      <c r="AF26" s="495">
        <f>'Ebced Ana Sayfa'!AZ19</f>
      </c>
      <c r="AG26" s="495">
        <f>'Ebced Ana Sayfa'!BA19</f>
      </c>
      <c r="AH26" s="506"/>
      <c r="AI26" s="115"/>
      <c r="AJ26" s="115"/>
      <c r="AK26" s="507"/>
      <c r="AL26" s="115"/>
      <c r="AM26" s="313"/>
      <c r="AN26" s="501" t="s">
        <v>78</v>
      </c>
      <c r="AO26" s="502"/>
      <c r="AP26" s="63">
        <f>IFERROR(HLOOKUP(AP25,$D$5:$BY$9,2,0),"")</f>
      </c>
      <c r="AQ26" s="63">
        <f>IFERROR(HLOOKUP(AQ25,$D$5:$BY$9,2,0),"")</f>
      </c>
      <c r="AR26" s="63">
        <f>_xlfn.IFNA(_xlfn.XLOOKUP(CC145&amp;CF143,'Arapça Kuran'!B:B&amp;'Arapça Kuran'!G:G,'Arapça Kuran'!H:H),_xlfn.XLOOKUP(CC145&amp;CI143,'Arapça Kuran'!B:B&amp;'Arapça Kuran'!G:G,'Arapça Kuran'!H:H))</f>
      </c>
      <c r="AS26" s="63">
        <f>_xlfn.IFNA(_xlfn.XLOOKUP(CD145&amp;CG143,'Arapça Kuran'!B:B&amp;'Arapça Kuran'!G:G,'Arapça Kuran'!H:H),_xlfn.XLOOKUP(CD145&amp;CJ143,'Arapça Kuran'!B:B&amp;'Arapça Kuran'!G:G,'Arapça Kuran'!H:H))</f>
      </c>
      <c r="AT26" s="63">
        <f>_xlfn.IFNA(_xlfn.XLOOKUP(CE145&amp;CH143,'Arapça Kuran'!B:B&amp;'Arapça Kuran'!G:G,'Arapça Kuran'!H:H),_xlfn.XLOOKUP(CE145&amp;CK143,'Arapça Kuran'!B:B&amp;'Arapça Kuran'!G:G,'Arapça Kuran'!H:H))</f>
      </c>
      <c r="AU26" s="63">
        <f>_xlfn.IFNA(_xlfn.XLOOKUP(CF145&amp;CI143,'Arapça Kuran'!B:B&amp;'Arapça Kuran'!G:G,'Arapça Kuran'!H:H),_xlfn.XLOOKUP(CF145&amp;CL143,'Arapça Kuran'!B:B&amp;'Arapça Kuran'!G:G,'Arapça Kuran'!H:H))</f>
      </c>
      <c r="AV26" s="63">
        <f>_xlfn.IFNA(_xlfn.XLOOKUP(CG145&amp;CJ143,'Arapça Kuran'!B:B&amp;'Arapça Kuran'!G:G,'Arapça Kuran'!H:H),_xlfn.XLOOKUP(CG145&amp;CM143,'Arapça Kuran'!B:B&amp;'Arapça Kuran'!G:G,'Arapça Kuran'!H:H))</f>
      </c>
      <c r="AW26" s="63">
        <f>_xlfn.IFNA(_xlfn.XLOOKUP(CH145&amp;CK143,'Arapça Kuran'!B:B&amp;'Arapça Kuran'!G:G,'Arapça Kuran'!H:H),_xlfn.XLOOKUP(CH145&amp;CN143,'Arapça Kuran'!B:B&amp;'Arapça Kuran'!G:G,'Arapça Kuran'!H:H))</f>
      </c>
      <c r="AX26" s="63">
        <f>_xlfn.IFNA(_xlfn.XLOOKUP(CI145&amp;CL143,'Arapça Kuran'!B:B&amp;'Arapça Kuran'!G:G,'Arapça Kuran'!H:H),_xlfn.XLOOKUP(CI145&amp;CO143,'Arapça Kuran'!B:B&amp;'Arapça Kuran'!G:G,'Arapça Kuran'!H:H))</f>
      </c>
      <c r="AY26" s="63">
        <f>_xlfn.IFNA(_xlfn.XLOOKUP(CJ145&amp;CM143,'Arapça Kuran'!B:B&amp;'Arapça Kuran'!G:G,'Arapça Kuran'!H:H),_xlfn.XLOOKUP(CJ145&amp;CP143,'Arapça Kuran'!B:B&amp;'Arapça Kuran'!G:G,'Arapça Kuran'!H:H))</f>
      </c>
      <c r="AZ26" s="63">
        <f>_xlfn.IFNA(_xlfn.XLOOKUP(CK145&amp;CN143,'Arapça Kuran'!B:B&amp;'Arapça Kuran'!G:G,'Arapça Kuran'!H:H),_xlfn.XLOOKUP(CK145&amp;CQ143,'Arapça Kuran'!B:B&amp;'Arapça Kuran'!G:G,'Arapça Kuran'!H:H))</f>
      </c>
      <c r="BA26" s="63">
        <f>_xlfn.IFNA(_xlfn.XLOOKUP(CL145&amp;CO143,'Arapça Kuran'!B:B&amp;'Arapça Kuran'!G:G,'Arapça Kuran'!H:H),_xlfn.XLOOKUP(CL145&amp;CR143,'Arapça Kuran'!B:B&amp;'Arapça Kuran'!G:G,'Arapça Kuran'!H:H))</f>
      </c>
      <c r="BB26" s="63">
        <f>IFERROR(HLOOKUP(BB25,$D$5:$BY$9,2,0),"")</f>
      </c>
      <c r="BC26" s="63">
        <f>IFERROR(HLOOKUP(BC25,$D$5:$BY$9,2,0),"")</f>
      </c>
      <c r="BD26" s="63">
        <f>IFERROR(HLOOKUP(BD25,$D$5:$BY$9,2,0),"")</f>
      </c>
      <c r="BE26" s="63">
        <f>IFERROR(HLOOKUP(BE25,$D$5:$BY$9,2,0),"")</f>
      </c>
      <c r="BF26" s="63">
        <f>IFERROR(HLOOKUP(BF25,$D$5:$BY$9,2,0),"")</f>
      </c>
      <c r="BG26" s="63">
        <f>IFERROR(HLOOKUP(BG25,$D$5:$BY$9,2,0),"")</f>
      </c>
      <c r="BH26" s="63">
        <f>IFERROR(HLOOKUP(BH25,$D$5:$BY$9,2,0),"")</f>
      </c>
      <c r="BI26" s="63">
        <f>IFERROR(HLOOKUP(BI25,$D$5:$BY$9,2,0),"")</f>
      </c>
      <c r="BJ26" s="63">
        <f>IFERROR(HLOOKUP(BJ25,$D$5:$BY$9,2,0),"")</f>
      </c>
      <c r="BK26" s="63">
        <f>IFERROR(HLOOKUP(BK25,$D$5:$BY$9,2,0),"")</f>
      </c>
      <c r="BL26" s="63">
        <f>IFERROR(HLOOKUP(BL25,$D$5:$BY$9,2,0),"")</f>
      </c>
      <c r="BM26" s="63">
        <f>IFERROR(HLOOKUP(BM25,$D$5:$BY$9,2,0),"")</f>
      </c>
      <c r="BN26" s="63">
        <f>IFERROR(HLOOKUP(BN25,$D$5:$BY$9,2,0),"")</f>
      </c>
      <c r="BO26" s="63">
        <f>IFERROR(HLOOKUP(BO25,$D$5:$BY$9,2,0),"")</f>
      </c>
      <c r="BP26" s="63">
        <f>IFERROR(HLOOKUP(BP25,$D$5:$BY$9,2,0),"")</f>
      </c>
      <c r="BQ26" s="63">
        <f>IFERROR(HLOOKUP(BQ25,$D$5:$BY$9,2,0),"")</f>
      </c>
      <c r="BR26" s="63">
        <f>IFERROR(HLOOKUP(BR25,$D$5:$BY$9,2,0),"")</f>
      </c>
      <c r="BS26" s="63">
        <f>IFERROR(HLOOKUP(BS25,$D$5:$BY$9,2,0),"")</f>
      </c>
      <c r="BT26" s="63">
        <f>IFERROR(HLOOKUP(BT25,$D$5:$BY$9,2,0),"")</f>
      </c>
      <c r="BU26" s="63">
        <f>IFERROR(HLOOKUP(BU25,$D$5:$BY$9,2,0),"")</f>
      </c>
      <c r="BV26" s="63">
        <f>IFERROR(HLOOKUP(BV25,$D$5:$BY$9,2,0),"")</f>
      </c>
      <c r="BW26" s="63">
        <f>IFERROR(HLOOKUP(BW25,$D$5:$BY$9,2,0),"")</f>
      </c>
      <c r="BX26" s="63">
        <f>IFERROR(HLOOKUP(BX25,$D$5:$BY$9,2,0),"")</f>
      </c>
      <c r="BY26" s="63">
        <f>IFERROR(HLOOKUP(BY25,$D$5:$BY$9,2,0),"")</f>
      </c>
      <c r="BZ26" s="63">
        <f>IFERROR(HLOOKUP(BZ25,$D$5:$BY$9,2,0),"")</f>
      </c>
      <c r="CA26" s="63">
        <f>IFERROR(HLOOKUP(CA25,$D$5:$BY$9,2,0),"")</f>
      </c>
      <c r="CB26" s="63">
        <f>IFERROR(HLOOKUP(CB25,$D$5:$BY$9,2,0),"")</f>
      </c>
      <c r="CC26" s="508">
        <f>IFERROR(HLOOKUP(CC25,$D$5:$BY$9,2,0),"")</f>
      </c>
      <c r="CD26" s="407"/>
    </row>
    <row x14ac:dyDescent="0.25" r="27" customHeight="1" ht="18.75">
      <c r="A27" s="367"/>
      <c r="B27" s="407"/>
      <c r="C27" s="110"/>
      <c r="D27" s="509">
        <f>'Ebced Ana Sayfa'!O20</f>
      </c>
      <c r="E27" s="510">
        <f>'Ebced Ana Sayfa'!P20</f>
      </c>
      <c r="F27" s="351">
        <f>'Ebced Ana Sayfa'!Q20</f>
      </c>
      <c r="G27" s="510">
        <f>'Ebced Ana Sayfa'!R20</f>
      </c>
      <c r="H27" s="510">
        <f>'Ebced Ana Sayfa'!S20</f>
      </c>
      <c r="I27" s="510">
        <f>'Ebced Ana Sayfa'!T20</f>
      </c>
      <c r="J27" s="510">
        <f>'Ebced Ana Sayfa'!U20</f>
      </c>
      <c r="K27" s="510">
        <f>'Ebced Ana Sayfa'!V20</f>
      </c>
      <c r="L27" s="510">
        <f>'Ebced Ana Sayfa'!W20</f>
      </c>
      <c r="M27" s="351">
        <f>'Ebced Ana Sayfa'!X20</f>
      </c>
      <c r="N27" s="351">
        <f>'Ebced Ana Sayfa'!Y20</f>
      </c>
      <c r="O27" s="510">
        <f>'Ebced Ana Sayfa'!Z20</f>
      </c>
      <c r="P27" s="351">
        <f>'Ebced Ana Sayfa'!AA20</f>
      </c>
      <c r="Q27" s="510">
        <f>'Ebced Ana Sayfa'!AB20</f>
      </c>
      <c r="R27" s="504" t="s">
        <v>61</v>
      </c>
      <c r="S27" s="505"/>
      <c r="T27" s="351">
        <f>'Ebced Ana Sayfa'!AN20</f>
      </c>
      <c r="U27" s="510">
        <f>'Ebced Ana Sayfa'!AO20</f>
      </c>
      <c r="V27" s="351">
        <f>'Ebced Ana Sayfa'!AP20</f>
      </c>
      <c r="W27" s="510">
        <f>'Ebced Ana Sayfa'!AQ20</f>
      </c>
      <c r="X27" s="510">
        <f>'Ebced Ana Sayfa'!AR20</f>
      </c>
      <c r="Y27" s="510">
        <f>'Ebced Ana Sayfa'!AS20</f>
      </c>
      <c r="Z27" s="510">
        <f>'Ebced Ana Sayfa'!AT20</f>
      </c>
      <c r="AA27" s="510">
        <f>'Ebced Ana Sayfa'!AU20</f>
      </c>
      <c r="AB27" s="510">
        <f>'Ebced Ana Sayfa'!AV20</f>
      </c>
      <c r="AC27" s="510">
        <f>'Ebced Ana Sayfa'!AW20</f>
      </c>
      <c r="AD27" s="351">
        <f>'Ebced Ana Sayfa'!AX20</f>
      </c>
      <c r="AE27" s="351">
        <f>'Ebced Ana Sayfa'!AY20</f>
      </c>
      <c r="AF27" s="351">
        <f>'Ebced Ana Sayfa'!AZ20</f>
      </c>
      <c r="AG27" s="351">
        <f>'Ebced Ana Sayfa'!BA20</f>
      </c>
      <c r="AH27" s="506"/>
      <c r="AI27" s="115"/>
      <c r="AJ27" s="115"/>
      <c r="AK27" s="507"/>
      <c r="AL27" s="115"/>
      <c r="AM27" s="313"/>
      <c r="AN27" s="501" t="s">
        <v>79</v>
      </c>
      <c r="AO27" s="502"/>
      <c r="AP27" s="63">
        <f>IFERROR(HLOOKUP(AP25,$D$5:$BY$9,3,0),"")</f>
      </c>
      <c r="AQ27" s="63">
        <f>IFERROR(HLOOKUP(AQ25,$D$5:$BY$9,3,0),"")</f>
      </c>
      <c r="AR27" s="63">
        <f>IFERROR(HLOOKUP(AR25,$D$5:$BY$9,3,0),"")</f>
      </c>
      <c r="AS27" s="63">
        <f>IFERROR(HLOOKUP(AS25,$D$5:$BY$9,3,0),"")</f>
      </c>
      <c r="AT27" s="63">
        <f>IFERROR(HLOOKUP(AT25,$D$5:$BY$9,3,0),"")</f>
      </c>
      <c r="AU27" s="63">
        <f>IFERROR(HLOOKUP(AU25,$D$5:$BY$9,3,0),"")</f>
      </c>
      <c r="AV27" s="63">
        <f>IFERROR(HLOOKUP(AV25,$D$5:$BY$9,3,0),"")</f>
      </c>
      <c r="AW27" s="63">
        <f>IFERROR(HLOOKUP(AW25,$D$5:$BY$9,3,0),"")</f>
      </c>
      <c r="AX27" s="63">
        <f>IFERROR(HLOOKUP(AX25,$D$5:$BY$9,3,0),"")</f>
      </c>
      <c r="AY27" s="63">
        <f>IFERROR(HLOOKUP(AY25,$D$5:$BY$9,3,0),"")</f>
      </c>
      <c r="AZ27" s="63">
        <f>IFERROR(HLOOKUP(AZ25,$D$5:$BY$9,3,0),"")</f>
      </c>
      <c r="BA27" s="63">
        <f>IFERROR(HLOOKUP(BA25,$D$5:$BY$9,3,0),"")</f>
      </c>
      <c r="BB27" s="63">
        <f>IFERROR(HLOOKUP(BB25,$D$5:$BY$9,3,0),"")</f>
      </c>
      <c r="BC27" s="63">
        <f>IFERROR(HLOOKUP(BC25,$D$5:$BY$9,3,0),"")</f>
      </c>
      <c r="BD27" s="63">
        <f>IFERROR(HLOOKUP(BD25,$D$5:$BY$9,3,0),"")</f>
      </c>
      <c r="BE27" s="63">
        <f>IFERROR(HLOOKUP(BE25,$D$5:$BY$9,3,0),"")</f>
      </c>
      <c r="BF27" s="63">
        <f>IFERROR(HLOOKUP(BF25,$D$5:$BY$9,3,0),"")</f>
      </c>
      <c r="BG27" s="63">
        <f>IFERROR(HLOOKUP(BG25,$D$5:$BY$9,3,0),"")</f>
      </c>
      <c r="BH27" s="63">
        <f>IFERROR(HLOOKUP(BH25,$D$5:$BY$9,3,0),"")</f>
      </c>
      <c r="BI27" s="63">
        <f>IFERROR(HLOOKUP(BI25,$D$5:$BY$9,3,0),"")</f>
      </c>
      <c r="BJ27" s="63">
        <f>IFERROR(HLOOKUP(BJ25,$D$5:$BY$9,3,0),"")</f>
      </c>
      <c r="BK27" s="63">
        <f>IFERROR(HLOOKUP(BK25,$D$5:$BY$9,3,0),"")</f>
      </c>
      <c r="BL27" s="63">
        <f>IFERROR(HLOOKUP(BL25,$D$5:$BY$9,3,0),"")</f>
      </c>
      <c r="BM27" s="63">
        <f>IFERROR(HLOOKUP(BM25,$D$5:$BY$9,3,0),"")</f>
      </c>
      <c r="BN27" s="63">
        <f>IFERROR(HLOOKUP(BN25,$D$5:$BY$9,3,0),"")</f>
      </c>
      <c r="BO27" s="63">
        <f>IFERROR(HLOOKUP(BO25,$D$5:$BY$9,3,0),"")</f>
      </c>
      <c r="BP27" s="63">
        <f>IFERROR(HLOOKUP(BP25,$D$5:$BY$9,3,0),"")</f>
      </c>
      <c r="BQ27" s="63">
        <f>IFERROR(HLOOKUP(BQ25,$D$5:$BY$9,3,0),"")</f>
      </c>
      <c r="BR27" s="63">
        <f>IFERROR(HLOOKUP(BR25,$D$5:$BY$9,3,0),"")</f>
      </c>
      <c r="BS27" s="63">
        <f>IFERROR(HLOOKUP(BS25,$D$5:$BY$9,3,0),"")</f>
      </c>
      <c r="BT27" s="63">
        <f>IFERROR(HLOOKUP(BT25,$D$5:$BY$9,3,0),"")</f>
      </c>
      <c r="BU27" s="63">
        <f>IFERROR(HLOOKUP(BU25,$D$5:$BY$9,3,0),"")</f>
      </c>
      <c r="BV27" s="63">
        <f>IFERROR(HLOOKUP(BV25,$D$5:$BY$9,3,0),"")</f>
      </c>
      <c r="BW27" s="63">
        <f>IFERROR(HLOOKUP(BW25,$D$5:$BY$9,3,0),"")</f>
      </c>
      <c r="BX27" s="63">
        <f>IFERROR(HLOOKUP(BX25,$D$5:$BY$9,3,0),"")</f>
      </c>
      <c r="BY27" s="63">
        <f>IFERROR(HLOOKUP(BY25,$D$5:$BY$9,3,0),"")</f>
      </c>
      <c r="BZ27" s="63">
        <f>IFERROR(HLOOKUP(BZ25,$D$5:$BY$9,3,0),"")</f>
      </c>
      <c r="CA27" s="63">
        <f>IFERROR(HLOOKUP(CA25,$D$5:$BY$9,3,0),"")</f>
      </c>
      <c r="CB27" s="63">
        <f>IFERROR(HLOOKUP(CB25,$D$5:$BY$9,3,0),"")</f>
      </c>
      <c r="CC27" s="508">
        <f>IFERROR(HLOOKUP(CC25,$D$5:$BY$9,3,0),"")</f>
      </c>
      <c r="CD27" s="407"/>
    </row>
    <row x14ac:dyDescent="0.25" r="28" customHeight="1" ht="18.75">
      <c r="A28" s="367"/>
      <c r="B28" s="407"/>
      <c r="C28" s="110"/>
      <c r="D28" s="493">
        <f>'Ebced Ana Sayfa'!O21</f>
      </c>
      <c r="E28" s="494">
        <f>'Ebced Ana Sayfa'!P21</f>
      </c>
      <c r="F28" s="495">
        <f>'Ebced Ana Sayfa'!Q21</f>
      </c>
      <c r="G28" s="494">
        <f>'Ebced Ana Sayfa'!R21</f>
      </c>
      <c r="H28" s="494">
        <f>'Ebced Ana Sayfa'!S21</f>
      </c>
      <c r="I28" s="494">
        <f>'Ebced Ana Sayfa'!T21</f>
      </c>
      <c r="J28" s="494">
        <f>'Ebced Ana Sayfa'!U21</f>
      </c>
      <c r="K28" s="494">
        <f>'Ebced Ana Sayfa'!V21</f>
      </c>
      <c r="L28" s="494">
        <f>'Ebced Ana Sayfa'!W21</f>
      </c>
      <c r="M28" s="495">
        <f>'Ebced Ana Sayfa'!X21</f>
      </c>
      <c r="N28" s="495">
        <f>'Ebced Ana Sayfa'!Y21</f>
      </c>
      <c r="O28" s="494">
        <f>'Ebced Ana Sayfa'!Z21</f>
      </c>
      <c r="P28" s="495">
        <f>'Ebced Ana Sayfa'!AA21</f>
      </c>
      <c r="Q28" s="496">
        <f>'Ebced Ana Sayfa'!AB21</f>
      </c>
      <c r="R28" s="504" t="s">
        <v>64</v>
      </c>
      <c r="S28" s="505"/>
      <c r="T28" s="511">
        <f>'Ebced Ana Sayfa'!AN21</f>
      </c>
      <c r="U28" s="512">
        <f>'Ebced Ana Sayfa'!AO21</f>
      </c>
      <c r="V28" s="511">
        <f>'Ebced Ana Sayfa'!AP21</f>
      </c>
      <c r="W28" s="512">
        <f>'Ebced Ana Sayfa'!AQ21</f>
      </c>
      <c r="X28" s="512">
        <f>'Ebced Ana Sayfa'!AR21</f>
      </c>
      <c r="Y28" s="512">
        <f>'Ebced Ana Sayfa'!AS21</f>
      </c>
      <c r="Z28" s="512">
        <f>'Ebced Ana Sayfa'!AT21</f>
      </c>
      <c r="AA28" s="512">
        <f>'Ebced Ana Sayfa'!AU21</f>
      </c>
      <c r="AB28" s="512">
        <f>'Ebced Ana Sayfa'!AV21</f>
      </c>
      <c r="AC28" s="512">
        <f>'Ebced Ana Sayfa'!AW21</f>
      </c>
      <c r="AD28" s="511">
        <f>'Ebced Ana Sayfa'!AX21</f>
      </c>
      <c r="AE28" s="511">
        <f>'Ebced Ana Sayfa'!AY21</f>
      </c>
      <c r="AF28" s="511">
        <f>'Ebced Ana Sayfa'!AZ21</f>
      </c>
      <c r="AG28" s="511">
        <f>'Ebced Ana Sayfa'!BA21</f>
      </c>
      <c r="AH28" s="506"/>
      <c r="AI28" s="115"/>
      <c r="AJ28" s="115"/>
      <c r="AK28" s="507"/>
      <c r="AL28" s="115"/>
      <c r="AM28" s="313"/>
      <c r="AN28" s="501" t="s">
        <v>64</v>
      </c>
      <c r="AO28" s="502"/>
      <c r="AP28" s="63">
        <f>IFERROR(HLOOKUP(AP25,$D$5:$BY$9,4,0),"")</f>
      </c>
      <c r="AQ28" s="63">
        <f>IFERROR(HLOOKUP(AQ25,$D$5:$BY$9,4,0),"")</f>
      </c>
      <c r="AR28" s="63">
        <f>IFERROR(HLOOKUP(AR25,$D$5:$BY$9,4,0),"")</f>
      </c>
      <c r="AS28" s="63">
        <f>IFERROR(HLOOKUP(AS25,$D$5:$BY$9,4,0),"")</f>
      </c>
      <c r="AT28" s="63">
        <f>IFERROR(HLOOKUP(AT25,$D$5:$BY$9,4,0),"")</f>
      </c>
      <c r="AU28" s="63">
        <f>IFERROR(HLOOKUP(AU25,$D$5:$BY$9,4,0),"")</f>
      </c>
      <c r="AV28" s="63">
        <f>IFERROR(HLOOKUP(AV25,$D$5:$BY$9,4,0),"")</f>
      </c>
      <c r="AW28" s="63">
        <f>IFERROR(HLOOKUP(AW25,$D$5:$BY$9,4,0),"")</f>
      </c>
      <c r="AX28" s="63">
        <f>IFERROR(HLOOKUP(AX25,$D$5:$BY$9,4,0),"")</f>
      </c>
      <c r="AY28" s="63">
        <f>IFERROR(HLOOKUP(AY25,$D$5:$BY$9,4,0),"")</f>
      </c>
      <c r="AZ28" s="63">
        <f>IFERROR(HLOOKUP(AZ25,$D$5:$BY$9,4,0),"")</f>
      </c>
      <c r="BA28" s="63">
        <f>IFERROR(HLOOKUP(BA25,$D$5:$BY$9,4,0),"")</f>
      </c>
      <c r="BB28" s="63">
        <f>IFERROR(HLOOKUP(BB25,$D$5:$BY$9,4,0),"")</f>
      </c>
      <c r="BC28" s="63">
        <f>IFERROR(HLOOKUP(BC25,$D$5:$BY$9,4,0),"")</f>
      </c>
      <c r="BD28" s="63">
        <f>IFERROR(HLOOKUP(BD25,$D$5:$BY$9,4,0),"")</f>
      </c>
      <c r="BE28" s="63">
        <f>IFERROR(HLOOKUP(BE25,$D$5:$BY$9,4,0),"")</f>
      </c>
      <c r="BF28" s="63">
        <f>IFERROR(HLOOKUP(BF25,$D$5:$BY$9,4,0),"")</f>
      </c>
      <c r="BG28" s="63">
        <f>IFERROR(HLOOKUP(BG25,$D$5:$BY$9,4,0),"")</f>
      </c>
      <c r="BH28" s="63">
        <f>IFERROR(HLOOKUP(BH25,$D$5:$BY$9,4,0),"")</f>
      </c>
      <c r="BI28" s="63">
        <f>IFERROR(HLOOKUP(BI25,$D$5:$BY$9,4,0),"")</f>
      </c>
      <c r="BJ28" s="63">
        <f>IFERROR(HLOOKUP(BJ25,$D$5:$BY$9,4,0),"")</f>
      </c>
      <c r="BK28" s="63">
        <f>IFERROR(HLOOKUP(BK25,$D$5:$BY$9,4,0),"")</f>
      </c>
      <c r="BL28" s="63">
        <f>IFERROR(HLOOKUP(BL25,$D$5:$BY$9,4,0),"")</f>
      </c>
      <c r="BM28" s="63">
        <f>IFERROR(HLOOKUP(BM25,$D$5:$BY$9,4,0),"")</f>
      </c>
      <c r="BN28" s="63">
        <f>IFERROR(HLOOKUP(BN25,$D$5:$BY$9,4,0),"")</f>
      </c>
      <c r="BO28" s="63">
        <f>IFERROR(HLOOKUP(BO25,$D$5:$BY$9,4,0),"")</f>
      </c>
      <c r="BP28" s="63">
        <f>IFERROR(HLOOKUP(BP25,$D$5:$BY$9,4,0),"")</f>
      </c>
      <c r="BQ28" s="63">
        <f>IFERROR(HLOOKUP(BQ25,$D$5:$BY$9,4,0),"")</f>
      </c>
      <c r="BR28" s="63">
        <f>IFERROR(HLOOKUP(BR25,$D$5:$BY$9,4,0),"")</f>
      </c>
      <c r="BS28" s="63">
        <f>IFERROR(HLOOKUP(BS25,$D$5:$BY$9,4,0),"")</f>
      </c>
      <c r="BT28" s="63">
        <f>IFERROR(HLOOKUP(BT25,$D$5:$BY$9,4,0),"")</f>
      </c>
      <c r="BU28" s="63">
        <f>IFERROR(HLOOKUP(BU25,$D$5:$BY$9,4,0),"")</f>
      </c>
      <c r="BV28" s="63">
        <f>IFERROR(HLOOKUP(BV25,$D$5:$BY$9,4,0),"")</f>
      </c>
      <c r="BW28" s="63">
        <f>IFERROR(HLOOKUP(BW25,$D$5:$BY$9,4,0),"")</f>
      </c>
      <c r="BX28" s="63">
        <f>IFERROR(HLOOKUP(BX25,$D$5:$BY$9,4,0),"")</f>
      </c>
      <c r="BY28" s="63">
        <f>IFERROR(HLOOKUP(BY25,$D$5:$BY$9,4,0),"")</f>
      </c>
      <c r="BZ28" s="63">
        <f>IFERROR(HLOOKUP(BZ25,$D$5:$BY$9,4,0),"")</f>
      </c>
      <c r="CA28" s="63">
        <f>IFERROR(HLOOKUP(CA25,$D$5:$BY$9,4,0),"")</f>
      </c>
      <c r="CB28" s="63">
        <f>IFERROR(HLOOKUP(CB25,$D$5:$BY$9,4,0),"")</f>
      </c>
      <c r="CC28" s="508">
        <f>IFERROR(HLOOKUP(CC25,$D$5:$BY$9,4,0),"")</f>
      </c>
      <c r="CD28" s="407"/>
    </row>
    <row x14ac:dyDescent="0.25" r="29" customHeight="1" ht="18.75">
      <c r="A29" s="367"/>
      <c r="B29" s="407"/>
      <c r="C29" s="110"/>
      <c r="D29" s="493">
        <f>'Ebced Ana Sayfa'!O22</f>
      </c>
      <c r="E29" s="494">
        <f>'Ebced Ana Sayfa'!P22</f>
      </c>
      <c r="F29" s="495">
        <f>'Ebced Ana Sayfa'!Q22</f>
      </c>
      <c r="G29" s="494">
        <f>'Ebced Ana Sayfa'!R22</f>
      </c>
      <c r="H29" s="494">
        <f>'Ebced Ana Sayfa'!S22</f>
      </c>
      <c r="I29" s="494">
        <f>'Ebced Ana Sayfa'!T22</f>
      </c>
      <c r="J29" s="494">
        <f>'Ebced Ana Sayfa'!U22</f>
      </c>
      <c r="K29" s="494">
        <f>'Ebced Ana Sayfa'!V22</f>
      </c>
      <c r="L29" s="494">
        <f>'Ebced Ana Sayfa'!W22</f>
      </c>
      <c r="M29" s="495">
        <f>'Ebced Ana Sayfa'!X22</f>
      </c>
      <c r="N29" s="495">
        <f>'Ebced Ana Sayfa'!Y22</f>
      </c>
      <c r="O29" s="494">
        <f>'Ebced Ana Sayfa'!Z22</f>
      </c>
      <c r="P29" s="495">
        <f>'Ebced Ana Sayfa'!AA22</f>
      </c>
      <c r="Q29" s="496">
        <f>'Ebced Ana Sayfa'!AB22</f>
      </c>
      <c r="R29" s="513" t="s">
        <v>79</v>
      </c>
      <c r="S29" s="514"/>
      <c r="T29" s="493">
        <f>'Ebced Ana Sayfa'!AN22</f>
      </c>
      <c r="U29" s="494">
        <f>'Ebced Ana Sayfa'!AO22</f>
      </c>
      <c r="V29" s="495">
        <f>'Ebced Ana Sayfa'!AP22</f>
      </c>
      <c r="W29" s="494">
        <f>'Ebced Ana Sayfa'!AQ22</f>
      </c>
      <c r="X29" s="494">
        <f>'Ebced Ana Sayfa'!AR22</f>
      </c>
      <c r="Y29" s="494">
        <f>'Ebced Ana Sayfa'!AS22</f>
      </c>
      <c r="Z29" s="494">
        <f>'Ebced Ana Sayfa'!AT22</f>
      </c>
      <c r="AA29" s="494">
        <f>'Ebced Ana Sayfa'!AU22</f>
      </c>
      <c r="AB29" s="494">
        <f>'Ebced Ana Sayfa'!AV22</f>
      </c>
      <c r="AC29" s="494">
        <f>'Ebced Ana Sayfa'!AW22</f>
      </c>
      <c r="AD29" s="495">
        <f>'Ebced Ana Sayfa'!AX22</f>
      </c>
      <c r="AE29" s="495">
        <f>'Ebced Ana Sayfa'!AY22</f>
      </c>
      <c r="AF29" s="495">
        <f>'Ebced Ana Sayfa'!AZ22</f>
      </c>
      <c r="AG29" s="515">
        <f>'Ebced Ana Sayfa'!BA22</f>
      </c>
      <c r="AH29" s="506"/>
      <c r="AI29" s="115"/>
      <c r="AJ29" s="115"/>
      <c r="AK29" s="507"/>
      <c r="AL29" s="115"/>
      <c r="AM29" s="313"/>
      <c r="AN29" s="516" t="s">
        <v>80</v>
      </c>
      <c r="AO29" s="517"/>
      <c r="AP29" s="518">
        <f>IFERROR(HLOOKUP(AP25,$D$5:$BY$9,5,0),"")</f>
      </c>
      <c r="AQ29" s="518">
        <f>IFERROR(HLOOKUP(AQ25,$D$5:$BY$9,5,0),"")</f>
      </c>
      <c r="AR29" s="518">
        <f>IFERROR(HLOOKUP(AR25,$D$5:$BY$9,5,0),"")</f>
      </c>
      <c r="AS29" s="518">
        <f>IFERROR(HLOOKUP(AS25,$D$5:$BY$9,5,0),"")</f>
      </c>
      <c r="AT29" s="518">
        <f>IFERROR(HLOOKUP(AT25,$D$5:$BY$9,5,0),"")</f>
      </c>
      <c r="AU29" s="518">
        <f>IFERROR(HLOOKUP(AU25,$D$5:$BY$9,5,0),"")</f>
      </c>
      <c r="AV29" s="518">
        <f>IFERROR(HLOOKUP(AV25,$D$5:$BY$9,5,0),"")</f>
      </c>
      <c r="AW29" s="518">
        <f>IFERROR(HLOOKUP(AW25,$D$5:$BY$9,5,0),"")</f>
      </c>
      <c r="AX29" s="518">
        <f>IFERROR(HLOOKUP(AX25,$D$5:$BY$9,5,0),"")</f>
      </c>
      <c r="AY29" s="518">
        <f>IFERROR(HLOOKUP(AY25,$D$5:$BY$9,5,0),"")</f>
      </c>
      <c r="AZ29" s="518">
        <f>IFERROR(HLOOKUP(AZ25,$D$5:$BY$9,5,0),"")</f>
      </c>
      <c r="BA29" s="518">
        <f>IFERROR(HLOOKUP(BA25,$D$5:$BY$9,5,0),"")</f>
      </c>
      <c r="BB29" s="518">
        <f>IFERROR(HLOOKUP(BB25,$D$5:$BY$9,5,0),"")</f>
      </c>
      <c r="BC29" s="518">
        <f>IFERROR(HLOOKUP(BC25,$D$5:$BY$9,5,0),"")</f>
      </c>
      <c r="BD29" s="518">
        <f>IFERROR(HLOOKUP(BD25,$D$5:$BY$9,5,0),"")</f>
      </c>
      <c r="BE29" s="518">
        <f>IFERROR(HLOOKUP(BE25,$D$5:$BY$9,5,0),"")</f>
      </c>
      <c r="BF29" s="518">
        <f>IFERROR(HLOOKUP(BF25,$D$5:$BY$9,5,0),"")</f>
      </c>
      <c r="BG29" s="518">
        <f>IFERROR(HLOOKUP(BG25,$D$5:$BY$9,5,0),"")</f>
      </c>
      <c r="BH29" s="518">
        <f>IFERROR(HLOOKUP(BH25,$D$5:$BY$9,5,0),"")</f>
      </c>
      <c r="BI29" s="518">
        <f>IFERROR(HLOOKUP(BI25,$D$5:$BY$9,5,0),"")</f>
      </c>
      <c r="BJ29" s="518">
        <f>IFERROR(HLOOKUP(BJ25,$D$5:$BY$9,5,0),"")</f>
      </c>
      <c r="BK29" s="518">
        <f>IFERROR(HLOOKUP(BK25,$D$5:$BY$9,5,0),"")</f>
      </c>
      <c r="BL29" s="518">
        <f>IFERROR(HLOOKUP(BL25,$D$5:$BY$9,5,0),"")</f>
      </c>
      <c r="BM29" s="518">
        <f>IFERROR(HLOOKUP(BM25,$D$5:$BY$9,5,0),"")</f>
      </c>
      <c r="BN29" s="518">
        <f>IFERROR(HLOOKUP(BN25,$D$5:$BY$9,5,0),"")</f>
      </c>
      <c r="BO29" s="518">
        <f>IFERROR(HLOOKUP(BO25,$D$5:$BY$9,5,0),"")</f>
      </c>
      <c r="BP29" s="518">
        <f>IFERROR(HLOOKUP(BP25,$D$5:$BY$9,5,0),"")</f>
      </c>
      <c r="BQ29" s="518">
        <f>IFERROR(HLOOKUP(BQ25,$D$5:$BY$9,5,0),"")</f>
      </c>
      <c r="BR29" s="518">
        <f>IFERROR(HLOOKUP(BR25,$D$5:$BY$9,5,0),"")</f>
      </c>
      <c r="BS29" s="518">
        <f>IFERROR(HLOOKUP(BS25,$D$5:$BY$9,5,0),"")</f>
      </c>
      <c r="BT29" s="518">
        <f>IFERROR(HLOOKUP(BT25,$D$5:$BY$9,5,0),"")</f>
      </c>
      <c r="BU29" s="518">
        <f>IFERROR(HLOOKUP(BU25,$D$5:$BY$9,5,0),"")</f>
      </c>
      <c r="BV29" s="518">
        <f>IFERROR(HLOOKUP(BV25,$D$5:$BY$9,5,0),"")</f>
      </c>
      <c r="BW29" s="518">
        <f>IFERROR(HLOOKUP(BW25,$D$5:$BY$9,5,0),"")</f>
      </c>
      <c r="BX29" s="518">
        <f>IFERROR(HLOOKUP(BX25,$D$5:$BY$9,5,0),"")</f>
      </c>
      <c r="BY29" s="518">
        <f>IFERROR(HLOOKUP(BY25,$D$5:$BY$9,5,0),"")</f>
      </c>
      <c r="BZ29" s="518">
        <f>IFERROR(HLOOKUP(BZ25,$D$5:$BY$9,5,0),"")</f>
      </c>
      <c r="CA29" s="518">
        <f>IFERROR(HLOOKUP(CA25,$D$5:$BY$9,5,0),"")</f>
      </c>
      <c r="CB29" s="518">
        <f>IFERROR(HLOOKUP(CB25,$D$5:$BY$9,5,0),"")</f>
      </c>
      <c r="CC29" s="519">
        <f>IFERROR(HLOOKUP(CC25,$D$5:$BY$9,5,0),"")</f>
      </c>
      <c r="CD29" s="407"/>
    </row>
    <row x14ac:dyDescent="0.25" r="30" customHeight="1" ht="18.75">
      <c r="A30" s="367"/>
      <c r="B30" s="407"/>
      <c r="C30" s="110"/>
      <c r="D30" s="63"/>
      <c r="E30" s="70"/>
      <c r="F30" s="63"/>
      <c r="G30" s="70"/>
      <c r="H30" s="70"/>
      <c r="I30" s="70"/>
      <c r="J30" s="70"/>
      <c r="K30" s="70"/>
      <c r="L30" s="70"/>
      <c r="M30" s="63"/>
      <c r="N30" s="63"/>
      <c r="O30" s="70"/>
      <c r="P30" s="63"/>
      <c r="Q30" s="70"/>
      <c r="R30" s="489"/>
      <c r="S30" s="116"/>
      <c r="T30" s="63"/>
      <c r="U30" s="70"/>
      <c r="V30" s="63"/>
      <c r="W30" s="70"/>
      <c r="X30" s="70"/>
      <c r="Y30" s="70"/>
      <c r="Z30" s="70"/>
      <c r="AA30" s="70"/>
      <c r="AB30" s="70"/>
      <c r="AC30" s="70"/>
      <c r="AD30" s="63"/>
      <c r="AE30" s="63"/>
      <c r="AF30" s="63"/>
      <c r="AG30" s="63"/>
      <c r="AH30" s="506"/>
      <c r="AI30" s="115"/>
      <c r="AJ30" s="115"/>
      <c r="AK30" s="507"/>
      <c r="AL30" s="115"/>
      <c r="AM30" s="313"/>
      <c r="AN30" s="115"/>
      <c r="AO30" s="115"/>
      <c r="AP30" s="507"/>
      <c r="AQ30" s="115"/>
      <c r="AR30" s="115"/>
      <c r="AS30" s="115"/>
      <c r="AT30" s="115"/>
      <c r="AU30" s="115"/>
      <c r="AV30" s="115"/>
      <c r="AW30" s="507"/>
      <c r="AX30" s="507"/>
      <c r="AY30" s="507"/>
      <c r="AZ30" s="507"/>
      <c r="BA30" s="115"/>
      <c r="BB30" s="507"/>
      <c r="BC30" s="507"/>
      <c r="BD30" s="507"/>
      <c r="BE30" s="507"/>
      <c r="BF30" s="507"/>
      <c r="BG30" s="507"/>
      <c r="BH30" s="507"/>
      <c r="BI30" s="507"/>
      <c r="BJ30" s="507"/>
      <c r="BK30" s="507"/>
      <c r="BL30" s="115"/>
      <c r="BM30" s="4"/>
      <c r="BN30" s="4"/>
      <c r="BO30" s="4"/>
      <c r="BP30" s="4"/>
      <c r="BQ30" s="4"/>
      <c r="BR30" s="4"/>
      <c r="BS30" s="3"/>
      <c r="BT30" s="4"/>
      <c r="BU30" s="4"/>
      <c r="BV30" s="4"/>
      <c r="BW30" s="4"/>
      <c r="BX30" s="4"/>
      <c r="BY30" s="4"/>
      <c r="BZ30" s="1"/>
      <c r="CA30" s="1"/>
      <c r="CB30" s="1"/>
      <c r="CC30" s="1"/>
      <c r="CD30" s="407"/>
    </row>
    <row x14ac:dyDescent="0.25" r="31" customHeight="1" ht="18.75">
      <c r="A31" s="367"/>
      <c r="B31" s="407"/>
      <c r="C31" s="520" t="s">
        <v>69</v>
      </c>
      <c r="D31" s="63">
        <f>IF(AND(D27="N",D29="A"),"1"," ")</f>
      </c>
      <c r="E31" s="70">
        <f>IF(AND(E27="N",E29="A"),"1"," ")</f>
      </c>
      <c r="F31" s="63">
        <f>IF(AND(F27="N",F29="A"),"1"," ")</f>
      </c>
      <c r="G31" s="70">
        <f>IF(AND(G27="N",G29="A"),"1"," ")</f>
      </c>
      <c r="H31" s="70">
        <f>IF(AND(H27="N",H29="A"),"1"," ")</f>
      </c>
      <c r="I31" s="70">
        <f>IF(AND(I27="N",I29="A"),"1"," ")</f>
      </c>
      <c r="J31" s="70">
        <f>IF(AND(J27="N",J29="A"),"1"," ")</f>
      </c>
      <c r="K31" s="70">
        <f>IF(AND(K27="N",K29="A"),"1"," ")</f>
      </c>
      <c r="L31" s="70">
        <f>IF(AND(L27="N",L29="A"),"1"," ")</f>
      </c>
      <c r="M31" s="63">
        <f>IF(AND(M27="N",M29="A"),"1"," ")</f>
      </c>
      <c r="N31" s="63">
        <f>IF(AND(N27="N",N29="A"),"1"," ")</f>
      </c>
      <c r="O31" s="70">
        <f>IF(AND(O27="N",O29="A"),"1"," ")</f>
      </c>
      <c r="P31" s="63">
        <f>IF(AND(P27="N",P29="A"),"1"," ")</f>
      </c>
      <c r="Q31" s="70">
        <f>IF(AND(Q27="N",Q29="A"),"1"," ")</f>
      </c>
      <c r="R31" s="63">
        <f>IF(AND(R27="N",R29="A"),"1"," ")</f>
      </c>
      <c r="S31" s="70">
        <f>IF(AND(S27="N",S29="A"),"1"," ")</f>
      </c>
      <c r="T31" s="63">
        <f>IF(AND(T27="N",T29="A"),"1"," ")</f>
      </c>
      <c r="U31" s="70">
        <f>IF(AND(U27="N",U29="A"),"1"," ")</f>
      </c>
      <c r="V31" s="63">
        <f>IF(AND(V27="N",V29="A"),"1"," ")</f>
      </c>
      <c r="W31" s="70">
        <f>IF(AND(W27="N",W29="A"),"1"," ")</f>
      </c>
      <c r="X31" s="70">
        <f>IF(AND(X27="N",X29="A"),"1"," ")</f>
      </c>
      <c r="Y31" s="70">
        <f>IF(AND(Y27="N",Y29="A"),"1"," ")</f>
      </c>
      <c r="Z31" s="70">
        <f>IF(AND(Z27="N",Z29="A"),"1"," ")</f>
      </c>
      <c r="AA31" s="70">
        <f>IF(AND(AA27="N",AA29="A"),"1"," ")</f>
      </c>
      <c r="AB31" s="70">
        <f>IF(AND(AB27="N",AB29="A"),"1"," ")</f>
      </c>
      <c r="AC31" s="70">
        <f>IF(AND(AC27="N",AC29="A"),"1"," ")</f>
      </c>
      <c r="AD31" s="63">
        <f>IF(AND(AD27="N",AD29="A"),"1"," ")</f>
      </c>
      <c r="AE31" s="63">
        <f>IF(AND(AE27="N",AE29="A"),"1"," ")</f>
      </c>
      <c r="AF31" s="63">
        <f>IF(AND(AF27="N",AF29="A"),"1"," ")</f>
      </c>
      <c r="AG31" s="63">
        <f>IF(AND(AG27="N",AG29="A"),"1"," ")</f>
      </c>
      <c r="AH31" s="313"/>
      <c r="AI31" s="3"/>
      <c r="AJ31" s="3"/>
      <c r="AK31" s="4"/>
      <c r="AL31" s="368"/>
      <c r="AM31" s="313"/>
      <c r="AN31" s="521" t="s">
        <v>69</v>
      </c>
      <c r="AO31" s="368"/>
      <c r="AP31" s="63">
        <f>IF(AND(AP27="N",AP29="A"),"1"," ")</f>
      </c>
      <c r="AQ31" s="70">
        <f>IF(AND(AQ27="N",AQ29="A"),"1"," ")</f>
      </c>
      <c r="AR31" s="70">
        <f>IF(AND(AR27="N",AR29="A"),"1"," ")</f>
      </c>
      <c r="AS31" s="70">
        <f>IF(AND(AS27="N",AS29="A"),"1"," ")</f>
      </c>
      <c r="AT31" s="70">
        <f>IF(AND(AT27="N",AT29="A"),"1"," ")</f>
      </c>
      <c r="AU31" s="70">
        <f>IF(AND(AU27="N",AU29="A"),"1"," ")</f>
      </c>
      <c r="AV31" s="70">
        <f>IF(AND(AV27="N",AV29="A"),"1"," ")</f>
      </c>
      <c r="AW31" s="63">
        <f>IF(AND(AW27="N",AW29="A"),"1"," ")</f>
      </c>
      <c r="AX31" s="63">
        <f>IF(AND(AX27="N",AX29="A"),"1"," ")</f>
      </c>
      <c r="AY31" s="63">
        <f>IF(AND(AY27="N",AY29="A"),"1"," ")</f>
      </c>
      <c r="AZ31" s="63">
        <f>IF(AND(AZ27="N",AZ29="A"),"1"," ")</f>
      </c>
      <c r="BA31" s="70">
        <f>IF(AND(BA27="N",BA29="A"),"1"," ")</f>
      </c>
      <c r="BB31" s="63">
        <f>IF(AND(BB27="N",BB29="A"),"1"," ")</f>
      </c>
      <c r="BC31" s="63">
        <f>IF(AND(BC27="N",BC29="A"),"1"," ")</f>
      </c>
      <c r="BD31" s="63">
        <f>IF(AND(BD27="N",BD29="A"),"1"," ")</f>
      </c>
      <c r="BE31" s="63">
        <f>IF(AND(BE27="N",BE29="A"),"1"," ")</f>
      </c>
      <c r="BF31" s="63">
        <f>IF(AND(BF27="N",BF29="A"),"1"," ")</f>
      </c>
      <c r="BG31" s="63">
        <f>IF(AND(BG27="N",BG29="A"),"1"," ")</f>
      </c>
      <c r="BH31" s="63">
        <f>IF(AND(BH27="N",BH29="A"),"1"," ")</f>
      </c>
      <c r="BI31" s="63">
        <f>IF(AND(BI27="N",BI29="A"),"1"," ")</f>
      </c>
      <c r="BJ31" s="63">
        <f>IF(AND(BJ27="N",BJ29="A"),"1"," ")</f>
      </c>
      <c r="BK31" s="63">
        <f>IF(AND(BK27="N",BK29="A"),"1"," ")</f>
      </c>
      <c r="BL31" s="70">
        <f>IF(AND(BL27="N",BL29="A"),"1"," ")</f>
      </c>
      <c r="BM31" s="63">
        <f>IF(AND(BM27="N",BM29="A"),"1"," ")</f>
      </c>
      <c r="BN31" s="63">
        <f>IF(AND(BN27="N",BN29="A"),"1"," ")</f>
      </c>
      <c r="BO31" s="63">
        <f>IF(AND(BO27="N",BO29="A"),"1"," ")</f>
      </c>
      <c r="BP31" s="63">
        <f>IF(AND(BP27="N",BP29="A"),"1"," ")</f>
      </c>
      <c r="BQ31" s="63">
        <f>IF(AND(BQ27="N",BQ29="A"),"1"," ")</f>
      </c>
      <c r="BR31" s="63">
        <f>IF(AND(BR27="N",BR29="A"),"1"," ")</f>
      </c>
      <c r="BS31" s="70">
        <f>IF(AND(BS27="N",BS29="A"),"1"," ")</f>
      </c>
      <c r="BT31" s="63">
        <f>IF(AND(BT27="N",BT29="A"),"1"," ")</f>
      </c>
      <c r="BU31" s="63">
        <f>IF(AND(BU27="N",BU29="A"),"1"," ")</f>
      </c>
      <c r="BV31" s="63">
        <f>IF(AND(BV27="N",BV29="A"),"1"," ")</f>
      </c>
      <c r="BW31" s="63">
        <f>IF(AND(BW27="N",BW29="A"),"1"," ")</f>
      </c>
      <c r="BX31" s="63">
        <f>IF(AND(BX27="N",BX29="A"),"1"," ")</f>
      </c>
      <c r="BY31" s="63">
        <f>IF(AND(BY27="N",BY29="A"),"1"," ")</f>
      </c>
      <c r="BZ31" s="522">
        <f>IF(AND(BZ27="N",BZ29="A"),"1"," ")</f>
      </c>
      <c r="CA31" s="522">
        <f>IF(AND(CA27="N",CA29="A"),"1"," ")</f>
      </c>
      <c r="CB31" s="522">
        <f>IF(AND(CB27="N",CB29="A"),"1"," ")</f>
      </c>
      <c r="CC31" s="522">
        <f>IF(AND(CC27="N",CC29="A"),"1"," ")</f>
      </c>
      <c r="CD31" s="407"/>
    </row>
    <row x14ac:dyDescent="0.25" r="32" customHeight="1" ht="18.75">
      <c r="A32" s="367"/>
      <c r="B32" s="407"/>
      <c r="C32" s="523" t="s">
        <v>71</v>
      </c>
      <c r="D32" s="63">
        <f>IF(AND(D27="N",D29="T"),"1"," ")</f>
      </c>
      <c r="E32" s="70">
        <f>IF(AND(E27="N",E29="T"),"1"," ")</f>
      </c>
      <c r="F32" s="63">
        <f>IF(AND(F27="N",F29="T"),"1"," ")</f>
      </c>
      <c r="G32" s="70">
        <f>IF(AND(G27="N",G29="T"),"1"," ")</f>
      </c>
      <c r="H32" s="70">
        <f>IF(AND(H27="N",H29="T"),"1"," ")</f>
      </c>
      <c r="I32" s="70">
        <f>IF(AND(I27="N",I29="T"),"1"," ")</f>
      </c>
      <c r="J32" s="70">
        <f>IF(AND(J27="N",J29="T"),"1"," ")</f>
      </c>
      <c r="K32" s="70">
        <f>IF(AND(K27="N",K29="T"),"1"," ")</f>
      </c>
      <c r="L32" s="70">
        <f>IF(AND(L27="N",L29="T"),"1"," ")</f>
      </c>
      <c r="M32" s="63">
        <f>IF(AND(M27="N",M29="T"),"1"," ")</f>
      </c>
      <c r="N32" s="63">
        <f>IF(AND(N27="N",N29="T"),"1"," ")</f>
      </c>
      <c r="O32" s="70">
        <f>IF(AND(O27="N",O29="T"),"1"," ")</f>
      </c>
      <c r="P32" s="63">
        <f>IF(AND(P27="N",P29="T"),"1"," ")</f>
      </c>
      <c r="Q32" s="70">
        <f>IF(AND(Q27="N",Q29="T"),"1"," ")</f>
      </c>
      <c r="R32" s="63">
        <f>IF(AND(R27="N",R29="T"),"1"," ")</f>
      </c>
      <c r="S32" s="70">
        <f>IF(AND(S27="N",S29="T"),"1"," ")</f>
      </c>
      <c r="T32" s="63">
        <f>IF(AND(T27="N",T29="T"),"1"," ")</f>
      </c>
      <c r="U32" s="70">
        <f>IF(AND(U27="N",U29="T"),"1"," ")</f>
      </c>
      <c r="V32" s="63">
        <f>IF(AND(V27="N",V29="T"),"1"," ")</f>
      </c>
      <c r="W32" s="70">
        <f>IF(AND(W27="N",W29="T"),"1"," ")</f>
      </c>
      <c r="X32" s="70">
        <f>IF(AND(X27="N",X29="T"),"1"," ")</f>
      </c>
      <c r="Y32" s="70">
        <f>IF(AND(Y27="N",Y29="T"),"1"," ")</f>
      </c>
      <c r="Z32" s="70">
        <f>IF(AND(Z27="N",Z29="T"),"1"," ")</f>
      </c>
      <c r="AA32" s="70">
        <f>IF(AND(AA27="N",AA29="T"),"1"," ")</f>
      </c>
      <c r="AB32" s="70">
        <f>IF(AND(AB27="N",AB29="T"),"1"," ")</f>
      </c>
      <c r="AC32" s="70">
        <f>IF(AND(AC27="N",AC29="T"),"1"," ")</f>
      </c>
      <c r="AD32" s="63">
        <f>IF(AND(AD27="N",AD29="T"),"1"," ")</f>
      </c>
      <c r="AE32" s="63">
        <f>IF(AND(AE27="N",AE29="T"),"1"," ")</f>
      </c>
      <c r="AF32" s="63">
        <f>IF(AND(AF27="N",AF29="T"),"1"," ")</f>
      </c>
      <c r="AG32" s="63">
        <f>IF(AND(AG27="N",AG29="T"),"1"," ")</f>
      </c>
      <c r="AH32" s="313"/>
      <c r="AI32" s="3"/>
      <c r="AJ32" s="3"/>
      <c r="AK32" s="4"/>
      <c r="AL32" s="368"/>
      <c r="AM32" s="313"/>
      <c r="AN32" s="524" t="s">
        <v>71</v>
      </c>
      <c r="AO32" s="368"/>
      <c r="AP32" s="63">
        <f>IF(AND(AP29="T",AP27="N"),"1"," ")</f>
      </c>
      <c r="AQ32" s="70">
        <f>IF(AND(AQ29="T",AQ27="N"),"1"," ")</f>
      </c>
      <c r="AR32" s="70">
        <f>IF(AND(AR29="T",AR27="N"),"1"," ")</f>
      </c>
      <c r="AS32" s="70">
        <f>IF(AND(AS29="T",AS27="N"),"1"," ")</f>
      </c>
      <c r="AT32" s="70">
        <f>IF(AND(AT29="T",AT27="N"),"1"," ")</f>
      </c>
      <c r="AU32" s="70">
        <f>IF(AND(AU29="T",AU27="N"),"1"," ")</f>
      </c>
      <c r="AV32" s="70">
        <f>IF(AND(AV29="T",AV27="N"),"1"," ")</f>
      </c>
      <c r="AW32" s="63">
        <f>IF(AND(AW29="T",AW27="N"),"1"," ")</f>
      </c>
      <c r="AX32" s="63">
        <f>IF(AND(AX29="T",AX27="N"),"1"," ")</f>
      </c>
      <c r="AY32" s="63">
        <f>IF(AND(AY29="T",AY27="N"),"1"," ")</f>
      </c>
      <c r="AZ32" s="63">
        <f>IF(AND(AZ29="T",AZ27="N"),"1"," ")</f>
      </c>
      <c r="BA32" s="70">
        <f>IF(AND(BA29="T",BA27="N"),"1"," ")</f>
      </c>
      <c r="BB32" s="63">
        <f>IF(AND(BB29="T",BB27="N"),"1"," ")</f>
      </c>
      <c r="BC32" s="63">
        <f>IF(AND(BC29="T",BC27="N"),"1"," ")</f>
      </c>
      <c r="BD32" s="63">
        <f>IF(AND(BD29="T",BD27="N"),"1"," ")</f>
      </c>
      <c r="BE32" s="63">
        <f>IF(AND(BE29="T",BE27="N"),"1"," ")</f>
      </c>
      <c r="BF32" s="63">
        <f>IF(AND(BF29="T",BF27="N"),"1"," ")</f>
      </c>
      <c r="BG32" s="63">
        <f>IF(AND(BG29="T",BG27="N"),"1"," ")</f>
      </c>
      <c r="BH32" s="63">
        <f>IF(AND(BH29="T",BH27="N"),"1"," ")</f>
      </c>
      <c r="BI32" s="63">
        <f>IF(AND(BI29="T",BI27="N"),"1"," ")</f>
      </c>
      <c r="BJ32" s="63">
        <f>IF(AND(BJ29="T",BJ27="N"),"1"," ")</f>
      </c>
      <c r="BK32" s="63">
        <f>IF(AND(BK29="T",BK27="N"),"1"," ")</f>
      </c>
      <c r="BL32" s="70">
        <f>IF(AND(BL29="T",BL27="N"),"1"," ")</f>
      </c>
      <c r="BM32" s="63">
        <f>IF(AND(BM29="T",BM27="N"),"1"," ")</f>
      </c>
      <c r="BN32" s="63">
        <f>IF(AND(BN29="T",BN27="N"),"1"," ")</f>
      </c>
      <c r="BO32" s="63">
        <f>IF(AND(BO29="T",BO27="N"),"1"," ")</f>
      </c>
      <c r="BP32" s="63">
        <f>IF(AND(BP29="T",BP27="N"),"1"," ")</f>
      </c>
      <c r="BQ32" s="63">
        <f>IF(AND(BQ29="T",BQ27="N"),"1"," ")</f>
      </c>
      <c r="BR32" s="63">
        <f>IF(AND(BR29="T",BR27="N"),"1"," ")</f>
      </c>
      <c r="BS32" s="70">
        <f>IF(AND(BS29="T",BS27="N"),"1"," ")</f>
      </c>
      <c r="BT32" s="63">
        <f>IF(AND(BT29="T",BT27="N"),"1"," ")</f>
      </c>
      <c r="BU32" s="63">
        <f>IF(AND(BU29="T",BU27="N"),"1"," ")</f>
      </c>
      <c r="BV32" s="63">
        <f>IF(AND(BV29="T",BV27="N"),"1"," ")</f>
      </c>
      <c r="BW32" s="63">
        <f>IF(AND(BW29="T",BW27="N"),"1"," ")</f>
      </c>
      <c r="BX32" s="63">
        <f>IF(AND(BX29="T",BX27="N"),"1"," ")</f>
      </c>
      <c r="BY32" s="63">
        <f>IF(AND(BY29="T",BY27="N"),"1"," ")</f>
      </c>
      <c r="BZ32" s="522">
        <f>IF(AND(BZ29="T",BZ27="N"),"1"," ")</f>
      </c>
      <c r="CA32" s="522">
        <f>IF(AND(CA29="T",CA27="N"),"1"," ")</f>
      </c>
      <c r="CB32" s="522">
        <f>IF(AND(CB29="T",CB27="N"),"1"," ")</f>
      </c>
      <c r="CC32" s="522">
        <f>IF(AND(CC29="T",CC27="N"),"1"," ")</f>
      </c>
      <c r="CD32" s="407"/>
    </row>
    <row x14ac:dyDescent="0.25" r="33" customHeight="1" ht="18.75">
      <c r="A33" s="367"/>
      <c r="B33" s="407"/>
      <c r="C33" s="525" t="s">
        <v>70</v>
      </c>
      <c r="D33" s="63">
        <f>IF(AND(D27="N",D29="H"),"1"," ")</f>
      </c>
      <c r="E33" s="70">
        <f>IF(AND(E27="N",E29="H"),"1"," ")</f>
      </c>
      <c r="F33" s="63">
        <f>IF(AND(F27="N",F29="H"),"1"," ")</f>
      </c>
      <c r="G33" s="70">
        <f>IF(AND(G27="N",G29="H"),"1"," ")</f>
      </c>
      <c r="H33" s="70">
        <f>IF(AND(H27="N",H29="H"),"1"," ")</f>
      </c>
      <c r="I33" s="70">
        <f>IF(AND(I27="N",I29="H"),"1"," ")</f>
      </c>
      <c r="J33" s="70">
        <f>IF(AND(J27="N",J29="H"),"1"," ")</f>
      </c>
      <c r="K33" s="70">
        <f>IF(AND(K27="N",K29="H"),"1"," ")</f>
      </c>
      <c r="L33" s="70">
        <f>IF(AND(L27="N",L29="H"),"1"," ")</f>
      </c>
      <c r="M33" s="63">
        <f>IF(AND(M27="N",M29="H"),"1"," ")</f>
      </c>
      <c r="N33" s="63">
        <f>IF(AND(N27="N",N29="H"),"1"," ")</f>
      </c>
      <c r="O33" s="70">
        <f>IF(AND(O27="N",O29="H"),"1"," ")</f>
      </c>
      <c r="P33" s="63">
        <f>IF(AND(P27="N",P29="H"),"1"," ")</f>
      </c>
      <c r="Q33" s="70">
        <f>IF(AND(Q27="N",Q29="H"),"1"," ")</f>
      </c>
      <c r="R33" s="63">
        <f>IF(AND(R27="N",R29="H"),"1"," ")</f>
      </c>
      <c r="S33" s="70">
        <f>IF(AND(S27="N",S29="H"),"1"," ")</f>
      </c>
      <c r="T33" s="63">
        <f>IF(AND(T27="N",T29="H"),"1"," ")</f>
      </c>
      <c r="U33" s="70">
        <f>IF(AND(U27="N",U29="H"),"1"," ")</f>
      </c>
      <c r="V33" s="63">
        <f>IF(AND(V27="N",V29="H"),"1"," ")</f>
      </c>
      <c r="W33" s="70">
        <f>IF(AND(W27="N",W29="H"),"1"," ")</f>
      </c>
      <c r="X33" s="70">
        <f>IF(AND(X27="N",X29="H"),"1"," ")</f>
      </c>
      <c r="Y33" s="70">
        <f>IF(AND(Y27="N",Y29="H"),"1"," ")</f>
      </c>
      <c r="Z33" s="70">
        <f>IF(AND(Z27="N",Z29="H"),"1"," ")</f>
      </c>
      <c r="AA33" s="70">
        <f>IF(AND(AA27="N",AA29="H"),"1"," ")</f>
      </c>
      <c r="AB33" s="70">
        <f>IF(AND(AB27="N",AB29="H"),"1"," ")</f>
      </c>
      <c r="AC33" s="70">
        <f>IF(AND(AC27="N",AC29="H"),"1"," ")</f>
      </c>
      <c r="AD33" s="63">
        <f>IF(AND(AD27="N",AD29="H"),"1"," ")</f>
      </c>
      <c r="AE33" s="63">
        <f>IF(AND(AE27="N",AE29="H"),"1"," ")</f>
      </c>
      <c r="AF33" s="63">
        <f>IF(AND(AF27="N",AF29="H"),"1"," ")</f>
      </c>
      <c r="AG33" s="63">
        <f>IF(AND(AG27="N",AG29="H"),"1"," ")</f>
      </c>
      <c r="AH33" s="313"/>
      <c r="AI33" s="3"/>
      <c r="AJ33" s="3"/>
      <c r="AK33" s="4"/>
      <c r="AL33" s="368"/>
      <c r="AM33" s="313"/>
      <c r="AN33" s="526" t="s">
        <v>70</v>
      </c>
      <c r="AO33" s="368"/>
      <c r="AP33" s="63">
        <f>IF(AND(AP29="H",AP27="N"),"1"," ")</f>
      </c>
      <c r="AQ33" s="70">
        <f>IF(AND(AQ29="H",AQ27="N"),"1"," ")</f>
      </c>
      <c r="AR33" s="70">
        <f>IF(AND(AR29="H",AR27="N"),"1"," ")</f>
      </c>
      <c r="AS33" s="70">
        <f>IF(AND(AS29="H",AS27="N"),"1"," ")</f>
      </c>
      <c r="AT33" s="70">
        <f>IF(AND(AT29="H",AT27="N"),"1"," ")</f>
      </c>
      <c r="AU33" s="70">
        <f>IF(AND(AU29="H",AU27="N"),"1"," ")</f>
      </c>
      <c r="AV33" s="70">
        <f>IF(AND(AV29="H",AV27="N"),"1"," ")</f>
      </c>
      <c r="AW33" s="63">
        <f>IF(AND(AW29="H",AW27="N"),"1"," ")</f>
      </c>
      <c r="AX33" s="63">
        <f>IF(AND(AX29="H",AX27="N"),"1"," ")</f>
      </c>
      <c r="AY33" s="63">
        <f>IF(AND(AY29="H",AY27="N"),"1"," ")</f>
      </c>
      <c r="AZ33" s="63">
        <f>IF(AND(AZ29="H",AZ27="N"),"1"," ")</f>
      </c>
      <c r="BA33" s="70">
        <f>IF(AND(BA29="H",BA27="N"),"1"," ")</f>
      </c>
      <c r="BB33" s="63">
        <f>IF(AND(BB29="H",BB27="N"),"1"," ")</f>
      </c>
      <c r="BC33" s="63">
        <f>IF(AND(BC29="H",BC27="N"),"1"," ")</f>
      </c>
      <c r="BD33" s="63">
        <f>IF(AND(BD29="H",BD27="N"),"1"," ")</f>
      </c>
      <c r="BE33" s="63">
        <f>IF(AND(BE29="H",BE27="N"),"1"," ")</f>
      </c>
      <c r="BF33" s="63">
        <f>IF(AND(BF29="H",BF27="N"),"1"," ")</f>
      </c>
      <c r="BG33" s="63">
        <f>IF(AND(BG29="H",BG27="N"),"1"," ")</f>
      </c>
      <c r="BH33" s="63">
        <f>IF(AND(BH29="H",BH27="N"),"1"," ")</f>
      </c>
      <c r="BI33" s="63">
        <f>IF(AND(BI29="H",BI27="N"),"1"," ")</f>
      </c>
      <c r="BJ33" s="63">
        <f>IF(AND(BJ29="H",BJ27="N"),"1"," ")</f>
      </c>
      <c r="BK33" s="63">
        <f>IF(AND(BK29="H",BK27="N"),"1"," ")</f>
      </c>
      <c r="BL33" s="70">
        <f>IF(AND(BL29="H",BL27="N"),"1"," ")</f>
      </c>
      <c r="BM33" s="63">
        <f>IF(AND(BM29="H",BM27="N"),"1"," ")</f>
      </c>
      <c r="BN33" s="63">
        <f>IF(AND(BN29="H",BN27="N"),"1"," ")</f>
      </c>
      <c r="BO33" s="63">
        <f>IF(AND(BO29="H",BO27="N"),"1"," ")</f>
      </c>
      <c r="BP33" s="63">
        <f>IF(AND(BP29="H",BP27="N"),"1"," ")</f>
      </c>
      <c r="BQ33" s="63">
        <f>IF(AND(BQ29="H",BQ27="N"),"1"," ")</f>
      </c>
      <c r="BR33" s="63">
        <f>IF(AND(BR29="H",BR27="N"),"1"," ")</f>
      </c>
      <c r="BS33" s="70">
        <f>IF(AND(BS29="H",BS27="N"),"1"," ")</f>
      </c>
      <c r="BT33" s="63">
        <f>IF(AND(BT29="H",BT27="N"),"1"," ")</f>
      </c>
      <c r="BU33" s="63">
        <f>IF(AND(BU29="H",BU27="N"),"1"," ")</f>
      </c>
      <c r="BV33" s="63">
        <f>IF(AND(BV29="H",BV27="N"),"1"," ")</f>
      </c>
      <c r="BW33" s="63">
        <f>IF(AND(BW29="H",BW27="N"),"1"," ")</f>
      </c>
      <c r="BX33" s="63">
        <f>IF(AND(BX29="H",BX27="N"),"1"," ")</f>
      </c>
      <c r="BY33" s="63">
        <f>IF(AND(BY29="H",BY27="N"),"1"," ")</f>
      </c>
      <c r="BZ33" s="522">
        <f>IF(AND(BZ29="H",BZ27="N"),"1"," ")</f>
      </c>
      <c r="CA33" s="522">
        <f>IF(AND(CA29="H",CA27="N"),"1"," ")</f>
      </c>
      <c r="CB33" s="522">
        <f>IF(AND(CB29="H",CB27="N"),"1"," ")</f>
      </c>
      <c r="CC33" s="522">
        <f>IF(AND(CC29="H",CC27="N"),"1"," ")</f>
      </c>
      <c r="CD33" s="407"/>
    </row>
    <row x14ac:dyDescent="0.25" r="34" customHeight="1" ht="18.75">
      <c r="A34" s="367"/>
      <c r="B34" s="407"/>
      <c r="C34" s="527" t="s">
        <v>68</v>
      </c>
      <c r="D34" s="63">
        <f>IF(AND(D27="N",D29="S"),"1"," ")</f>
      </c>
      <c r="E34" s="70">
        <f>IF(AND(E27="N",E29="S"),"1"," ")</f>
      </c>
      <c r="F34" s="63">
        <f>IF(AND(F27="N",F29="S"),"1"," ")</f>
      </c>
      <c r="G34" s="70">
        <f>IF(AND(G27="N",G29="S"),"1"," ")</f>
      </c>
      <c r="H34" s="70">
        <f>IF(AND(H27="N",H29="S"),"1"," ")</f>
      </c>
      <c r="I34" s="70">
        <f>IF(AND(I27="N",I29="S"),"1"," ")</f>
      </c>
      <c r="J34" s="70">
        <f>IF(AND(J27="N",J29="S"),"1"," ")</f>
      </c>
      <c r="K34" s="70">
        <f>IF(AND(K27="N",K29="S"),"1"," ")</f>
      </c>
      <c r="L34" s="70">
        <f>IF(AND(L27="N",L29="S"),"1"," ")</f>
      </c>
      <c r="M34" s="63">
        <f>IF(AND(M27="N",M29="S"),"1"," ")</f>
      </c>
      <c r="N34" s="63">
        <f>IF(AND(N27="N",N29="S"),"1"," ")</f>
      </c>
      <c r="O34" s="70">
        <f>IF(AND(O27="N",O29="S"),"1"," ")</f>
      </c>
      <c r="P34" s="63">
        <f>IF(AND(P27="N",P29="S"),"1"," ")</f>
      </c>
      <c r="Q34" s="70">
        <f>IF(AND(Q27="N",Q29="S"),"1"," ")</f>
      </c>
      <c r="R34" s="63">
        <f>IF(AND(R27="N",R29="S"),"1"," ")</f>
      </c>
      <c r="S34" s="70">
        <f>IF(AND(S27="N",S29="S"),"1"," ")</f>
      </c>
      <c r="T34" s="63">
        <f>IF(AND(T27="N",T29="S"),"1"," ")</f>
      </c>
      <c r="U34" s="70">
        <f>IF(AND(U27="N",U29="S"),"1"," ")</f>
      </c>
      <c r="V34" s="63">
        <f>IF(AND(V27="N",V29="S"),"1"," ")</f>
      </c>
      <c r="W34" s="70">
        <f>IF(AND(W27="N",W29="S"),"1"," ")</f>
      </c>
      <c r="X34" s="70">
        <f>IF(AND(X27="N",X29="S"),"1"," ")</f>
      </c>
      <c r="Y34" s="70">
        <f>IF(AND(Y27="N",Y29="S"),"1"," ")</f>
      </c>
      <c r="Z34" s="70">
        <f>IF(AND(Z27="N",Z29="S"),"1"," ")</f>
      </c>
      <c r="AA34" s="70">
        <f>IF(AND(AA27="N",AA29="S"),"1"," ")</f>
      </c>
      <c r="AB34" s="70">
        <f>IF(AND(AB27="N",AB29="S"),"1"," ")</f>
      </c>
      <c r="AC34" s="70">
        <f>IF(AND(AC27="N",AC29="S"),"1"," ")</f>
      </c>
      <c r="AD34" s="63">
        <f>IF(AND(AD27="N",AD29="S"),"1"," ")</f>
      </c>
      <c r="AE34" s="63">
        <f>IF(AND(AE27="N",AE29="S"),"1"," ")</f>
      </c>
      <c r="AF34" s="63">
        <f>IF(AND(AF27="N",AF29="S"),"1"," ")</f>
      </c>
      <c r="AG34" s="63">
        <f>IF(AND(AG27="N",AG29="S"),"1"," ")</f>
      </c>
      <c r="AH34" s="313"/>
      <c r="AI34" s="3"/>
      <c r="AJ34" s="3"/>
      <c r="AK34" s="4"/>
      <c r="AL34" s="368"/>
      <c r="AM34" s="313"/>
      <c r="AN34" s="528" t="s">
        <v>68</v>
      </c>
      <c r="AO34" s="368"/>
      <c r="AP34" s="63">
        <f>IF(AND(AP29="S",AP27="N"),"1"," ")</f>
      </c>
      <c r="AQ34" s="70">
        <f>IF(AND(AQ29="S",AQ27="N"),"1"," ")</f>
      </c>
      <c r="AR34" s="70">
        <f>IF(AND(AR29="S",AR27="N"),"1"," ")</f>
      </c>
      <c r="AS34" s="70">
        <f>IF(AND(AS29="S",AS27="N"),"1"," ")</f>
      </c>
      <c r="AT34" s="70">
        <f>IF(AND(AT29="S",AT27="N"),"1"," ")</f>
      </c>
      <c r="AU34" s="70">
        <f>IF(AND(AU29="S",AU27="N"),"1"," ")</f>
      </c>
      <c r="AV34" s="70">
        <f>IF(AND(AV29="S",AV27="N"),"1"," ")</f>
      </c>
      <c r="AW34" s="63">
        <f>IF(AND(AW29="S",AW27="N"),"1"," ")</f>
      </c>
      <c r="AX34" s="63">
        <f>IF(AND(AX29="S",AX27="N"),"1"," ")</f>
      </c>
      <c r="AY34" s="63">
        <f>IF(AND(AY29="S",AY27="N"),"1"," ")</f>
      </c>
      <c r="AZ34" s="63">
        <f>IF(AND(AZ29="S",AZ27="N"),"1"," ")</f>
      </c>
      <c r="BA34" s="70">
        <f>IF(AND(BA29="S",BA27="N"),"1"," ")</f>
      </c>
      <c r="BB34" s="63">
        <f>IF(AND(BB29="S",BB27="N"),"1"," ")</f>
      </c>
      <c r="BC34" s="63">
        <f>IF(AND(BC29="S",BC27="N"),"1"," ")</f>
      </c>
      <c r="BD34" s="63">
        <f>IF(AND(BD29="S",BD27="N"),"1"," ")</f>
      </c>
      <c r="BE34" s="63">
        <f>IF(AND(BE29="S",BE27="N"),"1"," ")</f>
      </c>
      <c r="BF34" s="63">
        <f>IF(AND(BF29="S",BF27="N"),"1"," ")</f>
      </c>
      <c r="BG34" s="63">
        <f>IF(AND(BG29="S",BG27="N"),"1"," ")</f>
      </c>
      <c r="BH34" s="63">
        <f>IF(AND(BH29="S",BH27="N"),"1"," ")</f>
      </c>
      <c r="BI34" s="63">
        <f>IF(AND(BI29="S",BI27="N"),"1"," ")</f>
      </c>
      <c r="BJ34" s="63">
        <f>IF(AND(BJ29="S",BJ27="N"),"1"," ")</f>
      </c>
      <c r="BK34" s="63">
        <f>IF(AND(BK29="S",BK27="N"),"1"," ")</f>
      </c>
      <c r="BL34" s="70">
        <f>IF(AND(BL29="S",BL27="N"),"1"," ")</f>
      </c>
      <c r="BM34" s="63">
        <f>IF(AND(BM29="S",BM27="N"),"1"," ")</f>
      </c>
      <c r="BN34" s="63">
        <f>IF(AND(BN29="S",BN27="N"),"1"," ")</f>
      </c>
      <c r="BO34" s="63">
        <f>IF(AND(BO29="S",BO27="N"),"1"," ")</f>
      </c>
      <c r="BP34" s="63">
        <f>IF(AND(BP29="S",BP27="N"),"1"," ")</f>
      </c>
      <c r="BQ34" s="63">
        <f>IF(AND(BQ29="S",BQ27="N"),"1"," ")</f>
      </c>
      <c r="BR34" s="63">
        <f>IF(AND(BR29="S",BR27="N"),"1"," ")</f>
      </c>
      <c r="BS34" s="70">
        <f>IF(AND(BS29="S",BS27="N"),"1"," ")</f>
      </c>
      <c r="BT34" s="63">
        <f>IF(AND(BT29="S",BT27="N"),"1"," ")</f>
      </c>
      <c r="BU34" s="63">
        <f>IF(AND(BU29="S",BU27="N"),"1"," ")</f>
      </c>
      <c r="BV34" s="63">
        <f>IF(AND(BV29="S",BV27="N"),"1"," ")</f>
      </c>
      <c r="BW34" s="63">
        <f>IF(AND(BW29="S",BW27="N"),"1"," ")</f>
      </c>
      <c r="BX34" s="63">
        <f>IF(AND(BX29="S",BX27="N"),"1"," ")</f>
      </c>
      <c r="BY34" s="63">
        <f>IF(AND(BY29="S",BY27="N"),"1"," ")</f>
      </c>
      <c r="BZ34" s="522">
        <f>IF(AND(BZ29="S",BZ27="N"),"1"," ")</f>
      </c>
      <c r="CA34" s="522">
        <f>IF(AND(CA29="S",CA27="N"),"1"," ")</f>
      </c>
      <c r="CB34" s="522">
        <f>IF(AND(CB29="S",CB27="N"),"1"," ")</f>
      </c>
      <c r="CC34" s="522">
        <f>IF(AND(CC29="S",CC27="N"),"1"," ")</f>
      </c>
      <c r="CD34" s="407"/>
    </row>
    <row x14ac:dyDescent="0.25" r="35" customHeight="1" ht="18.75">
      <c r="A35" s="367"/>
      <c r="B35" s="407"/>
      <c r="C35" s="407"/>
      <c r="D35" s="313"/>
      <c r="E35" s="465"/>
      <c r="F35" s="313"/>
      <c r="G35" s="465"/>
      <c r="H35" s="465"/>
      <c r="I35" s="465"/>
      <c r="J35" s="465"/>
      <c r="K35" s="465"/>
      <c r="L35" s="529"/>
      <c r="M35" s="530"/>
      <c r="N35" s="506"/>
      <c r="O35" s="529"/>
      <c r="P35" s="506"/>
      <c r="Q35" s="529"/>
      <c r="R35" s="506"/>
      <c r="S35" s="529"/>
      <c r="T35" s="506"/>
      <c r="U35" s="529"/>
      <c r="V35" s="506"/>
      <c r="W35" s="529"/>
      <c r="X35" s="529"/>
      <c r="Y35" s="465"/>
      <c r="Z35" s="465"/>
      <c r="AA35" s="465"/>
      <c r="AB35" s="465"/>
      <c r="AC35" s="465"/>
      <c r="AD35" s="313"/>
      <c r="AE35" s="313"/>
      <c r="AF35" s="313"/>
      <c r="AG35" s="313"/>
      <c r="AH35" s="313"/>
      <c r="AI35" s="3"/>
      <c r="AJ35" s="3"/>
      <c r="AK35" s="4"/>
      <c r="AL35" s="368"/>
      <c r="AM35" s="313"/>
      <c r="AN35" s="465"/>
      <c r="AO35" s="465"/>
      <c r="AP35" s="313"/>
      <c r="AQ35" s="465"/>
      <c r="AR35" s="465"/>
      <c r="AS35" s="465"/>
      <c r="AT35" s="465"/>
      <c r="AU35" s="465"/>
      <c r="AV35" s="465"/>
      <c r="AW35" s="313"/>
      <c r="AX35" s="313"/>
      <c r="AY35" s="313"/>
      <c r="AZ35" s="313"/>
      <c r="BA35" s="465"/>
      <c r="BB35" s="313"/>
      <c r="BC35" s="313"/>
      <c r="BD35" s="313"/>
      <c r="BE35" s="313"/>
      <c r="BF35" s="313"/>
      <c r="BG35" s="313"/>
      <c r="BH35" s="313"/>
      <c r="BI35" s="313"/>
      <c r="BJ35" s="313"/>
      <c r="BK35" s="313"/>
      <c r="BL35" s="465"/>
      <c r="BM35" s="313"/>
      <c r="BN35" s="313"/>
      <c r="BO35" s="313"/>
      <c r="BP35" s="313"/>
      <c r="BQ35" s="313"/>
      <c r="BR35" s="313"/>
      <c r="BS35" s="465"/>
      <c r="BT35" s="313"/>
      <c r="BU35" s="313"/>
      <c r="BV35" s="313"/>
      <c r="BW35" s="313"/>
      <c r="BX35" s="313"/>
      <c r="BY35" s="313"/>
      <c r="BZ35" s="407"/>
      <c r="CA35" s="407"/>
      <c r="CB35" s="407"/>
      <c r="CC35" s="407"/>
      <c r="CD35" s="407"/>
    </row>
    <row x14ac:dyDescent="0.25" r="36" customHeight="1" ht="18.75">
      <c r="A36" s="367"/>
      <c r="B36" s="1"/>
      <c r="C36" s="1"/>
      <c r="D36" s="4"/>
      <c r="E36" s="3"/>
      <c r="F36" s="4"/>
      <c r="G36" s="3"/>
      <c r="H36" s="3"/>
      <c r="I36" s="3"/>
      <c r="J36" s="3"/>
      <c r="K36" s="3"/>
      <c r="L36" s="3"/>
      <c r="M36" s="4"/>
      <c r="N36" s="4"/>
      <c r="O36" s="368"/>
      <c r="P36" s="4"/>
      <c r="Q36" s="368"/>
      <c r="R36" s="4"/>
      <c r="S36" s="368"/>
      <c r="T36" s="4"/>
      <c r="U36" s="368"/>
      <c r="V36" s="4"/>
      <c r="W36" s="368"/>
      <c r="X36" s="368"/>
      <c r="Y36" s="368"/>
      <c r="Z36" s="368"/>
      <c r="AA36" s="368"/>
      <c r="AB36" s="368"/>
      <c r="AC36" s="368"/>
      <c r="AD36" s="4"/>
      <c r="AE36" s="4"/>
      <c r="AF36" s="4"/>
      <c r="AG36" s="4"/>
      <c r="AH36" s="4"/>
      <c r="AI36" s="3"/>
      <c r="AJ36" s="3"/>
      <c r="AK36" s="4"/>
      <c r="AL36" s="368"/>
      <c r="AM36" s="4"/>
      <c r="AN36" s="368"/>
      <c r="AO36" s="368"/>
      <c r="AP36" s="4"/>
      <c r="AQ36" s="368"/>
      <c r="AR36" s="368"/>
      <c r="AS36" s="368"/>
      <c r="AT36" s="368"/>
      <c r="AU36" s="368"/>
      <c r="AV36" s="368"/>
      <c r="AW36" s="4"/>
      <c r="AX36" s="4"/>
      <c r="AY36" s="4"/>
      <c r="AZ36" s="4"/>
      <c r="BA36" s="368"/>
      <c r="BB36" s="4"/>
      <c r="BC36" s="4"/>
      <c r="BD36" s="4"/>
      <c r="BE36" s="4"/>
      <c r="BF36" s="4"/>
      <c r="BG36" s="4"/>
      <c r="BH36" s="4"/>
      <c r="BI36" s="4"/>
      <c r="BJ36" s="4"/>
      <c r="BK36" s="4"/>
      <c r="BL36" s="3"/>
      <c r="BM36" s="4"/>
      <c r="BN36" s="4"/>
      <c r="BO36" s="4"/>
      <c r="BP36" s="4"/>
      <c r="BQ36" s="4"/>
      <c r="BR36" s="4"/>
      <c r="BS36" s="3"/>
      <c r="BT36" s="4"/>
      <c r="BU36" s="4"/>
      <c r="BV36" s="4"/>
      <c r="BW36" s="4"/>
      <c r="BX36" s="4"/>
      <c r="BY36" s="4"/>
      <c r="BZ36" s="1"/>
      <c r="CA36" s="1"/>
      <c r="CB36" s="1"/>
      <c r="CC36" s="1"/>
      <c r="CD36" s="1"/>
    </row>
    <row x14ac:dyDescent="0.25" r="37" customHeight="1" ht="41.25">
      <c r="A37" s="367"/>
      <c r="B37" s="178"/>
      <c r="C37" s="178"/>
      <c r="D37" s="54"/>
      <c r="E37" s="531"/>
      <c r="F37" s="532" t="s">
        <v>442</v>
      </c>
      <c r="G37" s="533"/>
      <c r="H37" s="533"/>
      <c r="I37" s="29"/>
      <c r="J37" s="29"/>
      <c r="K37" s="63" t="s">
        <v>62</v>
      </c>
      <c r="L37" s="29"/>
      <c r="M37" s="54"/>
      <c r="N37" s="54"/>
      <c r="O37" s="531"/>
      <c r="P37" s="54"/>
      <c r="Q37" s="531"/>
      <c r="R37" s="54"/>
      <c r="S37" s="531"/>
      <c r="T37" s="4"/>
      <c r="U37" s="368"/>
      <c r="V37" s="4"/>
      <c r="W37" s="368"/>
      <c r="X37" s="368"/>
      <c r="Y37" s="368"/>
      <c r="Z37" s="368"/>
      <c r="AA37" s="368"/>
      <c r="AB37" s="368"/>
      <c r="AC37" s="368"/>
      <c r="AD37" s="4"/>
      <c r="AE37" s="4"/>
      <c r="AF37" s="4"/>
      <c r="AG37" s="4"/>
      <c r="AH37" s="4"/>
      <c r="AI37" s="3"/>
      <c r="AJ37" s="3"/>
      <c r="AK37" s="4"/>
      <c r="AL37" s="368"/>
      <c r="AM37" s="4"/>
      <c r="AN37" s="368"/>
      <c r="AO37" s="368"/>
      <c r="AP37" s="4"/>
      <c r="AQ37" s="368"/>
      <c r="AR37" s="368"/>
      <c r="AS37" s="368"/>
      <c r="AT37" s="368"/>
      <c r="AU37" s="368"/>
      <c r="AV37" s="368"/>
      <c r="AW37" s="4"/>
      <c r="AX37" s="4"/>
      <c r="AY37" s="4"/>
      <c r="AZ37" s="4"/>
      <c r="BA37" s="368"/>
      <c r="BB37" s="4"/>
      <c r="BC37" s="4"/>
      <c r="BD37" s="4"/>
      <c r="BE37" s="4"/>
      <c r="BF37" s="4"/>
      <c r="BG37" s="4"/>
      <c r="BH37" s="4"/>
      <c r="BI37" s="4"/>
      <c r="BJ37" s="4"/>
      <c r="BK37" s="4"/>
      <c r="BL37" s="3"/>
      <c r="BM37" s="4"/>
      <c r="BN37" s="4"/>
      <c r="BO37" s="4"/>
      <c r="BP37" s="4"/>
      <c r="BQ37" s="4"/>
      <c r="BR37" s="4"/>
      <c r="BS37" s="3"/>
      <c r="BT37" s="4"/>
      <c r="BU37" s="4"/>
      <c r="BV37" s="4"/>
      <c r="BW37" s="4"/>
      <c r="BX37" s="4"/>
      <c r="BY37" s="4"/>
      <c r="BZ37" s="1"/>
      <c r="CA37" s="1"/>
      <c r="CB37" s="1"/>
      <c r="CC37" s="1"/>
      <c r="CD37" s="1"/>
    </row>
    <row x14ac:dyDescent="0.25" r="38" customHeight="1" ht="62.25">
      <c r="A38" s="367"/>
      <c r="B38" s="178"/>
      <c r="C38" s="534" t="s">
        <v>443</v>
      </c>
      <c r="D38" s="535"/>
      <c r="E38" s="536"/>
      <c r="F38" s="537" t="s">
        <v>439</v>
      </c>
      <c r="G38" s="82"/>
      <c r="H38" s="82">
        <f>COUNTIF(D31:AG31,"=1")</f>
      </c>
      <c r="I38" s="70"/>
      <c r="J38" s="70">
        <v>0</v>
      </c>
      <c r="K38" s="70">
        <f>SUMIFS(D26:AG26,D27:AG27,"N",D29:AG29,"A")</f>
      </c>
      <c r="L38" s="115"/>
      <c r="M38" s="489"/>
      <c r="N38" s="54"/>
      <c r="O38" s="531"/>
      <c r="P38" s="54"/>
      <c r="Q38" s="531"/>
      <c r="R38" s="54"/>
      <c r="S38" s="531"/>
      <c r="T38" s="538"/>
      <c r="U38" s="539"/>
      <c r="V38" s="540"/>
      <c r="W38" s="539"/>
      <c r="X38" s="539"/>
      <c r="Y38" s="541" t="s">
        <v>444</v>
      </c>
      <c r="Z38" s="542"/>
      <c r="AA38" s="542"/>
      <c r="AB38" s="542"/>
      <c r="AC38" s="542"/>
      <c r="AD38" s="541"/>
      <c r="AE38" s="541"/>
      <c r="AF38" s="541"/>
      <c r="AG38" s="541"/>
      <c r="AH38" s="541"/>
      <c r="AI38" s="543"/>
      <c r="AJ38" s="543"/>
      <c r="AK38" s="540"/>
      <c r="AL38" s="539"/>
      <c r="AM38" s="538"/>
      <c r="AN38" s="539"/>
      <c r="AO38" s="539"/>
      <c r="AP38" s="544"/>
      <c r="AQ38" s="545" t="s">
        <v>445</v>
      </c>
      <c r="AR38" s="546"/>
      <c r="AS38" s="546"/>
      <c r="AT38" s="546"/>
      <c r="AU38" s="546"/>
      <c r="AV38" s="546"/>
      <c r="AW38" s="545"/>
      <c r="AX38" s="545"/>
      <c r="AY38" s="545"/>
      <c r="AZ38" s="545"/>
      <c r="BA38" s="546"/>
      <c r="BB38" s="545"/>
      <c r="BC38" s="538"/>
      <c r="BD38" s="538"/>
      <c r="BE38" s="538"/>
      <c r="BF38" s="538"/>
      <c r="BG38" s="538"/>
      <c r="BH38" s="538"/>
      <c r="BI38" s="545" t="s">
        <v>446</v>
      </c>
      <c r="BJ38" s="545"/>
      <c r="BK38" s="545"/>
      <c r="BL38" s="546"/>
      <c r="BM38" s="545"/>
      <c r="BN38" s="545"/>
      <c r="BO38" s="545"/>
      <c r="BP38" s="545"/>
      <c r="BQ38" s="545"/>
      <c r="BR38" s="545"/>
      <c r="BS38" s="546"/>
      <c r="BT38" s="545"/>
      <c r="BU38" s="545"/>
      <c r="BV38" s="545"/>
      <c r="BW38" s="545"/>
      <c r="BX38" s="545"/>
      <c r="BY38" s="545"/>
      <c r="BZ38" s="383"/>
      <c r="CA38" s="383"/>
      <c r="CB38" s="383"/>
      <c r="CC38" s="383"/>
      <c r="CD38" s="1"/>
    </row>
    <row x14ac:dyDescent="0.25" r="39" customHeight="1" ht="36.75">
      <c r="A39" s="367"/>
      <c r="B39" s="178"/>
      <c r="C39" s="178"/>
      <c r="D39" s="54"/>
      <c r="E39" s="531"/>
      <c r="F39" s="537" t="s">
        <v>441</v>
      </c>
      <c r="G39" s="82"/>
      <c r="H39" s="82">
        <f>COUNTIF(D32:AG32,"=1")</f>
      </c>
      <c r="I39" s="70"/>
      <c r="J39" s="70"/>
      <c r="K39" s="70">
        <f>SUMIFS(D26:AG26,D27:AG27,"N",D29:AG29,"T")</f>
      </c>
      <c r="L39" s="116"/>
      <c r="M39" s="489"/>
      <c r="N39" s="54"/>
      <c r="O39" s="537" t="s">
        <v>447</v>
      </c>
      <c r="P39" s="537"/>
      <c r="Q39" s="82"/>
      <c r="R39" s="547"/>
      <c r="S39" s="537" t="s">
        <v>62</v>
      </c>
      <c r="T39" s="538"/>
      <c r="U39" s="548"/>
      <c r="V39" s="549" t="s">
        <v>69</v>
      </c>
      <c r="W39" s="550">
        <f>IF(Q40&lt;&gt;H38-H38,(H38+Q40),"")</f>
      </c>
      <c r="X39" s="551">
        <f>IF(S40&lt;&gt;K38-K38,(K38+S40),"")</f>
      </c>
      <c r="Y39" s="552"/>
      <c r="Z39" s="553"/>
      <c r="AA39" s="101"/>
      <c r="AB39" s="554"/>
      <c r="AC39" s="555"/>
      <c r="AD39" s="556"/>
      <c r="AE39" s="556"/>
      <c r="AF39" s="556"/>
      <c r="AG39" s="556"/>
      <c r="AH39" s="557"/>
      <c r="AI39" s="558">
        <v>12</v>
      </c>
      <c r="AJ39" s="558">
        <f>AG40+12</f>
      </c>
      <c r="AK39" s="196"/>
      <c r="AL39" s="368"/>
      <c r="AM39" s="559" t="s">
        <v>69</v>
      </c>
      <c r="AN39" s="560"/>
      <c r="AO39" s="561">
        <f>VLOOKUP(AO40,CHOOSE({1,2},'Esma Ebced'!C:C,'Esma Ebced'!B:B),2,0)</f>
      </c>
      <c r="AP39" s="562"/>
      <c r="AQ39" s="561"/>
      <c r="AR39" s="561"/>
      <c r="AS39" s="563">
        <f>SUBSTITUTE(AS40, " ", "")</f>
      </c>
      <c r="AT39" s="563"/>
      <c r="AU39" s="563"/>
      <c r="AV39" s="563"/>
      <c r="AW39" s="191"/>
      <c r="AX39" s="191"/>
      <c r="AY39" s="191"/>
      <c r="AZ39" s="191"/>
      <c r="BA39" s="101"/>
      <c r="BB39" s="191"/>
      <c r="BC39" s="191"/>
      <c r="BD39" s="191"/>
      <c r="BE39" s="191"/>
      <c r="BF39" s="191"/>
      <c r="BG39" s="196"/>
      <c r="BH39" s="191"/>
      <c r="BI39" s="191"/>
      <c r="BJ39" s="191"/>
      <c r="BK39" s="191"/>
      <c r="BL39" s="101"/>
      <c r="BM39" s="191"/>
      <c r="BN39" s="191"/>
      <c r="BO39" s="191"/>
      <c r="BP39" s="191"/>
      <c r="BQ39" s="191"/>
      <c r="BR39" s="191"/>
      <c r="BS39" s="564">
        <f>VLOOKUP(BS40,CHOOSE({1,2},'Esma Ebced'!C:C,'Esma Ebced'!B:B),2,0)</f>
      </c>
      <c r="BT39" s="565"/>
      <c r="BU39" s="565"/>
      <c r="BV39" s="565"/>
      <c r="BW39" s="566">
        <f>SUBSTITUTE(BW40, " ", "")</f>
      </c>
      <c r="BX39" s="566"/>
      <c r="BY39" s="566"/>
      <c r="BZ39" s="567"/>
      <c r="CA39" s="568" t="s">
        <v>62</v>
      </c>
      <c r="CB39" s="569"/>
      <c r="CC39" s="383"/>
      <c r="CD39" s="1"/>
    </row>
    <row x14ac:dyDescent="0.25" r="40" customHeight="1" ht="42">
      <c r="A40" s="367"/>
      <c r="B40" s="178"/>
      <c r="C40" s="178"/>
      <c r="D40" s="54"/>
      <c r="E40" s="531"/>
      <c r="F40" s="537" t="s">
        <v>440</v>
      </c>
      <c r="G40" s="82"/>
      <c r="H40" s="82">
        <f>COUNTIF(D33:AG33,"=1")</f>
      </c>
      <c r="I40" s="70"/>
      <c r="J40" s="70"/>
      <c r="K40" s="70">
        <f>SUMIFS(D26:AG26,D27:AG27,"N",D29:AG29,"H")</f>
      </c>
      <c r="L40" s="116"/>
      <c r="M40" s="489"/>
      <c r="N40" s="54"/>
      <c r="O40" s="537" t="s">
        <v>439</v>
      </c>
      <c r="P40" s="537"/>
      <c r="Q40" s="82">
        <f>COUNTIF(AP31:CC31,"=1")</f>
      </c>
      <c r="R40" s="537"/>
      <c r="S40" s="82">
        <f>SUMIFS(AP26:CC26,AP27:CC27,"N",AP29:CC29,"A")</f>
      </c>
      <c r="T40" s="538"/>
      <c r="U40" s="570"/>
      <c r="V40" s="571" t="s">
        <v>71</v>
      </c>
      <c r="W40" s="572">
        <f>IF(Q41&lt;&gt;H39-H39,(H39+Q41),"")</f>
      </c>
      <c r="X40" s="551">
        <f>IF(S41&lt;&gt;K39-K39,(K39+S41),"")</f>
      </c>
      <c r="Y40" s="115"/>
      <c r="Z40" s="116"/>
      <c r="AA40" s="29"/>
      <c r="AB40" s="573" t="s">
        <v>69</v>
      </c>
      <c r="AC40" s="574"/>
      <c r="AD40" s="575">
        <f>W39</f>
      </c>
      <c r="AE40" s="575"/>
      <c r="AF40" s="576"/>
      <c r="AG40" s="575">
        <f>X39</f>
      </c>
      <c r="AH40" s="575"/>
      <c r="AI40" s="574"/>
      <c r="AJ40" s="574"/>
      <c r="AK40" s="208"/>
      <c r="AL40" s="368"/>
      <c r="AM40" s="577" t="s">
        <v>448</v>
      </c>
      <c r="AN40" s="578"/>
      <c r="AO40" s="579">
        <f>'Kişiye Özel Hastalık Sorgu'!C12</f>
      </c>
      <c r="AP40" s="580"/>
      <c r="AQ40" s="581"/>
      <c r="AR40" s="581"/>
      <c r="AS40" s="582">
        <f>VLOOKUP(AO39,'Esma Ebced'!$B$5:$E$103,3,0)</f>
      </c>
      <c r="AT40" s="582"/>
      <c r="AU40" s="582"/>
      <c r="AV40" s="582"/>
      <c r="AW40" s="4"/>
      <c r="AX40" s="4"/>
      <c r="AY40" s="583"/>
      <c r="AZ40" s="583"/>
      <c r="BA40" s="584"/>
      <c r="BB40" s="583"/>
      <c r="BC40" s="583"/>
      <c r="BD40" s="583"/>
      <c r="BE40" s="4"/>
      <c r="BF40" s="4"/>
      <c r="BG40" s="208"/>
      <c r="BH40" s="123"/>
      <c r="BI40" s="4"/>
      <c r="BJ40" s="4"/>
      <c r="BK40" s="4"/>
      <c r="BL40" s="3"/>
      <c r="BM40" s="4"/>
      <c r="BN40" s="4"/>
      <c r="BO40" s="4"/>
      <c r="BP40" s="4"/>
      <c r="BQ40" s="4"/>
      <c r="BR40" s="4"/>
      <c r="BS40" s="581">
        <f>'Kişiye Özel Hastalık Sorgu'!C44</f>
      </c>
      <c r="BT40" s="580"/>
      <c r="BU40" s="580"/>
      <c r="BV40" s="580"/>
      <c r="BW40" s="319">
        <f>VLOOKUP(BS39,'Esma Ebced'!$B$5:$E$103,3,0)</f>
      </c>
      <c r="BX40" s="319"/>
      <c r="BY40" s="319"/>
      <c r="BZ40" s="585"/>
      <c r="CA40" s="586" t="s">
        <v>448</v>
      </c>
      <c r="CB40" s="587"/>
      <c r="CC40" s="383"/>
      <c r="CD40" s="1"/>
    </row>
    <row x14ac:dyDescent="0.25" r="41" customHeight="1" ht="57">
      <c r="A41" s="367"/>
      <c r="B41" s="178"/>
      <c r="C41" s="178"/>
      <c r="D41" s="54"/>
      <c r="E41" s="531"/>
      <c r="F41" s="537" t="s">
        <v>438</v>
      </c>
      <c r="G41" s="82"/>
      <c r="H41" s="82">
        <f>COUNTIF(D34:AG34,"=1")</f>
      </c>
      <c r="I41" s="70"/>
      <c r="J41" s="70"/>
      <c r="K41" s="70">
        <f>SUMIFS(D26:AG26,D27:AG27,"N",D29:AG29,"S")</f>
      </c>
      <c r="L41" s="116"/>
      <c r="M41" s="489"/>
      <c r="N41" s="489"/>
      <c r="O41" s="537" t="s">
        <v>441</v>
      </c>
      <c r="P41" s="537"/>
      <c r="Q41" s="82">
        <f>COUNTIF(AP32:CC32,"=1")</f>
      </c>
      <c r="R41" s="537"/>
      <c r="S41" s="82">
        <f>SUMIFS(AP26:CC26,AP27:CC27,"N",AP29:CC29,"T")</f>
      </c>
      <c r="T41" s="538"/>
      <c r="U41" s="588"/>
      <c r="V41" s="589" t="s">
        <v>70</v>
      </c>
      <c r="W41" s="572">
        <f>IF(Q42&lt;&gt;H40-H40,(H40+Q42),"")</f>
      </c>
      <c r="X41" s="551">
        <f>IF(S42&lt;&gt;K40-K40,(K40+S42),"")</f>
      </c>
      <c r="Y41" s="115"/>
      <c r="Z41" s="116"/>
      <c r="AA41" s="116"/>
      <c r="AB41" s="582"/>
      <c r="AC41" s="82"/>
      <c r="AD41" s="537"/>
      <c r="AE41" s="537"/>
      <c r="AF41" s="537"/>
      <c r="AG41" s="537"/>
      <c r="AH41" s="537"/>
      <c r="AI41" s="590">
        <v>-12</v>
      </c>
      <c r="AJ41" s="590">
        <f>AG40-12</f>
      </c>
      <c r="AK41" s="208"/>
      <c r="AL41" s="368"/>
      <c r="AM41" s="4"/>
      <c r="AN41" s="368"/>
      <c r="AO41" s="591">
        <f>_xlfn.CONCAT(MID(AS39,_xlfn.SEQUENCE(LEN(AS39)),1)&amp;" ")</f>
      </c>
      <c r="AP41" s="474"/>
      <c r="AQ41" s="475"/>
      <c r="AR41" s="475"/>
      <c r="AS41" s="475"/>
      <c r="AT41" s="475"/>
      <c r="AU41" s="475"/>
      <c r="AV41" s="475"/>
      <c r="AW41" s="4"/>
      <c r="AX41" s="4"/>
      <c r="AY41" s="4"/>
      <c r="AZ41" s="4"/>
      <c r="BA41" s="368"/>
      <c r="BB41" s="4"/>
      <c r="BC41" s="4"/>
      <c r="BD41" s="4"/>
      <c r="BE41" s="4"/>
      <c r="BF41" s="4"/>
      <c r="BG41" s="208"/>
      <c r="BH41" s="507"/>
      <c r="BI41" s="4"/>
      <c r="BJ41" s="4"/>
      <c r="BK41" s="4"/>
      <c r="BL41" s="3"/>
      <c r="BM41" s="4"/>
      <c r="BN41" s="4"/>
      <c r="BO41" s="4"/>
      <c r="BP41" s="4"/>
      <c r="BQ41" s="4"/>
      <c r="BR41" s="4"/>
      <c r="BS41" s="475">
        <f>_xlfn.CONCAT(MID(BW39,_xlfn.SEQUENCE(LEN(BW39)),1)&amp;" ")</f>
      </c>
      <c r="BT41" s="474"/>
      <c r="BU41" s="474"/>
      <c r="BV41" s="474"/>
      <c r="BW41" s="474"/>
      <c r="BX41" s="474"/>
      <c r="BY41" s="474"/>
      <c r="BZ41" s="592"/>
      <c r="CA41" s="1"/>
      <c r="CB41" s="1"/>
      <c r="CC41" s="383"/>
      <c r="CD41" s="1"/>
    </row>
    <row x14ac:dyDescent="0.25" r="42" customHeight="1" ht="39">
      <c r="A42" s="367"/>
      <c r="B42" s="178"/>
      <c r="C42" s="178"/>
      <c r="D42" s="54"/>
      <c r="E42" s="531"/>
      <c r="F42" s="136"/>
      <c r="G42" s="137"/>
      <c r="H42" s="82"/>
      <c r="I42" s="70"/>
      <c r="J42" s="70"/>
      <c r="K42" s="70"/>
      <c r="L42" s="116"/>
      <c r="M42" s="489"/>
      <c r="N42" s="54"/>
      <c r="O42" s="537" t="s">
        <v>440</v>
      </c>
      <c r="P42" s="537"/>
      <c r="Q42" s="82">
        <f>COUNTIF(AP33:CC33,"=1")</f>
      </c>
      <c r="R42" s="537"/>
      <c r="S42" s="82">
        <f>SUMIFS(AP26:CC26,AP27:CC27,"N",AP29:CC29,"H")</f>
      </c>
      <c r="T42" s="538"/>
      <c r="U42" s="593"/>
      <c r="V42" s="594" t="s">
        <v>68</v>
      </c>
      <c r="W42" s="572">
        <f>IF(Q43&lt;&gt;H41-H41,(H41+Q43),"")</f>
      </c>
      <c r="X42" s="551">
        <f>IF(S43&lt;&gt;K41-K41,(K41+S43),"")</f>
      </c>
      <c r="Y42" s="368"/>
      <c r="Z42" s="29"/>
      <c r="AA42" s="29"/>
      <c r="AB42" s="582"/>
      <c r="AC42" s="82"/>
      <c r="AD42" s="537"/>
      <c r="AE42" s="537"/>
      <c r="AF42" s="537"/>
      <c r="AG42" s="537"/>
      <c r="AH42" s="537"/>
      <c r="AI42" s="82"/>
      <c r="AJ42" s="82"/>
      <c r="AK42" s="208"/>
      <c r="AL42" s="368"/>
      <c r="AM42" s="4"/>
      <c r="AN42" s="368"/>
      <c r="AO42" s="595">
        <f>MID($AO$41,37,1)</f>
      </c>
      <c r="AP42" s="596">
        <f>MID($AO$41,35,1)</f>
      </c>
      <c r="AQ42" s="597">
        <f>MID($AO$41,33,1)</f>
      </c>
      <c r="AR42" s="597">
        <f>MID($AO$41,31,1)</f>
      </c>
      <c r="AS42" s="597">
        <f>MID($AO$41,29,1)</f>
      </c>
      <c r="AT42" s="597">
        <f>MID($AO$41,27,1)</f>
      </c>
      <c r="AU42" s="597">
        <f>MID($AO$41,25,1)</f>
      </c>
      <c r="AV42" s="597">
        <f>MID($AO$41,23,1)</f>
      </c>
      <c r="AW42" s="596">
        <f>MID($AO$41,21,1)</f>
      </c>
      <c r="AX42" s="596">
        <f>MID($AO$41,19,1)</f>
      </c>
      <c r="AY42" s="596">
        <f>MID($AO$41,17,1)</f>
      </c>
      <c r="AZ42" s="596">
        <f>MID($AO$41,15,1)</f>
      </c>
      <c r="BA42" s="597">
        <f>MID($AO$41,13,1)</f>
      </c>
      <c r="BB42" s="596">
        <f>MID($AO$41,11,1)</f>
      </c>
      <c r="BC42" s="596">
        <f>MID($AO$41,9,1)</f>
      </c>
      <c r="BD42" s="596">
        <f>MID($AO$41,7,1)</f>
      </c>
      <c r="BE42" s="596">
        <f>MID($AO$41,5,1)</f>
      </c>
      <c r="BF42" s="596">
        <f>MID($AO$41,3,1)</f>
      </c>
      <c r="BG42" s="596">
        <f>MID($AO$41,1,1)</f>
      </c>
      <c r="BH42" s="598">
        <f>MID($BS$41,37,1)</f>
      </c>
      <c r="BI42" s="599">
        <f>MID($BS$41,35,1)</f>
      </c>
      <c r="BJ42" s="599">
        <f>MID($BS$41,33,1)</f>
      </c>
      <c r="BK42" s="599">
        <f>MID($BS$41,31,1)</f>
      </c>
      <c r="BL42" s="600">
        <f>MID($BS$41,29,1)</f>
      </c>
      <c r="BM42" s="599">
        <f>MID($BS$41,27,1)</f>
      </c>
      <c r="BN42" s="599">
        <f>MID($BS$41,25,1)</f>
      </c>
      <c r="BO42" s="599">
        <f>MID($BS$41,23,1)</f>
      </c>
      <c r="BP42" s="599">
        <f>MID($BS$41,21,1)</f>
      </c>
      <c r="BQ42" s="599">
        <f>MID($BS$41,19,1)</f>
      </c>
      <c r="BR42" s="599">
        <f>MID($BS$41,17,1)</f>
      </c>
      <c r="BS42" s="600">
        <f>MID($BS$41,15,1)</f>
      </c>
      <c r="BT42" s="599">
        <f>MID($BS$41,13,1)</f>
      </c>
      <c r="BU42" s="599">
        <f>MID($BS$41,11,1)</f>
      </c>
      <c r="BV42" s="599">
        <f>MID($BS$41,9,1)</f>
      </c>
      <c r="BW42" s="599">
        <f>MID($BS$41,7,1)</f>
      </c>
      <c r="BX42" s="599">
        <f>MID($BS$41,5,1)</f>
      </c>
      <c r="BY42" s="599">
        <f>MID($BS$41,3,1)</f>
      </c>
      <c r="BZ42" s="601">
        <f>MID($BS$41,1,1)</f>
      </c>
      <c r="CA42" s="1"/>
      <c r="CB42" s="1"/>
      <c r="CC42" s="383"/>
      <c r="CD42" s="1"/>
    </row>
    <row x14ac:dyDescent="0.25" r="43" customHeight="1" ht="26.25">
      <c r="A43" s="367"/>
      <c r="B43" s="178"/>
      <c r="C43" s="178"/>
      <c r="D43" s="54"/>
      <c r="E43" s="531"/>
      <c r="F43" s="537" t="s">
        <v>62</v>
      </c>
      <c r="G43" s="82"/>
      <c r="H43" s="82">
        <f>COUNTIF(D27:AG27,"=N")</f>
      </c>
      <c r="I43" s="70"/>
      <c r="J43" s="70"/>
      <c r="K43" s="70">
        <f>SUMIFS(D26:AG26,D27:AG27,"N")</f>
      </c>
      <c r="L43" s="116"/>
      <c r="M43" s="489"/>
      <c r="N43" s="54"/>
      <c r="O43" s="537" t="s">
        <v>438</v>
      </c>
      <c r="P43" s="537"/>
      <c r="Q43" s="82">
        <f>COUNTIF(AO34:CC34,"=1")</f>
      </c>
      <c r="R43" s="537"/>
      <c r="S43" s="82">
        <f>SUMIFS(AP26:CC26,AP27:CC27,"N",AP29:CC29,"S")</f>
      </c>
      <c r="T43" s="538"/>
      <c r="U43" s="593"/>
      <c r="V43" s="136"/>
      <c r="W43" s="572">
        <f>IF(Q44&lt;&gt;H42-H42,(H42+Q44),"")</f>
      </c>
      <c r="X43" s="551">
        <f>IF(S44&lt;&gt;K42-K42,(K42+S44),"")</f>
      </c>
      <c r="Y43" s="368"/>
      <c r="Z43" s="29"/>
      <c r="AA43" s="29"/>
      <c r="AB43" s="582"/>
      <c r="AC43" s="82"/>
      <c r="AD43" s="537"/>
      <c r="AE43" s="537"/>
      <c r="AF43" s="537"/>
      <c r="AG43" s="537"/>
      <c r="AH43" s="537"/>
      <c r="AI43" s="602">
        <v>12</v>
      </c>
      <c r="AJ43" s="602">
        <f>AG44+12</f>
      </c>
      <c r="AK43" s="208"/>
      <c r="AL43" s="368"/>
      <c r="AM43" s="4"/>
      <c r="AN43" s="28" t="s">
        <v>449</v>
      </c>
      <c r="AO43" s="603">
        <f>IFERROR(HLOOKUP(AO42,'Herkes İçin Genel Hastalık Esma'!$F$6:$CA$10,2,0),"")</f>
      </c>
      <c r="AP43" s="604">
        <f>IFERROR(HLOOKUP(AP42,'Herkes İçin Genel Hastalık Esma'!$F$6:$CA$10,2,0),"")</f>
      </c>
      <c r="AQ43" s="604">
        <f>IFERROR(HLOOKUP(AQ42,'Herkes İçin Genel Hastalık Esma'!$F$6:$CA$10,2,0),"")</f>
      </c>
      <c r="AR43" s="604">
        <f>IFERROR(HLOOKUP(AR42,'Herkes İçin Genel Hastalık Esma'!$F$6:$CA$10,2,0),"")</f>
      </c>
      <c r="AS43" s="604">
        <f>IFERROR(HLOOKUP(AS42,'Herkes İçin Genel Hastalık Esma'!$F$6:$CA$10,2,0),"")</f>
      </c>
      <c r="AT43" s="604">
        <f>IFERROR(HLOOKUP(AT42,'Herkes İçin Genel Hastalık Esma'!$F$6:$CA$10,2,0),"")</f>
      </c>
      <c r="AU43" s="604">
        <f>IFERROR(HLOOKUP(AU42,'Herkes İçin Genel Hastalık Esma'!$F$6:$CA$10,2,0),"")</f>
      </c>
      <c r="AV43" s="604">
        <f>IFERROR(HLOOKUP(AV42,'Herkes İçin Genel Hastalık Esma'!$F$6:$CA$10,2,0),"")</f>
      </c>
      <c r="AW43" s="604">
        <f>IFERROR(HLOOKUP(AW42,'Herkes İçin Genel Hastalık Esma'!$F$6:$CA$10,2,0),"")</f>
      </c>
      <c r="AX43" s="604">
        <f>IFERROR(HLOOKUP(AX42,'Herkes İçin Genel Hastalık Esma'!$F$6:$CA$10,2,0),"")</f>
      </c>
      <c r="AY43" s="604">
        <f>IFERROR(HLOOKUP(AY42,'Herkes İçin Genel Hastalık Esma'!$F$6:$CA$10,2,0),"")</f>
      </c>
      <c r="AZ43" s="604">
        <f>IFERROR(HLOOKUP(AZ42,'Herkes İçin Genel Hastalık Esma'!$F$6:$CA$10,2,0),"")</f>
      </c>
      <c r="BA43" s="604">
        <f>IFERROR(HLOOKUP(BA42,'Herkes İçin Genel Hastalık Esma'!$F$6:$CA$10,2,0),"")</f>
      </c>
      <c r="BB43" s="604">
        <f>IFERROR(HLOOKUP(BB42,'Herkes İçin Genel Hastalık Esma'!$F$6:$CA$10,2,0),"")</f>
      </c>
      <c r="BC43" s="604">
        <f>IFERROR(HLOOKUP(BC42,'Herkes İçin Genel Hastalık Esma'!$F$6:$CA$10,2,0),"")</f>
      </c>
      <c r="BD43" s="604">
        <f>IFERROR(HLOOKUP(BD42,'Herkes İçin Genel Hastalık Esma'!$F$6:$CA$10,2,0),"")</f>
      </c>
      <c r="BE43" s="604">
        <f>IFERROR(HLOOKUP(BE42,'Herkes İçin Genel Hastalık Esma'!$F$6:$CA$10,2,0),"")</f>
      </c>
      <c r="BF43" s="604">
        <f>IFERROR(HLOOKUP(BF42,'Herkes İçin Genel Hastalık Esma'!$F$6:$CA$10,2,0),"")</f>
      </c>
      <c r="BG43" s="604">
        <f>IFERROR(HLOOKUP(BG42,'Herkes İçin Genel Hastalık Esma'!$F$6:$CA$10,2,0),"")</f>
      </c>
      <c r="BH43" s="604">
        <f>IFERROR(HLOOKUP(BH42,'Herkes İçin Genel Hastalık Esma'!$F$6:$CA$10,2,0),"")</f>
      </c>
      <c r="BI43" s="604">
        <f>IFERROR(HLOOKUP(BI42,'Herkes İçin Genel Hastalık Esma'!$F$6:$CA$10,2,0),"")</f>
      </c>
      <c r="BJ43" s="604">
        <f>IFERROR(HLOOKUP(BJ42,'Herkes İçin Genel Hastalık Esma'!$F$6:$CA$10,2,0),"")</f>
      </c>
      <c r="BK43" s="604">
        <f>IFERROR(HLOOKUP(BK42,'Herkes İçin Genel Hastalık Esma'!$F$6:$CA$10,2,0),"")</f>
      </c>
      <c r="BL43" s="604">
        <f>IFERROR(HLOOKUP(BL42,'Herkes İçin Genel Hastalık Esma'!$F$6:$CA$10,2,0),"")</f>
      </c>
      <c r="BM43" s="604">
        <f>IFERROR(HLOOKUP(BM42,'Herkes İçin Genel Hastalık Esma'!$F$6:$CA$10,2,0),"")</f>
      </c>
      <c r="BN43" s="604">
        <f>IFERROR(HLOOKUP(BN42,'Herkes İçin Genel Hastalık Esma'!$F$6:$CA$10,2,0),"")</f>
      </c>
      <c r="BO43" s="604">
        <f>IFERROR(HLOOKUP(BO42,'Herkes İçin Genel Hastalık Esma'!$F$6:$CA$10,2,0),"")</f>
      </c>
      <c r="BP43" s="604">
        <f>IFERROR(HLOOKUP(BP42,'Herkes İçin Genel Hastalık Esma'!$F$6:$CA$10,2,0),"")</f>
      </c>
      <c r="BQ43" s="604">
        <f>IFERROR(HLOOKUP(BQ42,'Herkes İçin Genel Hastalık Esma'!$F$6:$CA$10,2,0),"")</f>
      </c>
      <c r="BR43" s="604">
        <f>IFERROR(HLOOKUP(BR42,'Herkes İçin Genel Hastalık Esma'!$F$6:$CA$10,2,0),"")</f>
      </c>
      <c r="BS43" s="604">
        <f>IFERROR(HLOOKUP(BS42,'Herkes İçin Genel Hastalık Esma'!$F$6:$CA$10,2,0),"")</f>
      </c>
      <c r="BT43" s="604">
        <f>IFERROR(HLOOKUP(BT42,'Herkes İçin Genel Hastalık Esma'!$F$6:$CA$10,2,0),"")</f>
      </c>
      <c r="BU43" s="604">
        <f>IFERROR(HLOOKUP(BU42,'Herkes İçin Genel Hastalık Esma'!$F$6:$CA$10,2,0),"")</f>
      </c>
      <c r="BV43" s="604">
        <f>IFERROR(HLOOKUP(BV42,'Herkes İçin Genel Hastalık Esma'!$F$6:$CA$10,2,0),"")</f>
      </c>
      <c r="BW43" s="604">
        <f>IFERROR(HLOOKUP(BW42,'Herkes İçin Genel Hastalık Esma'!$F$6:$CA$10,2,0),"")</f>
      </c>
      <c r="BX43" s="604">
        <f>IFERROR(HLOOKUP(BX42,'Herkes İçin Genel Hastalık Esma'!$F$6:$CA$10,2,0),"")</f>
      </c>
      <c r="BY43" s="604">
        <f>IFERROR(HLOOKUP(BY42,'Herkes İçin Genel Hastalık Esma'!$F$6:$CA$10,2,0),"")</f>
      </c>
      <c r="BZ43" s="605">
        <f>IFERROR(HLOOKUP(BZ42,'Herkes İçin Genel Hastalık Esma'!$F$6:$CA$10,2,0),"")</f>
      </c>
      <c r="CA43" s="1"/>
      <c r="CB43" s="1"/>
      <c r="CC43" s="383"/>
      <c r="CD43" s="1"/>
    </row>
    <row x14ac:dyDescent="0.25" r="44" customHeight="1" ht="29.25">
      <c r="A44" s="367"/>
      <c r="B44" s="178"/>
      <c r="C44" s="178"/>
      <c r="D44" s="54"/>
      <c r="E44" s="531"/>
      <c r="F44" s="537"/>
      <c r="G44" s="606"/>
      <c r="H44" s="70"/>
      <c r="I44" s="70"/>
      <c r="J44" s="70"/>
      <c r="K44" s="70"/>
      <c r="L44" s="116"/>
      <c r="M44" s="489"/>
      <c r="N44" s="54"/>
      <c r="O44" s="606"/>
      <c r="P44" s="547"/>
      <c r="Q44" s="606"/>
      <c r="R44" s="547"/>
      <c r="S44" s="606"/>
      <c r="T44" s="538"/>
      <c r="U44" s="607"/>
      <c r="V44" s="608" t="s">
        <v>62</v>
      </c>
      <c r="W44" s="572">
        <f>IF(Q45&lt;&gt;H43-H43,(H43+Q45),"")</f>
      </c>
      <c r="X44" s="551">
        <f>IF(S45&lt;&gt;K43-K43,(K43+S45),"")</f>
      </c>
      <c r="Y44" s="368"/>
      <c r="Z44" s="29"/>
      <c r="AA44" s="29"/>
      <c r="AB44" s="609" t="s">
        <v>71</v>
      </c>
      <c r="AC44" s="82"/>
      <c r="AD44" s="610">
        <f>W40</f>
      </c>
      <c r="AE44" s="610"/>
      <c r="AF44" s="537"/>
      <c r="AG44" s="610">
        <f>X40</f>
      </c>
      <c r="AH44" s="610"/>
      <c r="AI44" s="82"/>
      <c r="AJ44" s="82"/>
      <c r="AK44" s="208"/>
      <c r="AL44" s="368"/>
      <c r="AM44" s="4"/>
      <c r="AN44" s="28" t="s">
        <v>61</v>
      </c>
      <c r="AO44" s="611">
        <f>IFERROR(HLOOKUP(AO42,'Herkes İçin Genel Hastalık Esma'!$F$6:$CA$10,3,0),"")</f>
      </c>
      <c r="AP44" s="351">
        <f>IFERROR(HLOOKUP(AP42,'Herkes İçin Genel Hastalık Esma'!$F$6:$CA$10,3,0),"")</f>
      </c>
      <c r="AQ44" s="510">
        <f>IFERROR(HLOOKUP(AQ42,'Herkes İçin Genel Hastalık Esma'!$F$6:$CA$10,3,0),"")</f>
      </c>
      <c r="AR44" s="510">
        <f>IFERROR(HLOOKUP(AR42,'Herkes İçin Genel Hastalık Esma'!$F$6:$CA$10,3,0),"")</f>
      </c>
      <c r="AS44" s="510">
        <f>IFERROR(HLOOKUP(AS42,'Herkes İçin Genel Hastalık Esma'!$F$6:$CA$10,3,0),"")</f>
      </c>
      <c r="AT44" s="510">
        <f>IFERROR(HLOOKUP(AT42,'Herkes İçin Genel Hastalık Esma'!$F$6:$CA$10,3,0),"")</f>
      </c>
      <c r="AU44" s="510">
        <f>IFERROR(HLOOKUP(AU42,'Herkes İçin Genel Hastalık Esma'!$F$6:$CA$10,3,0),"")</f>
      </c>
      <c r="AV44" s="510">
        <f>IFERROR(HLOOKUP(AV42,'Herkes İçin Genel Hastalık Esma'!$F$6:$CA$10,3,0),"")</f>
      </c>
      <c r="AW44" s="351">
        <f>IFERROR(HLOOKUP(AW42,'Herkes İçin Genel Hastalık Esma'!$F$6:$CA$10,3,0),"")</f>
      </c>
      <c r="AX44" s="351">
        <f>IFERROR(HLOOKUP(AX42,'Herkes İçin Genel Hastalık Esma'!$F$6:$CA$10,3,0),"")</f>
      </c>
      <c r="AY44" s="351">
        <f>IFERROR(HLOOKUP(AY42,'Herkes İçin Genel Hastalık Esma'!$F$6:$CA$10,3,0),"")</f>
      </c>
      <c r="AZ44" s="351">
        <f>IFERROR(HLOOKUP(AZ42,'Herkes İçin Genel Hastalık Esma'!$F$6:$CA$10,3,0),"")</f>
      </c>
      <c r="BA44" s="510">
        <f>IFERROR(HLOOKUP(BA42,'Herkes İçin Genel Hastalık Esma'!$F$6:$CA$10,3,0),"")</f>
      </c>
      <c r="BB44" s="351">
        <f>IFERROR(HLOOKUP(BB42,'Herkes İçin Genel Hastalık Esma'!$F$6:$CA$10,3,0),"")</f>
      </c>
      <c r="BC44" s="351">
        <f>IFERROR(HLOOKUP(BC42,'Herkes İçin Genel Hastalık Esma'!$F$6:$CA$10,3,0),"")</f>
      </c>
      <c r="BD44" s="351">
        <f>IFERROR(HLOOKUP(BD42,'Herkes İçin Genel Hastalık Esma'!$F$6:$CA$10,3,0),"")</f>
      </c>
      <c r="BE44" s="351">
        <f>IFERROR(HLOOKUP(BE42,'Herkes İçin Genel Hastalık Esma'!$F$6:$CA$10,3,0),"")</f>
      </c>
      <c r="BF44" s="351">
        <f>IFERROR(HLOOKUP(BF42,'Herkes İçin Genel Hastalık Esma'!$F$6:$CA$10,3,0),"")</f>
      </c>
      <c r="BG44" s="351">
        <f>IFERROR(HLOOKUP(BG42,'Herkes İçin Genel Hastalık Esma'!$F$6:$CA$10,3,0),"")</f>
      </c>
      <c r="BH44" s="351">
        <f>IFERROR(HLOOKUP(BH42,'Herkes İçin Genel Hastalık Esma'!$F$6:$CA$10,3,0),"")</f>
      </c>
      <c r="BI44" s="351">
        <f>IFERROR(HLOOKUP(BI42,'Herkes İçin Genel Hastalık Esma'!$F$6:$CA$10,3,0),"")</f>
      </c>
      <c r="BJ44" s="351">
        <f>IFERROR(HLOOKUP(BJ42,'Herkes İçin Genel Hastalık Esma'!$F$6:$CA$10,3,0),"")</f>
      </c>
      <c r="BK44" s="351">
        <f>IFERROR(HLOOKUP(BK42,'Herkes İçin Genel Hastalık Esma'!$F$6:$CA$10,3,0),"")</f>
      </c>
      <c r="BL44" s="510">
        <f>IFERROR(HLOOKUP(BL42,'Herkes İçin Genel Hastalık Esma'!$F$6:$CA$10,3,0),"")</f>
      </c>
      <c r="BM44" s="351">
        <f>IFERROR(HLOOKUP(BM42,'Herkes İçin Genel Hastalık Esma'!$F$6:$CA$10,3,0),"")</f>
      </c>
      <c r="BN44" s="351">
        <f>IFERROR(HLOOKUP(BN42,'Herkes İçin Genel Hastalık Esma'!$F$6:$CA$10,3,0),"")</f>
      </c>
      <c r="BO44" s="351">
        <f>IFERROR(HLOOKUP(BO42,'Herkes İçin Genel Hastalık Esma'!$F$6:$CA$10,3,0),"")</f>
      </c>
      <c r="BP44" s="351">
        <f>IFERROR(HLOOKUP(BP42,'Herkes İçin Genel Hastalık Esma'!$F$6:$CA$10,3,0),"")</f>
      </c>
      <c r="BQ44" s="351">
        <f>IFERROR(HLOOKUP(BQ42,'Herkes İçin Genel Hastalık Esma'!$F$6:$CA$10,3,0),"")</f>
      </c>
      <c r="BR44" s="351">
        <f>IFERROR(HLOOKUP(BR42,'Herkes İçin Genel Hastalık Esma'!$F$6:$CA$10,3,0),"")</f>
      </c>
      <c r="BS44" s="510">
        <f>IFERROR(HLOOKUP(BS42,'Herkes İçin Genel Hastalık Esma'!$F$6:$CA$10,3,0),"")</f>
      </c>
      <c r="BT44" s="351">
        <f>IFERROR(HLOOKUP(BT42,'Herkes İçin Genel Hastalık Esma'!$F$6:$CA$10,3,0),"")</f>
      </c>
      <c r="BU44" s="351">
        <f>IFERROR(HLOOKUP(BU42,'Herkes İçin Genel Hastalık Esma'!$F$6:$CA$10,3,0),"")</f>
      </c>
      <c r="BV44" s="351">
        <f>IFERROR(HLOOKUP(BV42,'Herkes İçin Genel Hastalık Esma'!$F$6:$CA$10,3,0),"")</f>
      </c>
      <c r="BW44" s="351">
        <f>IFERROR(HLOOKUP(BW42,'Herkes İçin Genel Hastalık Esma'!$F$6:$CA$10,3,0),"")</f>
      </c>
      <c r="BX44" s="351">
        <f>IFERROR(HLOOKUP(BX42,'Herkes İçin Genel Hastalık Esma'!$F$6:$CA$10,3,0),"")</f>
      </c>
      <c r="BY44" s="351">
        <f>IFERROR(HLOOKUP(BY42,'Herkes İçin Genel Hastalık Esma'!$F$6:$CA$10,3,0),"")</f>
      </c>
      <c r="BZ44" s="612">
        <f>IFERROR(HLOOKUP(BZ42,'Herkes İçin Genel Hastalık Esma'!$F$6:$CA$10,3,0),"")</f>
      </c>
      <c r="CA44" s="1"/>
      <c r="CB44" s="1"/>
      <c r="CC44" s="383"/>
      <c r="CD44" s="1"/>
    </row>
    <row x14ac:dyDescent="0.25" r="45" customHeight="1" ht="33">
      <c r="A45" s="367"/>
      <c r="B45" s="178"/>
      <c r="C45" s="178"/>
      <c r="D45" s="54"/>
      <c r="E45" s="531"/>
      <c r="F45" s="537"/>
      <c r="G45" s="606"/>
      <c r="H45" s="70"/>
      <c r="I45" s="70"/>
      <c r="J45" s="70"/>
      <c r="K45" s="70"/>
      <c r="L45" s="116"/>
      <c r="M45" s="489"/>
      <c r="N45" s="118"/>
      <c r="O45" s="537" t="s">
        <v>62</v>
      </c>
      <c r="P45" s="537"/>
      <c r="Q45" s="82">
        <f>COUNTIF(AP27:CC27,"=N")</f>
      </c>
      <c r="R45" s="547"/>
      <c r="S45" s="82">
        <f>SUMIFS(AP26:CC26,AP27:CC27,"N")</f>
      </c>
      <c r="T45" s="538"/>
      <c r="U45" s="607"/>
      <c r="V45" s="4"/>
      <c r="W45" s="368"/>
      <c r="X45" s="368"/>
      <c r="Y45" s="368"/>
      <c r="Z45" s="76"/>
      <c r="AA45" s="76"/>
      <c r="AB45" s="582"/>
      <c r="AC45" s="82"/>
      <c r="AD45" s="537"/>
      <c r="AE45" s="537"/>
      <c r="AF45" s="537"/>
      <c r="AG45" s="537"/>
      <c r="AH45" s="537"/>
      <c r="AI45" s="602">
        <v>-12</v>
      </c>
      <c r="AJ45" s="602">
        <f>AG44-12</f>
      </c>
      <c r="AK45" s="208"/>
      <c r="AL45" s="368"/>
      <c r="AM45" s="4"/>
      <c r="AN45" s="28" t="s">
        <v>450</v>
      </c>
      <c r="AO45" s="603">
        <f>IFERROR(HLOOKUP(AO42,'Herkes İçin Genel Hastalık Esma'!$F$6:$CA$10,4,0),"")</f>
      </c>
      <c r="AP45" s="604">
        <f>IFERROR(HLOOKUP(AP42,'Herkes İçin Genel Hastalık Esma'!$F$6:$CA$10,4,0),"")</f>
      </c>
      <c r="AQ45" s="604">
        <f>IFERROR(HLOOKUP(AQ42,'Herkes İçin Genel Hastalık Esma'!$F$6:$CA$10,4,0),"")</f>
      </c>
      <c r="AR45" s="604">
        <f>IFERROR(HLOOKUP(AR42,'Herkes İçin Genel Hastalık Esma'!$F$6:$CA$10,4,0),"")</f>
      </c>
      <c r="AS45" s="604">
        <f>IFERROR(HLOOKUP(AS42,'Herkes İçin Genel Hastalık Esma'!$F$6:$CA$10,4,0),"")</f>
      </c>
      <c r="AT45" s="604">
        <f>IFERROR(HLOOKUP(AT42,'Herkes İçin Genel Hastalık Esma'!$F$6:$CA$10,4,0),"")</f>
      </c>
      <c r="AU45" s="604">
        <f>IFERROR(HLOOKUP(AU42,'Herkes İçin Genel Hastalık Esma'!$F$6:$CA$10,4,0),"")</f>
      </c>
      <c r="AV45" s="604">
        <f>IFERROR(HLOOKUP(AV42,'Herkes İçin Genel Hastalık Esma'!$F$6:$CA$10,4,0),"")</f>
      </c>
      <c r="AW45" s="604">
        <f>IFERROR(HLOOKUP(AW42,'Herkes İçin Genel Hastalık Esma'!$F$6:$CA$10,4,0),"")</f>
      </c>
      <c r="AX45" s="604">
        <f>IFERROR(HLOOKUP(AX42,'Herkes İçin Genel Hastalık Esma'!$F$6:$CA$10,4,0),"")</f>
      </c>
      <c r="AY45" s="604">
        <f>IFERROR(HLOOKUP(AY42,'Herkes İçin Genel Hastalık Esma'!$F$6:$CA$10,4,0),"")</f>
      </c>
      <c r="AZ45" s="604">
        <f>IFERROR(HLOOKUP(AZ42,'Herkes İçin Genel Hastalık Esma'!$F$6:$CA$10,4,0),"")</f>
      </c>
      <c r="BA45" s="604">
        <f>IFERROR(HLOOKUP(BA42,'Herkes İçin Genel Hastalık Esma'!$F$6:$CA$10,4,0),"")</f>
      </c>
      <c r="BB45" s="604">
        <f>IFERROR(HLOOKUP(BB42,'Herkes İçin Genel Hastalık Esma'!$F$6:$CA$10,4,0),"")</f>
      </c>
      <c r="BC45" s="604">
        <f>IFERROR(HLOOKUP(BC42,'Herkes İçin Genel Hastalık Esma'!$F$6:$CA$10,4,0),"")</f>
      </c>
      <c r="BD45" s="604">
        <f>IFERROR(HLOOKUP(BD42,'Herkes İçin Genel Hastalık Esma'!$F$6:$CA$10,4,0),"")</f>
      </c>
      <c r="BE45" s="604">
        <f>IFERROR(HLOOKUP(BE42,'Herkes İçin Genel Hastalık Esma'!$F$6:$CA$10,4,0),"")</f>
      </c>
      <c r="BF45" s="604">
        <f>IFERROR(HLOOKUP(BF42,'Herkes İçin Genel Hastalık Esma'!$F$6:$CA$10,4,0),"")</f>
      </c>
      <c r="BG45" s="604">
        <f>IFERROR(HLOOKUP(BG42,'Herkes İçin Genel Hastalık Esma'!$F$6:$CA$10,4,0),"")</f>
      </c>
      <c r="BH45" s="604">
        <f>IFERROR(HLOOKUP(BH42,'Herkes İçin Genel Hastalık Esma'!$F$6:$CA$10,4,0),"")</f>
      </c>
      <c r="BI45" s="604">
        <f>IFERROR(HLOOKUP(BI42,'Herkes İçin Genel Hastalık Esma'!$F$6:$CA$10,4,0),"")</f>
      </c>
      <c r="BJ45" s="604">
        <f>IFERROR(HLOOKUP(BJ42,'Herkes İçin Genel Hastalık Esma'!$F$6:$CA$10,4,0),"")</f>
      </c>
      <c r="BK45" s="604">
        <f>IFERROR(HLOOKUP(BK42,'Herkes İçin Genel Hastalık Esma'!$F$6:$CA$10,4,0),"")</f>
      </c>
      <c r="BL45" s="604">
        <f>IFERROR(HLOOKUP(BL42,'Herkes İçin Genel Hastalık Esma'!$F$6:$CA$10,4,0),"")</f>
      </c>
      <c r="BM45" s="604">
        <f>IFERROR(HLOOKUP(BM42,'Herkes İçin Genel Hastalık Esma'!$F$6:$CA$10,4,0),"")</f>
      </c>
      <c r="BN45" s="604">
        <f>IFERROR(HLOOKUP(BN42,'Herkes İçin Genel Hastalık Esma'!$F$6:$CA$10,4,0),"")</f>
      </c>
      <c r="BO45" s="604">
        <f>IFERROR(HLOOKUP(BO42,'Herkes İçin Genel Hastalık Esma'!$F$6:$CA$10,4,0),"")</f>
      </c>
      <c r="BP45" s="604">
        <f>IFERROR(HLOOKUP(BP42,'Herkes İçin Genel Hastalık Esma'!$F$6:$CA$10,4,0),"")</f>
      </c>
      <c r="BQ45" s="604">
        <f>IFERROR(HLOOKUP(BQ42,'Herkes İçin Genel Hastalık Esma'!$F$6:$CA$10,4,0),"")</f>
      </c>
      <c r="BR45" s="604">
        <f>IFERROR(HLOOKUP(BR42,'Herkes İçin Genel Hastalık Esma'!$F$6:$CA$10,4,0),"")</f>
      </c>
      <c r="BS45" s="604">
        <f>IFERROR(HLOOKUP(BS42,'Herkes İçin Genel Hastalık Esma'!$F$6:$CA$10,4,0),"")</f>
      </c>
      <c r="BT45" s="604">
        <f>IFERROR(HLOOKUP(BT42,'Herkes İçin Genel Hastalık Esma'!$F$6:$CA$10,4,0),"")</f>
      </c>
      <c r="BU45" s="604">
        <f>IFERROR(HLOOKUP(BU42,'Herkes İçin Genel Hastalık Esma'!$F$6:$CA$10,4,0),"")</f>
      </c>
      <c r="BV45" s="604">
        <f>IFERROR(HLOOKUP(BV42,'Herkes İçin Genel Hastalık Esma'!$F$6:$CA$10,4,0),"")</f>
      </c>
      <c r="BW45" s="604">
        <f>IFERROR(HLOOKUP(BW42,'Herkes İçin Genel Hastalık Esma'!$F$6:$CA$10,4,0),"")</f>
      </c>
      <c r="BX45" s="604">
        <f>IFERROR(HLOOKUP(BX42,'Herkes İçin Genel Hastalık Esma'!$F$6:$CA$10,4,0),"")</f>
      </c>
      <c r="BY45" s="604">
        <f>IFERROR(HLOOKUP(BY42,'Herkes İçin Genel Hastalık Esma'!$F$6:$CA$10,4,0),"")</f>
      </c>
      <c r="BZ45" s="605">
        <f>IFERROR(HLOOKUP(BZ42,'Herkes İçin Genel Hastalık Esma'!$F$6:$CA$10,4,0),"")</f>
      </c>
      <c r="CA45" s="1"/>
      <c r="CB45" s="1"/>
      <c r="CC45" s="383"/>
      <c r="CD45" s="1"/>
    </row>
    <row x14ac:dyDescent="0.25" r="46" customHeight="1" ht="24.75">
      <c r="A46" s="367"/>
      <c r="B46" s="178"/>
      <c r="C46" s="178"/>
      <c r="D46" s="54"/>
      <c r="E46" s="531"/>
      <c r="F46" s="537" t="s">
        <v>65</v>
      </c>
      <c r="G46" s="82"/>
      <c r="H46" s="70"/>
      <c r="I46" s="70"/>
      <c r="J46" s="70"/>
      <c r="K46" s="70"/>
      <c r="L46" s="116"/>
      <c r="M46" s="489"/>
      <c r="N46" s="54"/>
      <c r="O46" s="531"/>
      <c r="P46" s="54"/>
      <c r="Q46" s="434"/>
      <c r="R46" s="39"/>
      <c r="S46" s="434"/>
      <c r="T46" s="538"/>
      <c r="U46" s="607"/>
      <c r="V46" s="4"/>
      <c r="W46" s="368"/>
      <c r="X46" s="368"/>
      <c r="Y46" s="368"/>
      <c r="Z46" s="29"/>
      <c r="AA46" s="29"/>
      <c r="AB46" s="328"/>
      <c r="AC46" s="82"/>
      <c r="AD46" s="537"/>
      <c r="AE46" s="537"/>
      <c r="AF46" s="537"/>
      <c r="AG46" s="537"/>
      <c r="AH46" s="537"/>
      <c r="AI46" s="613"/>
      <c r="AJ46" s="613"/>
      <c r="AK46" s="208"/>
      <c r="AL46" s="368"/>
      <c r="AM46" s="4"/>
      <c r="AN46" s="28" t="s">
        <v>451</v>
      </c>
      <c r="AO46" s="614">
        <f>IFERROR(HLOOKUP(AO42,'Herkes İçin Genel Hastalık Esma'!$F$6:$CA$10,5,0),"")</f>
      </c>
      <c r="AP46" s="495">
        <f>IFERROR(HLOOKUP(AP42,'Herkes İçin Genel Hastalık Esma'!$F$6:$CA$10,5,0),"")</f>
      </c>
      <c r="AQ46" s="494">
        <f>IFERROR(HLOOKUP(AQ42,'Herkes İçin Genel Hastalık Esma'!$F$6:$CA$10,5,0),"")</f>
      </c>
      <c r="AR46" s="494">
        <f>IFERROR(HLOOKUP(AR42,'Herkes İçin Genel Hastalık Esma'!$F$6:$CA$10,5,0),"")</f>
      </c>
      <c r="AS46" s="494">
        <f>IFERROR(HLOOKUP(AS42,'Herkes İçin Genel Hastalık Esma'!$F$6:$CA$10,5,0),"")</f>
      </c>
      <c r="AT46" s="494">
        <f>IFERROR(HLOOKUP(AT42,'Herkes İçin Genel Hastalık Esma'!$F$6:$CA$10,5,0),"")</f>
      </c>
      <c r="AU46" s="494">
        <f>IFERROR(HLOOKUP(AU42,'Herkes İçin Genel Hastalık Esma'!$F$6:$CA$10,5,0),"")</f>
      </c>
      <c r="AV46" s="494">
        <f>IFERROR(HLOOKUP(AV42,'Herkes İçin Genel Hastalık Esma'!$F$6:$CA$10,5,0),"")</f>
      </c>
      <c r="AW46" s="495">
        <f>IFERROR(HLOOKUP(AW42,'Herkes İçin Genel Hastalık Esma'!$F$6:$CA$10,5,0),"")</f>
      </c>
      <c r="AX46" s="495">
        <f>IFERROR(HLOOKUP(AX42,'Herkes İçin Genel Hastalık Esma'!$F$6:$CA$10,5,0),"")</f>
      </c>
      <c r="AY46" s="495">
        <f>IFERROR(HLOOKUP(AY42,'Herkes İçin Genel Hastalık Esma'!$F$6:$CA$10,5,0),"")</f>
      </c>
      <c r="AZ46" s="495">
        <f>IFERROR(HLOOKUP(AZ42,'Herkes İçin Genel Hastalık Esma'!$F$6:$CA$10,5,0),"")</f>
      </c>
      <c r="BA46" s="494">
        <f>IFERROR(HLOOKUP(BA42,'Herkes İçin Genel Hastalık Esma'!$F$6:$CA$10,5,0),"")</f>
      </c>
      <c r="BB46" s="495">
        <f>IFERROR(HLOOKUP(BB42,'Herkes İçin Genel Hastalık Esma'!$F$6:$CA$10,5,0),"")</f>
      </c>
      <c r="BC46" s="495">
        <f>IFERROR(HLOOKUP(BC42,'Herkes İçin Genel Hastalık Esma'!$F$6:$CA$10,5,0),"")</f>
      </c>
      <c r="BD46" s="495">
        <f>IFERROR(HLOOKUP(BD42,'Herkes İçin Genel Hastalık Esma'!$F$6:$CA$10,5,0),"")</f>
      </c>
      <c r="BE46" s="495">
        <f>IFERROR(HLOOKUP(BE42,'Herkes İçin Genel Hastalık Esma'!$F$6:$CA$10,5,0),"")</f>
      </c>
      <c r="BF46" s="495">
        <f>IFERROR(HLOOKUP(BF42,'Herkes İçin Genel Hastalık Esma'!$F$6:$CA$10,5,0),"")</f>
      </c>
      <c r="BG46" s="495">
        <f>IFERROR(HLOOKUP(BG42,'Herkes İçin Genel Hastalık Esma'!$F$6:$CA$10,5,0),"")</f>
      </c>
      <c r="BH46" s="495">
        <f>IFERROR(HLOOKUP(BH42,'Herkes İçin Genel Hastalık Esma'!$F$6:$CA$10,5,0),"")</f>
      </c>
      <c r="BI46" s="495">
        <f>IFERROR(HLOOKUP(BI42,'Herkes İçin Genel Hastalık Esma'!$F$6:$CA$10,5,0),"")</f>
      </c>
      <c r="BJ46" s="495">
        <f>IFERROR(HLOOKUP(BJ42,'Herkes İçin Genel Hastalık Esma'!$F$6:$CA$10,5,0),"")</f>
      </c>
      <c r="BK46" s="495">
        <f>IFERROR(HLOOKUP(BK42,'Herkes İçin Genel Hastalık Esma'!$F$6:$CA$10,5,0),"")</f>
      </c>
      <c r="BL46" s="494">
        <f>IFERROR(HLOOKUP(BL42,'Herkes İçin Genel Hastalık Esma'!$F$6:$CA$10,5,0),"")</f>
      </c>
      <c r="BM46" s="495">
        <f>IFERROR(HLOOKUP(BM42,'Herkes İçin Genel Hastalık Esma'!$F$6:$CA$10,5,0),"")</f>
      </c>
      <c r="BN46" s="495">
        <f>IFERROR(HLOOKUP(BN42,'Herkes İçin Genel Hastalık Esma'!$F$6:$CA$10,5,0),"")</f>
      </c>
      <c r="BO46" s="495">
        <f>IFERROR(HLOOKUP(BO42,'Herkes İçin Genel Hastalık Esma'!$F$6:$CA$10,5,0),"")</f>
      </c>
      <c r="BP46" s="495">
        <f>IFERROR(HLOOKUP(BP42,'Herkes İçin Genel Hastalık Esma'!$F$6:$CA$10,5,0),"")</f>
      </c>
      <c r="BQ46" s="495">
        <f>IFERROR(HLOOKUP(BQ42,'Herkes İçin Genel Hastalık Esma'!$F$6:$CA$10,5,0),"")</f>
      </c>
      <c r="BR46" s="495">
        <f>IFERROR(HLOOKUP(BR42,'Herkes İçin Genel Hastalık Esma'!$F$6:$CA$10,5,0),"")</f>
      </c>
      <c r="BS46" s="494">
        <f>IFERROR(HLOOKUP(BS42,'Herkes İçin Genel Hastalık Esma'!$F$6:$CA$10,5,0),"")</f>
      </c>
      <c r="BT46" s="495">
        <f>IFERROR(HLOOKUP(BT42,'Herkes İçin Genel Hastalık Esma'!$F$6:$CA$10,5,0),"")</f>
      </c>
      <c r="BU46" s="495">
        <f>IFERROR(HLOOKUP(BU42,'Herkes İçin Genel Hastalık Esma'!$F$6:$CA$10,5,0),"")</f>
      </c>
      <c r="BV46" s="495">
        <f>IFERROR(HLOOKUP(BV42,'Herkes İçin Genel Hastalık Esma'!$F$6:$CA$10,5,0),"")</f>
      </c>
      <c r="BW46" s="495">
        <f>IFERROR(HLOOKUP(BW42,'Herkes İçin Genel Hastalık Esma'!$F$6:$CA$10,5,0),"")</f>
      </c>
      <c r="BX46" s="495">
        <f>IFERROR(HLOOKUP(BX42,'Herkes İçin Genel Hastalık Esma'!$F$6:$CA$10,5,0),"")</f>
      </c>
      <c r="BY46" s="495">
        <f>IFERROR(HLOOKUP(BY42,'Herkes İçin Genel Hastalık Esma'!$F$6:$CA$10,5,0),"")</f>
      </c>
      <c r="BZ46" s="615">
        <f>IFERROR(HLOOKUP(BZ42,'Herkes İçin Genel Hastalık Esma'!$F$6:$CA$10,5,0),"")</f>
      </c>
      <c r="CA46" s="1"/>
      <c r="CB46" s="1"/>
      <c r="CC46" s="383"/>
      <c r="CD46" s="1"/>
    </row>
    <row x14ac:dyDescent="0.25" r="47" customHeight="1" ht="26.25">
      <c r="A47" s="367"/>
      <c r="B47" s="178"/>
      <c r="C47" s="178"/>
      <c r="D47" s="54"/>
      <c r="E47" s="531"/>
      <c r="F47" s="537" t="s">
        <v>66</v>
      </c>
      <c r="G47" s="82"/>
      <c r="H47" s="70"/>
      <c r="I47" s="70"/>
      <c r="J47" s="70"/>
      <c r="K47" s="70"/>
      <c r="L47" s="116"/>
      <c r="M47" s="489"/>
      <c r="N47" s="118"/>
      <c r="O47" s="122"/>
      <c r="P47" s="54"/>
      <c r="Q47" s="434"/>
      <c r="R47" s="39"/>
      <c r="S47" s="435"/>
      <c r="T47" s="538"/>
      <c r="U47" s="607"/>
      <c r="V47" s="4"/>
      <c r="W47" s="368"/>
      <c r="X47" s="368"/>
      <c r="Y47" s="368"/>
      <c r="Z47" s="76"/>
      <c r="AA47" s="76"/>
      <c r="AB47" s="582"/>
      <c r="AC47" s="82"/>
      <c r="AD47" s="537"/>
      <c r="AE47" s="537"/>
      <c r="AF47" s="537"/>
      <c r="AG47" s="537"/>
      <c r="AH47" s="537"/>
      <c r="AI47" s="616">
        <v>12</v>
      </c>
      <c r="AJ47" s="616">
        <f>AG48+12</f>
      </c>
      <c r="AK47" s="208"/>
      <c r="AL47" s="368"/>
      <c r="AM47" s="4"/>
      <c r="AN47" s="122"/>
      <c r="AO47" s="617"/>
      <c r="AP47" s="618"/>
      <c r="AQ47" s="619"/>
      <c r="AR47" s="305"/>
      <c r="AS47" s="305"/>
      <c r="AT47" s="305"/>
      <c r="AU47" s="305"/>
      <c r="AV47" s="305"/>
      <c r="AW47" s="4"/>
      <c r="AX47" s="4"/>
      <c r="AY47" s="4"/>
      <c r="AZ47" s="4"/>
      <c r="BA47" s="368"/>
      <c r="BB47" s="4"/>
      <c r="BC47" s="4"/>
      <c r="BD47" s="4"/>
      <c r="BE47" s="4"/>
      <c r="BF47" s="4"/>
      <c r="BG47" s="208"/>
      <c r="BH47" s="304"/>
      <c r="BI47" s="4"/>
      <c r="BJ47" s="4"/>
      <c r="BK47" s="4"/>
      <c r="BL47" s="3"/>
      <c r="BM47" s="4"/>
      <c r="BN47" s="4"/>
      <c r="BO47" s="4"/>
      <c r="BP47" s="4"/>
      <c r="BQ47" s="4"/>
      <c r="BR47" s="4"/>
      <c r="BS47" s="3"/>
      <c r="BT47" s="4"/>
      <c r="BU47" s="4"/>
      <c r="BV47" s="4"/>
      <c r="BW47" s="4"/>
      <c r="BX47" s="4"/>
      <c r="BY47" s="4"/>
      <c r="BZ47" s="42"/>
      <c r="CA47" s="1"/>
      <c r="CB47" s="1"/>
      <c r="CC47" s="383"/>
      <c r="CD47" s="1"/>
    </row>
    <row x14ac:dyDescent="0.25" r="48" customHeight="1" ht="35.25">
      <c r="A48" s="367"/>
      <c r="B48" s="178"/>
      <c r="C48" s="178"/>
      <c r="D48" s="54"/>
      <c r="E48" s="531"/>
      <c r="F48" s="537"/>
      <c r="G48" s="82"/>
      <c r="H48" s="70"/>
      <c r="I48" s="70"/>
      <c r="J48" s="70"/>
      <c r="K48" s="70"/>
      <c r="L48" s="116"/>
      <c r="M48" s="489"/>
      <c r="N48" s="54"/>
      <c r="O48" s="531"/>
      <c r="P48" s="54"/>
      <c r="Q48" s="531"/>
      <c r="R48" s="54"/>
      <c r="S48" s="531"/>
      <c r="T48" s="620"/>
      <c r="U48" s="621"/>
      <c r="V48" s="4"/>
      <c r="W48" s="368"/>
      <c r="X48" s="368"/>
      <c r="Y48" s="368"/>
      <c r="Z48" s="29"/>
      <c r="AA48" s="29"/>
      <c r="AB48" s="622" t="s">
        <v>70</v>
      </c>
      <c r="AC48" s="82"/>
      <c r="AD48" s="623">
        <f>W41</f>
      </c>
      <c r="AE48" s="623"/>
      <c r="AF48" s="537"/>
      <c r="AG48" s="623">
        <f>X41</f>
      </c>
      <c r="AH48" s="623"/>
      <c r="AI48" s="82"/>
      <c r="AJ48" s="82"/>
      <c r="AK48" s="208"/>
      <c r="AL48" s="368"/>
      <c r="AM48" s="4"/>
      <c r="AN48" s="122"/>
      <c r="AO48" s="624">
        <f>VLOOKUP(AO49,CHOOSE({1,2},'Esma Ebced'!C:C,'Esma Ebced'!B:B),2,0)</f>
      </c>
      <c r="AP48" s="562"/>
      <c r="AQ48" s="561"/>
      <c r="AR48" s="561"/>
      <c r="AS48" s="563">
        <f>SUBSTITUTE(AS49, " ", "")</f>
      </c>
      <c r="AT48" s="563"/>
      <c r="AU48" s="563"/>
      <c r="AV48" s="563"/>
      <c r="AW48" s="191"/>
      <c r="AX48" s="191"/>
      <c r="AY48" s="191"/>
      <c r="AZ48" s="191"/>
      <c r="BA48" s="101"/>
      <c r="BB48" s="191"/>
      <c r="BC48" s="191"/>
      <c r="BD48" s="191"/>
      <c r="BE48" s="191"/>
      <c r="BF48" s="191"/>
      <c r="BG48" s="196"/>
      <c r="BH48" s="191"/>
      <c r="BI48" s="191"/>
      <c r="BJ48" s="191"/>
      <c r="BK48" s="191"/>
      <c r="BL48" s="101"/>
      <c r="BM48" s="191"/>
      <c r="BN48" s="191"/>
      <c r="BO48" s="191"/>
      <c r="BP48" s="191"/>
      <c r="BQ48" s="191"/>
      <c r="BR48" s="191"/>
      <c r="BS48" s="564">
        <f>VLOOKUP(BS49,CHOOSE({1,2},'Esma Ebced'!C:C,'Esma Ebced'!B:B),2,0)</f>
      </c>
      <c r="BT48" s="565"/>
      <c r="BU48" s="565"/>
      <c r="BV48" s="565"/>
      <c r="BW48" s="566">
        <f>SUBSTITUTE(BW49, " ", "")</f>
      </c>
      <c r="BX48" s="566"/>
      <c r="BY48" s="566"/>
      <c r="BZ48" s="567"/>
      <c r="CA48" s="1"/>
      <c r="CB48" s="1"/>
      <c r="CC48" s="383"/>
      <c r="CD48" s="1"/>
    </row>
    <row x14ac:dyDescent="0.25" r="49" customHeight="1" ht="18.75">
      <c r="A49" s="367"/>
      <c r="B49" s="178"/>
      <c r="C49" s="178"/>
      <c r="D49" s="54"/>
      <c r="E49" s="531"/>
      <c r="F49" s="537"/>
      <c r="G49" s="606"/>
      <c r="H49" s="70"/>
      <c r="I49" s="70"/>
      <c r="J49" s="70"/>
      <c r="K49" s="70"/>
      <c r="L49" s="116"/>
      <c r="M49" s="489"/>
      <c r="N49" s="54"/>
      <c r="O49" s="531"/>
      <c r="P49" s="54"/>
      <c r="Q49" s="531"/>
      <c r="R49" s="63"/>
      <c r="S49" s="70"/>
      <c r="T49" s="625"/>
      <c r="U49" s="607"/>
      <c r="V49" s="4"/>
      <c r="W49" s="368"/>
      <c r="X49" s="368"/>
      <c r="Y49" s="368"/>
      <c r="Z49" s="29"/>
      <c r="AA49" s="29"/>
      <c r="AB49" s="328"/>
      <c r="AC49" s="82"/>
      <c r="AD49" s="537"/>
      <c r="AE49" s="537"/>
      <c r="AF49" s="537"/>
      <c r="AG49" s="537"/>
      <c r="AH49" s="537"/>
      <c r="AI49" s="616">
        <v>-12</v>
      </c>
      <c r="AJ49" s="616">
        <f>AG48-12</f>
      </c>
      <c r="AK49" s="208"/>
      <c r="AL49" s="368"/>
      <c r="AM49" s="4"/>
      <c r="AN49" s="122"/>
      <c r="AO49" s="579">
        <f>'Kişiye Özel Hastalık Sorgu'!C20</f>
      </c>
      <c r="AP49" s="580"/>
      <c r="AQ49" s="581"/>
      <c r="AR49" s="581"/>
      <c r="AS49" s="582">
        <f>VLOOKUP(AO48,'Esma Ebced'!$B$5:$E$103,3,0)</f>
      </c>
      <c r="AT49" s="582"/>
      <c r="AU49" s="582"/>
      <c r="AV49" s="582"/>
      <c r="AW49" s="4"/>
      <c r="AX49" s="4"/>
      <c r="AY49" s="4"/>
      <c r="AZ49" s="4"/>
      <c r="BA49" s="368"/>
      <c r="BB49" s="4"/>
      <c r="BC49" s="4"/>
      <c r="BD49" s="4"/>
      <c r="BE49" s="4"/>
      <c r="BF49" s="4"/>
      <c r="BG49" s="208"/>
      <c r="BH49" s="123"/>
      <c r="BI49" s="4"/>
      <c r="BJ49" s="4"/>
      <c r="BK49" s="4"/>
      <c r="BL49" s="3"/>
      <c r="BM49" s="4"/>
      <c r="BN49" s="4"/>
      <c r="BO49" s="4"/>
      <c r="BP49" s="4"/>
      <c r="BQ49" s="4"/>
      <c r="BR49" s="4"/>
      <c r="BS49" s="581">
        <f>'Kişiye Özel Hastalık Sorgu'!C52</f>
      </c>
      <c r="BT49" s="580"/>
      <c r="BU49" s="580"/>
      <c r="BV49" s="580"/>
      <c r="BW49" s="319">
        <f>VLOOKUP(BS48,'Esma Ebced'!$B$5:$E$103,3,0)</f>
      </c>
      <c r="BX49" s="319"/>
      <c r="BY49" s="319"/>
      <c r="BZ49" s="585"/>
      <c r="CA49" s="1"/>
      <c r="CB49" s="1"/>
      <c r="CC49" s="383"/>
      <c r="CD49" s="1"/>
    </row>
    <row x14ac:dyDescent="0.25" r="50" customHeight="1" ht="18.75">
      <c r="A50" s="367"/>
      <c r="B50" s="178"/>
      <c r="C50" s="178"/>
      <c r="D50" s="54"/>
      <c r="E50" s="531"/>
      <c r="F50" s="537" t="s">
        <v>62</v>
      </c>
      <c r="G50" s="82"/>
      <c r="H50" s="70"/>
      <c r="I50" s="70" t="s">
        <v>452</v>
      </c>
      <c r="J50" s="70"/>
      <c r="K50" s="70"/>
      <c r="L50" s="116"/>
      <c r="M50" s="489"/>
      <c r="N50" s="54"/>
      <c r="O50" s="531"/>
      <c r="P50" s="54"/>
      <c r="Q50" s="531"/>
      <c r="R50" s="54"/>
      <c r="S50" s="531"/>
      <c r="T50" s="538"/>
      <c r="U50" s="607"/>
      <c r="V50" s="4"/>
      <c r="W50" s="368"/>
      <c r="X50" s="368"/>
      <c r="Y50" s="368"/>
      <c r="Z50" s="368"/>
      <c r="AA50" s="368"/>
      <c r="AB50" s="582"/>
      <c r="AC50" s="82"/>
      <c r="AD50" s="537"/>
      <c r="AE50" s="537"/>
      <c r="AF50" s="537"/>
      <c r="AG50" s="537"/>
      <c r="AH50" s="537"/>
      <c r="AI50" s="613"/>
      <c r="AJ50" s="613"/>
      <c r="AK50" s="208"/>
      <c r="AL50" s="368"/>
      <c r="AM50" s="4"/>
      <c r="AN50" s="122"/>
      <c r="AO50" s="591">
        <f>_xlfn.CONCAT(MID(AS48,_xlfn.SEQUENCE(LEN(AS48)),1)&amp;" ")</f>
      </c>
      <c r="AP50" s="474"/>
      <c r="AQ50" s="475"/>
      <c r="AR50" s="475"/>
      <c r="AS50" s="475"/>
      <c r="AT50" s="475"/>
      <c r="AU50" s="475"/>
      <c r="AV50" s="475"/>
      <c r="AW50" s="4"/>
      <c r="AX50" s="4"/>
      <c r="AY50" s="4"/>
      <c r="AZ50" s="4"/>
      <c r="BA50" s="368"/>
      <c r="BB50" s="4"/>
      <c r="BC50" s="4"/>
      <c r="BD50" s="4"/>
      <c r="BE50" s="4"/>
      <c r="BF50" s="4"/>
      <c r="BG50" s="208"/>
      <c r="BH50" s="507"/>
      <c r="BI50" s="4"/>
      <c r="BJ50" s="4"/>
      <c r="BK50" s="4"/>
      <c r="BL50" s="3"/>
      <c r="BM50" s="4"/>
      <c r="BN50" s="4"/>
      <c r="BO50" s="4"/>
      <c r="BP50" s="4"/>
      <c r="BQ50" s="4"/>
      <c r="BR50" s="4"/>
      <c r="BS50" s="475">
        <f>_xlfn.CONCAT(MID(BW48,_xlfn.SEQUENCE(LEN(BW48)),1)&amp;" ")</f>
      </c>
      <c r="BT50" s="474"/>
      <c r="BU50" s="474"/>
      <c r="BV50" s="474"/>
      <c r="BW50" s="474"/>
      <c r="BX50" s="474"/>
      <c r="BY50" s="474"/>
      <c r="BZ50" s="592"/>
      <c r="CA50" s="1"/>
      <c r="CB50" s="1"/>
      <c r="CC50" s="383"/>
      <c r="CD50" s="1"/>
    </row>
    <row x14ac:dyDescent="0.25" r="51" customHeight="1" ht="53.25">
      <c r="A51" s="367"/>
      <c r="B51" s="178"/>
      <c r="C51" s="178"/>
      <c r="D51" s="54"/>
      <c r="E51" s="531"/>
      <c r="F51" s="537" t="s">
        <v>63</v>
      </c>
      <c r="G51" s="82"/>
      <c r="H51" s="626"/>
      <c r="I51" s="115">
        <v>0</v>
      </c>
      <c r="J51" s="115"/>
      <c r="K51" s="116"/>
      <c r="L51" s="116"/>
      <c r="M51" s="489"/>
      <c r="N51" s="28"/>
      <c r="O51" s="97"/>
      <c r="P51" s="28"/>
      <c r="Q51" s="97"/>
      <c r="R51" s="28"/>
      <c r="S51" s="97"/>
      <c r="T51" s="627"/>
      <c r="U51" s="628"/>
      <c r="V51" s="629"/>
      <c r="W51" s="630"/>
      <c r="X51" s="630"/>
      <c r="Y51" s="630"/>
      <c r="Z51" s="630"/>
      <c r="AA51" s="630"/>
      <c r="AB51" s="582"/>
      <c r="AC51" s="82"/>
      <c r="AD51" s="537"/>
      <c r="AE51" s="537"/>
      <c r="AF51" s="537"/>
      <c r="AG51" s="537"/>
      <c r="AH51" s="537"/>
      <c r="AI51" s="631">
        <v>12</v>
      </c>
      <c r="AJ51" s="631">
        <f>AG52+12</f>
      </c>
      <c r="AK51" s="208"/>
      <c r="AL51" s="368"/>
      <c r="AM51" s="4"/>
      <c r="AN51" s="122"/>
      <c r="AO51" s="595">
        <f>MID($AO$50,37,1)</f>
      </c>
      <c r="AP51" s="596">
        <f>MID($AO$50,35,1)</f>
      </c>
      <c r="AQ51" s="597">
        <f>MID($AO$50,33,1)</f>
      </c>
      <c r="AR51" s="597">
        <f>MID($AO$50,31,1)</f>
      </c>
      <c r="AS51" s="597">
        <f>MID($AO$50,29,1)</f>
      </c>
      <c r="AT51" s="597">
        <f>MID($AO$50,27,1)</f>
      </c>
      <c r="AU51" s="597">
        <f>MID($AO$50,25,1)</f>
      </c>
      <c r="AV51" s="597">
        <f>MID($AO$50,23,1)</f>
      </c>
      <c r="AW51" s="596">
        <f>MID($AO$50,21,1)</f>
      </c>
      <c r="AX51" s="596">
        <f>MID($AO$50,19,1)</f>
      </c>
      <c r="AY51" s="596">
        <f>MID($AO$50,17,1)</f>
      </c>
      <c r="AZ51" s="596">
        <f>MID($AO$50,15,1)</f>
      </c>
      <c r="BA51" s="597">
        <f>MID($AO$50,13,1)</f>
      </c>
      <c r="BB51" s="596">
        <f>MID($AO$50,11,1)</f>
      </c>
      <c r="BC51" s="596">
        <f>MID($AO$50,9,1)</f>
      </c>
      <c r="BD51" s="596">
        <f>MID($AO$50,7,1)</f>
      </c>
      <c r="BE51" s="596">
        <f>MID($AO$50,5,1)</f>
      </c>
      <c r="BF51" s="596">
        <f>MID($AO$50,3,1)</f>
      </c>
      <c r="BG51" s="596">
        <f>MID($AO$50,1,1)</f>
      </c>
      <c r="BH51" s="598">
        <f>MID($BS$50,37,1)</f>
      </c>
      <c r="BI51" s="599">
        <f>MID($BS$50,35,1)</f>
      </c>
      <c r="BJ51" s="599">
        <f>MID($BS$50,33,1)</f>
      </c>
      <c r="BK51" s="599">
        <f>MID($BS$50,31,1)</f>
      </c>
      <c r="BL51" s="600">
        <f>MID($BS$50,29,1)</f>
      </c>
      <c r="BM51" s="599">
        <f>MID($BS$50,27,1)</f>
      </c>
      <c r="BN51" s="599">
        <f>MID($BS$50,25,1)</f>
      </c>
      <c r="BO51" s="599">
        <f>MID($BS$50,23,1)</f>
      </c>
      <c r="BP51" s="599">
        <f>MID($BS$50,21,1)</f>
      </c>
      <c r="BQ51" s="599">
        <f>MID($BS$50,19,1)</f>
      </c>
      <c r="BR51" s="599">
        <f>MID($BS$50,17,1)</f>
      </c>
      <c r="BS51" s="600">
        <f>MID($BS$50,15,1)</f>
      </c>
      <c r="BT51" s="599">
        <f>MID($BS$50,13,1)</f>
      </c>
      <c r="BU51" s="599">
        <f>MID($BS$50,11,1)</f>
      </c>
      <c r="BV51" s="599">
        <f>MID($BS$50,9,1)</f>
      </c>
      <c r="BW51" s="599">
        <f>MID($BS$50,7,1)</f>
      </c>
      <c r="BX51" s="599">
        <f>MID($BS$50,5,1)</f>
      </c>
      <c r="BY51" s="599">
        <f>MID($BS$50,3,1)</f>
      </c>
      <c r="BZ51" s="601">
        <f>MID($BS$50,1,1)</f>
      </c>
      <c r="CA51" s="1"/>
      <c r="CB51" s="1"/>
      <c r="CC51" s="383"/>
      <c r="CD51" s="1"/>
    </row>
    <row x14ac:dyDescent="0.25" r="52" customHeight="1" ht="28.5">
      <c r="A52" s="367"/>
      <c r="B52" s="178"/>
      <c r="C52" s="178"/>
      <c r="D52" s="54"/>
      <c r="E52" s="531"/>
      <c r="F52" s="54"/>
      <c r="G52" s="531"/>
      <c r="H52" s="626"/>
      <c r="I52" s="116"/>
      <c r="J52" s="116"/>
      <c r="K52" s="116"/>
      <c r="L52" s="116"/>
      <c r="M52" s="489"/>
      <c r="N52" s="54"/>
      <c r="O52" s="531"/>
      <c r="P52" s="54"/>
      <c r="Q52" s="115"/>
      <c r="R52" s="507"/>
      <c r="S52" s="115"/>
      <c r="T52" s="632"/>
      <c r="U52" s="633"/>
      <c r="V52" s="507"/>
      <c r="W52" s="115"/>
      <c r="X52" s="368"/>
      <c r="Y52" s="368"/>
      <c r="Z52" s="368"/>
      <c r="AA52" s="368"/>
      <c r="AB52" s="634" t="s">
        <v>68</v>
      </c>
      <c r="AC52" s="82"/>
      <c r="AD52" s="635">
        <f>W42</f>
      </c>
      <c r="AE52" s="635"/>
      <c r="AF52" s="537"/>
      <c r="AG52" s="635">
        <f>X42</f>
      </c>
      <c r="AH52" s="635"/>
      <c r="AI52" s="82"/>
      <c r="AJ52" s="82"/>
      <c r="AK52" s="208"/>
      <c r="AL52" s="368"/>
      <c r="AM52" s="4"/>
      <c r="AN52" s="28" t="s">
        <v>449</v>
      </c>
      <c r="AO52" s="603">
        <f>IFERROR(HLOOKUP(AO51,'Herkes İçin Genel Hastalık Esma'!$F$6:$CA$10,2,0),"")</f>
      </c>
      <c r="AP52" s="604">
        <f>IFERROR(HLOOKUP(AP51,'Herkes İçin Genel Hastalık Esma'!$F$6:$CA$10,2,0),"")</f>
      </c>
      <c r="AQ52" s="604">
        <f>IFERROR(HLOOKUP(AQ51,'Herkes İçin Genel Hastalık Esma'!$F$6:$CA$10,2,0),"")</f>
      </c>
      <c r="AR52" s="604">
        <f>IFERROR(HLOOKUP(AR51,'Herkes İçin Genel Hastalık Esma'!$F$6:$CA$10,2,0),"")</f>
      </c>
      <c r="AS52" s="604">
        <f>IFERROR(HLOOKUP(AS51,'Herkes İçin Genel Hastalık Esma'!$F$6:$CA$10,2,0),"")</f>
      </c>
      <c r="AT52" s="604">
        <f>IFERROR(HLOOKUP(AT51,'Herkes İçin Genel Hastalık Esma'!$F$6:$CA$10,2,0),"")</f>
      </c>
      <c r="AU52" s="604">
        <f>IFERROR(HLOOKUP(AU51,'Herkes İçin Genel Hastalık Esma'!$F$6:$CA$10,2,0),"")</f>
      </c>
      <c r="AV52" s="604">
        <f>IFERROR(HLOOKUP(AV51,'Herkes İçin Genel Hastalık Esma'!$F$6:$CA$10,2,0),"")</f>
      </c>
      <c r="AW52" s="604">
        <f>IFERROR(HLOOKUP(AW51,'Herkes İçin Genel Hastalık Esma'!$F$6:$CA$10,2,0),"")</f>
      </c>
      <c r="AX52" s="604">
        <f>IFERROR(HLOOKUP(AX51,'Herkes İçin Genel Hastalık Esma'!$F$6:$CA$10,2,0),"")</f>
      </c>
      <c r="AY52" s="604">
        <f>IFERROR(HLOOKUP(AY51,'Herkes İçin Genel Hastalık Esma'!$F$6:$CA$10,2,0),"")</f>
      </c>
      <c r="AZ52" s="604">
        <f>IFERROR(HLOOKUP(AZ51,'Herkes İçin Genel Hastalık Esma'!$F$6:$CA$10,2,0),"")</f>
      </c>
      <c r="BA52" s="604">
        <f>IFERROR(HLOOKUP(BA51,'Herkes İçin Genel Hastalık Esma'!$F$6:$CA$10,2,0),"")</f>
      </c>
      <c r="BB52" s="604">
        <f>IFERROR(HLOOKUP(BB51,'Herkes İçin Genel Hastalık Esma'!$F$6:$CA$10,2,0),"")</f>
      </c>
      <c r="BC52" s="604">
        <f>IFERROR(HLOOKUP(BC51,'Herkes İçin Genel Hastalık Esma'!$F$6:$CA$10,2,0),"")</f>
      </c>
      <c r="BD52" s="604">
        <f>IFERROR(HLOOKUP(BD51,'Herkes İçin Genel Hastalık Esma'!$F$6:$CA$10,2,0),"")</f>
      </c>
      <c r="BE52" s="604">
        <f>IFERROR(HLOOKUP(BE51,'Herkes İçin Genel Hastalık Esma'!$F$6:$CA$10,2,0),"")</f>
      </c>
      <c r="BF52" s="604">
        <f>IFERROR(HLOOKUP(BF51,'Herkes İçin Genel Hastalık Esma'!$F$6:$CA$10,2,0),"")</f>
      </c>
      <c r="BG52" s="604">
        <f>IFERROR(HLOOKUP(BG51,'Herkes İçin Genel Hastalık Esma'!$F$6:$CA$10,2,0),"")</f>
      </c>
      <c r="BH52" s="604">
        <f>IFERROR(HLOOKUP(BH51,'Herkes İçin Genel Hastalık Esma'!$F$6:$CA$10,2,0),"")</f>
      </c>
      <c r="BI52" s="604">
        <f>IFERROR(HLOOKUP(BI51,'Herkes İçin Genel Hastalık Esma'!$F$6:$CA$10,2,0),"")</f>
      </c>
      <c r="BJ52" s="604">
        <f>IFERROR(HLOOKUP(BJ51,'Herkes İçin Genel Hastalık Esma'!$F$6:$CA$10,2,0),"")</f>
      </c>
      <c r="BK52" s="604">
        <f>IFERROR(HLOOKUP(BK51,'Herkes İçin Genel Hastalık Esma'!$F$6:$CA$10,2,0),"")</f>
      </c>
      <c r="BL52" s="604">
        <f>IFERROR(HLOOKUP(BL51,'Herkes İçin Genel Hastalık Esma'!$F$6:$CA$10,2,0),"")</f>
      </c>
      <c r="BM52" s="604">
        <f>IFERROR(HLOOKUP(BM51,'Herkes İçin Genel Hastalık Esma'!$F$6:$CA$10,2,0),"")</f>
      </c>
      <c r="BN52" s="604">
        <f>IFERROR(HLOOKUP(BN51,'Herkes İçin Genel Hastalık Esma'!$F$6:$CA$10,2,0),"")</f>
      </c>
      <c r="BO52" s="604">
        <f>IFERROR(HLOOKUP(BO51,'Herkes İçin Genel Hastalık Esma'!$F$6:$CA$10,2,0),"")</f>
      </c>
      <c r="BP52" s="604">
        <f>IFERROR(HLOOKUP(BP51,'Herkes İçin Genel Hastalık Esma'!$F$6:$CA$10,2,0),"")</f>
      </c>
      <c r="BQ52" s="604">
        <f>IFERROR(HLOOKUP(BQ51,'Herkes İçin Genel Hastalık Esma'!$F$6:$CA$10,2,0),"")</f>
      </c>
      <c r="BR52" s="604">
        <f>IFERROR(HLOOKUP(BR51,'Herkes İçin Genel Hastalık Esma'!$F$6:$CA$10,2,0),"")</f>
      </c>
      <c r="BS52" s="604">
        <f>IFERROR(HLOOKUP(BS51,'Herkes İçin Genel Hastalık Esma'!$F$6:$CA$10,2,0),"")</f>
      </c>
      <c r="BT52" s="604">
        <f>IFERROR(HLOOKUP(BT51,'Herkes İçin Genel Hastalık Esma'!$F$6:$CA$10,2,0),"")</f>
      </c>
      <c r="BU52" s="604">
        <f>IFERROR(HLOOKUP(BU51,'Herkes İçin Genel Hastalık Esma'!$F$6:$CA$10,2,0),"")</f>
      </c>
      <c r="BV52" s="604">
        <f>IFERROR(HLOOKUP(BV51,'Herkes İçin Genel Hastalık Esma'!$F$6:$CA$10,2,0),"")</f>
      </c>
      <c r="BW52" s="604">
        <f>IFERROR(HLOOKUP(BW51,'Herkes İçin Genel Hastalık Esma'!$F$6:$CA$10,2,0),"")</f>
      </c>
      <c r="BX52" s="604">
        <f>IFERROR(HLOOKUP(BX51,'Herkes İçin Genel Hastalık Esma'!$F$6:$CA$10,2,0),"")</f>
      </c>
      <c r="BY52" s="604">
        <f>IFERROR(HLOOKUP(BY51,'Herkes İçin Genel Hastalık Esma'!$F$6:$CA$10,2,0),"")</f>
      </c>
      <c r="BZ52" s="605">
        <f>IFERROR(HLOOKUP(BZ51,'Herkes İçin Genel Hastalık Esma'!$F$6:$CA$10,2,0),"")</f>
      </c>
      <c r="CA52" s="1"/>
      <c r="CB52" s="1"/>
      <c r="CC52" s="383"/>
      <c r="CD52" s="1"/>
    </row>
    <row x14ac:dyDescent="0.25" r="53" customHeight="1" ht="24.75">
      <c r="A53" s="367"/>
      <c r="B53" s="178"/>
      <c r="C53" s="178"/>
      <c r="D53" s="54"/>
      <c r="E53" s="531"/>
      <c r="F53" s="54"/>
      <c r="G53" s="531"/>
      <c r="H53" s="626"/>
      <c r="I53" s="116"/>
      <c r="J53" s="116"/>
      <c r="K53" s="116"/>
      <c r="L53" s="116"/>
      <c r="M53" s="489"/>
      <c r="N53" s="54"/>
      <c r="O53" s="531"/>
      <c r="P53" s="54"/>
      <c r="Q53" s="115"/>
      <c r="R53" s="507"/>
      <c r="S53" s="115"/>
      <c r="T53" s="632"/>
      <c r="U53" s="633"/>
      <c r="V53" s="507"/>
      <c r="W53" s="115"/>
      <c r="X53" s="115"/>
      <c r="Y53" s="115"/>
      <c r="Z53" s="368"/>
      <c r="AA53" s="368"/>
      <c r="AB53" s="328"/>
      <c r="AC53" s="613"/>
      <c r="AD53" s="547"/>
      <c r="AE53" s="636"/>
      <c r="AF53" s="636"/>
      <c r="AG53" s="636"/>
      <c r="AH53" s="636"/>
      <c r="AI53" s="631">
        <v>-12</v>
      </c>
      <c r="AJ53" s="631">
        <f>AG52-12</f>
      </c>
      <c r="AK53" s="208"/>
      <c r="AL53" s="368"/>
      <c r="AM53" s="4"/>
      <c r="AN53" s="28" t="s">
        <v>61</v>
      </c>
      <c r="AO53" s="611">
        <f>IFERROR(HLOOKUP(AO51,'Herkes İçin Genel Hastalık Esma'!$F$6:$CA$10,3,0),"")</f>
      </c>
      <c r="AP53" s="351">
        <f>IFERROR(HLOOKUP(AP51,'Herkes İçin Genel Hastalık Esma'!$F$6:$CA$10,3,0),"")</f>
      </c>
      <c r="AQ53" s="510">
        <f>IFERROR(HLOOKUP(AQ51,'Herkes İçin Genel Hastalık Esma'!$F$6:$CA$10,3,0),"")</f>
      </c>
      <c r="AR53" s="510">
        <f>IFERROR(HLOOKUP(AR51,'Herkes İçin Genel Hastalık Esma'!$F$6:$CA$10,3,0),"")</f>
      </c>
      <c r="AS53" s="510">
        <f>IFERROR(HLOOKUP(AS51,'Herkes İçin Genel Hastalık Esma'!$F$6:$CA$10,3,0),"")</f>
      </c>
      <c r="AT53" s="510">
        <f>IFERROR(HLOOKUP(AT51,'Herkes İçin Genel Hastalık Esma'!$F$6:$CA$10,3,0),"")</f>
      </c>
      <c r="AU53" s="510">
        <f>IFERROR(HLOOKUP(AU51,'Herkes İçin Genel Hastalık Esma'!$F$6:$CA$10,3,0),"")</f>
      </c>
      <c r="AV53" s="510">
        <f>IFERROR(HLOOKUP(AV51,'Herkes İçin Genel Hastalık Esma'!$F$6:$CA$10,3,0),"")</f>
      </c>
      <c r="AW53" s="351">
        <f>IFERROR(HLOOKUP(AW51,'Herkes İçin Genel Hastalık Esma'!$F$6:$CA$10,3,0),"")</f>
      </c>
      <c r="AX53" s="351">
        <f>IFERROR(HLOOKUP(AX51,'Herkes İçin Genel Hastalık Esma'!$F$6:$CA$10,3,0),"")</f>
      </c>
      <c r="AY53" s="351">
        <f>IFERROR(HLOOKUP(AY51,'Herkes İçin Genel Hastalık Esma'!$F$6:$CA$10,3,0),"")</f>
      </c>
      <c r="AZ53" s="351">
        <f>IFERROR(HLOOKUP(AZ51,'Herkes İçin Genel Hastalık Esma'!$F$6:$CA$10,3,0),"")</f>
      </c>
      <c r="BA53" s="510">
        <f>IFERROR(HLOOKUP(BA51,'Herkes İçin Genel Hastalık Esma'!$F$6:$CA$10,3,0),"")</f>
      </c>
      <c r="BB53" s="351">
        <f>IFERROR(HLOOKUP(BB51,'Herkes İçin Genel Hastalık Esma'!$F$6:$CA$10,3,0),"")</f>
      </c>
      <c r="BC53" s="351">
        <f>IFERROR(HLOOKUP(BC51,'Herkes İçin Genel Hastalık Esma'!$F$6:$CA$10,3,0),"")</f>
      </c>
      <c r="BD53" s="351">
        <f>IFERROR(HLOOKUP(BD51,'Herkes İçin Genel Hastalık Esma'!$F$6:$CA$10,3,0),"")</f>
      </c>
      <c r="BE53" s="351">
        <f>IFERROR(HLOOKUP(BE51,'Herkes İçin Genel Hastalık Esma'!$F$6:$CA$10,3,0),"")</f>
      </c>
      <c r="BF53" s="351">
        <f>IFERROR(HLOOKUP(BF51,'Herkes İçin Genel Hastalık Esma'!$F$6:$CA$10,3,0),"")</f>
      </c>
      <c r="BG53" s="351">
        <f>IFERROR(HLOOKUP(BG51,'Herkes İçin Genel Hastalık Esma'!$F$6:$CA$10,3,0),"")</f>
      </c>
      <c r="BH53" s="351">
        <f>IFERROR(HLOOKUP(BH51,'Herkes İçin Genel Hastalık Esma'!$F$6:$CA$10,3,0),"")</f>
      </c>
      <c r="BI53" s="351">
        <f>IFERROR(HLOOKUP(BI51,'Herkes İçin Genel Hastalık Esma'!$F$6:$CA$10,3,0),"")</f>
      </c>
      <c r="BJ53" s="351">
        <f>IFERROR(HLOOKUP(BJ51,'Herkes İçin Genel Hastalık Esma'!$F$6:$CA$10,3,0),"")</f>
      </c>
      <c r="BK53" s="351">
        <f>IFERROR(HLOOKUP(BK51,'Herkes İçin Genel Hastalık Esma'!$F$6:$CA$10,3,0),"")</f>
      </c>
      <c r="BL53" s="510">
        <f>IFERROR(HLOOKUP(BL51,'Herkes İçin Genel Hastalık Esma'!$F$6:$CA$10,3,0),"")</f>
      </c>
      <c r="BM53" s="351">
        <f>IFERROR(HLOOKUP(BM51,'Herkes İçin Genel Hastalık Esma'!$F$6:$CA$10,3,0),"")</f>
      </c>
      <c r="BN53" s="351">
        <f>IFERROR(HLOOKUP(BN51,'Herkes İçin Genel Hastalık Esma'!$F$6:$CA$10,3,0),"")</f>
      </c>
      <c r="BO53" s="351">
        <f>IFERROR(HLOOKUP(BO51,'Herkes İçin Genel Hastalık Esma'!$F$6:$CA$10,3,0),"")</f>
      </c>
      <c r="BP53" s="351">
        <f>IFERROR(HLOOKUP(BP51,'Herkes İçin Genel Hastalık Esma'!$F$6:$CA$10,3,0),"")</f>
      </c>
      <c r="BQ53" s="351">
        <f>IFERROR(HLOOKUP(BQ51,'Herkes İçin Genel Hastalık Esma'!$F$6:$CA$10,3,0),"")</f>
      </c>
      <c r="BR53" s="351">
        <f>IFERROR(HLOOKUP(BR51,'Herkes İçin Genel Hastalık Esma'!$F$6:$CA$10,3,0),"")</f>
      </c>
      <c r="BS53" s="510">
        <f>IFERROR(HLOOKUP(BS51,'Herkes İçin Genel Hastalık Esma'!$F$6:$CA$10,3,0),"")</f>
      </c>
      <c r="BT53" s="351">
        <f>IFERROR(HLOOKUP(BT51,'Herkes İçin Genel Hastalık Esma'!$F$6:$CA$10,3,0),"")</f>
      </c>
      <c r="BU53" s="351">
        <f>IFERROR(HLOOKUP(BU51,'Herkes İçin Genel Hastalık Esma'!$F$6:$CA$10,3,0),"")</f>
      </c>
      <c r="BV53" s="351">
        <f>IFERROR(HLOOKUP(BV51,'Herkes İçin Genel Hastalık Esma'!$F$6:$CA$10,3,0),"")</f>
      </c>
      <c r="BW53" s="351">
        <f>IFERROR(HLOOKUP(BW51,'Herkes İçin Genel Hastalık Esma'!$F$6:$CA$10,3,0),"")</f>
      </c>
      <c r="BX53" s="351">
        <f>IFERROR(HLOOKUP(BX51,'Herkes İçin Genel Hastalık Esma'!$F$6:$CA$10,3,0),"")</f>
      </c>
      <c r="BY53" s="351">
        <f>IFERROR(HLOOKUP(BY51,'Herkes İçin Genel Hastalık Esma'!$F$6:$CA$10,3,0),"")</f>
      </c>
      <c r="BZ53" s="612">
        <f>IFERROR(HLOOKUP(BZ51,'Herkes İçin Genel Hastalık Esma'!$F$6:$CA$10,3,0),"")</f>
      </c>
      <c r="CA53" s="1"/>
      <c r="CB53" s="1"/>
      <c r="CC53" s="383"/>
      <c r="CD53" s="1"/>
    </row>
    <row x14ac:dyDescent="0.25" r="54" customHeight="1" ht="33.75">
      <c r="A54" s="367"/>
      <c r="B54" s="1"/>
      <c r="C54" s="1"/>
      <c r="D54" s="4"/>
      <c r="E54" s="3"/>
      <c r="F54" s="4"/>
      <c r="G54" s="3"/>
      <c r="H54" s="626"/>
      <c r="I54" s="116"/>
      <c r="J54" s="116"/>
      <c r="K54" s="116"/>
      <c r="L54" s="116"/>
      <c r="M54" s="489"/>
      <c r="N54" s="637"/>
      <c r="O54" s="638"/>
      <c r="P54" s="637"/>
      <c r="Q54" s="638"/>
      <c r="R54" s="637"/>
      <c r="S54" s="638"/>
      <c r="T54" s="639"/>
      <c r="U54" s="640"/>
      <c r="V54" s="641"/>
      <c r="W54" s="642"/>
      <c r="X54" s="619"/>
      <c r="Y54" s="619"/>
      <c r="Z54" s="305"/>
      <c r="AA54" s="305"/>
      <c r="AB54" s="643"/>
      <c r="AC54" s="644"/>
      <c r="AD54" s="645"/>
      <c r="AE54" s="645"/>
      <c r="AF54" s="645"/>
      <c r="AG54" s="645"/>
      <c r="AH54" s="645"/>
      <c r="AI54" s="646"/>
      <c r="AJ54" s="646"/>
      <c r="AK54" s="208"/>
      <c r="AL54" s="368"/>
      <c r="AM54" s="4"/>
      <c r="AN54" s="28" t="s">
        <v>450</v>
      </c>
      <c r="AO54" s="603">
        <f>IFERROR(HLOOKUP(AO51,'Herkes İçin Genel Hastalık Esma'!$F$6:$CA$10,4,0),"")</f>
      </c>
      <c r="AP54" s="604">
        <f>IFERROR(HLOOKUP(AP51,'Herkes İçin Genel Hastalık Esma'!$F$6:$CA$10,4,0),"")</f>
      </c>
      <c r="AQ54" s="604">
        <f>IFERROR(HLOOKUP(AQ51,'Herkes İçin Genel Hastalık Esma'!$F$6:$CA$10,4,0),"")</f>
      </c>
      <c r="AR54" s="604">
        <f>IFERROR(HLOOKUP(AR51,'Herkes İçin Genel Hastalık Esma'!$F$6:$CA$10,4,0),"")</f>
      </c>
      <c r="AS54" s="604">
        <f>IFERROR(HLOOKUP(AS51,'Herkes İçin Genel Hastalık Esma'!$F$6:$CA$10,4,0),"")</f>
      </c>
      <c r="AT54" s="604">
        <f>IFERROR(HLOOKUP(AT51,'Herkes İçin Genel Hastalık Esma'!$F$6:$CA$10,4,0),"")</f>
      </c>
      <c r="AU54" s="604">
        <f>IFERROR(HLOOKUP(AU51,'Herkes İçin Genel Hastalık Esma'!$F$6:$CA$10,4,0),"")</f>
      </c>
      <c r="AV54" s="604">
        <f>IFERROR(HLOOKUP(AV51,'Herkes İçin Genel Hastalık Esma'!$F$6:$CA$10,4,0),"")</f>
      </c>
      <c r="AW54" s="604">
        <f>IFERROR(HLOOKUP(AW51,'Herkes İçin Genel Hastalık Esma'!$F$6:$CA$10,4,0),"")</f>
      </c>
      <c r="AX54" s="604">
        <f>IFERROR(HLOOKUP(AX51,'Herkes İçin Genel Hastalık Esma'!$F$6:$CA$10,4,0),"")</f>
      </c>
      <c r="AY54" s="604">
        <f>IFERROR(HLOOKUP(AY51,'Herkes İçin Genel Hastalık Esma'!$F$6:$CA$10,4,0),"")</f>
      </c>
      <c r="AZ54" s="604">
        <f>IFERROR(HLOOKUP(AZ51,'Herkes İçin Genel Hastalık Esma'!$F$6:$CA$10,4,0),"")</f>
      </c>
      <c r="BA54" s="604">
        <f>IFERROR(HLOOKUP(BA51,'Herkes İçin Genel Hastalık Esma'!$F$6:$CA$10,4,0),"")</f>
      </c>
      <c r="BB54" s="604">
        <f>IFERROR(HLOOKUP(BB51,'Herkes İçin Genel Hastalık Esma'!$F$6:$CA$10,4,0),"")</f>
      </c>
      <c r="BC54" s="604">
        <f>IFERROR(HLOOKUP(BC51,'Herkes İçin Genel Hastalık Esma'!$F$6:$CA$10,4,0),"")</f>
      </c>
      <c r="BD54" s="604">
        <f>IFERROR(HLOOKUP(BD51,'Herkes İçin Genel Hastalık Esma'!$F$6:$CA$10,4,0),"")</f>
      </c>
      <c r="BE54" s="604">
        <f>IFERROR(HLOOKUP(BE51,'Herkes İçin Genel Hastalık Esma'!$F$6:$CA$10,4,0),"")</f>
      </c>
      <c r="BF54" s="604">
        <f>IFERROR(HLOOKUP(BF51,'Herkes İçin Genel Hastalık Esma'!$F$6:$CA$10,4,0),"")</f>
      </c>
      <c r="BG54" s="604">
        <f>IFERROR(HLOOKUP(BG51,'Herkes İçin Genel Hastalık Esma'!$F$6:$CA$10,4,0),"")</f>
      </c>
      <c r="BH54" s="604">
        <f>IFERROR(HLOOKUP(BH51,'Herkes İçin Genel Hastalık Esma'!$F$6:$CA$10,4,0),"")</f>
      </c>
      <c r="BI54" s="604">
        <f>IFERROR(HLOOKUP(BI51,'Herkes İçin Genel Hastalık Esma'!$F$6:$CA$10,4,0),"")</f>
      </c>
      <c r="BJ54" s="604">
        <f>IFERROR(HLOOKUP(BJ51,'Herkes İçin Genel Hastalık Esma'!$F$6:$CA$10,4,0),"")</f>
      </c>
      <c r="BK54" s="604">
        <f>IFERROR(HLOOKUP(BK51,'Herkes İçin Genel Hastalık Esma'!$F$6:$CA$10,4,0),"")</f>
      </c>
      <c r="BL54" s="604">
        <f>IFERROR(HLOOKUP(BL51,'Herkes İçin Genel Hastalık Esma'!$F$6:$CA$10,4,0),"")</f>
      </c>
      <c r="BM54" s="604">
        <f>IFERROR(HLOOKUP(BM51,'Herkes İçin Genel Hastalık Esma'!$F$6:$CA$10,4,0),"")</f>
      </c>
      <c r="BN54" s="604">
        <f>IFERROR(HLOOKUP(BN51,'Herkes İçin Genel Hastalık Esma'!$F$6:$CA$10,4,0),"")</f>
      </c>
      <c r="BO54" s="604">
        <f>IFERROR(HLOOKUP(BO51,'Herkes İçin Genel Hastalık Esma'!$F$6:$CA$10,4,0),"")</f>
      </c>
      <c r="BP54" s="604">
        <f>IFERROR(HLOOKUP(BP51,'Herkes İçin Genel Hastalık Esma'!$F$6:$CA$10,4,0),"")</f>
      </c>
      <c r="BQ54" s="604">
        <f>IFERROR(HLOOKUP(BQ51,'Herkes İçin Genel Hastalık Esma'!$F$6:$CA$10,4,0),"")</f>
      </c>
      <c r="BR54" s="604">
        <f>IFERROR(HLOOKUP(BR51,'Herkes İçin Genel Hastalık Esma'!$F$6:$CA$10,4,0),"")</f>
      </c>
      <c r="BS54" s="604">
        <f>IFERROR(HLOOKUP(BS51,'Herkes İçin Genel Hastalık Esma'!$F$6:$CA$10,4,0),"")</f>
      </c>
      <c r="BT54" s="604">
        <f>IFERROR(HLOOKUP(BT51,'Herkes İçin Genel Hastalık Esma'!$F$6:$CA$10,4,0),"")</f>
      </c>
      <c r="BU54" s="604">
        <f>IFERROR(HLOOKUP(BU51,'Herkes İçin Genel Hastalık Esma'!$F$6:$CA$10,4,0),"")</f>
      </c>
      <c r="BV54" s="604">
        <f>IFERROR(HLOOKUP(BV51,'Herkes İçin Genel Hastalık Esma'!$F$6:$CA$10,4,0),"")</f>
      </c>
      <c r="BW54" s="604">
        <f>IFERROR(HLOOKUP(BW51,'Herkes İçin Genel Hastalık Esma'!$F$6:$CA$10,4,0),"")</f>
      </c>
      <c r="BX54" s="604">
        <f>IFERROR(HLOOKUP(BX51,'Herkes İçin Genel Hastalık Esma'!$F$6:$CA$10,4,0),"")</f>
      </c>
      <c r="BY54" s="604">
        <f>IFERROR(HLOOKUP(BY51,'Herkes İçin Genel Hastalık Esma'!$F$6:$CA$10,4,0),"")</f>
      </c>
      <c r="BZ54" s="605">
        <f>IFERROR(HLOOKUP(BZ51,'Herkes İçin Genel Hastalık Esma'!$F$6:$CA$10,4,0),"")</f>
      </c>
      <c r="CA54" s="1"/>
      <c r="CB54" s="1"/>
      <c r="CC54" s="383"/>
      <c r="CD54" s="1"/>
    </row>
    <row x14ac:dyDescent="0.25" r="55" customHeight="1" ht="30">
      <c r="A55" s="367"/>
      <c r="B55" s="1"/>
      <c r="C55" s="1"/>
      <c r="D55" s="4"/>
      <c r="E55" s="3"/>
      <c r="F55" s="4"/>
      <c r="G55" s="3"/>
      <c r="H55" s="3"/>
      <c r="I55" s="626"/>
      <c r="J55" s="626"/>
      <c r="K55" s="626"/>
      <c r="L55" s="626"/>
      <c r="M55" s="647"/>
      <c r="N55" s="637"/>
      <c r="O55" s="638"/>
      <c r="P55" s="637"/>
      <c r="Q55" s="638"/>
      <c r="R55" s="637"/>
      <c r="S55" s="638"/>
      <c r="T55" s="639"/>
      <c r="U55" s="648"/>
      <c r="V55" s="649" t="s">
        <v>453</v>
      </c>
      <c r="W55" s="650"/>
      <c r="X55" s="650"/>
      <c r="Y55" s="650"/>
      <c r="Z55" s="650"/>
      <c r="AA55" s="368"/>
      <c r="AB55" s="582"/>
      <c r="AC55" s="82"/>
      <c r="AD55" s="537"/>
      <c r="AE55" s="537"/>
      <c r="AF55" s="537"/>
      <c r="AG55" s="537"/>
      <c r="AH55" s="537"/>
      <c r="AI55" s="651">
        <v>12</v>
      </c>
      <c r="AJ55" s="651">
        <f>AG56+12</f>
      </c>
      <c r="AK55" s="208"/>
      <c r="AL55" s="368"/>
      <c r="AM55" s="4"/>
      <c r="AN55" s="28" t="s">
        <v>451</v>
      </c>
      <c r="AO55" s="614">
        <f>IFERROR(HLOOKUP(AO51,'Herkes İçin Genel Hastalık Esma'!$F$6:$CA$10,5,0),"")</f>
      </c>
      <c r="AP55" s="495">
        <f>IFERROR(HLOOKUP(AP51,'Herkes İçin Genel Hastalık Esma'!$F$6:$CA$10,5,0),"")</f>
      </c>
      <c r="AQ55" s="494">
        <f>IFERROR(HLOOKUP(AQ51,'Herkes İçin Genel Hastalık Esma'!$F$6:$CA$10,5,0),"")</f>
      </c>
      <c r="AR55" s="494">
        <f>IFERROR(HLOOKUP(AR51,'Herkes İçin Genel Hastalık Esma'!$F$6:$CA$10,5,0),"")</f>
      </c>
      <c r="AS55" s="494">
        <f>IFERROR(HLOOKUP(AS51,'Herkes İçin Genel Hastalık Esma'!$F$6:$CA$10,5,0),"")</f>
      </c>
      <c r="AT55" s="494">
        <f>IFERROR(HLOOKUP(AT51,'Herkes İçin Genel Hastalık Esma'!$F$6:$CA$10,5,0),"")</f>
      </c>
      <c r="AU55" s="494">
        <f>IFERROR(HLOOKUP(AU51,'Herkes İçin Genel Hastalık Esma'!$F$6:$CA$10,5,0),"")</f>
      </c>
      <c r="AV55" s="494">
        <f>IFERROR(HLOOKUP(AV51,'Herkes İçin Genel Hastalık Esma'!$F$6:$CA$10,5,0),"")</f>
      </c>
      <c r="AW55" s="495">
        <f>IFERROR(HLOOKUP(AW51,'Herkes İçin Genel Hastalık Esma'!$F$6:$CA$10,5,0),"")</f>
      </c>
      <c r="AX55" s="495">
        <f>IFERROR(HLOOKUP(AX51,'Herkes İçin Genel Hastalık Esma'!$F$6:$CA$10,5,0),"")</f>
      </c>
      <c r="AY55" s="495">
        <f>IFERROR(HLOOKUP(AY51,'Herkes İçin Genel Hastalık Esma'!$F$6:$CA$10,5,0),"")</f>
      </c>
      <c r="AZ55" s="495">
        <f>IFERROR(HLOOKUP(AZ51,'Herkes İçin Genel Hastalık Esma'!$F$6:$CA$10,5,0),"")</f>
      </c>
      <c r="BA55" s="494">
        <f>IFERROR(HLOOKUP(BA51,'Herkes İçin Genel Hastalık Esma'!$F$6:$CA$10,5,0),"")</f>
      </c>
      <c r="BB55" s="495">
        <f>IFERROR(HLOOKUP(BB51,'Herkes İçin Genel Hastalık Esma'!$F$6:$CA$10,5,0),"")</f>
      </c>
      <c r="BC55" s="495">
        <f>IFERROR(HLOOKUP(BC51,'Herkes İçin Genel Hastalık Esma'!$F$6:$CA$10,5,0),"")</f>
      </c>
      <c r="BD55" s="495">
        <f>IFERROR(HLOOKUP(BD51,'Herkes İçin Genel Hastalık Esma'!$F$6:$CA$10,5,0),"")</f>
      </c>
      <c r="BE55" s="495">
        <f>IFERROR(HLOOKUP(BE51,'Herkes İçin Genel Hastalık Esma'!$F$6:$CA$10,5,0),"")</f>
      </c>
      <c r="BF55" s="495">
        <f>IFERROR(HLOOKUP(BF51,'Herkes İçin Genel Hastalık Esma'!$F$6:$CA$10,5,0),"")</f>
      </c>
      <c r="BG55" s="495">
        <f>IFERROR(HLOOKUP(BG51,'Herkes İçin Genel Hastalık Esma'!$F$6:$CA$10,5,0),"")</f>
      </c>
      <c r="BH55" s="495">
        <f>IFERROR(HLOOKUP(BH51,'Herkes İçin Genel Hastalık Esma'!$F$6:$CA$10,5,0),"")</f>
      </c>
      <c r="BI55" s="495">
        <f>IFERROR(HLOOKUP(BI51,'Herkes İçin Genel Hastalık Esma'!$F$6:$CA$10,5,0),"")</f>
      </c>
      <c r="BJ55" s="495">
        <f>IFERROR(HLOOKUP(BJ51,'Herkes İçin Genel Hastalık Esma'!$F$6:$CA$10,5,0),"")</f>
      </c>
      <c r="BK55" s="495">
        <f>IFERROR(HLOOKUP(BK51,'Herkes İçin Genel Hastalık Esma'!$F$6:$CA$10,5,0),"")</f>
      </c>
      <c r="BL55" s="494">
        <f>IFERROR(HLOOKUP(BL51,'Herkes İçin Genel Hastalık Esma'!$F$6:$CA$10,5,0),"")</f>
      </c>
      <c r="BM55" s="495">
        <f>IFERROR(HLOOKUP(BM51,'Herkes İçin Genel Hastalık Esma'!$F$6:$CA$10,5,0),"")</f>
      </c>
      <c r="BN55" s="495">
        <f>IFERROR(HLOOKUP(BN51,'Herkes İçin Genel Hastalık Esma'!$F$6:$CA$10,5,0),"")</f>
      </c>
      <c r="BO55" s="495">
        <f>IFERROR(HLOOKUP(BO51,'Herkes İçin Genel Hastalık Esma'!$F$6:$CA$10,5,0),"")</f>
      </c>
      <c r="BP55" s="495">
        <f>IFERROR(HLOOKUP(BP51,'Herkes İçin Genel Hastalık Esma'!$F$6:$CA$10,5,0),"")</f>
      </c>
      <c r="BQ55" s="495">
        <f>IFERROR(HLOOKUP(BQ51,'Herkes İçin Genel Hastalık Esma'!$F$6:$CA$10,5,0),"")</f>
      </c>
      <c r="BR55" s="495">
        <f>IFERROR(HLOOKUP(BR51,'Herkes İçin Genel Hastalık Esma'!$F$6:$CA$10,5,0),"")</f>
      </c>
      <c r="BS55" s="494">
        <f>IFERROR(HLOOKUP(BS51,'Herkes İçin Genel Hastalık Esma'!$F$6:$CA$10,5,0),"")</f>
      </c>
      <c r="BT55" s="495">
        <f>IFERROR(HLOOKUP(BT51,'Herkes İçin Genel Hastalık Esma'!$F$6:$CA$10,5,0),"")</f>
      </c>
      <c r="BU55" s="495">
        <f>IFERROR(HLOOKUP(BU51,'Herkes İçin Genel Hastalık Esma'!$F$6:$CA$10,5,0),"")</f>
      </c>
      <c r="BV55" s="495">
        <f>IFERROR(HLOOKUP(BV51,'Herkes İçin Genel Hastalık Esma'!$F$6:$CA$10,5,0),"")</f>
      </c>
      <c r="BW55" s="495">
        <f>IFERROR(HLOOKUP(BW51,'Herkes İçin Genel Hastalık Esma'!$F$6:$CA$10,5,0),"")</f>
      </c>
      <c r="BX55" s="495">
        <f>IFERROR(HLOOKUP(BX51,'Herkes İçin Genel Hastalık Esma'!$F$6:$CA$10,5,0),"")</f>
      </c>
      <c r="BY55" s="495">
        <f>IFERROR(HLOOKUP(BY51,'Herkes İçin Genel Hastalık Esma'!$F$6:$CA$10,5,0),"")</f>
      </c>
      <c r="BZ55" s="615">
        <f>IFERROR(HLOOKUP(BZ51,'Herkes İçin Genel Hastalık Esma'!$F$6:$CA$10,5,0),"")</f>
      </c>
      <c r="CA55" s="1"/>
      <c r="CB55" s="1"/>
      <c r="CC55" s="383"/>
      <c r="CD55" s="1"/>
    </row>
    <row x14ac:dyDescent="0.25" r="56" customHeight="1" ht="30.75">
      <c r="A56" s="367"/>
      <c r="B56" s="1"/>
      <c r="C56" s="1"/>
      <c r="D56" s="4"/>
      <c r="E56" s="3"/>
      <c r="F56" s="4"/>
      <c r="G56" s="3"/>
      <c r="H56" s="3"/>
      <c r="I56" s="3"/>
      <c r="J56" s="3"/>
      <c r="K56" s="3"/>
      <c r="L56" s="3"/>
      <c r="M56" s="4"/>
      <c r="N56" s="637"/>
      <c r="O56" s="638"/>
      <c r="P56" s="637"/>
      <c r="Q56" s="638"/>
      <c r="R56" s="637"/>
      <c r="S56" s="638"/>
      <c r="T56" s="639"/>
      <c r="U56" s="648"/>
      <c r="V56" s="652"/>
      <c r="W56" s="653"/>
      <c r="X56" s="653"/>
      <c r="Y56" s="653"/>
      <c r="Z56" s="653"/>
      <c r="AA56" s="368"/>
      <c r="AB56" s="654" t="s">
        <v>62</v>
      </c>
      <c r="AC56" s="82"/>
      <c r="AD56" s="655">
        <f>W44</f>
      </c>
      <c r="AE56" s="655"/>
      <c r="AF56" s="537"/>
      <c r="AG56" s="655">
        <f>X44</f>
      </c>
      <c r="AH56" s="655"/>
      <c r="AI56" s="82"/>
      <c r="AJ56" s="82"/>
      <c r="AK56" s="208"/>
      <c r="AL56" s="368"/>
      <c r="AM56" s="4"/>
      <c r="AN56" s="122"/>
      <c r="AO56" s="617"/>
      <c r="AP56" s="618"/>
      <c r="AQ56" s="656"/>
      <c r="AR56" s="305"/>
      <c r="AS56" s="305"/>
      <c r="AT56" s="305"/>
      <c r="AU56" s="305"/>
      <c r="AV56" s="305"/>
      <c r="AW56" s="4"/>
      <c r="AX56" s="4"/>
      <c r="AY56" s="4"/>
      <c r="AZ56" s="4"/>
      <c r="BA56" s="368"/>
      <c r="BB56" s="4"/>
      <c r="BC56" s="4"/>
      <c r="BD56" s="4"/>
      <c r="BE56" s="4"/>
      <c r="BF56" s="4"/>
      <c r="BG56" s="208"/>
      <c r="BH56" s="657"/>
      <c r="BI56" s="4"/>
      <c r="BJ56" s="4"/>
      <c r="BK56" s="4"/>
      <c r="BL56" s="3"/>
      <c r="BM56" s="4"/>
      <c r="BN56" s="4"/>
      <c r="BO56" s="4"/>
      <c r="BP56" s="4"/>
      <c r="BQ56" s="4"/>
      <c r="BR56" s="4"/>
      <c r="BS56" s="3"/>
      <c r="BT56" s="4"/>
      <c r="BU56" s="4"/>
      <c r="BV56" s="4"/>
      <c r="BW56" s="4"/>
      <c r="BX56" s="4"/>
      <c r="BY56" s="4"/>
      <c r="BZ56" s="42"/>
      <c r="CA56" s="1"/>
      <c r="CB56" s="1"/>
      <c r="CC56" s="383"/>
      <c r="CD56" s="1"/>
    </row>
    <row x14ac:dyDescent="0.25" r="57" customHeight="1" ht="36.75">
      <c r="A57" s="367"/>
      <c r="B57" s="1"/>
      <c r="C57" s="1"/>
      <c r="D57" s="4"/>
      <c r="E57" s="3"/>
      <c r="F57" s="4"/>
      <c r="G57" s="3"/>
      <c r="H57" s="3"/>
      <c r="I57" s="3"/>
      <c r="J57" s="3"/>
      <c r="K57" s="3"/>
      <c r="L57" s="3"/>
      <c r="M57" s="4"/>
      <c r="N57" s="637"/>
      <c r="O57" s="638"/>
      <c r="P57" s="637"/>
      <c r="Q57" s="638"/>
      <c r="R57" s="637"/>
      <c r="S57" s="638"/>
      <c r="T57" s="639"/>
      <c r="U57" s="648"/>
      <c r="V57" s="652"/>
      <c r="W57" s="653"/>
      <c r="X57" s="653"/>
      <c r="Y57" s="653"/>
      <c r="Z57" s="653"/>
      <c r="AA57" s="368"/>
      <c r="AB57" s="613"/>
      <c r="AC57" s="613"/>
      <c r="AD57" s="636"/>
      <c r="AE57" s="636"/>
      <c r="AF57" s="636"/>
      <c r="AG57" s="636"/>
      <c r="AH57" s="636"/>
      <c r="AI57" s="651">
        <v>-12</v>
      </c>
      <c r="AJ57" s="651">
        <f>AG56-12</f>
      </c>
      <c r="AK57" s="208"/>
      <c r="AL57" s="368"/>
      <c r="AM57" s="4"/>
      <c r="AN57" s="122"/>
      <c r="AO57" s="624">
        <f>VLOOKUP(AO58,CHOOSE({1,2},'Esma Ebced'!C:C,'Esma Ebced'!B:B),2,0)</f>
      </c>
      <c r="AP57" s="562"/>
      <c r="AQ57" s="561"/>
      <c r="AR57" s="561"/>
      <c r="AS57" s="563">
        <f>SUBSTITUTE(AS58, " ", "")</f>
      </c>
      <c r="AT57" s="563"/>
      <c r="AU57" s="563"/>
      <c r="AV57" s="563"/>
      <c r="AW57" s="191"/>
      <c r="AX57" s="191"/>
      <c r="AY57" s="191"/>
      <c r="AZ57" s="191"/>
      <c r="BA57" s="101"/>
      <c r="BB57" s="191"/>
      <c r="BC57" s="191"/>
      <c r="BD57" s="191"/>
      <c r="BE57" s="191"/>
      <c r="BF57" s="191"/>
      <c r="BG57" s="196"/>
      <c r="BH57" s="191"/>
      <c r="BI57" s="191"/>
      <c r="BJ57" s="191"/>
      <c r="BK57" s="191"/>
      <c r="BL57" s="101"/>
      <c r="BM57" s="191"/>
      <c r="BN57" s="191"/>
      <c r="BO57" s="191"/>
      <c r="BP57" s="191"/>
      <c r="BQ57" s="191"/>
      <c r="BR57" s="191"/>
      <c r="BS57" s="564">
        <f>VLOOKUP(BS58,CHOOSE({1,2},'Esma Ebced'!C:C,'Esma Ebced'!B:B),2,0)</f>
      </c>
      <c r="BT57" s="565"/>
      <c r="BU57" s="565"/>
      <c r="BV57" s="565"/>
      <c r="BW57" s="566">
        <f>SUBSTITUTE(BW58, " ", "")</f>
      </c>
      <c r="BX57" s="566"/>
      <c r="BY57" s="566"/>
      <c r="BZ57" s="567"/>
      <c r="CA57" s="1"/>
      <c r="CB57" s="1"/>
      <c r="CC57" s="383"/>
      <c r="CD57" s="1"/>
    </row>
    <row x14ac:dyDescent="0.25" r="58" customHeight="1" ht="18.75">
      <c r="A58" s="367"/>
      <c r="B58" s="1"/>
      <c r="C58" s="1"/>
      <c r="D58" s="4"/>
      <c r="E58" s="3"/>
      <c r="F58" s="4"/>
      <c r="G58" s="3"/>
      <c r="H58" s="3"/>
      <c r="I58" s="3"/>
      <c r="J58" s="3"/>
      <c r="K58" s="3"/>
      <c r="L58" s="3"/>
      <c r="M58" s="4"/>
      <c r="N58" s="637"/>
      <c r="O58" s="638"/>
      <c r="P58" s="637"/>
      <c r="Q58" s="638"/>
      <c r="R58" s="637"/>
      <c r="S58" s="638"/>
      <c r="T58" s="639"/>
      <c r="U58" s="648"/>
      <c r="V58" s="652"/>
      <c r="W58" s="653"/>
      <c r="X58" s="653"/>
      <c r="Y58" s="653"/>
      <c r="Z58" s="653"/>
      <c r="AA58" s="368"/>
      <c r="AB58" s="368"/>
      <c r="AC58" s="368"/>
      <c r="AD58" s="4"/>
      <c r="AE58" s="4"/>
      <c r="AF58" s="4"/>
      <c r="AG58" s="4"/>
      <c r="AH58" s="4"/>
      <c r="AI58" s="3"/>
      <c r="AJ58" s="3"/>
      <c r="AK58" s="208"/>
      <c r="AL58" s="368"/>
      <c r="AM58" s="4"/>
      <c r="AN58" s="122"/>
      <c r="AO58" s="579">
        <f>'Kişiye Özel Hastalık Sorgu'!C28</f>
      </c>
      <c r="AP58" s="580"/>
      <c r="AQ58" s="581"/>
      <c r="AR58" s="581"/>
      <c r="AS58" s="582">
        <f>VLOOKUP(AO57,'Esma Ebced'!$B$5:$E$103,3,0)</f>
      </c>
      <c r="AT58" s="582"/>
      <c r="AU58" s="582"/>
      <c r="AV58" s="582"/>
      <c r="AW58" s="4"/>
      <c r="AX58" s="4"/>
      <c r="AY58" s="4"/>
      <c r="AZ58" s="4"/>
      <c r="BA58" s="368"/>
      <c r="BB58" s="4"/>
      <c r="BC58" s="4"/>
      <c r="BD58" s="4"/>
      <c r="BE58" s="4"/>
      <c r="BF58" s="4"/>
      <c r="BG58" s="208"/>
      <c r="BH58" s="123"/>
      <c r="BI58" s="4"/>
      <c r="BJ58" s="4"/>
      <c r="BK58" s="4"/>
      <c r="BL58" s="3"/>
      <c r="BM58" s="4"/>
      <c r="BN58" s="4"/>
      <c r="BO58" s="4"/>
      <c r="BP58" s="4"/>
      <c r="BQ58" s="4"/>
      <c r="BR58" s="4"/>
      <c r="BS58" s="581">
        <f>'Kişiye Özel Hastalık Sorgu'!C60</f>
      </c>
      <c r="BT58" s="580"/>
      <c r="BU58" s="580"/>
      <c r="BV58" s="580"/>
      <c r="BW58" s="319">
        <f>VLOOKUP(BS57,'Esma Ebced'!$B$5:$E$103,3,0)</f>
      </c>
      <c r="BX58" s="319"/>
      <c r="BY58" s="319"/>
      <c r="BZ58" s="585"/>
      <c r="CA58" s="1"/>
      <c r="CB58" s="1"/>
      <c r="CC58" s="383"/>
      <c r="CD58" s="1"/>
    </row>
    <row x14ac:dyDescent="0.25" r="59" customHeight="1" ht="18.75">
      <c r="A59" s="367"/>
      <c r="B59" s="1"/>
      <c r="C59" s="1"/>
      <c r="D59" s="4"/>
      <c r="E59" s="3"/>
      <c r="F59" s="4"/>
      <c r="G59" s="3"/>
      <c r="H59" s="3"/>
      <c r="I59" s="3"/>
      <c r="J59" s="3"/>
      <c r="K59" s="3"/>
      <c r="L59" s="3"/>
      <c r="M59" s="4"/>
      <c r="N59" s="4"/>
      <c r="O59" s="368"/>
      <c r="P59" s="4"/>
      <c r="Q59" s="368"/>
      <c r="R59" s="4"/>
      <c r="S59" s="638"/>
      <c r="T59" s="639"/>
      <c r="U59" s="640"/>
      <c r="V59" s="658"/>
      <c r="W59" s="659"/>
      <c r="X59" s="659"/>
      <c r="Y59" s="659"/>
      <c r="Z59" s="659"/>
      <c r="AA59" s="305"/>
      <c r="AB59" s="305"/>
      <c r="AC59" s="305"/>
      <c r="AD59" s="304"/>
      <c r="AE59" s="304"/>
      <c r="AF59" s="304"/>
      <c r="AG59" s="304"/>
      <c r="AH59" s="304"/>
      <c r="AI59" s="305"/>
      <c r="AJ59" s="305"/>
      <c r="AK59" s="306"/>
      <c r="AL59" s="368"/>
      <c r="AM59" s="4"/>
      <c r="AN59" s="122"/>
      <c r="AO59" s="660">
        <f>_xlfn.CONCAT(MID(AS57,_xlfn.SEQUENCE(LEN(AS57)),1)&amp;" ")</f>
      </c>
      <c r="AP59" s="661"/>
      <c r="AQ59" s="662"/>
      <c r="AR59" s="662"/>
      <c r="AS59" s="662"/>
      <c r="AT59" s="662"/>
      <c r="AU59" s="662"/>
      <c r="AV59" s="662"/>
      <c r="AW59" s="4"/>
      <c r="AX59" s="4"/>
      <c r="AY59" s="4"/>
      <c r="AZ59" s="4"/>
      <c r="BA59" s="368"/>
      <c r="BB59" s="4"/>
      <c r="BC59" s="4"/>
      <c r="BD59" s="4"/>
      <c r="BE59" s="4"/>
      <c r="BF59" s="4"/>
      <c r="BG59" s="208"/>
      <c r="BH59" s="507"/>
      <c r="BI59" s="4"/>
      <c r="BJ59" s="4"/>
      <c r="BK59" s="4"/>
      <c r="BL59" s="3"/>
      <c r="BM59" s="4"/>
      <c r="BN59" s="4"/>
      <c r="BO59" s="4"/>
      <c r="BP59" s="4"/>
      <c r="BQ59" s="4"/>
      <c r="BR59" s="4"/>
      <c r="BS59" s="475">
        <f>_xlfn.CONCAT(MID(BW57,_xlfn.SEQUENCE(LEN(BW57)),1)&amp;" ")</f>
      </c>
      <c r="BT59" s="474"/>
      <c r="BU59" s="474"/>
      <c r="BV59" s="474"/>
      <c r="BW59" s="474"/>
      <c r="BX59" s="474"/>
      <c r="BY59" s="474"/>
      <c r="BZ59" s="592"/>
      <c r="CA59" s="1"/>
      <c r="CB59" s="1"/>
      <c r="CC59" s="383"/>
      <c r="CD59" s="1"/>
    </row>
    <row x14ac:dyDescent="0.25" r="60" customHeight="1" ht="44.25">
      <c r="A60" s="367"/>
      <c r="B60" s="1"/>
      <c r="C60" s="1"/>
      <c r="D60" s="4"/>
      <c r="E60" s="3"/>
      <c r="F60" s="4"/>
      <c r="G60" s="3"/>
      <c r="H60" s="3"/>
      <c r="I60" s="3"/>
      <c r="J60" s="3"/>
      <c r="K60" s="3"/>
      <c r="L60" s="3"/>
      <c r="M60" s="4"/>
      <c r="N60" s="4"/>
      <c r="O60" s="368"/>
      <c r="P60" s="4"/>
      <c r="Q60" s="368"/>
      <c r="R60" s="4"/>
      <c r="S60" s="638"/>
      <c r="T60" s="639"/>
      <c r="U60" s="368"/>
      <c r="V60" s="4"/>
      <c r="W60" s="368"/>
      <c r="X60" s="368"/>
      <c r="Y60" s="368"/>
      <c r="Z60" s="368"/>
      <c r="AA60" s="368"/>
      <c r="AB60" s="368"/>
      <c r="AC60" s="368"/>
      <c r="AD60" s="4"/>
      <c r="AE60" s="4"/>
      <c r="AF60" s="4"/>
      <c r="AG60" s="4"/>
      <c r="AH60" s="4"/>
      <c r="AI60" s="3"/>
      <c r="AJ60" s="3"/>
      <c r="AK60" s="4"/>
      <c r="AL60" s="368"/>
      <c r="AM60" s="4"/>
      <c r="AN60" s="122"/>
      <c r="AO60" s="595">
        <f>MID($AO$59,37,1)</f>
      </c>
      <c r="AP60" s="596">
        <f>MID($AO$59,35,1)</f>
      </c>
      <c r="AQ60" s="597">
        <f>MID($AO$59,33,1)</f>
      </c>
      <c r="AR60" s="597">
        <f>MID($AO$59,31,1)</f>
      </c>
      <c r="AS60" s="597">
        <f>MID($AO$59,29,1)</f>
      </c>
      <c r="AT60" s="597">
        <f>MID($AO$59,27,1)</f>
      </c>
      <c r="AU60" s="597">
        <f>MID($AO$59,25,1)</f>
      </c>
      <c r="AV60" s="597">
        <f>MID($AO$59,23,1)</f>
      </c>
      <c r="AW60" s="596">
        <f>MID($AO$59,21,1)</f>
      </c>
      <c r="AX60" s="596">
        <f>MID($AO$59,19,1)</f>
      </c>
      <c r="AY60" s="596">
        <f>MID($AO$59,17,1)</f>
      </c>
      <c r="AZ60" s="596">
        <f>MID($AO$59,15,1)</f>
      </c>
      <c r="BA60" s="597">
        <f>MID($AO$59,13,1)</f>
      </c>
      <c r="BB60" s="596">
        <f>MID($AO$59,11,1)</f>
      </c>
      <c r="BC60" s="596">
        <f>MID($AO$59,9,1)</f>
      </c>
      <c r="BD60" s="596">
        <f>MID($AO$59,7,1)</f>
      </c>
      <c r="BE60" s="596">
        <f>MID($AO$59,5,1)</f>
      </c>
      <c r="BF60" s="596">
        <f>MID($AO$59,3,1)</f>
      </c>
      <c r="BG60" s="596">
        <f>MID($AO$59,1,1)</f>
      </c>
      <c r="BH60" s="599">
        <f>MID($BS$59,37,1)</f>
      </c>
      <c r="BI60" s="599">
        <f>MID($BS$59,35,1)</f>
      </c>
      <c r="BJ60" s="599">
        <f>MID($BS$59,33,1)</f>
      </c>
      <c r="BK60" s="599">
        <f>MID($BS$59,31,1)</f>
      </c>
      <c r="BL60" s="600">
        <f>MID($BS$59,29,1)</f>
      </c>
      <c r="BM60" s="599">
        <f>MID($BS$59,27,1)</f>
      </c>
      <c r="BN60" s="599">
        <f>MID($BS$59,25,1)</f>
      </c>
      <c r="BO60" s="599">
        <f>MID($BS$59,23,1)</f>
      </c>
      <c r="BP60" s="599">
        <f>MID($BS$59,21,1)</f>
      </c>
      <c r="BQ60" s="599">
        <f>MID($BS$59,19,1)</f>
      </c>
      <c r="BR60" s="599">
        <f>MID($BS$59,17,1)</f>
      </c>
      <c r="BS60" s="600">
        <f>MID($BS$59,15,1)</f>
      </c>
      <c r="BT60" s="599">
        <f>MID($BS$59,13,1)</f>
      </c>
      <c r="BU60" s="599">
        <f>MID($BS$59,11,1)</f>
      </c>
      <c r="BV60" s="599">
        <f>MID($BS$59,9,1)</f>
      </c>
      <c r="BW60" s="599">
        <f>MID($BS$59,7,1)</f>
      </c>
      <c r="BX60" s="599">
        <f>MID($BS$59,5,1)</f>
      </c>
      <c r="BY60" s="599">
        <f>MID($BS$59,3,1)</f>
      </c>
      <c r="BZ60" s="663">
        <f>MID($BS$59,1,1)</f>
      </c>
      <c r="CA60" s="1"/>
      <c r="CB60" s="1"/>
      <c r="CC60" s="383"/>
      <c r="CD60" s="1"/>
    </row>
    <row x14ac:dyDescent="0.25" r="61" customHeight="1" ht="18.75">
      <c r="A61" s="367"/>
      <c r="B61" s="1"/>
      <c r="C61" s="1"/>
      <c r="D61" s="4"/>
      <c r="E61" s="3"/>
      <c r="F61" s="4"/>
      <c r="G61" s="3"/>
      <c r="H61" s="3"/>
      <c r="I61" s="3"/>
      <c r="J61" s="3"/>
      <c r="K61" s="3"/>
      <c r="L61" s="3"/>
      <c r="M61" s="4"/>
      <c r="N61" s="4"/>
      <c r="O61" s="368"/>
      <c r="P61" s="4"/>
      <c r="Q61" s="368"/>
      <c r="R61" s="4"/>
      <c r="S61" s="638"/>
      <c r="T61" s="639"/>
      <c r="U61" s="368"/>
      <c r="V61" s="4"/>
      <c r="W61" s="368"/>
      <c r="X61" s="368"/>
      <c r="Y61" s="368"/>
      <c r="Z61" s="368"/>
      <c r="AA61" s="368"/>
      <c r="AB61" s="368"/>
      <c r="AC61" s="368"/>
      <c r="AD61" s="4"/>
      <c r="AE61" s="4"/>
      <c r="AF61" s="4"/>
      <c r="AG61" s="4"/>
      <c r="AH61" s="4"/>
      <c r="AI61" s="3"/>
      <c r="AJ61" s="3"/>
      <c r="AK61" s="4"/>
      <c r="AL61" s="368"/>
      <c r="AM61" s="4"/>
      <c r="AN61" s="28" t="s">
        <v>449</v>
      </c>
      <c r="AO61" s="603">
        <f>IFERROR(HLOOKUP(AO60,'Herkes İçin Genel Hastalık Esma'!$F$6:$CA$10,2,0),"")</f>
      </c>
      <c r="AP61" s="604">
        <f>IFERROR(HLOOKUP(AP60,'Herkes İçin Genel Hastalık Esma'!$F$6:$CA$10,2,0),"")</f>
      </c>
      <c r="AQ61" s="604">
        <f>IFERROR(HLOOKUP(AQ60,'Herkes İçin Genel Hastalık Esma'!$F$6:$CA$10,2,0),"")</f>
      </c>
      <c r="AR61" s="604">
        <f>IFERROR(HLOOKUP(AR60,'Herkes İçin Genel Hastalık Esma'!$F$6:$CA$10,2,0),"")</f>
      </c>
      <c r="AS61" s="604">
        <f>IFERROR(HLOOKUP(AS60,'Herkes İçin Genel Hastalık Esma'!$F$6:$CA$10,2,0),"")</f>
      </c>
      <c r="AT61" s="604">
        <f>IFERROR(HLOOKUP(AT60,'Herkes İçin Genel Hastalık Esma'!$F$6:$CA$10,2,0),"")</f>
      </c>
      <c r="AU61" s="604">
        <f>IFERROR(HLOOKUP(AU60,'Herkes İçin Genel Hastalık Esma'!$F$6:$CA$10,2,0),"")</f>
      </c>
      <c r="AV61" s="604">
        <f>IFERROR(HLOOKUP(AV60,'Herkes İçin Genel Hastalık Esma'!$F$6:$CA$10,2,0),"")</f>
      </c>
      <c r="AW61" s="604">
        <f>IFERROR(HLOOKUP(AW60,'Herkes İçin Genel Hastalık Esma'!$F$6:$CA$10,2,0),"")</f>
      </c>
      <c r="AX61" s="604">
        <f>IFERROR(HLOOKUP(AX60,'Herkes İçin Genel Hastalık Esma'!$F$6:$CA$10,2,0),"")</f>
      </c>
      <c r="AY61" s="604">
        <f>IFERROR(HLOOKUP(AY60,'Herkes İçin Genel Hastalık Esma'!$F$6:$CA$10,2,0),"")</f>
      </c>
      <c r="AZ61" s="604">
        <f>IFERROR(HLOOKUP(AZ60,'Herkes İçin Genel Hastalık Esma'!$F$6:$CA$10,2,0),"")</f>
      </c>
      <c r="BA61" s="604">
        <f>IFERROR(HLOOKUP(BA60,'Herkes İçin Genel Hastalık Esma'!$F$6:$CA$10,2,0),"")</f>
      </c>
      <c r="BB61" s="604">
        <f>IFERROR(HLOOKUP(BB60,'Herkes İçin Genel Hastalık Esma'!$F$6:$CA$10,2,0),"")</f>
      </c>
      <c r="BC61" s="604">
        <f>IFERROR(HLOOKUP(BC60,'Herkes İçin Genel Hastalık Esma'!$F$6:$CA$10,2,0),"")</f>
      </c>
      <c r="BD61" s="604">
        <f>IFERROR(HLOOKUP(BD60,'Herkes İçin Genel Hastalık Esma'!$F$6:$CA$10,2,0),"")</f>
      </c>
      <c r="BE61" s="604">
        <f>IFERROR(HLOOKUP(BE60,'Herkes İçin Genel Hastalık Esma'!$F$6:$CA$10,2,0),"")</f>
      </c>
      <c r="BF61" s="604">
        <f>IFERROR(HLOOKUP(BF60,'Herkes İçin Genel Hastalık Esma'!$F$6:$CA$10,2,0),"")</f>
      </c>
      <c r="BG61" s="604">
        <f>IFERROR(HLOOKUP(BG60,'Herkes İçin Genel Hastalık Esma'!$F$6:$CA$10,2,0),"")</f>
      </c>
      <c r="BH61" s="604">
        <f>IFERROR(HLOOKUP(BH60,'Herkes İçin Genel Hastalık Esma'!$F$6:$CA$10,2,0),"")</f>
      </c>
      <c r="BI61" s="604">
        <f>IFERROR(HLOOKUP(BI60,'Herkes İçin Genel Hastalık Esma'!$F$6:$CA$10,2,0),"")</f>
      </c>
      <c r="BJ61" s="604">
        <f>IFERROR(HLOOKUP(BJ60,'Herkes İçin Genel Hastalık Esma'!$F$6:$CA$10,2,0),"")</f>
      </c>
      <c r="BK61" s="604">
        <f>IFERROR(HLOOKUP(BK60,'Herkes İçin Genel Hastalık Esma'!$F$6:$CA$10,2,0),"")</f>
      </c>
      <c r="BL61" s="604">
        <f>IFERROR(HLOOKUP(BL60,'Herkes İçin Genel Hastalık Esma'!$F$6:$CA$10,2,0),"")</f>
      </c>
      <c r="BM61" s="604">
        <f>IFERROR(HLOOKUP(BM60,'Herkes İçin Genel Hastalık Esma'!$F$6:$CA$10,2,0),"")</f>
      </c>
      <c r="BN61" s="604">
        <f>IFERROR(HLOOKUP(BN60,'Herkes İçin Genel Hastalık Esma'!$F$6:$CA$10,2,0),"")</f>
      </c>
      <c r="BO61" s="604">
        <f>IFERROR(HLOOKUP(BO60,'Herkes İçin Genel Hastalık Esma'!$F$6:$CA$10,2,0),"")</f>
      </c>
      <c r="BP61" s="604">
        <f>IFERROR(HLOOKUP(BP60,'Herkes İçin Genel Hastalık Esma'!$F$6:$CA$10,2,0),"")</f>
      </c>
      <c r="BQ61" s="604">
        <f>IFERROR(HLOOKUP(BQ60,'Herkes İçin Genel Hastalık Esma'!$F$6:$CA$10,2,0),"")</f>
      </c>
      <c r="BR61" s="604">
        <f>IFERROR(HLOOKUP(BR60,'Herkes İçin Genel Hastalık Esma'!$F$6:$CA$10,2,0),"")</f>
      </c>
      <c r="BS61" s="604">
        <f>IFERROR(HLOOKUP(BS60,'Herkes İçin Genel Hastalık Esma'!$F$6:$CA$10,2,0),"")</f>
      </c>
      <c r="BT61" s="604">
        <f>IFERROR(HLOOKUP(BT60,'Herkes İçin Genel Hastalık Esma'!$F$6:$CA$10,2,0),"")</f>
      </c>
      <c r="BU61" s="604">
        <f>IFERROR(HLOOKUP(BU60,'Herkes İçin Genel Hastalık Esma'!$F$6:$CA$10,2,0),"")</f>
      </c>
      <c r="BV61" s="604">
        <f>IFERROR(HLOOKUP(BV60,'Herkes İçin Genel Hastalık Esma'!$F$6:$CA$10,2,0),"")</f>
      </c>
      <c r="BW61" s="604">
        <f>IFERROR(HLOOKUP(BW60,'Herkes İçin Genel Hastalık Esma'!$F$6:$CA$10,2,0),"")</f>
      </c>
      <c r="BX61" s="604">
        <f>IFERROR(HLOOKUP(BX60,'Herkes İçin Genel Hastalık Esma'!$F$6:$CA$10,2,0),"")</f>
      </c>
      <c r="BY61" s="604">
        <f>IFERROR(HLOOKUP(BY60,'Herkes İçin Genel Hastalık Esma'!$F$6:$CA$10,2,0),"")</f>
      </c>
      <c r="BZ61" s="605">
        <f>IFERROR(HLOOKUP(BZ60,'Herkes İçin Genel Hastalık Esma'!$F$6:$CA$10,2,0),"")</f>
      </c>
      <c r="CA61" s="1"/>
      <c r="CB61" s="1"/>
      <c r="CC61" s="383"/>
      <c r="CD61" s="1"/>
    </row>
    <row x14ac:dyDescent="0.25" r="62" customHeight="1" ht="18.75">
      <c r="A62" s="367"/>
      <c r="B62" s="1"/>
      <c r="C62" s="1"/>
      <c r="D62" s="4"/>
      <c r="E62" s="3"/>
      <c r="F62" s="4"/>
      <c r="G62" s="3"/>
      <c r="H62" s="3"/>
      <c r="I62" s="3"/>
      <c r="J62" s="3"/>
      <c r="K62" s="3"/>
      <c r="L62" s="3"/>
      <c r="M62" s="4"/>
      <c r="N62" s="4"/>
      <c r="O62" s="368"/>
      <c r="P62" s="4"/>
      <c r="Q62" s="368"/>
      <c r="R62" s="4"/>
      <c r="S62" s="638"/>
      <c r="T62" s="639"/>
      <c r="U62" s="368"/>
      <c r="V62" s="664" t="s">
        <v>454</v>
      </c>
      <c r="W62" s="665"/>
      <c r="X62" s="665"/>
      <c r="Y62" s="665"/>
      <c r="Z62" s="665"/>
      <c r="AA62" s="665"/>
      <c r="AB62" s="665"/>
      <c r="AC62" s="665"/>
      <c r="AD62" s="666"/>
      <c r="AE62" s="666"/>
      <c r="AF62" s="666"/>
      <c r="AG62" s="666"/>
      <c r="AH62" s="666"/>
      <c r="AI62" s="665"/>
      <c r="AJ62" s="665"/>
      <c r="AK62" s="666"/>
      <c r="AL62" s="368"/>
      <c r="AM62" s="4"/>
      <c r="AN62" s="28" t="s">
        <v>61</v>
      </c>
      <c r="AO62" s="611">
        <f>IFERROR(HLOOKUP(AO60,'Herkes İçin Genel Hastalık Esma'!$F$6:$CA$10,3,0),"")</f>
      </c>
      <c r="AP62" s="351">
        <f>IFERROR(HLOOKUP(AP60,'Herkes İçin Genel Hastalık Esma'!$F$6:$CA$10,3,0),"")</f>
      </c>
      <c r="AQ62" s="510">
        <f>IFERROR(HLOOKUP(AQ60,'Herkes İçin Genel Hastalık Esma'!$F$6:$CA$10,3,0),"")</f>
      </c>
      <c r="AR62" s="510">
        <f>IFERROR(HLOOKUP(AR60,'Herkes İçin Genel Hastalık Esma'!$F$6:$CA$10,3,0),"")</f>
      </c>
      <c r="AS62" s="510">
        <f>IFERROR(HLOOKUP(AS60,'Herkes İçin Genel Hastalık Esma'!$F$6:$CA$10,3,0),"")</f>
      </c>
      <c r="AT62" s="510">
        <f>IFERROR(HLOOKUP(AT60,'Herkes İçin Genel Hastalık Esma'!$F$6:$CA$10,3,0),"")</f>
      </c>
      <c r="AU62" s="510">
        <f>IFERROR(HLOOKUP(AU60,'Herkes İçin Genel Hastalık Esma'!$F$6:$CA$10,3,0),"")</f>
      </c>
      <c r="AV62" s="510">
        <f>IFERROR(HLOOKUP(AV60,'Herkes İçin Genel Hastalık Esma'!$F$6:$CA$10,3,0),"")</f>
      </c>
      <c r="AW62" s="351">
        <f>IFERROR(HLOOKUP(AW60,'Herkes İçin Genel Hastalık Esma'!$F$6:$CA$10,3,0),"")</f>
      </c>
      <c r="AX62" s="351">
        <f>IFERROR(HLOOKUP(AX60,'Herkes İçin Genel Hastalık Esma'!$F$6:$CA$10,3,0),"")</f>
      </c>
      <c r="AY62" s="351">
        <f>IFERROR(HLOOKUP(AY60,'Herkes İçin Genel Hastalık Esma'!$F$6:$CA$10,3,0),"")</f>
      </c>
      <c r="AZ62" s="351">
        <f>IFERROR(HLOOKUP(AZ60,'Herkes İçin Genel Hastalık Esma'!$F$6:$CA$10,3,0),"")</f>
      </c>
      <c r="BA62" s="510">
        <f>IFERROR(HLOOKUP(BA60,'Herkes İçin Genel Hastalık Esma'!$F$6:$CA$10,3,0),"")</f>
      </c>
      <c r="BB62" s="351">
        <f>IFERROR(HLOOKUP(BB60,'Herkes İçin Genel Hastalık Esma'!$F$6:$CA$10,3,0),"")</f>
      </c>
      <c r="BC62" s="351">
        <f>IFERROR(HLOOKUP(BC60,'Herkes İçin Genel Hastalık Esma'!$F$6:$CA$10,3,0),"")</f>
      </c>
      <c r="BD62" s="351">
        <f>IFERROR(HLOOKUP(BD60,'Herkes İçin Genel Hastalık Esma'!$F$6:$CA$10,3,0),"")</f>
      </c>
      <c r="BE62" s="351">
        <f>IFERROR(HLOOKUP(BE60,'Herkes İçin Genel Hastalık Esma'!$F$6:$CA$10,3,0),"")</f>
      </c>
      <c r="BF62" s="351">
        <f>IFERROR(HLOOKUP(BF60,'Herkes İçin Genel Hastalık Esma'!$F$6:$CA$10,3,0),"")</f>
      </c>
      <c r="BG62" s="351">
        <f>IFERROR(HLOOKUP(BG60,'Herkes İçin Genel Hastalık Esma'!$F$6:$CA$10,3,0),"")</f>
      </c>
      <c r="BH62" s="351">
        <f>IFERROR(HLOOKUP(BH60,'Herkes İçin Genel Hastalık Esma'!$F$6:$CA$10,3,0),"")</f>
      </c>
      <c r="BI62" s="351">
        <f>IFERROR(HLOOKUP(BI60,'Herkes İçin Genel Hastalık Esma'!$F$6:$CA$10,3,0),"")</f>
      </c>
      <c r="BJ62" s="351">
        <f>IFERROR(HLOOKUP(BJ60,'Herkes İçin Genel Hastalık Esma'!$F$6:$CA$10,3,0),"")</f>
      </c>
      <c r="BK62" s="351">
        <f>IFERROR(HLOOKUP(BK60,'Herkes İçin Genel Hastalık Esma'!$F$6:$CA$10,3,0),"")</f>
      </c>
      <c r="BL62" s="510">
        <f>IFERROR(HLOOKUP(BL60,'Herkes İçin Genel Hastalık Esma'!$F$6:$CA$10,3,0),"")</f>
      </c>
      <c r="BM62" s="351">
        <f>IFERROR(HLOOKUP(BM60,'Herkes İçin Genel Hastalık Esma'!$F$6:$CA$10,3,0),"")</f>
      </c>
      <c r="BN62" s="351">
        <f>IFERROR(HLOOKUP(BN60,'Herkes İçin Genel Hastalık Esma'!$F$6:$CA$10,3,0),"")</f>
      </c>
      <c r="BO62" s="351">
        <f>IFERROR(HLOOKUP(BO60,'Herkes İçin Genel Hastalık Esma'!$F$6:$CA$10,3,0),"")</f>
      </c>
      <c r="BP62" s="351">
        <f>IFERROR(HLOOKUP(BP60,'Herkes İçin Genel Hastalık Esma'!$F$6:$CA$10,3,0),"")</f>
      </c>
      <c r="BQ62" s="351">
        <f>IFERROR(HLOOKUP(BQ60,'Herkes İçin Genel Hastalık Esma'!$F$6:$CA$10,3,0),"")</f>
      </c>
      <c r="BR62" s="351">
        <f>IFERROR(HLOOKUP(BR60,'Herkes İçin Genel Hastalık Esma'!$F$6:$CA$10,3,0),"")</f>
      </c>
      <c r="BS62" s="510">
        <f>IFERROR(HLOOKUP(BS60,'Herkes İçin Genel Hastalık Esma'!$F$6:$CA$10,3,0),"")</f>
      </c>
      <c r="BT62" s="351">
        <f>IFERROR(HLOOKUP(BT60,'Herkes İçin Genel Hastalık Esma'!$F$6:$CA$10,3,0),"")</f>
      </c>
      <c r="BU62" s="351">
        <f>IFERROR(HLOOKUP(BU60,'Herkes İçin Genel Hastalık Esma'!$F$6:$CA$10,3,0),"")</f>
      </c>
      <c r="BV62" s="351">
        <f>IFERROR(HLOOKUP(BV60,'Herkes İçin Genel Hastalık Esma'!$F$6:$CA$10,3,0),"")</f>
      </c>
      <c r="BW62" s="351">
        <f>IFERROR(HLOOKUP(BW60,'Herkes İçin Genel Hastalık Esma'!$F$6:$CA$10,3,0),"")</f>
      </c>
      <c r="BX62" s="351">
        <f>IFERROR(HLOOKUP(BX60,'Herkes İçin Genel Hastalık Esma'!$F$6:$CA$10,3,0),"")</f>
      </c>
      <c r="BY62" s="351">
        <f>IFERROR(HLOOKUP(BY60,'Herkes İçin Genel Hastalık Esma'!$F$6:$CA$10,3,0),"")</f>
      </c>
      <c r="BZ62" s="612">
        <f>IFERROR(HLOOKUP(BZ60,'Herkes İçin Genel Hastalık Esma'!$F$6:$CA$10,3,0),"")</f>
      </c>
      <c r="CA62" s="1"/>
      <c r="CB62" s="1"/>
      <c r="CC62" s="383"/>
      <c r="CD62" s="1"/>
    </row>
    <row x14ac:dyDescent="0.25" r="63" customHeight="1" ht="18.75">
      <c r="A63" s="367"/>
      <c r="B63" s="1"/>
      <c r="C63" s="1"/>
      <c r="D63" s="4"/>
      <c r="E63" s="3"/>
      <c r="F63" s="4"/>
      <c r="G63" s="3"/>
      <c r="H63" s="3"/>
      <c r="I63" s="3"/>
      <c r="J63" s="3"/>
      <c r="K63" s="3"/>
      <c r="L63" s="3"/>
      <c r="M63" s="4"/>
      <c r="N63" s="4"/>
      <c r="O63" s="368"/>
      <c r="P63" s="4"/>
      <c r="Q63" s="368"/>
      <c r="R63" s="4"/>
      <c r="S63" s="638"/>
      <c r="T63" s="639"/>
      <c r="U63" s="368"/>
      <c r="V63" s="666"/>
      <c r="W63" s="665"/>
      <c r="X63" s="665"/>
      <c r="Y63" s="665"/>
      <c r="Z63" s="665"/>
      <c r="AA63" s="665"/>
      <c r="AB63" s="665"/>
      <c r="AC63" s="665"/>
      <c r="AD63" s="666"/>
      <c r="AE63" s="666"/>
      <c r="AF63" s="666"/>
      <c r="AG63" s="666"/>
      <c r="AH63" s="666"/>
      <c r="AI63" s="665"/>
      <c r="AJ63" s="665"/>
      <c r="AK63" s="666"/>
      <c r="AL63" s="368"/>
      <c r="AM63" s="4"/>
      <c r="AN63" s="28" t="s">
        <v>450</v>
      </c>
      <c r="AO63" s="603">
        <f>IFERROR(HLOOKUP(AO60,'Herkes İçin Genel Hastalık Esma'!$F$6:$CA$10,4,0),"")</f>
      </c>
      <c r="AP63" s="604">
        <f>IFERROR(HLOOKUP(AP60,'Herkes İçin Genel Hastalık Esma'!$F$6:$CA$10,4,0),"")</f>
      </c>
      <c r="AQ63" s="604">
        <f>IFERROR(HLOOKUP(AQ60,'Herkes İçin Genel Hastalık Esma'!$F$6:$CA$10,4,0),"")</f>
      </c>
      <c r="AR63" s="604">
        <f>IFERROR(HLOOKUP(AR60,'Herkes İçin Genel Hastalık Esma'!$F$6:$CA$10,4,0),"")</f>
      </c>
      <c r="AS63" s="604">
        <f>IFERROR(HLOOKUP(AS60,'Herkes İçin Genel Hastalık Esma'!$F$6:$CA$10,4,0),"")</f>
      </c>
      <c r="AT63" s="604">
        <f>IFERROR(HLOOKUP(AT60,'Herkes İçin Genel Hastalık Esma'!$F$6:$CA$10,4,0),"")</f>
      </c>
      <c r="AU63" s="604">
        <f>IFERROR(HLOOKUP(AU60,'Herkes İçin Genel Hastalık Esma'!$F$6:$CA$10,4,0),"")</f>
      </c>
      <c r="AV63" s="604">
        <f>IFERROR(HLOOKUP(AV60,'Herkes İçin Genel Hastalık Esma'!$F$6:$CA$10,4,0),"")</f>
      </c>
      <c r="AW63" s="604">
        <f>IFERROR(HLOOKUP(AW60,'Herkes İçin Genel Hastalık Esma'!$F$6:$CA$10,4,0),"")</f>
      </c>
      <c r="AX63" s="604">
        <f>IFERROR(HLOOKUP(AX60,'Herkes İçin Genel Hastalık Esma'!$F$6:$CA$10,4,0),"")</f>
      </c>
      <c r="AY63" s="604">
        <f>IFERROR(HLOOKUP(AY60,'Herkes İçin Genel Hastalık Esma'!$F$6:$CA$10,4,0),"")</f>
      </c>
      <c r="AZ63" s="604">
        <f>IFERROR(HLOOKUP(AZ60,'Herkes İçin Genel Hastalık Esma'!$F$6:$CA$10,4,0),"")</f>
      </c>
      <c r="BA63" s="604">
        <f>IFERROR(HLOOKUP(BA60,'Herkes İçin Genel Hastalık Esma'!$F$6:$CA$10,4,0),"")</f>
      </c>
      <c r="BB63" s="604">
        <f>IFERROR(HLOOKUP(BB60,'Herkes İçin Genel Hastalık Esma'!$F$6:$CA$10,4,0),"")</f>
      </c>
      <c r="BC63" s="604">
        <f>IFERROR(HLOOKUP(BC60,'Herkes İçin Genel Hastalık Esma'!$F$6:$CA$10,4,0),"")</f>
      </c>
      <c r="BD63" s="604">
        <f>IFERROR(HLOOKUP(BD60,'Herkes İçin Genel Hastalık Esma'!$F$6:$CA$10,4,0),"")</f>
      </c>
      <c r="BE63" s="604">
        <f>IFERROR(HLOOKUP(BE60,'Herkes İçin Genel Hastalık Esma'!$F$6:$CA$10,4,0),"")</f>
      </c>
      <c r="BF63" s="604">
        <f>IFERROR(HLOOKUP(BF60,'Herkes İçin Genel Hastalık Esma'!$F$6:$CA$10,4,0),"")</f>
      </c>
      <c r="BG63" s="604">
        <f>IFERROR(HLOOKUP(BG60,'Herkes İçin Genel Hastalık Esma'!$F$6:$CA$10,4,0),"")</f>
      </c>
      <c r="BH63" s="604">
        <f>IFERROR(HLOOKUP(BH60,'Herkes İçin Genel Hastalık Esma'!$F$6:$CA$10,4,0),"")</f>
      </c>
      <c r="BI63" s="604">
        <f>IFERROR(HLOOKUP(BI60,'Herkes İçin Genel Hastalık Esma'!$F$6:$CA$10,4,0),"")</f>
      </c>
      <c r="BJ63" s="604">
        <f>IFERROR(HLOOKUP(BJ60,'Herkes İçin Genel Hastalık Esma'!$F$6:$CA$10,4,0),"")</f>
      </c>
      <c r="BK63" s="604">
        <f>IFERROR(HLOOKUP(BK60,'Herkes İçin Genel Hastalık Esma'!$F$6:$CA$10,4,0),"")</f>
      </c>
      <c r="BL63" s="604">
        <f>IFERROR(HLOOKUP(BL60,'Herkes İçin Genel Hastalık Esma'!$F$6:$CA$10,4,0),"")</f>
      </c>
      <c r="BM63" s="604">
        <f>IFERROR(HLOOKUP(BM60,'Herkes İçin Genel Hastalık Esma'!$F$6:$CA$10,4,0),"")</f>
      </c>
      <c r="BN63" s="604">
        <f>IFERROR(HLOOKUP(BN60,'Herkes İçin Genel Hastalık Esma'!$F$6:$CA$10,4,0),"")</f>
      </c>
      <c r="BO63" s="604">
        <f>IFERROR(HLOOKUP(BO60,'Herkes İçin Genel Hastalık Esma'!$F$6:$CA$10,4,0),"")</f>
      </c>
      <c r="BP63" s="604">
        <f>IFERROR(HLOOKUP(BP60,'Herkes İçin Genel Hastalık Esma'!$F$6:$CA$10,4,0),"")</f>
      </c>
      <c r="BQ63" s="604">
        <f>IFERROR(HLOOKUP(BQ60,'Herkes İçin Genel Hastalık Esma'!$F$6:$CA$10,4,0),"")</f>
      </c>
      <c r="BR63" s="604">
        <f>IFERROR(HLOOKUP(BR60,'Herkes İçin Genel Hastalık Esma'!$F$6:$CA$10,4,0),"")</f>
      </c>
      <c r="BS63" s="604">
        <f>IFERROR(HLOOKUP(BS60,'Herkes İçin Genel Hastalık Esma'!$F$6:$CA$10,4,0),"")</f>
      </c>
      <c r="BT63" s="604">
        <f>IFERROR(HLOOKUP(BT60,'Herkes İçin Genel Hastalık Esma'!$F$6:$CA$10,4,0),"")</f>
      </c>
      <c r="BU63" s="604">
        <f>IFERROR(HLOOKUP(BU60,'Herkes İçin Genel Hastalık Esma'!$F$6:$CA$10,4,0),"")</f>
      </c>
      <c r="BV63" s="604">
        <f>IFERROR(HLOOKUP(BV60,'Herkes İçin Genel Hastalık Esma'!$F$6:$CA$10,4,0),"")</f>
      </c>
      <c r="BW63" s="604">
        <f>IFERROR(HLOOKUP(BW60,'Herkes İçin Genel Hastalık Esma'!$F$6:$CA$10,4,0),"")</f>
      </c>
      <c r="BX63" s="604">
        <f>IFERROR(HLOOKUP(BX60,'Herkes İçin Genel Hastalık Esma'!$F$6:$CA$10,4,0),"")</f>
      </c>
      <c r="BY63" s="604">
        <f>IFERROR(HLOOKUP(BY60,'Herkes İçin Genel Hastalık Esma'!$F$6:$CA$10,4,0),"")</f>
      </c>
      <c r="BZ63" s="605">
        <f>IFERROR(HLOOKUP(BZ60,'Herkes İçin Genel Hastalık Esma'!$F$6:$CA$10,4,0),"")</f>
      </c>
      <c r="CA63" s="1"/>
      <c r="CB63" s="1"/>
      <c r="CC63" s="383"/>
      <c r="CD63" s="1"/>
    </row>
    <row x14ac:dyDescent="0.25" r="64" customHeight="1" ht="18.75">
      <c r="A64" s="367"/>
      <c r="B64" s="1"/>
      <c r="C64" s="1"/>
      <c r="D64" s="4"/>
      <c r="E64" s="3"/>
      <c r="F64" s="4"/>
      <c r="G64" s="3"/>
      <c r="H64" s="3"/>
      <c r="I64" s="3"/>
      <c r="J64" s="3"/>
      <c r="K64" s="3"/>
      <c r="L64" s="3"/>
      <c r="M64" s="4"/>
      <c r="N64" s="4"/>
      <c r="O64" s="368"/>
      <c r="P64" s="4"/>
      <c r="Q64" s="368"/>
      <c r="R64" s="4"/>
      <c r="S64" s="638"/>
      <c r="T64" s="639"/>
      <c r="U64" s="368"/>
      <c r="V64" s="666"/>
      <c r="W64" s="665"/>
      <c r="X64" s="665"/>
      <c r="Y64" s="665"/>
      <c r="Z64" s="665"/>
      <c r="AA64" s="665"/>
      <c r="AB64" s="665"/>
      <c r="AC64" s="665"/>
      <c r="AD64" s="666"/>
      <c r="AE64" s="666"/>
      <c r="AF64" s="666"/>
      <c r="AG64" s="666"/>
      <c r="AH64" s="666"/>
      <c r="AI64" s="665"/>
      <c r="AJ64" s="665"/>
      <c r="AK64" s="666"/>
      <c r="AL64" s="368"/>
      <c r="AM64" s="4"/>
      <c r="AN64" s="28" t="s">
        <v>451</v>
      </c>
      <c r="AO64" s="614">
        <f>IFERROR(HLOOKUP(AO60,'Herkes İçin Genel Hastalık Esma'!$F$6:$CA$10,5,0),"")</f>
      </c>
      <c r="AP64" s="495">
        <f>IFERROR(HLOOKUP(AP60,'Herkes İçin Genel Hastalık Esma'!$F$6:$CA$10,5,0),"")</f>
      </c>
      <c r="AQ64" s="494">
        <f>IFERROR(HLOOKUP(AQ60,'Herkes İçin Genel Hastalık Esma'!$F$6:$CA$10,5,0),"")</f>
      </c>
      <c r="AR64" s="494">
        <f>IFERROR(HLOOKUP(AR60,'Herkes İçin Genel Hastalık Esma'!$F$6:$CA$10,5,0),"")</f>
      </c>
      <c r="AS64" s="494">
        <f>IFERROR(HLOOKUP(AS60,'Herkes İçin Genel Hastalık Esma'!$F$6:$CA$10,5,0),"")</f>
      </c>
      <c r="AT64" s="494">
        <f>IFERROR(HLOOKUP(AT60,'Herkes İçin Genel Hastalık Esma'!$F$6:$CA$10,5,0),"")</f>
      </c>
      <c r="AU64" s="494">
        <f>IFERROR(HLOOKUP(AU60,'Herkes İçin Genel Hastalık Esma'!$F$6:$CA$10,5,0),"")</f>
      </c>
      <c r="AV64" s="494">
        <f>IFERROR(HLOOKUP(AV60,'Herkes İçin Genel Hastalık Esma'!$F$6:$CA$10,5,0),"")</f>
      </c>
      <c r="AW64" s="495">
        <f>IFERROR(HLOOKUP(AW60,'Herkes İçin Genel Hastalık Esma'!$F$6:$CA$10,5,0),"")</f>
      </c>
      <c r="AX64" s="495">
        <f>IFERROR(HLOOKUP(AX60,'Herkes İçin Genel Hastalık Esma'!$F$6:$CA$10,5,0),"")</f>
      </c>
      <c r="AY64" s="495">
        <f>IFERROR(HLOOKUP(AY60,'Herkes İçin Genel Hastalık Esma'!$F$6:$CA$10,5,0),"")</f>
      </c>
      <c r="AZ64" s="495">
        <f>IFERROR(HLOOKUP(AZ60,'Herkes İçin Genel Hastalık Esma'!$F$6:$CA$10,5,0),"")</f>
      </c>
      <c r="BA64" s="494">
        <f>IFERROR(HLOOKUP(BA60,'Herkes İçin Genel Hastalık Esma'!$F$6:$CA$10,5,0),"")</f>
      </c>
      <c r="BB64" s="495">
        <f>IFERROR(HLOOKUP(BB60,'Herkes İçin Genel Hastalık Esma'!$F$6:$CA$10,5,0),"")</f>
      </c>
      <c r="BC64" s="495">
        <f>IFERROR(HLOOKUP(BC60,'Herkes İçin Genel Hastalık Esma'!$F$6:$CA$10,5,0),"")</f>
      </c>
      <c r="BD64" s="495">
        <f>IFERROR(HLOOKUP(BD60,'Herkes İçin Genel Hastalık Esma'!$F$6:$CA$10,5,0),"")</f>
      </c>
      <c r="BE64" s="495">
        <f>IFERROR(HLOOKUP(BE60,'Herkes İçin Genel Hastalık Esma'!$F$6:$CA$10,5,0),"")</f>
      </c>
      <c r="BF64" s="495">
        <f>IFERROR(HLOOKUP(BF60,'Herkes İçin Genel Hastalık Esma'!$F$6:$CA$10,5,0),"")</f>
      </c>
      <c r="BG64" s="495">
        <f>IFERROR(HLOOKUP(BG60,'Herkes İçin Genel Hastalık Esma'!$F$6:$CA$10,5,0),"")</f>
      </c>
      <c r="BH64" s="495">
        <f>IFERROR(HLOOKUP(BH60,'Herkes İçin Genel Hastalık Esma'!$F$6:$CA$10,5,0),"")</f>
      </c>
      <c r="BI64" s="495">
        <f>IFERROR(HLOOKUP(BI60,'Herkes İçin Genel Hastalık Esma'!$F$6:$CA$10,5,0),"")</f>
      </c>
      <c r="BJ64" s="495">
        <f>IFERROR(HLOOKUP(BJ60,'Herkes İçin Genel Hastalık Esma'!$F$6:$CA$10,5,0),"")</f>
      </c>
      <c r="BK64" s="495">
        <f>IFERROR(HLOOKUP(BK60,'Herkes İçin Genel Hastalık Esma'!$F$6:$CA$10,5,0),"")</f>
      </c>
      <c r="BL64" s="494">
        <f>IFERROR(HLOOKUP(BL60,'Herkes İçin Genel Hastalık Esma'!$F$6:$CA$10,5,0),"")</f>
      </c>
      <c r="BM64" s="495">
        <f>IFERROR(HLOOKUP(BM60,'Herkes İçin Genel Hastalık Esma'!$F$6:$CA$10,5,0),"")</f>
      </c>
      <c r="BN64" s="495">
        <f>IFERROR(HLOOKUP(BN60,'Herkes İçin Genel Hastalık Esma'!$F$6:$CA$10,5,0),"")</f>
      </c>
      <c r="BO64" s="495">
        <f>IFERROR(HLOOKUP(BO60,'Herkes İçin Genel Hastalık Esma'!$F$6:$CA$10,5,0),"")</f>
      </c>
      <c r="BP64" s="495">
        <f>IFERROR(HLOOKUP(BP60,'Herkes İçin Genel Hastalık Esma'!$F$6:$CA$10,5,0),"")</f>
      </c>
      <c r="BQ64" s="495">
        <f>IFERROR(HLOOKUP(BQ60,'Herkes İçin Genel Hastalık Esma'!$F$6:$CA$10,5,0),"")</f>
      </c>
      <c r="BR64" s="495">
        <f>IFERROR(HLOOKUP(BR60,'Herkes İçin Genel Hastalık Esma'!$F$6:$CA$10,5,0),"")</f>
      </c>
      <c r="BS64" s="494">
        <f>IFERROR(HLOOKUP(BS60,'Herkes İçin Genel Hastalık Esma'!$F$6:$CA$10,5,0),"")</f>
      </c>
      <c r="BT64" s="495">
        <f>IFERROR(HLOOKUP(BT60,'Herkes İçin Genel Hastalık Esma'!$F$6:$CA$10,5,0),"")</f>
      </c>
      <c r="BU64" s="495">
        <f>IFERROR(HLOOKUP(BU60,'Herkes İçin Genel Hastalık Esma'!$F$6:$CA$10,5,0),"")</f>
      </c>
      <c r="BV64" s="495">
        <f>IFERROR(HLOOKUP(BV60,'Herkes İçin Genel Hastalık Esma'!$F$6:$CA$10,5,0),"")</f>
      </c>
      <c r="BW64" s="495">
        <f>IFERROR(HLOOKUP(BW60,'Herkes İçin Genel Hastalık Esma'!$F$6:$CA$10,5,0),"")</f>
      </c>
      <c r="BX64" s="495">
        <f>IFERROR(HLOOKUP(BX60,'Herkes İçin Genel Hastalık Esma'!$F$6:$CA$10,5,0),"")</f>
      </c>
      <c r="BY64" s="495">
        <f>IFERROR(HLOOKUP(BY60,'Herkes İçin Genel Hastalık Esma'!$F$6:$CA$10,5,0),"")</f>
      </c>
      <c r="BZ64" s="615">
        <f>IFERROR(HLOOKUP(BZ60,'Herkes İçin Genel Hastalık Esma'!$F$6:$CA$10,5,0),"")</f>
      </c>
      <c r="CA64" s="1"/>
      <c r="CB64" s="1"/>
      <c r="CC64" s="383"/>
      <c r="CD64" s="1"/>
    </row>
    <row x14ac:dyDescent="0.25" r="65" customHeight="1" ht="18.75">
      <c r="A65" s="367"/>
      <c r="B65" s="1"/>
      <c r="C65" s="1"/>
      <c r="D65" s="4"/>
      <c r="E65" s="3"/>
      <c r="F65" s="4"/>
      <c r="G65" s="3"/>
      <c r="H65" s="3"/>
      <c r="I65" s="3"/>
      <c r="J65" s="3"/>
      <c r="K65" s="3"/>
      <c r="L65" s="3"/>
      <c r="M65" s="4"/>
      <c r="N65" s="4"/>
      <c r="O65" s="368"/>
      <c r="P65" s="4"/>
      <c r="Q65" s="368"/>
      <c r="R65" s="4"/>
      <c r="S65" s="638"/>
      <c r="T65" s="639"/>
      <c r="U65" s="368"/>
      <c r="V65" s="666"/>
      <c r="W65" s="665"/>
      <c r="X65" s="665"/>
      <c r="Y65" s="665"/>
      <c r="Z65" s="665"/>
      <c r="AA65" s="665"/>
      <c r="AB65" s="665"/>
      <c r="AC65" s="665"/>
      <c r="AD65" s="666"/>
      <c r="AE65" s="666"/>
      <c r="AF65" s="666"/>
      <c r="AG65" s="666"/>
      <c r="AH65" s="666"/>
      <c r="AI65" s="665"/>
      <c r="AJ65" s="665"/>
      <c r="AK65" s="666"/>
      <c r="AL65" s="368"/>
      <c r="AM65" s="4"/>
      <c r="AN65" s="368"/>
      <c r="AO65" s="617"/>
      <c r="AP65" s="618"/>
      <c r="AQ65" s="619"/>
      <c r="AR65" s="305"/>
      <c r="AS65" s="305"/>
      <c r="AT65" s="305"/>
      <c r="AU65" s="305"/>
      <c r="AV65" s="305"/>
      <c r="AW65" s="4"/>
      <c r="AX65" s="4"/>
      <c r="AY65" s="4"/>
      <c r="AZ65" s="4"/>
      <c r="BA65" s="368"/>
      <c r="BB65" s="4"/>
      <c r="BC65" s="4"/>
      <c r="BD65" s="4"/>
      <c r="BE65" s="4"/>
      <c r="BF65" s="4"/>
      <c r="BG65" s="208"/>
      <c r="BH65" s="667"/>
      <c r="BI65" s="668"/>
      <c r="BJ65" s="668"/>
      <c r="BK65" s="668"/>
      <c r="BL65" s="669"/>
      <c r="BM65" s="668"/>
      <c r="BN65" s="668"/>
      <c r="BO65" s="668"/>
      <c r="BP65" s="668"/>
      <c r="BQ65" s="668"/>
      <c r="BR65" s="668"/>
      <c r="BS65" s="669"/>
      <c r="BT65" s="668"/>
      <c r="BU65" s="668"/>
      <c r="BV65" s="668"/>
      <c r="BW65" s="668"/>
      <c r="BX65" s="668"/>
      <c r="BY65" s="668"/>
      <c r="BZ65" s="670"/>
      <c r="CA65" s="1"/>
      <c r="CB65" s="1"/>
      <c r="CC65" s="383"/>
      <c r="CD65" s="1"/>
    </row>
    <row x14ac:dyDescent="0.25" r="66" customHeight="1" ht="18.75">
      <c r="A66" s="367"/>
      <c r="B66" s="1"/>
      <c r="C66" s="1"/>
      <c r="D66" s="4"/>
      <c r="E66" s="3"/>
      <c r="F66" s="4"/>
      <c r="G66" s="3"/>
      <c r="H66" s="3"/>
      <c r="I66" s="3"/>
      <c r="J66" s="3"/>
      <c r="K66" s="3"/>
      <c r="L66" s="3"/>
      <c r="M66" s="4"/>
      <c r="N66" s="4"/>
      <c r="O66" s="368"/>
      <c r="P66" s="4"/>
      <c r="Q66" s="368"/>
      <c r="R66" s="4"/>
      <c r="S66" s="638"/>
      <c r="T66" s="639"/>
      <c r="U66" s="368"/>
      <c r="V66" s="666"/>
      <c r="W66" s="665"/>
      <c r="X66" s="665"/>
      <c r="Y66" s="665"/>
      <c r="Z66" s="665"/>
      <c r="AA66" s="665"/>
      <c r="AB66" s="665"/>
      <c r="AC66" s="665"/>
      <c r="AD66" s="666"/>
      <c r="AE66" s="666"/>
      <c r="AF66" s="666"/>
      <c r="AG66" s="666"/>
      <c r="AH66" s="666"/>
      <c r="AI66" s="665"/>
      <c r="AJ66" s="665"/>
      <c r="AK66" s="666"/>
      <c r="AL66" s="368"/>
      <c r="AM66" s="4"/>
      <c r="AN66" s="368"/>
      <c r="AO66" s="368"/>
      <c r="AP66" s="4"/>
      <c r="AQ66" s="368"/>
      <c r="AR66" s="368"/>
      <c r="AS66" s="368"/>
      <c r="AT66" s="368"/>
      <c r="AU66" s="368"/>
      <c r="AV66" s="368"/>
      <c r="AW66" s="191"/>
      <c r="AX66" s="191"/>
      <c r="AY66" s="191"/>
      <c r="AZ66" s="191"/>
      <c r="BA66" s="101"/>
      <c r="BB66" s="191"/>
      <c r="BC66" s="191"/>
      <c r="BD66" s="191"/>
      <c r="BE66" s="191"/>
      <c r="BF66" s="191"/>
      <c r="BG66" s="191"/>
      <c r="BH66" s="4"/>
      <c r="BI66" s="4"/>
      <c r="BJ66" s="4"/>
      <c r="BK66" s="4"/>
      <c r="BL66" s="3"/>
      <c r="BM66" s="4"/>
      <c r="BN66" s="4"/>
      <c r="BO66" s="4"/>
      <c r="BP66" s="4"/>
      <c r="BQ66" s="4"/>
      <c r="BR66" s="4"/>
      <c r="BS66" s="3"/>
      <c r="BT66" s="4"/>
      <c r="BU66" s="4"/>
      <c r="BV66" s="4"/>
      <c r="BW66" s="4"/>
      <c r="BX66" s="4"/>
      <c r="BY66" s="4"/>
      <c r="BZ66" s="1"/>
      <c r="CA66" s="1"/>
      <c r="CB66" s="1"/>
      <c r="CC66" s="383"/>
      <c r="CD66" s="1"/>
    </row>
    <row x14ac:dyDescent="0.25" r="67" customHeight="1" ht="81.75">
      <c r="A67" s="367"/>
      <c r="B67" s="1"/>
      <c r="C67" s="1"/>
      <c r="D67" s="4"/>
      <c r="E67" s="3"/>
      <c r="F67" s="4"/>
      <c r="G67" s="3"/>
      <c r="H67" s="3"/>
      <c r="I67" s="3"/>
      <c r="J67" s="3"/>
      <c r="K67" s="3"/>
      <c r="L67" s="3"/>
      <c r="M67" s="4"/>
      <c r="N67" s="4"/>
      <c r="O67" s="368"/>
      <c r="P67" s="4"/>
      <c r="Q67" s="368"/>
      <c r="R67" s="4"/>
      <c r="S67" s="638"/>
      <c r="T67" s="639"/>
      <c r="U67" s="368"/>
      <c r="V67" s="666"/>
      <c r="W67" s="665"/>
      <c r="X67" s="665"/>
      <c r="Y67" s="665"/>
      <c r="Z67" s="665"/>
      <c r="AA67" s="665"/>
      <c r="AB67" s="665"/>
      <c r="AC67" s="665"/>
      <c r="AD67" s="666"/>
      <c r="AE67" s="666"/>
      <c r="AF67" s="666"/>
      <c r="AG67" s="666"/>
      <c r="AH67" s="666"/>
      <c r="AI67" s="665"/>
      <c r="AJ67" s="665"/>
      <c r="AK67" s="666"/>
      <c r="AL67" s="368"/>
      <c r="AM67" s="4"/>
      <c r="AN67" s="368"/>
      <c r="AO67" s="368"/>
      <c r="AP67" s="671" t="s">
        <v>455</v>
      </c>
      <c r="AQ67" s="672"/>
      <c r="AR67" s="672"/>
      <c r="AS67" s="672"/>
      <c r="AT67" s="672"/>
      <c r="AU67" s="672"/>
      <c r="AV67" s="672"/>
      <c r="AW67" s="673"/>
      <c r="AX67" s="673"/>
      <c r="AY67" s="673"/>
      <c r="AZ67" s="673"/>
      <c r="BA67" s="672"/>
      <c r="BB67" s="673"/>
      <c r="BC67" s="673"/>
      <c r="BD67" s="673"/>
      <c r="BE67" s="673"/>
      <c r="BF67" s="674"/>
      <c r="BG67" s="4"/>
      <c r="BH67" s="4"/>
      <c r="BI67" s="671" t="s">
        <v>456</v>
      </c>
      <c r="BJ67" s="673"/>
      <c r="BK67" s="673"/>
      <c r="BL67" s="672"/>
      <c r="BM67" s="673"/>
      <c r="BN67" s="673"/>
      <c r="BO67" s="673"/>
      <c r="BP67" s="673"/>
      <c r="BQ67" s="673"/>
      <c r="BR67" s="673"/>
      <c r="BS67" s="672"/>
      <c r="BT67" s="673"/>
      <c r="BU67" s="673"/>
      <c r="BV67" s="673"/>
      <c r="BW67" s="673"/>
      <c r="BX67" s="673"/>
      <c r="BY67" s="674"/>
      <c r="BZ67" s="1"/>
      <c r="CA67" s="1"/>
      <c r="CB67" s="1"/>
      <c r="CC67" s="383"/>
      <c r="CD67" s="1"/>
    </row>
    <row x14ac:dyDescent="0.25" r="68" customHeight="1" ht="29.25">
      <c r="A68" s="367"/>
      <c r="B68" s="1"/>
      <c r="C68" s="1"/>
      <c r="D68" s="4"/>
      <c r="E68" s="3"/>
      <c r="F68" s="4"/>
      <c r="G68" s="3"/>
      <c r="H68" s="3"/>
      <c r="I68" s="3"/>
      <c r="J68" s="3"/>
      <c r="K68" s="3"/>
      <c r="L68" s="3"/>
      <c r="M68" s="4"/>
      <c r="N68" s="4"/>
      <c r="O68" s="368"/>
      <c r="P68" s="4"/>
      <c r="Q68" s="368"/>
      <c r="R68" s="4"/>
      <c r="S68" s="638"/>
      <c r="T68" s="639"/>
      <c r="U68" s="638"/>
      <c r="V68" s="666"/>
      <c r="W68" s="665"/>
      <c r="X68" s="665"/>
      <c r="Y68" s="665"/>
      <c r="Z68" s="665"/>
      <c r="AA68" s="665"/>
      <c r="AB68" s="665"/>
      <c r="AC68" s="665"/>
      <c r="AD68" s="666"/>
      <c r="AE68" s="666"/>
      <c r="AF68" s="666"/>
      <c r="AG68" s="666"/>
      <c r="AH68" s="666"/>
      <c r="AI68" s="665"/>
      <c r="AJ68" s="665"/>
      <c r="AK68" s="666"/>
      <c r="AL68" s="368"/>
      <c r="AM68" s="4"/>
      <c r="AN68" s="368"/>
      <c r="AO68" s="368"/>
      <c r="AP68" s="4"/>
      <c r="AQ68" s="368"/>
      <c r="AR68" s="368"/>
      <c r="AS68" s="368"/>
      <c r="AT68" s="368"/>
      <c r="AU68" s="368"/>
      <c r="AV68" s="368"/>
      <c r="AW68" s="4"/>
      <c r="AX68" s="4"/>
      <c r="AY68" s="4"/>
      <c r="AZ68" s="4"/>
      <c r="BA68" s="368"/>
      <c r="BB68" s="4"/>
      <c r="BC68" s="4"/>
      <c r="BD68" s="4"/>
      <c r="BE68" s="4"/>
      <c r="BF68" s="4"/>
      <c r="BG68" s="4"/>
      <c r="BH68" s="4"/>
      <c r="BI68" s="4"/>
      <c r="BJ68" s="4"/>
      <c r="BK68" s="4"/>
      <c r="BL68" s="3"/>
      <c r="BM68" s="4"/>
      <c r="BN68" s="4"/>
      <c r="BO68" s="4"/>
      <c r="BP68" s="4"/>
      <c r="BQ68" s="4"/>
      <c r="BR68" s="4"/>
      <c r="BS68" s="3"/>
      <c r="BT68" s="4"/>
      <c r="BU68" s="4"/>
      <c r="BV68" s="4"/>
      <c r="BW68" s="4"/>
      <c r="BX68" s="4"/>
      <c r="BY68" s="4"/>
      <c r="BZ68" s="1"/>
      <c r="CA68" s="1"/>
      <c r="CB68" s="1"/>
      <c r="CC68" s="383"/>
      <c r="CD68" s="1"/>
    </row>
    <row x14ac:dyDescent="0.25" r="69" customHeight="1" ht="51.75">
      <c r="A69" s="367"/>
      <c r="B69" s="1"/>
      <c r="C69" s="1"/>
      <c r="D69" s="4"/>
      <c r="E69" s="3"/>
      <c r="F69" s="4"/>
      <c r="G69" s="3"/>
      <c r="H69" s="3"/>
      <c r="I69" s="3"/>
      <c r="J69" s="3"/>
      <c r="K69" s="3"/>
      <c r="L69" s="3"/>
      <c r="M69" s="4"/>
      <c r="N69" s="4"/>
      <c r="O69" s="368"/>
      <c r="P69" s="4"/>
      <c r="Q69" s="368"/>
      <c r="R69" s="4"/>
      <c r="S69" s="638"/>
      <c r="T69" s="639"/>
      <c r="U69" s="638"/>
      <c r="V69" s="666"/>
      <c r="W69" s="665"/>
      <c r="X69" s="665"/>
      <c r="Y69" s="665"/>
      <c r="Z69" s="665"/>
      <c r="AA69" s="665"/>
      <c r="AB69" s="665"/>
      <c r="AC69" s="665"/>
      <c r="AD69" s="666"/>
      <c r="AE69" s="666"/>
      <c r="AF69" s="666"/>
      <c r="AG69" s="666"/>
      <c r="AH69" s="666"/>
      <c r="AI69" s="665"/>
      <c r="AJ69" s="665"/>
      <c r="AK69" s="666"/>
      <c r="AL69" s="368"/>
      <c r="AM69" s="4"/>
      <c r="AN69" s="54" t="s">
        <v>457</v>
      </c>
      <c r="AO69" s="368"/>
      <c r="AP69" s="4"/>
      <c r="AQ69" s="368"/>
      <c r="AR69" s="368"/>
      <c r="AS69" s="675">
        <f>'Kişiye Özel Hastalık Sorgu'!C37</f>
      </c>
      <c r="AT69" s="676"/>
      <c r="AU69" s="676"/>
      <c r="AV69" s="676"/>
      <c r="AW69" s="677"/>
      <c r="AX69" s="677"/>
      <c r="AY69" s="677"/>
      <c r="AZ69" s="677"/>
      <c r="BA69" s="678"/>
      <c r="BB69" s="4"/>
      <c r="BC69" s="4"/>
      <c r="BD69" s="4"/>
      <c r="BE69" s="4"/>
      <c r="BF69" s="4"/>
      <c r="BG69" s="4"/>
      <c r="BH69" s="4"/>
      <c r="BI69" s="4"/>
      <c r="BJ69" s="4"/>
      <c r="BK69" s="4"/>
      <c r="BL69" s="675">
        <f>'Kişiye Özel Hastalık Sorgu'!C68</f>
      </c>
      <c r="BM69" s="677"/>
      <c r="BN69" s="677"/>
      <c r="BO69" s="677"/>
      <c r="BP69" s="677"/>
      <c r="BQ69" s="677"/>
      <c r="BR69" s="677"/>
      <c r="BS69" s="676"/>
      <c r="BT69" s="679"/>
      <c r="BU69" s="4"/>
      <c r="BV69" s="4"/>
      <c r="BW69" s="4"/>
      <c r="BX69" s="4"/>
      <c r="BY69" s="4"/>
      <c r="BZ69" s="1"/>
      <c r="CA69" s="1"/>
      <c r="CB69" s="1"/>
      <c r="CC69" s="383"/>
      <c r="CD69" s="1"/>
    </row>
    <row x14ac:dyDescent="0.25" r="70" customHeight="1" ht="28.5">
      <c r="A70" s="367"/>
      <c r="B70" s="1"/>
      <c r="C70" s="1"/>
      <c r="D70" s="4"/>
      <c r="E70" s="3"/>
      <c r="F70" s="4"/>
      <c r="G70" s="3"/>
      <c r="H70" s="3"/>
      <c r="I70" s="3"/>
      <c r="J70" s="3"/>
      <c r="K70" s="3"/>
      <c r="L70" s="3"/>
      <c r="M70" s="4"/>
      <c r="N70" s="4"/>
      <c r="O70" s="368"/>
      <c r="P70" s="4"/>
      <c r="Q70" s="368"/>
      <c r="R70" s="4"/>
      <c r="S70" s="638"/>
      <c r="T70" s="639"/>
      <c r="U70" s="638"/>
      <c r="V70" s="666"/>
      <c r="W70" s="665"/>
      <c r="X70" s="665"/>
      <c r="Y70" s="665"/>
      <c r="Z70" s="665"/>
      <c r="AA70" s="665"/>
      <c r="AB70" s="665"/>
      <c r="AC70" s="665"/>
      <c r="AD70" s="666"/>
      <c r="AE70" s="666"/>
      <c r="AF70" s="666"/>
      <c r="AG70" s="666"/>
      <c r="AH70" s="666"/>
      <c r="AI70" s="665"/>
      <c r="AJ70" s="665"/>
      <c r="AK70" s="666"/>
      <c r="AL70" s="368"/>
      <c r="AM70" s="4"/>
      <c r="AN70" s="368"/>
      <c r="AO70" s="368"/>
      <c r="AP70" s="4"/>
      <c r="AQ70" s="368"/>
      <c r="AR70" s="368"/>
      <c r="AS70" s="368"/>
      <c r="AT70" s="368"/>
      <c r="AU70" s="368"/>
      <c r="AV70" s="368"/>
      <c r="AW70" s="4"/>
      <c r="AX70" s="4"/>
      <c r="AY70" s="4"/>
      <c r="AZ70" s="4"/>
      <c r="BA70" s="368"/>
      <c r="BB70" s="4"/>
      <c r="BC70" s="4"/>
      <c r="BD70" s="4"/>
      <c r="BE70" s="4"/>
      <c r="BF70" s="4"/>
      <c r="BG70" s="4"/>
      <c r="BH70" s="4"/>
      <c r="BI70" s="4"/>
      <c r="BJ70" s="4"/>
      <c r="BK70" s="4"/>
      <c r="BL70" s="3"/>
      <c r="BM70" s="4"/>
      <c r="BN70" s="4"/>
      <c r="BO70" s="4"/>
      <c r="BP70" s="4"/>
      <c r="BQ70" s="4"/>
      <c r="BR70" s="4"/>
      <c r="BS70" s="3"/>
      <c r="BT70" s="4"/>
      <c r="BU70" s="4"/>
      <c r="BV70" s="4"/>
      <c r="BW70" s="4"/>
      <c r="BX70" s="4"/>
      <c r="BY70" s="4"/>
      <c r="BZ70" s="1"/>
      <c r="CA70" s="1"/>
      <c r="CB70" s="1"/>
      <c r="CC70" s="383"/>
      <c r="CD70" s="1"/>
    </row>
    <row x14ac:dyDescent="0.25" r="71" customHeight="1" ht="18.75">
      <c r="A71" s="367"/>
      <c r="B71" s="1"/>
      <c r="C71" s="1"/>
      <c r="D71" s="4"/>
      <c r="E71" s="3"/>
      <c r="F71" s="4"/>
      <c r="G71" s="3"/>
      <c r="H71" s="3"/>
      <c r="I71" s="3"/>
      <c r="J71" s="3"/>
      <c r="K71" s="3"/>
      <c r="L71" s="3"/>
      <c r="M71" s="4"/>
      <c r="N71" s="4"/>
      <c r="O71" s="368"/>
      <c r="P71" s="4"/>
      <c r="Q71" s="368"/>
      <c r="R71" s="4"/>
      <c r="S71" s="638"/>
      <c r="T71" s="639"/>
      <c r="U71" s="638"/>
      <c r="V71" s="4"/>
      <c r="W71" s="368"/>
      <c r="X71" s="368"/>
      <c r="Y71" s="368"/>
      <c r="Z71" s="368"/>
      <c r="AA71" s="368"/>
      <c r="AB71" s="368"/>
      <c r="AC71" s="435"/>
      <c r="AD71" s="537"/>
      <c r="AE71" s="4"/>
      <c r="AF71" s="4"/>
      <c r="AG71" s="4"/>
      <c r="AH71" s="4"/>
      <c r="AI71" s="3"/>
      <c r="AJ71" s="3"/>
      <c r="AK71" s="4"/>
      <c r="AL71" s="368"/>
      <c r="AM71" s="4"/>
      <c r="AN71" s="368"/>
      <c r="AO71" s="368"/>
      <c r="AP71" s="4"/>
      <c r="AQ71" s="368"/>
      <c r="AR71" s="368"/>
      <c r="AS71" s="368"/>
      <c r="AT71" s="368"/>
      <c r="AU71" s="368"/>
      <c r="AV71" s="368"/>
      <c r="AW71" s="4"/>
      <c r="AX71" s="4"/>
      <c r="AY71" s="4"/>
      <c r="AZ71" s="4"/>
      <c r="BA71" s="368"/>
      <c r="BB71" s="4"/>
      <c r="BC71" s="4"/>
      <c r="BD71" s="4"/>
      <c r="BE71" s="4"/>
      <c r="BF71" s="4"/>
      <c r="BG71" s="4"/>
      <c r="BH71" s="4"/>
      <c r="BI71" s="4"/>
      <c r="BJ71" s="4"/>
      <c r="BK71" s="4"/>
      <c r="BL71" s="3"/>
      <c r="BM71" s="4"/>
      <c r="BN71" s="4"/>
      <c r="BO71" s="4"/>
      <c r="BP71" s="4"/>
      <c r="BQ71" s="4"/>
      <c r="BR71" s="4"/>
      <c r="BS71" s="3"/>
      <c r="BT71" s="4"/>
      <c r="BU71" s="4"/>
      <c r="BV71" s="4"/>
      <c r="BW71" s="4"/>
      <c r="BX71" s="4"/>
      <c r="BY71" s="4"/>
      <c r="BZ71" s="1"/>
      <c r="CA71" s="1"/>
      <c r="CB71" s="1"/>
      <c r="CC71" s="383"/>
      <c r="CD71" s="1"/>
    </row>
    <row x14ac:dyDescent="0.25" r="72" customHeight="1" ht="18.75">
      <c r="A72" s="367"/>
      <c r="B72" s="1"/>
      <c r="C72" s="1"/>
      <c r="D72" s="4"/>
      <c r="E72" s="3"/>
      <c r="F72" s="4"/>
      <c r="G72" s="3"/>
      <c r="H72" s="3"/>
      <c r="I72" s="3"/>
      <c r="J72" s="3"/>
      <c r="K72" s="3"/>
      <c r="L72" s="3"/>
      <c r="M72" s="4"/>
      <c r="N72" s="4"/>
      <c r="O72" s="368"/>
      <c r="P72" s="4"/>
      <c r="Q72" s="368"/>
      <c r="R72" s="4"/>
      <c r="S72" s="638"/>
      <c r="T72" s="639"/>
      <c r="U72" s="680"/>
      <c r="V72" s="639"/>
      <c r="W72" s="680"/>
      <c r="X72" s="539"/>
      <c r="Y72" s="539"/>
      <c r="Z72" s="539"/>
      <c r="AA72" s="539"/>
      <c r="AB72" s="539"/>
      <c r="AC72" s="539"/>
      <c r="AD72" s="538"/>
      <c r="AE72" s="538"/>
      <c r="AF72" s="538"/>
      <c r="AG72" s="538"/>
      <c r="AH72" s="538"/>
      <c r="AI72" s="539"/>
      <c r="AJ72" s="539"/>
      <c r="AK72" s="538"/>
      <c r="AL72" s="539"/>
      <c r="AM72" s="538"/>
      <c r="AN72" s="539"/>
      <c r="AO72" s="539"/>
      <c r="AP72" s="538"/>
      <c r="AQ72" s="539"/>
      <c r="AR72" s="539"/>
      <c r="AS72" s="539"/>
      <c r="AT72" s="539"/>
      <c r="AU72" s="539"/>
      <c r="AV72" s="539"/>
      <c r="AW72" s="538"/>
      <c r="AX72" s="538"/>
      <c r="AY72" s="538"/>
      <c r="AZ72" s="538"/>
      <c r="BA72" s="539"/>
      <c r="BB72" s="538"/>
      <c r="BC72" s="538"/>
      <c r="BD72" s="538"/>
      <c r="BE72" s="538"/>
      <c r="BF72" s="538"/>
      <c r="BG72" s="538"/>
      <c r="BH72" s="538"/>
      <c r="BI72" s="538"/>
      <c r="BJ72" s="538"/>
      <c r="BK72" s="538"/>
      <c r="BL72" s="539"/>
      <c r="BM72" s="538"/>
      <c r="BN72" s="538"/>
      <c r="BO72" s="538"/>
      <c r="BP72" s="538"/>
      <c r="BQ72" s="538"/>
      <c r="BR72" s="538"/>
      <c r="BS72" s="539"/>
      <c r="BT72" s="538"/>
      <c r="BU72" s="538"/>
      <c r="BV72" s="538"/>
      <c r="BW72" s="538"/>
      <c r="BX72" s="538"/>
      <c r="BY72" s="538"/>
      <c r="BZ72" s="383"/>
      <c r="CA72" s="383"/>
      <c r="CB72" s="383"/>
      <c r="CC72" s="383"/>
      <c r="CD72" s="1"/>
    </row>
    <row x14ac:dyDescent="0.25" r="73" customHeight="1" ht="18.75" customFormat="1" s="373">
      <c r="A73" s="374"/>
      <c r="B73" s="374"/>
      <c r="C73" s="374"/>
      <c r="D73" s="378"/>
      <c r="E73" s="382"/>
      <c r="F73" s="378"/>
      <c r="G73" s="382"/>
      <c r="H73" s="382"/>
      <c r="I73" s="382"/>
      <c r="J73" s="382"/>
      <c r="K73" s="382"/>
      <c r="L73" s="382"/>
      <c r="M73" s="378"/>
      <c r="N73" s="378"/>
      <c r="O73" s="379"/>
      <c r="P73" s="378"/>
      <c r="Q73" s="379"/>
      <c r="R73" s="378"/>
      <c r="S73" s="379"/>
      <c r="T73" s="378"/>
      <c r="U73" s="379"/>
      <c r="V73" s="378"/>
      <c r="W73" s="379"/>
      <c r="X73" s="379"/>
      <c r="Y73" s="379"/>
      <c r="Z73" s="379"/>
      <c r="AA73" s="379"/>
      <c r="AB73" s="379"/>
      <c r="AC73" s="379"/>
      <c r="AD73" s="378"/>
      <c r="AE73" s="378"/>
      <c r="AF73" s="378"/>
      <c r="AG73" s="378"/>
      <c r="AH73" s="378"/>
      <c r="AI73" s="382"/>
      <c r="AJ73" s="638"/>
      <c r="AK73" s="637"/>
      <c r="AL73" s="638"/>
      <c r="AM73" s="637"/>
      <c r="AN73" s="638"/>
      <c r="AO73" s="379"/>
      <c r="AP73" s="378"/>
      <c r="AQ73" s="379"/>
      <c r="AR73" s="379"/>
      <c r="AS73" s="379"/>
      <c r="AT73" s="379"/>
      <c r="AU73" s="379"/>
      <c r="AV73" s="379"/>
      <c r="AW73" s="378"/>
      <c r="AX73" s="378"/>
      <c r="AY73" s="378"/>
      <c r="AZ73" s="378"/>
      <c r="BA73" s="379"/>
      <c r="BB73" s="378"/>
      <c r="BC73" s="378"/>
      <c r="BD73" s="378"/>
      <c r="BE73" s="378"/>
      <c r="BF73" s="378"/>
      <c r="BG73" s="378"/>
      <c r="BH73" s="378"/>
      <c r="BI73" s="378"/>
      <c r="BJ73" s="378"/>
      <c r="BK73" s="378"/>
      <c r="BL73" s="382"/>
      <c r="BM73" s="378"/>
      <c r="BN73" s="378"/>
      <c r="BO73" s="378"/>
      <c r="BP73" s="378"/>
      <c r="BQ73" s="378"/>
      <c r="BR73" s="378"/>
      <c r="BS73" s="382"/>
      <c r="BT73" s="378"/>
      <c r="BU73" s="378"/>
      <c r="BV73" s="378"/>
      <c r="BW73" s="378"/>
      <c r="BX73" s="378"/>
      <c r="BY73" s="378"/>
      <c r="BZ73" s="374"/>
      <c r="CA73" s="374"/>
      <c r="CB73" s="374"/>
      <c r="CC73" s="374"/>
      <c r="CD73" s="374"/>
    </row>
    <row x14ac:dyDescent="0.25" r="74" customHeight="1" ht="18.75" customFormat="1" s="373">
      <c r="A74" s="374"/>
      <c r="B74" s="374"/>
      <c r="C74" s="374"/>
      <c r="D74" s="378"/>
      <c r="E74" s="382"/>
      <c r="F74" s="378"/>
      <c r="G74" s="382"/>
      <c r="H74" s="382"/>
      <c r="I74" s="382"/>
      <c r="J74" s="382"/>
      <c r="K74" s="382"/>
      <c r="L74" s="382"/>
      <c r="M74" s="378"/>
      <c r="N74" s="378"/>
      <c r="O74" s="379"/>
      <c r="P74" s="378"/>
      <c r="Q74" s="379"/>
      <c r="R74" s="378"/>
      <c r="S74" s="379"/>
      <c r="T74" s="378"/>
      <c r="U74" s="379"/>
      <c r="V74" s="378"/>
      <c r="W74" s="379"/>
      <c r="X74" s="379"/>
      <c r="Y74" s="379"/>
      <c r="Z74" s="379"/>
      <c r="AA74" s="379"/>
      <c r="AB74" s="379"/>
      <c r="AC74" s="379"/>
      <c r="AD74" s="378"/>
      <c r="AE74" s="378"/>
      <c r="AF74" s="378"/>
      <c r="AG74" s="378"/>
      <c r="AH74" s="378"/>
      <c r="AI74" s="382"/>
      <c r="AJ74" s="638"/>
      <c r="AK74" s="637"/>
      <c r="AL74" s="638"/>
      <c r="AM74" s="637"/>
      <c r="AN74" s="638"/>
      <c r="AO74" s="379"/>
      <c r="AP74" s="378"/>
      <c r="AQ74" s="379"/>
      <c r="AR74" s="379"/>
      <c r="AS74" s="379"/>
      <c r="AT74" s="379"/>
      <c r="AU74" s="379"/>
      <c r="AV74" s="379"/>
      <c r="AW74" s="378"/>
      <c r="AX74" s="378"/>
      <c r="AY74" s="378"/>
      <c r="AZ74" s="378"/>
      <c r="BA74" s="379"/>
      <c r="BB74" s="378"/>
      <c r="BC74" s="378"/>
      <c r="BD74" s="378"/>
      <c r="BE74" s="378"/>
      <c r="BF74" s="378"/>
      <c r="BG74" s="378"/>
      <c r="BH74" s="378"/>
      <c r="BI74" s="378"/>
      <c r="BJ74" s="378"/>
      <c r="BK74" s="378"/>
      <c r="BL74" s="382"/>
      <c r="BM74" s="378"/>
      <c r="BN74" s="378"/>
      <c r="BO74" s="378"/>
      <c r="BP74" s="378"/>
      <c r="BQ74" s="378"/>
      <c r="BR74" s="378"/>
      <c r="BS74" s="382"/>
      <c r="BT74" s="378"/>
      <c r="BU74" s="378"/>
      <c r="BV74" s="378"/>
      <c r="BW74" s="378"/>
      <c r="BX74" s="378"/>
      <c r="BY74" s="378"/>
      <c r="BZ74" s="374"/>
      <c r="CA74" s="374"/>
      <c r="CB74" s="374"/>
      <c r="CC74" s="374"/>
      <c r="CD74" s="374"/>
    </row>
    <row x14ac:dyDescent="0.25" r="75" customHeight="1" ht="18.75" customFormat="1" s="373">
      <c r="A75" s="374"/>
      <c r="B75" s="374"/>
      <c r="C75" s="374"/>
      <c r="D75" s="378"/>
      <c r="E75" s="382"/>
      <c r="F75" s="378"/>
      <c r="G75" s="382"/>
      <c r="H75" s="382"/>
      <c r="I75" s="382"/>
      <c r="J75" s="382"/>
      <c r="K75" s="382"/>
      <c r="L75" s="382"/>
      <c r="M75" s="378"/>
      <c r="N75" s="378"/>
      <c r="O75" s="379"/>
      <c r="P75" s="378"/>
      <c r="Q75" s="379"/>
      <c r="R75" s="378"/>
      <c r="S75" s="379"/>
      <c r="T75" s="378"/>
      <c r="U75" s="379"/>
      <c r="V75" s="378"/>
      <c r="W75" s="379"/>
      <c r="X75" s="379"/>
      <c r="Y75" s="379"/>
      <c r="Z75" s="379"/>
      <c r="AA75" s="379"/>
      <c r="AB75" s="379"/>
      <c r="AC75" s="379"/>
      <c r="AD75" s="378"/>
      <c r="AE75" s="378"/>
      <c r="AF75" s="378"/>
      <c r="AG75" s="378"/>
      <c r="AH75" s="378"/>
      <c r="AI75" s="382"/>
      <c r="AJ75" s="638"/>
      <c r="AK75" s="637"/>
      <c r="AL75" s="638"/>
      <c r="AM75" s="637"/>
      <c r="AN75" s="638"/>
      <c r="AO75" s="379"/>
      <c r="AP75" s="378"/>
      <c r="AQ75" s="379"/>
      <c r="AR75" s="379"/>
      <c r="AS75" s="379"/>
      <c r="AT75" s="379"/>
      <c r="AU75" s="379"/>
      <c r="AV75" s="379"/>
      <c r="AW75" s="378"/>
      <c r="AX75" s="378"/>
      <c r="AY75" s="378"/>
      <c r="AZ75" s="378"/>
      <c r="BA75" s="379"/>
      <c r="BB75" s="378"/>
      <c r="BC75" s="378"/>
      <c r="BD75" s="378"/>
      <c r="BE75" s="378"/>
      <c r="BF75" s="378"/>
      <c r="BG75" s="378"/>
      <c r="BH75" s="378"/>
      <c r="BI75" s="378"/>
      <c r="BJ75" s="378"/>
      <c r="BK75" s="378"/>
      <c r="BL75" s="382"/>
      <c r="BM75" s="378"/>
      <c r="BN75" s="378"/>
      <c r="BO75" s="378"/>
      <c r="BP75" s="378"/>
      <c r="BQ75" s="378"/>
      <c r="BR75" s="378"/>
      <c r="BS75" s="382"/>
      <c r="BT75" s="378"/>
      <c r="BU75" s="378"/>
      <c r="BV75" s="378"/>
      <c r="BW75" s="378"/>
      <c r="BX75" s="378"/>
      <c r="BY75" s="378"/>
      <c r="BZ75" s="374"/>
      <c r="CA75" s="374"/>
      <c r="CB75" s="374"/>
      <c r="CC75" s="374"/>
      <c r="CD75" s="374"/>
    </row>
    <row x14ac:dyDescent="0.25" r="76" customHeight="1" ht="18.75" customFormat="1" s="373">
      <c r="A76" s="374"/>
      <c r="B76" s="374"/>
      <c r="C76" s="374"/>
      <c r="D76" s="378"/>
      <c r="E76" s="382"/>
      <c r="F76" s="378"/>
      <c r="G76" s="382"/>
      <c r="H76" s="382"/>
      <c r="I76" s="382"/>
      <c r="J76" s="382"/>
      <c r="K76" s="382"/>
      <c r="L76" s="382"/>
      <c r="M76" s="378"/>
      <c r="N76" s="378"/>
      <c r="O76" s="379"/>
      <c r="P76" s="378"/>
      <c r="Q76" s="379"/>
      <c r="R76" s="378"/>
      <c r="S76" s="379"/>
      <c r="T76" s="378"/>
      <c r="U76" s="379"/>
      <c r="V76" s="378"/>
      <c r="W76" s="379"/>
      <c r="X76" s="379"/>
      <c r="Y76" s="379"/>
      <c r="Z76" s="379"/>
      <c r="AA76" s="379"/>
      <c r="AB76" s="379"/>
      <c r="AC76" s="379"/>
      <c r="AD76" s="378"/>
      <c r="AE76" s="378"/>
      <c r="AF76" s="378"/>
      <c r="AG76" s="378"/>
      <c r="AH76" s="378"/>
      <c r="AI76" s="382"/>
      <c r="AJ76" s="638"/>
      <c r="AK76" s="637"/>
      <c r="AL76" s="638"/>
      <c r="AM76" s="637"/>
      <c r="AN76" s="638"/>
      <c r="AO76" s="379"/>
      <c r="AP76" s="378"/>
      <c r="AQ76" s="379"/>
      <c r="AR76" s="379"/>
      <c r="AS76" s="379"/>
      <c r="AT76" s="379"/>
      <c r="AU76" s="379"/>
      <c r="AV76" s="379"/>
      <c r="AW76" s="378"/>
      <c r="AX76" s="378"/>
      <c r="AY76" s="378"/>
      <c r="AZ76" s="378"/>
      <c r="BA76" s="379"/>
      <c r="BB76" s="378"/>
      <c r="BC76" s="378"/>
      <c r="BD76" s="378"/>
      <c r="BE76" s="378"/>
      <c r="BF76" s="378"/>
      <c r="BG76" s="378"/>
      <c r="BH76" s="378"/>
      <c r="BI76" s="378"/>
      <c r="BJ76" s="378"/>
      <c r="BK76" s="378"/>
      <c r="BL76" s="382"/>
      <c r="BM76" s="378"/>
      <c r="BN76" s="378"/>
      <c r="BO76" s="378"/>
      <c r="BP76" s="378"/>
      <c r="BQ76" s="378"/>
      <c r="BR76" s="378"/>
      <c r="BS76" s="382"/>
      <c r="BT76" s="378"/>
      <c r="BU76" s="378"/>
      <c r="BV76" s="378"/>
      <c r="BW76" s="378"/>
      <c r="BX76" s="378"/>
      <c r="BY76" s="378"/>
      <c r="BZ76" s="374"/>
      <c r="CA76" s="374"/>
      <c r="CB76" s="374"/>
      <c r="CC76" s="374"/>
      <c r="CD76" s="374"/>
    </row>
    <row x14ac:dyDescent="0.25" r="77" customHeight="1" ht="15">
      <c r="A77" s="367"/>
      <c r="B77" s="1"/>
      <c r="C77" s="1"/>
      <c r="D77" s="4"/>
      <c r="E77" s="3"/>
      <c r="F77" s="4"/>
      <c r="G77" s="3"/>
      <c r="H77" s="3"/>
      <c r="I77" s="3"/>
      <c r="J77" s="3"/>
      <c r="K77" s="3"/>
      <c r="L77" s="3"/>
      <c r="M77" s="4"/>
      <c r="N77" s="538"/>
      <c r="O77" s="539"/>
      <c r="P77" s="538"/>
      <c r="Q77" s="539"/>
      <c r="R77" s="538"/>
      <c r="S77" s="539"/>
      <c r="T77" s="538"/>
      <c r="U77" s="539"/>
      <c r="V77" s="538"/>
      <c r="W77" s="539"/>
      <c r="X77" s="539"/>
      <c r="Y77" s="539"/>
      <c r="Z77" s="539"/>
      <c r="AA77" s="539"/>
      <c r="AB77" s="539"/>
      <c r="AC77" s="539"/>
      <c r="AD77" s="538"/>
      <c r="AE77" s="538"/>
      <c r="AF77" s="538"/>
      <c r="AG77" s="538"/>
      <c r="AH77" s="538"/>
      <c r="AI77" s="539"/>
      <c r="AJ77" s="539"/>
      <c r="AK77" s="538"/>
      <c r="AL77" s="539"/>
      <c r="AM77" s="538"/>
      <c r="AN77" s="539"/>
      <c r="AO77" s="539"/>
      <c r="AP77" s="538"/>
      <c r="AQ77" s="539"/>
      <c r="AR77" s="539"/>
      <c r="AS77" s="539"/>
      <c r="AT77" s="539"/>
      <c r="AU77" s="539"/>
      <c r="AV77" s="539"/>
      <c r="AW77" s="538"/>
      <c r="AX77" s="538"/>
      <c r="AY77" s="538"/>
      <c r="AZ77" s="538"/>
      <c r="BA77" s="539"/>
      <c r="BB77" s="538"/>
      <c r="BC77" s="538"/>
      <c r="BD77" s="538"/>
      <c r="BE77" s="538"/>
      <c r="BF77" s="538"/>
      <c r="BG77" s="538"/>
      <c r="BH77" s="538"/>
      <c r="BI77" s="538"/>
      <c r="BJ77" s="538"/>
      <c r="BK77" s="538"/>
      <c r="BL77" s="539"/>
      <c r="BM77" s="538"/>
      <c r="BN77" s="538"/>
      <c r="BO77" s="4"/>
      <c r="BP77" s="4"/>
      <c r="BQ77" s="4"/>
      <c r="BR77" s="4"/>
      <c r="BS77" s="3"/>
      <c r="BT77" s="4"/>
      <c r="BU77" s="4"/>
      <c r="BV77" s="4"/>
      <c r="BW77" s="4"/>
      <c r="BX77" s="4"/>
      <c r="BY77" s="4"/>
      <c r="BZ77" s="1"/>
      <c r="CA77" s="1"/>
      <c r="CB77" s="1"/>
      <c r="CC77" s="1"/>
      <c r="CD77" s="1"/>
    </row>
    <row x14ac:dyDescent="0.25" r="78" customHeight="1" ht="18.75">
      <c r="A78" s="367"/>
      <c r="B78" s="1"/>
      <c r="C78" s="1"/>
      <c r="D78" s="4"/>
      <c r="E78" s="3"/>
      <c r="F78" s="4"/>
      <c r="G78" s="3"/>
      <c r="H78" s="3"/>
      <c r="I78" s="3"/>
      <c r="J78" s="3"/>
      <c r="K78" s="3"/>
      <c r="L78" s="3"/>
      <c r="M78" s="4"/>
      <c r="N78" s="538"/>
      <c r="O78" s="539"/>
      <c r="P78" s="681"/>
      <c r="Q78" s="539"/>
      <c r="R78" s="538"/>
      <c r="S78" s="539"/>
      <c r="T78" s="538"/>
      <c r="U78" s="539"/>
      <c r="V78" s="538"/>
      <c r="W78" s="539"/>
      <c r="X78" s="539"/>
      <c r="Y78" s="539"/>
      <c r="Z78" s="539"/>
      <c r="AA78" s="539"/>
      <c r="AB78" s="539"/>
      <c r="AC78" s="539"/>
      <c r="AD78" s="538"/>
      <c r="AE78" s="538"/>
      <c r="AF78" s="538"/>
      <c r="AG78" s="538"/>
      <c r="AH78" s="538"/>
      <c r="AI78" s="539"/>
      <c r="AJ78" s="539"/>
      <c r="AK78" s="538"/>
      <c r="AL78" s="539"/>
      <c r="AM78" s="538"/>
      <c r="AN78" s="539"/>
      <c r="AO78" s="539"/>
      <c r="AP78" s="538"/>
      <c r="AQ78" s="539"/>
      <c r="AR78" s="539"/>
      <c r="AS78" s="539"/>
      <c r="AT78" s="539"/>
      <c r="AU78" s="539"/>
      <c r="AV78" s="539"/>
      <c r="AW78" s="538"/>
      <c r="AX78" s="538"/>
      <c r="AY78" s="538"/>
      <c r="AZ78" s="538"/>
      <c r="BA78" s="539"/>
      <c r="BB78" s="538"/>
      <c r="BC78" s="538"/>
      <c r="BD78" s="538"/>
      <c r="BE78" s="538"/>
      <c r="BF78" s="538"/>
      <c r="BG78" s="538"/>
      <c r="BH78" s="538"/>
      <c r="BI78" s="538"/>
      <c r="BJ78" s="538"/>
      <c r="BK78" s="538"/>
      <c r="BL78" s="539"/>
      <c r="BM78" s="538"/>
      <c r="BN78" s="538"/>
      <c r="BO78" s="4"/>
      <c r="BP78" s="4"/>
      <c r="BQ78" s="4"/>
      <c r="BR78" s="4"/>
      <c r="BS78" s="3"/>
      <c r="BT78" s="4"/>
      <c r="BU78" s="4"/>
      <c r="BV78" s="4"/>
      <c r="BW78" s="4"/>
      <c r="BX78" s="4"/>
      <c r="BY78" s="4"/>
      <c r="BZ78" s="1"/>
      <c r="CA78" s="1"/>
      <c r="CB78" s="1"/>
      <c r="CC78" s="1"/>
      <c r="CD78" s="1"/>
    </row>
    <row x14ac:dyDescent="0.25" r="79" customHeight="1" ht="18.75" hidden="1">
      <c r="A79" s="367"/>
      <c r="B79" s="1"/>
      <c r="C79" s="1"/>
      <c r="D79" s="4"/>
      <c r="E79" s="3"/>
      <c r="F79" s="4"/>
      <c r="G79" s="3"/>
      <c r="H79" s="3"/>
      <c r="I79" s="3"/>
      <c r="J79" s="3"/>
      <c r="K79" s="3"/>
      <c r="L79" s="3"/>
      <c r="M79" s="4"/>
      <c r="N79" s="538"/>
      <c r="O79" s="368"/>
      <c r="P79" s="4"/>
      <c r="Q79" s="368"/>
      <c r="R79" s="4"/>
      <c r="S79" s="368"/>
      <c r="T79" s="4"/>
      <c r="U79" s="368"/>
      <c r="V79" s="4"/>
      <c r="W79" s="368"/>
      <c r="X79" s="368"/>
      <c r="Y79" s="368"/>
      <c r="Z79" s="368"/>
      <c r="AA79" s="368"/>
      <c r="AB79" s="368"/>
      <c r="AC79" s="368"/>
      <c r="AD79" s="4"/>
      <c r="AE79" s="4"/>
      <c r="AF79" s="4"/>
      <c r="AG79" s="4"/>
      <c r="AH79" s="4"/>
      <c r="AI79" s="3"/>
      <c r="AJ79" s="3"/>
      <c r="AK79" s="4"/>
      <c r="AL79" s="368"/>
      <c r="AM79" s="4"/>
      <c r="AN79" s="368"/>
      <c r="AO79" s="368"/>
      <c r="AP79" s="4"/>
      <c r="AQ79" s="368"/>
      <c r="AR79" s="368"/>
      <c r="AS79" s="368"/>
      <c r="AT79" s="368"/>
      <c r="AU79" s="368"/>
      <c r="AV79" s="368"/>
      <c r="AW79" s="4"/>
      <c r="AX79" s="4"/>
      <c r="AY79" s="4"/>
      <c r="AZ79" s="4"/>
      <c r="BA79" s="368"/>
      <c r="BB79" s="4"/>
      <c r="BC79" s="4"/>
      <c r="BD79" s="4"/>
      <c r="BE79" s="4"/>
      <c r="BF79" s="4"/>
      <c r="BG79" s="4"/>
      <c r="BH79" s="4"/>
      <c r="BI79" s="4"/>
      <c r="BJ79" s="4"/>
      <c r="BK79" s="4"/>
      <c r="BL79" s="3"/>
      <c r="BM79" s="4"/>
      <c r="BN79" s="538"/>
      <c r="BO79" s="4"/>
      <c r="BP79" s="4"/>
      <c r="BQ79" s="4"/>
      <c r="BR79" s="4"/>
      <c r="BS79" s="3"/>
      <c r="BT79" s="4"/>
      <c r="BU79" s="4"/>
      <c r="BV79" s="4"/>
      <c r="BW79" s="4"/>
      <c r="BX79" s="4"/>
      <c r="BY79" s="4"/>
      <c r="BZ79" s="1"/>
      <c r="CA79" s="1"/>
      <c r="CB79" s="1"/>
      <c r="CC79" s="1"/>
      <c r="CD79" s="1"/>
    </row>
    <row x14ac:dyDescent="0.25" r="80" customHeight="1" ht="18.75" hidden="1">
      <c r="A80" s="367"/>
      <c r="B80" s="1"/>
      <c r="C80" s="1"/>
      <c r="D80" s="4"/>
      <c r="E80" s="3"/>
      <c r="F80" s="4"/>
      <c r="G80" s="3"/>
      <c r="H80" s="3"/>
      <c r="I80" s="3"/>
      <c r="J80" s="3"/>
      <c r="K80" s="3"/>
      <c r="L80" s="3"/>
      <c r="M80" s="4"/>
      <c r="N80" s="538"/>
      <c r="O80" s="368"/>
      <c r="P80" s="4"/>
      <c r="Q80" s="368"/>
      <c r="R80" s="4"/>
      <c r="S80" s="368"/>
      <c r="T80" s="4"/>
      <c r="U80" s="368"/>
      <c r="V80" s="4"/>
      <c r="W80" s="368"/>
      <c r="X80" s="368"/>
      <c r="Y80" s="368"/>
      <c r="Z80" s="368"/>
      <c r="AA80" s="368"/>
      <c r="AB80" s="368"/>
      <c r="AC80" s="368"/>
      <c r="AD80" s="4"/>
      <c r="AE80" s="4"/>
      <c r="AF80" s="4"/>
      <c r="AG80" s="4"/>
      <c r="AH80" s="4"/>
      <c r="AI80" s="3"/>
      <c r="AJ80" s="3"/>
      <c r="AK80" s="4"/>
      <c r="AL80" s="368"/>
      <c r="AM80" s="4"/>
      <c r="AN80" s="368"/>
      <c r="AO80" s="368"/>
      <c r="AP80" s="4"/>
      <c r="AQ80" s="368"/>
      <c r="AR80" s="368"/>
      <c r="AS80" s="368"/>
      <c r="AT80" s="368"/>
      <c r="AU80" s="368"/>
      <c r="AV80" s="368"/>
      <c r="AW80" s="4"/>
      <c r="AX80" s="4"/>
      <c r="AY80" s="4"/>
      <c r="AZ80" s="4"/>
      <c r="BA80" s="368"/>
      <c r="BB80" s="4"/>
      <c r="BC80" s="4"/>
      <c r="BD80" s="4"/>
      <c r="BE80" s="4"/>
      <c r="BF80" s="4"/>
      <c r="BG80" s="4"/>
      <c r="BH80" s="4"/>
      <c r="BI80" s="4"/>
      <c r="BJ80" s="4"/>
      <c r="BK80" s="4"/>
      <c r="BL80" s="3"/>
      <c r="BM80" s="4"/>
      <c r="BN80" s="538"/>
      <c r="BO80" s="4"/>
      <c r="BP80" s="4"/>
      <c r="BQ80" s="4"/>
      <c r="BR80" s="4"/>
      <c r="BS80" s="3"/>
      <c r="BT80" s="4"/>
      <c r="BU80" s="4"/>
      <c r="BV80" s="4"/>
      <c r="BW80" s="4"/>
      <c r="BX80" s="4"/>
      <c r="BY80" s="4"/>
      <c r="BZ80" s="1"/>
      <c r="CA80" s="1"/>
      <c r="CB80" s="1"/>
      <c r="CC80" s="1"/>
      <c r="CD80" s="1"/>
    </row>
    <row x14ac:dyDescent="0.25" r="81" customHeight="1" ht="18.75" hidden="1">
      <c r="A81" s="367"/>
      <c r="B81" s="1"/>
      <c r="C81" s="1"/>
      <c r="D81" s="4"/>
      <c r="E81" s="3"/>
      <c r="F81" s="4"/>
      <c r="G81" s="3"/>
      <c r="H81" s="3"/>
      <c r="I81" s="3"/>
      <c r="J81" s="3"/>
      <c r="K81" s="3"/>
      <c r="L81" s="3"/>
      <c r="M81" s="4"/>
      <c r="N81" s="538"/>
      <c r="O81" s="29"/>
      <c r="P81" s="4"/>
      <c r="Q81" s="368"/>
      <c r="R81" s="4"/>
      <c r="S81" s="368"/>
      <c r="T81" s="4"/>
      <c r="U81" s="368"/>
      <c r="V81" s="4"/>
      <c r="W81" s="368"/>
      <c r="X81" s="368"/>
      <c r="Y81" s="368"/>
      <c r="Z81" s="368"/>
      <c r="AA81" s="368"/>
      <c r="AB81" s="368"/>
      <c r="AC81" s="368"/>
      <c r="AD81" s="4"/>
      <c r="AE81" s="4"/>
      <c r="AF81" s="4"/>
      <c r="AG81" s="4"/>
      <c r="AH81" s="4"/>
      <c r="AI81" s="3"/>
      <c r="AJ81" s="3"/>
      <c r="AK81" s="4"/>
      <c r="AL81" s="368"/>
      <c r="AM81" s="4"/>
      <c r="AN81" s="368"/>
      <c r="AO81" s="368"/>
      <c r="AP81" s="4"/>
      <c r="AQ81" s="368"/>
      <c r="AR81" s="368"/>
      <c r="AS81" s="368"/>
      <c r="AT81" s="368"/>
      <c r="AU81" s="368"/>
      <c r="AV81" s="368"/>
      <c r="AW81" s="4"/>
      <c r="AX81" s="4"/>
      <c r="AY81" s="4"/>
      <c r="AZ81" s="4"/>
      <c r="BA81" s="368"/>
      <c r="BB81" s="4"/>
      <c r="BC81" s="4"/>
      <c r="BD81" s="4"/>
      <c r="BE81" s="4"/>
      <c r="BF81" s="4"/>
      <c r="BG81" s="4"/>
      <c r="BH81" s="4"/>
      <c r="BI81" s="4"/>
      <c r="BJ81" s="4"/>
      <c r="BK81" s="4"/>
      <c r="BL81" s="3"/>
      <c r="BM81" s="4"/>
      <c r="BN81" s="538"/>
      <c r="BO81" s="4"/>
      <c r="BP81" s="4"/>
      <c r="BQ81" s="4"/>
      <c r="BR81" s="4"/>
      <c r="BS81" s="3"/>
      <c r="BT81" s="4"/>
      <c r="BU81" s="4"/>
      <c r="BV81" s="4"/>
      <c r="BW81" s="4"/>
      <c r="BX81" s="4"/>
      <c r="BY81" s="4"/>
      <c r="BZ81" s="1"/>
      <c r="CA81" s="1"/>
      <c r="CB81" s="1"/>
      <c r="CC81" s="1"/>
      <c r="CD81" s="1"/>
    </row>
    <row x14ac:dyDescent="0.25" r="82" customHeight="1" ht="18.75" hidden="1">
      <c r="A82" s="367"/>
      <c r="B82" s="1"/>
      <c r="C82" s="1"/>
      <c r="D82" s="4"/>
      <c r="E82" s="3"/>
      <c r="F82" s="4"/>
      <c r="G82" s="3"/>
      <c r="H82" s="3"/>
      <c r="I82" s="3"/>
      <c r="J82" s="3"/>
      <c r="K82" s="3"/>
      <c r="L82" s="3"/>
      <c r="M82" s="4"/>
      <c r="N82" s="538"/>
      <c r="O82" s="29"/>
      <c r="P82" s="4"/>
      <c r="Q82" s="368"/>
      <c r="R82" s="4"/>
      <c r="S82" s="368"/>
      <c r="T82" s="4"/>
      <c r="U82" s="368"/>
      <c r="V82" s="4"/>
      <c r="W82" s="368"/>
      <c r="X82" s="368"/>
      <c r="Y82" s="368"/>
      <c r="Z82" s="368"/>
      <c r="AA82" s="368"/>
      <c r="AB82" s="368"/>
      <c r="AC82" s="368"/>
      <c r="AD82" s="4"/>
      <c r="AE82" s="4"/>
      <c r="AF82" s="4"/>
      <c r="AG82" s="4"/>
      <c r="AH82" s="4"/>
      <c r="AI82" s="3"/>
      <c r="AJ82" s="3"/>
      <c r="AK82" s="4"/>
      <c r="AL82" s="368"/>
      <c r="AM82" s="4"/>
      <c r="AN82" s="368"/>
      <c r="AO82" s="368"/>
      <c r="AP82" s="4"/>
      <c r="AQ82" s="368"/>
      <c r="AR82" s="368"/>
      <c r="AS82" s="368"/>
      <c r="AT82" s="368"/>
      <c r="AU82" s="368"/>
      <c r="AV82" s="368"/>
      <c r="AW82" s="4"/>
      <c r="AX82" s="4"/>
      <c r="AY82" s="4"/>
      <c r="AZ82" s="4"/>
      <c r="BA82" s="368"/>
      <c r="BB82" s="4"/>
      <c r="BC82" s="4"/>
      <c r="BD82" s="4"/>
      <c r="BE82" s="4"/>
      <c r="BF82" s="4"/>
      <c r="BG82" s="4"/>
      <c r="BH82" s="4"/>
      <c r="BI82" s="4"/>
      <c r="BJ82" s="4"/>
      <c r="BK82" s="4"/>
      <c r="BL82" s="3"/>
      <c r="BM82" s="4"/>
      <c r="BN82" s="538"/>
      <c r="BO82" s="4"/>
      <c r="BP82" s="4"/>
      <c r="BQ82" s="4"/>
      <c r="BR82" s="4"/>
      <c r="BS82" s="3"/>
      <c r="BT82" s="4"/>
      <c r="BU82" s="4"/>
      <c r="BV82" s="4"/>
      <c r="BW82" s="4"/>
      <c r="BX82" s="4"/>
      <c r="BY82" s="4"/>
      <c r="BZ82" s="1"/>
      <c r="CA82" s="1"/>
      <c r="CB82" s="1"/>
      <c r="CC82" s="1"/>
      <c r="CD82" s="1"/>
    </row>
    <row x14ac:dyDescent="0.25" r="83" customHeight="1" ht="18.75">
      <c r="A83" s="367"/>
      <c r="B83" s="1"/>
      <c r="C83" s="1"/>
      <c r="D83" s="4"/>
      <c r="E83" s="3"/>
      <c r="F83" s="4"/>
      <c r="G83" s="3"/>
      <c r="H83" s="3"/>
      <c r="I83" s="3"/>
      <c r="J83" s="3"/>
      <c r="K83" s="3"/>
      <c r="L83" s="3"/>
      <c r="M83" s="4"/>
      <c r="N83" s="538"/>
      <c r="O83" s="682" t="s">
        <v>458</v>
      </c>
      <c r="P83" s="683"/>
      <c r="Q83" s="684"/>
      <c r="R83" s="683"/>
      <c r="S83" s="684"/>
      <c r="T83" s="683"/>
      <c r="U83" s="684"/>
      <c r="V83" s="683"/>
      <c r="W83" s="684"/>
      <c r="X83" s="684"/>
      <c r="Y83" s="684"/>
      <c r="Z83" s="684"/>
      <c r="AA83" s="684"/>
      <c r="AB83" s="684"/>
      <c r="AC83" s="684"/>
      <c r="AD83" s="683"/>
      <c r="AE83" s="683"/>
      <c r="AF83" s="683"/>
      <c r="AG83" s="683"/>
      <c r="AH83" s="683"/>
      <c r="AI83" s="684"/>
      <c r="AJ83" s="684"/>
      <c r="AK83" s="683"/>
      <c r="AL83" s="684"/>
      <c r="AM83" s="683"/>
      <c r="AN83" s="684"/>
      <c r="AO83" s="684"/>
      <c r="AP83" s="683"/>
      <c r="AQ83" s="684"/>
      <c r="AR83" s="684"/>
      <c r="AS83" s="684"/>
      <c r="AT83" s="684"/>
      <c r="AU83" s="684"/>
      <c r="AV83" s="684"/>
      <c r="AW83" s="683"/>
      <c r="AX83" s="683"/>
      <c r="AY83" s="683"/>
      <c r="AZ83" s="683"/>
      <c r="BA83" s="684"/>
      <c r="BB83" s="683"/>
      <c r="BC83" s="683"/>
      <c r="BD83" s="683"/>
      <c r="BE83" s="683"/>
      <c r="BF83" s="683"/>
      <c r="BG83" s="683"/>
      <c r="BH83" s="683"/>
      <c r="BI83" s="683"/>
      <c r="BJ83" s="683"/>
      <c r="BK83" s="683"/>
      <c r="BL83" s="684"/>
      <c r="BM83" s="685"/>
      <c r="BN83" s="538"/>
      <c r="BO83" s="4"/>
      <c r="BP83" s="4"/>
      <c r="BQ83" s="4"/>
      <c r="BR83" s="4"/>
      <c r="BS83" s="3"/>
      <c r="BT83" s="4"/>
      <c r="BU83" s="4"/>
      <c r="BV83" s="4"/>
      <c r="BW83" s="4"/>
      <c r="BX83" s="4"/>
      <c r="BY83" s="4"/>
      <c r="BZ83" s="1"/>
      <c r="CA83" s="1"/>
      <c r="CB83" s="1"/>
      <c r="CC83" s="1"/>
      <c r="CD83" s="1"/>
    </row>
    <row x14ac:dyDescent="0.25" r="84" customHeight="1" ht="18.75">
      <c r="A84" s="367"/>
      <c r="B84" s="1"/>
      <c r="C84" s="1"/>
      <c r="D84" s="4"/>
      <c r="E84" s="3"/>
      <c r="F84" s="4"/>
      <c r="G84" s="3"/>
      <c r="H84" s="3"/>
      <c r="I84" s="3"/>
      <c r="J84" s="3"/>
      <c r="K84" s="3"/>
      <c r="L84" s="3"/>
      <c r="M84" s="4"/>
      <c r="N84" s="538"/>
      <c r="O84" s="686"/>
      <c r="P84" s="38"/>
      <c r="Q84" s="37"/>
      <c r="R84" s="38"/>
      <c r="S84" s="37"/>
      <c r="T84" s="38"/>
      <c r="U84" s="37"/>
      <c r="V84" s="38"/>
      <c r="W84" s="37"/>
      <c r="X84" s="37"/>
      <c r="Y84" s="37"/>
      <c r="Z84" s="37"/>
      <c r="AA84" s="37"/>
      <c r="AB84" s="37"/>
      <c r="AC84" s="37"/>
      <c r="AD84" s="38"/>
      <c r="AE84" s="138" t="s">
        <v>459</v>
      </c>
      <c r="AF84" s="138"/>
      <c r="AG84" s="138"/>
      <c r="AH84" s="138"/>
      <c r="AI84" s="37"/>
      <c r="AJ84" s="37"/>
      <c r="AK84" s="38"/>
      <c r="AL84" s="37"/>
      <c r="AM84" s="38"/>
      <c r="AN84" s="37"/>
      <c r="AO84" s="37"/>
      <c r="AP84" s="38"/>
      <c r="AQ84" s="37"/>
      <c r="AR84" s="368"/>
      <c r="AS84" s="368"/>
      <c r="AT84" s="368"/>
      <c r="AU84" s="368"/>
      <c r="AV84" s="368"/>
      <c r="AW84" s="4"/>
      <c r="AX84" s="4"/>
      <c r="AY84" s="4"/>
      <c r="AZ84" s="4"/>
      <c r="BA84" s="368"/>
      <c r="BB84" s="4"/>
      <c r="BC84" s="4"/>
      <c r="BD84" s="4"/>
      <c r="BE84" s="4"/>
      <c r="BF84" s="4"/>
      <c r="BG84" s="4"/>
      <c r="BH84" s="4"/>
      <c r="BI84" s="4"/>
      <c r="BJ84" s="4"/>
      <c r="BK84" s="4"/>
      <c r="BL84" s="3"/>
      <c r="BM84" s="208"/>
      <c r="BN84" s="538"/>
      <c r="BO84" s="4"/>
      <c r="BP84" s="4"/>
      <c r="BQ84" s="4"/>
      <c r="BR84" s="4"/>
      <c r="BS84" s="3"/>
      <c r="BT84" s="4"/>
      <c r="BU84" s="4"/>
      <c r="BV84" s="4"/>
      <c r="BW84" s="4"/>
      <c r="BX84" s="4"/>
      <c r="BY84" s="4"/>
      <c r="BZ84" s="1"/>
      <c r="CA84" s="1"/>
      <c r="CB84" s="1"/>
      <c r="CC84" s="1"/>
      <c r="CD84" s="1"/>
    </row>
    <row x14ac:dyDescent="0.25" r="85" customHeight="1" ht="18.75">
      <c r="A85" s="367"/>
      <c r="B85" s="1"/>
      <c r="C85" s="1"/>
      <c r="D85" s="4"/>
      <c r="E85" s="3"/>
      <c r="F85" s="4"/>
      <c r="G85" s="3"/>
      <c r="H85" s="3"/>
      <c r="I85" s="3"/>
      <c r="J85" s="3"/>
      <c r="K85" s="3"/>
      <c r="L85" s="3"/>
      <c r="M85" s="4"/>
      <c r="N85" s="538"/>
      <c r="O85" s="686"/>
      <c r="P85" s="38"/>
      <c r="Q85" s="37"/>
      <c r="R85" s="38"/>
      <c r="S85" s="37"/>
      <c r="T85" s="38"/>
      <c r="U85" s="37"/>
      <c r="V85" s="38"/>
      <c r="W85" s="37"/>
      <c r="X85" s="37"/>
      <c r="Y85" s="37"/>
      <c r="Z85" s="37"/>
      <c r="AA85" s="37"/>
      <c r="AB85" s="37"/>
      <c r="AC85" s="37"/>
      <c r="AD85" s="38"/>
      <c r="AE85" s="38"/>
      <c r="AF85" s="687">
        <f>AG40</f>
      </c>
      <c r="AG85" s="688"/>
      <c r="AH85" s="47"/>
      <c r="AI85" s="48"/>
      <c r="AJ85" s="48"/>
      <c r="AK85" s="47"/>
      <c r="AL85" s="49"/>
      <c r="AM85" s="50" t="s">
        <v>74</v>
      </c>
      <c r="AN85" s="689">
        <f>SUMPRODUCT(IFERROR(MID(AF85,ROW(INDIRECT("1:"&amp;LEN(AF85))),1)*1,0))</f>
      </c>
      <c r="AO85" s="37"/>
      <c r="AP85" s="38"/>
      <c r="AQ85" s="37"/>
      <c r="AR85" s="37"/>
      <c r="AS85" s="37"/>
      <c r="AT85" s="690"/>
      <c r="AU85" s="691"/>
      <c r="AV85" s="368"/>
      <c r="AW85" s="4"/>
      <c r="AX85" s="4"/>
      <c r="AY85" s="4"/>
      <c r="AZ85" s="4"/>
      <c r="BA85" s="368"/>
      <c r="BB85" s="4"/>
      <c r="BC85" s="4"/>
      <c r="BD85" s="4"/>
      <c r="BE85" s="4"/>
      <c r="BF85" s="4"/>
      <c r="BG85" s="4"/>
      <c r="BH85" s="4"/>
      <c r="BI85" s="4"/>
      <c r="BJ85" s="4"/>
      <c r="BK85" s="4"/>
      <c r="BL85" s="3"/>
      <c r="BM85" s="208"/>
      <c r="BN85" s="538"/>
      <c r="BO85" s="4"/>
      <c r="BP85" s="4"/>
      <c r="BQ85" s="4"/>
      <c r="BR85" s="4"/>
      <c r="BS85" s="3"/>
      <c r="BT85" s="4"/>
      <c r="BU85" s="4"/>
      <c r="BV85" s="4"/>
      <c r="BW85" s="4"/>
      <c r="BX85" s="4"/>
      <c r="BY85" s="4"/>
      <c r="BZ85" s="1"/>
      <c r="CA85" s="1"/>
      <c r="CB85" s="1"/>
      <c r="CC85" s="1"/>
      <c r="CD85" s="1"/>
    </row>
    <row x14ac:dyDescent="0.25" r="86" customHeight="1" ht="18.75">
      <c r="A86" s="367"/>
      <c r="B86" s="1"/>
      <c r="C86" s="1"/>
      <c r="D86" s="4"/>
      <c r="E86" s="3"/>
      <c r="F86" s="4"/>
      <c r="G86" s="3"/>
      <c r="H86" s="3"/>
      <c r="I86" s="3"/>
      <c r="J86" s="3"/>
      <c r="K86" s="3"/>
      <c r="L86" s="3"/>
      <c r="M86" s="4"/>
      <c r="N86" s="538"/>
      <c r="O86" s="593"/>
      <c r="P86" s="4"/>
      <c r="Q86" s="368"/>
      <c r="R86" s="4"/>
      <c r="S86" s="368"/>
      <c r="T86" s="4"/>
      <c r="U86" s="368"/>
      <c r="V86" s="4"/>
      <c r="W86" s="368"/>
      <c r="X86" s="368"/>
      <c r="Y86" s="368"/>
      <c r="Z86" s="368"/>
      <c r="AA86" s="368"/>
      <c r="AB86" s="368"/>
      <c r="AC86" s="368"/>
      <c r="AD86" s="4"/>
      <c r="AE86" s="4"/>
      <c r="AF86" s="54"/>
      <c r="AG86" s="4"/>
      <c r="AH86" s="55"/>
      <c r="AI86" s="56"/>
      <c r="AJ86" s="56"/>
      <c r="AK86" s="55"/>
      <c r="AL86" s="56"/>
      <c r="AM86" s="4"/>
      <c r="AN86" s="368"/>
      <c r="AO86" s="368"/>
      <c r="AP86" s="4"/>
      <c r="AQ86" s="368"/>
      <c r="AR86" s="368"/>
      <c r="AS86" s="368"/>
      <c r="AT86" s="368"/>
      <c r="AU86" s="368"/>
      <c r="AV86" s="368"/>
      <c r="AW86" s="4"/>
      <c r="AX86" s="4"/>
      <c r="AY86" s="4"/>
      <c r="AZ86" s="4"/>
      <c r="BA86" s="368"/>
      <c r="BB86" s="4"/>
      <c r="BC86" s="4"/>
      <c r="BD86" s="4"/>
      <c r="BE86" s="4"/>
      <c r="BF86" s="4"/>
      <c r="BG86" s="4"/>
      <c r="BH86" s="4"/>
      <c r="BI86" s="4"/>
      <c r="BJ86" s="4"/>
      <c r="BK86" s="4"/>
      <c r="BL86" s="3"/>
      <c r="BM86" s="208"/>
      <c r="BN86" s="538"/>
      <c r="BO86" s="4"/>
      <c r="BP86" s="4"/>
      <c r="BQ86" s="4"/>
      <c r="BR86" s="4"/>
      <c r="BS86" s="3"/>
      <c r="BT86" s="4"/>
      <c r="BU86" s="4"/>
      <c r="BV86" s="4"/>
      <c r="BW86" s="4"/>
      <c r="BX86" s="4"/>
      <c r="BY86" s="4"/>
      <c r="BZ86" s="1"/>
      <c r="CA86" s="1"/>
      <c r="CB86" s="1"/>
      <c r="CC86" s="1"/>
      <c r="CD86" s="1"/>
    </row>
    <row x14ac:dyDescent="0.25" r="87" customHeight="1" ht="32.25">
      <c r="A87" s="367"/>
      <c r="B87" s="1"/>
      <c r="C87" s="1"/>
      <c r="D87" s="4"/>
      <c r="E87" s="3"/>
      <c r="F87" s="4"/>
      <c r="G87" s="3"/>
      <c r="H87" s="3"/>
      <c r="I87" s="3"/>
      <c r="J87" s="3"/>
      <c r="K87" s="3"/>
      <c r="L87" s="3"/>
      <c r="M87" s="4"/>
      <c r="N87" s="538"/>
      <c r="O87" s="593"/>
      <c r="P87" s="4"/>
      <c r="Q87" s="368"/>
      <c r="R87" s="4"/>
      <c r="S87" s="368"/>
      <c r="T87" s="4"/>
      <c r="U87" s="368"/>
      <c r="V87" s="4"/>
      <c r="W87" s="368"/>
      <c r="X87" s="368"/>
      <c r="Y87" s="227"/>
      <c r="Z87" s="38"/>
      <c r="AA87" s="368"/>
      <c r="AB87" s="368"/>
      <c r="AC87" s="368"/>
      <c r="AD87" s="4"/>
      <c r="AE87" s="4"/>
      <c r="AF87" s="39" t="s">
        <v>460</v>
      </c>
      <c r="AG87" s="57"/>
      <c r="AH87" s="38"/>
      <c r="AI87" s="3"/>
      <c r="AJ87" s="3"/>
      <c r="AK87" s="4"/>
      <c r="AL87" s="368"/>
      <c r="AM87" s="4"/>
      <c r="AN87" s="368"/>
      <c r="AO87" s="692"/>
      <c r="AP87" s="61"/>
      <c r="AQ87" s="368"/>
      <c r="AR87" s="368"/>
      <c r="AS87" s="368"/>
      <c r="AT87" s="368"/>
      <c r="AU87" s="368"/>
      <c r="AV87" s="227"/>
      <c r="AW87" s="38"/>
      <c r="AX87" s="4"/>
      <c r="AY87" s="4"/>
      <c r="AZ87" s="4"/>
      <c r="BA87" s="368"/>
      <c r="BB87" s="4"/>
      <c r="BC87" s="4"/>
      <c r="BD87" s="4"/>
      <c r="BE87" s="4"/>
      <c r="BF87" s="4"/>
      <c r="BG87" s="4"/>
      <c r="BH87" s="4"/>
      <c r="BI87" s="4"/>
      <c r="BJ87" s="4"/>
      <c r="BK87" s="4"/>
      <c r="BL87" s="3"/>
      <c r="BM87" s="208"/>
      <c r="BN87" s="538"/>
      <c r="BO87" s="4"/>
      <c r="BP87" s="4"/>
      <c r="BQ87" s="4"/>
      <c r="BR87" s="4"/>
      <c r="BS87" s="3"/>
      <c r="BT87" s="4"/>
      <c r="BU87" s="4"/>
      <c r="BV87" s="4"/>
      <c r="BW87" s="4"/>
      <c r="BX87" s="4"/>
      <c r="BY87" s="4"/>
      <c r="BZ87" s="1"/>
      <c r="CA87" s="1"/>
      <c r="CB87" s="1"/>
      <c r="CC87" s="1"/>
      <c r="CD87" s="1"/>
    </row>
    <row x14ac:dyDescent="0.25" r="88" customHeight="1" ht="26.25">
      <c r="A88" s="367"/>
      <c r="B88" s="1"/>
      <c r="C88" s="1"/>
      <c r="D88" s="4"/>
      <c r="E88" s="3"/>
      <c r="F88" s="4"/>
      <c r="G88" s="3"/>
      <c r="H88" s="3"/>
      <c r="I88" s="3"/>
      <c r="J88" s="3"/>
      <c r="K88" s="3"/>
      <c r="L88" s="3"/>
      <c r="M88" s="4"/>
      <c r="N88" s="538"/>
      <c r="O88" s="593"/>
      <c r="P88" s="69"/>
      <c r="Q88" s="29"/>
      <c r="R88" s="63"/>
      <c r="S88" s="70"/>
      <c r="T88" s="63"/>
      <c r="U88" s="72"/>
      <c r="V88" s="71"/>
      <c r="W88" s="63"/>
      <c r="X88" s="72"/>
      <c r="Y88" s="227"/>
      <c r="Z88" s="38"/>
      <c r="AA88" s="72"/>
      <c r="AB88" s="72"/>
      <c r="AC88" s="72"/>
      <c r="AD88" s="71"/>
      <c r="AE88" s="71"/>
      <c r="AF88" s="39"/>
      <c r="AG88" s="693">
        <f>AD40</f>
      </c>
      <c r="AH88" s="38"/>
      <c r="AI88" s="72"/>
      <c r="AJ88" s="3"/>
      <c r="AK88" s="4"/>
      <c r="AL88" s="368"/>
      <c r="AM88" s="4"/>
      <c r="AN88" s="368"/>
      <c r="AO88" s="29"/>
      <c r="AP88" s="69"/>
      <c r="AQ88" s="76"/>
      <c r="AR88" s="368"/>
      <c r="AS88" s="368"/>
      <c r="AT88" s="63"/>
      <c r="AU88" s="368"/>
      <c r="AV88" s="227"/>
      <c r="AW88" s="38"/>
      <c r="AX88" s="4"/>
      <c r="AY88" s="4"/>
      <c r="AZ88" s="4"/>
      <c r="BA88" s="368"/>
      <c r="BB88" s="4"/>
      <c r="BC88" s="4"/>
      <c r="BD88" s="4"/>
      <c r="BE88" s="4"/>
      <c r="BF88" s="4"/>
      <c r="BG88" s="4"/>
      <c r="BH88" s="4"/>
      <c r="BI88" s="4"/>
      <c r="BJ88" s="4"/>
      <c r="BK88" s="4"/>
      <c r="BL88" s="3"/>
      <c r="BM88" s="208"/>
      <c r="BN88" s="694"/>
      <c r="BO88" s="4"/>
      <c r="BP88" s="4"/>
      <c r="BQ88" s="4"/>
      <c r="BR88" s="4"/>
      <c r="BS88" s="3"/>
      <c r="BT88" s="4"/>
      <c r="BU88" s="4"/>
      <c r="BV88" s="4"/>
      <c r="BW88" s="4"/>
      <c r="BX88" s="4"/>
      <c r="BY88" s="4"/>
      <c r="BZ88" s="1"/>
      <c r="CA88" s="1"/>
      <c r="CB88" s="1"/>
      <c r="CC88" s="1"/>
      <c r="CD88" s="1"/>
    </row>
    <row x14ac:dyDescent="0.25" r="89" customHeight="1" ht="26.25">
      <c r="A89" s="367"/>
      <c r="B89" s="1"/>
      <c r="C89" s="1"/>
      <c r="D89" s="4"/>
      <c r="E89" s="3"/>
      <c r="F89" s="4"/>
      <c r="G89" s="3"/>
      <c r="H89" s="3"/>
      <c r="I89" s="3"/>
      <c r="J89" s="3"/>
      <c r="K89" s="3"/>
      <c r="L89" s="3"/>
      <c r="M89" s="4"/>
      <c r="N89" s="538"/>
      <c r="O89" s="695"/>
      <c r="P89" s="696"/>
      <c r="Q89" s="697"/>
      <c r="R89" s="696"/>
      <c r="S89" s="697"/>
      <c r="T89" s="696"/>
      <c r="U89" s="697"/>
      <c r="V89" s="696"/>
      <c r="W89" s="697"/>
      <c r="X89" s="697"/>
      <c r="Y89" s="697"/>
      <c r="Z89" s="697"/>
      <c r="AA89" s="697"/>
      <c r="AB89" s="697"/>
      <c r="AC89" s="697"/>
      <c r="AD89" s="696"/>
      <c r="AE89" s="696"/>
      <c r="AF89" s="696"/>
      <c r="AG89" s="696"/>
      <c r="AH89" s="696"/>
      <c r="AI89" s="697"/>
      <c r="AJ89" s="697"/>
      <c r="AK89" s="696"/>
      <c r="AL89" s="697"/>
      <c r="AM89" s="696"/>
      <c r="AN89" s="697"/>
      <c r="AO89" s="697"/>
      <c r="AP89" s="696"/>
      <c r="AQ89" s="697"/>
      <c r="AR89" s="697"/>
      <c r="AS89" s="697"/>
      <c r="AT89" s="697"/>
      <c r="AU89" s="697"/>
      <c r="AV89" s="697"/>
      <c r="AW89" s="696"/>
      <c r="AX89" s="696"/>
      <c r="AY89" s="696"/>
      <c r="AZ89" s="696"/>
      <c r="BA89" s="697"/>
      <c r="BB89" s="696"/>
      <c r="BC89" s="696"/>
      <c r="BD89" s="696"/>
      <c r="BE89" s="696"/>
      <c r="BF89" s="696"/>
      <c r="BG89" s="696"/>
      <c r="BH89" s="696"/>
      <c r="BI89" s="696"/>
      <c r="BJ89" s="696"/>
      <c r="BK89" s="696"/>
      <c r="BL89" s="697"/>
      <c r="BM89" s="698"/>
      <c r="BN89" s="538"/>
      <c r="BO89" s="4"/>
      <c r="BP89" s="4"/>
      <c r="BQ89" s="4"/>
      <c r="BR89" s="4"/>
      <c r="BS89" s="3"/>
      <c r="BT89" s="4"/>
      <c r="BU89" s="4"/>
      <c r="BV89" s="4"/>
      <c r="BW89" s="4"/>
      <c r="BX89" s="4"/>
      <c r="BY89" s="4"/>
      <c r="BZ89" s="1"/>
      <c r="CA89" s="1"/>
      <c r="CB89" s="1"/>
      <c r="CC89" s="1"/>
      <c r="CD89" s="1"/>
    </row>
    <row x14ac:dyDescent="0.25" r="90" customHeight="1" ht="18.75">
      <c r="A90" s="367"/>
      <c r="B90" s="1"/>
      <c r="C90" s="1"/>
      <c r="D90" s="4"/>
      <c r="E90" s="3"/>
      <c r="F90" s="4"/>
      <c r="G90" s="3"/>
      <c r="H90" s="3"/>
      <c r="I90" s="3"/>
      <c r="J90" s="3"/>
      <c r="K90" s="3"/>
      <c r="L90" s="3"/>
      <c r="M90" s="4"/>
      <c r="N90" s="538"/>
      <c r="O90" s="607"/>
      <c r="P90" s="4"/>
      <c r="Q90" s="368"/>
      <c r="R90" s="4"/>
      <c r="S90" s="368"/>
      <c r="T90" s="4"/>
      <c r="U90" s="368"/>
      <c r="V90" s="4"/>
      <c r="W90" s="368"/>
      <c r="X90" s="368"/>
      <c r="Y90" s="368"/>
      <c r="Z90" s="368"/>
      <c r="AA90" s="116"/>
      <c r="AB90" s="368"/>
      <c r="AC90" s="368"/>
      <c r="AD90" s="4"/>
      <c r="AE90" s="4"/>
      <c r="AF90" s="4"/>
      <c r="AG90" s="4"/>
      <c r="AH90" s="4"/>
      <c r="AI90" s="3"/>
      <c r="AJ90" s="3"/>
      <c r="AK90" s="4"/>
      <c r="AL90" s="368"/>
      <c r="AM90" s="4"/>
      <c r="AN90" s="368"/>
      <c r="AO90" s="368"/>
      <c r="AP90" s="4"/>
      <c r="AQ90" s="368"/>
      <c r="AR90" s="368"/>
      <c r="AS90" s="368"/>
      <c r="AT90" s="368"/>
      <c r="AU90" s="368"/>
      <c r="AV90" s="368"/>
      <c r="AW90" s="4"/>
      <c r="AX90" s="4"/>
      <c r="AY90" s="4"/>
      <c r="AZ90" s="4"/>
      <c r="BA90" s="368"/>
      <c r="BB90" s="4"/>
      <c r="BC90" s="4"/>
      <c r="BD90" s="4"/>
      <c r="BE90" s="4"/>
      <c r="BF90" s="4"/>
      <c r="BG90" s="4"/>
      <c r="BH90" s="4"/>
      <c r="BI90" s="4"/>
      <c r="BJ90" s="4"/>
      <c r="BK90" s="4"/>
      <c r="BL90" s="3"/>
      <c r="BM90" s="208"/>
      <c r="BN90" s="538"/>
      <c r="BO90" s="4"/>
      <c r="BP90" s="4"/>
      <c r="BQ90" s="4"/>
      <c r="BR90" s="4"/>
      <c r="BS90" s="3"/>
      <c r="BT90" s="4"/>
      <c r="BU90" s="4"/>
      <c r="BV90" s="4"/>
      <c r="BW90" s="4"/>
      <c r="BX90" s="4"/>
      <c r="BY90" s="4"/>
      <c r="BZ90" s="1"/>
      <c r="CA90" s="1"/>
      <c r="CB90" s="1"/>
      <c r="CC90" s="1"/>
      <c r="CD90" s="1"/>
    </row>
    <row x14ac:dyDescent="0.25" r="91" customHeight="1" ht="18.75">
      <c r="A91" s="367"/>
      <c r="B91" s="1"/>
      <c r="C91" s="1"/>
      <c r="D91" s="4"/>
      <c r="E91" s="3"/>
      <c r="F91" s="4"/>
      <c r="G91" s="3"/>
      <c r="H91" s="3"/>
      <c r="I91" s="3"/>
      <c r="J91" s="3"/>
      <c r="K91" s="3"/>
      <c r="L91" s="3"/>
      <c r="M91" s="4"/>
      <c r="N91" s="538"/>
      <c r="O91" s="607"/>
      <c r="P91" s="39" t="s">
        <v>81</v>
      </c>
      <c r="Q91" s="76"/>
      <c r="R91" s="693">
        <f>AG88</f>
      </c>
      <c r="S91" s="76"/>
      <c r="T91" s="77"/>
      <c r="U91" s="39" t="s">
        <v>82</v>
      </c>
      <c r="V91" s="77"/>
      <c r="W91" s="76"/>
      <c r="X91" s="76"/>
      <c r="Y91" s="699">
        <f>IF(VLOOKUP(AF85,'Arapça Kuran'!G:G,1,0),"#YOK")</f>
      </c>
      <c r="Z91" s="368"/>
      <c r="AA91" s="700">
        <f>_xlfn.IFNA(_xlfn.XLOOKUP(R93&amp;Y91,'Arapça Kuran'!A:A,'Arapça Kuran'!G:G),AN85)</f>
      </c>
      <c r="AB91" s="368"/>
      <c r="AC91" s="120">
        <f>SUMPRODUCT(IFERROR(MID(AA91,ROW(INDIRECT("1:"&amp;LEN(AF85))),1)*1,0))</f>
      </c>
      <c r="AD91" s="4"/>
      <c r="AE91" s="4"/>
      <c r="AF91" s="4"/>
      <c r="AG91" s="4"/>
      <c r="AH91" s="4"/>
      <c r="AI91" s="3"/>
      <c r="AJ91" s="3"/>
      <c r="AK91" s="4"/>
      <c r="AL91" s="701">
        <f>_xlfn.IFNA(VLOOKUP(AF85,'Arapça Kuran'!A:A,1,0),AN85)</f>
      </c>
      <c r="AM91" s="4"/>
      <c r="AN91" s="368"/>
      <c r="AO91" s="700">
        <f>AG88</f>
      </c>
      <c r="AP91" s="4"/>
      <c r="AQ91" s="368"/>
      <c r="AR91" s="120">
        <f>SUMPRODUCT(IFERROR(MID(AO91,ROW(INDIRECT("1:"&amp;LEN(AF85))),1)*1,0))</f>
      </c>
      <c r="AS91" s="368"/>
      <c r="AT91" s="368"/>
      <c r="AU91" s="368"/>
      <c r="AV91" s="368"/>
      <c r="AW91" s="4"/>
      <c r="AX91" s="4"/>
      <c r="AY91" s="4"/>
      <c r="AZ91" s="4"/>
      <c r="BA91" s="368"/>
      <c r="BB91" s="4"/>
      <c r="BC91" s="4"/>
      <c r="BD91" s="4"/>
      <c r="BE91" s="4"/>
      <c r="BF91" s="4"/>
      <c r="BG91" s="4"/>
      <c r="BH91" s="4"/>
      <c r="BI91" s="4"/>
      <c r="BJ91" s="4"/>
      <c r="BK91" s="4"/>
      <c r="BL91" s="3"/>
      <c r="BM91" s="208"/>
      <c r="BN91" s="538"/>
      <c r="BO91" s="4"/>
      <c r="BP91" s="4"/>
      <c r="BQ91" s="4"/>
      <c r="BR91" s="4"/>
      <c r="BS91" s="3"/>
      <c r="BT91" s="4"/>
      <c r="BU91" s="4"/>
      <c r="BV91" s="4"/>
      <c r="BW91" s="4"/>
      <c r="BX91" s="4"/>
      <c r="BY91" s="4"/>
      <c r="BZ91" s="1"/>
      <c r="CA91" s="1"/>
      <c r="CB91" s="1"/>
      <c r="CC91" s="1"/>
      <c r="CD91" s="1"/>
    </row>
    <row x14ac:dyDescent="0.25" r="92" customHeight="1" ht="18.75">
      <c r="A92" s="367"/>
      <c r="B92" s="1"/>
      <c r="C92" s="1"/>
      <c r="D92" s="4"/>
      <c r="E92" s="3"/>
      <c r="F92" s="4"/>
      <c r="G92" s="3"/>
      <c r="H92" s="3"/>
      <c r="I92" s="3"/>
      <c r="J92" s="3"/>
      <c r="K92" s="3"/>
      <c r="L92" s="3"/>
      <c r="M92" s="4"/>
      <c r="N92" s="538"/>
      <c r="O92" s="607"/>
      <c r="P92" s="77"/>
      <c r="Q92" s="76"/>
      <c r="R92" s="77"/>
      <c r="S92" s="76"/>
      <c r="T92" s="77"/>
      <c r="U92" s="76"/>
      <c r="V92" s="77"/>
      <c r="W92" s="76"/>
      <c r="X92" s="76"/>
      <c r="Y92" s="76"/>
      <c r="Z92" s="368"/>
      <c r="AA92" s="368"/>
      <c r="AB92" s="368"/>
      <c r="AC92" s="368"/>
      <c r="AD92" s="4"/>
      <c r="AE92" s="4"/>
      <c r="AF92" s="4"/>
      <c r="AG92" s="4"/>
      <c r="AH92" s="4"/>
      <c r="AI92" s="3"/>
      <c r="AJ92" s="3"/>
      <c r="AK92" s="4"/>
      <c r="AL92" s="368"/>
      <c r="AM92" s="4"/>
      <c r="AN92" s="368"/>
      <c r="AO92" s="368"/>
      <c r="AP92" s="4"/>
      <c r="AQ92" s="368"/>
      <c r="AR92" s="368"/>
      <c r="AS92" s="368"/>
      <c r="AT92" s="368"/>
      <c r="AU92" s="368"/>
      <c r="AV92" s="368"/>
      <c r="AW92" s="4"/>
      <c r="AX92" s="4"/>
      <c r="AY92" s="4"/>
      <c r="AZ92" s="4"/>
      <c r="BA92" s="368"/>
      <c r="BB92" s="4"/>
      <c r="BC92" s="4"/>
      <c r="BD92" s="4"/>
      <c r="BE92" s="4"/>
      <c r="BF92" s="4"/>
      <c r="BG92" s="4"/>
      <c r="BH92" s="4"/>
      <c r="BI92" s="4"/>
      <c r="BJ92" s="4"/>
      <c r="BK92" s="4"/>
      <c r="BL92" s="3"/>
      <c r="BM92" s="208"/>
      <c r="BN92" s="538"/>
      <c r="BO92" s="4"/>
      <c r="BP92" s="4"/>
      <c r="BQ92" s="4"/>
      <c r="BR92" s="4"/>
      <c r="BS92" s="3"/>
      <c r="BT92" s="4"/>
      <c r="BU92" s="4"/>
      <c r="BV92" s="4"/>
      <c r="BW92" s="4"/>
      <c r="BX92" s="4"/>
      <c r="BY92" s="4"/>
      <c r="BZ92" s="1"/>
      <c r="CA92" s="1"/>
      <c r="CB92" s="1"/>
      <c r="CC92" s="1"/>
      <c r="CD92" s="1"/>
    </row>
    <row x14ac:dyDescent="0.25" r="93" customHeight="1" ht="18.75">
      <c r="A93" s="367"/>
      <c r="B93" s="1"/>
      <c r="C93" s="1"/>
      <c r="D93" s="4"/>
      <c r="E93" s="3"/>
      <c r="F93" s="4"/>
      <c r="G93" s="3"/>
      <c r="H93" s="3"/>
      <c r="I93" s="3"/>
      <c r="J93" s="3"/>
      <c r="K93" s="3"/>
      <c r="L93" s="3"/>
      <c r="M93" s="4"/>
      <c r="N93" s="538"/>
      <c r="O93" s="702" t="s">
        <v>461</v>
      </c>
      <c r="P93" s="702">
        <f>'ÇIKTIYA HAZIR '!E19</f>
      </c>
      <c r="Q93" s="76"/>
      <c r="R93" s="703">
        <f>VLOOKUP(R91,'Arapça Kuran'!A:B,2,0)</f>
      </c>
      <c r="S93" s="704"/>
      <c r="T93" s="703"/>
      <c r="U93" s="704"/>
      <c r="V93" s="77"/>
      <c r="W93" s="134" t="s">
        <v>462</v>
      </c>
      <c r="X93" s="73"/>
      <c r="Y93" s="73">
        <f>'ÇIKTIYA HAZIR '!E20</f>
      </c>
      <c r="Z93" s="368"/>
      <c r="AA93" s="368"/>
      <c r="AB93" s="368"/>
      <c r="AC93" s="368"/>
      <c r="AD93" s="4"/>
      <c r="AE93" s="4"/>
      <c r="AF93" s="4"/>
      <c r="AG93" s="4"/>
      <c r="AH93" s="134" t="s">
        <v>461</v>
      </c>
      <c r="AI93" s="73"/>
      <c r="AJ93" s="73">
        <f>'ÇIKTIYA HAZIR '!E22</f>
      </c>
      <c r="AK93" s="4"/>
      <c r="AL93" s="704">
        <f>VLOOKUP(AL91,'Arapça Kuran'!A:B,2,0)</f>
      </c>
      <c r="AM93" s="703"/>
      <c r="AN93" s="704"/>
      <c r="AO93" s="704"/>
      <c r="AP93" s="703"/>
      <c r="AQ93" s="368"/>
      <c r="AR93" s="134" t="s">
        <v>462</v>
      </c>
      <c r="AS93" s="73"/>
      <c r="AT93" s="73">
        <f>'ÇIKTIYA HAZIR '!E23</f>
      </c>
      <c r="AU93" s="368"/>
      <c r="AV93" s="368"/>
      <c r="AW93" s="4"/>
      <c r="AX93" s="4"/>
      <c r="AY93" s="4"/>
      <c r="AZ93" s="4"/>
      <c r="BA93" s="368"/>
      <c r="BB93" s="4"/>
      <c r="BC93" s="4"/>
      <c r="BD93" s="4"/>
      <c r="BE93" s="4"/>
      <c r="BF93" s="4"/>
      <c r="BG93" s="4"/>
      <c r="BH93" s="4"/>
      <c r="BI93" s="4"/>
      <c r="BJ93" s="4"/>
      <c r="BK93" s="4"/>
      <c r="BL93" s="3"/>
      <c r="BM93" s="208"/>
      <c r="BN93" s="538"/>
      <c r="BO93" s="4"/>
      <c r="BP93" s="4"/>
      <c r="BQ93" s="4"/>
      <c r="BR93" s="4"/>
      <c r="BS93" s="3"/>
      <c r="BT93" s="4"/>
      <c r="BU93" s="4"/>
      <c r="BV93" s="4"/>
      <c r="BW93" s="4"/>
      <c r="BX93" s="4"/>
      <c r="BY93" s="4"/>
      <c r="BZ93" s="1"/>
      <c r="CA93" s="1"/>
      <c r="CB93" s="1"/>
      <c r="CC93" s="1"/>
      <c r="CD93" s="1"/>
    </row>
    <row x14ac:dyDescent="0.25" r="94" customHeight="1" ht="18.75">
      <c r="A94" s="367"/>
      <c r="B94" s="1"/>
      <c r="C94" s="1"/>
      <c r="D94" s="4"/>
      <c r="E94" s="3"/>
      <c r="F94" s="4"/>
      <c r="G94" s="3"/>
      <c r="H94" s="3"/>
      <c r="I94" s="3"/>
      <c r="J94" s="3"/>
      <c r="K94" s="3"/>
      <c r="L94" s="3"/>
      <c r="M94" s="4"/>
      <c r="N94" s="538"/>
      <c r="O94" s="607"/>
      <c r="P94" s="4"/>
      <c r="Q94" s="368"/>
      <c r="R94" s="4"/>
      <c r="S94" s="368"/>
      <c r="T94" s="4"/>
      <c r="U94" s="368"/>
      <c r="V94" s="4"/>
      <c r="W94" s="368"/>
      <c r="X94" s="368"/>
      <c r="Y94" s="368"/>
      <c r="Z94" s="368"/>
      <c r="AA94" s="368"/>
      <c r="AB94" s="368"/>
      <c r="AC94" s="368"/>
      <c r="AD94" s="4"/>
      <c r="AE94" s="4"/>
      <c r="AF94" s="4"/>
      <c r="AG94" s="4"/>
      <c r="AH94" s="4"/>
      <c r="AI94" s="3"/>
      <c r="AJ94" s="3"/>
      <c r="AK94" s="4"/>
      <c r="AL94" s="368"/>
      <c r="AM94" s="4"/>
      <c r="AN94" s="368"/>
      <c r="AO94" s="368"/>
      <c r="AP94" s="4"/>
      <c r="AQ94" s="137"/>
      <c r="AR94" s="137"/>
      <c r="AS94" s="137"/>
      <c r="AT94" s="435"/>
      <c r="AU94" s="435"/>
      <c r="AV94" s="435"/>
      <c r="AW94" s="4"/>
      <c r="AX94" s="4"/>
      <c r="AY94" s="4"/>
      <c r="AZ94" s="4"/>
      <c r="BA94" s="368"/>
      <c r="BB94" s="4"/>
      <c r="BC94" s="4"/>
      <c r="BD94" s="4"/>
      <c r="BE94" s="4"/>
      <c r="BF94" s="4"/>
      <c r="BG94" s="4"/>
      <c r="BH94" s="4"/>
      <c r="BI94" s="4"/>
      <c r="BJ94" s="4"/>
      <c r="BK94" s="4"/>
      <c r="BL94" s="3"/>
      <c r="BM94" s="208"/>
      <c r="BN94" s="538"/>
      <c r="BO94" s="4"/>
      <c r="BP94" s="4"/>
      <c r="BQ94" s="4"/>
      <c r="BR94" s="4"/>
      <c r="BS94" s="3"/>
      <c r="BT94" s="4"/>
      <c r="BU94" s="4"/>
      <c r="BV94" s="4"/>
      <c r="BW94" s="4"/>
      <c r="BX94" s="4"/>
      <c r="BY94" s="4"/>
      <c r="BZ94" s="1"/>
      <c r="CA94" s="1"/>
      <c r="CB94" s="1"/>
      <c r="CC94" s="1"/>
      <c r="CD94" s="1"/>
    </row>
    <row x14ac:dyDescent="0.25" r="95" customHeight="1" ht="18.75">
      <c r="A95" s="367"/>
      <c r="B95" s="1"/>
      <c r="C95" s="1"/>
      <c r="D95" s="4"/>
      <c r="E95" s="3"/>
      <c r="F95" s="4"/>
      <c r="G95" s="705" t="s">
        <v>463</v>
      </c>
      <c r="H95" s="706"/>
      <c r="I95" s="706"/>
      <c r="J95" s="706"/>
      <c r="K95" s="706"/>
      <c r="L95" s="706"/>
      <c r="M95" s="4"/>
      <c r="N95" s="707"/>
      <c r="O95" s="708"/>
      <c r="P95" s="709"/>
      <c r="Q95" s="710"/>
      <c r="R95" s="709"/>
      <c r="S95" s="710"/>
      <c r="T95" s="709"/>
      <c r="U95" s="710"/>
      <c r="V95" s="709"/>
      <c r="W95" s="710"/>
      <c r="X95" s="710"/>
      <c r="Y95" s="711">
        <f>_xlfn.IFNA(_xlfn.XLOOKUP(R93&amp;AA91,'Arapça Kuran'!B:B&amp;'Arapça Kuran'!G:G,'Arapça Kuran'!H:H),_xlfn.XLOOKUP(R93&amp;AC91,'Arapça Kuran'!B:B&amp;'Arapça Kuran'!G:G,'Arapça Kuran'!H:H))</f>
      </c>
      <c r="Z95" s="368"/>
      <c r="AA95" s="368"/>
      <c r="AB95" s="368"/>
      <c r="AC95" s="368"/>
      <c r="AD95" s="4"/>
      <c r="AE95" s="4"/>
      <c r="AF95" s="4"/>
      <c r="AG95" s="4"/>
      <c r="AH95" s="4"/>
      <c r="AI95" s="3"/>
      <c r="AJ95" s="3"/>
      <c r="AK95" s="712"/>
      <c r="AL95" s="713"/>
      <c r="AM95" s="712"/>
      <c r="AN95" s="713"/>
      <c r="AO95" s="713"/>
      <c r="AP95" s="712"/>
      <c r="AQ95" s="96"/>
      <c r="AR95" s="96"/>
      <c r="AS95" s="96"/>
      <c r="AT95" s="96"/>
      <c r="AU95" s="714">
        <f>_xlfn.IFNA(_xlfn.XLOOKUP(AL93&amp;AO91,'Arapça Kuran'!B:B&amp;'Arapça Kuran'!G:G,'Arapça Kuran'!H:H),_xlfn.XLOOKUP(AL93&amp;AR91,'Arapça Kuran'!B:B&amp;'Arapça Kuran'!G:G,'Arapça Kuran'!H:H))</f>
      </c>
      <c r="AV95" s="606"/>
      <c r="AW95" s="4"/>
      <c r="AX95" s="4"/>
      <c r="AY95" s="4"/>
      <c r="AZ95" s="4"/>
      <c r="BA95" s="368"/>
      <c r="BB95" s="4"/>
      <c r="BC95" s="4"/>
      <c r="BD95" s="4"/>
      <c r="BE95" s="4"/>
      <c r="BF95" s="4"/>
      <c r="BG95" s="4"/>
      <c r="BH95" s="4"/>
      <c r="BI95" s="4"/>
      <c r="BJ95" s="4"/>
      <c r="BK95" s="4"/>
      <c r="BL95" s="3"/>
      <c r="BM95" s="208"/>
      <c r="BN95" s="538"/>
      <c r="BO95" s="4"/>
      <c r="BP95" s="4"/>
      <c r="BQ95" s="4"/>
      <c r="BR95" s="4"/>
      <c r="BS95" s="3"/>
      <c r="BT95" s="4"/>
      <c r="BU95" s="4"/>
      <c r="BV95" s="4"/>
      <c r="BW95" s="4"/>
      <c r="BX95" s="4"/>
      <c r="BY95" s="4"/>
      <c r="BZ95" s="1"/>
      <c r="CA95" s="1"/>
      <c r="CB95" s="1"/>
      <c r="CC95" s="1"/>
      <c r="CD95" s="1"/>
    </row>
    <row x14ac:dyDescent="0.25" r="96" customHeight="1" ht="18.75">
      <c r="A96" s="367"/>
      <c r="B96" s="1"/>
      <c r="C96" s="1"/>
      <c r="D96" s="4"/>
      <c r="E96" s="3"/>
      <c r="F96" s="4"/>
      <c r="G96" s="706"/>
      <c r="H96" s="706"/>
      <c r="I96" s="706"/>
      <c r="J96" s="706"/>
      <c r="K96" s="706"/>
      <c r="L96" s="706"/>
      <c r="M96" s="4"/>
      <c r="N96" s="707"/>
      <c r="O96" s="607"/>
      <c r="P96" s="4"/>
      <c r="Q96" s="368"/>
      <c r="R96" s="4"/>
      <c r="S96" s="368"/>
      <c r="T96" s="4"/>
      <c r="U96" s="368"/>
      <c r="V96" s="4"/>
      <c r="W96" s="368"/>
      <c r="X96" s="368"/>
      <c r="Y96" s="368"/>
      <c r="Z96" s="368"/>
      <c r="AA96" s="368"/>
      <c r="AB96" s="368"/>
      <c r="AC96" s="368"/>
      <c r="AD96" s="4"/>
      <c r="AE96" s="4"/>
      <c r="AF96" s="4"/>
      <c r="AG96" s="4"/>
      <c r="AH96" s="4"/>
      <c r="AI96" s="3"/>
      <c r="AJ96" s="3"/>
      <c r="AK96" s="4"/>
      <c r="AL96" s="368"/>
      <c r="AM96" s="4"/>
      <c r="AN96" s="368"/>
      <c r="AO96" s="368"/>
      <c r="AP96" s="4"/>
      <c r="AQ96" s="368"/>
      <c r="AR96" s="368"/>
      <c r="AS96" s="368"/>
      <c r="AT96" s="368"/>
      <c r="AU96" s="368"/>
      <c r="AV96" s="368"/>
      <c r="AW96" s="4"/>
      <c r="AX96" s="4"/>
      <c r="AY96" s="4"/>
      <c r="AZ96" s="4"/>
      <c r="BA96" s="368"/>
      <c r="BB96" s="4"/>
      <c r="BC96" s="4"/>
      <c r="BD96" s="4"/>
      <c r="BE96" s="4"/>
      <c r="BF96" s="4"/>
      <c r="BG96" s="4"/>
      <c r="BH96" s="4"/>
      <c r="BI96" s="4"/>
      <c r="BJ96" s="4"/>
      <c r="BK96" s="4"/>
      <c r="BL96" s="3"/>
      <c r="BM96" s="208"/>
      <c r="BN96" s="538"/>
      <c r="BO96" s="4"/>
      <c r="BP96" s="4"/>
      <c r="BQ96" s="4"/>
      <c r="BR96" s="4"/>
      <c r="BS96" s="3"/>
      <c r="BT96" s="4"/>
      <c r="BU96" s="4"/>
      <c r="BV96" s="4"/>
      <c r="BW96" s="4"/>
      <c r="BX96" s="4"/>
      <c r="BY96" s="4"/>
      <c r="BZ96" s="1"/>
      <c r="CA96" s="1"/>
      <c r="CB96" s="1"/>
      <c r="CC96" s="1"/>
      <c r="CD96" s="1"/>
    </row>
    <row x14ac:dyDescent="0.25" r="97" customHeight="1" ht="18.75">
      <c r="A97" s="367"/>
      <c r="B97" s="1"/>
      <c r="C97" s="1"/>
      <c r="D97" s="4"/>
      <c r="E97" s="3"/>
      <c r="F97" s="4"/>
      <c r="G97" s="706"/>
      <c r="H97" s="706"/>
      <c r="I97" s="706"/>
      <c r="J97" s="706"/>
      <c r="K97" s="706"/>
      <c r="L97" s="706"/>
      <c r="M97" s="4"/>
      <c r="N97" s="538"/>
      <c r="O97" s="715"/>
      <c r="P97" s="716"/>
      <c r="Q97" s="715"/>
      <c r="R97" s="716"/>
      <c r="S97" s="715"/>
      <c r="T97" s="716"/>
      <c r="U97" s="715"/>
      <c r="V97" s="716"/>
      <c r="W97" s="715"/>
      <c r="X97" s="715"/>
      <c r="Y97" s="715"/>
      <c r="Z97" s="715"/>
      <c r="AA97" s="715"/>
      <c r="AB97" s="715"/>
      <c r="AC97" s="715"/>
      <c r="AD97" s="716"/>
      <c r="AE97" s="716"/>
      <c r="AF97" s="538"/>
      <c r="AG97" s="538"/>
      <c r="AH97" s="538"/>
      <c r="AI97" s="539"/>
      <c r="AJ97" s="539"/>
      <c r="AK97" s="717"/>
      <c r="AL97" s="718"/>
      <c r="AM97" s="717"/>
      <c r="AN97" s="718"/>
      <c r="AO97" s="718"/>
      <c r="AP97" s="717"/>
      <c r="AQ97" s="718"/>
      <c r="AR97" s="718"/>
      <c r="AS97" s="718"/>
      <c r="AT97" s="718"/>
      <c r="AU97" s="718"/>
      <c r="AV97" s="718"/>
      <c r="AW97" s="717"/>
      <c r="AX97" s="717"/>
      <c r="AY97" s="717"/>
      <c r="AZ97" s="717"/>
      <c r="BA97" s="718"/>
      <c r="BB97" s="717"/>
      <c r="BC97" s="717"/>
      <c r="BD97" s="717"/>
      <c r="BE97" s="717"/>
      <c r="BF97" s="538"/>
      <c r="BG97" s="538"/>
      <c r="BH97" s="538"/>
      <c r="BI97" s="538"/>
      <c r="BJ97" s="538"/>
      <c r="BK97" s="538"/>
      <c r="BL97" s="539"/>
      <c r="BM97" s="538"/>
      <c r="BN97" s="538"/>
      <c r="BO97" s="4"/>
      <c r="BP97" s="4"/>
      <c r="BQ97" s="4"/>
      <c r="BR97" s="4"/>
      <c r="BS97" s="3"/>
      <c r="BT97" s="4"/>
      <c r="BU97" s="4"/>
      <c r="BV97" s="4"/>
      <c r="BW97" s="4"/>
      <c r="BX97" s="4"/>
      <c r="BY97" s="4"/>
      <c r="BZ97" s="1"/>
      <c r="CA97" s="1"/>
      <c r="CB97" s="1"/>
      <c r="CC97" s="1"/>
      <c r="CD97" s="1"/>
    </row>
    <row x14ac:dyDescent="0.25" r="98" customHeight="1" ht="18.75" customFormat="1" s="373">
      <c r="A98" s="374"/>
      <c r="B98" s="374"/>
      <c r="C98" s="374"/>
      <c r="D98" s="378"/>
      <c r="E98" s="382"/>
      <c r="F98" s="378"/>
      <c r="G98" s="706"/>
      <c r="H98" s="706"/>
      <c r="I98" s="706"/>
      <c r="J98" s="706"/>
      <c r="K98" s="706"/>
      <c r="L98" s="706"/>
      <c r="M98" s="378"/>
      <c r="N98" s="378"/>
      <c r="O98" s="379"/>
      <c r="P98" s="378"/>
      <c r="Q98" s="379"/>
      <c r="R98" s="378"/>
      <c r="S98" s="379"/>
      <c r="T98" s="378"/>
      <c r="U98" s="379"/>
      <c r="V98" s="378"/>
      <c r="W98" s="379"/>
      <c r="X98" s="379"/>
      <c r="Y98" s="379"/>
      <c r="Z98" s="379"/>
      <c r="AA98" s="379"/>
      <c r="AB98" s="379"/>
      <c r="AC98" s="379"/>
      <c r="AD98" s="378"/>
      <c r="AE98" s="378"/>
      <c r="AF98" s="378"/>
      <c r="AG98" s="378"/>
      <c r="AH98" s="378"/>
      <c r="AI98" s="382"/>
      <c r="AJ98" s="382"/>
      <c r="AK98" s="378"/>
      <c r="AL98" s="379"/>
      <c r="AM98" s="378"/>
      <c r="AN98" s="379"/>
      <c r="AO98" s="379"/>
      <c r="AP98" s="378"/>
      <c r="AQ98" s="379"/>
      <c r="AR98" s="379"/>
      <c r="AS98" s="379"/>
      <c r="AT98" s="379"/>
      <c r="AU98" s="379"/>
      <c r="AV98" s="379"/>
      <c r="AW98" s="378"/>
      <c r="AX98" s="378"/>
      <c r="AY98" s="378"/>
      <c r="AZ98" s="378"/>
      <c r="BA98" s="379"/>
      <c r="BB98" s="378"/>
      <c r="BC98" s="378"/>
      <c r="BD98" s="378"/>
      <c r="BE98" s="378"/>
      <c r="BF98" s="378"/>
      <c r="BG98" s="378"/>
      <c r="BH98" s="378"/>
      <c r="BI98" s="378"/>
      <c r="BJ98" s="378"/>
      <c r="BK98" s="378"/>
      <c r="BL98" s="382"/>
      <c r="BM98" s="378"/>
      <c r="BN98" s="378"/>
      <c r="BO98" s="378"/>
      <c r="BP98" s="378"/>
      <c r="BQ98" s="378"/>
      <c r="BR98" s="378"/>
      <c r="BS98" s="382"/>
      <c r="BT98" s="378"/>
      <c r="BU98" s="378"/>
      <c r="BV98" s="378"/>
      <c r="BW98" s="378"/>
      <c r="BX98" s="378"/>
      <c r="BY98" s="378"/>
      <c r="BZ98" s="374"/>
      <c r="CA98" s="374"/>
      <c r="CB98" s="374"/>
      <c r="CC98" s="374"/>
      <c r="CD98" s="374"/>
    </row>
    <row x14ac:dyDescent="0.25" r="99" customHeight="1" ht="18.75" customFormat="1" s="373">
      <c r="A99" s="374"/>
      <c r="B99" s="374"/>
      <c r="C99" s="374"/>
      <c r="D99" s="378"/>
      <c r="E99" s="382"/>
      <c r="F99" s="378"/>
      <c r="G99" s="706"/>
      <c r="H99" s="706"/>
      <c r="I99" s="706"/>
      <c r="J99" s="706"/>
      <c r="K99" s="706"/>
      <c r="L99" s="706"/>
      <c r="M99" s="378"/>
      <c r="N99" s="378"/>
      <c r="O99" s="379"/>
      <c r="P99" s="378"/>
      <c r="Q99" s="379"/>
      <c r="R99" s="378"/>
      <c r="S99" s="379"/>
      <c r="T99" s="378"/>
      <c r="U99" s="379"/>
      <c r="V99" s="378"/>
      <c r="W99" s="379"/>
      <c r="X99" s="379"/>
      <c r="Y99" s="379"/>
      <c r="Z99" s="379"/>
      <c r="AA99" s="379"/>
      <c r="AB99" s="379"/>
      <c r="AC99" s="379"/>
      <c r="AD99" s="378"/>
      <c r="AE99" s="378"/>
      <c r="AF99" s="378"/>
      <c r="AG99" s="378"/>
      <c r="AH99" s="378"/>
      <c r="AI99" s="382"/>
      <c r="AJ99" s="382"/>
      <c r="AK99" s="378"/>
      <c r="AL99" s="379"/>
      <c r="AM99" s="378"/>
      <c r="AN99" s="379"/>
      <c r="AO99" s="379"/>
      <c r="AP99" s="378"/>
      <c r="AQ99" s="379"/>
      <c r="AR99" s="379"/>
      <c r="AS99" s="379"/>
      <c r="AT99" s="379"/>
      <c r="AU99" s="379"/>
      <c r="AV99" s="379"/>
      <c r="AW99" s="378"/>
      <c r="AX99" s="378"/>
      <c r="AY99" s="378"/>
      <c r="AZ99" s="378"/>
      <c r="BA99" s="379"/>
      <c r="BB99" s="378"/>
      <c r="BC99" s="378"/>
      <c r="BD99" s="378"/>
      <c r="BE99" s="378"/>
      <c r="BF99" s="378"/>
      <c r="BG99" s="378"/>
      <c r="BH99" s="378"/>
      <c r="BI99" s="378"/>
      <c r="BJ99" s="378"/>
      <c r="BK99" s="378"/>
      <c r="BL99" s="382"/>
      <c r="BM99" s="378"/>
      <c r="BN99" s="378"/>
      <c r="BO99" s="378"/>
      <c r="BP99" s="378"/>
      <c r="BQ99" s="378"/>
      <c r="BR99" s="378"/>
      <c r="BS99" s="382"/>
      <c r="BT99" s="378"/>
      <c r="BU99" s="378"/>
      <c r="BV99" s="378"/>
      <c r="BW99" s="378"/>
      <c r="BX99" s="378"/>
      <c r="BY99" s="378"/>
      <c r="BZ99" s="374"/>
      <c r="CA99" s="374"/>
      <c r="CB99" s="374"/>
      <c r="CC99" s="374"/>
      <c r="CD99" s="374"/>
    </row>
    <row x14ac:dyDescent="0.25" r="100" customHeight="1" ht="18.75" customFormat="1" s="373">
      <c r="A100" s="374"/>
      <c r="B100" s="374"/>
      <c r="C100" s="374"/>
      <c r="D100" s="378"/>
      <c r="E100" s="382"/>
      <c r="F100" s="378"/>
      <c r="G100" s="706"/>
      <c r="H100" s="706"/>
      <c r="I100" s="706"/>
      <c r="J100" s="706"/>
      <c r="K100" s="706"/>
      <c r="L100" s="706"/>
      <c r="M100" s="378"/>
      <c r="N100" s="378"/>
      <c r="O100" s="379"/>
      <c r="P100" s="378"/>
      <c r="Q100" s="379"/>
      <c r="R100" s="378"/>
      <c r="S100" s="379"/>
      <c r="T100" s="378"/>
      <c r="U100" s="379"/>
      <c r="V100" s="378"/>
      <c r="W100" s="379"/>
      <c r="X100" s="379"/>
      <c r="Y100" s="379"/>
      <c r="Z100" s="379"/>
      <c r="AA100" s="379"/>
      <c r="AB100" s="379"/>
      <c r="AC100" s="379"/>
      <c r="AD100" s="378"/>
      <c r="AE100" s="378"/>
      <c r="AF100" s="378"/>
      <c r="AG100" s="378"/>
      <c r="AH100" s="378"/>
      <c r="AI100" s="382"/>
      <c r="AJ100" s="382"/>
      <c r="AK100" s="378"/>
      <c r="AL100" s="379"/>
      <c r="AM100" s="378"/>
      <c r="AN100" s="379"/>
      <c r="AO100" s="379"/>
      <c r="AP100" s="378"/>
      <c r="AQ100" s="379"/>
      <c r="AR100" s="379"/>
      <c r="AS100" s="379"/>
      <c r="AT100" s="379"/>
      <c r="AU100" s="379"/>
      <c r="AV100" s="379"/>
      <c r="AW100" s="378"/>
      <c r="AX100" s="378"/>
      <c r="AY100" s="378"/>
      <c r="AZ100" s="378"/>
      <c r="BA100" s="379"/>
      <c r="BB100" s="378"/>
      <c r="BC100" s="378"/>
      <c r="BD100" s="378"/>
      <c r="BE100" s="378"/>
      <c r="BF100" s="378"/>
      <c r="BG100" s="378"/>
      <c r="BH100" s="378"/>
      <c r="BI100" s="378"/>
      <c r="BJ100" s="378"/>
      <c r="BK100" s="378"/>
      <c r="BL100" s="382"/>
      <c r="BM100" s="378"/>
      <c r="BN100" s="378"/>
      <c r="BO100" s="378"/>
      <c r="BP100" s="378"/>
      <c r="BQ100" s="378"/>
      <c r="BR100" s="378"/>
      <c r="BS100" s="382"/>
      <c r="BT100" s="378"/>
      <c r="BU100" s="378"/>
      <c r="BV100" s="378"/>
      <c r="BW100" s="378"/>
      <c r="BX100" s="378"/>
      <c r="BY100" s="378"/>
      <c r="BZ100" s="374"/>
      <c r="CA100" s="374"/>
      <c r="CB100" s="374"/>
      <c r="CC100" s="374"/>
      <c r="CD100" s="374"/>
    </row>
    <row x14ac:dyDescent="0.25" r="101" customHeight="1" ht="18.75" customFormat="1" s="373">
      <c r="A101" s="374"/>
      <c r="B101" s="374"/>
      <c r="C101" s="374"/>
      <c r="D101" s="378"/>
      <c r="E101" s="382"/>
      <c r="F101" s="378"/>
      <c r="G101" s="706"/>
      <c r="H101" s="706"/>
      <c r="I101" s="706"/>
      <c r="J101" s="706"/>
      <c r="K101" s="706"/>
      <c r="L101" s="706"/>
      <c r="M101" s="378"/>
      <c r="N101" s="378"/>
      <c r="O101" s="379"/>
      <c r="P101" s="378"/>
      <c r="Q101" s="379"/>
      <c r="R101" s="378"/>
      <c r="S101" s="379"/>
      <c r="T101" s="378"/>
      <c r="U101" s="379"/>
      <c r="V101" s="378"/>
      <c r="W101" s="379"/>
      <c r="X101" s="379"/>
      <c r="Y101" s="379"/>
      <c r="Z101" s="379"/>
      <c r="AA101" s="379"/>
      <c r="AB101" s="379"/>
      <c r="AC101" s="379"/>
      <c r="AD101" s="378"/>
      <c r="AE101" s="378"/>
      <c r="AF101" s="378"/>
      <c r="AG101" s="378"/>
      <c r="AH101" s="378"/>
      <c r="AI101" s="382"/>
      <c r="AJ101" s="382"/>
      <c r="AK101" s="378"/>
      <c r="AL101" s="379"/>
      <c r="AM101" s="378"/>
      <c r="AN101" s="379"/>
      <c r="AO101" s="379"/>
      <c r="AP101" s="378"/>
      <c r="AQ101" s="379"/>
      <c r="AR101" s="379"/>
      <c r="AS101" s="379"/>
      <c r="AT101" s="379"/>
      <c r="AU101" s="379"/>
      <c r="AV101" s="379"/>
      <c r="AW101" s="378"/>
      <c r="AX101" s="378"/>
      <c r="AY101" s="378"/>
      <c r="AZ101" s="378"/>
      <c r="BA101" s="379"/>
      <c r="BB101" s="378"/>
      <c r="BC101" s="378"/>
      <c r="BD101" s="378"/>
      <c r="BE101" s="378"/>
      <c r="BF101" s="378"/>
      <c r="BG101" s="378"/>
      <c r="BH101" s="378"/>
      <c r="BI101" s="378"/>
      <c r="BJ101" s="378"/>
      <c r="BK101" s="378"/>
      <c r="BL101" s="382"/>
      <c r="BM101" s="378"/>
      <c r="BN101" s="378"/>
      <c r="BO101" s="378"/>
      <c r="BP101" s="378"/>
      <c r="BQ101" s="378"/>
      <c r="BR101" s="378"/>
      <c r="BS101" s="382"/>
      <c r="BT101" s="378"/>
      <c r="BU101" s="378"/>
      <c r="BV101" s="378"/>
      <c r="BW101" s="378"/>
      <c r="BX101" s="378"/>
      <c r="BY101" s="378"/>
      <c r="BZ101" s="374"/>
      <c r="CA101" s="374"/>
      <c r="CB101" s="374"/>
      <c r="CC101" s="374"/>
      <c r="CD101" s="374"/>
    </row>
    <row x14ac:dyDescent="0.25" r="102" customHeight="1" ht="18.75" customFormat="1" s="373">
      <c r="A102" s="374"/>
      <c r="B102" s="374"/>
      <c r="C102" s="374"/>
      <c r="D102" s="378"/>
      <c r="E102" s="382"/>
      <c r="F102" s="378"/>
      <c r="G102" s="706"/>
      <c r="H102" s="706"/>
      <c r="I102" s="706"/>
      <c r="J102" s="706"/>
      <c r="K102" s="706"/>
      <c r="L102" s="706"/>
      <c r="M102" s="378"/>
      <c r="N102" s="378"/>
      <c r="O102" s="379"/>
      <c r="P102" s="378"/>
      <c r="Q102" s="379"/>
      <c r="R102" s="378"/>
      <c r="S102" s="379"/>
      <c r="T102" s="378"/>
      <c r="U102" s="379"/>
      <c r="V102" s="378"/>
      <c r="W102" s="379"/>
      <c r="X102" s="379"/>
      <c r="Y102" s="379"/>
      <c r="Z102" s="379"/>
      <c r="AA102" s="379"/>
      <c r="AB102" s="379"/>
      <c r="AC102" s="379"/>
      <c r="AD102" s="378"/>
      <c r="AE102" s="378"/>
      <c r="AF102" s="378"/>
      <c r="AG102" s="378"/>
      <c r="AH102" s="378"/>
      <c r="AI102" s="382"/>
      <c r="AJ102" s="382"/>
      <c r="AK102" s="378"/>
      <c r="AL102" s="379"/>
      <c r="AM102" s="378"/>
      <c r="AN102" s="379"/>
      <c r="AO102" s="379"/>
      <c r="AP102" s="378"/>
      <c r="AQ102" s="379"/>
      <c r="AR102" s="379"/>
      <c r="AS102" s="379"/>
      <c r="AT102" s="379"/>
      <c r="AU102" s="379"/>
      <c r="AV102" s="379"/>
      <c r="AW102" s="378"/>
      <c r="AX102" s="378"/>
      <c r="AY102" s="378"/>
      <c r="AZ102" s="378"/>
      <c r="BA102" s="379"/>
      <c r="BB102" s="378"/>
      <c r="BC102" s="378"/>
      <c r="BD102" s="378"/>
      <c r="BE102" s="378"/>
      <c r="BF102" s="378"/>
      <c r="BG102" s="378"/>
      <c r="BH102" s="378"/>
      <c r="BI102" s="378"/>
      <c r="BJ102" s="378"/>
      <c r="BK102" s="378"/>
      <c r="BL102" s="382"/>
      <c r="BM102" s="378"/>
      <c r="BN102" s="378"/>
      <c r="BO102" s="378"/>
      <c r="BP102" s="378"/>
      <c r="BQ102" s="378"/>
      <c r="BR102" s="378"/>
      <c r="BS102" s="382"/>
      <c r="BT102" s="378"/>
      <c r="BU102" s="378"/>
      <c r="BV102" s="378"/>
      <c r="BW102" s="378"/>
      <c r="BX102" s="378"/>
      <c r="BY102" s="378"/>
      <c r="BZ102" s="374"/>
      <c r="CA102" s="374"/>
      <c r="CB102" s="374"/>
      <c r="CC102" s="374"/>
      <c r="CD102" s="374"/>
    </row>
    <row x14ac:dyDescent="0.25" r="103" customHeight="1" ht="18.75" customFormat="1" s="373">
      <c r="A103" s="374"/>
      <c r="B103" s="374"/>
      <c r="C103" s="374"/>
      <c r="D103" s="378"/>
      <c r="E103" s="382"/>
      <c r="F103" s="378"/>
      <c r="G103" s="706"/>
      <c r="H103" s="706"/>
      <c r="I103" s="706"/>
      <c r="J103" s="706"/>
      <c r="K103" s="706"/>
      <c r="L103" s="706"/>
      <c r="M103" s="378"/>
      <c r="N103" s="378"/>
      <c r="O103" s="379"/>
      <c r="P103" s="378"/>
      <c r="Q103" s="379"/>
      <c r="R103" s="378"/>
      <c r="S103" s="379"/>
      <c r="T103" s="378"/>
      <c r="U103" s="379"/>
      <c r="V103" s="378"/>
      <c r="W103" s="379"/>
      <c r="X103" s="379"/>
      <c r="Y103" s="379"/>
      <c r="Z103" s="379"/>
      <c r="AA103" s="379"/>
      <c r="AB103" s="379"/>
      <c r="AC103" s="379"/>
      <c r="AD103" s="378"/>
      <c r="AE103" s="378"/>
      <c r="AF103" s="378"/>
      <c r="AG103" s="378"/>
      <c r="AH103" s="378"/>
      <c r="AI103" s="382"/>
      <c r="AJ103" s="382"/>
      <c r="AK103" s="378"/>
      <c r="AL103" s="379"/>
      <c r="AM103" s="378"/>
      <c r="AN103" s="379"/>
      <c r="AO103" s="379"/>
      <c r="AP103" s="378"/>
      <c r="AQ103" s="379"/>
      <c r="AR103" s="379"/>
      <c r="AS103" s="379"/>
      <c r="AT103" s="379"/>
      <c r="AU103" s="379"/>
      <c r="AV103" s="379"/>
      <c r="AW103" s="378"/>
      <c r="AX103" s="378"/>
      <c r="AY103" s="378"/>
      <c r="AZ103" s="378"/>
      <c r="BA103" s="379"/>
      <c r="BB103" s="378"/>
      <c r="BC103" s="378"/>
      <c r="BD103" s="378"/>
      <c r="BE103" s="378"/>
      <c r="BF103" s="378"/>
      <c r="BG103" s="378"/>
      <c r="BH103" s="378"/>
      <c r="BI103" s="378"/>
      <c r="BJ103" s="378"/>
      <c r="BK103" s="378"/>
      <c r="BL103" s="382"/>
      <c r="BM103" s="378"/>
      <c r="BN103" s="378"/>
      <c r="BO103" s="378"/>
      <c r="BP103" s="378"/>
      <c r="BQ103" s="378"/>
      <c r="BR103" s="378"/>
      <c r="BS103" s="382"/>
      <c r="BT103" s="378"/>
      <c r="BU103" s="378"/>
      <c r="BV103" s="378"/>
      <c r="BW103" s="378"/>
      <c r="BX103" s="378"/>
      <c r="BY103" s="378"/>
      <c r="BZ103" s="374"/>
      <c r="CA103" s="374"/>
      <c r="CB103" s="374"/>
      <c r="CC103" s="374"/>
      <c r="CD103" s="374"/>
    </row>
    <row x14ac:dyDescent="0.25" r="104" customHeight="1" ht="18.75">
      <c r="A104" s="367"/>
      <c r="B104" s="1"/>
      <c r="C104" s="1"/>
      <c r="D104" s="4"/>
      <c r="E104" s="3"/>
      <c r="F104" s="4"/>
      <c r="G104" s="706"/>
      <c r="H104" s="706"/>
      <c r="I104" s="706"/>
      <c r="J104" s="706"/>
      <c r="K104" s="706"/>
      <c r="L104" s="706"/>
      <c r="M104" s="4"/>
      <c r="N104" s="538"/>
      <c r="O104" s="539"/>
      <c r="P104" s="538"/>
      <c r="Q104" s="539"/>
      <c r="R104" s="538"/>
      <c r="S104" s="539"/>
      <c r="T104" s="538"/>
      <c r="U104" s="539"/>
      <c r="V104" s="538"/>
      <c r="W104" s="539"/>
      <c r="X104" s="539"/>
      <c r="Y104" s="539"/>
      <c r="Z104" s="539"/>
      <c r="AA104" s="539"/>
      <c r="AB104" s="539"/>
      <c r="AC104" s="539"/>
      <c r="AD104" s="538"/>
      <c r="AE104" s="538"/>
      <c r="AF104" s="538"/>
      <c r="AG104" s="538"/>
      <c r="AH104" s="538"/>
      <c r="AI104" s="539"/>
      <c r="AJ104" s="539"/>
      <c r="AK104" s="538"/>
      <c r="AL104" s="539"/>
      <c r="AM104" s="538"/>
      <c r="AN104" s="539"/>
      <c r="AO104" s="539"/>
      <c r="AP104" s="538"/>
      <c r="AQ104" s="539"/>
      <c r="AR104" s="539"/>
      <c r="AS104" s="539"/>
      <c r="AT104" s="539"/>
      <c r="AU104" s="539"/>
      <c r="AV104" s="539"/>
      <c r="AW104" s="538"/>
      <c r="AX104" s="538"/>
      <c r="AY104" s="538"/>
      <c r="AZ104" s="538"/>
      <c r="BA104" s="539"/>
      <c r="BB104" s="538"/>
      <c r="BC104" s="538"/>
      <c r="BD104" s="538"/>
      <c r="BE104" s="538"/>
      <c r="BF104" s="538"/>
      <c r="BG104" s="538"/>
      <c r="BH104" s="538"/>
      <c r="BI104" s="538"/>
      <c r="BJ104" s="538"/>
      <c r="BK104" s="538"/>
      <c r="BL104" s="539"/>
      <c r="BM104" s="538"/>
      <c r="BN104" s="538"/>
      <c r="BO104" s="4"/>
      <c r="BP104" s="4"/>
      <c r="BQ104" s="4"/>
      <c r="BR104" s="4"/>
      <c r="BS104" s="3"/>
      <c r="BT104" s="4"/>
      <c r="BU104" s="4"/>
      <c r="BV104" s="4"/>
      <c r="BW104" s="4"/>
      <c r="BX104" s="4"/>
      <c r="BY104" s="4"/>
      <c r="BZ104" s="1"/>
      <c r="CA104" s="1"/>
      <c r="CB104" s="1"/>
      <c r="CC104" s="1"/>
      <c r="CD104" s="1"/>
    </row>
    <row x14ac:dyDescent="0.25" r="105" customHeight="1" ht="18.75">
      <c r="A105" s="367"/>
      <c r="B105" s="1"/>
      <c r="C105" s="1"/>
      <c r="D105" s="4"/>
      <c r="E105" s="3"/>
      <c r="F105" s="4"/>
      <c r="G105" s="706"/>
      <c r="H105" s="706"/>
      <c r="I105" s="706"/>
      <c r="J105" s="706"/>
      <c r="K105" s="706"/>
      <c r="L105" s="706"/>
      <c r="M105" s="4"/>
      <c r="N105" s="538"/>
      <c r="O105" s="539"/>
      <c r="P105" s="681"/>
      <c r="Q105" s="539"/>
      <c r="R105" s="538"/>
      <c r="S105" s="539"/>
      <c r="T105" s="538"/>
      <c r="U105" s="539"/>
      <c r="V105" s="538"/>
      <c r="W105" s="539"/>
      <c r="X105" s="539"/>
      <c r="Y105" s="539"/>
      <c r="Z105" s="539"/>
      <c r="AA105" s="539"/>
      <c r="AB105" s="539"/>
      <c r="AC105" s="539"/>
      <c r="AD105" s="538"/>
      <c r="AE105" s="538"/>
      <c r="AF105" s="538"/>
      <c r="AG105" s="538"/>
      <c r="AH105" s="538"/>
      <c r="AI105" s="539"/>
      <c r="AJ105" s="539"/>
      <c r="AK105" s="538"/>
      <c r="AL105" s="539"/>
      <c r="AM105" s="538"/>
      <c r="AN105" s="539"/>
      <c r="AO105" s="539"/>
      <c r="AP105" s="538"/>
      <c r="AQ105" s="539"/>
      <c r="AR105" s="539"/>
      <c r="AS105" s="539"/>
      <c r="AT105" s="539"/>
      <c r="AU105" s="539"/>
      <c r="AV105" s="539"/>
      <c r="AW105" s="538"/>
      <c r="AX105" s="538"/>
      <c r="AY105" s="538"/>
      <c r="AZ105" s="538"/>
      <c r="BA105" s="539"/>
      <c r="BB105" s="538"/>
      <c r="BC105" s="538"/>
      <c r="BD105" s="538"/>
      <c r="BE105" s="538"/>
      <c r="BF105" s="538"/>
      <c r="BG105" s="538"/>
      <c r="BH105" s="538"/>
      <c r="BI105" s="538"/>
      <c r="BJ105" s="538"/>
      <c r="BK105" s="538"/>
      <c r="BL105" s="539"/>
      <c r="BM105" s="538"/>
      <c r="BN105" s="538"/>
      <c r="BO105" s="4"/>
      <c r="BP105" s="4"/>
      <c r="BQ105" s="4"/>
      <c r="BR105" s="4"/>
      <c r="BS105" s="3"/>
      <c r="BT105" s="4"/>
      <c r="BU105" s="4"/>
      <c r="BV105" s="4"/>
      <c r="BW105" s="4"/>
      <c r="BX105" s="4"/>
      <c r="BY105" s="4"/>
      <c r="BZ105" s="1"/>
      <c r="CA105" s="1"/>
      <c r="CB105" s="1"/>
      <c r="CC105" s="1"/>
      <c r="CD105" s="1"/>
    </row>
    <row x14ac:dyDescent="0.25" r="106" customHeight="1" ht="18.75">
      <c r="A106" s="367"/>
      <c r="B106" s="1"/>
      <c r="C106" s="1"/>
      <c r="D106" s="4"/>
      <c r="E106" s="3"/>
      <c r="F106" s="4"/>
      <c r="G106" s="706"/>
      <c r="H106" s="706"/>
      <c r="I106" s="706"/>
      <c r="J106" s="706"/>
      <c r="K106" s="706"/>
      <c r="L106" s="706"/>
      <c r="M106" s="4"/>
      <c r="N106" s="538"/>
      <c r="O106" s="368"/>
      <c r="P106" s="4"/>
      <c r="Q106" s="368"/>
      <c r="R106" s="4"/>
      <c r="S106" s="368"/>
      <c r="T106" s="4"/>
      <c r="U106" s="368"/>
      <c r="V106" s="4"/>
      <c r="W106" s="368"/>
      <c r="X106" s="368"/>
      <c r="Y106" s="368"/>
      <c r="Z106" s="368"/>
      <c r="AA106" s="368"/>
      <c r="AB106" s="368"/>
      <c r="AC106" s="368"/>
      <c r="AD106" s="4"/>
      <c r="AE106" s="4"/>
      <c r="AF106" s="4"/>
      <c r="AG106" s="4"/>
      <c r="AH106" s="4"/>
      <c r="AI106" s="3"/>
      <c r="AJ106" s="3"/>
      <c r="AK106" s="4"/>
      <c r="AL106" s="368"/>
      <c r="AM106" s="4"/>
      <c r="AN106" s="368"/>
      <c r="AO106" s="368"/>
      <c r="AP106" s="4"/>
      <c r="AQ106" s="368"/>
      <c r="AR106" s="368"/>
      <c r="AS106" s="368"/>
      <c r="AT106" s="368"/>
      <c r="AU106" s="368"/>
      <c r="AV106" s="368"/>
      <c r="AW106" s="4"/>
      <c r="AX106" s="4"/>
      <c r="AY106" s="4"/>
      <c r="AZ106" s="4"/>
      <c r="BA106" s="368"/>
      <c r="BB106" s="4"/>
      <c r="BC106" s="4"/>
      <c r="BD106" s="4"/>
      <c r="BE106" s="4"/>
      <c r="BF106" s="4"/>
      <c r="BG106" s="4"/>
      <c r="BH106" s="4"/>
      <c r="BI106" s="4"/>
      <c r="BJ106" s="4"/>
      <c r="BK106" s="4"/>
      <c r="BL106" s="3"/>
      <c r="BM106" s="4"/>
      <c r="BN106" s="538"/>
      <c r="BO106" s="4"/>
      <c r="BP106" s="4"/>
      <c r="BQ106" s="4"/>
      <c r="BR106" s="4"/>
      <c r="BS106" s="3"/>
      <c r="BT106" s="4"/>
      <c r="BU106" s="4"/>
      <c r="BV106" s="4"/>
      <c r="BW106" s="4"/>
      <c r="BX106" s="4"/>
      <c r="BY106" s="4"/>
      <c r="BZ106" s="1"/>
      <c r="CA106" s="1"/>
      <c r="CB106" s="1"/>
      <c r="CC106" s="1"/>
      <c r="CD106" s="1"/>
    </row>
    <row x14ac:dyDescent="0.25" r="107" customHeight="1" ht="18.75">
      <c r="A107" s="367"/>
      <c r="B107" s="1"/>
      <c r="C107" s="1"/>
      <c r="D107" s="4"/>
      <c r="E107" s="3"/>
      <c r="F107" s="4"/>
      <c r="G107" s="706"/>
      <c r="H107" s="706"/>
      <c r="I107" s="706"/>
      <c r="J107" s="706"/>
      <c r="K107" s="706"/>
      <c r="L107" s="706"/>
      <c r="M107" s="4"/>
      <c r="N107" s="538"/>
      <c r="O107" s="29"/>
      <c r="P107" s="4"/>
      <c r="Q107" s="368"/>
      <c r="R107" s="4"/>
      <c r="S107" s="368"/>
      <c r="T107" s="4"/>
      <c r="U107" s="368"/>
      <c r="V107" s="4"/>
      <c r="W107" s="368"/>
      <c r="X107" s="368"/>
      <c r="Y107" s="368"/>
      <c r="Z107" s="368"/>
      <c r="AA107" s="368"/>
      <c r="AB107" s="368"/>
      <c r="AC107" s="368"/>
      <c r="AD107" s="4"/>
      <c r="AE107" s="4"/>
      <c r="AF107" s="4"/>
      <c r="AG107" s="4"/>
      <c r="AH107" s="4"/>
      <c r="AI107" s="3"/>
      <c r="AJ107" s="3"/>
      <c r="AK107" s="4"/>
      <c r="AL107" s="368"/>
      <c r="AM107" s="4"/>
      <c r="AN107" s="368"/>
      <c r="AO107" s="368"/>
      <c r="AP107" s="4"/>
      <c r="AQ107" s="368"/>
      <c r="AR107" s="368"/>
      <c r="AS107" s="368"/>
      <c r="AT107" s="368"/>
      <c r="AU107" s="368"/>
      <c r="AV107" s="368"/>
      <c r="AW107" s="4"/>
      <c r="AX107" s="4"/>
      <c r="AY107" s="4"/>
      <c r="AZ107" s="4"/>
      <c r="BA107" s="368"/>
      <c r="BB107" s="4"/>
      <c r="BC107" s="4"/>
      <c r="BD107" s="4"/>
      <c r="BE107" s="4"/>
      <c r="BF107" s="4"/>
      <c r="BG107" s="4"/>
      <c r="BH107" s="4"/>
      <c r="BI107" s="4"/>
      <c r="BJ107" s="4"/>
      <c r="BK107" s="4"/>
      <c r="BL107" s="3"/>
      <c r="BM107" s="4"/>
      <c r="BN107" s="538"/>
      <c r="BO107" s="4"/>
      <c r="BP107" s="4"/>
      <c r="BQ107" s="4"/>
      <c r="BR107" s="4"/>
      <c r="BS107" s="3"/>
      <c r="BT107" s="4"/>
      <c r="BU107" s="4"/>
      <c r="BV107" s="4"/>
      <c r="BW107" s="4"/>
      <c r="BX107" s="4"/>
      <c r="BY107" s="4"/>
      <c r="BZ107" s="1"/>
      <c r="CA107" s="1"/>
      <c r="CB107" s="1"/>
      <c r="CC107" s="1"/>
      <c r="CD107" s="1"/>
    </row>
    <row x14ac:dyDescent="0.25" r="108" customHeight="1" ht="18.75">
      <c r="A108" s="367"/>
      <c r="B108" s="1"/>
      <c r="C108" s="1"/>
      <c r="D108" s="4"/>
      <c r="E108" s="3"/>
      <c r="F108" s="4"/>
      <c r="G108" s="706"/>
      <c r="H108" s="706"/>
      <c r="I108" s="706"/>
      <c r="J108" s="706"/>
      <c r="K108" s="706"/>
      <c r="L108" s="706"/>
      <c r="M108" s="4"/>
      <c r="N108" s="538"/>
      <c r="O108" s="29"/>
      <c r="P108" s="4"/>
      <c r="Q108" s="368"/>
      <c r="R108" s="4"/>
      <c r="S108" s="368"/>
      <c r="T108" s="4"/>
      <c r="U108" s="368"/>
      <c r="V108" s="4"/>
      <c r="W108" s="368"/>
      <c r="X108" s="368"/>
      <c r="Y108" s="368"/>
      <c r="Z108" s="368"/>
      <c r="AA108" s="368"/>
      <c r="AB108" s="368"/>
      <c r="AC108" s="368"/>
      <c r="AD108" s="4"/>
      <c r="AE108" s="4"/>
      <c r="AF108" s="4"/>
      <c r="AG108" s="4"/>
      <c r="AH108" s="4"/>
      <c r="AI108" s="3"/>
      <c r="AJ108" s="3"/>
      <c r="AK108" s="4"/>
      <c r="AL108" s="368"/>
      <c r="AM108" s="4"/>
      <c r="AN108" s="368"/>
      <c r="AO108" s="368"/>
      <c r="AP108" s="4"/>
      <c r="AQ108" s="368"/>
      <c r="AR108" s="368"/>
      <c r="AS108" s="368"/>
      <c r="AT108" s="368"/>
      <c r="AU108" s="368"/>
      <c r="AV108" s="368"/>
      <c r="AW108" s="4"/>
      <c r="AX108" s="4"/>
      <c r="AY108" s="4"/>
      <c r="AZ108" s="4"/>
      <c r="BA108" s="368"/>
      <c r="BB108" s="4"/>
      <c r="BC108" s="4"/>
      <c r="BD108" s="4"/>
      <c r="BE108" s="4"/>
      <c r="BF108" s="4"/>
      <c r="BG108" s="4"/>
      <c r="BH108" s="4"/>
      <c r="BI108" s="4"/>
      <c r="BJ108" s="4"/>
      <c r="BK108" s="4"/>
      <c r="BL108" s="3"/>
      <c r="BM108" s="4"/>
      <c r="BN108" s="538"/>
      <c r="BO108" s="4"/>
      <c r="BP108" s="4"/>
      <c r="BQ108" s="4"/>
      <c r="BR108" s="4"/>
      <c r="BS108" s="3"/>
      <c r="BT108" s="4"/>
      <c r="BU108" s="4"/>
      <c r="BV108" s="4"/>
      <c r="BW108" s="4"/>
      <c r="BX108" s="4"/>
      <c r="BY108" s="4"/>
      <c r="BZ108" s="1"/>
      <c r="CA108" s="1"/>
      <c r="CB108" s="1"/>
      <c r="CC108" s="1"/>
      <c r="CD108" s="1"/>
    </row>
    <row x14ac:dyDescent="0.25" r="109" customHeight="1" ht="18.75">
      <c r="A109" s="367"/>
      <c r="B109" s="1"/>
      <c r="C109" s="1"/>
      <c r="D109" s="4"/>
      <c r="E109" s="3"/>
      <c r="F109" s="4"/>
      <c r="G109" s="3"/>
      <c r="H109" s="3"/>
      <c r="I109" s="3"/>
      <c r="J109" s="3"/>
      <c r="K109" s="3"/>
      <c r="L109" s="3"/>
      <c r="M109" s="4"/>
      <c r="N109" s="538"/>
      <c r="O109" s="719" t="s">
        <v>464</v>
      </c>
      <c r="P109" s="720"/>
      <c r="Q109" s="721"/>
      <c r="R109" s="720"/>
      <c r="S109" s="721"/>
      <c r="T109" s="720"/>
      <c r="U109" s="721"/>
      <c r="V109" s="720"/>
      <c r="W109" s="721"/>
      <c r="X109" s="721"/>
      <c r="Y109" s="721"/>
      <c r="Z109" s="721"/>
      <c r="AA109" s="721"/>
      <c r="AB109" s="721"/>
      <c r="AC109" s="721"/>
      <c r="AD109" s="720"/>
      <c r="AE109" s="720"/>
      <c r="AF109" s="720"/>
      <c r="AG109" s="720"/>
      <c r="AH109" s="720"/>
      <c r="AI109" s="721"/>
      <c r="AJ109" s="721"/>
      <c r="AK109" s="720"/>
      <c r="AL109" s="721"/>
      <c r="AM109" s="720"/>
      <c r="AN109" s="721"/>
      <c r="AO109" s="721"/>
      <c r="AP109" s="720"/>
      <c r="AQ109" s="721"/>
      <c r="AR109" s="721"/>
      <c r="AS109" s="721"/>
      <c r="AT109" s="721"/>
      <c r="AU109" s="721"/>
      <c r="AV109" s="721"/>
      <c r="AW109" s="720"/>
      <c r="AX109" s="720"/>
      <c r="AY109" s="720"/>
      <c r="AZ109" s="720"/>
      <c r="BA109" s="721"/>
      <c r="BB109" s="720"/>
      <c r="BC109" s="720"/>
      <c r="BD109" s="720"/>
      <c r="BE109" s="720"/>
      <c r="BF109" s="720"/>
      <c r="BG109" s="720"/>
      <c r="BH109" s="720"/>
      <c r="BI109" s="720"/>
      <c r="BJ109" s="720"/>
      <c r="BK109" s="720"/>
      <c r="BL109" s="721"/>
      <c r="BM109" s="722"/>
      <c r="BN109" s="538"/>
      <c r="BO109" s="4"/>
      <c r="BP109" s="4"/>
      <c r="BQ109" s="4"/>
      <c r="BR109" s="4"/>
      <c r="BS109" s="3"/>
      <c r="BT109" s="4"/>
      <c r="BU109" s="4"/>
      <c r="BV109" s="4"/>
      <c r="BW109" s="4"/>
      <c r="BX109" s="4"/>
      <c r="BY109" s="4"/>
      <c r="BZ109" s="1"/>
      <c r="CA109" s="1"/>
      <c r="CB109" s="1"/>
      <c r="CC109" s="1"/>
      <c r="CD109" s="1"/>
    </row>
    <row x14ac:dyDescent="0.25" r="110" customHeight="1" ht="18.75">
      <c r="A110" s="367"/>
      <c r="B110" s="1"/>
      <c r="C110" s="1"/>
      <c r="D110" s="4"/>
      <c r="E110" s="3"/>
      <c r="F110" s="4"/>
      <c r="G110" s="3"/>
      <c r="H110" s="3"/>
      <c r="I110" s="3"/>
      <c r="J110" s="3"/>
      <c r="K110" s="3"/>
      <c r="L110" s="3"/>
      <c r="M110" s="4"/>
      <c r="N110" s="538"/>
      <c r="O110" s="686"/>
      <c r="P110" s="38"/>
      <c r="Q110" s="37"/>
      <c r="R110" s="38"/>
      <c r="S110" s="37"/>
      <c r="T110" s="38"/>
      <c r="U110" s="37"/>
      <c r="V110" s="38"/>
      <c r="W110" s="37"/>
      <c r="X110" s="37"/>
      <c r="Y110" s="37"/>
      <c r="Z110" s="37"/>
      <c r="AA110" s="37"/>
      <c r="AB110" s="37"/>
      <c r="AC110" s="37"/>
      <c r="AD110" s="38"/>
      <c r="AE110" s="38"/>
      <c r="AF110" s="39" t="s">
        <v>459</v>
      </c>
      <c r="AG110" s="38"/>
      <c r="AH110" s="38"/>
      <c r="AI110" s="37"/>
      <c r="AJ110" s="37"/>
      <c r="AK110" s="38"/>
      <c r="AL110" s="37"/>
      <c r="AM110" s="38"/>
      <c r="AN110" s="37"/>
      <c r="AO110" s="37"/>
      <c r="AP110" s="38"/>
      <c r="AQ110" s="37"/>
      <c r="AR110" s="368"/>
      <c r="AS110" s="368"/>
      <c r="AT110" s="368"/>
      <c r="AU110" s="368"/>
      <c r="AV110" s="368"/>
      <c r="AW110" s="4"/>
      <c r="AX110" s="4"/>
      <c r="AY110" s="4"/>
      <c r="AZ110" s="4"/>
      <c r="BA110" s="368"/>
      <c r="BB110" s="4"/>
      <c r="BC110" s="4"/>
      <c r="BD110" s="4"/>
      <c r="BE110" s="4"/>
      <c r="BF110" s="4"/>
      <c r="BG110" s="4"/>
      <c r="BH110" s="4"/>
      <c r="BI110" s="4"/>
      <c r="BJ110" s="4"/>
      <c r="BK110" s="4"/>
      <c r="BL110" s="3"/>
      <c r="BM110" s="208"/>
      <c r="BN110" s="538"/>
      <c r="BO110" s="4"/>
      <c r="BP110" s="4"/>
      <c r="BQ110" s="4"/>
      <c r="BR110" s="4"/>
      <c r="BS110" s="3"/>
      <c r="BT110" s="4"/>
      <c r="BU110" s="4"/>
      <c r="BV110" s="4"/>
      <c r="BW110" s="4"/>
      <c r="BX110" s="4"/>
      <c r="BY110" s="4"/>
      <c r="BZ110" s="1"/>
      <c r="CA110" s="1"/>
      <c r="CB110" s="1"/>
      <c r="CC110" s="1"/>
      <c r="CD110" s="1"/>
    </row>
    <row x14ac:dyDescent="0.25" r="111" customHeight="1" ht="18.75">
      <c r="A111" s="367"/>
      <c r="B111" s="1"/>
      <c r="C111" s="1"/>
      <c r="D111" s="4"/>
      <c r="E111" s="3"/>
      <c r="F111" s="4"/>
      <c r="G111" s="3"/>
      <c r="H111" s="3"/>
      <c r="I111" s="3"/>
      <c r="J111" s="3"/>
      <c r="K111" s="3"/>
      <c r="L111" s="3"/>
      <c r="M111" s="4"/>
      <c r="N111" s="538"/>
      <c r="O111" s="686"/>
      <c r="P111" s="38"/>
      <c r="Q111" s="37"/>
      <c r="R111" s="38"/>
      <c r="S111" s="37"/>
      <c r="T111" s="38"/>
      <c r="U111" s="37"/>
      <c r="V111" s="38"/>
      <c r="W111" s="37"/>
      <c r="X111" s="37"/>
      <c r="Y111" s="37"/>
      <c r="Z111" s="37"/>
      <c r="AA111" s="37"/>
      <c r="AB111" s="37"/>
      <c r="AC111" s="37"/>
      <c r="AD111" s="38"/>
      <c r="AE111" s="38"/>
      <c r="AF111" s="45">
        <f>AG56</f>
      </c>
      <c r="AG111" s="46"/>
      <c r="AH111" s="47"/>
      <c r="AI111" s="48"/>
      <c r="AJ111" s="48"/>
      <c r="AK111" s="47"/>
      <c r="AL111" s="49"/>
      <c r="AM111" s="50" t="s">
        <v>74</v>
      </c>
      <c r="AN111" s="119">
        <f>SUMPRODUCT(IFERROR(MID(AF111,ROW(INDIRECT("1:"&amp;LEN(AF111))),1)*1,0))</f>
      </c>
      <c r="AO111" s="37"/>
      <c r="AP111" s="38"/>
      <c r="AQ111" s="37"/>
      <c r="AR111" s="37"/>
      <c r="AS111" s="37"/>
      <c r="AT111" s="690"/>
      <c r="AU111" s="691"/>
      <c r="AV111" s="368"/>
      <c r="AW111" s="4"/>
      <c r="AX111" s="4"/>
      <c r="AY111" s="4"/>
      <c r="AZ111" s="4"/>
      <c r="BA111" s="368"/>
      <c r="BB111" s="4"/>
      <c r="BC111" s="4"/>
      <c r="BD111" s="4"/>
      <c r="BE111" s="4"/>
      <c r="BF111" s="4"/>
      <c r="BG111" s="4"/>
      <c r="BH111" s="4"/>
      <c r="BI111" s="4"/>
      <c r="BJ111" s="4"/>
      <c r="BK111" s="4"/>
      <c r="BL111" s="3"/>
      <c r="BM111" s="208"/>
      <c r="BN111" s="538"/>
      <c r="BO111" s="4"/>
      <c r="BP111" s="4"/>
      <c r="BQ111" s="4"/>
      <c r="BR111" s="4"/>
      <c r="BS111" s="3"/>
      <c r="BT111" s="4"/>
      <c r="BU111" s="4"/>
      <c r="BV111" s="4"/>
      <c r="BW111" s="4"/>
      <c r="BX111" s="4"/>
      <c r="BY111" s="4"/>
      <c r="BZ111" s="1"/>
      <c r="CA111" s="1"/>
      <c r="CB111" s="1"/>
      <c r="CC111" s="1"/>
      <c r="CD111" s="1"/>
    </row>
    <row x14ac:dyDescent="0.25" r="112" customHeight="1" ht="18.75">
      <c r="A112" s="367"/>
      <c r="B112" s="1"/>
      <c r="C112" s="1"/>
      <c r="D112" s="4"/>
      <c r="E112" s="3"/>
      <c r="F112" s="4"/>
      <c r="G112" s="3"/>
      <c r="H112" s="3"/>
      <c r="I112" s="3"/>
      <c r="J112" s="3"/>
      <c r="K112" s="3"/>
      <c r="L112" s="3"/>
      <c r="M112" s="4"/>
      <c r="N112" s="538"/>
      <c r="O112" s="593"/>
      <c r="P112" s="4"/>
      <c r="Q112" s="368"/>
      <c r="R112" s="4"/>
      <c r="S112" s="368"/>
      <c r="T112" s="4"/>
      <c r="U112" s="368"/>
      <c r="V112" s="4"/>
      <c r="W112" s="368"/>
      <c r="X112" s="368"/>
      <c r="Y112" s="368"/>
      <c r="Z112" s="368"/>
      <c r="AA112" s="368"/>
      <c r="AB112" s="368"/>
      <c r="AC112" s="368"/>
      <c r="AD112" s="4"/>
      <c r="AE112" s="4"/>
      <c r="AF112" s="54"/>
      <c r="AG112" s="4"/>
      <c r="AH112" s="55"/>
      <c r="AI112" s="56"/>
      <c r="AJ112" s="56"/>
      <c r="AK112" s="55"/>
      <c r="AL112" s="56"/>
      <c r="AM112" s="4"/>
      <c r="AN112" s="368"/>
      <c r="AO112" s="368"/>
      <c r="AP112" s="4"/>
      <c r="AQ112" s="368"/>
      <c r="AR112" s="368"/>
      <c r="AS112" s="368"/>
      <c r="AT112" s="368"/>
      <c r="AU112" s="368"/>
      <c r="AV112" s="368"/>
      <c r="AW112" s="4"/>
      <c r="AX112" s="4"/>
      <c r="AY112" s="4"/>
      <c r="AZ112" s="4"/>
      <c r="BA112" s="368"/>
      <c r="BB112" s="4"/>
      <c r="BC112" s="4"/>
      <c r="BD112" s="4"/>
      <c r="BE112" s="4"/>
      <c r="BF112" s="4"/>
      <c r="BG112" s="4"/>
      <c r="BH112" s="4"/>
      <c r="BI112" s="4"/>
      <c r="BJ112" s="4"/>
      <c r="BK112" s="4"/>
      <c r="BL112" s="3"/>
      <c r="BM112" s="208"/>
      <c r="BN112" s="538"/>
      <c r="BO112" s="4"/>
      <c r="BP112" s="4"/>
      <c r="BQ112" s="4"/>
      <c r="BR112" s="4"/>
      <c r="BS112" s="3"/>
      <c r="BT112" s="4"/>
      <c r="BU112" s="4"/>
      <c r="BV112" s="4"/>
      <c r="BW112" s="4"/>
      <c r="BX112" s="4"/>
      <c r="BY112" s="4"/>
      <c r="BZ112" s="1"/>
      <c r="CA112" s="1"/>
      <c r="CB112" s="1"/>
      <c r="CC112" s="1"/>
      <c r="CD112" s="1"/>
    </row>
    <row x14ac:dyDescent="0.25" r="113" customHeight="1" ht="18.75">
      <c r="A113" s="367"/>
      <c r="B113" s="1"/>
      <c r="C113" s="1"/>
      <c r="D113" s="4"/>
      <c r="E113" s="3"/>
      <c r="F113" s="4"/>
      <c r="G113" s="3"/>
      <c r="H113" s="3"/>
      <c r="I113" s="3"/>
      <c r="J113" s="3"/>
      <c r="K113" s="3"/>
      <c r="L113" s="3"/>
      <c r="M113" s="4"/>
      <c r="N113" s="538"/>
      <c r="O113" s="593"/>
      <c r="P113" s="4"/>
      <c r="Q113" s="368"/>
      <c r="R113" s="4"/>
      <c r="S113" s="368"/>
      <c r="T113" s="4"/>
      <c r="U113" s="368"/>
      <c r="V113" s="4"/>
      <c r="W113" s="368"/>
      <c r="X113" s="368"/>
      <c r="Y113" s="227"/>
      <c r="Z113" s="38"/>
      <c r="AA113" s="368"/>
      <c r="AB113" s="368"/>
      <c r="AC113" s="368"/>
      <c r="AD113" s="4"/>
      <c r="AE113" s="4"/>
      <c r="AF113" s="39" t="s">
        <v>460</v>
      </c>
      <c r="AG113" s="57"/>
      <c r="AH113" s="38"/>
      <c r="AI113" s="3"/>
      <c r="AJ113" s="3"/>
      <c r="AK113" s="4"/>
      <c r="AL113" s="368"/>
      <c r="AM113" s="4"/>
      <c r="AN113" s="368"/>
      <c r="AO113" s="692"/>
      <c r="AP113" s="61"/>
      <c r="AQ113" s="368"/>
      <c r="AR113" s="368"/>
      <c r="AS113" s="368"/>
      <c r="AT113" s="368"/>
      <c r="AU113" s="368"/>
      <c r="AV113" s="227"/>
      <c r="AW113" s="38"/>
      <c r="AX113" s="4"/>
      <c r="AY113" s="4"/>
      <c r="AZ113" s="4"/>
      <c r="BA113" s="368"/>
      <c r="BB113" s="4"/>
      <c r="BC113" s="4"/>
      <c r="BD113" s="4"/>
      <c r="BE113" s="4"/>
      <c r="BF113" s="4"/>
      <c r="BG113" s="4"/>
      <c r="BH113" s="4"/>
      <c r="BI113" s="4"/>
      <c r="BJ113" s="4"/>
      <c r="BK113" s="4"/>
      <c r="BL113" s="3"/>
      <c r="BM113" s="208"/>
      <c r="BN113" s="538"/>
      <c r="BO113" s="4"/>
      <c r="BP113" s="4"/>
      <c r="BQ113" s="4"/>
      <c r="BR113" s="4"/>
      <c r="BS113" s="3"/>
      <c r="BT113" s="4"/>
      <c r="BU113" s="4"/>
      <c r="BV113" s="4"/>
      <c r="BW113" s="4"/>
      <c r="BX113" s="4"/>
      <c r="BY113" s="4"/>
      <c r="BZ113" s="1"/>
      <c r="CA113" s="1"/>
      <c r="CB113" s="1"/>
      <c r="CC113" s="1"/>
      <c r="CD113" s="1"/>
    </row>
    <row x14ac:dyDescent="0.25" r="114" customHeight="1" ht="36">
      <c r="A114" s="367"/>
      <c r="B114" s="1"/>
      <c r="C114" s="1"/>
      <c r="D114" s="4"/>
      <c r="E114" s="3"/>
      <c r="F114" s="4"/>
      <c r="G114" s="3"/>
      <c r="H114" s="3"/>
      <c r="I114" s="3"/>
      <c r="J114" s="3"/>
      <c r="K114" s="3"/>
      <c r="L114" s="3"/>
      <c r="M114" s="4"/>
      <c r="N114" s="538"/>
      <c r="O114" s="593"/>
      <c r="P114" s="69"/>
      <c r="Q114" s="29"/>
      <c r="R114" s="63"/>
      <c r="S114" s="70"/>
      <c r="T114" s="63"/>
      <c r="U114" s="72"/>
      <c r="V114" s="71"/>
      <c r="W114" s="63"/>
      <c r="X114" s="72"/>
      <c r="Y114" s="227"/>
      <c r="Z114" s="38"/>
      <c r="AA114" s="72"/>
      <c r="AB114" s="72"/>
      <c r="AC114" s="72"/>
      <c r="AD114" s="71"/>
      <c r="AE114" s="71"/>
      <c r="AF114" s="39"/>
      <c r="AG114" s="134">
        <f>AD56</f>
      </c>
      <c r="AH114" s="38"/>
      <c r="AI114" s="72"/>
      <c r="AJ114" s="3"/>
      <c r="AK114" s="4"/>
      <c r="AL114" s="368"/>
      <c r="AM114" s="4"/>
      <c r="AN114" s="368"/>
      <c r="AO114" s="76"/>
      <c r="AP114" s="77"/>
      <c r="AQ114" s="76"/>
      <c r="AR114" s="368"/>
      <c r="AS114" s="368"/>
      <c r="AT114" s="63"/>
      <c r="AU114" s="368"/>
      <c r="AV114" s="227"/>
      <c r="AW114" s="38"/>
      <c r="AX114" s="4"/>
      <c r="AY114" s="4"/>
      <c r="AZ114" s="4"/>
      <c r="BA114" s="368"/>
      <c r="BB114" s="4"/>
      <c r="BC114" s="4"/>
      <c r="BD114" s="4"/>
      <c r="BE114" s="4"/>
      <c r="BF114" s="4"/>
      <c r="BG114" s="4"/>
      <c r="BH114" s="4"/>
      <c r="BI114" s="4"/>
      <c r="BJ114" s="4"/>
      <c r="BK114" s="4"/>
      <c r="BL114" s="3"/>
      <c r="BM114" s="208"/>
      <c r="BN114" s="694"/>
      <c r="BO114" s="4"/>
      <c r="BP114" s="4"/>
      <c r="BQ114" s="4"/>
      <c r="BR114" s="4"/>
      <c r="BS114" s="3"/>
      <c r="BT114" s="4"/>
      <c r="BU114" s="4"/>
      <c r="BV114" s="4"/>
      <c r="BW114" s="4"/>
      <c r="BX114" s="4"/>
      <c r="BY114" s="4"/>
      <c r="BZ114" s="1"/>
      <c r="CA114" s="1"/>
      <c r="CB114" s="1"/>
      <c r="CC114" s="1"/>
      <c r="CD114" s="1"/>
    </row>
    <row x14ac:dyDescent="0.25" r="115" customHeight="1" ht="17.25">
      <c r="A115" s="367"/>
      <c r="B115" s="1"/>
      <c r="C115" s="1"/>
      <c r="D115" s="4"/>
      <c r="E115" s="3"/>
      <c r="F115" s="4"/>
      <c r="G115" s="3"/>
      <c r="H115" s="3"/>
      <c r="I115" s="3"/>
      <c r="J115" s="3"/>
      <c r="K115" s="3"/>
      <c r="L115" s="3"/>
      <c r="M115" s="4"/>
      <c r="N115" s="538"/>
      <c r="O115" s="723"/>
      <c r="P115" s="724"/>
      <c r="Q115" s="725"/>
      <c r="R115" s="724"/>
      <c r="S115" s="725"/>
      <c r="T115" s="724"/>
      <c r="U115" s="725"/>
      <c r="V115" s="724"/>
      <c r="W115" s="725"/>
      <c r="X115" s="725"/>
      <c r="Y115" s="725"/>
      <c r="Z115" s="725"/>
      <c r="AA115" s="725"/>
      <c r="AB115" s="725"/>
      <c r="AC115" s="725"/>
      <c r="AD115" s="724"/>
      <c r="AE115" s="724"/>
      <c r="AF115" s="724"/>
      <c r="AG115" s="724"/>
      <c r="AH115" s="724"/>
      <c r="AI115" s="725"/>
      <c r="AJ115" s="725"/>
      <c r="AK115" s="724"/>
      <c r="AL115" s="725"/>
      <c r="AM115" s="724"/>
      <c r="AN115" s="725"/>
      <c r="AO115" s="725"/>
      <c r="AP115" s="724"/>
      <c r="AQ115" s="725"/>
      <c r="AR115" s="725"/>
      <c r="AS115" s="725"/>
      <c r="AT115" s="725"/>
      <c r="AU115" s="725"/>
      <c r="AV115" s="725"/>
      <c r="AW115" s="724"/>
      <c r="AX115" s="724"/>
      <c r="AY115" s="724"/>
      <c r="AZ115" s="724"/>
      <c r="BA115" s="725"/>
      <c r="BB115" s="724"/>
      <c r="BC115" s="724"/>
      <c r="BD115" s="724"/>
      <c r="BE115" s="724"/>
      <c r="BF115" s="724"/>
      <c r="BG115" s="724"/>
      <c r="BH115" s="724"/>
      <c r="BI115" s="724"/>
      <c r="BJ115" s="724"/>
      <c r="BK115" s="724"/>
      <c r="BL115" s="725"/>
      <c r="BM115" s="726"/>
      <c r="BN115" s="538"/>
      <c r="BO115" s="4"/>
      <c r="BP115" s="4"/>
      <c r="BQ115" s="4"/>
      <c r="BR115" s="4"/>
      <c r="BS115" s="3"/>
      <c r="BT115" s="4"/>
      <c r="BU115" s="4"/>
      <c r="BV115" s="4"/>
      <c r="BW115" s="4"/>
      <c r="BX115" s="4"/>
      <c r="BY115" s="4"/>
      <c r="BZ115" s="1"/>
      <c r="CA115" s="1"/>
      <c r="CB115" s="1"/>
      <c r="CC115" s="1"/>
      <c r="CD115" s="1"/>
    </row>
    <row x14ac:dyDescent="0.25" r="116" customHeight="1" ht="18.75">
      <c r="A116" s="367"/>
      <c r="B116" s="1"/>
      <c r="C116" s="1"/>
      <c r="D116" s="4"/>
      <c r="E116" s="3"/>
      <c r="F116" s="4"/>
      <c r="G116" s="3"/>
      <c r="H116" s="3"/>
      <c r="I116" s="3"/>
      <c r="J116" s="3"/>
      <c r="K116" s="3"/>
      <c r="L116" s="3"/>
      <c r="M116" s="4"/>
      <c r="N116" s="538"/>
      <c r="O116" s="607"/>
      <c r="P116" s="4"/>
      <c r="Q116" s="368"/>
      <c r="R116" s="4"/>
      <c r="S116" s="368"/>
      <c r="T116" s="4"/>
      <c r="U116" s="368"/>
      <c r="V116" s="4"/>
      <c r="W116" s="368"/>
      <c r="X116" s="368"/>
      <c r="Y116" s="368"/>
      <c r="Z116" s="368"/>
      <c r="AA116" s="368"/>
      <c r="AB116" s="368"/>
      <c r="AC116" s="368"/>
      <c r="AD116" s="4"/>
      <c r="AE116" s="4"/>
      <c r="AF116" s="4"/>
      <c r="AG116" s="4"/>
      <c r="AH116" s="4"/>
      <c r="AI116" s="3"/>
      <c r="AJ116" s="3"/>
      <c r="AK116" s="4"/>
      <c r="AL116" s="368"/>
      <c r="AM116" s="4"/>
      <c r="AN116" s="368"/>
      <c r="AO116" s="368"/>
      <c r="AP116" s="4"/>
      <c r="AQ116" s="368"/>
      <c r="AR116" s="368"/>
      <c r="AS116" s="368"/>
      <c r="AT116" s="368"/>
      <c r="AU116" s="368"/>
      <c r="AV116" s="368"/>
      <c r="AW116" s="4"/>
      <c r="AX116" s="4"/>
      <c r="AY116" s="4"/>
      <c r="AZ116" s="4"/>
      <c r="BA116" s="368"/>
      <c r="BB116" s="4"/>
      <c r="BC116" s="4"/>
      <c r="BD116" s="4"/>
      <c r="BE116" s="4"/>
      <c r="BF116" s="4"/>
      <c r="BG116" s="4"/>
      <c r="BH116" s="4"/>
      <c r="BI116" s="4"/>
      <c r="BJ116" s="4"/>
      <c r="BK116" s="4"/>
      <c r="BL116" s="3"/>
      <c r="BM116" s="208"/>
      <c r="BN116" s="538"/>
      <c r="BO116" s="4"/>
      <c r="BP116" s="4"/>
      <c r="BQ116" s="4"/>
      <c r="BR116" s="4"/>
      <c r="BS116" s="3"/>
      <c r="BT116" s="4"/>
      <c r="BU116" s="4"/>
      <c r="BV116" s="4"/>
      <c r="BW116" s="4"/>
      <c r="BX116" s="4"/>
      <c r="BY116" s="4"/>
      <c r="BZ116" s="1"/>
      <c r="CA116" s="1"/>
      <c r="CB116" s="1"/>
      <c r="CC116" s="1"/>
      <c r="CD116" s="1"/>
    </row>
    <row x14ac:dyDescent="0.25" r="117" customHeight="1" ht="18.75">
      <c r="A117" s="367"/>
      <c r="B117" s="1"/>
      <c r="C117" s="1"/>
      <c r="D117" s="4"/>
      <c r="E117" s="3"/>
      <c r="F117" s="4"/>
      <c r="G117" s="3"/>
      <c r="H117" s="3"/>
      <c r="I117" s="3"/>
      <c r="J117" s="3"/>
      <c r="K117" s="3"/>
      <c r="L117" s="3"/>
      <c r="M117" s="4"/>
      <c r="N117" s="538"/>
      <c r="O117" s="607"/>
      <c r="P117" s="4"/>
      <c r="Q117" s="368"/>
      <c r="R117" s="4"/>
      <c r="S117" s="368"/>
      <c r="T117" s="4"/>
      <c r="U117" s="368"/>
      <c r="V117" s="4"/>
      <c r="W117" s="368"/>
      <c r="X117" s="368"/>
      <c r="Y117" s="368"/>
      <c r="Z117" s="368"/>
      <c r="AA117" s="116"/>
      <c r="AB117" s="368"/>
      <c r="AC117" s="368"/>
      <c r="AD117" s="4"/>
      <c r="AE117" s="4"/>
      <c r="AF117" s="4"/>
      <c r="AG117" s="4"/>
      <c r="AH117" s="4"/>
      <c r="AI117" s="3"/>
      <c r="AJ117" s="3"/>
      <c r="AK117" s="4"/>
      <c r="AL117" s="368"/>
      <c r="AM117" s="4"/>
      <c r="AN117" s="368"/>
      <c r="AO117" s="368"/>
      <c r="AP117" s="4"/>
      <c r="AQ117" s="368"/>
      <c r="AR117" s="368"/>
      <c r="AS117" s="368"/>
      <c r="AT117" s="368"/>
      <c r="AU117" s="368"/>
      <c r="AV117" s="368"/>
      <c r="AW117" s="4"/>
      <c r="AX117" s="4"/>
      <c r="AY117" s="4"/>
      <c r="AZ117" s="4"/>
      <c r="BA117" s="368"/>
      <c r="BB117" s="4"/>
      <c r="BC117" s="4"/>
      <c r="BD117" s="4"/>
      <c r="BE117" s="4"/>
      <c r="BF117" s="4"/>
      <c r="BG117" s="4"/>
      <c r="BH117" s="4"/>
      <c r="BI117" s="4"/>
      <c r="BJ117" s="4"/>
      <c r="BK117" s="4"/>
      <c r="BL117" s="3"/>
      <c r="BM117" s="208"/>
      <c r="BN117" s="538"/>
      <c r="BO117" s="4"/>
      <c r="BP117" s="4"/>
      <c r="BQ117" s="4"/>
      <c r="BR117" s="4"/>
      <c r="BS117" s="3"/>
      <c r="BT117" s="4"/>
      <c r="BU117" s="4"/>
      <c r="BV117" s="4"/>
      <c r="BW117" s="4"/>
      <c r="BX117" s="4"/>
      <c r="BY117" s="4"/>
      <c r="BZ117" s="1"/>
      <c r="CA117" s="1"/>
      <c r="CB117" s="1"/>
      <c r="CC117" s="1"/>
      <c r="CD117" s="1"/>
    </row>
    <row x14ac:dyDescent="0.25" r="118" customHeight="1" ht="18.75" hidden="1">
      <c r="A118" s="367"/>
      <c r="B118" s="1"/>
      <c r="C118" s="1"/>
      <c r="D118" s="4"/>
      <c r="E118" s="3"/>
      <c r="F118" s="4"/>
      <c r="G118" s="3"/>
      <c r="H118" s="3"/>
      <c r="I118" s="3"/>
      <c r="J118" s="3"/>
      <c r="K118" s="3"/>
      <c r="L118" s="3"/>
      <c r="M118" s="4"/>
      <c r="N118" s="538"/>
      <c r="O118" s="607"/>
      <c r="P118" s="39" t="s">
        <v>81</v>
      </c>
      <c r="Q118" s="76"/>
      <c r="R118" s="693">
        <f>AG114</f>
      </c>
      <c r="S118" s="76"/>
      <c r="T118" s="77"/>
      <c r="U118" s="39" t="s">
        <v>82</v>
      </c>
      <c r="V118" s="77"/>
      <c r="W118" s="76"/>
      <c r="X118" s="76"/>
      <c r="Y118" s="699">
        <f>VLOOKUP(AF111,'Arapça Kuran'!G:G,1,0)</f>
      </c>
      <c r="Z118" s="368"/>
      <c r="AA118" s="700">
        <f>_xlfn.IFNA(_xlfn.XLOOKUP(R120&amp;Y118,'Arapça Kuran'!A:A,'Arapça Kuran'!G:G),AN111)</f>
      </c>
      <c r="AB118" s="368"/>
      <c r="AC118" s="727">
        <f>SUMPRODUCT(IFERROR(MID(AA118,ROW(INDIRECT("1:"&amp;LEN(AF111))),1)*1,0))</f>
      </c>
      <c r="AD118" s="4"/>
      <c r="AE118" s="4"/>
      <c r="AF118" s="4"/>
      <c r="AG118" s="4"/>
      <c r="AH118" s="4"/>
      <c r="AI118" s="3"/>
      <c r="AJ118" s="3"/>
      <c r="AK118" s="4"/>
      <c r="AL118" s="701">
        <f>_xlfn.IFNA(VLOOKUP(AF111,'Arapça Kuran'!A:A,1,0),AN111)</f>
      </c>
      <c r="AM118" s="4"/>
      <c r="AN118" s="368"/>
      <c r="AO118" s="700">
        <f>AG114</f>
      </c>
      <c r="AP118" s="4"/>
      <c r="AQ118" s="368"/>
      <c r="AR118" s="120">
        <f>SUMPRODUCT(IFERROR(MID(AO118,ROW(INDIRECT("1:"&amp;LEN(AF111))),1)*1,0))</f>
      </c>
      <c r="AS118" s="368"/>
      <c r="AT118" s="368"/>
      <c r="AU118" s="368"/>
      <c r="AV118" s="368"/>
      <c r="AW118" s="4"/>
      <c r="AX118" s="4"/>
      <c r="AY118" s="4"/>
      <c r="AZ118" s="4"/>
      <c r="BA118" s="368"/>
      <c r="BB118" s="4"/>
      <c r="BC118" s="4"/>
      <c r="BD118" s="4"/>
      <c r="BE118" s="4"/>
      <c r="BF118" s="4"/>
      <c r="BG118" s="4"/>
      <c r="BH118" s="4"/>
      <c r="BI118" s="4"/>
      <c r="BJ118" s="4"/>
      <c r="BK118" s="4"/>
      <c r="BL118" s="3"/>
      <c r="BM118" s="208"/>
      <c r="BN118" s="538"/>
      <c r="BO118" s="4"/>
      <c r="BP118" s="4"/>
      <c r="BQ118" s="4"/>
      <c r="BR118" s="4"/>
      <c r="BS118" s="3"/>
      <c r="BT118" s="4"/>
      <c r="BU118" s="4"/>
      <c r="BV118" s="4"/>
      <c r="BW118" s="4"/>
      <c r="BX118" s="4"/>
      <c r="BY118" s="4"/>
      <c r="BZ118" s="1"/>
      <c r="CA118" s="1"/>
      <c r="CB118" s="1"/>
      <c r="CC118" s="1"/>
      <c r="CD118" s="1"/>
    </row>
    <row x14ac:dyDescent="0.25" r="119" customHeight="1" ht="18.75">
      <c r="A119" s="367"/>
      <c r="B119" s="1"/>
      <c r="C119" s="1"/>
      <c r="D119" s="4"/>
      <c r="E119" s="3"/>
      <c r="F119" s="4"/>
      <c r="G119" s="3"/>
      <c r="H119" s="3"/>
      <c r="I119" s="3"/>
      <c r="J119" s="3"/>
      <c r="K119" s="3"/>
      <c r="L119" s="3"/>
      <c r="M119" s="4"/>
      <c r="N119" s="538"/>
      <c r="O119" s="607"/>
      <c r="P119" s="77"/>
      <c r="Q119" s="76"/>
      <c r="R119" s="77"/>
      <c r="S119" s="76"/>
      <c r="T119" s="77"/>
      <c r="U119" s="76"/>
      <c r="V119" s="77"/>
      <c r="W119" s="76"/>
      <c r="X119" s="76"/>
      <c r="Y119" s="76"/>
      <c r="Z119" s="368"/>
      <c r="AA119" s="368"/>
      <c r="AB119" s="368"/>
      <c r="AC119" s="368"/>
      <c r="AD119" s="4"/>
      <c r="AE119" s="4"/>
      <c r="AF119" s="4"/>
      <c r="AG119" s="4"/>
      <c r="AH119" s="4"/>
      <c r="AI119" s="3"/>
      <c r="AJ119" s="3"/>
      <c r="AK119" s="4"/>
      <c r="AL119" s="368"/>
      <c r="AM119" s="4"/>
      <c r="AN119" s="368"/>
      <c r="AO119" s="368"/>
      <c r="AP119" s="4"/>
      <c r="AQ119" s="368"/>
      <c r="AR119" s="368"/>
      <c r="AS119" s="368"/>
      <c r="AT119" s="368"/>
      <c r="AU119" s="368"/>
      <c r="AV119" s="368"/>
      <c r="AW119" s="4"/>
      <c r="AX119" s="4"/>
      <c r="AY119" s="4"/>
      <c r="AZ119" s="4"/>
      <c r="BA119" s="368"/>
      <c r="BB119" s="4"/>
      <c r="BC119" s="4"/>
      <c r="BD119" s="4"/>
      <c r="BE119" s="4"/>
      <c r="BF119" s="4"/>
      <c r="BG119" s="4"/>
      <c r="BH119" s="4"/>
      <c r="BI119" s="4"/>
      <c r="BJ119" s="4"/>
      <c r="BK119" s="4"/>
      <c r="BL119" s="3"/>
      <c r="BM119" s="208"/>
      <c r="BN119" s="538"/>
      <c r="BO119" s="4"/>
      <c r="BP119" s="4"/>
      <c r="BQ119" s="4"/>
      <c r="BR119" s="4"/>
      <c r="BS119" s="3"/>
      <c r="BT119" s="4"/>
      <c r="BU119" s="4"/>
      <c r="BV119" s="4"/>
      <c r="BW119" s="4"/>
      <c r="BX119" s="4"/>
      <c r="BY119" s="4"/>
      <c r="BZ119" s="1"/>
      <c r="CA119" s="1"/>
      <c r="CB119" s="1"/>
      <c r="CC119" s="1"/>
      <c r="CD119" s="1"/>
    </row>
    <row x14ac:dyDescent="0.25" r="120" customHeight="1" ht="18.75">
      <c r="A120" s="367"/>
      <c r="B120" s="1"/>
      <c r="C120" s="1"/>
      <c r="D120" s="4"/>
      <c r="E120" s="3"/>
      <c r="F120" s="4"/>
      <c r="G120" s="3"/>
      <c r="H120" s="3"/>
      <c r="I120" s="3"/>
      <c r="J120" s="3"/>
      <c r="K120" s="3"/>
      <c r="L120" s="3"/>
      <c r="M120" s="4"/>
      <c r="N120" s="538"/>
      <c r="O120" s="702" t="s">
        <v>461</v>
      </c>
      <c r="P120" s="702">
        <f>'ÇIKTIYA HAZIR '!E25</f>
      </c>
      <c r="Q120" s="76"/>
      <c r="R120" s="728">
        <f>VLOOKUP(R118,'Arapça Kuran'!A:B,2,0)</f>
      </c>
      <c r="S120" s="729"/>
      <c r="T120" s="728"/>
      <c r="U120" s="729"/>
      <c r="V120" s="77"/>
      <c r="W120" s="134" t="s">
        <v>462</v>
      </c>
      <c r="X120" s="73"/>
      <c r="Y120" s="73">
        <f>'ÇIKTIYA HAZIR '!E26</f>
      </c>
      <c r="Z120" s="368"/>
      <c r="AA120" s="368"/>
      <c r="AB120" s="368"/>
      <c r="AC120" s="368"/>
      <c r="AD120" s="4"/>
      <c r="AE120" s="4"/>
      <c r="AF120" s="4"/>
      <c r="AG120" s="4"/>
      <c r="AH120" s="134" t="s">
        <v>461</v>
      </c>
      <c r="AI120" s="73"/>
      <c r="AJ120" s="73">
        <f>'ÇIKTIYA HAZIR '!E28</f>
      </c>
      <c r="AK120" s="4"/>
      <c r="AL120" s="729">
        <f>VLOOKUP(AL118,'Arapça Kuran'!A:B,2,0)</f>
      </c>
      <c r="AM120" s="728"/>
      <c r="AN120" s="729"/>
      <c r="AO120" s="729"/>
      <c r="AP120" s="728"/>
      <c r="AQ120" s="368"/>
      <c r="AR120" s="134" t="s">
        <v>462</v>
      </c>
      <c r="AS120" s="73"/>
      <c r="AT120" s="73">
        <f>'ÇIKTIYA HAZIR '!E29</f>
      </c>
      <c r="AU120" s="368"/>
      <c r="AV120" s="368"/>
      <c r="AW120" s="4"/>
      <c r="AX120" s="4"/>
      <c r="AY120" s="4"/>
      <c r="AZ120" s="4"/>
      <c r="BA120" s="368"/>
      <c r="BB120" s="4"/>
      <c r="BC120" s="4"/>
      <c r="BD120" s="4"/>
      <c r="BE120" s="4"/>
      <c r="BF120" s="4"/>
      <c r="BG120" s="4"/>
      <c r="BH120" s="4"/>
      <c r="BI120" s="4"/>
      <c r="BJ120" s="4"/>
      <c r="BK120" s="4"/>
      <c r="BL120" s="3"/>
      <c r="BM120" s="208"/>
      <c r="BN120" s="538"/>
      <c r="BO120" s="4"/>
      <c r="BP120" s="4"/>
      <c r="BQ120" s="4"/>
      <c r="BR120" s="4"/>
      <c r="BS120" s="3"/>
      <c r="BT120" s="4"/>
      <c r="BU120" s="4"/>
      <c r="BV120" s="4"/>
      <c r="BW120" s="4"/>
      <c r="BX120" s="4"/>
      <c r="BY120" s="4"/>
      <c r="BZ120" s="1"/>
      <c r="CA120" s="1"/>
      <c r="CB120" s="1"/>
      <c r="CC120" s="1"/>
      <c r="CD120" s="1"/>
    </row>
    <row x14ac:dyDescent="0.25" r="121" customHeight="1" ht="18.75">
      <c r="A121" s="367"/>
      <c r="B121" s="1"/>
      <c r="C121" s="1"/>
      <c r="D121" s="4"/>
      <c r="E121" s="3"/>
      <c r="F121" s="4"/>
      <c r="G121" s="3"/>
      <c r="H121" s="3"/>
      <c r="I121" s="3"/>
      <c r="J121" s="3"/>
      <c r="K121" s="3"/>
      <c r="L121" s="3"/>
      <c r="M121" s="4"/>
      <c r="N121" s="538"/>
      <c r="O121" s="607"/>
      <c r="P121" s="4"/>
      <c r="Q121" s="368"/>
      <c r="R121" s="4"/>
      <c r="S121" s="368"/>
      <c r="T121" s="4"/>
      <c r="U121" s="368"/>
      <c r="V121" s="4"/>
      <c r="W121" s="368"/>
      <c r="X121" s="368"/>
      <c r="Y121" s="368"/>
      <c r="Z121" s="368"/>
      <c r="AA121" s="368"/>
      <c r="AB121" s="368"/>
      <c r="AC121" s="368"/>
      <c r="AD121" s="4"/>
      <c r="AE121" s="4"/>
      <c r="AF121" s="4"/>
      <c r="AG121" s="4"/>
      <c r="AH121" s="4"/>
      <c r="AI121" s="3"/>
      <c r="AJ121" s="3"/>
      <c r="AK121" s="4"/>
      <c r="AL121" s="368"/>
      <c r="AM121" s="4"/>
      <c r="AN121" s="368"/>
      <c r="AO121" s="368"/>
      <c r="AP121" s="4"/>
      <c r="AQ121" s="137"/>
      <c r="AR121" s="137"/>
      <c r="AS121" s="137"/>
      <c r="AT121" s="435"/>
      <c r="AU121" s="435"/>
      <c r="AV121" s="435"/>
      <c r="AW121" s="4"/>
      <c r="AX121" s="4"/>
      <c r="AY121" s="4"/>
      <c r="AZ121" s="4"/>
      <c r="BA121" s="368"/>
      <c r="BB121" s="4"/>
      <c r="BC121" s="4"/>
      <c r="BD121" s="4"/>
      <c r="BE121" s="4"/>
      <c r="BF121" s="4"/>
      <c r="BG121" s="4"/>
      <c r="BH121" s="4"/>
      <c r="BI121" s="4"/>
      <c r="BJ121" s="4"/>
      <c r="BK121" s="4"/>
      <c r="BL121" s="3"/>
      <c r="BM121" s="208"/>
      <c r="BN121" s="538"/>
      <c r="BO121" s="4"/>
      <c r="BP121" s="4"/>
      <c r="BQ121" s="4"/>
      <c r="BR121" s="4"/>
      <c r="BS121" s="3"/>
      <c r="BT121" s="4"/>
      <c r="BU121" s="4"/>
      <c r="BV121" s="4"/>
      <c r="BW121" s="4"/>
      <c r="BX121" s="4"/>
      <c r="BY121" s="4"/>
      <c r="BZ121" s="1"/>
      <c r="CA121" s="1"/>
      <c r="CB121" s="1"/>
      <c r="CC121" s="1"/>
      <c r="CD121" s="1"/>
    </row>
    <row x14ac:dyDescent="0.25" r="122" customHeight="1" ht="18.75">
      <c r="A122" s="367"/>
      <c r="B122" s="1"/>
      <c r="C122" s="1"/>
      <c r="D122" s="4"/>
      <c r="E122" s="3"/>
      <c r="F122" s="4"/>
      <c r="G122" s="3"/>
      <c r="H122" s="3"/>
      <c r="I122" s="3"/>
      <c r="J122" s="3"/>
      <c r="K122" s="3"/>
      <c r="L122" s="3"/>
      <c r="M122" s="4"/>
      <c r="N122" s="707"/>
      <c r="O122" s="708"/>
      <c r="P122" s="709"/>
      <c r="Q122" s="710"/>
      <c r="R122" s="709"/>
      <c r="S122" s="710"/>
      <c r="T122" s="709"/>
      <c r="U122" s="710"/>
      <c r="V122" s="709"/>
      <c r="W122" s="710"/>
      <c r="X122" s="710"/>
      <c r="Y122" s="711">
        <f>_xlfn.IFNA(_xlfn.XLOOKUP(R120&amp;AA118,'Arapça Kuran'!B:B&amp;'Arapça Kuran'!G:G,'Arapça Kuran'!H:H),_xlfn.XLOOKUP(R120&amp;AC118,'Arapça Kuran'!B:B&amp;'Arapça Kuran'!G:G,'Arapça Kuran'!H:H))</f>
      </c>
      <c r="Z122" s="368"/>
      <c r="AA122" s="368"/>
      <c r="AB122" s="368"/>
      <c r="AC122" s="368"/>
      <c r="AD122" s="4"/>
      <c r="AE122" s="4"/>
      <c r="AF122" s="4"/>
      <c r="AG122" s="4"/>
      <c r="AH122" s="4"/>
      <c r="AI122" s="3"/>
      <c r="AJ122" s="3"/>
      <c r="AK122" s="712"/>
      <c r="AL122" s="713"/>
      <c r="AM122" s="712"/>
      <c r="AN122" s="713"/>
      <c r="AO122" s="713"/>
      <c r="AP122" s="712"/>
      <c r="AQ122" s="96"/>
      <c r="AR122" s="96"/>
      <c r="AS122" s="96"/>
      <c r="AT122" s="96"/>
      <c r="AU122" s="714">
        <f>_xlfn.IFNA(_xlfn.XLOOKUP(AL120&amp;AO118,'Arapça Kuran'!B:B&amp;'Arapça Kuran'!G:G,'Arapça Kuran'!H:H),_xlfn.XLOOKUP(AL120&amp;AR118,'Arapça Kuran'!B:B&amp;'Arapça Kuran'!G:G,'Arapça Kuran'!H:H))</f>
      </c>
      <c r="AV122" s="606"/>
      <c r="AW122" s="4"/>
      <c r="AX122" s="4"/>
      <c r="AY122" s="4"/>
      <c r="AZ122" s="4"/>
      <c r="BA122" s="368"/>
      <c r="BB122" s="4"/>
      <c r="BC122" s="4"/>
      <c r="BD122" s="4"/>
      <c r="BE122" s="4"/>
      <c r="BF122" s="4"/>
      <c r="BG122" s="4"/>
      <c r="BH122" s="4"/>
      <c r="BI122" s="4"/>
      <c r="BJ122" s="4"/>
      <c r="BK122" s="4"/>
      <c r="BL122" s="3"/>
      <c r="BM122" s="208"/>
      <c r="BN122" s="538"/>
      <c r="BO122" s="4"/>
      <c r="BP122" s="4"/>
      <c r="BQ122" s="4"/>
      <c r="BR122" s="4"/>
      <c r="BS122" s="3"/>
      <c r="BT122" s="4"/>
      <c r="BU122" s="4"/>
      <c r="BV122" s="4"/>
      <c r="BW122" s="4"/>
      <c r="BX122" s="4"/>
      <c r="BY122" s="4"/>
      <c r="BZ122" s="1"/>
      <c r="CA122" s="1"/>
      <c r="CB122" s="1"/>
      <c r="CC122" s="1"/>
      <c r="CD122" s="1"/>
    </row>
    <row x14ac:dyDescent="0.25" r="123" customHeight="1" ht="18.75">
      <c r="A123" s="367"/>
      <c r="B123" s="1"/>
      <c r="C123" s="1"/>
      <c r="D123" s="4"/>
      <c r="E123" s="3"/>
      <c r="F123" s="4"/>
      <c r="G123" s="3"/>
      <c r="H123" s="3"/>
      <c r="I123" s="3"/>
      <c r="J123" s="3"/>
      <c r="K123" s="3"/>
      <c r="L123" s="3"/>
      <c r="M123" s="4"/>
      <c r="N123" s="707"/>
      <c r="O123" s="708"/>
      <c r="P123" s="730"/>
      <c r="Q123" s="731"/>
      <c r="R123" s="347"/>
      <c r="S123" s="731"/>
      <c r="T123" s="347"/>
      <c r="U123" s="731"/>
      <c r="V123" s="347"/>
      <c r="W123" s="731"/>
      <c r="X123" s="731"/>
      <c r="Y123" s="72"/>
      <c r="Z123" s="368"/>
      <c r="AA123" s="368"/>
      <c r="AB123" s="368"/>
      <c r="AC123" s="368"/>
      <c r="AD123" s="4"/>
      <c r="AE123" s="4"/>
      <c r="AF123" s="4"/>
      <c r="AG123" s="4"/>
      <c r="AH123" s="4"/>
      <c r="AI123" s="731"/>
      <c r="AJ123" s="3"/>
      <c r="AK123" s="732"/>
      <c r="AL123" s="733"/>
      <c r="AM123" s="732"/>
      <c r="AN123" s="733"/>
      <c r="AO123" s="733"/>
      <c r="AP123" s="732"/>
      <c r="AQ123" s="733"/>
      <c r="AR123" s="733"/>
      <c r="AS123" s="733"/>
      <c r="AT123" s="733"/>
      <c r="AU123" s="733"/>
      <c r="AV123" s="733"/>
      <c r="AW123" s="732"/>
      <c r="AX123" s="732"/>
      <c r="AY123" s="732"/>
      <c r="AZ123" s="732"/>
      <c r="BA123" s="733"/>
      <c r="BB123" s="732"/>
      <c r="BC123" s="4"/>
      <c r="BD123" s="4"/>
      <c r="BE123" s="4"/>
      <c r="BF123" s="4"/>
      <c r="BG123" s="4"/>
      <c r="BH123" s="4"/>
      <c r="BI123" s="4"/>
      <c r="BJ123" s="4"/>
      <c r="BK123" s="4"/>
      <c r="BL123" s="3"/>
      <c r="BM123" s="208"/>
      <c r="BN123" s="538"/>
      <c r="BO123" s="4"/>
      <c r="BP123" s="4"/>
      <c r="BQ123" s="4"/>
      <c r="BR123" s="4"/>
      <c r="BS123" s="3"/>
      <c r="BT123" s="4"/>
      <c r="BU123" s="4"/>
      <c r="BV123" s="4"/>
      <c r="BW123" s="4"/>
      <c r="BX123" s="4"/>
      <c r="BY123" s="4"/>
      <c r="BZ123" s="1"/>
      <c r="CA123" s="1"/>
      <c r="CB123" s="1"/>
      <c r="CC123" s="1"/>
      <c r="CD123" s="1"/>
    </row>
    <row x14ac:dyDescent="0.25" r="124" customHeight="1" ht="18.75">
      <c r="A124" s="367"/>
      <c r="B124" s="1"/>
      <c r="C124" s="1"/>
      <c r="D124" s="4"/>
      <c r="E124" s="3"/>
      <c r="F124" s="4"/>
      <c r="G124" s="3"/>
      <c r="H124" s="3"/>
      <c r="I124" s="3"/>
      <c r="J124" s="3"/>
      <c r="K124" s="3"/>
      <c r="L124" s="3"/>
      <c r="M124" s="4"/>
      <c r="N124" s="538"/>
      <c r="O124" s="734"/>
      <c r="P124" s="735"/>
      <c r="Q124" s="736"/>
      <c r="R124" s="735"/>
      <c r="S124" s="736"/>
      <c r="T124" s="735"/>
      <c r="U124" s="736"/>
      <c r="V124" s="735"/>
      <c r="W124" s="736"/>
      <c r="X124" s="736"/>
      <c r="Y124" s="736"/>
      <c r="Z124" s="736"/>
      <c r="AA124" s="736"/>
      <c r="AB124" s="736"/>
      <c r="AC124" s="736"/>
      <c r="AD124" s="735"/>
      <c r="AE124" s="735"/>
      <c r="AF124" s="304"/>
      <c r="AG124" s="304"/>
      <c r="AH124" s="304"/>
      <c r="AI124" s="305"/>
      <c r="AJ124" s="305"/>
      <c r="AK124" s="737"/>
      <c r="AL124" s="738"/>
      <c r="AM124" s="737"/>
      <c r="AN124" s="738"/>
      <c r="AO124" s="738"/>
      <c r="AP124" s="737"/>
      <c r="AQ124" s="738"/>
      <c r="AR124" s="738"/>
      <c r="AS124" s="738"/>
      <c r="AT124" s="738"/>
      <c r="AU124" s="738"/>
      <c r="AV124" s="738"/>
      <c r="AW124" s="737"/>
      <c r="AX124" s="737"/>
      <c r="AY124" s="737"/>
      <c r="AZ124" s="737"/>
      <c r="BA124" s="738"/>
      <c r="BB124" s="737"/>
      <c r="BC124" s="737"/>
      <c r="BD124" s="737"/>
      <c r="BE124" s="737"/>
      <c r="BF124" s="304"/>
      <c r="BG124" s="304"/>
      <c r="BH124" s="304"/>
      <c r="BI124" s="304"/>
      <c r="BJ124" s="304"/>
      <c r="BK124" s="304"/>
      <c r="BL124" s="305"/>
      <c r="BM124" s="306"/>
      <c r="BN124" s="538"/>
      <c r="BO124" s="4"/>
      <c r="BP124" s="4"/>
      <c r="BQ124" s="4"/>
      <c r="BR124" s="4"/>
      <c r="BS124" s="3"/>
      <c r="BT124" s="4"/>
      <c r="BU124" s="4"/>
      <c r="BV124" s="4"/>
      <c r="BW124" s="4"/>
      <c r="BX124" s="4"/>
      <c r="BY124" s="4"/>
      <c r="BZ124" s="1"/>
      <c r="CA124" s="1"/>
      <c r="CB124" s="1"/>
      <c r="CC124" s="1"/>
      <c r="CD124" s="1"/>
    </row>
    <row x14ac:dyDescent="0.25" r="125" customHeight="1" ht="18.75">
      <c r="A125" s="367"/>
      <c r="B125" s="1"/>
      <c r="C125" s="1"/>
      <c r="D125" s="4"/>
      <c r="E125" s="3"/>
      <c r="F125" s="4"/>
      <c r="G125" s="3"/>
      <c r="H125" s="3"/>
      <c r="I125" s="3"/>
      <c r="J125" s="3"/>
      <c r="K125" s="3"/>
      <c r="L125" s="3"/>
      <c r="M125" s="4"/>
      <c r="N125" s="538"/>
      <c r="O125" s="715"/>
      <c r="P125" s="716"/>
      <c r="Q125" s="715"/>
      <c r="R125" s="716"/>
      <c r="S125" s="715"/>
      <c r="T125" s="716"/>
      <c r="U125" s="715"/>
      <c r="V125" s="716"/>
      <c r="W125" s="715"/>
      <c r="X125" s="715"/>
      <c r="Y125" s="715"/>
      <c r="Z125" s="715"/>
      <c r="AA125" s="715"/>
      <c r="AB125" s="715"/>
      <c r="AC125" s="715"/>
      <c r="AD125" s="716"/>
      <c r="AE125" s="716"/>
      <c r="AF125" s="538"/>
      <c r="AG125" s="538"/>
      <c r="AH125" s="538"/>
      <c r="AI125" s="539"/>
      <c r="AJ125" s="539"/>
      <c r="AK125" s="717"/>
      <c r="AL125" s="718"/>
      <c r="AM125" s="717"/>
      <c r="AN125" s="718"/>
      <c r="AO125" s="718"/>
      <c r="AP125" s="717"/>
      <c r="AQ125" s="718"/>
      <c r="AR125" s="718"/>
      <c r="AS125" s="718"/>
      <c r="AT125" s="718"/>
      <c r="AU125" s="718"/>
      <c r="AV125" s="718"/>
      <c r="AW125" s="717"/>
      <c r="AX125" s="717"/>
      <c r="AY125" s="717"/>
      <c r="AZ125" s="717"/>
      <c r="BA125" s="718"/>
      <c r="BB125" s="717"/>
      <c r="BC125" s="717"/>
      <c r="BD125" s="717"/>
      <c r="BE125" s="717"/>
      <c r="BF125" s="538"/>
      <c r="BG125" s="538"/>
      <c r="BH125" s="538"/>
      <c r="BI125" s="538"/>
      <c r="BJ125" s="538"/>
      <c r="BK125" s="538"/>
      <c r="BL125" s="539"/>
      <c r="BM125" s="538"/>
      <c r="BN125" s="538"/>
      <c r="BO125" s="4"/>
      <c r="BP125" s="4"/>
      <c r="BQ125" s="4"/>
      <c r="BR125" s="4"/>
      <c r="BS125" s="3"/>
      <c r="BT125" s="4"/>
      <c r="BU125" s="4"/>
      <c r="BV125" s="4"/>
      <c r="BW125" s="4"/>
      <c r="BX125" s="4"/>
      <c r="BY125" s="4"/>
      <c r="BZ125" s="1"/>
      <c r="CA125" s="1"/>
      <c r="CB125" s="1"/>
      <c r="CC125" s="1"/>
      <c r="CD125" s="1"/>
    </row>
  </sheetData>
  <mergeCells count="112">
    <mergeCell ref="F3:AN3"/>
    <mergeCell ref="C13:BM13"/>
    <mergeCell ref="AN15:AY15"/>
    <mergeCell ref="BA15:BL15"/>
    <mergeCell ref="BA18:BL20"/>
    <mergeCell ref="F19:G19"/>
    <mergeCell ref="V20:W20"/>
    <mergeCell ref="AP20:AQ20"/>
    <mergeCell ref="AN23:AY23"/>
    <mergeCell ref="BA23:BL23"/>
    <mergeCell ref="BZ23:CC23"/>
    <mergeCell ref="L24:N24"/>
    <mergeCell ref="O24:Q24"/>
    <mergeCell ref="Z24:AB24"/>
    <mergeCell ref="AC24:AG24"/>
    <mergeCell ref="R25:S25"/>
    <mergeCell ref="AN25:AO25"/>
    <mergeCell ref="R26:S26"/>
    <mergeCell ref="AN26:AO26"/>
    <mergeCell ref="R27:S27"/>
    <mergeCell ref="AN27:AO27"/>
    <mergeCell ref="R28:S28"/>
    <mergeCell ref="AN28:AO28"/>
    <mergeCell ref="R29:S29"/>
    <mergeCell ref="AN29:AO29"/>
    <mergeCell ref="F37:H37"/>
    <mergeCell ref="C38:E38"/>
    <mergeCell ref="F38:G38"/>
    <mergeCell ref="Y38:AH38"/>
    <mergeCell ref="AQ38:BB38"/>
    <mergeCell ref="BI38:BY38"/>
    <mergeCell ref="F39:G39"/>
    <mergeCell ref="O39:Q39"/>
    <mergeCell ref="AM39:AN39"/>
    <mergeCell ref="AO39:AR39"/>
    <mergeCell ref="AS39:AV39"/>
    <mergeCell ref="BS39:BV39"/>
    <mergeCell ref="BW39:BZ39"/>
    <mergeCell ref="CA39:CB39"/>
    <mergeCell ref="F40:G40"/>
    <mergeCell ref="O40:P40"/>
    <mergeCell ref="AM40:AN40"/>
    <mergeCell ref="AO40:AR40"/>
    <mergeCell ref="AS40:AV40"/>
    <mergeCell ref="BS40:BV40"/>
    <mergeCell ref="BW40:BZ40"/>
    <mergeCell ref="CA40:CB40"/>
    <mergeCell ref="F41:G41"/>
    <mergeCell ref="O41:P41"/>
    <mergeCell ref="AO41:AV41"/>
    <mergeCell ref="BS41:BZ41"/>
    <mergeCell ref="O42:P42"/>
    <mergeCell ref="F43:G43"/>
    <mergeCell ref="O43:P43"/>
    <mergeCell ref="O45:P45"/>
    <mergeCell ref="F46:G46"/>
    <mergeCell ref="I46:J46"/>
    <mergeCell ref="F47:G47"/>
    <mergeCell ref="I47:J47"/>
    <mergeCell ref="AO48:AR48"/>
    <mergeCell ref="AS48:AV48"/>
    <mergeCell ref="BS48:BV48"/>
    <mergeCell ref="BW48:BZ48"/>
    <mergeCell ref="AO49:AR49"/>
    <mergeCell ref="AS49:AV49"/>
    <mergeCell ref="BS49:BV49"/>
    <mergeCell ref="BW49:BZ49"/>
    <mergeCell ref="F50:G50"/>
    <mergeCell ref="I50:J50"/>
    <mergeCell ref="AO50:AV50"/>
    <mergeCell ref="BS50:BZ50"/>
    <mergeCell ref="F51:G51"/>
    <mergeCell ref="I51:J51"/>
    <mergeCell ref="V55:Z58"/>
    <mergeCell ref="AO57:AR57"/>
    <mergeCell ref="AS57:AV57"/>
    <mergeCell ref="BS57:BV57"/>
    <mergeCell ref="BW57:BZ57"/>
    <mergeCell ref="AO58:AR58"/>
    <mergeCell ref="AS58:AV58"/>
    <mergeCell ref="BS58:BV58"/>
    <mergeCell ref="BW58:BZ58"/>
    <mergeCell ref="AO59:AV59"/>
    <mergeCell ref="BS59:BZ59"/>
    <mergeCell ref="V62:AK70"/>
    <mergeCell ref="AP67:BF67"/>
    <mergeCell ref="BI67:BY67"/>
    <mergeCell ref="AS69:BA69"/>
    <mergeCell ref="BL69:BT69"/>
    <mergeCell ref="O83:BM83"/>
    <mergeCell ref="AE84:AH84"/>
    <mergeCell ref="AF85:AG85"/>
    <mergeCell ref="P88:Q88"/>
    <mergeCell ref="R88:T88"/>
    <mergeCell ref="AO88:AP88"/>
    <mergeCell ref="R93:U93"/>
    <mergeCell ref="W93:X93"/>
    <mergeCell ref="AH93:AI93"/>
    <mergeCell ref="AL93:AP93"/>
    <mergeCell ref="AR93:AS93"/>
    <mergeCell ref="AT94:AV94"/>
    <mergeCell ref="G95:L108"/>
    <mergeCell ref="O109:BM109"/>
    <mergeCell ref="AF111:AG111"/>
    <mergeCell ref="P114:Q114"/>
    <mergeCell ref="R114:T114"/>
    <mergeCell ref="R120:U120"/>
    <mergeCell ref="W120:X120"/>
    <mergeCell ref="AH120:AI120"/>
    <mergeCell ref="AL120:AP120"/>
    <mergeCell ref="AR120:AS120"/>
    <mergeCell ref="AT121:AV12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Y34"/>
  <sheetViews>
    <sheetView workbookViewId="0"/>
  </sheetViews>
  <sheetFormatPr defaultRowHeight="15" x14ac:dyDescent="0.25"/>
  <cols>
    <col min="1" max="1" style="157" width="11.147857142857141" customWidth="1" bestFit="1"/>
    <col min="2" max="2" style="157" width="11.147857142857141" customWidth="1" bestFit="1"/>
    <col min="3" max="3" style="177" width="15.290714285714287" customWidth="1" bestFit="1"/>
    <col min="4" max="4" style="158" width="13.005" customWidth="1" bestFit="1"/>
    <col min="5" max="5" style="158" width="8.005" customWidth="1" bestFit="1"/>
    <col min="6" max="6" style="158" width="9.147857142857141" customWidth="1" bestFit="1"/>
    <col min="7" max="7" style="158" width="9.862142857142858" customWidth="1" bestFit="1"/>
    <col min="8" max="8" style="158" width="10.719285714285713" customWidth="1" bestFit="1"/>
    <col min="9" max="9" style="158" width="11.719285714285713" customWidth="1" bestFit="1"/>
    <col min="10" max="10" style="158" width="11.719285714285713" customWidth="1" bestFit="1"/>
    <col min="11" max="11" style="158" width="11.005" customWidth="1" bestFit="1"/>
    <col min="12" max="12" style="158" width="9.719285714285713" customWidth="1" bestFit="1"/>
    <col min="13" max="13" style="158" width="13.862142857142858" customWidth="1" bestFit="1"/>
    <col min="14" max="14" style="158" width="9.719285714285713" customWidth="1" bestFit="1"/>
    <col min="15" max="15" style="158" width="9.719285714285713" customWidth="1" bestFit="1"/>
    <col min="16" max="16" style="158" width="16.14785714285714" customWidth="1" bestFit="1"/>
    <col min="17" max="17" style="158" width="9.005" customWidth="1" bestFit="1"/>
    <col min="18" max="18" style="158" width="6.719285714285714" customWidth="1" bestFit="1"/>
    <col min="19" max="19" style="158" width="7.147857142857143" customWidth="1" bestFit="1"/>
    <col min="20" max="20" style="158" width="10.43357142857143" customWidth="1" bestFit="1"/>
    <col min="21" max="21" style="158" width="12.719285714285713" customWidth="1" bestFit="1"/>
    <col min="22" max="22" style="158" width="8.862142857142858" customWidth="1" bestFit="1"/>
    <col min="23" max="23" style="158" width="9.43357142857143" customWidth="1" bestFit="1"/>
    <col min="24" max="24" style="158" width="16.576428571428572" customWidth="1" bestFit="1"/>
    <col min="25" max="25" style="158" width="9.43357142857143" customWidth="1" bestFit="1"/>
    <col min="26" max="26" style="158" width="12.005" customWidth="1" bestFit="1"/>
    <col min="27" max="27" style="158" width="13.719285714285713" customWidth="1" bestFit="1"/>
    <col min="28" max="28" style="366" width="9.147857142857141" customWidth="1" bestFit="1"/>
    <col min="29" max="29" style="158" width="8.576428571428572" customWidth="1" bestFit="1"/>
    <col min="30" max="30" style="158" width="10.290714285714287" customWidth="1" bestFit="1"/>
    <col min="31" max="31" style="158" width="10.147857142857141" customWidth="1" bestFit="1"/>
    <col min="32" max="32" style="158" width="11.290714285714287" customWidth="1" bestFit="1"/>
    <col min="33" max="33" style="158" width="8.719285714285713" customWidth="1" bestFit="1"/>
    <col min="34" max="34" style="158" width="11.005" customWidth="1" bestFit="1"/>
    <col min="35" max="35" style="158" width="12.147857142857141" customWidth="1" bestFit="1"/>
    <col min="36" max="36" style="158" width="12.290714285714287" customWidth="1" bestFit="1"/>
    <col min="37" max="37" style="158" width="10.862142857142858" customWidth="1" bestFit="1"/>
    <col min="38" max="38" style="158" width="9.719285714285713" customWidth="1" bestFit="1"/>
    <col min="39" max="39" style="158" width="7.719285714285714" customWidth="1" bestFit="1"/>
    <col min="40" max="40" style="158" width="12.576428571428572" customWidth="1" bestFit="1"/>
    <col min="41" max="41" style="158" width="8.719285714285713" customWidth="1" bestFit="1"/>
    <col min="42" max="42" style="158" width="7.719285714285714" customWidth="1" bestFit="1"/>
    <col min="43" max="43" style="158" width="7.719285714285714" customWidth="1" bestFit="1"/>
    <col min="44" max="44" style="158" width="7.719285714285714" customWidth="1" bestFit="1"/>
    <col min="45" max="45" style="158" width="7.719285714285714" customWidth="1" bestFit="1"/>
    <col min="46" max="46" style="158" width="10.862142857142858" customWidth="1" bestFit="1"/>
    <col min="47" max="47" style="158" width="11.290714285714287" customWidth="1" bestFit="1"/>
    <col min="48" max="48" style="158" width="7.719285714285714" customWidth="1" bestFit="1"/>
    <col min="49" max="49" style="158" width="11.43357142857143" customWidth="1" bestFit="1"/>
    <col min="50" max="50" style="158" width="7.719285714285714" customWidth="1" bestFit="1"/>
    <col min="51" max="51" style="158" width="7.719285714285714" customWidth="1" bestFit="1"/>
    <col min="52" max="52" style="158" width="9.862142857142858" customWidth="1" bestFit="1"/>
    <col min="53" max="53" style="158" width="8.43357142857143" customWidth="1" bestFit="1"/>
    <col min="54" max="54" style="158" width="9.147857142857141" customWidth="1" bestFit="1"/>
    <col min="55" max="55" style="158" width="9.147857142857141" customWidth="1" bestFit="1"/>
    <col min="56" max="56" style="158" width="9.147857142857141" customWidth="1" bestFit="1"/>
    <col min="57" max="57" style="158" width="9.147857142857141" customWidth="1" bestFit="1"/>
    <col min="58" max="58" style="158" width="9.147857142857141" customWidth="1" bestFit="1"/>
    <col min="59" max="59" style="158" width="9.147857142857141" customWidth="1" bestFit="1"/>
    <col min="60" max="60" style="158" width="9.147857142857141" customWidth="1" bestFit="1"/>
    <col min="61" max="61" style="158" width="9.147857142857141" customWidth="1" bestFit="1"/>
    <col min="62" max="62" style="158" width="9.147857142857141" customWidth="1" bestFit="1"/>
    <col min="63" max="63" style="158" width="9.147857142857141" customWidth="1" bestFit="1"/>
    <col min="64" max="64" style="158" width="9.147857142857141" customWidth="1" bestFit="1"/>
    <col min="65" max="65" style="158" width="9.147857142857141" customWidth="1" bestFit="1"/>
    <col min="66" max="66" style="158" width="11.862142857142858" customWidth="1" bestFit="1"/>
    <col min="67" max="67" style="158" width="9.147857142857141" customWidth="1" bestFit="1"/>
    <col min="68" max="68" style="158" width="9.147857142857141" customWidth="1" bestFit="1"/>
    <col min="69" max="69" style="158" width="11.005" customWidth="1" bestFit="1"/>
    <col min="70" max="70" style="158" width="13.576428571428572" customWidth="1" bestFit="1"/>
    <col min="71" max="71" style="158" width="13.576428571428572" customWidth="1" bestFit="1"/>
    <col min="72" max="72" style="158" width="13.576428571428572" customWidth="1" bestFit="1"/>
    <col min="73" max="73" style="158" width="13.576428571428572" customWidth="1" bestFit="1"/>
    <col min="74" max="74" style="158" width="13.576428571428572" customWidth="1" bestFit="1"/>
    <col min="75" max="75" style="158" width="13.576428571428572" customWidth="1" bestFit="1"/>
    <col min="76" max="76" style="158" width="13.576428571428572" customWidth="1" bestFit="1"/>
    <col min="77" max="77" style="158" width="13.576428571428572" customWidth="1" bestFit="1"/>
  </cols>
  <sheetData>
    <row x14ac:dyDescent="0.25" r="1" customHeight="1" ht="18.75">
      <c r="A1" s="1"/>
      <c r="B1" s="307"/>
      <c r="C1" s="307"/>
      <c r="D1" s="308"/>
      <c r="E1" s="308"/>
      <c r="F1" s="308"/>
      <c r="G1" s="308"/>
      <c r="H1" s="308"/>
      <c r="I1" s="308"/>
      <c r="J1" s="308"/>
      <c r="K1" s="308"/>
      <c r="L1" s="308"/>
      <c r="M1" s="309"/>
      <c r="N1" s="309"/>
      <c r="O1" s="308"/>
      <c r="P1" s="309"/>
      <c r="Q1" s="308"/>
      <c r="R1" s="308"/>
      <c r="S1" s="308"/>
      <c r="T1" s="308"/>
      <c r="U1" s="308"/>
      <c r="V1" s="308"/>
      <c r="W1" s="308"/>
      <c r="X1" s="309"/>
      <c r="Y1" s="308"/>
      <c r="Z1" s="308"/>
      <c r="AA1" s="308"/>
      <c r="AB1" s="308"/>
      <c r="AC1" s="308"/>
      <c r="AD1" s="308"/>
      <c r="AE1" s="308"/>
      <c r="AF1" s="308"/>
      <c r="AG1" s="308"/>
      <c r="AH1" s="308"/>
      <c r="AI1" s="308"/>
      <c r="AJ1" s="308"/>
      <c r="AK1" s="308"/>
      <c r="AL1" s="308"/>
      <c r="AM1" s="308"/>
      <c r="AN1" s="308"/>
      <c r="AO1" s="308"/>
      <c r="AP1" s="308"/>
      <c r="AQ1" s="308"/>
      <c r="AR1" s="308"/>
      <c r="AS1" s="308"/>
      <c r="AT1" s="308"/>
      <c r="AU1" s="308"/>
      <c r="AV1" s="309"/>
      <c r="AW1" s="308"/>
      <c r="AX1" s="308"/>
      <c r="AY1" s="308"/>
      <c r="AZ1" s="308"/>
      <c r="BA1" s="308"/>
      <c r="BB1" s="308"/>
      <c r="BC1" s="4"/>
      <c r="BD1" s="4"/>
      <c r="BE1" s="4"/>
      <c r="BF1" s="4"/>
      <c r="BG1" s="4"/>
      <c r="BH1" s="4"/>
      <c r="BI1" s="4"/>
      <c r="BJ1" s="4"/>
      <c r="BK1" s="4"/>
      <c r="BL1" s="4"/>
      <c r="BM1" s="4"/>
      <c r="BN1" s="4"/>
      <c r="BO1" s="4"/>
      <c r="BP1" s="4"/>
      <c r="BQ1" s="4"/>
      <c r="BR1" s="4"/>
      <c r="BS1" s="4"/>
      <c r="BT1" s="4"/>
      <c r="BU1" s="4"/>
      <c r="BV1" s="4"/>
      <c r="BW1" s="4"/>
      <c r="BX1" s="4"/>
      <c r="BY1" s="4"/>
    </row>
    <row x14ac:dyDescent="0.25" r="2" customHeight="1" ht="76.5">
      <c r="A2" s="1"/>
      <c r="B2" s="307"/>
      <c r="C2" s="310" t="s">
        <v>424</v>
      </c>
      <c r="D2" s="311"/>
      <c r="E2" s="311"/>
      <c r="F2" s="311"/>
      <c r="G2" s="311"/>
      <c r="H2" s="311"/>
      <c r="I2" s="311"/>
      <c r="J2" s="311"/>
      <c r="K2" s="311"/>
      <c r="L2" s="311"/>
      <c r="M2" s="312"/>
      <c r="N2" s="312"/>
      <c r="O2" s="311"/>
      <c r="P2" s="312"/>
      <c r="Q2" s="311"/>
      <c r="R2" s="311"/>
      <c r="S2" s="311"/>
      <c r="T2" s="311"/>
      <c r="U2" s="311"/>
      <c r="V2" s="311"/>
      <c r="W2" s="311"/>
      <c r="X2" s="312"/>
      <c r="Y2" s="311"/>
      <c r="Z2" s="311"/>
      <c r="AA2" s="311"/>
      <c r="AB2" s="311"/>
      <c r="AC2" s="311"/>
      <c r="AD2" s="311"/>
      <c r="AE2" s="311"/>
      <c r="AF2" s="311"/>
      <c r="AG2" s="311"/>
      <c r="AH2" s="311"/>
      <c r="AI2" s="311"/>
      <c r="AJ2" s="311"/>
      <c r="AK2" s="311"/>
      <c r="AL2" s="311"/>
      <c r="AM2" s="311"/>
      <c r="AN2" s="311"/>
      <c r="AO2" s="311"/>
      <c r="AP2" s="311"/>
      <c r="AQ2" s="311"/>
      <c r="AR2" s="311"/>
      <c r="AS2" s="311"/>
      <c r="AT2" s="311"/>
      <c r="AU2" s="311"/>
      <c r="AV2" s="312"/>
      <c r="AW2" s="311"/>
      <c r="AX2" s="311"/>
      <c r="AY2" s="311"/>
      <c r="AZ2" s="311"/>
      <c r="BA2" s="311"/>
      <c r="BB2" s="308"/>
      <c r="BC2" s="4"/>
      <c r="BD2" s="4"/>
      <c r="BE2" s="4"/>
      <c r="BF2" s="4"/>
      <c r="BG2" s="4"/>
      <c r="BH2" s="4"/>
      <c r="BI2" s="4"/>
      <c r="BJ2" s="4"/>
      <c r="BK2" s="4"/>
      <c r="BL2" s="4"/>
      <c r="BM2" s="4"/>
      <c r="BN2" s="4"/>
      <c r="BO2" s="4"/>
      <c r="BP2" s="4"/>
      <c r="BQ2" s="4"/>
      <c r="BR2" s="4"/>
      <c r="BS2" s="4"/>
      <c r="BT2" s="4"/>
      <c r="BU2" s="4"/>
      <c r="BV2" s="4"/>
      <c r="BW2" s="4"/>
      <c r="BX2" s="4"/>
      <c r="BY2" s="4"/>
    </row>
    <row x14ac:dyDescent="0.25" r="3" customHeight="1" ht="39">
      <c r="A3" s="1"/>
      <c r="B3" s="307"/>
      <c r="C3" s="99"/>
      <c r="D3" s="191"/>
      <c r="E3" s="191"/>
      <c r="F3" s="192" t="s">
        <v>1</v>
      </c>
      <c r="G3" s="193"/>
      <c r="H3" s="193"/>
      <c r="I3" s="193"/>
      <c r="J3" s="193"/>
      <c r="K3" s="193"/>
      <c r="L3" s="193"/>
      <c r="M3" s="194"/>
      <c r="N3" s="194"/>
      <c r="O3" s="193"/>
      <c r="P3" s="194"/>
      <c r="Q3" s="193"/>
      <c r="R3" s="193"/>
      <c r="S3" s="193"/>
      <c r="T3" s="193"/>
      <c r="U3" s="193"/>
      <c r="V3" s="193"/>
      <c r="W3" s="193"/>
      <c r="X3" s="194"/>
      <c r="Y3" s="193"/>
      <c r="Z3" s="193"/>
      <c r="AA3" s="193"/>
      <c r="AB3" s="193"/>
      <c r="AC3" s="193"/>
      <c r="AD3" s="193"/>
      <c r="AE3" s="193"/>
      <c r="AF3" s="193"/>
      <c r="AG3" s="193"/>
      <c r="AH3" s="193"/>
      <c r="AI3" s="193"/>
      <c r="AJ3" s="193"/>
      <c r="AK3" s="193"/>
      <c r="AL3" s="193"/>
      <c r="AM3" s="193"/>
      <c r="AN3" s="195"/>
      <c r="AO3" s="191"/>
      <c r="AP3" s="191"/>
      <c r="AQ3" s="191"/>
      <c r="AR3" s="191"/>
      <c r="AS3" s="191"/>
      <c r="AT3" s="191"/>
      <c r="AU3" s="191"/>
      <c r="AV3" s="101"/>
      <c r="AW3" s="191"/>
      <c r="AX3" s="191"/>
      <c r="AY3" s="191"/>
      <c r="AZ3" s="191"/>
      <c r="BA3" s="191"/>
      <c r="BB3" s="191"/>
      <c r="BC3" s="191"/>
      <c r="BD3" s="191"/>
      <c r="BE3" s="191"/>
      <c r="BF3" s="191"/>
      <c r="BG3" s="191"/>
      <c r="BH3" s="191"/>
      <c r="BI3" s="191"/>
      <c r="BJ3" s="191"/>
      <c r="BK3" s="191"/>
      <c r="BL3" s="191"/>
      <c r="BM3" s="191"/>
      <c r="BN3" s="191"/>
      <c r="BO3" s="191"/>
      <c r="BP3" s="191"/>
      <c r="BQ3" s="191"/>
      <c r="BR3" s="191"/>
      <c r="BS3" s="191"/>
      <c r="BT3" s="191"/>
      <c r="BU3" s="191"/>
      <c r="BV3" s="191"/>
      <c r="BW3" s="191"/>
      <c r="BX3" s="191"/>
      <c r="BY3" s="196"/>
    </row>
    <row x14ac:dyDescent="0.25" r="4" customHeight="1" ht="36.75">
      <c r="A4" s="1"/>
      <c r="B4" s="307"/>
      <c r="C4" s="197" t="s">
        <v>386</v>
      </c>
      <c r="D4" s="198" t="s">
        <v>2</v>
      </c>
      <c r="E4" s="198" t="s">
        <v>2</v>
      </c>
      <c r="F4" s="198" t="s">
        <v>2</v>
      </c>
      <c r="G4" s="313"/>
      <c r="H4" s="198" t="s">
        <v>2</v>
      </c>
      <c r="I4" s="198" t="s">
        <v>4</v>
      </c>
      <c r="J4" s="198" t="s">
        <v>4</v>
      </c>
      <c r="K4" s="198" t="s">
        <v>4</v>
      </c>
      <c r="L4" s="198" t="s">
        <v>3</v>
      </c>
      <c r="M4" s="198" t="s">
        <v>3</v>
      </c>
      <c r="N4" s="198" t="s">
        <v>3</v>
      </c>
      <c r="O4" s="198" t="s">
        <v>5</v>
      </c>
      <c r="P4" s="198" t="s">
        <v>5</v>
      </c>
      <c r="Q4" s="198" t="s">
        <v>6</v>
      </c>
      <c r="R4" s="198" t="s">
        <v>6</v>
      </c>
      <c r="S4" s="198" t="s">
        <v>7</v>
      </c>
      <c r="T4" s="198" t="s">
        <v>7</v>
      </c>
      <c r="U4" s="198" t="s">
        <v>8</v>
      </c>
      <c r="V4" s="198" t="s">
        <v>8</v>
      </c>
      <c r="W4" s="198" t="s">
        <v>8</v>
      </c>
      <c r="X4" s="198" t="s">
        <v>8</v>
      </c>
      <c r="Y4" s="198" t="s">
        <v>8</v>
      </c>
      <c r="Z4" s="198" t="s">
        <v>9</v>
      </c>
      <c r="AA4" s="198" t="s">
        <v>9</v>
      </c>
      <c r="AB4" s="198" t="s">
        <v>10</v>
      </c>
      <c r="AC4" s="198" t="s">
        <v>10</v>
      </c>
      <c r="AD4" s="198" t="s">
        <v>11</v>
      </c>
      <c r="AE4" s="198" t="s">
        <v>11</v>
      </c>
      <c r="AF4" s="198" t="s">
        <v>12</v>
      </c>
      <c r="AG4" s="198" t="s">
        <v>12</v>
      </c>
      <c r="AH4" s="198" t="s">
        <v>13</v>
      </c>
      <c r="AI4" s="198" t="s">
        <v>13</v>
      </c>
      <c r="AJ4" s="198" t="s">
        <v>14</v>
      </c>
      <c r="AK4" s="198" t="s">
        <v>14</v>
      </c>
      <c r="AL4" s="198" t="s">
        <v>15</v>
      </c>
      <c r="AM4" s="198" t="s">
        <v>15</v>
      </c>
      <c r="AN4" s="198" t="s">
        <v>16</v>
      </c>
      <c r="AO4" s="198" t="s">
        <v>16</v>
      </c>
      <c r="AP4" s="198" t="s">
        <v>17</v>
      </c>
      <c r="AQ4" s="198" t="s">
        <v>17</v>
      </c>
      <c r="AR4" s="198" t="s">
        <v>18</v>
      </c>
      <c r="AS4" s="198" t="s">
        <v>18</v>
      </c>
      <c r="AT4" s="198" t="s">
        <v>19</v>
      </c>
      <c r="AU4" s="198" t="s">
        <v>19</v>
      </c>
      <c r="AV4" s="198" t="s">
        <v>19</v>
      </c>
      <c r="AW4" s="198" t="s">
        <v>20</v>
      </c>
      <c r="AX4" s="198" t="s">
        <v>20</v>
      </c>
      <c r="AY4" s="198" t="s">
        <v>21</v>
      </c>
      <c r="AZ4" s="198" t="s">
        <v>21</v>
      </c>
      <c r="BA4" s="198" t="s">
        <v>22</v>
      </c>
      <c r="BB4" s="198" t="s">
        <v>22</v>
      </c>
      <c r="BC4" s="198" t="s">
        <v>23</v>
      </c>
      <c r="BD4" s="198" t="s">
        <v>23</v>
      </c>
      <c r="BE4" s="198" t="s">
        <v>24</v>
      </c>
      <c r="BF4" s="198" t="s">
        <v>24</v>
      </c>
      <c r="BG4" s="198" t="s">
        <v>25</v>
      </c>
      <c r="BH4" s="198" t="s">
        <v>25</v>
      </c>
      <c r="BI4" s="198" t="s">
        <v>25</v>
      </c>
      <c r="BJ4" s="198" t="s">
        <v>26</v>
      </c>
      <c r="BK4" s="198" t="s">
        <v>26</v>
      </c>
      <c r="BL4" s="198" t="s">
        <v>27</v>
      </c>
      <c r="BM4" s="198" t="s">
        <v>27</v>
      </c>
      <c r="BN4" s="198" t="s">
        <v>28</v>
      </c>
      <c r="BO4" s="198" t="s">
        <v>28</v>
      </c>
      <c r="BP4" s="198" t="s">
        <v>28</v>
      </c>
      <c r="BQ4" s="198" t="s">
        <v>29</v>
      </c>
      <c r="BR4" s="198" t="s">
        <v>29</v>
      </c>
      <c r="BS4" s="198" t="s">
        <v>29</v>
      </c>
      <c r="BT4" s="198" t="s">
        <v>29</v>
      </c>
      <c r="BU4" s="198" t="s">
        <v>29</v>
      </c>
      <c r="BV4" s="198" t="s">
        <v>29</v>
      </c>
      <c r="BW4" s="198" t="s">
        <v>29</v>
      </c>
      <c r="BX4" s="198" t="s">
        <v>3</v>
      </c>
      <c r="BY4" s="199" t="s">
        <v>29</v>
      </c>
    </row>
    <row x14ac:dyDescent="0.25" r="5" customHeight="1" ht="39">
      <c r="A5" s="1"/>
      <c r="B5" s="307"/>
      <c r="C5" s="197" t="s">
        <v>30</v>
      </c>
      <c r="D5" s="25" t="s">
        <v>387</v>
      </c>
      <c r="E5" s="25" t="s">
        <v>31</v>
      </c>
      <c r="F5" s="25" t="s">
        <v>388</v>
      </c>
      <c r="G5" s="313"/>
      <c r="H5" s="25" t="s">
        <v>31</v>
      </c>
      <c r="I5" s="25" t="s">
        <v>389</v>
      </c>
      <c r="J5" s="25" t="s">
        <v>390</v>
      </c>
      <c r="K5" s="25" t="s">
        <v>33</v>
      </c>
      <c r="L5" s="25" t="s">
        <v>391</v>
      </c>
      <c r="M5" s="25" t="s">
        <v>391</v>
      </c>
      <c r="N5" s="25" t="s">
        <v>32</v>
      </c>
      <c r="O5" s="25" t="s">
        <v>392</v>
      </c>
      <c r="P5" s="25" t="s">
        <v>34</v>
      </c>
      <c r="Q5" s="25" t="s">
        <v>35</v>
      </c>
      <c r="R5" s="25" t="s">
        <v>35</v>
      </c>
      <c r="S5" s="25" t="s">
        <v>393</v>
      </c>
      <c r="T5" s="25" t="s">
        <v>36</v>
      </c>
      <c r="U5" s="25" t="s">
        <v>394</v>
      </c>
      <c r="V5" s="25" t="s">
        <v>395</v>
      </c>
      <c r="W5" s="25" t="s">
        <v>396</v>
      </c>
      <c r="X5" s="25" t="s">
        <v>397</v>
      </c>
      <c r="Y5" s="25" t="s">
        <v>37</v>
      </c>
      <c r="Z5" s="25" t="s">
        <v>38</v>
      </c>
      <c r="AA5" s="25" t="s">
        <v>38</v>
      </c>
      <c r="AB5" s="25" t="s">
        <v>39</v>
      </c>
      <c r="AC5" s="25" t="s">
        <v>39</v>
      </c>
      <c r="AD5" s="25" t="s">
        <v>398</v>
      </c>
      <c r="AE5" s="25" t="s">
        <v>40</v>
      </c>
      <c r="AF5" s="25" t="s">
        <v>41</v>
      </c>
      <c r="AG5" s="25" t="s">
        <v>41</v>
      </c>
      <c r="AH5" s="25" t="s">
        <v>42</v>
      </c>
      <c r="AI5" s="25" t="s">
        <v>42</v>
      </c>
      <c r="AJ5" s="25" t="s">
        <v>43</v>
      </c>
      <c r="AK5" s="25" t="s">
        <v>43</v>
      </c>
      <c r="AL5" s="25" t="s">
        <v>399</v>
      </c>
      <c r="AM5" s="25" t="s">
        <v>44</v>
      </c>
      <c r="AN5" s="25" t="s">
        <v>45</v>
      </c>
      <c r="AO5" s="25" t="s">
        <v>45</v>
      </c>
      <c r="AP5" s="25" t="s">
        <v>400</v>
      </c>
      <c r="AQ5" s="25" t="s">
        <v>46</v>
      </c>
      <c r="AR5" s="25" t="s">
        <v>401</v>
      </c>
      <c r="AS5" s="25" t="s">
        <v>47</v>
      </c>
      <c r="AT5" s="25" t="s">
        <v>402</v>
      </c>
      <c r="AU5" s="25" t="s">
        <v>403</v>
      </c>
      <c r="AV5" s="25" t="s">
        <v>48</v>
      </c>
      <c r="AW5" s="25" t="s">
        <v>404</v>
      </c>
      <c r="AX5" s="25" t="s">
        <v>49</v>
      </c>
      <c r="AY5" s="25" t="s">
        <v>405</v>
      </c>
      <c r="AZ5" s="25" t="s">
        <v>50</v>
      </c>
      <c r="BA5" s="25" t="s">
        <v>51</v>
      </c>
      <c r="BB5" s="25" t="s">
        <v>51</v>
      </c>
      <c r="BC5" s="25" t="s">
        <v>52</v>
      </c>
      <c r="BD5" s="25" t="s">
        <v>52</v>
      </c>
      <c r="BE5" s="25" t="s">
        <v>53</v>
      </c>
      <c r="BF5" s="25" t="s">
        <v>53</v>
      </c>
      <c r="BG5" s="25" t="s">
        <v>54</v>
      </c>
      <c r="BH5" s="25" t="s">
        <v>406</v>
      </c>
      <c r="BI5" s="25" t="s">
        <v>54</v>
      </c>
      <c r="BJ5" s="25" t="s">
        <v>407</v>
      </c>
      <c r="BK5" s="25" t="s">
        <v>55</v>
      </c>
      <c r="BL5" s="25" t="s">
        <v>56</v>
      </c>
      <c r="BM5" s="25" t="s">
        <v>56</v>
      </c>
      <c r="BN5" s="25" t="s">
        <v>57</v>
      </c>
      <c r="BO5" s="25" t="s">
        <v>408</v>
      </c>
      <c r="BP5" s="25" t="s">
        <v>409</v>
      </c>
      <c r="BQ5" s="25" t="s">
        <v>58</v>
      </c>
      <c r="BR5" s="25" t="s">
        <v>410</v>
      </c>
      <c r="BS5" s="25" t="s">
        <v>411</v>
      </c>
      <c r="BT5" s="25" t="s">
        <v>412</v>
      </c>
      <c r="BU5" s="25" t="s">
        <v>413</v>
      </c>
      <c r="BV5" s="25" t="s">
        <v>411</v>
      </c>
      <c r="BW5" s="136" t="s">
        <v>59</v>
      </c>
      <c r="BX5" s="25" t="s">
        <v>414</v>
      </c>
      <c r="BY5" s="201" t="s">
        <v>415</v>
      </c>
    </row>
    <row x14ac:dyDescent="0.25" r="6" customHeight="1" ht="45.75">
      <c r="A6" s="1"/>
      <c r="B6" s="307"/>
      <c r="C6" s="197" t="s">
        <v>60</v>
      </c>
      <c r="D6" s="28">
        <v>10</v>
      </c>
      <c r="E6" s="28">
        <v>10</v>
      </c>
      <c r="F6" s="28">
        <v>10</v>
      </c>
      <c r="G6" s="313"/>
      <c r="H6" s="28">
        <v>10</v>
      </c>
      <c r="I6" s="28">
        <v>5</v>
      </c>
      <c r="J6" s="28">
        <v>5</v>
      </c>
      <c r="K6" s="28">
        <v>5</v>
      </c>
      <c r="L6" s="28">
        <v>6</v>
      </c>
      <c r="M6" s="28">
        <v>6</v>
      </c>
      <c r="N6" s="28">
        <v>6</v>
      </c>
      <c r="O6" s="28">
        <v>50</v>
      </c>
      <c r="P6" s="28">
        <v>50</v>
      </c>
      <c r="Q6" s="28">
        <v>40</v>
      </c>
      <c r="R6" s="28">
        <v>40</v>
      </c>
      <c r="S6" s="28">
        <v>30</v>
      </c>
      <c r="T6" s="28">
        <v>30</v>
      </c>
      <c r="U6" s="28">
        <v>20</v>
      </c>
      <c r="V6" s="28">
        <v>20</v>
      </c>
      <c r="W6" s="28">
        <v>20</v>
      </c>
      <c r="X6" s="28">
        <v>20</v>
      </c>
      <c r="Y6" s="28">
        <v>20</v>
      </c>
      <c r="Z6" s="28">
        <v>100</v>
      </c>
      <c r="AA6" s="28">
        <v>100</v>
      </c>
      <c r="AB6" s="28">
        <v>80</v>
      </c>
      <c r="AC6" s="28">
        <v>80</v>
      </c>
      <c r="AD6" s="28">
        <v>1000</v>
      </c>
      <c r="AE6" s="28">
        <v>1000</v>
      </c>
      <c r="AF6" s="28">
        <v>70</v>
      </c>
      <c r="AG6" s="28">
        <v>70</v>
      </c>
      <c r="AH6" s="28">
        <v>900</v>
      </c>
      <c r="AI6" s="28">
        <v>900</v>
      </c>
      <c r="AJ6" s="28">
        <v>9</v>
      </c>
      <c r="AK6" s="28">
        <v>9</v>
      </c>
      <c r="AL6" s="28">
        <v>800</v>
      </c>
      <c r="AM6" s="28">
        <v>800</v>
      </c>
      <c r="AN6" s="28">
        <v>90</v>
      </c>
      <c r="AO6" s="28">
        <v>90</v>
      </c>
      <c r="AP6" s="28">
        <v>300</v>
      </c>
      <c r="AQ6" s="28">
        <v>300</v>
      </c>
      <c r="AR6" s="28">
        <v>60</v>
      </c>
      <c r="AS6" s="28">
        <v>60</v>
      </c>
      <c r="AT6" s="28">
        <v>7</v>
      </c>
      <c r="AU6" s="28">
        <v>7</v>
      </c>
      <c r="AV6" s="28">
        <v>7</v>
      </c>
      <c r="AW6" s="28">
        <v>200</v>
      </c>
      <c r="AX6" s="28">
        <v>200</v>
      </c>
      <c r="AY6" s="28">
        <v>700</v>
      </c>
      <c r="AZ6" s="28">
        <v>700</v>
      </c>
      <c r="BA6" s="28">
        <v>4</v>
      </c>
      <c r="BB6" s="28">
        <v>4</v>
      </c>
      <c r="BC6" s="28">
        <v>600</v>
      </c>
      <c r="BD6" s="28">
        <v>600</v>
      </c>
      <c r="BE6" s="28">
        <v>8</v>
      </c>
      <c r="BF6" s="28">
        <v>8</v>
      </c>
      <c r="BG6" s="28">
        <v>3</v>
      </c>
      <c r="BH6" s="28">
        <v>3</v>
      </c>
      <c r="BI6" s="28">
        <v>3</v>
      </c>
      <c r="BJ6" s="28">
        <v>500</v>
      </c>
      <c r="BK6" s="28">
        <v>500</v>
      </c>
      <c r="BL6" s="28">
        <v>400</v>
      </c>
      <c r="BM6" s="28">
        <v>400</v>
      </c>
      <c r="BN6" s="28">
        <v>2</v>
      </c>
      <c r="BO6" s="28">
        <v>2</v>
      </c>
      <c r="BP6" s="28">
        <v>2</v>
      </c>
      <c r="BQ6" s="28">
        <v>1</v>
      </c>
      <c r="BR6" s="28">
        <v>1</v>
      </c>
      <c r="BS6" s="28">
        <v>1</v>
      </c>
      <c r="BT6" s="28">
        <v>1</v>
      </c>
      <c r="BU6" s="28">
        <v>1</v>
      </c>
      <c r="BV6" s="28">
        <v>1</v>
      </c>
      <c r="BW6" s="28">
        <v>1</v>
      </c>
      <c r="BX6" s="28">
        <v>6</v>
      </c>
      <c r="BY6" s="202">
        <v>1</v>
      </c>
    </row>
    <row x14ac:dyDescent="0.25" r="7" customHeight="1" ht="36.75">
      <c r="A7" s="1"/>
      <c r="B7" s="307"/>
      <c r="C7" s="197" t="s">
        <v>61</v>
      </c>
      <c r="D7" s="28" t="s">
        <v>62</v>
      </c>
      <c r="E7" s="28" t="s">
        <v>62</v>
      </c>
      <c r="F7" s="28" t="s">
        <v>62</v>
      </c>
      <c r="G7" s="313"/>
      <c r="H7" s="28" t="s">
        <v>62</v>
      </c>
      <c r="I7" s="28" t="s">
        <v>62</v>
      </c>
      <c r="J7" s="28" t="s">
        <v>62</v>
      </c>
      <c r="K7" s="28" t="s">
        <v>62</v>
      </c>
      <c r="L7" s="28" t="s">
        <v>63</v>
      </c>
      <c r="M7" s="28" t="s">
        <v>63</v>
      </c>
      <c r="N7" s="28" t="s">
        <v>63</v>
      </c>
      <c r="O7" s="28" t="s">
        <v>62</v>
      </c>
      <c r="P7" s="28" t="s">
        <v>62</v>
      </c>
      <c r="Q7" s="28" t="s">
        <v>62</v>
      </c>
      <c r="R7" s="28" t="s">
        <v>62</v>
      </c>
      <c r="S7" s="28" t="s">
        <v>62</v>
      </c>
      <c r="T7" s="28" t="s">
        <v>62</v>
      </c>
      <c r="U7" s="28" t="s">
        <v>62</v>
      </c>
      <c r="V7" s="28" t="s">
        <v>62</v>
      </c>
      <c r="W7" s="28" t="s">
        <v>62</v>
      </c>
      <c r="X7" s="28" t="s">
        <v>62</v>
      </c>
      <c r="Y7" s="28" t="s">
        <v>62</v>
      </c>
      <c r="Z7" s="28" t="s">
        <v>62</v>
      </c>
      <c r="AA7" s="28" t="s">
        <v>62</v>
      </c>
      <c r="AB7" s="28" t="s">
        <v>63</v>
      </c>
      <c r="AC7" s="28" t="s">
        <v>63</v>
      </c>
      <c r="AD7" s="28" t="s">
        <v>63</v>
      </c>
      <c r="AE7" s="28" t="s">
        <v>63</v>
      </c>
      <c r="AF7" s="28" t="s">
        <v>62</v>
      </c>
      <c r="AG7" s="28" t="s">
        <v>62</v>
      </c>
      <c r="AH7" s="28" t="s">
        <v>63</v>
      </c>
      <c r="AI7" s="28" t="s">
        <v>63</v>
      </c>
      <c r="AJ7" s="28" t="s">
        <v>62</v>
      </c>
      <c r="AK7" s="28" t="s">
        <v>62</v>
      </c>
      <c r="AL7" s="28" t="s">
        <v>63</v>
      </c>
      <c r="AM7" s="28" t="s">
        <v>63</v>
      </c>
      <c r="AN7" s="28" t="s">
        <v>62</v>
      </c>
      <c r="AO7" s="28" t="s">
        <v>62</v>
      </c>
      <c r="AP7" s="28" t="s">
        <v>63</v>
      </c>
      <c r="AQ7" s="28" t="s">
        <v>63</v>
      </c>
      <c r="AR7" s="28" t="s">
        <v>62</v>
      </c>
      <c r="AS7" s="28" t="s">
        <v>62</v>
      </c>
      <c r="AT7" s="28" t="s">
        <v>63</v>
      </c>
      <c r="AU7" s="28" t="s">
        <v>63</v>
      </c>
      <c r="AV7" s="28" t="s">
        <v>63</v>
      </c>
      <c r="AW7" s="28" t="s">
        <v>62</v>
      </c>
      <c r="AX7" s="28" t="s">
        <v>62</v>
      </c>
      <c r="AY7" s="28" t="s">
        <v>63</v>
      </c>
      <c r="AZ7" s="28" t="s">
        <v>63</v>
      </c>
      <c r="BA7" s="28" t="s">
        <v>63</v>
      </c>
      <c r="BB7" s="28" t="s">
        <v>63</v>
      </c>
      <c r="BC7" s="28" t="s">
        <v>63</v>
      </c>
      <c r="BD7" s="28" t="s">
        <v>63</v>
      </c>
      <c r="BE7" s="28" t="s">
        <v>62</v>
      </c>
      <c r="BF7" s="28" t="s">
        <v>62</v>
      </c>
      <c r="BG7" s="28" t="s">
        <v>63</v>
      </c>
      <c r="BH7" s="28" t="s">
        <v>63</v>
      </c>
      <c r="BI7" s="28" t="s">
        <v>63</v>
      </c>
      <c r="BJ7" s="28" t="s">
        <v>63</v>
      </c>
      <c r="BK7" s="28" t="s">
        <v>63</v>
      </c>
      <c r="BL7" s="28" t="s">
        <v>63</v>
      </c>
      <c r="BM7" s="28" t="s">
        <v>63</v>
      </c>
      <c r="BN7" s="28" t="s">
        <v>63</v>
      </c>
      <c r="BO7" s="28" t="s">
        <v>63</v>
      </c>
      <c r="BP7" s="28" t="s">
        <v>63</v>
      </c>
      <c r="BQ7" s="28" t="s">
        <v>62</v>
      </c>
      <c r="BR7" s="28" t="s">
        <v>62</v>
      </c>
      <c r="BS7" s="28" t="s">
        <v>62</v>
      </c>
      <c r="BT7" s="28" t="s">
        <v>62</v>
      </c>
      <c r="BU7" s="28" t="s">
        <v>62</v>
      </c>
      <c r="BV7" s="28" t="s">
        <v>62</v>
      </c>
      <c r="BW7" s="28" t="s">
        <v>62</v>
      </c>
      <c r="BX7" s="28" t="s">
        <v>63</v>
      </c>
      <c r="BY7" s="202" t="s">
        <v>62</v>
      </c>
    </row>
    <row x14ac:dyDescent="0.25" r="8" customHeight="1" ht="29.25">
      <c r="A8" s="1"/>
      <c r="B8" s="307"/>
      <c r="C8" s="197" t="s">
        <v>64</v>
      </c>
      <c r="D8" s="28" t="s">
        <v>65</v>
      </c>
      <c r="E8" s="28" t="s">
        <v>65</v>
      </c>
      <c r="F8" s="28" t="s">
        <v>65</v>
      </c>
      <c r="G8" s="313"/>
      <c r="H8" s="28" t="s">
        <v>65</v>
      </c>
      <c r="I8" s="28" t="s">
        <v>65</v>
      </c>
      <c r="J8" s="28" t="s">
        <v>65</v>
      </c>
      <c r="K8" s="28" t="s">
        <v>65</v>
      </c>
      <c r="L8" s="28" t="s">
        <v>66</v>
      </c>
      <c r="M8" s="28" t="s">
        <v>66</v>
      </c>
      <c r="N8" s="28" t="s">
        <v>66</v>
      </c>
      <c r="O8" s="28" t="s">
        <v>65</v>
      </c>
      <c r="P8" s="28" t="s">
        <v>65</v>
      </c>
      <c r="Q8" s="28" t="s">
        <v>66</v>
      </c>
      <c r="R8" s="28" t="s">
        <v>66</v>
      </c>
      <c r="S8" s="28" t="s">
        <v>65</v>
      </c>
      <c r="T8" s="28" t="s">
        <v>65</v>
      </c>
      <c r="U8" s="28" t="s">
        <v>66</v>
      </c>
      <c r="V8" s="28" t="s">
        <v>66</v>
      </c>
      <c r="W8" s="28" t="s">
        <v>66</v>
      </c>
      <c r="X8" s="28" t="s">
        <v>66</v>
      </c>
      <c r="Y8" s="28" t="s">
        <v>66</v>
      </c>
      <c r="Z8" s="28" t="s">
        <v>65</v>
      </c>
      <c r="AA8" s="28" t="s">
        <v>65</v>
      </c>
      <c r="AB8" s="28" t="s">
        <v>66</v>
      </c>
      <c r="AC8" s="28" t="s">
        <v>66</v>
      </c>
      <c r="AD8" s="28" t="s">
        <v>65</v>
      </c>
      <c r="AE8" s="28" t="s">
        <v>65</v>
      </c>
      <c r="AF8" s="28" t="s">
        <v>65</v>
      </c>
      <c r="AG8" s="28" t="s">
        <v>65</v>
      </c>
      <c r="AH8" s="28" t="s">
        <v>65</v>
      </c>
      <c r="AI8" s="28" t="s">
        <v>65</v>
      </c>
      <c r="AJ8" s="28" t="s">
        <v>65</v>
      </c>
      <c r="AK8" s="28" t="s">
        <v>65</v>
      </c>
      <c r="AL8" s="28" t="s">
        <v>66</v>
      </c>
      <c r="AM8" s="28" t="s">
        <v>66</v>
      </c>
      <c r="AN8" s="28" t="s">
        <v>65</v>
      </c>
      <c r="AO8" s="28" t="s">
        <v>65</v>
      </c>
      <c r="AP8" s="28" t="s">
        <v>65</v>
      </c>
      <c r="AQ8" s="28" t="s">
        <v>65</v>
      </c>
      <c r="AR8" s="28" t="s">
        <v>66</v>
      </c>
      <c r="AS8" s="28" t="s">
        <v>66</v>
      </c>
      <c r="AT8" s="28" t="s">
        <v>65</v>
      </c>
      <c r="AU8" s="28" t="s">
        <v>65</v>
      </c>
      <c r="AV8" s="28" t="s">
        <v>65</v>
      </c>
      <c r="AW8" s="28" t="s">
        <v>66</v>
      </c>
      <c r="AX8" s="28" t="s">
        <v>66</v>
      </c>
      <c r="AY8" s="28" t="s">
        <v>65</v>
      </c>
      <c r="AZ8" s="28" t="s">
        <v>65</v>
      </c>
      <c r="BA8" s="28" t="s">
        <v>66</v>
      </c>
      <c r="BB8" s="28" t="s">
        <v>66</v>
      </c>
      <c r="BC8" s="28" t="s">
        <v>66</v>
      </c>
      <c r="BD8" s="28" t="s">
        <v>66</v>
      </c>
      <c r="BE8" s="28" t="s">
        <v>66</v>
      </c>
      <c r="BF8" s="28" t="s">
        <v>66</v>
      </c>
      <c r="BG8" s="28" t="s">
        <v>65</v>
      </c>
      <c r="BH8" s="28" t="s">
        <v>65</v>
      </c>
      <c r="BI8" s="28" t="s">
        <v>65</v>
      </c>
      <c r="BJ8" s="28" t="s">
        <v>65</v>
      </c>
      <c r="BK8" s="28" t="s">
        <v>65</v>
      </c>
      <c r="BL8" s="28" t="s">
        <v>66</v>
      </c>
      <c r="BM8" s="28" t="s">
        <v>66</v>
      </c>
      <c r="BN8" s="28" t="s">
        <v>66</v>
      </c>
      <c r="BO8" s="28" t="s">
        <v>66</v>
      </c>
      <c r="BP8" s="28" t="s">
        <v>66</v>
      </c>
      <c r="BQ8" s="28" t="s">
        <v>65</v>
      </c>
      <c r="BR8" s="28" t="s">
        <v>65</v>
      </c>
      <c r="BS8" s="28" t="s">
        <v>65</v>
      </c>
      <c r="BT8" s="28" t="s">
        <v>65</v>
      </c>
      <c r="BU8" s="28" t="s">
        <v>65</v>
      </c>
      <c r="BV8" s="28" t="s">
        <v>65</v>
      </c>
      <c r="BW8" s="28" t="s">
        <v>65</v>
      </c>
      <c r="BX8" s="28" t="s">
        <v>66</v>
      </c>
      <c r="BY8" s="202" t="s">
        <v>65</v>
      </c>
    </row>
    <row x14ac:dyDescent="0.25" r="9" customHeight="1" ht="43.5">
      <c r="A9" s="1"/>
      <c r="B9" s="307"/>
      <c r="C9" s="203" t="s">
        <v>67</v>
      </c>
      <c r="D9" s="108" t="s">
        <v>68</v>
      </c>
      <c r="E9" s="108" t="s">
        <v>68</v>
      </c>
      <c r="F9" s="108" t="s">
        <v>68</v>
      </c>
      <c r="G9" s="313"/>
      <c r="H9" s="108" t="s">
        <v>68</v>
      </c>
      <c r="I9" s="108" t="s">
        <v>69</v>
      </c>
      <c r="J9" s="108" t="s">
        <v>69</v>
      </c>
      <c r="K9" s="108" t="s">
        <v>69</v>
      </c>
      <c r="L9" s="108" t="s">
        <v>68</v>
      </c>
      <c r="M9" s="108" t="s">
        <v>68</v>
      </c>
      <c r="N9" s="108" t="s">
        <v>68</v>
      </c>
      <c r="O9" s="108" t="s">
        <v>68</v>
      </c>
      <c r="P9" s="108" t="s">
        <v>68</v>
      </c>
      <c r="Q9" s="108" t="s">
        <v>69</v>
      </c>
      <c r="R9" s="108" t="s">
        <v>69</v>
      </c>
      <c r="S9" s="108" t="s">
        <v>70</v>
      </c>
      <c r="T9" s="108" t="s">
        <v>70</v>
      </c>
      <c r="U9" s="108" t="s">
        <v>71</v>
      </c>
      <c r="V9" s="108" t="s">
        <v>71</v>
      </c>
      <c r="W9" s="108" t="s">
        <v>71</v>
      </c>
      <c r="X9" s="108" t="s">
        <v>71</v>
      </c>
      <c r="Y9" s="108" t="s">
        <v>71</v>
      </c>
      <c r="Z9" s="108" t="s">
        <v>71</v>
      </c>
      <c r="AA9" s="108" t="s">
        <v>71</v>
      </c>
      <c r="AB9" s="108" t="s">
        <v>69</v>
      </c>
      <c r="AC9" s="108" t="s">
        <v>69</v>
      </c>
      <c r="AD9" s="108" t="s">
        <v>70</v>
      </c>
      <c r="AE9" s="108" t="s">
        <v>70</v>
      </c>
      <c r="AF9" s="108" t="s">
        <v>70</v>
      </c>
      <c r="AG9" s="108" t="s">
        <v>70</v>
      </c>
      <c r="AH9" s="108" t="s">
        <v>71</v>
      </c>
      <c r="AI9" s="108" t="s">
        <v>71</v>
      </c>
      <c r="AJ9" s="108" t="s">
        <v>69</v>
      </c>
      <c r="AK9" s="108" t="s">
        <v>69</v>
      </c>
      <c r="AL9" s="108" t="s">
        <v>68</v>
      </c>
      <c r="AM9" s="108" t="s">
        <v>68</v>
      </c>
      <c r="AN9" s="108" t="s">
        <v>68</v>
      </c>
      <c r="AO9" s="108" t="s">
        <v>68</v>
      </c>
      <c r="AP9" s="108" t="s">
        <v>69</v>
      </c>
      <c r="AQ9" s="108" t="s">
        <v>69</v>
      </c>
      <c r="AR9" s="108" t="s">
        <v>71</v>
      </c>
      <c r="AS9" s="108" t="s">
        <v>71</v>
      </c>
      <c r="AT9" s="108" t="s">
        <v>71</v>
      </c>
      <c r="AU9" s="108" t="s">
        <v>71</v>
      </c>
      <c r="AV9" s="108" t="s">
        <v>71</v>
      </c>
      <c r="AW9" s="108" t="s">
        <v>70</v>
      </c>
      <c r="AX9" s="108" t="s">
        <v>70</v>
      </c>
      <c r="AY9" s="108" t="s">
        <v>69</v>
      </c>
      <c r="AZ9" s="108" t="s">
        <v>69</v>
      </c>
      <c r="BA9" s="108" t="s">
        <v>70</v>
      </c>
      <c r="BB9" s="108" t="s">
        <v>70</v>
      </c>
      <c r="BC9" s="108" t="s">
        <v>70</v>
      </c>
      <c r="BD9" s="108" t="s">
        <v>70</v>
      </c>
      <c r="BE9" s="108" t="s">
        <v>70</v>
      </c>
      <c r="BF9" s="108" t="s">
        <v>70</v>
      </c>
      <c r="BG9" s="108" t="s">
        <v>71</v>
      </c>
      <c r="BH9" s="108" t="s">
        <v>71</v>
      </c>
      <c r="BI9" s="108" t="s">
        <v>71</v>
      </c>
      <c r="BJ9" s="108" t="s">
        <v>71</v>
      </c>
      <c r="BK9" s="108" t="s">
        <v>71</v>
      </c>
      <c r="BL9" s="108" t="s">
        <v>68</v>
      </c>
      <c r="BM9" s="108" t="s">
        <v>68</v>
      </c>
      <c r="BN9" s="108" t="s">
        <v>68</v>
      </c>
      <c r="BO9" s="108" t="s">
        <v>68</v>
      </c>
      <c r="BP9" s="108" t="s">
        <v>68</v>
      </c>
      <c r="BQ9" s="108" t="s">
        <v>69</v>
      </c>
      <c r="BR9" s="108" t="s">
        <v>69</v>
      </c>
      <c r="BS9" s="108" t="s">
        <v>69</v>
      </c>
      <c r="BT9" s="108" t="s">
        <v>69</v>
      </c>
      <c r="BU9" s="108" t="s">
        <v>69</v>
      </c>
      <c r="BV9" s="108" t="s">
        <v>69</v>
      </c>
      <c r="BW9" s="108" t="s">
        <v>69</v>
      </c>
      <c r="BX9" s="108" t="s">
        <v>68</v>
      </c>
      <c r="BY9" s="204" t="s">
        <v>69</v>
      </c>
    </row>
    <row x14ac:dyDescent="0.25" r="10" customHeight="1" ht="18.75">
      <c r="A10" s="1"/>
      <c r="B10" s="307"/>
      <c r="C10" s="2"/>
      <c r="D10" s="4"/>
      <c r="E10" s="4"/>
      <c r="F10" s="4"/>
      <c r="G10" s="4"/>
      <c r="H10" s="4"/>
      <c r="I10" s="4"/>
      <c r="J10" s="4"/>
      <c r="K10" s="4"/>
      <c r="L10" s="4"/>
      <c r="M10" s="3"/>
      <c r="N10" s="3"/>
      <c r="O10" s="4"/>
      <c r="P10" s="3"/>
      <c r="Q10" s="4"/>
      <c r="R10" s="4"/>
      <c r="S10" s="4"/>
      <c r="T10" s="4"/>
      <c r="U10" s="4"/>
      <c r="V10" s="4"/>
      <c r="W10" s="4"/>
      <c r="X10" s="3"/>
      <c r="Y10" s="4"/>
      <c r="Z10" s="4"/>
      <c r="AA10" s="4"/>
      <c r="AB10" s="4"/>
      <c r="AC10" s="4"/>
      <c r="AD10" s="4"/>
      <c r="AE10" s="4"/>
      <c r="AF10" s="4"/>
      <c r="AG10" s="4"/>
      <c r="AH10" s="4"/>
      <c r="AI10" s="4"/>
      <c r="AJ10" s="4"/>
      <c r="AK10" s="4"/>
      <c r="AL10" s="4"/>
      <c r="AM10" s="4"/>
      <c r="AN10" s="4"/>
      <c r="AO10" s="4"/>
      <c r="AP10" s="4"/>
      <c r="AQ10" s="4"/>
      <c r="AR10" s="4"/>
      <c r="AS10" s="4"/>
      <c r="AT10" s="4"/>
      <c r="AU10" s="4"/>
      <c r="AV10" s="3"/>
      <c r="AW10" s="4"/>
      <c r="AX10" s="4"/>
      <c r="AY10" s="4"/>
      <c r="AZ10" s="4"/>
      <c r="BA10" s="4"/>
      <c r="BB10" s="308"/>
      <c r="BC10" s="4"/>
      <c r="BD10" s="4"/>
      <c r="BE10" s="4"/>
      <c r="BF10" s="4"/>
      <c r="BG10" s="4"/>
      <c r="BH10" s="4"/>
      <c r="BI10" s="4"/>
      <c r="BJ10" s="4"/>
      <c r="BK10" s="4"/>
      <c r="BL10" s="4"/>
      <c r="BM10" s="4"/>
      <c r="BN10" s="4"/>
      <c r="BO10" s="4"/>
      <c r="BP10" s="4"/>
      <c r="BQ10" s="4"/>
      <c r="BR10" s="4"/>
      <c r="BS10" s="4"/>
      <c r="BT10" s="4"/>
      <c r="BU10" s="4"/>
      <c r="BV10" s="4"/>
      <c r="BW10" s="4"/>
      <c r="BX10" s="4"/>
      <c r="BY10" s="4"/>
    </row>
    <row x14ac:dyDescent="0.25" r="11" customHeight="1" ht="18.75">
      <c r="A11" s="1"/>
      <c r="B11" s="307"/>
      <c r="C11" s="2"/>
      <c r="D11" s="4"/>
      <c r="E11" s="4"/>
      <c r="F11" s="4"/>
      <c r="G11" s="4"/>
      <c r="H11" s="4"/>
      <c r="I11" s="4"/>
      <c r="J11" s="4"/>
      <c r="K11" s="4"/>
      <c r="L11" s="4"/>
      <c r="M11" s="3"/>
      <c r="N11" s="3"/>
      <c r="O11" s="4"/>
      <c r="P11" s="3"/>
      <c r="Q11" s="4"/>
      <c r="R11" s="4"/>
      <c r="S11" s="4"/>
      <c r="T11" s="4"/>
      <c r="U11" s="4"/>
      <c r="V11" s="4"/>
      <c r="W11" s="4"/>
      <c r="X11" s="3"/>
      <c r="Y11" s="4"/>
      <c r="Z11" s="4"/>
      <c r="AA11" s="4"/>
      <c r="AB11" s="4"/>
      <c r="AC11" s="4"/>
      <c r="AD11" s="4"/>
      <c r="AE11" s="4"/>
      <c r="AF11" s="4"/>
      <c r="AG11" s="4"/>
      <c r="AH11" s="4"/>
      <c r="AI11" s="4"/>
      <c r="AJ11" s="4"/>
      <c r="AK11" s="4"/>
      <c r="AL11" s="4"/>
      <c r="AM11" s="4"/>
      <c r="AN11" s="4"/>
      <c r="AO11" s="4"/>
      <c r="AP11" s="4"/>
      <c r="AQ11" s="4"/>
      <c r="AR11" s="4"/>
      <c r="AS11" s="4"/>
      <c r="AT11" s="4"/>
      <c r="AU11" s="4"/>
      <c r="AV11" s="3"/>
      <c r="AW11" s="4"/>
      <c r="AX11" s="4"/>
      <c r="AY11" s="4"/>
      <c r="AZ11" s="4"/>
      <c r="BA11" s="4"/>
      <c r="BB11" s="308"/>
      <c r="BC11" s="4"/>
      <c r="BD11" s="4"/>
      <c r="BE11" s="4"/>
      <c r="BF11" s="4"/>
      <c r="BG11" s="4"/>
      <c r="BH11" s="4"/>
      <c r="BI11" s="4"/>
      <c r="BJ11" s="4"/>
      <c r="BK11" s="4"/>
      <c r="BL11" s="4"/>
      <c r="BM11" s="4"/>
      <c r="BN11" s="4"/>
      <c r="BO11" s="4"/>
      <c r="BP11" s="4"/>
      <c r="BQ11" s="4"/>
      <c r="BR11" s="4"/>
      <c r="BS11" s="4"/>
      <c r="BT11" s="4"/>
      <c r="BU11" s="4"/>
      <c r="BV11" s="4"/>
      <c r="BW11" s="4"/>
      <c r="BX11" s="4"/>
      <c r="BY11" s="4"/>
    </row>
    <row x14ac:dyDescent="0.25" r="12" customHeight="1" ht="18.75">
      <c r="A12" s="1"/>
      <c r="B12" s="307"/>
      <c r="C12" s="2"/>
      <c r="D12" s="4"/>
      <c r="E12" s="4"/>
      <c r="F12" s="4"/>
      <c r="G12" s="4"/>
      <c r="H12" s="4"/>
      <c r="I12" s="4"/>
      <c r="J12" s="4"/>
      <c r="K12" s="4"/>
      <c r="L12" s="4"/>
      <c r="M12" s="3"/>
      <c r="N12" s="3"/>
      <c r="O12" s="4"/>
      <c r="P12" s="3"/>
      <c r="Q12" s="4"/>
      <c r="R12" s="4"/>
      <c r="S12" s="4"/>
      <c r="T12" s="4"/>
      <c r="U12" s="4"/>
      <c r="V12" s="4"/>
      <c r="W12" s="4"/>
      <c r="X12" s="3"/>
      <c r="Y12" s="4"/>
      <c r="Z12" s="4"/>
      <c r="AA12" s="4"/>
      <c r="AB12" s="4"/>
      <c r="AC12" s="4"/>
      <c r="AD12" s="4"/>
      <c r="AE12" s="4"/>
      <c r="AF12" s="4"/>
      <c r="AG12" s="4"/>
      <c r="AH12" s="4"/>
      <c r="AI12" s="4"/>
      <c r="AJ12" s="4"/>
      <c r="AK12" s="4"/>
      <c r="AL12" s="4"/>
      <c r="AM12" s="4"/>
      <c r="AN12" s="4"/>
      <c r="AO12" s="4"/>
      <c r="AP12" s="4"/>
      <c r="AQ12" s="4"/>
      <c r="AR12" s="4"/>
      <c r="AS12" s="4"/>
      <c r="AT12" s="4"/>
      <c r="AU12" s="4"/>
      <c r="AV12" s="3"/>
      <c r="AW12" s="4"/>
      <c r="AX12" s="4"/>
      <c r="AY12" s="4"/>
      <c r="AZ12" s="4"/>
      <c r="BA12" s="4"/>
      <c r="BB12" s="308"/>
      <c r="BC12" s="4"/>
      <c r="BD12" s="4"/>
      <c r="BE12" s="4"/>
      <c r="BF12" s="4"/>
      <c r="BG12" s="4"/>
      <c r="BH12" s="4"/>
      <c r="BI12" s="4"/>
      <c r="BJ12" s="4"/>
      <c r="BK12" s="4"/>
      <c r="BL12" s="4"/>
      <c r="BM12" s="4"/>
      <c r="BN12" s="4"/>
      <c r="BO12" s="4"/>
      <c r="BP12" s="4"/>
      <c r="BQ12" s="4"/>
      <c r="BR12" s="4"/>
      <c r="BS12" s="4"/>
      <c r="BT12" s="4"/>
      <c r="BU12" s="4"/>
      <c r="BV12" s="4"/>
      <c r="BW12" s="4"/>
      <c r="BX12" s="4"/>
      <c r="BY12" s="4"/>
    </row>
    <row x14ac:dyDescent="0.25" r="13" customHeight="1" ht="18.75">
      <c r="A13" s="1"/>
      <c r="B13" s="307"/>
      <c r="C13" s="31" t="s">
        <v>425</v>
      </c>
      <c r="D13" s="33"/>
      <c r="E13" s="33"/>
      <c r="F13" s="33"/>
      <c r="G13" s="33"/>
      <c r="H13" s="33"/>
      <c r="I13" s="33"/>
      <c r="J13" s="33"/>
      <c r="K13" s="33"/>
      <c r="L13" s="33"/>
      <c r="M13" s="32"/>
      <c r="N13" s="32"/>
      <c r="O13" s="33"/>
      <c r="P13" s="32"/>
      <c r="Q13" s="33"/>
      <c r="R13" s="33"/>
      <c r="S13" s="33"/>
      <c r="T13" s="33"/>
      <c r="U13" s="33"/>
      <c r="V13" s="33"/>
      <c r="W13" s="33"/>
      <c r="X13" s="32"/>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2"/>
      <c r="AW13" s="33"/>
      <c r="AX13" s="33"/>
      <c r="AY13" s="33"/>
      <c r="AZ13" s="33"/>
      <c r="BA13" s="314"/>
      <c r="BB13" s="308"/>
      <c r="BC13" s="4"/>
      <c r="BD13" s="4"/>
      <c r="BE13" s="4"/>
      <c r="BF13" s="4"/>
      <c r="BG13" s="4"/>
      <c r="BH13" s="4"/>
      <c r="BI13" s="4"/>
      <c r="BJ13" s="4"/>
      <c r="BK13" s="4"/>
      <c r="BL13" s="4"/>
      <c r="BM13" s="4"/>
      <c r="BN13" s="4"/>
      <c r="BO13" s="4"/>
      <c r="BP13" s="4"/>
      <c r="BQ13" s="4"/>
      <c r="BR13" s="4"/>
      <c r="BS13" s="4"/>
      <c r="BT13" s="4"/>
      <c r="BU13" s="4"/>
      <c r="BV13" s="4"/>
      <c r="BW13" s="4"/>
      <c r="BX13" s="4"/>
      <c r="BY13" s="4"/>
    </row>
    <row x14ac:dyDescent="0.25" r="14" customHeight="1" ht="18.75">
      <c r="A14" s="1"/>
      <c r="B14" s="307"/>
      <c r="C14" s="315"/>
      <c r="D14" s="316"/>
      <c r="E14" s="316"/>
      <c r="F14" s="316"/>
      <c r="G14" s="316"/>
      <c r="H14" s="316"/>
      <c r="I14" s="316"/>
      <c r="J14" s="316"/>
      <c r="K14" s="316"/>
      <c r="L14" s="316"/>
      <c r="M14" s="317"/>
      <c r="N14" s="317"/>
      <c r="O14" s="316"/>
      <c r="P14" s="317"/>
      <c r="Q14" s="316"/>
      <c r="R14" s="316"/>
      <c r="S14" s="316"/>
      <c r="T14" s="316"/>
      <c r="U14" s="316"/>
      <c r="V14" s="316"/>
      <c r="W14" s="316"/>
      <c r="X14" s="317"/>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7"/>
      <c r="AW14" s="316"/>
      <c r="AX14" s="316"/>
      <c r="AY14" s="316"/>
      <c r="AZ14" s="316"/>
      <c r="BA14" s="318"/>
      <c r="BB14" s="308"/>
      <c r="BC14" s="4"/>
      <c r="BD14" s="4"/>
      <c r="BE14" s="4"/>
      <c r="BF14" s="4"/>
      <c r="BG14" s="4"/>
      <c r="BH14" s="4"/>
      <c r="BI14" s="4"/>
      <c r="BJ14" s="4"/>
      <c r="BK14" s="4"/>
      <c r="BL14" s="4"/>
      <c r="BM14" s="4"/>
      <c r="BN14" s="4"/>
      <c r="BO14" s="4"/>
      <c r="BP14" s="4"/>
      <c r="BQ14" s="4"/>
      <c r="BR14" s="4"/>
      <c r="BS14" s="4"/>
      <c r="BT14" s="4"/>
      <c r="BU14" s="4"/>
      <c r="BV14" s="4"/>
      <c r="BW14" s="4"/>
      <c r="BX14" s="4"/>
      <c r="BY14" s="4"/>
    </row>
    <row x14ac:dyDescent="0.25" r="15" customHeight="1" ht="18.75" hidden="1">
      <c r="A15" s="1"/>
      <c r="B15" s="307"/>
      <c r="C15" s="53"/>
      <c r="D15" s="4"/>
      <c r="E15" s="4"/>
      <c r="F15" s="4"/>
      <c r="G15" s="4"/>
      <c r="H15" s="4"/>
      <c r="I15" s="4"/>
      <c r="J15" s="4"/>
      <c r="K15" s="4"/>
      <c r="L15" s="4"/>
      <c r="M15" s="319">
        <f>SUBSTITUTE(X17, " ", "")</f>
      </c>
      <c r="N15" s="319"/>
      <c r="O15" s="319"/>
      <c r="P15" s="319"/>
      <c r="Q15" s="319"/>
      <c r="R15" s="319"/>
      <c r="S15" s="319"/>
      <c r="T15" s="319"/>
      <c r="U15" s="319"/>
      <c r="V15" s="319"/>
      <c r="W15" s="4"/>
      <c r="X15" s="3"/>
      <c r="Y15" s="4"/>
      <c r="Z15" s="4"/>
      <c r="AA15" s="4"/>
      <c r="AB15" s="320"/>
      <c r="AC15" s="4"/>
      <c r="AD15" s="4"/>
      <c r="AE15" s="4"/>
      <c r="AF15" s="4"/>
      <c r="AG15" s="71"/>
      <c r="AH15" s="4"/>
      <c r="AI15" s="4"/>
      <c r="AJ15" s="4"/>
      <c r="AK15" s="319">
        <f>SUBSTITUTE(AV17, " ", "")</f>
      </c>
      <c r="AL15" s="319"/>
      <c r="AM15" s="319"/>
      <c r="AN15" s="319"/>
      <c r="AO15" s="319"/>
      <c r="AP15" s="319"/>
      <c r="AQ15" s="319"/>
      <c r="AR15" s="319"/>
      <c r="AS15" s="319"/>
      <c r="AT15" s="319"/>
      <c r="AU15" s="4"/>
      <c r="AV15" s="3"/>
      <c r="AW15" s="4"/>
      <c r="AX15" s="4"/>
      <c r="AY15" s="4"/>
      <c r="AZ15" s="4"/>
      <c r="BA15" s="208"/>
      <c r="BB15" s="308"/>
      <c r="BC15" s="4"/>
      <c r="BD15" s="4"/>
      <c r="BE15" s="4"/>
      <c r="BF15" s="4"/>
      <c r="BG15" s="4"/>
      <c r="BH15" s="4"/>
      <c r="BI15" s="4"/>
      <c r="BJ15" s="4"/>
      <c r="BK15" s="4"/>
      <c r="BL15" s="4"/>
      <c r="BM15" s="4"/>
      <c r="BN15" s="4"/>
      <c r="BO15" s="4"/>
      <c r="BP15" s="4"/>
      <c r="BQ15" s="4"/>
      <c r="BR15" s="4"/>
      <c r="BS15" s="4"/>
      <c r="BT15" s="4"/>
      <c r="BU15" s="4"/>
      <c r="BV15" s="4"/>
      <c r="BW15" s="4"/>
      <c r="BX15" s="4"/>
      <c r="BY15" s="4"/>
    </row>
    <row x14ac:dyDescent="0.25" r="16" customHeight="1" ht="31.5">
      <c r="A16" s="1"/>
      <c r="B16" s="307"/>
      <c r="C16" s="53"/>
      <c r="D16" s="4"/>
      <c r="E16" s="4"/>
      <c r="F16" s="4"/>
      <c r="G16" s="4"/>
      <c r="H16" s="4"/>
      <c r="I16" s="4"/>
      <c r="J16" s="4"/>
      <c r="K16" s="4"/>
      <c r="L16" s="4"/>
      <c r="M16" s="321"/>
      <c r="N16" s="321"/>
      <c r="O16" s="321"/>
      <c r="P16" s="321"/>
      <c r="Q16" s="321"/>
      <c r="R16" s="321"/>
      <c r="S16" s="321"/>
      <c r="T16" s="321"/>
      <c r="U16" s="321"/>
      <c r="V16" s="322">
        <f>SUM(D19:AB19)</f>
      </c>
      <c r="W16" s="322"/>
      <c r="X16" s="323">
        <f>'Ana Sayfa'!C6</f>
      </c>
      <c r="Y16" s="324"/>
      <c r="Z16" s="324"/>
      <c r="AA16" s="324"/>
      <c r="AB16" s="324"/>
      <c r="AC16" s="321"/>
      <c r="AD16" s="321"/>
      <c r="AE16" s="4"/>
      <c r="AF16" s="4"/>
      <c r="AG16" s="4"/>
      <c r="AH16" s="4"/>
      <c r="AI16" s="4"/>
      <c r="AJ16" s="57"/>
      <c r="AK16" s="321"/>
      <c r="AL16" s="321"/>
      <c r="AM16" s="321"/>
      <c r="AN16" s="321"/>
      <c r="AO16" s="321"/>
      <c r="AP16" s="321"/>
      <c r="AQ16" s="321"/>
      <c r="AR16" s="321"/>
      <c r="AS16" s="321"/>
      <c r="AT16" s="321"/>
      <c r="AU16" s="322">
        <f>SUM(AC19:BA19)</f>
      </c>
      <c r="AV16" s="325">
        <f>'Ana Sayfa'!C12</f>
      </c>
      <c r="AW16" s="325"/>
      <c r="AX16" s="325"/>
      <c r="AY16" s="325"/>
      <c r="AZ16" s="325"/>
      <c r="BA16" s="325"/>
      <c r="BB16" s="308"/>
      <c r="BC16" s="4"/>
      <c r="BD16" s="4"/>
      <c r="BE16" s="4"/>
      <c r="BF16" s="4"/>
      <c r="BG16" s="4"/>
      <c r="BH16" s="4"/>
      <c r="BI16" s="4"/>
      <c r="BJ16" s="4"/>
      <c r="BK16" s="4"/>
      <c r="BL16" s="4"/>
      <c r="BM16" s="4"/>
      <c r="BN16" s="4"/>
      <c r="BO16" s="4"/>
      <c r="BP16" s="4"/>
      <c r="BQ16" s="4"/>
      <c r="BR16" s="4"/>
      <c r="BS16" s="4"/>
      <c r="BT16" s="4"/>
      <c r="BU16" s="4"/>
      <c r="BV16" s="4"/>
      <c r="BW16" s="4"/>
      <c r="BX16" s="4"/>
      <c r="BY16" s="4"/>
    </row>
    <row x14ac:dyDescent="0.25" r="17" customHeight="1" ht="53.25">
      <c r="A17" s="1"/>
      <c r="B17" s="307"/>
      <c r="C17" s="53"/>
      <c r="D17" s="69"/>
      <c r="E17" s="326">
        <f>_xlfn.CONCAT(MID(R17,_xlfn.SEQUENCE(LEN(R17)),1)&amp;" ")</f>
      </c>
      <c r="F17" s="326"/>
      <c r="G17" s="326"/>
      <c r="H17" s="326"/>
      <c r="I17" s="326"/>
      <c r="J17" s="326"/>
      <c r="K17" s="326"/>
      <c r="L17" s="326"/>
      <c r="M17" s="327"/>
      <c r="N17" s="327"/>
      <c r="O17" s="326"/>
      <c r="P17" s="328"/>
      <c r="Q17" s="321"/>
      <c r="R17" s="329">
        <f>SUBSTITUTE(X17, " ", "")</f>
      </c>
      <c r="S17" s="329"/>
      <c r="T17" s="329"/>
      <c r="U17" s="329"/>
      <c r="V17" s="330"/>
      <c r="W17" s="330"/>
      <c r="X17" s="331">
        <f>'Ana Sayfa'!C9</f>
      </c>
      <c r="Y17" s="332"/>
      <c r="Z17" s="332"/>
      <c r="AA17" s="332"/>
      <c r="AB17" s="333"/>
      <c r="AC17" s="334"/>
      <c r="AD17" s="326">
        <f>_xlfn.CONCAT(MID(AO17,_xlfn.SEQUENCE(LEN(AO17)),1)&amp;" ")</f>
      </c>
      <c r="AE17" s="326"/>
      <c r="AF17" s="326"/>
      <c r="AG17" s="326"/>
      <c r="AH17" s="326"/>
      <c r="AI17" s="326"/>
      <c r="AJ17" s="326"/>
      <c r="AK17" s="326"/>
      <c r="AL17" s="326"/>
      <c r="AM17" s="326"/>
      <c r="AN17" s="321"/>
      <c r="AO17" s="335">
        <f>SUBSTITUTE(AV17, " ", "")</f>
      </c>
      <c r="AP17" s="335"/>
      <c r="AQ17" s="335"/>
      <c r="AR17" s="335"/>
      <c r="AS17" s="335"/>
      <c r="AT17" s="335"/>
      <c r="AU17" s="335"/>
      <c r="AV17" s="336">
        <f>'Ana Sayfa'!C15</f>
      </c>
      <c r="AW17" s="337"/>
      <c r="AX17" s="337"/>
      <c r="AY17" s="337"/>
      <c r="AZ17" s="337"/>
      <c r="BA17" s="338"/>
      <c r="BB17" s="308"/>
      <c r="BC17" s="4"/>
      <c r="BD17" s="4"/>
      <c r="BE17" s="4"/>
      <c r="BF17" s="4"/>
      <c r="BG17" s="4"/>
      <c r="BH17" s="4"/>
      <c r="BI17" s="4"/>
      <c r="BJ17" s="4"/>
      <c r="BK17" s="4"/>
      <c r="BL17" s="4"/>
      <c r="BM17" s="4"/>
      <c r="BN17" s="4"/>
      <c r="BO17" s="4"/>
      <c r="BP17" s="4"/>
      <c r="BQ17" s="4"/>
      <c r="BR17" s="4"/>
      <c r="BS17" s="4"/>
      <c r="BT17" s="4"/>
      <c r="BU17" s="4"/>
      <c r="BV17" s="4"/>
      <c r="BW17" s="4"/>
      <c r="BX17" s="4"/>
      <c r="BY17" s="4"/>
    </row>
    <row x14ac:dyDescent="0.25" r="18" customHeight="1" ht="47.25">
      <c r="A18" s="1"/>
      <c r="B18" s="307"/>
      <c r="C18" s="339"/>
      <c r="D18" s="340">
        <f>MID($E$17,49,1)</f>
      </c>
      <c r="E18" s="340">
        <f>MID($E$17,47,1)</f>
      </c>
      <c r="F18" s="340">
        <f>MID($E$17,45,1)</f>
      </c>
      <c r="G18" s="340">
        <f>MID($E$17,43,1)</f>
      </c>
      <c r="H18" s="340">
        <f>MID($E$17,41,1)</f>
      </c>
      <c r="I18" s="340">
        <f>MID($E$17,39,1)</f>
      </c>
      <c r="J18" s="340">
        <f>MID($E$17,37,1)</f>
      </c>
      <c r="K18" s="340">
        <f>MID($E$17,35,1)</f>
      </c>
      <c r="L18" s="340">
        <f>MID($E$17,33,1)</f>
      </c>
      <c r="M18" s="341">
        <f>MID($E$17,31,1)</f>
      </c>
      <c r="N18" s="341">
        <f>MID($E$17,29,1)</f>
      </c>
      <c r="O18" s="340">
        <f>MID($E$17,27,1)</f>
      </c>
      <c r="P18" s="341">
        <f>MID($E$17,25,1)</f>
      </c>
      <c r="Q18" s="340">
        <f>MID($E$17,23,1)</f>
      </c>
      <c r="R18" s="340">
        <f>MID($E$17,21,1)</f>
      </c>
      <c r="S18" s="340">
        <f>MID($E$17,19,1)</f>
      </c>
      <c r="T18" s="340">
        <f>MID($E$17,17,1)</f>
      </c>
      <c r="U18" s="340">
        <f>MID($E$17,15,1)</f>
      </c>
      <c r="V18" s="340">
        <f>MID($E$17,13,1)</f>
      </c>
      <c r="W18" s="340">
        <f>MID($E$17,11,1)</f>
      </c>
      <c r="X18" s="341">
        <f>MID($E$17,9,1)</f>
      </c>
      <c r="Y18" s="340">
        <f>MID($E$17,7,1)</f>
      </c>
      <c r="Z18" s="340">
        <f>MID($E$17,5,1)</f>
      </c>
      <c r="AA18" s="340">
        <f>MID($E$17,3,1)</f>
      </c>
      <c r="AB18" s="340">
        <f>IF(MID($E$17,1,1)="0","",MID($E$17,1,1))</f>
      </c>
      <c r="AC18" s="342">
        <f>MID($AD$17,49,1)</f>
      </c>
      <c r="AD18" s="342">
        <f>MID($AD$17,47,1)</f>
      </c>
      <c r="AE18" s="342">
        <f>MID($AD$17,45,1)</f>
      </c>
      <c r="AF18" s="342">
        <f>MID($AD$17,43,1)</f>
      </c>
      <c r="AG18" s="342">
        <f>MID($AD$17,41,1)</f>
      </c>
      <c r="AH18" s="342">
        <f>MID($AD$17,39,1)</f>
      </c>
      <c r="AI18" s="342">
        <f>MID($AD$17,37,1)</f>
      </c>
      <c r="AJ18" s="342">
        <f>MID($AD$17,35,1)</f>
      </c>
      <c r="AK18" s="342">
        <f>MID($AD$17,33,1)</f>
      </c>
      <c r="AL18" s="342">
        <f>MID($AD$17,31,1)</f>
      </c>
      <c r="AM18" s="342">
        <f>MID($AD$17,29,1)</f>
      </c>
      <c r="AN18" s="342">
        <f>MID($AD$17,27,1)</f>
      </c>
      <c r="AO18" s="342">
        <f>MID($AD$17,25,1)</f>
      </c>
      <c r="AP18" s="342">
        <f>MID($AD$17,23,1)</f>
      </c>
      <c r="AQ18" s="342">
        <f>MID($AD$17,21,1)</f>
      </c>
      <c r="AR18" s="342">
        <f>MID($AD$17,19,1)</f>
      </c>
      <c r="AS18" s="342">
        <f>MID($AD$17,17,1)</f>
      </c>
      <c r="AT18" s="342">
        <f>MID($AD$17,15,1)</f>
      </c>
      <c r="AU18" s="342">
        <f>MID($AD$17,13,1)</f>
      </c>
      <c r="AV18" s="343">
        <f>MID($AD$17,11,1)</f>
      </c>
      <c r="AW18" s="342">
        <f>MID($AD$17,9,1)</f>
      </c>
      <c r="AX18" s="342">
        <f>MID($AD$17,7,1)</f>
      </c>
      <c r="AY18" s="342">
        <f>MID($AD$17,5,1)</f>
      </c>
      <c r="AZ18" s="342">
        <f>MID($AD$17,3,1)</f>
      </c>
      <c r="BA18" s="342">
        <f>IF(MID($AD$17,1,1)="0","",MID($AD$17,1,1))</f>
      </c>
      <c r="BB18" s="308"/>
      <c r="BC18" s="4"/>
      <c r="BD18" s="4"/>
      <c r="BE18" s="4"/>
      <c r="BF18" s="4"/>
      <c r="BG18" s="4"/>
      <c r="BH18" s="4"/>
      <c r="BI18" s="4"/>
      <c r="BJ18" s="4"/>
      <c r="BK18" s="4"/>
      <c r="BL18" s="4"/>
      <c r="BM18" s="4"/>
      <c r="BN18" s="4"/>
      <c r="BO18" s="4"/>
      <c r="BP18" s="4"/>
      <c r="BQ18" s="4"/>
      <c r="BR18" s="4"/>
      <c r="BS18" s="4"/>
      <c r="BT18" s="4"/>
      <c r="BU18" s="4"/>
      <c r="BV18" s="4"/>
      <c r="BW18" s="4"/>
      <c r="BX18" s="4"/>
      <c r="BY18" s="4"/>
    </row>
    <row x14ac:dyDescent="0.25" r="19" customHeight="1" ht="42">
      <c r="A19" s="1"/>
      <c r="B19" s="307"/>
      <c r="C19" s="344" t="s">
        <v>60</v>
      </c>
      <c r="D19" s="63">
        <f>IFERROR(HLOOKUP(D18,$D$5:$BY$9,2,0),"")</f>
      </c>
      <c r="E19" s="63">
        <f>IFERROR(HLOOKUP(E18,$D$5:$BY$9,2,0),"")</f>
      </c>
      <c r="F19" s="63">
        <f>IFERROR(HLOOKUP(F18,$D$5:$BY$9,2,0),"")</f>
      </c>
      <c r="G19" s="63">
        <f>IFERROR(HLOOKUP(G18,$D$5:$BY$9,2,0),"")</f>
      </c>
      <c r="H19" s="63">
        <f>IFERROR(HLOOKUP(H18,$D$5:$BY$9,2,0),"")</f>
      </c>
      <c r="I19" s="63">
        <f>IFERROR(HLOOKUP(I18,$D$5:$BY$9,2,0),"")</f>
      </c>
      <c r="J19" s="63">
        <f>IFERROR(HLOOKUP(J18,$D$5:$BY$9,2,0),"")</f>
      </c>
      <c r="K19" s="63">
        <f>IFERROR(HLOOKUP(K18,$D$5:$BY$9,2,0),"")</f>
      </c>
      <c r="L19" s="63">
        <f>IFERROR(HLOOKUP(L18,$D$5:$BY$9,2,0),"")</f>
      </c>
      <c r="M19" s="63">
        <f>IFERROR(HLOOKUP(M18,$D$5:$BY$9,2,0),"")</f>
      </c>
      <c r="N19" s="63">
        <f>IFERROR(HLOOKUP(N18,$D$5:$BY$9,2,0),"")</f>
      </c>
      <c r="O19" s="63">
        <f>IFERROR(HLOOKUP(O18,$D$5:$BY$9,2,0),"")</f>
      </c>
      <c r="P19" s="63">
        <f>IFERROR(HLOOKUP(P18,$D$5:$BY$9,2,0),"")</f>
      </c>
      <c r="Q19" s="63">
        <f>IFERROR(HLOOKUP(Q18,$D$5:$BY$9,2,0),"")</f>
      </c>
      <c r="R19" s="63">
        <f>IFERROR(HLOOKUP(R18,$D$5:$BY$9,2,0),"")</f>
      </c>
      <c r="S19" s="63">
        <f>IFERROR(HLOOKUP(S18,$D$5:$BY$9,2,0),"")</f>
      </c>
      <c r="T19" s="63">
        <f>IFERROR(HLOOKUP(T18,$D$5:$BY$9,2,0),"")</f>
      </c>
      <c r="U19" s="63">
        <f>IFERROR(HLOOKUP(U18,$D$5:$BY$9,2,0),"")</f>
      </c>
      <c r="V19" s="63">
        <f>IFERROR(HLOOKUP(V18,$D$5:$BY$9,2,0),"")</f>
      </c>
      <c r="W19" s="63">
        <f>IFERROR(HLOOKUP(W18,$D$5:$BY$9,2,0),"")</f>
      </c>
      <c r="X19" s="63">
        <f>IFERROR(HLOOKUP(X18,$D$5:$BY$9,2,0),"")</f>
      </c>
      <c r="Y19" s="63">
        <f>IFERROR(HLOOKUP(Y18,$D$5:$BY$9,2,0),"")</f>
      </c>
      <c r="Z19" s="63">
        <f>IFERROR(HLOOKUP(Z18,$D$5:$BY$9,2,0),"")</f>
      </c>
      <c r="AA19" s="63">
        <f>IFERROR(HLOOKUP(AA18,$D$5:$BY$9,2,0),"")</f>
      </c>
      <c r="AB19" s="63">
        <f>IFERROR(HLOOKUP(AB18,$D$5:$BY$9,2,0),"")</f>
      </c>
      <c r="AC19" s="63">
        <f>IFERROR(HLOOKUP(AC18,$D$5:$BY$9,2,0),"")</f>
      </c>
      <c r="AD19" s="63">
        <f>IFERROR(HLOOKUP(AD18,$D$5:$BY$9,2,0),"")</f>
      </c>
      <c r="AE19" s="63">
        <f>IFERROR(HLOOKUP(AE18,$D$5:$BY$9,2,0),"")</f>
      </c>
      <c r="AF19" s="63">
        <f>IFERROR(HLOOKUP(AF18,$D$5:$BY$9,2,0),"")</f>
      </c>
      <c r="AG19" s="63">
        <f>IFERROR(HLOOKUP(AG18,$D$5:$BY$9,2,0),"")</f>
      </c>
      <c r="AH19" s="63">
        <f>IFERROR(HLOOKUP(AH18,$D$5:$BY$9,2,0),"")</f>
      </c>
      <c r="AI19" s="63">
        <f>IFERROR(HLOOKUP(AI18,$D$5:$BY$9,2,0),"")</f>
      </c>
      <c r="AJ19" s="63">
        <f>IFERROR(HLOOKUP(AJ18,$D$5:$BY$9,2,0),"")</f>
      </c>
      <c r="AK19" s="63">
        <f>IFERROR(HLOOKUP(AK18,$D$5:$BY$9,2,0),"")</f>
      </c>
      <c r="AL19" s="63">
        <f>IFERROR(HLOOKUP(AL18,$D$5:$BY$9,2,0),"")</f>
      </c>
      <c r="AM19" s="63">
        <f>IFERROR(HLOOKUP(AM18,$D$5:$BY$9,2,0),"")</f>
      </c>
      <c r="AN19" s="63">
        <f>IFERROR(HLOOKUP(AN18,$D$5:$BY$9,2,0),"")</f>
      </c>
      <c r="AO19" s="63">
        <f>IFERROR(HLOOKUP(AO18,$D$5:$BY$9,2,0),"")</f>
      </c>
      <c r="AP19" s="63">
        <f>IFERROR(HLOOKUP(AP18,$D$5:$BY$9,2,0),"")</f>
      </c>
      <c r="AQ19" s="63">
        <f>IFERROR(HLOOKUP(AQ18,$D$5:$BY$9,2,0),"")</f>
      </c>
      <c r="AR19" s="63">
        <f>IFERROR(HLOOKUP(AR18,$D$5:$BY$9,2,0),"")</f>
      </c>
      <c r="AS19" s="63">
        <f>IFERROR(HLOOKUP(AS18,$D$5:$BY$9,2,0),"")</f>
      </c>
      <c r="AT19" s="63">
        <f>IFERROR(HLOOKUP(AT18,$D$5:$BY$9,2,0),"")</f>
      </c>
      <c r="AU19" s="63">
        <f>IFERROR(HLOOKUP(AU18,$D$5:$BY$9,2,0),"")</f>
      </c>
      <c r="AV19" s="63">
        <f>IFERROR(HLOOKUP(AV18,$D$5:$BY$9,2,0),"")</f>
      </c>
      <c r="AW19" s="63">
        <f>IFERROR(HLOOKUP(AW18,$D$5:$BY$9,2,0),"")</f>
      </c>
      <c r="AX19" s="63">
        <f>IFERROR(HLOOKUP(AX18,$D$5:$BY$9,2,0),"")</f>
      </c>
      <c r="AY19" s="63">
        <f>IFERROR(HLOOKUP(AY18,$D$5:$BY$9,2,0),"")</f>
      </c>
      <c r="AZ19" s="63">
        <f>IFERROR(HLOOKUP(AZ18,$D$5:$BY$9,2,0),"")</f>
      </c>
      <c r="BA19" s="63">
        <f>IFERROR(HLOOKUP(BA18,$D$5:$BY$9,2,0),"")</f>
      </c>
      <c r="BB19" s="308"/>
      <c r="BC19" s="4"/>
      <c r="BD19" s="4"/>
      <c r="BE19" s="4"/>
      <c r="BF19" s="4"/>
      <c r="BG19" s="4"/>
      <c r="BH19" s="4"/>
      <c r="BI19" s="4"/>
      <c r="BJ19" s="4"/>
      <c r="BK19" s="4"/>
      <c r="BL19" s="4"/>
      <c r="BM19" s="4"/>
      <c r="BN19" s="4"/>
      <c r="BO19" s="4"/>
      <c r="BP19" s="4"/>
      <c r="BQ19" s="4"/>
      <c r="BR19" s="4"/>
      <c r="BS19" s="4"/>
      <c r="BT19" s="4"/>
      <c r="BU19" s="4"/>
      <c r="BV19" s="4"/>
      <c r="BW19" s="4"/>
      <c r="BX19" s="4"/>
      <c r="BY19" s="4"/>
    </row>
    <row x14ac:dyDescent="0.25" r="20" customHeight="1" ht="31.5">
      <c r="A20" s="1"/>
      <c r="B20" s="307"/>
      <c r="C20" s="345" t="s">
        <v>61</v>
      </c>
      <c r="D20" s="63">
        <f>IFERROR(HLOOKUP(D18,$D$5:$BY$9,3,0),"")</f>
      </c>
      <c r="E20" s="63">
        <f>IFERROR(HLOOKUP(E18,$D$5:$BY$9,3,0),"")</f>
      </c>
      <c r="F20" s="63">
        <f>IFERROR(HLOOKUP(F18,$D$5:$BY$9,3,0),"")</f>
      </c>
      <c r="G20" s="63">
        <f>IFERROR(HLOOKUP(G18,$D$5:$BY$9,3,0),"")</f>
      </c>
      <c r="H20" s="63">
        <f>IFERROR(HLOOKUP(H18,$D$5:$BY$9,3,0),"")</f>
      </c>
      <c r="I20" s="63">
        <f>IFERROR(HLOOKUP(I18,$D$5:$BY$9,3,0),"")</f>
      </c>
      <c r="J20" s="63">
        <f>IFERROR(HLOOKUP(J18,$D$5:$BY$9,3,0),"")</f>
      </c>
      <c r="K20" s="63">
        <f>IFERROR(HLOOKUP(K18,$D$5:$BY$9,3,0),"")</f>
      </c>
      <c r="L20" s="63">
        <f>IFERROR(HLOOKUP(L18,$D$5:$BY$9,3,0),"")</f>
      </c>
      <c r="M20" s="63">
        <f>IFERROR(HLOOKUP(M18,$D$5:$BY$9,3,0),"")</f>
      </c>
      <c r="N20" s="63">
        <f>IFERROR(HLOOKUP(N18,$D$5:$BY$9,3,0),"")</f>
      </c>
      <c r="O20" s="63">
        <f>IFERROR(HLOOKUP(O18,$D$5:$BY$9,3,0),"")</f>
      </c>
      <c r="P20" s="63">
        <f>IFERROR(HLOOKUP(P18,$D$5:$BY$9,3,0),"")</f>
      </c>
      <c r="Q20" s="63">
        <f>IFERROR(HLOOKUP(Q18,$D$5:$BY$9,3,0),"")</f>
      </c>
      <c r="R20" s="63">
        <f>IFERROR(HLOOKUP(R18,$D$5:$BY$9,3,0),"")</f>
      </c>
      <c r="S20" s="63">
        <f>IFERROR(HLOOKUP(S18,$D$5:$BY$9,3,0),"")</f>
      </c>
      <c r="T20" s="63">
        <f>IFERROR(HLOOKUP(T18,$D$5:$BY$9,3,0),"")</f>
      </c>
      <c r="U20" s="63">
        <f>IFERROR(HLOOKUP(U18,$D$5:$BY$9,3,0),"")</f>
      </c>
      <c r="V20" s="63">
        <f>IFERROR(HLOOKUP(V18,$D$5:$BY$9,3,0),"")</f>
      </c>
      <c r="W20" s="63">
        <f>IFERROR(HLOOKUP(W18,$D$5:$BY$9,3,0),"")</f>
      </c>
      <c r="X20" s="63">
        <f>IFERROR(HLOOKUP(X18,$D$5:$BY$9,3,0),"")</f>
      </c>
      <c r="Y20" s="63">
        <f>IFERROR(HLOOKUP(Y18,$D$5:$BY$9,3,0),"")</f>
      </c>
      <c r="Z20" s="63">
        <f>IFERROR(HLOOKUP(Z18,$D$5:$BY$9,3,0),"")</f>
      </c>
      <c r="AA20" s="63">
        <f>IFERROR(HLOOKUP(AA18,$D$5:$BY$9,3,0),"")</f>
      </c>
      <c r="AB20" s="63">
        <f>IFERROR(HLOOKUP(AB18,$D$5:$BY$9,3,0),"")</f>
      </c>
      <c r="AC20" s="63">
        <f>IFERROR(HLOOKUP(AC18,$D$5:$BY$9,3,0),"")</f>
      </c>
      <c r="AD20" s="63">
        <f>IFERROR(HLOOKUP(AD18,$D$5:$BY$9,3,0),"")</f>
      </c>
      <c r="AE20" s="63">
        <f>IFERROR(HLOOKUP(AE18,$D$5:$BY$9,3,0),"")</f>
      </c>
      <c r="AF20" s="63">
        <f>IFERROR(HLOOKUP(AF18,$D$5:$BY$9,3,0),"")</f>
      </c>
      <c r="AG20" s="63">
        <f>IFERROR(HLOOKUP(AG18,$D$5:$BY$9,3,0),"")</f>
      </c>
      <c r="AH20" s="63">
        <f>IFERROR(HLOOKUP(AH18,$D$5:$BY$9,3,0),"")</f>
      </c>
      <c r="AI20" s="63">
        <f>IFERROR(HLOOKUP(AI18,$D$5:$BY$9,3,0),"")</f>
      </c>
      <c r="AJ20" s="63">
        <f>IFERROR(HLOOKUP(AJ18,$D$5:$BY$9,3,0),"")</f>
      </c>
      <c r="AK20" s="63">
        <f>IFERROR(HLOOKUP(AK18,$D$5:$BY$9,3,0),"")</f>
      </c>
      <c r="AL20" s="63">
        <f>IFERROR(HLOOKUP(AL18,$D$5:$BY$9,3,0),"")</f>
      </c>
      <c r="AM20" s="63">
        <f>IFERROR(HLOOKUP(AM18,$D$5:$BY$9,3,0),"")</f>
      </c>
      <c r="AN20" s="63">
        <f>IFERROR(HLOOKUP(AN18,$D$5:$BY$9,3,0),"")</f>
      </c>
      <c r="AO20" s="63">
        <f>IFERROR(HLOOKUP(AO18,$D$5:$BY$9,3,0),"")</f>
      </c>
      <c r="AP20" s="63">
        <f>IFERROR(HLOOKUP(AP18,$D$5:$BY$9,3,0),"")</f>
      </c>
      <c r="AQ20" s="63">
        <f>IFERROR(HLOOKUP(AQ18,$D$5:$BY$9,3,0),"")</f>
      </c>
      <c r="AR20" s="63">
        <f>IFERROR(HLOOKUP(AR18,$D$5:$BY$9,3,0),"")</f>
      </c>
      <c r="AS20" s="63">
        <f>IFERROR(HLOOKUP(AS18,$D$5:$BY$9,3,0),"")</f>
      </c>
      <c r="AT20" s="63">
        <f>IFERROR(HLOOKUP(AT18,$D$5:$BY$9,3,0),"")</f>
      </c>
      <c r="AU20" s="63">
        <f>IFERROR(HLOOKUP(AU18,$D$5:$BY$9,3,0),"")</f>
      </c>
      <c r="AV20" s="63">
        <f>IFERROR(HLOOKUP(AV18,$D$5:$BY$9,3,0),"")</f>
      </c>
      <c r="AW20" s="63">
        <f>IFERROR(HLOOKUP(AW18,$D$5:$BY$9,3,0),"")</f>
      </c>
      <c r="AX20" s="63">
        <f>IFERROR(HLOOKUP(AX18,$D$5:$BY$9,3,0),"")</f>
      </c>
      <c r="AY20" s="63">
        <f>IFERROR(HLOOKUP(AY18,$D$5:$BY$9,3,0),"")</f>
      </c>
      <c r="AZ20" s="63">
        <f>IFERROR(HLOOKUP(AZ18,$D$5:$BY$9,3,0),"")</f>
      </c>
      <c r="BA20" s="63">
        <f>IFERROR(HLOOKUP(BA18,$D$5:$BY$9,3,0),"")</f>
      </c>
      <c r="BB20" s="308"/>
      <c r="BC20" s="4"/>
      <c r="BD20" s="4"/>
      <c r="BE20" s="4"/>
      <c r="BF20" s="4"/>
      <c r="BG20" s="4"/>
      <c r="BH20" s="4"/>
      <c r="BI20" s="4"/>
      <c r="BJ20" s="4"/>
      <c r="BK20" s="4"/>
      <c r="BL20" s="4"/>
      <c r="BM20" s="4"/>
      <c r="BN20" s="4"/>
      <c r="BO20" s="4"/>
      <c r="BP20" s="4"/>
      <c r="BQ20" s="4"/>
      <c r="BR20" s="4"/>
      <c r="BS20" s="4"/>
      <c r="BT20" s="4"/>
      <c r="BU20" s="4"/>
      <c r="BV20" s="4"/>
      <c r="BW20" s="4"/>
      <c r="BX20" s="4"/>
      <c r="BY20" s="4"/>
    </row>
    <row x14ac:dyDescent="0.25" r="21" customHeight="1" ht="30">
      <c r="A21" s="1"/>
      <c r="B21" s="307"/>
      <c r="C21" s="345" t="s">
        <v>64</v>
      </c>
      <c r="D21" s="63">
        <f>IFERROR(HLOOKUP(D18,$D$5:$BY$9,4,0),"")</f>
      </c>
      <c r="E21" s="63">
        <f>IFERROR(HLOOKUP(E18,$D$5:$BY$9,4,0),"")</f>
      </c>
      <c r="F21" s="63">
        <f>IFERROR(HLOOKUP(F18,$D$5:$BY$9,4,0),"")</f>
      </c>
      <c r="G21" s="63">
        <f>IFERROR(HLOOKUP(G18,$D$5:$BY$9,4,0),"")</f>
      </c>
      <c r="H21" s="63">
        <f>IFERROR(HLOOKUP(H18,$D$5:$BY$9,4,0),"")</f>
      </c>
      <c r="I21" s="63">
        <f>IFERROR(HLOOKUP(I18,$D$5:$BY$9,4,0),"")</f>
      </c>
      <c r="J21" s="63">
        <f>IFERROR(HLOOKUP(J18,$D$5:$BY$9,4,0),"")</f>
      </c>
      <c r="K21" s="63">
        <f>IFERROR(HLOOKUP(K18,$D$5:$BY$9,4,0),"")</f>
      </c>
      <c r="L21" s="63">
        <f>IFERROR(HLOOKUP(L18,$D$5:$BY$9,4,0),"")</f>
      </c>
      <c r="M21" s="63">
        <f>IFERROR(HLOOKUP(M18,$D$5:$BY$9,4,0),"")</f>
      </c>
      <c r="N21" s="63">
        <f>IFERROR(HLOOKUP(N18,$D$5:$BY$9,4,0),"")</f>
      </c>
      <c r="O21" s="63">
        <f>IFERROR(HLOOKUP(O18,$D$5:$BY$9,4,0),"")</f>
      </c>
      <c r="P21" s="63">
        <f>IFERROR(HLOOKUP(P18,$D$5:$BY$9,4,0),"")</f>
      </c>
      <c r="Q21" s="63">
        <f>IFERROR(HLOOKUP(Q18,$D$5:$BY$9,4,0),"")</f>
      </c>
      <c r="R21" s="63">
        <f>IFERROR(HLOOKUP(R18,$D$5:$BY$9,4,0),"")</f>
      </c>
      <c r="S21" s="63">
        <f>IFERROR(HLOOKUP(S18,$D$5:$BY$9,4,0),"")</f>
      </c>
      <c r="T21" s="63">
        <f>IFERROR(HLOOKUP(T18,$D$5:$BY$9,4,0),"")</f>
      </c>
      <c r="U21" s="63">
        <f>IFERROR(HLOOKUP(U18,$D$5:$BY$9,4,0),"")</f>
      </c>
      <c r="V21" s="63">
        <f>IFERROR(HLOOKUP(V18,$D$5:$BY$9,4,0),"")</f>
      </c>
      <c r="W21" s="63">
        <f>IFERROR(HLOOKUP(W18,$D$5:$BY$9,4,0),"")</f>
      </c>
      <c r="X21" s="63">
        <f>IFERROR(HLOOKUP(X18,$D$5:$BY$9,4,0),"")</f>
      </c>
      <c r="Y21" s="63">
        <f>IFERROR(HLOOKUP(Y18,$D$5:$BY$9,4,0),"")</f>
      </c>
      <c r="Z21" s="63">
        <f>IFERROR(HLOOKUP(Z18,$D$5:$BY$9,4,0),"")</f>
      </c>
      <c r="AA21" s="63">
        <f>IFERROR(HLOOKUP(AA18,$D$5:$BY$9,4,0),"")</f>
      </c>
      <c r="AB21" s="63">
        <f>IFERROR(HLOOKUP(AB18,$D$5:$BY$9,4,0),"")</f>
      </c>
      <c r="AC21" s="63">
        <f>IFERROR(HLOOKUP(AC18,$D$5:$BY$9,4,0),"")</f>
      </c>
      <c r="AD21" s="63">
        <f>IFERROR(HLOOKUP(AD18,$D$5:$BY$9,4,0),"")</f>
      </c>
      <c r="AE21" s="63">
        <f>IFERROR(HLOOKUP(AE18,$D$5:$BY$9,4,0),"")</f>
      </c>
      <c r="AF21" s="63">
        <f>IFERROR(HLOOKUP(AF18,$D$5:$BY$9,4,0),"")</f>
      </c>
      <c r="AG21" s="63">
        <f>IFERROR(HLOOKUP(AG18,$D$5:$BY$9,4,0),"")</f>
      </c>
      <c r="AH21" s="63">
        <f>IFERROR(HLOOKUP(AH18,$D$5:$BY$9,4,0),"")</f>
      </c>
      <c r="AI21" s="63">
        <f>IFERROR(HLOOKUP(AI18,$D$5:$BY$9,4,0),"")</f>
      </c>
      <c r="AJ21" s="63">
        <f>IFERROR(HLOOKUP(AJ18,$D$5:$BY$9,4,0),"")</f>
      </c>
      <c r="AK21" s="63">
        <f>IFERROR(HLOOKUP(AK18,$D$5:$BY$9,4,0),"")</f>
      </c>
      <c r="AL21" s="63">
        <f>IFERROR(HLOOKUP(AL18,$D$5:$BY$9,4,0),"")</f>
      </c>
      <c r="AM21" s="63">
        <f>IFERROR(HLOOKUP(AM18,$D$5:$BY$9,4,0),"")</f>
      </c>
      <c r="AN21" s="63">
        <f>IFERROR(HLOOKUP(AN18,$D$5:$BY$9,4,0),"")</f>
      </c>
      <c r="AO21" s="63">
        <f>IFERROR(HLOOKUP(AO18,$D$5:$BY$9,4,0),"")</f>
      </c>
      <c r="AP21" s="63">
        <f>IFERROR(HLOOKUP(AP18,$D$5:$BY$9,4,0),"")</f>
      </c>
      <c r="AQ21" s="63">
        <f>IFERROR(HLOOKUP(AQ18,$D$5:$BY$9,4,0),"")</f>
      </c>
      <c r="AR21" s="63">
        <f>IFERROR(HLOOKUP(AR18,$D$5:$BY$9,4,0),"")</f>
      </c>
      <c r="AS21" s="63">
        <f>IFERROR(HLOOKUP(AS18,$D$5:$BY$9,4,0),"")</f>
      </c>
      <c r="AT21" s="63">
        <f>IFERROR(HLOOKUP(AT18,$D$5:$BY$9,4,0),"")</f>
      </c>
      <c r="AU21" s="63">
        <f>IFERROR(HLOOKUP(AU18,$D$5:$BY$9,4,0),"")</f>
      </c>
      <c r="AV21" s="63">
        <f>IFERROR(HLOOKUP(AV18,$D$5:$BY$9,4,0),"")</f>
      </c>
      <c r="AW21" s="63">
        <f>IFERROR(HLOOKUP(AW18,$D$5:$BY$9,4,0),"")</f>
      </c>
      <c r="AX21" s="63">
        <f>IFERROR(HLOOKUP(AX18,$D$5:$BY$9,4,0),"")</f>
      </c>
      <c r="AY21" s="63">
        <f>IFERROR(HLOOKUP(AY18,$D$5:$BY$9,4,0),"")</f>
      </c>
      <c r="AZ21" s="63">
        <f>IFERROR(HLOOKUP(AZ18,$D$5:$BY$9,4,0),"")</f>
      </c>
      <c r="BA21" s="63">
        <f>IFERROR(HLOOKUP(BA18,$D$5:$BY$9,4,0),"")</f>
      </c>
      <c r="BB21" s="308"/>
      <c r="BC21" s="4"/>
      <c r="BD21" s="4"/>
      <c r="BE21" s="4"/>
      <c r="BF21" s="4"/>
      <c r="BG21" s="4"/>
      <c r="BH21" s="4"/>
      <c r="BI21" s="4"/>
      <c r="BJ21" s="4"/>
      <c r="BK21" s="4"/>
      <c r="BL21" s="4"/>
      <c r="BM21" s="4"/>
      <c r="BN21" s="4"/>
      <c r="BO21" s="4"/>
      <c r="BP21" s="4"/>
      <c r="BQ21" s="4"/>
      <c r="BR21" s="4"/>
      <c r="BS21" s="4"/>
      <c r="BT21" s="4"/>
      <c r="BU21" s="4"/>
      <c r="BV21" s="4"/>
      <c r="BW21" s="4"/>
      <c r="BX21" s="4"/>
      <c r="BY21" s="4"/>
    </row>
    <row x14ac:dyDescent="0.25" r="22" customHeight="1" ht="29.25">
      <c r="A22" s="1"/>
      <c r="B22" s="307"/>
      <c r="C22" s="345" t="s">
        <v>67</v>
      </c>
      <c r="D22" s="63">
        <f>IFERROR(HLOOKUP(D18,$D$5:$BY$9,5,0),"")</f>
      </c>
      <c r="E22" s="63">
        <f>IFERROR(HLOOKUP(E18,$D$5:$BY$9,5,0),"")</f>
      </c>
      <c r="F22" s="63">
        <f>IFERROR(HLOOKUP(F18,$D$5:$BY$9,5,0),"")</f>
      </c>
      <c r="G22" s="63">
        <f>IFERROR(HLOOKUP(G18,$D$5:$BY$9,5,0),"")</f>
      </c>
      <c r="H22" s="63">
        <f>IFERROR(HLOOKUP(H18,$D$5:$BY$9,5,0),"")</f>
      </c>
      <c r="I22" s="63">
        <f>IFERROR(HLOOKUP(I18,$D$5:$BY$9,5,0),"")</f>
      </c>
      <c r="J22" s="63">
        <f>IFERROR(HLOOKUP(J18,$D$5:$BY$9,5,0),"")</f>
      </c>
      <c r="K22" s="63">
        <f>IFERROR(HLOOKUP(K18,$D$5:$BY$9,5,0),"")</f>
      </c>
      <c r="L22" s="63">
        <f>IFERROR(HLOOKUP(L18,$D$5:$BY$9,5,0),"")</f>
      </c>
      <c r="M22" s="63">
        <f>IFERROR(HLOOKUP(M18,$D$5:$BY$9,5,0),"")</f>
      </c>
      <c r="N22" s="63">
        <f>IFERROR(HLOOKUP(N18,$D$5:$BY$9,5,0),"")</f>
      </c>
      <c r="O22" s="63">
        <f>IFERROR(HLOOKUP(O18,$D$5:$BY$9,5,0),"")</f>
      </c>
      <c r="P22" s="63">
        <f>IFERROR(HLOOKUP(P18,$D$5:$BY$9,5,0),"")</f>
      </c>
      <c r="Q22" s="63">
        <f>IFERROR(HLOOKUP(Q18,$D$5:$BY$9,5,0),"")</f>
      </c>
      <c r="R22" s="63">
        <f>IFERROR(HLOOKUP(R18,$D$5:$BY$9,5,0),"")</f>
      </c>
      <c r="S22" s="63">
        <f>IFERROR(HLOOKUP(S18,$D$5:$BY$9,5,0),"")</f>
      </c>
      <c r="T22" s="63">
        <f>IFERROR(HLOOKUP(T18,$D$5:$BY$9,5,0),"")</f>
      </c>
      <c r="U22" s="63">
        <f>IFERROR(HLOOKUP(U18,$D$5:$BY$9,5,0),"")</f>
      </c>
      <c r="V22" s="63">
        <f>IFERROR(HLOOKUP(V18,$D$5:$BY$9,5,0),"")</f>
      </c>
      <c r="W22" s="63">
        <f>IFERROR(HLOOKUP(W18,$D$5:$BY$9,5,0),"")</f>
      </c>
      <c r="X22" s="63">
        <f>IFERROR(HLOOKUP(X18,$D$5:$BY$9,5,0),"")</f>
      </c>
      <c r="Y22" s="63">
        <f>IFERROR(HLOOKUP(Y18,$D$5:$BY$9,5,0),"")</f>
      </c>
      <c r="Z22" s="63">
        <f>IFERROR(HLOOKUP(Z18,$D$5:$BY$9,5,0),"")</f>
      </c>
      <c r="AA22" s="63">
        <f>IFERROR(HLOOKUP(AA18,$D$5:$BY$9,5,0),"")</f>
      </c>
      <c r="AB22" s="63">
        <f>IFERROR(HLOOKUP(AB18,$D$5:$BY$9,5,0),"")</f>
      </c>
      <c r="AC22" s="63">
        <f>IFERROR(HLOOKUP(AC18,$D$5:$BY$9,5,0),"")</f>
      </c>
      <c r="AD22" s="63">
        <f>IFERROR(HLOOKUP(AD18,$D$5:$BY$9,5,0),"")</f>
      </c>
      <c r="AE22" s="63">
        <f>IFERROR(HLOOKUP(AE18,$D$5:$BY$9,5,0),"")</f>
      </c>
      <c r="AF22" s="63">
        <f>IFERROR(HLOOKUP(AF18,$D$5:$BY$9,5,0),"")</f>
      </c>
      <c r="AG22" s="63">
        <f>IFERROR(HLOOKUP(AG18,$D$5:$BY$9,5,0),"")</f>
      </c>
      <c r="AH22" s="63">
        <f>IFERROR(HLOOKUP(AH18,$D$5:$BY$9,5,0),"")</f>
      </c>
      <c r="AI22" s="63">
        <f>IFERROR(HLOOKUP(AI18,$D$5:$BY$9,5,0),"")</f>
      </c>
      <c r="AJ22" s="63">
        <f>IFERROR(HLOOKUP(AJ18,$D$5:$BY$9,5,0),"")</f>
      </c>
      <c r="AK22" s="63">
        <f>IFERROR(HLOOKUP(AK18,$D$5:$BY$9,5,0),"")</f>
      </c>
      <c r="AL22" s="63">
        <f>IFERROR(HLOOKUP(AL18,$D$5:$BY$9,5,0),"")</f>
      </c>
      <c r="AM22" s="63">
        <f>IFERROR(HLOOKUP(AM18,$D$5:$BY$9,5,0),"")</f>
      </c>
      <c r="AN22" s="63">
        <f>IFERROR(HLOOKUP(AN18,$D$5:$BY$9,5,0),"")</f>
      </c>
      <c r="AO22" s="63">
        <f>IFERROR(HLOOKUP(AO18,$D$5:$BY$9,5,0),"")</f>
      </c>
      <c r="AP22" s="63">
        <f>IFERROR(HLOOKUP(AP18,$D$5:$BY$9,5,0),"")</f>
      </c>
      <c r="AQ22" s="63">
        <f>IFERROR(HLOOKUP(AQ18,$D$5:$BY$9,5,0),"")</f>
      </c>
      <c r="AR22" s="63">
        <f>IFERROR(HLOOKUP(AR18,$D$5:$BY$9,5,0),"")</f>
      </c>
      <c r="AS22" s="63">
        <f>IFERROR(HLOOKUP(AS18,$D$5:$BY$9,5,0),"")</f>
      </c>
      <c r="AT22" s="63">
        <f>IFERROR(HLOOKUP(AT18,$D$5:$BY$9,5,0),"")</f>
      </c>
      <c r="AU22" s="63">
        <f>IFERROR(HLOOKUP(AU18,$D$5:$BY$9,5,0),"")</f>
      </c>
      <c r="AV22" s="63">
        <f>IFERROR(HLOOKUP(AV18,$D$5:$BY$9,5,0),"")</f>
      </c>
      <c r="AW22" s="63">
        <f>IFERROR(HLOOKUP(AW18,$D$5:$BY$9,5,0),"")</f>
      </c>
      <c r="AX22" s="63">
        <f>IFERROR(HLOOKUP(AX18,$D$5:$BY$9,5,0),"")</f>
      </c>
      <c r="AY22" s="63">
        <f>IFERROR(HLOOKUP(AY18,$D$5:$BY$9,5,0),"")</f>
      </c>
      <c r="AZ22" s="63">
        <f>IFERROR(HLOOKUP(AZ18,$D$5:$BY$9,5,0),"")</f>
      </c>
      <c r="BA22" s="63">
        <f>IFERROR(HLOOKUP(BA18,$D$5:$BY$9,5,0),"")</f>
      </c>
      <c r="BB22" s="308"/>
      <c r="BC22" s="4"/>
      <c r="BD22" s="4"/>
      <c r="BE22" s="4"/>
      <c r="BF22" s="4"/>
      <c r="BG22" s="4"/>
      <c r="BH22" s="4"/>
      <c r="BI22" s="4"/>
      <c r="BJ22" s="4"/>
      <c r="BK22" s="4"/>
      <c r="BL22" s="4"/>
      <c r="BM22" s="4"/>
      <c r="BN22" s="4"/>
      <c r="BO22" s="4"/>
      <c r="BP22" s="4"/>
      <c r="BQ22" s="4"/>
      <c r="BR22" s="4"/>
      <c r="BS22" s="4"/>
      <c r="BT22" s="4"/>
      <c r="BU22" s="4"/>
      <c r="BV22" s="4"/>
      <c r="BW22" s="4"/>
      <c r="BX22" s="4"/>
      <c r="BY22" s="4"/>
    </row>
    <row x14ac:dyDescent="0.25" r="23" customHeight="1" ht="18.75">
      <c r="A23" s="1"/>
      <c r="B23" s="307"/>
      <c r="C23" s="53"/>
      <c r="D23" s="4"/>
      <c r="E23" s="4"/>
      <c r="F23" s="4"/>
      <c r="G23" s="4"/>
      <c r="H23" s="4"/>
      <c r="I23" s="4"/>
      <c r="J23" s="4"/>
      <c r="K23" s="4"/>
      <c r="L23" s="4"/>
      <c r="M23" s="3"/>
      <c r="N23" s="3"/>
      <c r="O23" s="4"/>
      <c r="P23" s="3"/>
      <c r="Q23" s="4"/>
      <c r="R23" s="4"/>
      <c r="S23" s="4"/>
      <c r="T23" s="4"/>
      <c r="U23" s="4"/>
      <c r="V23" s="4"/>
      <c r="W23" s="4"/>
      <c r="X23" s="3"/>
      <c r="Y23" s="4"/>
      <c r="Z23" s="4"/>
      <c r="AA23" s="4"/>
      <c r="AB23" s="4"/>
      <c r="AC23" s="4"/>
      <c r="AD23" s="4"/>
      <c r="AE23" s="4"/>
      <c r="AF23" s="4"/>
      <c r="AG23" s="4"/>
      <c r="AH23" s="4"/>
      <c r="AI23" s="4"/>
      <c r="AJ23" s="4"/>
      <c r="AK23" s="4"/>
      <c r="AL23" s="4"/>
      <c r="AM23" s="4"/>
      <c r="AN23" s="4"/>
      <c r="AO23" s="4"/>
      <c r="AP23" s="4"/>
      <c r="AQ23" s="4"/>
      <c r="AR23" s="4"/>
      <c r="AS23" s="4"/>
      <c r="AT23" s="4"/>
      <c r="AU23" s="4"/>
      <c r="AV23" s="3"/>
      <c r="AW23" s="4"/>
      <c r="AX23" s="4"/>
      <c r="AY23" s="4"/>
      <c r="AZ23" s="4"/>
      <c r="BA23" s="208"/>
      <c r="BB23" s="308"/>
      <c r="BC23" s="4"/>
      <c r="BD23" s="4"/>
      <c r="BE23" s="4"/>
      <c r="BF23" s="4"/>
      <c r="BG23" s="4"/>
      <c r="BH23" s="4"/>
      <c r="BI23" s="4"/>
      <c r="BJ23" s="4"/>
      <c r="BK23" s="4"/>
      <c r="BL23" s="4"/>
      <c r="BM23" s="4"/>
      <c r="BN23" s="4"/>
      <c r="BO23" s="4"/>
      <c r="BP23" s="4"/>
      <c r="BQ23" s="4"/>
      <c r="BR23" s="4"/>
      <c r="BS23" s="4"/>
      <c r="BT23" s="4"/>
      <c r="BU23" s="4"/>
      <c r="BV23" s="4"/>
      <c r="BW23" s="4"/>
      <c r="BX23" s="4"/>
      <c r="BY23" s="4"/>
    </row>
    <row x14ac:dyDescent="0.25" r="24" customHeight="1" ht="18.75">
      <c r="A24" s="1"/>
      <c r="B24" s="307"/>
      <c r="C24" s="53"/>
      <c r="D24" s="4"/>
      <c r="E24" s="4"/>
      <c r="F24" s="4"/>
      <c r="G24" s="4"/>
      <c r="H24" s="4"/>
      <c r="I24" s="4"/>
      <c r="J24" s="4"/>
      <c r="K24" s="4"/>
      <c r="L24" s="4"/>
      <c r="M24" s="3"/>
      <c r="N24" s="3"/>
      <c r="O24" s="4"/>
      <c r="P24" s="3"/>
      <c r="Q24" s="4"/>
      <c r="R24" s="4"/>
      <c r="S24" s="4"/>
      <c r="T24" s="4"/>
      <c r="U24" s="4"/>
      <c r="V24" s="4"/>
      <c r="W24" s="4"/>
      <c r="X24" s="3"/>
      <c r="Y24" s="4"/>
      <c r="Z24" s="4"/>
      <c r="AA24" s="4"/>
      <c r="AB24" s="4"/>
      <c r="AC24" s="4"/>
      <c r="AD24" s="4"/>
      <c r="AE24" s="4"/>
      <c r="AF24" s="4"/>
      <c r="AG24" s="4"/>
      <c r="AH24" s="4"/>
      <c r="AI24" s="4"/>
      <c r="AJ24" s="4"/>
      <c r="AK24" s="4"/>
      <c r="AL24" s="4"/>
      <c r="AM24" s="4"/>
      <c r="AN24" s="4"/>
      <c r="AO24" s="4"/>
      <c r="AP24" s="4"/>
      <c r="AQ24" s="4"/>
      <c r="AR24" s="4"/>
      <c r="AS24" s="4"/>
      <c r="AT24" s="4"/>
      <c r="AU24" s="4"/>
      <c r="AV24" s="3"/>
      <c r="AW24" s="4"/>
      <c r="AX24" s="4"/>
      <c r="AY24" s="4"/>
      <c r="AZ24" s="4"/>
      <c r="BA24" s="208"/>
      <c r="BB24" s="308"/>
      <c r="BC24" s="4"/>
      <c r="BD24" s="4"/>
      <c r="BE24" s="4"/>
      <c r="BF24" s="4"/>
      <c r="BG24" s="4"/>
      <c r="BH24" s="4"/>
      <c r="BI24" s="4"/>
      <c r="BJ24" s="4"/>
      <c r="BK24" s="4"/>
      <c r="BL24" s="4"/>
      <c r="BM24" s="4"/>
      <c r="BN24" s="4"/>
      <c r="BO24" s="4"/>
      <c r="BP24" s="4"/>
      <c r="BQ24" s="4"/>
      <c r="BR24" s="4"/>
      <c r="BS24" s="4"/>
      <c r="BT24" s="4"/>
      <c r="BU24" s="4"/>
      <c r="BV24" s="4"/>
      <c r="BW24" s="4"/>
      <c r="BX24" s="4"/>
      <c r="BY24" s="4"/>
    </row>
    <row x14ac:dyDescent="0.25" r="25" customHeight="1" ht="18.75">
      <c r="A25" s="1"/>
      <c r="B25" s="307"/>
      <c r="C25" s="53"/>
      <c r="D25" s="4"/>
      <c r="E25" s="4"/>
      <c r="F25" s="346" t="s">
        <v>426</v>
      </c>
      <c r="G25" s="347"/>
      <c r="H25" s="347"/>
      <c r="I25" s="347"/>
      <c r="J25" s="347"/>
      <c r="K25" s="4"/>
      <c r="L25" s="4"/>
      <c r="M25" s="348" t="s">
        <v>427</v>
      </c>
      <c r="N25" s="348" t="s">
        <v>85</v>
      </c>
      <c r="O25" s="348"/>
      <c r="P25" s="3"/>
      <c r="Q25" s="349" t="s">
        <v>428</v>
      </c>
      <c r="R25" s="349"/>
      <c r="S25" s="349"/>
      <c r="T25" s="4"/>
      <c r="U25" s="4"/>
      <c r="V25" s="4"/>
      <c r="W25" s="4"/>
      <c r="X25" s="3"/>
      <c r="Y25" s="4"/>
      <c r="Z25" s="4"/>
      <c r="AA25" s="4"/>
      <c r="AB25" s="4"/>
      <c r="AC25" s="4"/>
      <c r="AD25" s="4"/>
      <c r="AE25" s="4"/>
      <c r="AF25" s="4"/>
      <c r="AG25" s="4"/>
      <c r="AH25" s="4"/>
      <c r="AI25" s="4"/>
      <c r="AJ25" s="4"/>
      <c r="AK25" s="4"/>
      <c r="AL25" s="4"/>
      <c r="AM25" s="4"/>
      <c r="AN25" s="4"/>
      <c r="AO25" s="4"/>
      <c r="AP25" s="4"/>
      <c r="AQ25" s="4"/>
      <c r="AR25" s="4"/>
      <c r="AS25" s="4"/>
      <c r="AT25" s="4"/>
      <c r="AU25" s="4"/>
      <c r="AV25" s="3"/>
      <c r="AW25" s="4"/>
      <c r="AX25" s="4"/>
      <c r="AY25" s="4"/>
      <c r="AZ25" s="4"/>
      <c r="BA25" s="208"/>
      <c r="BB25" s="308"/>
      <c r="BC25" s="4"/>
      <c r="BD25" s="4"/>
      <c r="BE25" s="4"/>
      <c r="BF25" s="4"/>
      <c r="BG25" s="4"/>
      <c r="BH25" s="4"/>
      <c r="BI25" s="4"/>
      <c r="BJ25" s="4"/>
      <c r="BK25" s="4"/>
      <c r="BL25" s="4"/>
      <c r="BM25" s="4"/>
      <c r="BN25" s="4"/>
      <c r="BO25" s="4"/>
      <c r="BP25" s="4"/>
      <c r="BQ25" s="4"/>
      <c r="BR25" s="4"/>
      <c r="BS25" s="4"/>
      <c r="BT25" s="4"/>
      <c r="BU25" s="4"/>
      <c r="BV25" s="4"/>
      <c r="BW25" s="4"/>
      <c r="BX25" s="4"/>
      <c r="BY25" s="4"/>
    </row>
    <row x14ac:dyDescent="0.25" r="26" customHeight="1" ht="18.75">
      <c r="A26" s="1"/>
      <c r="B26" s="307"/>
      <c r="C26" s="53"/>
      <c r="D26" s="4"/>
      <c r="E26" s="4"/>
      <c r="F26" s="4"/>
      <c r="G26" s="350">
        <f>V16+AU16</f>
      </c>
      <c r="H26" s="351" t="s">
        <v>429</v>
      </c>
      <c r="I26" s="352">
        <f>G26+12</f>
      </c>
      <c r="J26" s="4"/>
      <c r="K26" s="4"/>
      <c r="L26" s="4"/>
      <c r="M26" s="353">
        <f>IFERROR(VLOOKUP(N26,CHOOSE({1,2},'Esma Ebced'!C:C,'Esma Ebced'!B:B),2,0),"")</f>
      </c>
      <c r="N26" s="354">
        <f>'Ana Sayfa'!C21</f>
      </c>
      <c r="O26" s="355"/>
      <c r="P26" s="356">
        <f>IFERROR(VLOOKUP(M26,'Esma Ebced'!$B$5:$E$103,3,0),"")</f>
      </c>
      <c r="Q26" s="357">
        <f>IFERROR(VLOOKUP(M26,'Esma Ebced'!$B$5:$E$103,4,0),"")</f>
      </c>
      <c r="R26" s="358"/>
      <c r="S26" s="358"/>
      <c r="T26" s="358"/>
      <c r="U26" s="358"/>
      <c r="V26" s="358"/>
      <c r="W26" s="358"/>
      <c r="X26" s="359"/>
      <c r="Y26" s="358"/>
      <c r="Z26" s="358"/>
      <c r="AA26" s="358"/>
      <c r="AB26" s="358"/>
      <c r="AC26" s="358"/>
      <c r="AD26" s="358"/>
      <c r="AE26" s="358"/>
      <c r="AF26" s="358"/>
      <c r="AG26" s="358"/>
      <c r="AH26" s="358"/>
      <c r="AI26" s="358"/>
      <c r="AJ26" s="358"/>
      <c r="AK26" s="358"/>
      <c r="AL26" s="358"/>
      <c r="AM26" s="360"/>
      <c r="AN26" s="4"/>
      <c r="AO26" s="4"/>
      <c r="AP26" s="4"/>
      <c r="AQ26" s="4"/>
      <c r="AR26" s="4"/>
      <c r="AS26" s="4"/>
      <c r="AT26" s="4"/>
      <c r="AU26" s="4"/>
      <c r="AV26" s="3"/>
      <c r="AW26" s="4"/>
      <c r="AX26" s="4"/>
      <c r="AY26" s="4"/>
      <c r="AZ26" s="4"/>
      <c r="BA26" s="208"/>
      <c r="BB26" s="308"/>
      <c r="BC26" s="4"/>
      <c r="BD26" s="4"/>
      <c r="BE26" s="4"/>
      <c r="BF26" s="4"/>
      <c r="BG26" s="4"/>
      <c r="BH26" s="4"/>
      <c r="BI26" s="4"/>
      <c r="BJ26" s="4"/>
      <c r="BK26" s="4"/>
      <c r="BL26" s="4"/>
      <c r="BM26" s="4"/>
      <c r="BN26" s="4"/>
      <c r="BO26" s="4"/>
      <c r="BP26" s="4"/>
      <c r="BQ26" s="4"/>
      <c r="BR26" s="4"/>
      <c r="BS26" s="4"/>
      <c r="BT26" s="4"/>
      <c r="BU26" s="4"/>
      <c r="BV26" s="4"/>
      <c r="BW26" s="4"/>
      <c r="BX26" s="4"/>
      <c r="BY26" s="4"/>
    </row>
    <row x14ac:dyDescent="0.25" r="27" customHeight="1" ht="18.75">
      <c r="A27" s="1"/>
      <c r="B27" s="307"/>
      <c r="C27" s="53"/>
      <c r="D27" s="4"/>
      <c r="E27" s="4"/>
      <c r="F27" s="4"/>
      <c r="G27" s="134"/>
      <c r="H27" s="351" t="s">
        <v>430</v>
      </c>
      <c r="I27" s="352">
        <f>G26-12</f>
      </c>
      <c r="J27" s="4"/>
      <c r="K27" s="4"/>
      <c r="L27" s="4"/>
      <c r="M27" s="353">
        <f>IFERROR(VLOOKUP(N27,CHOOSE({1,2},'Esma Ebced'!C:C,'Esma Ebced'!B:B),2,0),"")</f>
      </c>
      <c r="N27" s="354">
        <f>'Ana Sayfa'!#REF!</f>
      </c>
      <c r="O27" s="355"/>
      <c r="P27" s="356">
        <f>IFERROR(VLOOKUP(M27,'Esma Ebced'!$B$5:$E$103,3,0),"")</f>
      </c>
      <c r="Q27" s="357">
        <f>IFERROR(VLOOKUP(M27,'Esma Ebced'!$B$5:$E$103,4,0),"")</f>
      </c>
      <c r="R27" s="358"/>
      <c r="S27" s="358"/>
      <c r="T27" s="358"/>
      <c r="U27" s="358"/>
      <c r="V27" s="358"/>
      <c r="W27" s="358"/>
      <c r="X27" s="359"/>
      <c r="Y27" s="358"/>
      <c r="Z27" s="358"/>
      <c r="AA27" s="358"/>
      <c r="AB27" s="358"/>
      <c r="AC27" s="358"/>
      <c r="AD27" s="358"/>
      <c r="AE27" s="358"/>
      <c r="AF27" s="358"/>
      <c r="AG27" s="358"/>
      <c r="AH27" s="358"/>
      <c r="AI27" s="358"/>
      <c r="AJ27" s="358"/>
      <c r="AK27" s="358"/>
      <c r="AL27" s="358"/>
      <c r="AM27" s="360"/>
      <c r="AN27" s="4"/>
      <c r="AO27" s="4"/>
      <c r="AP27" s="4"/>
      <c r="AQ27" s="4"/>
      <c r="AR27" s="4"/>
      <c r="AS27" s="4"/>
      <c r="AT27" s="4"/>
      <c r="AU27" s="4"/>
      <c r="AV27" s="3"/>
      <c r="AW27" s="4"/>
      <c r="AX27" s="4"/>
      <c r="AY27" s="4"/>
      <c r="AZ27" s="4"/>
      <c r="BA27" s="208"/>
      <c r="BB27" s="308"/>
      <c r="BC27" s="4"/>
      <c r="BD27" s="4"/>
      <c r="BE27" s="4"/>
      <c r="BF27" s="4"/>
      <c r="BG27" s="4"/>
      <c r="BH27" s="4"/>
      <c r="BI27" s="4"/>
      <c r="BJ27" s="4"/>
      <c r="BK27" s="4"/>
      <c r="BL27" s="4"/>
      <c r="BM27" s="4"/>
      <c r="BN27" s="4"/>
      <c r="BO27" s="4"/>
      <c r="BP27" s="4"/>
      <c r="BQ27" s="4"/>
      <c r="BR27" s="4"/>
      <c r="BS27" s="4"/>
      <c r="BT27" s="4"/>
      <c r="BU27" s="4"/>
      <c r="BV27" s="4"/>
      <c r="BW27" s="4"/>
      <c r="BX27" s="4"/>
      <c r="BY27" s="4"/>
    </row>
    <row x14ac:dyDescent="0.25" r="28" customHeight="1" ht="18.75">
      <c r="A28" s="1"/>
      <c r="B28" s="307"/>
      <c r="C28" s="53"/>
      <c r="D28" s="4"/>
      <c r="E28" s="4"/>
      <c r="F28" s="4"/>
      <c r="G28" s="28"/>
      <c r="H28" s="57"/>
      <c r="I28" s="38"/>
      <c r="J28" s="4"/>
      <c r="K28" s="4"/>
      <c r="L28" s="4"/>
      <c r="M28" s="353">
        <f>IFERROR(VLOOKUP(N28,CHOOSE({1,2},'Esma Ebced'!C:C,'Esma Ebced'!B:B),2,0),"")</f>
      </c>
      <c r="N28" s="354">
        <f>'Ana Sayfa'!#REF!</f>
      </c>
      <c r="O28" s="355"/>
      <c r="P28" s="356">
        <f>IFERROR(VLOOKUP(M28,'Esma Ebced'!$B$5:$E$103,3,0),"")</f>
      </c>
      <c r="Q28" s="357">
        <f>IFERROR(VLOOKUP(M28,'Esma Ebced'!$B$5:$E$103,4,0),"")</f>
      </c>
      <c r="R28" s="358"/>
      <c r="S28" s="358"/>
      <c r="T28" s="358"/>
      <c r="U28" s="358"/>
      <c r="V28" s="358"/>
      <c r="W28" s="358"/>
      <c r="X28" s="359"/>
      <c r="Y28" s="358"/>
      <c r="Z28" s="358"/>
      <c r="AA28" s="358"/>
      <c r="AB28" s="358"/>
      <c r="AC28" s="358"/>
      <c r="AD28" s="358"/>
      <c r="AE28" s="358"/>
      <c r="AF28" s="358"/>
      <c r="AG28" s="358"/>
      <c r="AH28" s="358"/>
      <c r="AI28" s="358"/>
      <c r="AJ28" s="358"/>
      <c r="AK28" s="358"/>
      <c r="AL28" s="358"/>
      <c r="AM28" s="360"/>
      <c r="AN28" s="4"/>
      <c r="AO28" s="4"/>
      <c r="AP28" s="4"/>
      <c r="AQ28" s="4"/>
      <c r="AR28" s="4"/>
      <c r="AS28" s="4"/>
      <c r="AT28" s="4"/>
      <c r="AU28" s="4"/>
      <c r="AV28" s="3"/>
      <c r="AW28" s="4"/>
      <c r="AX28" s="4"/>
      <c r="AY28" s="4"/>
      <c r="AZ28" s="4"/>
      <c r="BA28" s="208"/>
      <c r="BB28" s="308"/>
      <c r="BC28" s="4"/>
      <c r="BD28" s="4"/>
      <c r="BE28" s="4"/>
      <c r="BF28" s="4"/>
      <c r="BG28" s="4"/>
      <c r="BH28" s="4"/>
      <c r="BI28" s="4"/>
      <c r="BJ28" s="4"/>
      <c r="BK28" s="4"/>
      <c r="BL28" s="4"/>
      <c r="BM28" s="4"/>
      <c r="BN28" s="4"/>
      <c r="BO28" s="4"/>
      <c r="BP28" s="4"/>
      <c r="BQ28" s="4"/>
      <c r="BR28" s="4"/>
      <c r="BS28" s="4"/>
      <c r="BT28" s="4"/>
      <c r="BU28" s="4"/>
      <c r="BV28" s="4"/>
      <c r="BW28" s="4"/>
      <c r="BX28" s="4"/>
      <c r="BY28" s="4"/>
    </row>
    <row x14ac:dyDescent="0.25" r="29" customHeight="1" ht="18.75">
      <c r="A29" s="1"/>
      <c r="B29" s="307"/>
      <c r="C29" s="361"/>
      <c r="D29" s="304"/>
      <c r="E29" s="304"/>
      <c r="F29" s="304"/>
      <c r="G29" s="108"/>
      <c r="H29" s="362"/>
      <c r="I29" s="363"/>
      <c r="J29" s="304"/>
      <c r="K29" s="304"/>
      <c r="L29" s="304"/>
      <c r="M29" s="353">
        <f>IFERROR(VLOOKUP(N29,CHOOSE({1,2},'Esma Ebced'!C:C,'Esma Ebced'!B:B),2,0),"")</f>
      </c>
      <c r="N29" s="354">
        <f>'Ana Sayfa'!#REF!</f>
      </c>
      <c r="O29" s="355"/>
      <c r="P29" s="356">
        <f>IFERROR(VLOOKUP(M29,'Esma Ebced'!$B$5:$E$103,3,0),)</f>
      </c>
      <c r="Q29" s="357">
        <f>IFERROR(VLOOKUP(M29,'Esma Ebced'!$B$5:$E$103,4,0),"")</f>
      </c>
      <c r="R29" s="358"/>
      <c r="S29" s="358"/>
      <c r="T29" s="358"/>
      <c r="U29" s="358"/>
      <c r="V29" s="358"/>
      <c r="W29" s="358"/>
      <c r="X29" s="359"/>
      <c r="Y29" s="358"/>
      <c r="Z29" s="358"/>
      <c r="AA29" s="358"/>
      <c r="AB29" s="358"/>
      <c r="AC29" s="358"/>
      <c r="AD29" s="358"/>
      <c r="AE29" s="358"/>
      <c r="AF29" s="358"/>
      <c r="AG29" s="358"/>
      <c r="AH29" s="358"/>
      <c r="AI29" s="358"/>
      <c r="AJ29" s="358"/>
      <c r="AK29" s="358"/>
      <c r="AL29" s="358"/>
      <c r="AM29" s="360"/>
      <c r="AN29" s="304"/>
      <c r="AO29" s="304"/>
      <c r="AP29" s="304"/>
      <c r="AQ29" s="304"/>
      <c r="AR29" s="304"/>
      <c r="AS29" s="304"/>
      <c r="AT29" s="304"/>
      <c r="AU29" s="304"/>
      <c r="AV29" s="305"/>
      <c r="AW29" s="304"/>
      <c r="AX29" s="304"/>
      <c r="AY29" s="304"/>
      <c r="AZ29" s="304"/>
      <c r="BA29" s="306"/>
      <c r="BB29" s="308"/>
      <c r="BC29" s="4"/>
      <c r="BD29" s="4"/>
      <c r="BE29" s="4"/>
      <c r="BF29" s="4"/>
      <c r="BG29" s="4"/>
      <c r="BH29" s="4"/>
      <c r="BI29" s="4"/>
      <c r="BJ29" s="4"/>
      <c r="BK29" s="4"/>
      <c r="BL29" s="4"/>
      <c r="BM29" s="4"/>
      <c r="BN29" s="4"/>
      <c r="BO29" s="4"/>
      <c r="BP29" s="4"/>
      <c r="BQ29" s="4"/>
      <c r="BR29" s="4"/>
      <c r="BS29" s="4"/>
      <c r="BT29" s="4"/>
      <c r="BU29" s="4"/>
      <c r="BV29" s="4"/>
      <c r="BW29" s="4"/>
      <c r="BX29" s="4"/>
      <c r="BY29" s="4"/>
    </row>
    <row x14ac:dyDescent="0.25" r="30" customHeight="1" ht="18.75">
      <c r="A30" s="1"/>
      <c r="B30" s="307"/>
      <c r="C30" s="364"/>
      <c r="D30" s="308"/>
      <c r="E30" s="308"/>
      <c r="F30" s="308"/>
      <c r="G30" s="308"/>
      <c r="H30" s="308"/>
      <c r="I30" s="308" t="s">
        <v>431</v>
      </c>
      <c r="J30" s="308"/>
      <c r="K30" s="308"/>
      <c r="L30" s="308"/>
      <c r="M30" s="309"/>
      <c r="N30" s="309"/>
      <c r="O30" s="308"/>
      <c r="P30" s="309"/>
      <c r="Q30" s="308"/>
      <c r="R30" s="308"/>
      <c r="S30" s="308"/>
      <c r="T30" s="308"/>
      <c r="U30" s="308"/>
      <c r="V30" s="308"/>
      <c r="W30" s="308"/>
      <c r="X30" s="309"/>
      <c r="Y30" s="308"/>
      <c r="Z30" s="308"/>
      <c r="AA30" s="308"/>
      <c r="AB30" s="308"/>
      <c r="AC30" s="308"/>
      <c r="AD30" s="308"/>
      <c r="AE30" s="308"/>
      <c r="AF30" s="308"/>
      <c r="AG30" s="308"/>
      <c r="AH30" s="308"/>
      <c r="AI30" s="308"/>
      <c r="AJ30" s="308"/>
      <c r="AK30" s="308"/>
      <c r="AL30" s="308"/>
      <c r="AM30" s="308"/>
      <c r="AN30" s="308"/>
      <c r="AO30" s="308"/>
      <c r="AP30" s="308"/>
      <c r="AQ30" s="308"/>
      <c r="AR30" s="308"/>
      <c r="AS30" s="308"/>
      <c r="AT30" s="308"/>
      <c r="AU30" s="308"/>
      <c r="AV30" s="309"/>
      <c r="AW30" s="308"/>
      <c r="AX30" s="308"/>
      <c r="AY30" s="308"/>
      <c r="AZ30" s="308"/>
      <c r="BA30" s="308"/>
      <c r="BB30" s="308"/>
      <c r="BC30" s="4"/>
      <c r="BD30" s="4"/>
      <c r="BE30" s="4"/>
      <c r="BF30" s="4"/>
      <c r="BG30" s="4"/>
      <c r="BH30" s="4"/>
      <c r="BI30" s="4"/>
      <c r="BJ30" s="4"/>
      <c r="BK30" s="4"/>
      <c r="BL30" s="4"/>
      <c r="BM30" s="4"/>
      <c r="BN30" s="4"/>
      <c r="BO30" s="4"/>
      <c r="BP30" s="4"/>
      <c r="BQ30" s="4"/>
      <c r="BR30" s="4"/>
      <c r="BS30" s="4"/>
      <c r="BT30" s="4"/>
      <c r="BU30" s="4"/>
      <c r="BV30" s="4"/>
      <c r="BW30" s="4"/>
      <c r="BX30" s="4"/>
      <c r="BY30" s="4"/>
    </row>
    <row x14ac:dyDescent="0.25" r="31" customHeight="1" ht="7.5">
      <c r="A31" s="1"/>
      <c r="B31" s="1"/>
      <c r="C31" s="365"/>
      <c r="D31" s="4"/>
      <c r="E31" s="4"/>
      <c r="F31" s="4"/>
      <c r="G31" s="4"/>
      <c r="H31" s="4"/>
      <c r="I31" s="4"/>
      <c r="J31" s="4"/>
      <c r="K31" s="4"/>
      <c r="L31" s="4"/>
      <c r="M31" s="3"/>
      <c r="N31" s="3"/>
      <c r="O31" s="4"/>
      <c r="P31" s="3"/>
      <c r="Q31" s="4"/>
      <c r="R31" s="4"/>
      <c r="S31" s="4"/>
      <c r="T31" s="4"/>
      <c r="U31" s="4"/>
      <c r="V31" s="4"/>
      <c r="W31" s="4"/>
      <c r="X31" s="3"/>
      <c r="Y31" s="4"/>
      <c r="Z31" s="4"/>
      <c r="AA31" s="4"/>
      <c r="AB31" s="4"/>
      <c r="AC31" s="4"/>
      <c r="AD31" s="4"/>
      <c r="AE31" s="4"/>
      <c r="AF31" s="4"/>
      <c r="AG31" s="4"/>
      <c r="AH31" s="4"/>
      <c r="AI31" s="4"/>
      <c r="AJ31" s="4"/>
      <c r="AK31" s="4"/>
      <c r="AL31" s="4"/>
      <c r="AM31" s="4"/>
      <c r="AN31" s="4"/>
      <c r="AO31" s="4"/>
      <c r="AP31" s="4"/>
      <c r="AQ31" s="4"/>
      <c r="AR31" s="4"/>
      <c r="AS31" s="4"/>
      <c r="AT31" s="4"/>
      <c r="AU31" s="4"/>
      <c r="AV31" s="3"/>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row>
    <row x14ac:dyDescent="0.25" r="32" customHeight="1" ht="18.75">
      <c r="A32" s="1"/>
      <c r="B32" s="1"/>
      <c r="C32" s="2"/>
      <c r="D32" s="4"/>
      <c r="E32" s="4"/>
      <c r="F32" s="4"/>
      <c r="G32" s="4"/>
      <c r="H32" s="4"/>
      <c r="I32" s="4"/>
      <c r="J32" s="4"/>
      <c r="K32" s="4"/>
      <c r="L32" s="4"/>
      <c r="M32" s="3"/>
      <c r="N32" s="3"/>
      <c r="O32" s="4"/>
      <c r="P32" s="3"/>
      <c r="Q32" s="4"/>
      <c r="R32" s="4"/>
      <c r="S32" s="4"/>
      <c r="T32" s="4"/>
      <c r="U32" s="4"/>
      <c r="V32" s="4"/>
      <c r="W32" s="4"/>
      <c r="X32" s="3"/>
      <c r="Y32" s="4"/>
      <c r="Z32" s="4"/>
      <c r="AA32" s="4"/>
      <c r="AB32" s="4"/>
      <c r="AC32" s="4"/>
      <c r="AD32" s="4"/>
      <c r="AE32" s="4"/>
      <c r="AF32" s="4"/>
      <c r="AG32" s="4"/>
      <c r="AH32" s="4"/>
      <c r="AI32" s="4"/>
      <c r="AJ32" s="4"/>
      <c r="AK32" s="4"/>
      <c r="AL32" s="4"/>
      <c r="AM32" s="4"/>
      <c r="AN32" s="4"/>
      <c r="AO32" s="4"/>
      <c r="AP32" s="4"/>
      <c r="AQ32" s="4"/>
      <c r="AR32" s="4"/>
      <c r="AS32" s="4"/>
      <c r="AT32" s="4"/>
      <c r="AU32" s="4"/>
      <c r="AV32" s="3"/>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row>
    <row x14ac:dyDescent="0.25" r="33" customHeight="1" ht="18.75">
      <c r="A33" s="1"/>
      <c r="B33" s="1"/>
      <c r="C33" s="2"/>
      <c r="D33" s="4"/>
      <c r="E33" s="4"/>
      <c r="F33" s="4"/>
      <c r="G33" s="4"/>
      <c r="H33" s="4"/>
      <c r="I33" s="4"/>
      <c r="J33" s="4"/>
      <c r="K33" s="4"/>
      <c r="L33" s="4"/>
      <c r="M33" s="3"/>
      <c r="N33" s="3"/>
      <c r="O33" s="4"/>
      <c r="P33" s="3"/>
      <c r="Q33" s="4"/>
      <c r="R33" s="4"/>
      <c r="S33" s="4"/>
      <c r="T33" s="4"/>
      <c r="U33" s="4"/>
      <c r="V33" s="4"/>
      <c r="W33" s="4"/>
      <c r="X33" s="3"/>
      <c r="Y33" s="4"/>
      <c r="Z33" s="4"/>
      <c r="AA33" s="4"/>
      <c r="AB33" s="4"/>
      <c r="AC33" s="4"/>
      <c r="AD33" s="4"/>
      <c r="AE33" s="4"/>
      <c r="AF33" s="4"/>
      <c r="AG33" s="4"/>
      <c r="AH33" s="4"/>
      <c r="AI33" s="4"/>
      <c r="AJ33" s="4"/>
      <c r="AK33" s="4"/>
      <c r="AL33" s="4"/>
      <c r="AM33" s="4"/>
      <c r="AN33" s="4"/>
      <c r="AO33" s="4"/>
      <c r="AP33" s="4"/>
      <c r="AQ33" s="4"/>
      <c r="AR33" s="4"/>
      <c r="AS33" s="4"/>
      <c r="AT33" s="4"/>
      <c r="AU33" s="4"/>
      <c r="AV33" s="3"/>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row>
    <row x14ac:dyDescent="0.25" r="34" customHeight="1" ht="18.75">
      <c r="A34" s="1"/>
      <c r="B34" s="1"/>
      <c r="C34" s="2"/>
      <c r="D34" s="4"/>
      <c r="E34" s="4"/>
      <c r="F34" s="4"/>
      <c r="G34" s="4"/>
      <c r="H34" s="4"/>
      <c r="I34" s="4"/>
      <c r="J34" s="4"/>
      <c r="K34" s="4"/>
      <c r="L34" s="4"/>
      <c r="M34" s="3"/>
      <c r="N34" s="3"/>
      <c r="O34" s="4"/>
      <c r="P34" s="3"/>
      <c r="Q34" s="4"/>
      <c r="R34" s="4"/>
      <c r="S34" s="4"/>
      <c r="T34" s="4"/>
      <c r="U34" s="4"/>
      <c r="V34" s="4"/>
      <c r="W34" s="4"/>
      <c r="X34" s="3"/>
      <c r="Y34" s="4"/>
      <c r="Z34" s="4"/>
      <c r="AA34" s="4"/>
      <c r="AB34" s="54"/>
      <c r="AC34" s="4"/>
      <c r="AD34" s="4"/>
      <c r="AE34" s="4"/>
      <c r="AF34" s="4"/>
      <c r="AG34" s="4"/>
      <c r="AH34" s="4"/>
      <c r="AI34" s="4"/>
      <c r="AJ34" s="4"/>
      <c r="AK34" s="4"/>
      <c r="AL34" s="4"/>
      <c r="AM34" s="4"/>
      <c r="AN34" s="4"/>
      <c r="AO34" s="4"/>
      <c r="AP34" s="4"/>
      <c r="AQ34" s="4"/>
      <c r="AR34" s="4"/>
      <c r="AS34" s="4"/>
      <c r="AT34" s="4"/>
      <c r="AU34" s="4"/>
      <c r="AV34" s="3"/>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row>
  </sheetData>
  <mergeCells count="26">
    <mergeCell ref="C2:BA2"/>
    <mergeCell ref="F3:AN3"/>
    <mergeCell ref="C13:BA13"/>
    <mergeCell ref="M15:V15"/>
    <mergeCell ref="AK15:AT15"/>
    <mergeCell ref="V16:W16"/>
    <mergeCell ref="X16:AB16"/>
    <mergeCell ref="AV16:BA16"/>
    <mergeCell ref="C17:D17"/>
    <mergeCell ref="E17:O17"/>
    <mergeCell ref="R17:W17"/>
    <mergeCell ref="X17:AB17"/>
    <mergeCell ref="AD17:AM17"/>
    <mergeCell ref="AO17:AU17"/>
    <mergeCell ref="AV17:BA17"/>
    <mergeCell ref="N25:O25"/>
    <mergeCell ref="Q25:S25"/>
    <mergeCell ref="G26:G27"/>
    <mergeCell ref="N26:O26"/>
    <mergeCell ref="Q26:AM26"/>
    <mergeCell ref="N27:O27"/>
    <mergeCell ref="Q27:AM27"/>
    <mergeCell ref="N28:O28"/>
    <mergeCell ref="Q28:AM28"/>
    <mergeCell ref="N29:O29"/>
    <mergeCell ref="Q29:AM2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Y62"/>
  <sheetViews>
    <sheetView workbookViewId="0"/>
  </sheetViews>
  <sheetFormatPr defaultRowHeight="15" x14ac:dyDescent="0.25"/>
  <cols>
    <col min="1" max="1" style="157" width="11.147857142857141" customWidth="1" bestFit="1"/>
    <col min="2" max="2" style="157" width="11.147857142857141" customWidth="1" bestFit="1"/>
    <col min="3" max="3" style="157" width="18.719285714285714" customWidth="1" bestFit="1"/>
    <col min="4" max="4" style="158" width="15.005" customWidth="1" bestFit="1"/>
    <col min="5" max="5" style="158" width="6.2907142857142855" customWidth="1" bestFit="1"/>
    <col min="6" max="6" style="158" width="6.005" customWidth="1" bestFit="1"/>
    <col min="7" max="7" style="158" width="9.862142857142858" customWidth="1" bestFit="1"/>
    <col min="8" max="8" style="158" width="10.719285714285713" customWidth="1" bestFit="1"/>
    <col min="9" max="9" style="158" width="9.43357142857143" customWidth="1" bestFit="1"/>
    <col min="10" max="10" style="158" width="7.862142857142857" customWidth="1" bestFit="1"/>
    <col min="11" max="11" style="158" width="11.005" customWidth="1" bestFit="1"/>
    <col min="12" max="12" style="158" width="9.719285714285713" customWidth="1" bestFit="1"/>
    <col min="13" max="13" style="158" width="13.862142857142858" customWidth="1" bestFit="1"/>
    <col min="14" max="14" style="158" width="9.719285714285713" customWidth="1" bestFit="1"/>
    <col min="15" max="15" style="158" width="9.719285714285713" customWidth="1" bestFit="1"/>
    <col min="16" max="16" style="158" width="9.719285714285713" customWidth="1" bestFit="1"/>
    <col min="17" max="17" style="158" width="9.005" customWidth="1" bestFit="1"/>
    <col min="18" max="18" style="158" width="6.719285714285714" customWidth="1" bestFit="1"/>
    <col min="19" max="19" style="158" width="10.005" customWidth="1" bestFit="1"/>
    <col min="20" max="20" style="158" width="7.147857142857143" customWidth="1" bestFit="1"/>
    <col min="21" max="21" style="158" width="10.719285714285713" customWidth="1" bestFit="1"/>
    <col min="22" max="22" style="158" width="8.862142857142858" customWidth="1" bestFit="1"/>
    <col min="23" max="23" style="158" width="12.862142857142858" customWidth="1" bestFit="1"/>
    <col min="24" max="24" style="158" width="15.147857142857141" customWidth="1" bestFit="1"/>
    <col min="25" max="25" style="158" width="11.43357142857143" customWidth="1" bestFit="1"/>
    <col min="26" max="26" style="158" width="12.005" customWidth="1" bestFit="1"/>
    <col min="27" max="27" style="158" width="9.290714285714287" customWidth="1" bestFit="1"/>
    <col min="28" max="28" style="158" width="9.147857142857141" customWidth="1" bestFit="1"/>
    <col min="29" max="29" style="158" width="8.576428571428572" customWidth="1" bestFit="1"/>
    <col min="30" max="30" style="158" width="10.290714285714287" customWidth="1" bestFit="1"/>
    <col min="31" max="31" style="158" width="10.147857142857141" customWidth="1" bestFit="1"/>
    <col min="32" max="32" style="158" width="11.290714285714287" customWidth="1" bestFit="1"/>
    <col min="33" max="33" style="158" width="8.719285714285713" customWidth="1" bestFit="1"/>
    <col min="34" max="34" style="158" width="11.005" customWidth="1" bestFit="1"/>
    <col min="35" max="35" style="158" width="12.147857142857141" customWidth="1" bestFit="1"/>
    <col min="36" max="36" style="158" width="12.290714285714287" customWidth="1" bestFit="1"/>
    <col min="37" max="37" style="158" width="10.862142857142858" customWidth="1" bestFit="1"/>
    <col min="38" max="38" style="158" width="9.719285714285713" customWidth="1" bestFit="1"/>
    <col min="39" max="39" style="158" width="7.719285714285714" customWidth="1" bestFit="1"/>
    <col min="40" max="40" style="158" width="9.43357142857143" customWidth="1" bestFit="1"/>
    <col min="41" max="41" style="158" width="8.719285714285713" customWidth="1" bestFit="1"/>
    <col min="42" max="42" style="158" width="7.719285714285714" customWidth="1" bestFit="1"/>
    <col min="43" max="43" style="158" width="7.719285714285714" customWidth="1" bestFit="1"/>
    <col min="44" max="44" style="158" width="7.719285714285714" customWidth="1" bestFit="1"/>
    <col min="45" max="45" style="158" width="7.719285714285714" customWidth="1" bestFit="1"/>
    <col min="46" max="46" style="158" width="7.719285714285714" customWidth="1" bestFit="1"/>
    <col min="47" max="47" style="158" width="11.290714285714287" customWidth="1" bestFit="1"/>
    <col min="48" max="48" style="158" width="7.719285714285714" customWidth="1" bestFit="1"/>
    <col min="49" max="49" style="158" width="11.43357142857143" customWidth="1" bestFit="1"/>
    <col min="50" max="50" style="158" width="7.719285714285714" customWidth="1" bestFit="1"/>
    <col min="51" max="51" style="158" width="7.719285714285714" customWidth="1" bestFit="1"/>
    <col min="52" max="52" style="158" width="9.862142857142858" customWidth="1" bestFit="1"/>
    <col min="53" max="53" style="158" width="8.43357142857143" customWidth="1" bestFit="1"/>
    <col min="54" max="54" style="158" width="9.147857142857141" customWidth="1" bestFit="1"/>
    <col min="55" max="55" style="158" width="9.147857142857141" customWidth="1" bestFit="1"/>
    <col min="56" max="56" style="158" width="9.147857142857141" customWidth="1" bestFit="1"/>
    <col min="57" max="57" style="158" width="9.147857142857141" customWidth="1" bestFit="1"/>
    <col min="58" max="58" style="158" width="9.147857142857141" customWidth="1" bestFit="1"/>
    <col min="59" max="59" style="158" width="9.147857142857141" customWidth="1" bestFit="1"/>
    <col min="60" max="60" style="158" width="9.147857142857141" customWidth="1" bestFit="1"/>
    <col min="61" max="61" style="158" width="9.147857142857141" customWidth="1" bestFit="1"/>
    <col min="62" max="62" style="158" width="9.147857142857141" customWidth="1" bestFit="1"/>
    <col min="63" max="63" style="158" width="9.147857142857141" customWidth="1" bestFit="1"/>
    <col min="64" max="64" style="158" width="9.147857142857141" customWidth="1" bestFit="1"/>
    <col min="65" max="65" style="158" width="9.147857142857141" customWidth="1" bestFit="1"/>
    <col min="66" max="66" style="158" width="11.862142857142858" customWidth="1" bestFit="1"/>
    <col min="67" max="67" style="158" width="9.147857142857141" customWidth="1" bestFit="1"/>
    <col min="68" max="68" style="158" width="9.147857142857141" customWidth="1" bestFit="1"/>
    <col min="69" max="69" style="158" width="11.005" customWidth="1" bestFit="1"/>
    <col min="70" max="70" style="158" width="13.576428571428572" customWidth="1" bestFit="1"/>
    <col min="71" max="71" style="158" width="13.576428571428572" customWidth="1" bestFit="1"/>
    <col min="72" max="72" style="158" width="13.576428571428572" customWidth="1" bestFit="1"/>
    <col min="73" max="73" style="158" width="13.576428571428572" customWidth="1" bestFit="1"/>
    <col min="74" max="74" style="158" width="13.576428571428572" customWidth="1" bestFit="1"/>
    <col min="75" max="75" style="158" width="13.576428571428572" customWidth="1" bestFit="1"/>
    <col min="76" max="76" style="158" width="13.576428571428572" customWidth="1" bestFit="1"/>
    <col min="77" max="77" style="158" width="13.576428571428572" customWidth="1" bestFit="1"/>
  </cols>
  <sheetData>
    <row x14ac:dyDescent="0.25" r="1" customHeight="1" ht="18.75">
      <c r="A1" s="178"/>
      <c r="B1" s="1"/>
      <c r="C1" s="2"/>
      <c r="D1" s="3"/>
      <c r="E1" s="4"/>
      <c r="F1" s="3"/>
      <c r="G1" s="4"/>
      <c r="H1" s="4"/>
      <c r="I1" s="4"/>
      <c r="J1" s="4"/>
      <c r="K1" s="4"/>
      <c r="L1" s="4"/>
      <c r="M1" s="4"/>
      <c r="N1" s="4"/>
      <c r="O1" s="3"/>
      <c r="P1" s="4"/>
      <c r="Q1" s="3"/>
      <c r="R1" s="4"/>
      <c r="S1" s="4"/>
      <c r="T1" s="4"/>
      <c r="U1" s="3"/>
      <c r="V1" s="4"/>
      <c r="W1" s="4"/>
      <c r="X1" s="4"/>
      <c r="Y1" s="3"/>
      <c r="Z1" s="3"/>
      <c r="AA1" s="4"/>
      <c r="AB1" s="3"/>
      <c r="AC1" s="3"/>
      <c r="AD1" s="4"/>
      <c r="AE1" s="4"/>
      <c r="AF1" s="3"/>
      <c r="AG1" s="4"/>
      <c r="AH1" s="4"/>
      <c r="AI1" s="4"/>
      <c r="AJ1" s="4"/>
      <c r="AK1" s="4"/>
      <c r="AL1" s="4"/>
      <c r="AM1" s="4"/>
      <c r="AN1" s="4"/>
      <c r="AO1" s="4"/>
      <c r="AP1" s="4"/>
      <c r="AQ1" s="4"/>
      <c r="AR1" s="4"/>
      <c r="AS1" s="4"/>
      <c r="AT1" s="4"/>
      <c r="AU1" s="4"/>
      <c r="AV1" s="3"/>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row>
    <row x14ac:dyDescent="0.25" r="2" customHeight="1" ht="18.75">
      <c r="A2" s="1"/>
      <c r="B2" s="1"/>
      <c r="C2" s="1"/>
      <c r="D2" s="3"/>
      <c r="E2" s="4"/>
      <c r="F2" s="3"/>
      <c r="G2" s="4"/>
      <c r="H2" s="4"/>
      <c r="I2" s="4"/>
      <c r="J2" s="4"/>
      <c r="K2" s="4"/>
      <c r="L2" s="4"/>
      <c r="M2" s="4"/>
      <c r="N2" s="4"/>
      <c r="O2" s="3"/>
      <c r="P2" s="4"/>
      <c r="Q2" s="3"/>
      <c r="R2" s="4"/>
      <c r="S2" s="4"/>
      <c r="T2" s="4"/>
      <c r="U2" s="3"/>
      <c r="V2" s="4"/>
      <c r="W2" s="4"/>
      <c r="X2" s="4"/>
      <c r="Y2" s="3"/>
      <c r="Z2" s="3"/>
      <c r="AA2" s="4"/>
      <c r="AB2" s="3"/>
      <c r="AC2" s="3"/>
      <c r="AD2" s="4"/>
      <c r="AE2" s="4"/>
      <c r="AF2" s="3"/>
      <c r="AG2" s="4"/>
      <c r="AH2" s="4"/>
      <c r="AI2" s="4"/>
      <c r="AJ2" s="4"/>
      <c r="AK2" s="4"/>
      <c r="AL2" s="4"/>
      <c r="AM2" s="4"/>
      <c r="AN2" s="4"/>
      <c r="AO2" s="4"/>
      <c r="AP2" s="4"/>
      <c r="AQ2" s="4"/>
      <c r="AR2" s="4"/>
      <c r="AS2" s="4"/>
      <c r="AT2" s="4"/>
      <c r="AU2" s="4"/>
      <c r="AV2" s="3"/>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row>
    <row x14ac:dyDescent="0.25" r="3" customHeight="1" ht="18.75">
      <c r="A3" s="1"/>
      <c r="B3" s="1"/>
      <c r="C3" s="1"/>
      <c r="D3" s="3"/>
      <c r="E3" s="4"/>
      <c r="F3" s="3"/>
      <c r="G3" s="4"/>
      <c r="H3" s="4"/>
      <c r="I3" s="4"/>
      <c r="J3" s="4"/>
      <c r="K3" s="4"/>
      <c r="L3" s="4"/>
      <c r="M3" s="4"/>
      <c r="N3" s="4"/>
      <c r="O3" s="3"/>
      <c r="P3" s="4"/>
      <c r="Q3" s="3"/>
      <c r="R3" s="4"/>
      <c r="S3" s="4"/>
      <c r="T3" s="4"/>
      <c r="U3" s="3"/>
      <c r="V3" s="4"/>
      <c r="W3" s="4"/>
      <c r="X3" s="4"/>
      <c r="Y3" s="3"/>
      <c r="Z3" s="3"/>
      <c r="AA3" s="4"/>
      <c r="AB3" s="3"/>
      <c r="AC3" s="3"/>
      <c r="AD3" s="4"/>
      <c r="AE3" s="4"/>
      <c r="AF3" s="3"/>
      <c r="AG3" s="4"/>
      <c r="AH3" s="4"/>
      <c r="AI3" s="4"/>
      <c r="AJ3" s="4"/>
      <c r="AK3" s="4"/>
      <c r="AL3" s="4"/>
      <c r="AM3" s="4"/>
      <c r="AN3" s="4"/>
      <c r="AO3" s="4"/>
      <c r="AP3" s="4"/>
      <c r="AQ3" s="4"/>
      <c r="AR3" s="4"/>
      <c r="AS3" s="4"/>
      <c r="AT3" s="4"/>
      <c r="AU3" s="4"/>
      <c r="AV3" s="3"/>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row>
    <row x14ac:dyDescent="0.25" r="4" customHeight="1" ht="18.75">
      <c r="A4" s="1"/>
      <c r="B4" s="1"/>
      <c r="C4" s="1"/>
      <c r="D4" s="3"/>
      <c r="E4" s="4"/>
      <c r="F4" s="3"/>
      <c r="G4" s="4"/>
      <c r="H4" s="4"/>
      <c r="I4" s="4"/>
      <c r="J4" s="4"/>
      <c r="K4" s="4"/>
      <c r="L4" s="4"/>
      <c r="M4" s="4"/>
      <c r="N4" s="4"/>
      <c r="O4" s="3"/>
      <c r="P4" s="4"/>
      <c r="Q4" s="3"/>
      <c r="R4" s="4"/>
      <c r="S4" s="4"/>
      <c r="T4" s="4"/>
      <c r="U4" s="3"/>
      <c r="V4" s="4"/>
      <c r="W4" s="4"/>
      <c r="X4" s="4"/>
      <c r="Y4" s="3"/>
      <c r="Z4" s="3"/>
      <c r="AA4" s="4"/>
      <c r="AB4" s="3"/>
      <c r="AC4" s="3"/>
      <c r="AD4" s="4"/>
      <c r="AE4" s="4"/>
      <c r="AF4" s="3"/>
      <c r="AG4" s="4"/>
      <c r="AH4" s="4"/>
      <c r="AI4" s="4"/>
      <c r="AJ4" s="4"/>
      <c r="AK4" s="4"/>
      <c r="AL4" s="4"/>
      <c r="AM4" s="4"/>
      <c r="AN4" s="4"/>
      <c r="AO4" s="4"/>
      <c r="AP4" s="4"/>
      <c r="AQ4" s="4"/>
      <c r="AR4" s="4"/>
      <c r="AS4" s="4"/>
      <c r="AT4" s="4"/>
      <c r="AU4" s="4"/>
      <c r="AV4" s="3"/>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row>
    <row x14ac:dyDescent="0.25" r="5" customHeight="1" ht="18.75">
      <c r="A5" s="1"/>
      <c r="B5" s="1"/>
      <c r="C5" s="1"/>
      <c r="D5" s="3"/>
      <c r="E5" s="4"/>
      <c r="F5" s="3"/>
      <c r="G5" s="179" t="s">
        <v>385</v>
      </c>
      <c r="H5" s="180"/>
      <c r="I5" s="180"/>
      <c r="J5" s="180"/>
      <c r="K5" s="180"/>
      <c r="L5" s="180"/>
      <c r="M5" s="180"/>
      <c r="N5" s="180"/>
      <c r="O5" s="181"/>
      <c r="P5" s="180"/>
      <c r="Q5" s="181"/>
      <c r="R5" s="180"/>
      <c r="S5" s="180"/>
      <c r="T5" s="180"/>
      <c r="U5" s="181"/>
      <c r="V5" s="180"/>
      <c r="W5" s="180"/>
      <c r="X5" s="180"/>
      <c r="Y5" s="181"/>
      <c r="Z5" s="181"/>
      <c r="AA5" s="180"/>
      <c r="AB5" s="181"/>
      <c r="AC5" s="181"/>
      <c r="AD5" s="180"/>
      <c r="AE5" s="180"/>
      <c r="AF5" s="181"/>
      <c r="AG5" s="180"/>
      <c r="AH5" s="180"/>
      <c r="AI5" s="180"/>
      <c r="AJ5" s="180"/>
      <c r="AK5" s="180"/>
      <c r="AL5" s="180"/>
      <c r="AM5" s="180"/>
      <c r="AN5" s="180"/>
      <c r="AO5" s="180"/>
      <c r="AP5" s="180"/>
      <c r="AQ5" s="180"/>
      <c r="AR5" s="180"/>
      <c r="AS5" s="180"/>
      <c r="AT5" s="180"/>
      <c r="AU5" s="180"/>
      <c r="AV5" s="181"/>
      <c r="AW5" s="182"/>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row>
    <row x14ac:dyDescent="0.25" r="6" customHeight="1" ht="18.75">
      <c r="A6" s="1"/>
      <c r="B6" s="1"/>
      <c r="C6" s="1"/>
      <c r="D6" s="3"/>
      <c r="E6" s="4"/>
      <c r="F6" s="3"/>
      <c r="G6" s="183"/>
      <c r="H6" s="184"/>
      <c r="I6" s="184"/>
      <c r="J6" s="184"/>
      <c r="K6" s="184"/>
      <c r="L6" s="184"/>
      <c r="M6" s="184"/>
      <c r="N6" s="184"/>
      <c r="O6" s="185"/>
      <c r="P6" s="184"/>
      <c r="Q6" s="185"/>
      <c r="R6" s="184"/>
      <c r="S6" s="184"/>
      <c r="T6" s="184"/>
      <c r="U6" s="185"/>
      <c r="V6" s="184"/>
      <c r="W6" s="184"/>
      <c r="X6" s="184"/>
      <c r="Y6" s="185"/>
      <c r="Z6" s="185"/>
      <c r="AA6" s="184"/>
      <c r="AB6" s="185"/>
      <c r="AC6" s="185"/>
      <c r="AD6" s="184"/>
      <c r="AE6" s="184"/>
      <c r="AF6" s="185"/>
      <c r="AG6" s="184"/>
      <c r="AH6" s="184"/>
      <c r="AI6" s="184"/>
      <c r="AJ6" s="184"/>
      <c r="AK6" s="184"/>
      <c r="AL6" s="184"/>
      <c r="AM6" s="184"/>
      <c r="AN6" s="184"/>
      <c r="AO6" s="184"/>
      <c r="AP6" s="184"/>
      <c r="AQ6" s="184"/>
      <c r="AR6" s="184"/>
      <c r="AS6" s="184"/>
      <c r="AT6" s="184"/>
      <c r="AU6" s="184"/>
      <c r="AV6" s="185"/>
      <c r="AW6" s="186"/>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row>
    <row x14ac:dyDescent="0.25" r="7" customHeight="1" ht="18.75">
      <c r="A7" s="1"/>
      <c r="B7" s="1"/>
      <c r="C7" s="1"/>
      <c r="D7" s="3"/>
      <c r="E7" s="4"/>
      <c r="F7" s="3"/>
      <c r="G7" s="187"/>
      <c r="H7" s="188"/>
      <c r="I7" s="188"/>
      <c r="J7" s="188"/>
      <c r="K7" s="188"/>
      <c r="L7" s="188"/>
      <c r="M7" s="188"/>
      <c r="N7" s="188"/>
      <c r="O7" s="189"/>
      <c r="P7" s="188"/>
      <c r="Q7" s="189"/>
      <c r="R7" s="188"/>
      <c r="S7" s="188"/>
      <c r="T7" s="188"/>
      <c r="U7" s="189"/>
      <c r="V7" s="188"/>
      <c r="W7" s="188"/>
      <c r="X7" s="188"/>
      <c r="Y7" s="189"/>
      <c r="Z7" s="189"/>
      <c r="AA7" s="188"/>
      <c r="AB7" s="189"/>
      <c r="AC7" s="189"/>
      <c r="AD7" s="188"/>
      <c r="AE7" s="188"/>
      <c r="AF7" s="189"/>
      <c r="AG7" s="188"/>
      <c r="AH7" s="188"/>
      <c r="AI7" s="188"/>
      <c r="AJ7" s="188"/>
      <c r="AK7" s="188"/>
      <c r="AL7" s="188"/>
      <c r="AM7" s="188"/>
      <c r="AN7" s="188"/>
      <c r="AO7" s="188"/>
      <c r="AP7" s="188"/>
      <c r="AQ7" s="188"/>
      <c r="AR7" s="188"/>
      <c r="AS7" s="188"/>
      <c r="AT7" s="188"/>
      <c r="AU7" s="188"/>
      <c r="AV7" s="189"/>
      <c r="AW7" s="190"/>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row>
    <row x14ac:dyDescent="0.25" r="8" customHeight="1" ht="18.75">
      <c r="A8" s="1"/>
      <c r="B8" s="1"/>
      <c r="C8" s="1"/>
      <c r="D8" s="3"/>
      <c r="E8" s="4"/>
      <c r="F8" s="3"/>
      <c r="G8" s="4"/>
      <c r="H8" s="4"/>
      <c r="I8" s="4"/>
      <c r="J8" s="4"/>
      <c r="K8" s="4"/>
      <c r="L8" s="4"/>
      <c r="M8" s="4"/>
      <c r="N8" s="4"/>
      <c r="O8" s="3"/>
      <c r="P8" s="4"/>
      <c r="Q8" s="3"/>
      <c r="R8" s="4"/>
      <c r="S8" s="4"/>
      <c r="T8" s="4"/>
      <c r="U8" s="3"/>
      <c r="V8" s="4"/>
      <c r="W8" s="4"/>
      <c r="X8" s="4"/>
      <c r="Y8" s="3"/>
      <c r="Z8" s="3"/>
      <c r="AA8" s="4"/>
      <c r="AB8" s="3"/>
      <c r="AC8" s="3"/>
      <c r="AD8" s="4"/>
      <c r="AE8" s="4"/>
      <c r="AF8" s="3"/>
      <c r="AG8" s="4"/>
      <c r="AH8" s="4"/>
      <c r="AI8" s="4"/>
      <c r="AJ8" s="4"/>
      <c r="AK8" s="4"/>
      <c r="AL8" s="4"/>
      <c r="AM8" s="4"/>
      <c r="AN8" s="4"/>
      <c r="AO8" s="4"/>
      <c r="AP8" s="4"/>
      <c r="AQ8" s="4"/>
      <c r="AR8" s="4"/>
      <c r="AS8" s="4"/>
      <c r="AT8" s="4"/>
      <c r="AU8" s="4"/>
      <c r="AV8" s="3"/>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row>
    <row x14ac:dyDescent="0.25" r="9" customHeight="1" ht="18.75">
      <c r="A9" s="1"/>
      <c r="B9" s="15"/>
      <c r="C9" s="15"/>
      <c r="D9" s="16"/>
      <c r="E9" s="17"/>
      <c r="F9" s="16"/>
      <c r="G9" s="17"/>
      <c r="H9" s="17"/>
      <c r="I9" s="17"/>
      <c r="J9" s="17"/>
      <c r="K9" s="17"/>
      <c r="L9" s="17"/>
      <c r="M9" s="17"/>
      <c r="N9" s="17"/>
      <c r="O9" s="16"/>
      <c r="P9" s="17"/>
      <c r="Q9" s="16"/>
      <c r="R9" s="17"/>
      <c r="S9" s="17"/>
      <c r="T9" s="17"/>
      <c r="U9" s="16"/>
      <c r="V9" s="17"/>
      <c r="W9" s="17"/>
      <c r="X9" s="17"/>
      <c r="Y9" s="16"/>
      <c r="Z9" s="16"/>
      <c r="AA9" s="17"/>
      <c r="AB9" s="16"/>
      <c r="AC9" s="16"/>
      <c r="AD9" s="17"/>
      <c r="AE9" s="17"/>
      <c r="AF9" s="16"/>
      <c r="AG9" s="17"/>
      <c r="AH9" s="17"/>
      <c r="AI9" s="17"/>
      <c r="AJ9" s="17"/>
      <c r="AK9" s="17"/>
      <c r="AL9" s="17"/>
      <c r="AM9" s="17"/>
      <c r="AN9" s="17"/>
      <c r="AO9" s="17"/>
      <c r="AP9" s="17"/>
      <c r="AQ9" s="17"/>
      <c r="AR9" s="17"/>
      <c r="AS9" s="17"/>
      <c r="AT9" s="17"/>
      <c r="AU9" s="17"/>
      <c r="AV9" s="16"/>
      <c r="AW9" s="17"/>
      <c r="AX9" s="17"/>
      <c r="AY9" s="17"/>
      <c r="AZ9" s="17"/>
      <c r="BA9" s="17"/>
      <c r="BB9" s="17"/>
      <c r="BC9" s="4"/>
      <c r="BD9" s="4"/>
      <c r="BE9" s="4"/>
      <c r="BF9" s="4"/>
      <c r="BG9" s="4"/>
      <c r="BH9" s="4"/>
      <c r="BI9" s="4"/>
      <c r="BJ9" s="4"/>
      <c r="BK9" s="4"/>
      <c r="BL9" s="4"/>
      <c r="BM9" s="4"/>
      <c r="BN9" s="4"/>
      <c r="BO9" s="4"/>
      <c r="BP9" s="4"/>
      <c r="BQ9" s="4"/>
      <c r="BR9" s="4"/>
      <c r="BS9" s="4"/>
      <c r="BT9" s="4"/>
      <c r="BU9" s="4"/>
      <c r="BV9" s="4"/>
      <c r="BW9" s="4"/>
      <c r="BX9" s="4"/>
      <c r="BY9" s="4"/>
    </row>
    <row x14ac:dyDescent="0.25" r="10" customHeight="1" ht="18.75">
      <c r="A10" s="1"/>
      <c r="B10" s="15"/>
      <c r="C10" s="15"/>
      <c r="D10" s="18"/>
      <c r="E10" s="17"/>
      <c r="F10" s="16"/>
      <c r="G10" s="17"/>
      <c r="H10" s="17"/>
      <c r="I10" s="17"/>
      <c r="J10" s="17"/>
      <c r="K10" s="17"/>
      <c r="L10" s="17"/>
      <c r="M10" s="17"/>
      <c r="N10" s="17"/>
      <c r="O10" s="16"/>
      <c r="P10" s="17"/>
      <c r="Q10" s="16"/>
      <c r="R10" s="17"/>
      <c r="S10" s="17"/>
      <c r="T10" s="17"/>
      <c r="U10" s="16"/>
      <c r="V10" s="17"/>
      <c r="W10" s="17"/>
      <c r="X10" s="17"/>
      <c r="Y10" s="16"/>
      <c r="Z10" s="16"/>
      <c r="AA10" s="17"/>
      <c r="AB10" s="16"/>
      <c r="AC10" s="16"/>
      <c r="AD10" s="17"/>
      <c r="AE10" s="17"/>
      <c r="AF10" s="16"/>
      <c r="AG10" s="17"/>
      <c r="AH10" s="17"/>
      <c r="AI10" s="17"/>
      <c r="AJ10" s="17"/>
      <c r="AK10" s="17"/>
      <c r="AL10" s="17"/>
      <c r="AM10" s="17"/>
      <c r="AN10" s="17"/>
      <c r="AO10" s="17"/>
      <c r="AP10" s="17"/>
      <c r="AQ10" s="17"/>
      <c r="AR10" s="17"/>
      <c r="AS10" s="17"/>
      <c r="AT10" s="17"/>
      <c r="AU10" s="17"/>
      <c r="AV10" s="16"/>
      <c r="AW10" s="17"/>
      <c r="AX10" s="17"/>
      <c r="AY10" s="17"/>
      <c r="AZ10" s="17"/>
      <c r="BA10" s="17"/>
      <c r="BB10" s="17"/>
      <c r="BC10" s="4"/>
      <c r="BD10" s="4"/>
      <c r="BE10" s="4"/>
      <c r="BF10" s="4"/>
      <c r="BG10" s="4"/>
      <c r="BH10" s="4"/>
      <c r="BI10" s="4"/>
      <c r="BJ10" s="4"/>
      <c r="BK10" s="4"/>
      <c r="BL10" s="4"/>
      <c r="BM10" s="4"/>
      <c r="BN10" s="4"/>
      <c r="BO10" s="4"/>
      <c r="BP10" s="4"/>
      <c r="BQ10" s="4"/>
      <c r="BR10" s="4"/>
      <c r="BS10" s="4"/>
      <c r="BT10" s="4"/>
      <c r="BU10" s="4"/>
      <c r="BV10" s="4"/>
      <c r="BW10" s="4"/>
      <c r="BX10" s="4"/>
      <c r="BY10" s="4"/>
    </row>
    <row x14ac:dyDescent="0.25" r="11" customHeight="1" ht="18.75">
      <c r="A11" s="1"/>
      <c r="B11" s="15"/>
      <c r="C11" s="1"/>
      <c r="D11" s="3"/>
      <c r="E11" s="4"/>
      <c r="F11" s="3"/>
      <c r="G11" s="4"/>
      <c r="H11" s="4"/>
      <c r="I11" s="4"/>
      <c r="J11" s="4"/>
      <c r="K11" s="4"/>
      <c r="L11" s="4"/>
      <c r="M11" s="4"/>
      <c r="N11" s="4"/>
      <c r="O11" s="3"/>
      <c r="P11" s="4"/>
      <c r="Q11" s="3"/>
      <c r="R11" s="4"/>
      <c r="S11" s="4"/>
      <c r="T11" s="4"/>
      <c r="U11" s="3"/>
      <c r="V11" s="4"/>
      <c r="W11" s="4"/>
      <c r="X11" s="4"/>
      <c r="Y11" s="3"/>
      <c r="Z11" s="3"/>
      <c r="AA11" s="4"/>
      <c r="AB11" s="3"/>
      <c r="AC11" s="3"/>
      <c r="AD11" s="4"/>
      <c r="AE11" s="4"/>
      <c r="AF11" s="3"/>
      <c r="AG11" s="4"/>
      <c r="AH11" s="4"/>
      <c r="AI11" s="4"/>
      <c r="AJ11" s="4"/>
      <c r="AK11" s="4"/>
      <c r="AL11" s="4"/>
      <c r="AM11" s="4"/>
      <c r="AN11" s="4"/>
      <c r="AO11" s="4"/>
      <c r="AP11" s="4"/>
      <c r="AQ11" s="4"/>
      <c r="AR11" s="4"/>
      <c r="AS11" s="4"/>
      <c r="AT11" s="4"/>
      <c r="AU11" s="4"/>
      <c r="AV11" s="3"/>
      <c r="AW11" s="4"/>
      <c r="AX11" s="4"/>
      <c r="AY11" s="4"/>
      <c r="AZ11" s="4"/>
      <c r="BA11" s="4"/>
      <c r="BB11" s="17"/>
      <c r="BC11" s="4"/>
      <c r="BD11" s="4"/>
      <c r="BE11" s="4"/>
      <c r="BF11" s="4"/>
      <c r="BG11" s="4"/>
      <c r="BH11" s="4"/>
      <c r="BI11" s="4"/>
      <c r="BJ11" s="4"/>
      <c r="BK11" s="4"/>
      <c r="BL11" s="4"/>
      <c r="BM11" s="4"/>
      <c r="BN11" s="4"/>
      <c r="BO11" s="4"/>
      <c r="BP11" s="4"/>
      <c r="BQ11" s="4"/>
      <c r="BR11" s="4"/>
      <c r="BS11" s="4"/>
      <c r="BT11" s="4"/>
      <c r="BU11" s="4"/>
      <c r="BV11" s="4"/>
      <c r="BW11" s="4"/>
      <c r="BX11" s="4"/>
      <c r="BY11" s="4"/>
    </row>
    <row x14ac:dyDescent="0.25" r="12" customHeight="1" ht="18.75">
      <c r="A12" s="1"/>
      <c r="B12" s="15"/>
      <c r="C12" s="1"/>
      <c r="D12" s="3"/>
      <c r="E12" s="4"/>
      <c r="F12" s="3"/>
      <c r="G12" s="4"/>
      <c r="H12" s="4"/>
      <c r="I12" s="4"/>
      <c r="J12" s="4"/>
      <c r="K12" s="4"/>
      <c r="L12" s="4"/>
      <c r="M12" s="4"/>
      <c r="N12" s="4"/>
      <c r="O12" s="3"/>
      <c r="P12" s="4"/>
      <c r="Q12" s="3"/>
      <c r="R12" s="4"/>
      <c r="S12" s="4"/>
      <c r="T12" s="4"/>
      <c r="U12" s="3"/>
      <c r="V12" s="4"/>
      <c r="W12" s="4"/>
      <c r="X12" s="4"/>
      <c r="Y12" s="3"/>
      <c r="Z12" s="3"/>
      <c r="AA12" s="4"/>
      <c r="AB12" s="3"/>
      <c r="AC12" s="3"/>
      <c r="AD12" s="4"/>
      <c r="AE12" s="4"/>
      <c r="AF12" s="3"/>
      <c r="AG12" s="4"/>
      <c r="AH12" s="4"/>
      <c r="AI12" s="4"/>
      <c r="AJ12" s="4"/>
      <c r="AK12" s="4"/>
      <c r="AL12" s="4"/>
      <c r="AM12" s="4"/>
      <c r="AN12" s="4"/>
      <c r="AO12" s="4"/>
      <c r="AP12" s="4"/>
      <c r="AQ12" s="4"/>
      <c r="AR12" s="4"/>
      <c r="AS12" s="4"/>
      <c r="AT12" s="4"/>
      <c r="AU12" s="4"/>
      <c r="AV12" s="3"/>
      <c r="AW12" s="4"/>
      <c r="AX12" s="4"/>
      <c r="AY12" s="4"/>
      <c r="AZ12" s="4"/>
      <c r="BA12" s="4"/>
      <c r="BB12" s="17"/>
      <c r="BC12" s="4"/>
      <c r="BD12" s="4"/>
      <c r="BE12" s="4"/>
      <c r="BF12" s="4"/>
      <c r="BG12" s="4"/>
      <c r="BH12" s="4"/>
      <c r="BI12" s="4"/>
      <c r="BJ12" s="4"/>
      <c r="BK12" s="4"/>
      <c r="BL12" s="4"/>
      <c r="BM12" s="4"/>
      <c r="BN12" s="4"/>
      <c r="BO12" s="4"/>
      <c r="BP12" s="4"/>
      <c r="BQ12" s="4"/>
      <c r="BR12" s="4"/>
      <c r="BS12" s="4"/>
      <c r="BT12" s="4"/>
      <c r="BU12" s="4"/>
      <c r="BV12" s="4"/>
      <c r="BW12" s="4"/>
      <c r="BX12" s="4"/>
      <c r="BY12" s="4"/>
    </row>
    <row x14ac:dyDescent="0.25" r="13" customHeight="1" ht="18.75" hidden="1">
      <c r="A13" s="1"/>
      <c r="B13" s="15"/>
      <c r="C13" s="99"/>
      <c r="D13" s="101"/>
      <c r="E13" s="191"/>
      <c r="F13" s="192" t="s">
        <v>1</v>
      </c>
      <c r="G13" s="193"/>
      <c r="H13" s="193"/>
      <c r="I13" s="193"/>
      <c r="J13" s="193"/>
      <c r="K13" s="193"/>
      <c r="L13" s="193"/>
      <c r="M13" s="193"/>
      <c r="N13" s="193"/>
      <c r="O13" s="194"/>
      <c r="P13" s="193"/>
      <c r="Q13" s="194"/>
      <c r="R13" s="193"/>
      <c r="S13" s="193"/>
      <c r="T13" s="193"/>
      <c r="U13" s="194"/>
      <c r="V13" s="193"/>
      <c r="W13" s="193"/>
      <c r="X13" s="193"/>
      <c r="Y13" s="194"/>
      <c r="Z13" s="194"/>
      <c r="AA13" s="193"/>
      <c r="AB13" s="194"/>
      <c r="AC13" s="194"/>
      <c r="AD13" s="193"/>
      <c r="AE13" s="193"/>
      <c r="AF13" s="194"/>
      <c r="AG13" s="193"/>
      <c r="AH13" s="193"/>
      <c r="AI13" s="193"/>
      <c r="AJ13" s="193"/>
      <c r="AK13" s="193"/>
      <c r="AL13" s="193"/>
      <c r="AM13" s="193"/>
      <c r="AN13" s="195"/>
      <c r="AO13" s="191"/>
      <c r="AP13" s="191"/>
      <c r="AQ13" s="191"/>
      <c r="AR13" s="191"/>
      <c r="AS13" s="191"/>
      <c r="AT13" s="191"/>
      <c r="AU13" s="191"/>
      <c r="AV13" s="101"/>
      <c r="AW13" s="191"/>
      <c r="AX13" s="191"/>
      <c r="AY13" s="191"/>
      <c r="AZ13" s="191"/>
      <c r="BA13" s="191"/>
      <c r="BB13" s="191"/>
      <c r="BC13" s="191"/>
      <c r="BD13" s="191"/>
      <c r="BE13" s="191"/>
      <c r="BF13" s="191"/>
      <c r="BG13" s="191"/>
      <c r="BH13" s="191"/>
      <c r="BI13" s="191"/>
      <c r="BJ13" s="191"/>
      <c r="BK13" s="191"/>
      <c r="BL13" s="191"/>
      <c r="BM13" s="191"/>
      <c r="BN13" s="191"/>
      <c r="BO13" s="191"/>
      <c r="BP13" s="191"/>
      <c r="BQ13" s="191"/>
      <c r="BR13" s="191"/>
      <c r="BS13" s="191"/>
      <c r="BT13" s="191"/>
      <c r="BU13" s="191"/>
      <c r="BV13" s="191"/>
      <c r="BW13" s="191"/>
      <c r="BX13" s="191"/>
      <c r="BY13" s="196"/>
    </row>
    <row x14ac:dyDescent="0.25" r="14" customHeight="1" ht="18.75" hidden="1">
      <c r="A14" s="1"/>
      <c r="B14" s="15"/>
      <c r="C14" s="197" t="s">
        <v>386</v>
      </c>
      <c r="D14" s="198" t="s">
        <v>2</v>
      </c>
      <c r="E14" s="198" t="s">
        <v>2</v>
      </c>
      <c r="F14" s="198" t="s">
        <v>2</v>
      </c>
      <c r="G14" s="198" t="s">
        <v>2</v>
      </c>
      <c r="H14" s="198" t="s">
        <v>2</v>
      </c>
      <c r="I14" s="198" t="s">
        <v>4</v>
      </c>
      <c r="J14" s="198" t="s">
        <v>4</v>
      </c>
      <c r="K14" s="198" t="s">
        <v>4</v>
      </c>
      <c r="L14" s="198" t="s">
        <v>3</v>
      </c>
      <c r="M14" s="198" t="s">
        <v>3</v>
      </c>
      <c r="N14" s="198" t="s">
        <v>3</v>
      </c>
      <c r="O14" s="198" t="s">
        <v>5</v>
      </c>
      <c r="P14" s="198" t="s">
        <v>5</v>
      </c>
      <c r="Q14" s="198" t="s">
        <v>6</v>
      </c>
      <c r="R14" s="198" t="s">
        <v>6</v>
      </c>
      <c r="S14" s="198" t="s">
        <v>7</v>
      </c>
      <c r="T14" s="198" t="s">
        <v>7</v>
      </c>
      <c r="U14" s="198" t="s">
        <v>8</v>
      </c>
      <c r="V14" s="198" t="s">
        <v>8</v>
      </c>
      <c r="W14" s="198" t="s">
        <v>8</v>
      </c>
      <c r="X14" s="198" t="s">
        <v>8</v>
      </c>
      <c r="Y14" s="198" t="s">
        <v>8</v>
      </c>
      <c r="Z14" s="198" t="s">
        <v>9</v>
      </c>
      <c r="AA14" s="198" t="s">
        <v>9</v>
      </c>
      <c r="AB14" s="198" t="s">
        <v>10</v>
      </c>
      <c r="AC14" s="198" t="s">
        <v>10</v>
      </c>
      <c r="AD14" s="198" t="s">
        <v>11</v>
      </c>
      <c r="AE14" s="198" t="s">
        <v>11</v>
      </c>
      <c r="AF14" s="198" t="s">
        <v>12</v>
      </c>
      <c r="AG14" s="198" t="s">
        <v>12</v>
      </c>
      <c r="AH14" s="198" t="s">
        <v>13</v>
      </c>
      <c r="AI14" s="198" t="s">
        <v>13</v>
      </c>
      <c r="AJ14" s="198" t="s">
        <v>14</v>
      </c>
      <c r="AK14" s="198" t="s">
        <v>14</v>
      </c>
      <c r="AL14" s="198" t="s">
        <v>15</v>
      </c>
      <c r="AM14" s="198" t="s">
        <v>15</v>
      </c>
      <c r="AN14" s="198" t="s">
        <v>16</v>
      </c>
      <c r="AO14" s="198" t="s">
        <v>16</v>
      </c>
      <c r="AP14" s="198" t="s">
        <v>17</v>
      </c>
      <c r="AQ14" s="198" t="s">
        <v>17</v>
      </c>
      <c r="AR14" s="198" t="s">
        <v>18</v>
      </c>
      <c r="AS14" s="198" t="s">
        <v>18</v>
      </c>
      <c r="AT14" s="198" t="s">
        <v>19</v>
      </c>
      <c r="AU14" s="198" t="s">
        <v>19</v>
      </c>
      <c r="AV14" s="198" t="s">
        <v>19</v>
      </c>
      <c r="AW14" s="198" t="s">
        <v>20</v>
      </c>
      <c r="AX14" s="198" t="s">
        <v>20</v>
      </c>
      <c r="AY14" s="198" t="s">
        <v>21</v>
      </c>
      <c r="AZ14" s="198" t="s">
        <v>21</v>
      </c>
      <c r="BA14" s="198" t="s">
        <v>22</v>
      </c>
      <c r="BB14" s="198" t="s">
        <v>22</v>
      </c>
      <c r="BC14" s="198" t="s">
        <v>23</v>
      </c>
      <c r="BD14" s="198" t="s">
        <v>23</v>
      </c>
      <c r="BE14" s="198" t="s">
        <v>24</v>
      </c>
      <c r="BF14" s="198" t="s">
        <v>24</v>
      </c>
      <c r="BG14" s="198" t="s">
        <v>25</v>
      </c>
      <c r="BH14" s="198" t="s">
        <v>25</v>
      </c>
      <c r="BI14" s="198" t="s">
        <v>25</v>
      </c>
      <c r="BJ14" s="198" t="s">
        <v>26</v>
      </c>
      <c r="BK14" s="198" t="s">
        <v>26</v>
      </c>
      <c r="BL14" s="198" t="s">
        <v>27</v>
      </c>
      <c r="BM14" s="198" t="s">
        <v>27</v>
      </c>
      <c r="BN14" s="198" t="s">
        <v>28</v>
      </c>
      <c r="BO14" s="198" t="s">
        <v>28</v>
      </c>
      <c r="BP14" s="198" t="s">
        <v>28</v>
      </c>
      <c r="BQ14" s="198" t="s">
        <v>29</v>
      </c>
      <c r="BR14" s="198" t="s">
        <v>29</v>
      </c>
      <c r="BS14" s="198" t="s">
        <v>29</v>
      </c>
      <c r="BT14" s="198" t="s">
        <v>29</v>
      </c>
      <c r="BU14" s="198" t="s">
        <v>29</v>
      </c>
      <c r="BV14" s="198" t="s">
        <v>29</v>
      </c>
      <c r="BW14" s="198" t="s">
        <v>29</v>
      </c>
      <c r="BX14" s="198" t="s">
        <v>3</v>
      </c>
      <c r="BY14" s="199" t="s">
        <v>29</v>
      </c>
    </row>
    <row x14ac:dyDescent="0.25" r="15" customHeight="1" ht="18.75" hidden="1">
      <c r="A15" s="1"/>
      <c r="B15" s="15"/>
      <c r="C15" s="197" t="s">
        <v>30</v>
      </c>
      <c r="D15" s="25" t="s">
        <v>387</v>
      </c>
      <c r="E15" s="25" t="s">
        <v>31</v>
      </c>
      <c r="F15" s="25" t="s">
        <v>388</v>
      </c>
      <c r="G15" s="200"/>
      <c r="H15" s="25" t="s">
        <v>31</v>
      </c>
      <c r="I15" s="25" t="s">
        <v>389</v>
      </c>
      <c r="J15" s="25" t="s">
        <v>390</v>
      </c>
      <c r="K15" s="25" t="s">
        <v>33</v>
      </c>
      <c r="L15" s="25" t="s">
        <v>391</v>
      </c>
      <c r="M15" s="25" t="s">
        <v>391</v>
      </c>
      <c r="N15" s="25" t="s">
        <v>32</v>
      </c>
      <c r="O15" s="25" t="s">
        <v>392</v>
      </c>
      <c r="P15" s="25" t="s">
        <v>34</v>
      </c>
      <c r="Q15" s="25" t="s">
        <v>35</v>
      </c>
      <c r="R15" s="25" t="s">
        <v>35</v>
      </c>
      <c r="S15" s="25" t="s">
        <v>393</v>
      </c>
      <c r="T15" s="25" t="s">
        <v>36</v>
      </c>
      <c r="U15" s="25" t="s">
        <v>394</v>
      </c>
      <c r="V15" s="25" t="s">
        <v>395</v>
      </c>
      <c r="W15" s="25" t="s">
        <v>396</v>
      </c>
      <c r="X15" s="25" t="s">
        <v>397</v>
      </c>
      <c r="Y15" s="25" t="s">
        <v>37</v>
      </c>
      <c r="Z15" s="25" t="s">
        <v>38</v>
      </c>
      <c r="AA15" s="25" t="s">
        <v>38</v>
      </c>
      <c r="AB15" s="25" t="s">
        <v>39</v>
      </c>
      <c r="AC15" s="25" t="s">
        <v>39</v>
      </c>
      <c r="AD15" s="25" t="s">
        <v>398</v>
      </c>
      <c r="AE15" s="25" t="s">
        <v>40</v>
      </c>
      <c r="AF15" s="25" t="s">
        <v>41</v>
      </c>
      <c r="AG15" s="25" t="s">
        <v>41</v>
      </c>
      <c r="AH15" s="25" t="s">
        <v>42</v>
      </c>
      <c r="AI15" s="25" t="s">
        <v>42</v>
      </c>
      <c r="AJ15" s="25" t="s">
        <v>43</v>
      </c>
      <c r="AK15" s="25" t="s">
        <v>43</v>
      </c>
      <c r="AL15" s="25" t="s">
        <v>399</v>
      </c>
      <c r="AM15" s="25" t="s">
        <v>44</v>
      </c>
      <c r="AN15" s="25" t="s">
        <v>45</v>
      </c>
      <c r="AO15" s="25" t="s">
        <v>45</v>
      </c>
      <c r="AP15" s="25" t="s">
        <v>400</v>
      </c>
      <c r="AQ15" s="25" t="s">
        <v>46</v>
      </c>
      <c r="AR15" s="25" t="s">
        <v>401</v>
      </c>
      <c r="AS15" s="25" t="s">
        <v>47</v>
      </c>
      <c r="AT15" s="25" t="s">
        <v>402</v>
      </c>
      <c r="AU15" s="25" t="s">
        <v>403</v>
      </c>
      <c r="AV15" s="25" t="s">
        <v>48</v>
      </c>
      <c r="AW15" s="25" t="s">
        <v>404</v>
      </c>
      <c r="AX15" s="25" t="s">
        <v>49</v>
      </c>
      <c r="AY15" s="25" t="s">
        <v>405</v>
      </c>
      <c r="AZ15" s="25" t="s">
        <v>50</v>
      </c>
      <c r="BA15" s="25" t="s">
        <v>51</v>
      </c>
      <c r="BB15" s="25" t="s">
        <v>51</v>
      </c>
      <c r="BC15" s="25" t="s">
        <v>52</v>
      </c>
      <c r="BD15" s="25" t="s">
        <v>52</v>
      </c>
      <c r="BE15" s="25" t="s">
        <v>53</v>
      </c>
      <c r="BF15" s="25" t="s">
        <v>53</v>
      </c>
      <c r="BG15" s="25" t="s">
        <v>54</v>
      </c>
      <c r="BH15" s="25" t="s">
        <v>406</v>
      </c>
      <c r="BI15" s="25" t="s">
        <v>54</v>
      </c>
      <c r="BJ15" s="25" t="s">
        <v>407</v>
      </c>
      <c r="BK15" s="25" t="s">
        <v>55</v>
      </c>
      <c r="BL15" s="25" t="s">
        <v>56</v>
      </c>
      <c r="BM15" s="25" t="s">
        <v>56</v>
      </c>
      <c r="BN15" s="25" t="s">
        <v>57</v>
      </c>
      <c r="BO15" s="25" t="s">
        <v>408</v>
      </c>
      <c r="BP15" s="25" t="s">
        <v>409</v>
      </c>
      <c r="BQ15" s="25" t="s">
        <v>58</v>
      </c>
      <c r="BR15" s="25" t="s">
        <v>410</v>
      </c>
      <c r="BS15" s="25" t="s">
        <v>411</v>
      </c>
      <c r="BT15" s="25" t="s">
        <v>412</v>
      </c>
      <c r="BU15" s="25" t="s">
        <v>413</v>
      </c>
      <c r="BV15" s="25" t="s">
        <v>411</v>
      </c>
      <c r="BW15" s="136" t="s">
        <v>59</v>
      </c>
      <c r="BX15" s="25" t="s">
        <v>414</v>
      </c>
      <c r="BY15" s="201" t="s">
        <v>415</v>
      </c>
    </row>
    <row x14ac:dyDescent="0.25" r="16" customHeight="1" ht="18.75" hidden="1">
      <c r="A16" s="1"/>
      <c r="B16" s="15"/>
      <c r="C16" s="197" t="s">
        <v>60</v>
      </c>
      <c r="D16" s="28">
        <v>10</v>
      </c>
      <c r="E16" s="28">
        <v>10</v>
      </c>
      <c r="F16" s="28">
        <v>10</v>
      </c>
      <c r="G16" s="28">
        <v>10</v>
      </c>
      <c r="H16" s="28">
        <v>10</v>
      </c>
      <c r="I16" s="28">
        <v>5</v>
      </c>
      <c r="J16" s="28">
        <v>5</v>
      </c>
      <c r="K16" s="28">
        <v>5</v>
      </c>
      <c r="L16" s="28">
        <v>6</v>
      </c>
      <c r="M16" s="28">
        <v>6</v>
      </c>
      <c r="N16" s="28">
        <v>6</v>
      </c>
      <c r="O16" s="28">
        <v>50</v>
      </c>
      <c r="P16" s="28">
        <v>50</v>
      </c>
      <c r="Q16" s="28">
        <v>40</v>
      </c>
      <c r="R16" s="28">
        <v>40</v>
      </c>
      <c r="S16" s="28">
        <v>30</v>
      </c>
      <c r="T16" s="28">
        <v>30</v>
      </c>
      <c r="U16" s="28">
        <v>20</v>
      </c>
      <c r="V16" s="28">
        <v>20</v>
      </c>
      <c r="W16" s="28">
        <v>20</v>
      </c>
      <c r="X16" s="28">
        <v>20</v>
      </c>
      <c r="Y16" s="28">
        <v>20</v>
      </c>
      <c r="Z16" s="28">
        <v>100</v>
      </c>
      <c r="AA16" s="28">
        <v>100</v>
      </c>
      <c r="AB16" s="28">
        <v>80</v>
      </c>
      <c r="AC16" s="28">
        <v>80</v>
      </c>
      <c r="AD16" s="28">
        <v>1000</v>
      </c>
      <c r="AE16" s="28">
        <v>1000</v>
      </c>
      <c r="AF16" s="28">
        <v>70</v>
      </c>
      <c r="AG16" s="28">
        <v>70</v>
      </c>
      <c r="AH16" s="28">
        <v>900</v>
      </c>
      <c r="AI16" s="28">
        <v>900</v>
      </c>
      <c r="AJ16" s="28">
        <v>9</v>
      </c>
      <c r="AK16" s="28">
        <v>9</v>
      </c>
      <c r="AL16" s="28">
        <v>800</v>
      </c>
      <c r="AM16" s="28">
        <v>800</v>
      </c>
      <c r="AN16" s="28">
        <v>90</v>
      </c>
      <c r="AO16" s="28">
        <v>90</v>
      </c>
      <c r="AP16" s="28">
        <v>300</v>
      </c>
      <c r="AQ16" s="28">
        <v>300</v>
      </c>
      <c r="AR16" s="28">
        <v>60</v>
      </c>
      <c r="AS16" s="28">
        <v>60</v>
      </c>
      <c r="AT16" s="28">
        <v>7</v>
      </c>
      <c r="AU16" s="28">
        <v>7</v>
      </c>
      <c r="AV16" s="28">
        <v>7</v>
      </c>
      <c r="AW16" s="28">
        <v>200</v>
      </c>
      <c r="AX16" s="28">
        <v>200</v>
      </c>
      <c r="AY16" s="28">
        <v>700</v>
      </c>
      <c r="AZ16" s="28">
        <v>700</v>
      </c>
      <c r="BA16" s="28">
        <v>4</v>
      </c>
      <c r="BB16" s="28">
        <v>4</v>
      </c>
      <c r="BC16" s="28">
        <v>600</v>
      </c>
      <c r="BD16" s="28">
        <v>600</v>
      </c>
      <c r="BE16" s="28">
        <v>8</v>
      </c>
      <c r="BF16" s="28">
        <v>8</v>
      </c>
      <c r="BG16" s="28">
        <v>3</v>
      </c>
      <c r="BH16" s="28">
        <v>3</v>
      </c>
      <c r="BI16" s="28">
        <v>3</v>
      </c>
      <c r="BJ16" s="28">
        <v>500</v>
      </c>
      <c r="BK16" s="28">
        <v>500</v>
      </c>
      <c r="BL16" s="28">
        <v>400</v>
      </c>
      <c r="BM16" s="28">
        <v>400</v>
      </c>
      <c r="BN16" s="28">
        <v>2</v>
      </c>
      <c r="BO16" s="28">
        <v>2</v>
      </c>
      <c r="BP16" s="28">
        <v>2</v>
      </c>
      <c r="BQ16" s="28">
        <v>1</v>
      </c>
      <c r="BR16" s="28">
        <v>1</v>
      </c>
      <c r="BS16" s="28">
        <v>1</v>
      </c>
      <c r="BT16" s="28">
        <v>1</v>
      </c>
      <c r="BU16" s="28">
        <v>1</v>
      </c>
      <c r="BV16" s="28">
        <v>1</v>
      </c>
      <c r="BW16" s="28">
        <v>1</v>
      </c>
      <c r="BX16" s="28">
        <v>6</v>
      </c>
      <c r="BY16" s="202">
        <v>1</v>
      </c>
    </row>
    <row x14ac:dyDescent="0.25" r="17" customHeight="1" ht="18.75" hidden="1">
      <c r="A17" s="1"/>
      <c r="B17" s="15"/>
      <c r="C17" s="197" t="s">
        <v>61</v>
      </c>
      <c r="D17" s="28" t="s">
        <v>62</v>
      </c>
      <c r="E17" s="28" t="s">
        <v>62</v>
      </c>
      <c r="F17" s="28" t="s">
        <v>62</v>
      </c>
      <c r="G17" s="28" t="s">
        <v>62</v>
      </c>
      <c r="H17" s="28" t="s">
        <v>62</v>
      </c>
      <c r="I17" s="28" t="s">
        <v>62</v>
      </c>
      <c r="J17" s="28" t="s">
        <v>62</v>
      </c>
      <c r="K17" s="28" t="s">
        <v>62</v>
      </c>
      <c r="L17" s="28" t="s">
        <v>63</v>
      </c>
      <c r="M17" s="28" t="s">
        <v>63</v>
      </c>
      <c r="N17" s="28" t="s">
        <v>63</v>
      </c>
      <c r="O17" s="28" t="s">
        <v>62</v>
      </c>
      <c r="P17" s="28" t="s">
        <v>62</v>
      </c>
      <c r="Q17" s="28" t="s">
        <v>62</v>
      </c>
      <c r="R17" s="28" t="s">
        <v>62</v>
      </c>
      <c r="S17" s="28" t="s">
        <v>62</v>
      </c>
      <c r="T17" s="28" t="s">
        <v>62</v>
      </c>
      <c r="U17" s="28" t="s">
        <v>62</v>
      </c>
      <c r="V17" s="28" t="s">
        <v>62</v>
      </c>
      <c r="W17" s="28" t="s">
        <v>62</v>
      </c>
      <c r="X17" s="28" t="s">
        <v>62</v>
      </c>
      <c r="Y17" s="28" t="s">
        <v>62</v>
      </c>
      <c r="Z17" s="28" t="s">
        <v>62</v>
      </c>
      <c r="AA17" s="28" t="s">
        <v>62</v>
      </c>
      <c r="AB17" s="28" t="s">
        <v>63</v>
      </c>
      <c r="AC17" s="28" t="s">
        <v>63</v>
      </c>
      <c r="AD17" s="28" t="s">
        <v>63</v>
      </c>
      <c r="AE17" s="28" t="s">
        <v>63</v>
      </c>
      <c r="AF17" s="28" t="s">
        <v>62</v>
      </c>
      <c r="AG17" s="28" t="s">
        <v>62</v>
      </c>
      <c r="AH17" s="28" t="s">
        <v>63</v>
      </c>
      <c r="AI17" s="28" t="s">
        <v>63</v>
      </c>
      <c r="AJ17" s="28" t="s">
        <v>62</v>
      </c>
      <c r="AK17" s="28" t="s">
        <v>62</v>
      </c>
      <c r="AL17" s="28" t="s">
        <v>63</v>
      </c>
      <c r="AM17" s="28" t="s">
        <v>63</v>
      </c>
      <c r="AN17" s="28" t="s">
        <v>62</v>
      </c>
      <c r="AO17" s="28" t="s">
        <v>62</v>
      </c>
      <c r="AP17" s="28" t="s">
        <v>63</v>
      </c>
      <c r="AQ17" s="28" t="s">
        <v>63</v>
      </c>
      <c r="AR17" s="28" t="s">
        <v>62</v>
      </c>
      <c r="AS17" s="28" t="s">
        <v>62</v>
      </c>
      <c r="AT17" s="28" t="s">
        <v>63</v>
      </c>
      <c r="AU17" s="28" t="s">
        <v>63</v>
      </c>
      <c r="AV17" s="28" t="s">
        <v>63</v>
      </c>
      <c r="AW17" s="28" t="s">
        <v>62</v>
      </c>
      <c r="AX17" s="28" t="s">
        <v>62</v>
      </c>
      <c r="AY17" s="28" t="s">
        <v>63</v>
      </c>
      <c r="AZ17" s="28" t="s">
        <v>63</v>
      </c>
      <c r="BA17" s="28" t="s">
        <v>63</v>
      </c>
      <c r="BB17" s="28" t="s">
        <v>63</v>
      </c>
      <c r="BC17" s="28" t="s">
        <v>63</v>
      </c>
      <c r="BD17" s="28" t="s">
        <v>63</v>
      </c>
      <c r="BE17" s="28" t="s">
        <v>62</v>
      </c>
      <c r="BF17" s="28" t="s">
        <v>62</v>
      </c>
      <c r="BG17" s="28" t="s">
        <v>63</v>
      </c>
      <c r="BH17" s="28" t="s">
        <v>63</v>
      </c>
      <c r="BI17" s="28" t="s">
        <v>63</v>
      </c>
      <c r="BJ17" s="28" t="s">
        <v>63</v>
      </c>
      <c r="BK17" s="28" t="s">
        <v>63</v>
      </c>
      <c r="BL17" s="28" t="s">
        <v>63</v>
      </c>
      <c r="BM17" s="28" t="s">
        <v>63</v>
      </c>
      <c r="BN17" s="28" t="s">
        <v>63</v>
      </c>
      <c r="BO17" s="28" t="s">
        <v>63</v>
      </c>
      <c r="BP17" s="28" t="s">
        <v>63</v>
      </c>
      <c r="BQ17" s="28" t="s">
        <v>62</v>
      </c>
      <c r="BR17" s="28" t="s">
        <v>62</v>
      </c>
      <c r="BS17" s="28" t="s">
        <v>62</v>
      </c>
      <c r="BT17" s="28" t="s">
        <v>62</v>
      </c>
      <c r="BU17" s="28" t="s">
        <v>62</v>
      </c>
      <c r="BV17" s="28" t="s">
        <v>62</v>
      </c>
      <c r="BW17" s="28" t="s">
        <v>62</v>
      </c>
      <c r="BX17" s="28" t="s">
        <v>63</v>
      </c>
      <c r="BY17" s="202" t="s">
        <v>62</v>
      </c>
    </row>
    <row x14ac:dyDescent="0.25" r="18" customHeight="1" ht="18.75" hidden="1">
      <c r="A18" s="1"/>
      <c r="B18" s="15"/>
      <c r="C18" s="197" t="s">
        <v>64</v>
      </c>
      <c r="D18" s="28" t="s">
        <v>65</v>
      </c>
      <c r="E18" s="28" t="s">
        <v>65</v>
      </c>
      <c r="F18" s="28" t="s">
        <v>65</v>
      </c>
      <c r="G18" s="28" t="s">
        <v>65</v>
      </c>
      <c r="H18" s="28" t="s">
        <v>65</v>
      </c>
      <c r="I18" s="28" t="s">
        <v>65</v>
      </c>
      <c r="J18" s="28" t="s">
        <v>65</v>
      </c>
      <c r="K18" s="28" t="s">
        <v>65</v>
      </c>
      <c r="L18" s="28" t="s">
        <v>66</v>
      </c>
      <c r="M18" s="28" t="s">
        <v>66</v>
      </c>
      <c r="N18" s="28" t="s">
        <v>66</v>
      </c>
      <c r="O18" s="28" t="s">
        <v>65</v>
      </c>
      <c r="P18" s="28" t="s">
        <v>65</v>
      </c>
      <c r="Q18" s="28" t="s">
        <v>66</v>
      </c>
      <c r="R18" s="28" t="s">
        <v>66</v>
      </c>
      <c r="S18" s="28" t="s">
        <v>65</v>
      </c>
      <c r="T18" s="28" t="s">
        <v>65</v>
      </c>
      <c r="U18" s="28" t="s">
        <v>66</v>
      </c>
      <c r="V18" s="28" t="s">
        <v>66</v>
      </c>
      <c r="W18" s="28" t="s">
        <v>66</v>
      </c>
      <c r="X18" s="28" t="s">
        <v>66</v>
      </c>
      <c r="Y18" s="28" t="s">
        <v>66</v>
      </c>
      <c r="Z18" s="28" t="s">
        <v>65</v>
      </c>
      <c r="AA18" s="28" t="s">
        <v>65</v>
      </c>
      <c r="AB18" s="28" t="s">
        <v>66</v>
      </c>
      <c r="AC18" s="28" t="s">
        <v>66</v>
      </c>
      <c r="AD18" s="28" t="s">
        <v>65</v>
      </c>
      <c r="AE18" s="28" t="s">
        <v>65</v>
      </c>
      <c r="AF18" s="28" t="s">
        <v>65</v>
      </c>
      <c r="AG18" s="28" t="s">
        <v>65</v>
      </c>
      <c r="AH18" s="28" t="s">
        <v>65</v>
      </c>
      <c r="AI18" s="28" t="s">
        <v>65</v>
      </c>
      <c r="AJ18" s="28" t="s">
        <v>65</v>
      </c>
      <c r="AK18" s="28" t="s">
        <v>65</v>
      </c>
      <c r="AL18" s="28" t="s">
        <v>66</v>
      </c>
      <c r="AM18" s="28" t="s">
        <v>66</v>
      </c>
      <c r="AN18" s="28" t="s">
        <v>65</v>
      </c>
      <c r="AO18" s="28" t="s">
        <v>65</v>
      </c>
      <c r="AP18" s="28" t="s">
        <v>65</v>
      </c>
      <c r="AQ18" s="28" t="s">
        <v>65</v>
      </c>
      <c r="AR18" s="28" t="s">
        <v>66</v>
      </c>
      <c r="AS18" s="28" t="s">
        <v>66</v>
      </c>
      <c r="AT18" s="28" t="s">
        <v>65</v>
      </c>
      <c r="AU18" s="28" t="s">
        <v>65</v>
      </c>
      <c r="AV18" s="28" t="s">
        <v>65</v>
      </c>
      <c r="AW18" s="28" t="s">
        <v>66</v>
      </c>
      <c r="AX18" s="28" t="s">
        <v>66</v>
      </c>
      <c r="AY18" s="28" t="s">
        <v>65</v>
      </c>
      <c r="AZ18" s="28" t="s">
        <v>65</v>
      </c>
      <c r="BA18" s="28" t="s">
        <v>66</v>
      </c>
      <c r="BB18" s="28" t="s">
        <v>66</v>
      </c>
      <c r="BC18" s="28" t="s">
        <v>66</v>
      </c>
      <c r="BD18" s="28" t="s">
        <v>66</v>
      </c>
      <c r="BE18" s="28" t="s">
        <v>66</v>
      </c>
      <c r="BF18" s="28" t="s">
        <v>66</v>
      </c>
      <c r="BG18" s="28" t="s">
        <v>65</v>
      </c>
      <c r="BH18" s="28" t="s">
        <v>65</v>
      </c>
      <c r="BI18" s="28" t="s">
        <v>65</v>
      </c>
      <c r="BJ18" s="28" t="s">
        <v>65</v>
      </c>
      <c r="BK18" s="28" t="s">
        <v>65</v>
      </c>
      <c r="BL18" s="28" t="s">
        <v>66</v>
      </c>
      <c r="BM18" s="28" t="s">
        <v>66</v>
      </c>
      <c r="BN18" s="28" t="s">
        <v>66</v>
      </c>
      <c r="BO18" s="28" t="s">
        <v>66</v>
      </c>
      <c r="BP18" s="28" t="s">
        <v>66</v>
      </c>
      <c r="BQ18" s="28" t="s">
        <v>65</v>
      </c>
      <c r="BR18" s="28" t="s">
        <v>65</v>
      </c>
      <c r="BS18" s="28" t="s">
        <v>65</v>
      </c>
      <c r="BT18" s="28" t="s">
        <v>65</v>
      </c>
      <c r="BU18" s="28" t="s">
        <v>65</v>
      </c>
      <c r="BV18" s="28" t="s">
        <v>65</v>
      </c>
      <c r="BW18" s="28" t="s">
        <v>65</v>
      </c>
      <c r="BX18" s="28" t="s">
        <v>66</v>
      </c>
      <c r="BY18" s="202" t="s">
        <v>65</v>
      </c>
    </row>
    <row x14ac:dyDescent="0.25" r="19" customHeight="1" ht="18.75" hidden="1">
      <c r="A19" s="1"/>
      <c r="B19" s="15"/>
      <c r="C19" s="203" t="s">
        <v>67</v>
      </c>
      <c r="D19" s="108" t="s">
        <v>68</v>
      </c>
      <c r="E19" s="108" t="s">
        <v>68</v>
      </c>
      <c r="F19" s="108" t="s">
        <v>68</v>
      </c>
      <c r="G19" s="108" t="s">
        <v>68</v>
      </c>
      <c r="H19" s="108" t="s">
        <v>68</v>
      </c>
      <c r="I19" s="108" t="s">
        <v>69</v>
      </c>
      <c r="J19" s="108" t="s">
        <v>69</v>
      </c>
      <c r="K19" s="108" t="s">
        <v>69</v>
      </c>
      <c r="L19" s="108" t="s">
        <v>68</v>
      </c>
      <c r="M19" s="108" t="s">
        <v>68</v>
      </c>
      <c r="N19" s="108" t="s">
        <v>68</v>
      </c>
      <c r="O19" s="108" t="s">
        <v>68</v>
      </c>
      <c r="P19" s="108" t="s">
        <v>68</v>
      </c>
      <c r="Q19" s="108" t="s">
        <v>69</v>
      </c>
      <c r="R19" s="108" t="s">
        <v>69</v>
      </c>
      <c r="S19" s="108" t="s">
        <v>70</v>
      </c>
      <c r="T19" s="108" t="s">
        <v>70</v>
      </c>
      <c r="U19" s="108" t="s">
        <v>71</v>
      </c>
      <c r="V19" s="108" t="s">
        <v>71</v>
      </c>
      <c r="W19" s="108" t="s">
        <v>71</v>
      </c>
      <c r="X19" s="108" t="s">
        <v>71</v>
      </c>
      <c r="Y19" s="108" t="s">
        <v>71</v>
      </c>
      <c r="Z19" s="108" t="s">
        <v>71</v>
      </c>
      <c r="AA19" s="108" t="s">
        <v>71</v>
      </c>
      <c r="AB19" s="108" t="s">
        <v>69</v>
      </c>
      <c r="AC19" s="108" t="s">
        <v>69</v>
      </c>
      <c r="AD19" s="108" t="s">
        <v>70</v>
      </c>
      <c r="AE19" s="108" t="s">
        <v>70</v>
      </c>
      <c r="AF19" s="108" t="s">
        <v>70</v>
      </c>
      <c r="AG19" s="108" t="s">
        <v>70</v>
      </c>
      <c r="AH19" s="108" t="s">
        <v>71</v>
      </c>
      <c r="AI19" s="108" t="s">
        <v>71</v>
      </c>
      <c r="AJ19" s="108" t="s">
        <v>69</v>
      </c>
      <c r="AK19" s="108" t="s">
        <v>69</v>
      </c>
      <c r="AL19" s="108" t="s">
        <v>68</v>
      </c>
      <c r="AM19" s="108" t="s">
        <v>68</v>
      </c>
      <c r="AN19" s="108" t="s">
        <v>68</v>
      </c>
      <c r="AO19" s="108" t="s">
        <v>68</v>
      </c>
      <c r="AP19" s="108" t="s">
        <v>69</v>
      </c>
      <c r="AQ19" s="108" t="s">
        <v>69</v>
      </c>
      <c r="AR19" s="108" t="s">
        <v>71</v>
      </c>
      <c r="AS19" s="108" t="s">
        <v>71</v>
      </c>
      <c r="AT19" s="108" t="s">
        <v>71</v>
      </c>
      <c r="AU19" s="108" t="s">
        <v>71</v>
      </c>
      <c r="AV19" s="108" t="s">
        <v>71</v>
      </c>
      <c r="AW19" s="108" t="s">
        <v>70</v>
      </c>
      <c r="AX19" s="108" t="s">
        <v>70</v>
      </c>
      <c r="AY19" s="108" t="s">
        <v>69</v>
      </c>
      <c r="AZ19" s="108" t="s">
        <v>69</v>
      </c>
      <c r="BA19" s="108" t="s">
        <v>70</v>
      </c>
      <c r="BB19" s="108" t="s">
        <v>70</v>
      </c>
      <c r="BC19" s="108" t="s">
        <v>70</v>
      </c>
      <c r="BD19" s="108" t="s">
        <v>70</v>
      </c>
      <c r="BE19" s="108" t="s">
        <v>70</v>
      </c>
      <c r="BF19" s="108" t="s">
        <v>70</v>
      </c>
      <c r="BG19" s="108" t="s">
        <v>71</v>
      </c>
      <c r="BH19" s="108" t="s">
        <v>71</v>
      </c>
      <c r="BI19" s="108" t="s">
        <v>71</v>
      </c>
      <c r="BJ19" s="108" t="s">
        <v>71</v>
      </c>
      <c r="BK19" s="108" t="s">
        <v>71</v>
      </c>
      <c r="BL19" s="108" t="s">
        <v>68</v>
      </c>
      <c r="BM19" s="108" t="s">
        <v>68</v>
      </c>
      <c r="BN19" s="108" t="s">
        <v>68</v>
      </c>
      <c r="BO19" s="108" t="s">
        <v>68</v>
      </c>
      <c r="BP19" s="108" t="s">
        <v>68</v>
      </c>
      <c r="BQ19" s="108" t="s">
        <v>69</v>
      </c>
      <c r="BR19" s="108" t="s">
        <v>69</v>
      </c>
      <c r="BS19" s="108" t="s">
        <v>69</v>
      </c>
      <c r="BT19" s="108" t="s">
        <v>69</v>
      </c>
      <c r="BU19" s="108" t="s">
        <v>69</v>
      </c>
      <c r="BV19" s="108" t="s">
        <v>69</v>
      </c>
      <c r="BW19" s="108" t="s">
        <v>69</v>
      </c>
      <c r="BX19" s="108" t="s">
        <v>68</v>
      </c>
      <c r="BY19" s="204" t="s">
        <v>69</v>
      </c>
    </row>
    <row x14ac:dyDescent="0.25" r="20" customHeight="1" ht="18.75">
      <c r="A20" s="1"/>
      <c r="B20" s="15"/>
      <c r="C20" s="2"/>
      <c r="D20" s="3"/>
      <c r="E20" s="4"/>
      <c r="F20" s="3"/>
      <c r="G20" s="4"/>
      <c r="H20" s="4"/>
      <c r="I20" s="4"/>
      <c r="J20" s="4"/>
      <c r="K20" s="4"/>
      <c r="L20" s="4"/>
      <c r="M20" s="4"/>
      <c r="N20" s="4"/>
      <c r="O20" s="3"/>
      <c r="P20" s="4"/>
      <c r="Q20" s="3"/>
      <c r="R20" s="4"/>
      <c r="S20" s="4"/>
      <c r="T20" s="4"/>
      <c r="U20" s="3"/>
      <c r="V20" s="4"/>
      <c r="W20" s="4"/>
      <c r="X20" s="4"/>
      <c r="Y20" s="3"/>
      <c r="Z20" s="3"/>
      <c r="AA20" s="4"/>
      <c r="AB20" s="3"/>
      <c r="AC20" s="3"/>
      <c r="AD20" s="4"/>
      <c r="AE20" s="4"/>
      <c r="AF20" s="3"/>
      <c r="AG20" s="4"/>
      <c r="AH20" s="4"/>
      <c r="AI20" s="4"/>
      <c r="AJ20" s="4"/>
      <c r="AK20" s="4"/>
      <c r="AL20" s="4"/>
      <c r="AM20" s="4"/>
      <c r="AN20" s="4"/>
      <c r="AO20" s="4"/>
      <c r="AP20" s="4"/>
      <c r="AQ20" s="4"/>
      <c r="AR20" s="4"/>
      <c r="AS20" s="4"/>
      <c r="AT20" s="4"/>
      <c r="AU20" s="4"/>
      <c r="AV20" s="3"/>
      <c r="AW20" s="4"/>
      <c r="AX20" s="4"/>
      <c r="AY20" s="4"/>
      <c r="AZ20" s="4"/>
      <c r="BA20" s="4"/>
      <c r="BB20" s="17"/>
      <c r="BC20" s="4"/>
      <c r="BD20" s="4"/>
      <c r="BE20" s="4"/>
      <c r="BF20" s="4"/>
      <c r="BG20" s="4"/>
      <c r="BH20" s="4"/>
      <c r="BI20" s="4"/>
      <c r="BJ20" s="4"/>
      <c r="BK20" s="4"/>
      <c r="BL20" s="4"/>
      <c r="BM20" s="4"/>
      <c r="BN20" s="4"/>
      <c r="BO20" s="4"/>
      <c r="BP20" s="4"/>
      <c r="BQ20" s="4"/>
      <c r="BR20" s="4"/>
      <c r="BS20" s="4"/>
      <c r="BT20" s="4"/>
      <c r="BU20" s="4"/>
      <c r="BV20" s="4"/>
      <c r="BW20" s="4"/>
      <c r="BX20" s="4"/>
      <c r="BY20" s="4"/>
    </row>
    <row x14ac:dyDescent="0.25" r="21" customHeight="1" ht="18.75">
      <c r="A21" s="1"/>
      <c r="B21" s="15"/>
      <c r="C21" s="2"/>
      <c r="D21" s="3"/>
      <c r="E21" s="4"/>
      <c r="F21" s="3"/>
      <c r="G21" s="4"/>
      <c r="H21" s="4"/>
      <c r="I21" s="4"/>
      <c r="J21" s="4"/>
      <c r="K21" s="4"/>
      <c r="L21" s="4"/>
      <c r="M21" s="4"/>
      <c r="N21" s="4"/>
      <c r="O21" s="3"/>
      <c r="P21" s="4"/>
      <c r="Q21" s="3"/>
      <c r="R21" s="4"/>
      <c r="S21" s="4"/>
      <c r="T21" s="4"/>
      <c r="U21" s="3"/>
      <c r="V21" s="4"/>
      <c r="W21" s="4"/>
      <c r="X21" s="4"/>
      <c r="Y21" s="3"/>
      <c r="Z21" s="3"/>
      <c r="AA21" s="4"/>
      <c r="AB21" s="3"/>
      <c r="AC21" s="3"/>
      <c r="AD21" s="4"/>
      <c r="AE21" s="4"/>
      <c r="AF21" s="3"/>
      <c r="AG21" s="4"/>
      <c r="AH21" s="4"/>
      <c r="AI21" s="4"/>
      <c r="AJ21" s="4"/>
      <c r="AK21" s="4"/>
      <c r="AL21" s="4"/>
      <c r="AM21" s="4"/>
      <c r="AN21" s="4"/>
      <c r="AO21" s="4"/>
      <c r="AP21" s="4"/>
      <c r="AQ21" s="4"/>
      <c r="AR21" s="4"/>
      <c r="AS21" s="4"/>
      <c r="AT21" s="4"/>
      <c r="AU21" s="4"/>
      <c r="AV21" s="3"/>
      <c r="AW21" s="4"/>
      <c r="AX21" s="4"/>
      <c r="AY21" s="4"/>
      <c r="AZ21" s="4"/>
      <c r="BA21" s="4"/>
      <c r="BB21" s="17"/>
      <c r="BC21" s="4"/>
      <c r="BD21" s="4"/>
      <c r="BE21" s="4"/>
      <c r="BF21" s="4"/>
      <c r="BG21" s="4"/>
      <c r="BH21" s="4"/>
      <c r="BI21" s="4"/>
      <c r="BJ21" s="4"/>
      <c r="BK21" s="4"/>
      <c r="BL21" s="4"/>
      <c r="BM21" s="4"/>
      <c r="BN21" s="4"/>
      <c r="BO21" s="4"/>
      <c r="BP21" s="4"/>
      <c r="BQ21" s="4"/>
      <c r="BR21" s="4"/>
      <c r="BS21" s="4"/>
      <c r="BT21" s="4"/>
      <c r="BU21" s="4"/>
      <c r="BV21" s="4"/>
      <c r="BW21" s="4"/>
      <c r="BX21" s="4"/>
      <c r="BY21" s="4"/>
    </row>
    <row x14ac:dyDescent="0.25" r="22" customHeight="1" ht="18.75">
      <c r="A22" s="1"/>
      <c r="B22" s="15"/>
      <c r="C22" s="205" t="s">
        <v>72</v>
      </c>
      <c r="D22" s="206"/>
      <c r="E22" s="207"/>
      <c r="F22" s="206"/>
      <c r="G22" s="207"/>
      <c r="H22" s="207"/>
      <c r="I22" s="207"/>
      <c r="J22" s="207"/>
      <c r="K22" s="207"/>
      <c r="L22" s="207"/>
      <c r="M22" s="207"/>
      <c r="N22" s="207"/>
      <c r="O22" s="206"/>
      <c r="P22" s="207"/>
      <c r="Q22" s="206"/>
      <c r="R22" s="207"/>
      <c r="S22" s="207"/>
      <c r="T22" s="207"/>
      <c r="U22" s="206"/>
      <c r="V22" s="207"/>
      <c r="W22" s="207"/>
      <c r="X22" s="207"/>
      <c r="Y22" s="206"/>
      <c r="Z22" s="206"/>
      <c r="AA22" s="207"/>
      <c r="AB22" s="206"/>
      <c r="AC22" s="206"/>
      <c r="AD22" s="207"/>
      <c r="AE22" s="207"/>
      <c r="AF22" s="206"/>
      <c r="AG22" s="207"/>
      <c r="AH22" s="207"/>
      <c r="AI22" s="207"/>
      <c r="AJ22" s="207"/>
      <c r="AK22" s="207"/>
      <c r="AL22" s="207"/>
      <c r="AM22" s="207"/>
      <c r="AN22" s="207"/>
      <c r="AO22" s="207"/>
      <c r="AP22" s="207"/>
      <c r="AQ22" s="207"/>
      <c r="AR22" s="207"/>
      <c r="AS22" s="207"/>
      <c r="AT22" s="207"/>
      <c r="AU22" s="207"/>
      <c r="AV22" s="206"/>
      <c r="AW22" s="207"/>
      <c r="AX22" s="207"/>
      <c r="AY22" s="207"/>
      <c r="AZ22" s="207"/>
      <c r="BA22" s="207"/>
      <c r="BB22" s="17"/>
      <c r="BC22" s="4"/>
      <c r="BD22" s="4"/>
      <c r="BE22" s="4"/>
      <c r="BF22" s="4"/>
      <c r="BG22" s="4"/>
      <c r="BH22" s="4"/>
      <c r="BI22" s="4"/>
      <c r="BJ22" s="4"/>
      <c r="BK22" s="4"/>
      <c r="BL22" s="4"/>
      <c r="BM22" s="4"/>
      <c r="BN22" s="4"/>
      <c r="BO22" s="4"/>
      <c r="BP22" s="4"/>
      <c r="BQ22" s="4"/>
      <c r="BR22" s="4"/>
      <c r="BS22" s="4"/>
      <c r="BT22" s="4"/>
      <c r="BU22" s="4"/>
      <c r="BV22" s="4"/>
      <c r="BW22" s="4"/>
      <c r="BX22" s="4"/>
      <c r="BY22" s="4"/>
    </row>
    <row x14ac:dyDescent="0.25" r="23" customHeight="1" ht="18.75">
      <c r="A23" s="1"/>
      <c r="B23" s="15"/>
      <c r="C23" s="36"/>
      <c r="D23" s="37"/>
      <c r="E23" s="38"/>
      <c r="F23" s="37"/>
      <c r="G23" s="38"/>
      <c r="H23" s="38"/>
      <c r="I23" s="38"/>
      <c r="J23" s="38"/>
      <c r="K23" s="38"/>
      <c r="L23" s="38"/>
      <c r="M23" s="38"/>
      <c r="N23" s="38"/>
      <c r="O23" s="37"/>
      <c r="P23" s="38"/>
      <c r="Q23" s="37"/>
      <c r="R23" s="38"/>
      <c r="S23" s="38"/>
      <c r="T23" s="39" t="s">
        <v>73</v>
      </c>
      <c r="U23" s="37"/>
      <c r="V23" s="38"/>
      <c r="W23" s="38"/>
      <c r="X23" s="40"/>
      <c r="Y23" s="41"/>
      <c r="Z23" s="41"/>
      <c r="AA23" s="40"/>
      <c r="AB23" s="41"/>
      <c r="AC23" s="41"/>
      <c r="AD23" s="38"/>
      <c r="AE23" s="38"/>
      <c r="AF23" s="3"/>
      <c r="AG23" s="4"/>
      <c r="AH23" s="4"/>
      <c r="AI23" s="4"/>
      <c r="AJ23" s="4"/>
      <c r="AK23" s="4"/>
      <c r="AL23" s="4"/>
      <c r="AM23" s="4"/>
      <c r="AN23" s="4"/>
      <c r="AO23" s="4"/>
      <c r="AP23" s="4"/>
      <c r="AQ23" s="4"/>
      <c r="AR23" s="4"/>
      <c r="AS23" s="4"/>
      <c r="AT23" s="4"/>
      <c r="AU23" s="4"/>
      <c r="AV23" s="3"/>
      <c r="AW23" s="4"/>
      <c r="AX23" s="4"/>
      <c r="AY23" s="4"/>
      <c r="AZ23" s="4"/>
      <c r="BA23" s="208"/>
      <c r="BB23" s="17"/>
      <c r="BC23" s="4"/>
      <c r="BD23" s="4"/>
      <c r="BE23" s="4"/>
      <c r="BF23" s="4"/>
      <c r="BG23" s="4"/>
      <c r="BH23" s="4"/>
      <c r="BI23" s="4"/>
      <c r="BJ23" s="4"/>
      <c r="BK23" s="4"/>
      <c r="BL23" s="4"/>
      <c r="BM23" s="4"/>
      <c r="BN23" s="4"/>
      <c r="BO23" s="4"/>
      <c r="BP23" s="4"/>
      <c r="BQ23" s="4"/>
      <c r="BR23" s="4"/>
      <c r="BS23" s="4"/>
      <c r="BT23" s="4"/>
      <c r="BU23" s="4"/>
      <c r="BV23" s="4"/>
      <c r="BW23" s="4"/>
      <c r="BX23" s="4"/>
      <c r="BY23" s="4"/>
    </row>
    <row x14ac:dyDescent="0.25" r="24" customHeight="1" ht="18.75">
      <c r="A24" s="1"/>
      <c r="B24" s="15"/>
      <c r="C24" s="36"/>
      <c r="D24" s="37"/>
      <c r="E24" s="38"/>
      <c r="F24" s="37"/>
      <c r="G24" s="38"/>
      <c r="H24" s="38"/>
      <c r="I24" s="38"/>
      <c r="J24" s="38"/>
      <c r="K24" s="38"/>
      <c r="L24" s="38"/>
      <c r="M24" s="38"/>
      <c r="N24" s="38"/>
      <c r="O24" s="37"/>
      <c r="P24" s="38"/>
      <c r="Q24" s="37"/>
      <c r="R24" s="38"/>
      <c r="S24" s="38"/>
      <c r="T24" s="45">
        <f>K30+AH30</f>
      </c>
      <c r="U24" s="46"/>
      <c r="V24" s="47"/>
      <c r="W24" s="47"/>
      <c r="X24" s="209" t="s">
        <v>416</v>
      </c>
      <c r="Y24" s="210"/>
      <c r="Z24" s="210"/>
      <c r="AA24" s="50" t="s">
        <v>74</v>
      </c>
      <c r="AB24" s="96">
        <f>SUMPRODUCT(IFERROR(MID(T24,ROW(INDIRECT("1:"&amp;LEN(T24))),1)*1,0))</f>
      </c>
      <c r="AC24" s="37"/>
      <c r="AD24" s="38"/>
      <c r="AE24" s="38"/>
      <c r="AF24" s="37"/>
      <c r="AG24" s="38"/>
      <c r="AH24" s="50"/>
      <c r="AI24" s="211"/>
      <c r="AJ24" s="4"/>
      <c r="AK24" s="4"/>
      <c r="AL24" s="4"/>
      <c r="AM24" s="4"/>
      <c r="AN24" s="4"/>
      <c r="AO24" s="4"/>
      <c r="AP24" s="4"/>
      <c r="AQ24" s="4"/>
      <c r="AR24" s="4"/>
      <c r="AS24" s="4"/>
      <c r="AT24" s="4"/>
      <c r="AU24" s="4"/>
      <c r="AV24" s="3"/>
      <c r="AW24" s="4"/>
      <c r="AX24" s="4"/>
      <c r="AY24" s="4"/>
      <c r="AZ24" s="4"/>
      <c r="BA24" s="208"/>
      <c r="BB24" s="17"/>
      <c r="BC24" s="4"/>
      <c r="BD24" s="4"/>
      <c r="BE24" s="4"/>
      <c r="BF24" s="4"/>
      <c r="BG24" s="4"/>
      <c r="BH24" s="4"/>
      <c r="BI24" s="4"/>
      <c r="BJ24" s="4"/>
      <c r="BK24" s="4"/>
      <c r="BL24" s="4"/>
      <c r="BM24" s="4"/>
      <c r="BN24" s="4"/>
      <c r="BO24" s="4"/>
      <c r="BP24" s="4"/>
      <c r="BQ24" s="4"/>
      <c r="BR24" s="4"/>
      <c r="BS24" s="4"/>
      <c r="BT24" s="4"/>
      <c r="BU24" s="4"/>
      <c r="BV24" s="4"/>
      <c r="BW24" s="4"/>
      <c r="BX24" s="4"/>
      <c r="BY24" s="4"/>
    </row>
    <row x14ac:dyDescent="0.25" r="25" customHeight="1" ht="18.75">
      <c r="A25" s="1"/>
      <c r="B25" s="15"/>
      <c r="C25" s="36"/>
      <c r="D25" s="37"/>
      <c r="E25" s="38"/>
      <c r="F25" s="37"/>
      <c r="G25" s="38"/>
      <c r="H25" s="38"/>
      <c r="I25" s="38"/>
      <c r="J25" s="38"/>
      <c r="K25" s="38"/>
      <c r="L25" s="38"/>
      <c r="M25" s="38"/>
      <c r="N25" s="38"/>
      <c r="O25" s="37"/>
      <c r="P25" s="38"/>
      <c r="Q25" s="37"/>
      <c r="R25" s="38"/>
      <c r="S25" s="38"/>
      <c r="T25" s="63"/>
      <c r="U25" s="63"/>
      <c r="V25" s="47"/>
      <c r="W25" s="47"/>
      <c r="X25" s="47"/>
      <c r="Y25" s="48"/>
      <c r="Z25" s="49"/>
      <c r="AA25" s="50"/>
      <c r="AB25" s="70"/>
      <c r="AC25" s="37"/>
      <c r="AD25" s="38"/>
      <c r="AE25" s="38"/>
      <c r="AF25" s="37"/>
      <c r="AG25" s="38"/>
      <c r="AH25" s="50"/>
      <c r="AI25" s="211"/>
      <c r="AJ25" s="4"/>
      <c r="AK25" s="4"/>
      <c r="AL25" s="4"/>
      <c r="AM25" s="4"/>
      <c r="AN25" s="4"/>
      <c r="AO25" s="4"/>
      <c r="AP25" s="4"/>
      <c r="AQ25" s="4"/>
      <c r="AR25" s="4"/>
      <c r="AS25" s="4"/>
      <c r="AT25" s="4"/>
      <c r="AU25" s="4"/>
      <c r="AV25" s="3"/>
      <c r="AW25" s="4"/>
      <c r="AX25" s="4"/>
      <c r="AY25" s="4"/>
      <c r="AZ25" s="4"/>
      <c r="BA25" s="208"/>
      <c r="BB25" s="17"/>
      <c r="BC25" s="4"/>
      <c r="BD25" s="4"/>
      <c r="BE25" s="4"/>
      <c r="BF25" s="4"/>
      <c r="BG25" s="4"/>
      <c r="BH25" s="4"/>
      <c r="BI25" s="4"/>
      <c r="BJ25" s="4"/>
      <c r="BK25" s="4"/>
      <c r="BL25" s="4"/>
      <c r="BM25" s="4"/>
      <c r="BN25" s="4"/>
      <c r="BO25" s="4"/>
      <c r="BP25" s="4"/>
      <c r="BQ25" s="4"/>
      <c r="BR25" s="4"/>
      <c r="BS25" s="4"/>
      <c r="BT25" s="4"/>
      <c r="BU25" s="4"/>
      <c r="BV25" s="4"/>
      <c r="BW25" s="4"/>
      <c r="BX25" s="4"/>
      <c r="BY25" s="4"/>
    </row>
    <row x14ac:dyDescent="0.25" r="26" customHeight="1" ht="18.75">
      <c r="A26" s="1"/>
      <c r="B26" s="15"/>
      <c r="C26" s="36"/>
      <c r="D26" s="37"/>
      <c r="E26" s="38"/>
      <c r="F26" s="37"/>
      <c r="G26" s="38"/>
      <c r="H26" s="38"/>
      <c r="I26" s="38"/>
      <c r="J26" s="38"/>
      <c r="K26" s="38"/>
      <c r="L26" s="38"/>
      <c r="M26" s="38"/>
      <c r="N26" s="38"/>
      <c r="O26" s="37"/>
      <c r="P26" s="38"/>
      <c r="Q26" s="37"/>
      <c r="R26" s="38"/>
      <c r="S26" s="38"/>
      <c r="T26" s="63"/>
      <c r="U26" s="63"/>
      <c r="V26" s="47"/>
      <c r="W26" s="47"/>
      <c r="X26" s="47"/>
      <c r="Y26" s="48"/>
      <c r="Z26" s="49"/>
      <c r="AA26" s="50"/>
      <c r="AB26" s="70"/>
      <c r="AC26" s="37"/>
      <c r="AD26" s="38"/>
      <c r="AE26" s="38"/>
      <c r="AF26" s="37"/>
      <c r="AG26" s="38"/>
      <c r="AH26" s="50"/>
      <c r="AI26" s="211"/>
      <c r="AJ26" s="4"/>
      <c r="AK26" s="4"/>
      <c r="AL26" s="4"/>
      <c r="AM26" s="4"/>
      <c r="AN26" s="4"/>
      <c r="AO26" s="4"/>
      <c r="AP26" s="4"/>
      <c r="AQ26" s="4"/>
      <c r="AR26" s="4"/>
      <c r="AS26" s="4"/>
      <c r="AT26" s="4"/>
      <c r="AU26" s="4"/>
      <c r="AV26" s="3"/>
      <c r="AW26" s="4"/>
      <c r="AX26" s="4"/>
      <c r="AY26" s="4"/>
      <c r="AZ26" s="4"/>
      <c r="BA26" s="208"/>
      <c r="BB26" s="17"/>
      <c r="BC26" s="4"/>
      <c r="BD26" s="4"/>
      <c r="BE26" s="4"/>
      <c r="BF26" s="4"/>
      <c r="BG26" s="4"/>
      <c r="BH26" s="4"/>
      <c r="BI26" s="4"/>
      <c r="BJ26" s="4"/>
      <c r="BK26" s="4"/>
      <c r="BL26" s="4"/>
      <c r="BM26" s="4"/>
      <c r="BN26" s="4"/>
      <c r="BO26" s="4"/>
      <c r="BP26" s="4"/>
      <c r="BQ26" s="4"/>
      <c r="BR26" s="4"/>
      <c r="BS26" s="4"/>
      <c r="BT26" s="4"/>
      <c r="BU26" s="4"/>
      <c r="BV26" s="4"/>
      <c r="BW26" s="4"/>
      <c r="BX26" s="4"/>
      <c r="BY26" s="4"/>
    </row>
    <row x14ac:dyDescent="0.25" r="27" customHeight="1" ht="18.75" hidden="1">
      <c r="A27" s="1"/>
      <c r="B27" s="15"/>
      <c r="C27" s="36"/>
      <c r="D27" s="37"/>
      <c r="E27" s="38"/>
      <c r="F27" s="37"/>
      <c r="G27" s="38"/>
      <c r="H27" s="38"/>
      <c r="I27" s="38"/>
      <c r="J27" s="38"/>
      <c r="K27" s="212">
        <f>SUBSTITUTE(Z30, " ", "")</f>
      </c>
      <c r="L27" s="212"/>
      <c r="M27" s="212"/>
      <c r="N27" s="212"/>
      <c r="O27" s="213"/>
      <c r="P27" s="212"/>
      <c r="Q27" s="213"/>
      <c r="R27" s="212"/>
      <c r="S27" s="212"/>
      <c r="T27" s="212"/>
      <c r="U27" s="213"/>
      <c r="V27" s="212"/>
      <c r="W27" s="212"/>
      <c r="X27" s="212"/>
      <c r="Y27" s="213"/>
      <c r="Z27" s="213"/>
      <c r="AA27" s="212"/>
      <c r="AB27" s="213"/>
      <c r="AC27" s="37"/>
      <c r="AD27" s="38"/>
      <c r="AE27" s="38"/>
      <c r="AF27" s="37"/>
      <c r="AG27" s="38"/>
      <c r="AH27" s="212">
        <f>SUBSTITUTE(AV30, " ", "")</f>
      </c>
      <c r="AI27" s="212"/>
      <c r="AJ27" s="212"/>
      <c r="AK27" s="212"/>
      <c r="AL27" s="212"/>
      <c r="AM27" s="212"/>
      <c r="AN27" s="212"/>
      <c r="AO27" s="212"/>
      <c r="AP27" s="212"/>
      <c r="AQ27" s="212"/>
      <c r="AR27" s="212"/>
      <c r="AS27" s="212"/>
      <c r="AT27" s="212"/>
      <c r="AU27" s="212"/>
      <c r="AV27" s="213"/>
      <c r="AW27" s="212"/>
      <c r="AX27" s="212"/>
      <c r="AY27" s="212"/>
      <c r="AZ27" s="212"/>
      <c r="BA27" s="214"/>
      <c r="BB27" s="17"/>
      <c r="BC27" s="4"/>
      <c r="BD27" s="4"/>
      <c r="BE27" s="4"/>
      <c r="BF27" s="4"/>
      <c r="BG27" s="4"/>
      <c r="BH27" s="4"/>
      <c r="BI27" s="4"/>
      <c r="BJ27" s="4"/>
      <c r="BK27" s="4"/>
      <c r="BL27" s="4"/>
      <c r="BM27" s="4"/>
      <c r="BN27" s="4"/>
      <c r="BO27" s="4"/>
      <c r="BP27" s="4"/>
      <c r="BQ27" s="4"/>
      <c r="BR27" s="4"/>
      <c r="BS27" s="4"/>
      <c r="BT27" s="4"/>
      <c r="BU27" s="4"/>
      <c r="BV27" s="4"/>
      <c r="BW27" s="4"/>
      <c r="BX27" s="4"/>
      <c r="BY27" s="4"/>
    </row>
    <row x14ac:dyDescent="0.25" r="28" customHeight="1" ht="50.25">
      <c r="A28" s="1"/>
      <c r="B28" s="15"/>
      <c r="C28" s="53"/>
      <c r="D28" s="3"/>
      <c r="E28" s="4"/>
      <c r="F28" s="3"/>
      <c r="G28" s="215">
        <f>_xlfn.CONCAT(MID(U28,_xlfn.SEQUENCE(LEN(U28)),1)&amp;" ")</f>
      </c>
      <c r="H28" s="216"/>
      <c r="I28" s="216"/>
      <c r="J28" s="216"/>
      <c r="K28" s="216"/>
      <c r="L28" s="216"/>
      <c r="M28" s="216"/>
      <c r="N28" s="216"/>
      <c r="O28" s="217"/>
      <c r="P28" s="216"/>
      <c r="Q28" s="217"/>
      <c r="R28" s="218"/>
      <c r="S28" s="219"/>
      <c r="T28" s="219"/>
      <c r="U28" s="220">
        <f>SUBSTITUTE(Z30, " ", "")</f>
      </c>
      <c r="V28" s="221"/>
      <c r="W28" s="221"/>
      <c r="X28" s="221"/>
      <c r="Y28" s="222"/>
      <c r="Z28" s="222"/>
      <c r="AA28" s="221"/>
      <c r="AB28" s="223"/>
      <c r="AC28" s="3"/>
      <c r="AD28" s="215">
        <f>_xlfn.CONCAT(MID(AS28,_xlfn.SEQUENCE(LEN(AS28)),1)&amp;" ")</f>
      </c>
      <c r="AE28" s="216"/>
      <c r="AF28" s="217"/>
      <c r="AG28" s="216"/>
      <c r="AH28" s="216"/>
      <c r="AI28" s="216"/>
      <c r="AJ28" s="216"/>
      <c r="AK28" s="216"/>
      <c r="AL28" s="216"/>
      <c r="AM28" s="216"/>
      <c r="AN28" s="216"/>
      <c r="AO28" s="216"/>
      <c r="AP28" s="216"/>
      <c r="AQ28" s="218"/>
      <c r="AR28" s="224"/>
      <c r="AS28" s="225">
        <f>SUBSTITUTE(AV30, " ", "")</f>
      </c>
      <c r="AT28" s="221"/>
      <c r="AU28" s="221"/>
      <c r="AV28" s="222"/>
      <c r="AW28" s="221"/>
      <c r="AX28" s="221"/>
      <c r="AY28" s="221"/>
      <c r="AZ28" s="221"/>
      <c r="BA28" s="226"/>
      <c r="BB28" s="17"/>
      <c r="BC28" s="4"/>
      <c r="BD28" s="4"/>
      <c r="BE28" s="4"/>
      <c r="BF28" s="4"/>
      <c r="BG28" s="4"/>
      <c r="BH28" s="4"/>
      <c r="BI28" s="4"/>
      <c r="BJ28" s="4"/>
      <c r="BK28" s="4"/>
      <c r="BL28" s="4"/>
      <c r="BM28" s="4"/>
      <c r="BN28" s="4"/>
      <c r="BO28" s="4"/>
      <c r="BP28" s="4"/>
      <c r="BQ28" s="4"/>
      <c r="BR28" s="4"/>
      <c r="BS28" s="4"/>
      <c r="BT28" s="4"/>
      <c r="BU28" s="4"/>
      <c r="BV28" s="4"/>
      <c r="BW28" s="4"/>
      <c r="BX28" s="4"/>
      <c r="BY28" s="4"/>
    </row>
    <row x14ac:dyDescent="0.25" r="29" customHeight="1" ht="18.75">
      <c r="A29" s="1"/>
      <c r="B29" s="15"/>
      <c r="C29" s="53"/>
      <c r="D29" s="3"/>
      <c r="E29" s="4"/>
      <c r="F29" s="3"/>
      <c r="G29" s="4"/>
      <c r="H29" s="4"/>
      <c r="I29" s="4"/>
      <c r="J29" s="4"/>
      <c r="K29" s="4"/>
      <c r="L29" s="4"/>
      <c r="M29" s="57"/>
      <c r="N29" s="38"/>
      <c r="O29" s="3"/>
      <c r="P29" s="4"/>
      <c r="Q29" s="3"/>
      <c r="R29" s="4"/>
      <c r="S29" s="4"/>
      <c r="T29" s="39" t="s">
        <v>75</v>
      </c>
      <c r="U29" s="227"/>
      <c r="V29" s="38"/>
      <c r="W29" s="4"/>
      <c r="X29" s="4"/>
      <c r="Y29" s="3"/>
      <c r="Z29" s="228">
        <f>'Ebced Ana Sayfa'!X16</f>
      </c>
      <c r="AA29" s="229"/>
      <c r="AB29" s="228"/>
      <c r="AC29" s="60"/>
      <c r="AD29" s="61"/>
      <c r="AE29" s="4"/>
      <c r="AF29" s="3"/>
      <c r="AG29" s="4"/>
      <c r="AH29" s="4"/>
      <c r="AI29" s="4"/>
      <c r="AJ29" s="57"/>
      <c r="AK29" s="38"/>
      <c r="AL29" s="4"/>
      <c r="AM29" s="4"/>
      <c r="AN29" s="4"/>
      <c r="AO29" s="4"/>
      <c r="AP29" s="4"/>
      <c r="AQ29" s="4"/>
      <c r="AR29" s="4"/>
      <c r="AS29" s="4"/>
      <c r="AT29" s="4"/>
      <c r="AU29" s="63"/>
      <c r="AV29" s="230">
        <f>'Ebced Ana Sayfa'!AV16</f>
      </c>
      <c r="AW29" s="231"/>
      <c r="AX29" s="231"/>
      <c r="AY29" s="231"/>
      <c r="AZ29" s="231"/>
      <c r="BA29" s="231"/>
      <c r="BB29" s="17"/>
      <c r="BC29" s="4"/>
      <c r="BD29" s="4"/>
      <c r="BE29" s="4"/>
      <c r="BF29" s="4"/>
      <c r="BG29" s="4"/>
      <c r="BH29" s="4"/>
      <c r="BI29" s="4"/>
      <c r="BJ29" s="4"/>
      <c r="BK29" s="4"/>
      <c r="BL29" s="4"/>
      <c r="BM29" s="4"/>
      <c r="BN29" s="4"/>
      <c r="BO29" s="4"/>
      <c r="BP29" s="4"/>
      <c r="BQ29" s="4"/>
      <c r="BR29" s="4"/>
      <c r="BS29" s="4"/>
      <c r="BT29" s="4"/>
      <c r="BU29" s="4"/>
      <c r="BV29" s="4"/>
      <c r="BW29" s="4"/>
      <c r="BX29" s="4"/>
      <c r="BY29" s="4"/>
    </row>
    <row x14ac:dyDescent="0.25" r="30" customHeight="1" ht="18.75">
      <c r="A30" s="1"/>
      <c r="B30" s="15"/>
      <c r="C30" s="53"/>
      <c r="D30" s="29"/>
      <c r="E30" s="69"/>
      <c r="F30" s="70"/>
      <c r="G30" s="63"/>
      <c r="H30" s="63"/>
      <c r="I30" s="71"/>
      <c r="J30" s="71"/>
      <c r="K30" s="59">
        <f>SUM(D32:AB32)</f>
      </c>
      <c r="L30" s="71"/>
      <c r="M30" s="57"/>
      <c r="N30" s="38"/>
      <c r="O30" s="72"/>
      <c r="P30" s="71"/>
      <c r="Q30" s="72"/>
      <c r="R30" s="71"/>
      <c r="S30" s="71"/>
      <c r="T30" s="39"/>
      <c r="U30" s="73">
        <f>COUNTIF('Ebced Ana Sayfa'!D18:BA18,"?*")</f>
      </c>
      <c r="V30" s="38"/>
      <c r="W30" s="71"/>
      <c r="X30" s="71"/>
      <c r="Y30" s="72"/>
      <c r="Z30" s="74">
        <f>'Ebced Ana Sayfa'!X17</f>
      </c>
      <c r="AA30" s="75"/>
      <c r="AB30" s="74"/>
      <c r="AC30" s="76"/>
      <c r="AD30" s="77"/>
      <c r="AE30" s="77"/>
      <c r="AF30" s="3"/>
      <c r="AG30" s="4"/>
      <c r="AH30" s="78">
        <f>SUM(AC32:BA32)</f>
      </c>
      <c r="AI30" s="4"/>
      <c r="AJ30" s="57"/>
      <c r="AK30" s="38"/>
      <c r="AL30" s="4"/>
      <c r="AM30" s="4"/>
      <c r="AN30" s="4"/>
      <c r="AO30" s="4"/>
      <c r="AP30" s="4"/>
      <c r="AQ30" s="4"/>
      <c r="AR30" s="4"/>
      <c r="AS30" s="4"/>
      <c r="AT30" s="4"/>
      <c r="AU30" s="4"/>
      <c r="AV30" s="74">
        <f>'Ebced Ana Sayfa'!AV17</f>
      </c>
      <c r="AW30" s="75"/>
      <c r="AX30" s="75"/>
      <c r="AY30" s="75"/>
      <c r="AZ30" s="75"/>
      <c r="BA30" s="75"/>
      <c r="BB30" s="232"/>
      <c r="BC30" s="4"/>
      <c r="BD30" s="4"/>
      <c r="BE30" s="4"/>
      <c r="BF30" s="4"/>
      <c r="BG30" s="4"/>
      <c r="BH30" s="4"/>
      <c r="BI30" s="4"/>
      <c r="BJ30" s="4"/>
      <c r="BK30" s="4"/>
      <c r="BL30" s="4"/>
      <c r="BM30" s="4"/>
      <c r="BN30" s="4"/>
      <c r="BO30" s="4"/>
      <c r="BP30" s="4"/>
      <c r="BQ30" s="4"/>
      <c r="BR30" s="4"/>
      <c r="BS30" s="4"/>
      <c r="BT30" s="4"/>
      <c r="BU30" s="4"/>
      <c r="BV30" s="4"/>
      <c r="BW30" s="4"/>
      <c r="BX30" s="4"/>
      <c r="BY30" s="4"/>
    </row>
    <row x14ac:dyDescent="0.25" r="31" customHeight="1" ht="18.75">
      <c r="A31" s="1"/>
      <c r="B31" s="15"/>
      <c r="C31" s="83"/>
      <c r="D31" s="84">
        <f>'Ebced Ana Sayfa'!D18</f>
      </c>
      <c r="E31" s="85">
        <f>'Ebced Ana Sayfa'!E18</f>
      </c>
      <c r="F31" s="84">
        <f>'Ebced Ana Sayfa'!F18</f>
      </c>
      <c r="G31" s="85">
        <f>'Ebced Ana Sayfa'!G18</f>
      </c>
      <c r="H31" s="85">
        <f>'Ebced Ana Sayfa'!H18</f>
      </c>
      <c r="I31" s="85">
        <f>'Ebced Ana Sayfa'!I18</f>
      </c>
      <c r="J31" s="85">
        <f>'Ebced Ana Sayfa'!J18</f>
      </c>
      <c r="K31" s="85">
        <f>'Ebced Ana Sayfa'!K18</f>
      </c>
      <c r="L31" s="85">
        <f>'Ebced Ana Sayfa'!L18</f>
      </c>
      <c r="M31" s="85">
        <f>'Ebced Ana Sayfa'!M18</f>
      </c>
      <c r="N31" s="85">
        <f>'Ebced Ana Sayfa'!N18</f>
      </c>
      <c r="O31" s="84">
        <f>'Ebced Ana Sayfa'!O18</f>
      </c>
      <c r="P31" s="85">
        <f>'Ebced Ana Sayfa'!P18</f>
      </c>
      <c r="Q31" s="84">
        <f>'Ebced Ana Sayfa'!Q18</f>
      </c>
      <c r="R31" s="85">
        <f>'Ebced Ana Sayfa'!R18</f>
      </c>
      <c r="S31" s="85">
        <f>'Ebced Ana Sayfa'!S18</f>
      </c>
      <c r="T31" s="85">
        <f>'Ebced Ana Sayfa'!T18</f>
      </c>
      <c r="U31" s="84">
        <f>'Ebced Ana Sayfa'!U18</f>
      </c>
      <c r="V31" s="85">
        <f>'Ebced Ana Sayfa'!V18</f>
      </c>
      <c r="W31" s="85">
        <f>'Ebced Ana Sayfa'!W18</f>
      </c>
      <c r="X31" s="85">
        <f>'Ebced Ana Sayfa'!X18</f>
      </c>
      <c r="Y31" s="84">
        <f>'Ebced Ana Sayfa'!Y18</f>
      </c>
      <c r="Z31" s="84">
        <f>'Ebced Ana Sayfa'!Z18</f>
      </c>
      <c r="AA31" s="85">
        <f>'Ebced Ana Sayfa'!AA18</f>
      </c>
      <c r="AB31" s="84">
        <f>'Ebced Ana Sayfa'!AB18</f>
      </c>
      <c r="AC31" s="86">
        <f>'Ebced Ana Sayfa'!AC18</f>
      </c>
      <c r="AD31" s="87">
        <f>'Ebced Ana Sayfa'!AD18</f>
      </c>
      <c r="AE31" s="87">
        <f>'Ebced Ana Sayfa'!AE18</f>
      </c>
      <c r="AF31" s="86">
        <f>'Ebced Ana Sayfa'!AF18</f>
      </c>
      <c r="AG31" s="87"/>
      <c r="AH31" s="87">
        <f>'Ebced Ana Sayfa'!AH18</f>
      </c>
      <c r="AI31" s="87">
        <f>'Ebced Ana Sayfa'!AI18</f>
      </c>
      <c r="AJ31" s="87">
        <f>'Ebced Ana Sayfa'!AJ18</f>
      </c>
      <c r="AK31" s="87">
        <f>'Ebced Ana Sayfa'!AK18</f>
      </c>
      <c r="AL31" s="87">
        <f>'Ebced Ana Sayfa'!AL18</f>
      </c>
      <c r="AM31" s="87">
        <f>'Ebced Ana Sayfa'!AM18</f>
      </c>
      <c r="AN31" s="87">
        <f>'Ebced Ana Sayfa'!AN18</f>
      </c>
      <c r="AO31" s="87">
        <f>'Ebced Ana Sayfa'!AO18</f>
      </c>
      <c r="AP31" s="87">
        <f>'Ebced Ana Sayfa'!AP18</f>
      </c>
      <c r="AQ31" s="87">
        <f>'Ebced Ana Sayfa'!AQ18</f>
      </c>
      <c r="AR31" s="87">
        <f>'Ebced Ana Sayfa'!AR18</f>
      </c>
      <c r="AS31" s="87">
        <f>'Ebced Ana Sayfa'!AS18</f>
      </c>
      <c r="AT31" s="87">
        <f>'Ebced Ana Sayfa'!AT18</f>
      </c>
      <c r="AU31" s="87">
        <f>'Ebced Ana Sayfa'!AU18</f>
      </c>
      <c r="AV31" s="86">
        <f>'Ebced Ana Sayfa'!AV18</f>
      </c>
      <c r="AW31" s="87">
        <f>'Ebced Ana Sayfa'!AW18</f>
      </c>
      <c r="AX31" s="87">
        <f>'Ebced Ana Sayfa'!AX18</f>
      </c>
      <c r="AY31" s="87">
        <f>'Ebced Ana Sayfa'!AY18</f>
      </c>
      <c r="AZ31" s="87">
        <f>'Ebced Ana Sayfa'!AZ18</f>
      </c>
      <c r="BA31" s="87">
        <f>'Ebced Ana Sayfa'!BA18</f>
      </c>
      <c r="BB31" s="233"/>
      <c r="BC31" s="234"/>
      <c r="BD31" s="234"/>
      <c r="BE31" s="4"/>
      <c r="BF31" s="4"/>
      <c r="BG31" s="4"/>
      <c r="BH31" s="4"/>
      <c r="BI31" s="4"/>
      <c r="BJ31" s="4"/>
      <c r="BK31" s="4"/>
      <c r="BL31" s="4"/>
      <c r="BM31" s="4"/>
      <c r="BN31" s="4"/>
      <c r="BO31" s="4"/>
      <c r="BP31" s="4"/>
      <c r="BQ31" s="4"/>
      <c r="BR31" s="4"/>
      <c r="BS31" s="4"/>
      <c r="BT31" s="4"/>
      <c r="BU31" s="4"/>
      <c r="BV31" s="4"/>
      <c r="BW31" s="4"/>
      <c r="BX31" s="4"/>
      <c r="BY31" s="4"/>
    </row>
    <row x14ac:dyDescent="0.25" r="32" customHeight="1" ht="18.75">
      <c r="A32" s="1"/>
      <c r="B32" s="15"/>
      <c r="C32" s="24" t="s">
        <v>60</v>
      </c>
      <c r="D32" s="63">
        <f>IFERROR(HLOOKUP(D31,$D$15:$BY$19,2,0),"")</f>
      </c>
      <c r="E32" s="63">
        <f>IFERROR(HLOOKUP(E31,$D$15:$BY$19,2,0),"")</f>
      </c>
      <c r="F32" s="63">
        <f>_xlfn.IFNA(_xlfn.XLOOKUP(AF77&amp;AH75,'Arapça Kuran'!B:B&amp;'Arapça Kuran'!G:G,'Arapça Kuran'!H:H),_xlfn.XLOOKUP(AF77&amp;AK75,'Arapça Kuran'!B:B&amp;'Arapça Kuran'!G:G,'Arapça Kuran'!H:H))</f>
      </c>
      <c r="G32" s="63">
        <f>_xlfn.IFNA(_xlfn.XLOOKUP(AG77&amp;AI75,'Arapça Kuran'!B:B&amp;'Arapça Kuran'!G:G,'Arapça Kuran'!H:H),_xlfn.XLOOKUP(AG77&amp;AL75,'Arapça Kuran'!B:B&amp;'Arapça Kuran'!G:G,'Arapça Kuran'!H:H))</f>
      </c>
      <c r="H32" s="63">
        <f>_xlfn.IFNA(_xlfn.XLOOKUP(AH77&amp;AJ75,'Arapça Kuran'!B:B&amp;'Arapça Kuran'!G:G,'Arapça Kuran'!H:H),_xlfn.XLOOKUP(AH77&amp;AM75,'Arapça Kuran'!B:B&amp;'Arapça Kuran'!G:G,'Arapça Kuran'!H:H))</f>
      </c>
      <c r="I32" s="63">
        <f>_xlfn.IFNA(_xlfn.XLOOKUP(AI77&amp;AK75,'Arapça Kuran'!B:B&amp;'Arapça Kuran'!G:G,'Arapça Kuran'!H:H),_xlfn.XLOOKUP(AI77&amp;AN75,'Arapça Kuran'!B:B&amp;'Arapça Kuran'!G:G,'Arapça Kuran'!H:H))</f>
      </c>
      <c r="J32" s="63">
        <f>_xlfn.IFNA(_xlfn.XLOOKUP(AJ77&amp;AL75,'Arapça Kuran'!B:B&amp;'Arapça Kuran'!G:G,'Arapça Kuran'!H:H),_xlfn.XLOOKUP(AJ77&amp;AO75,'Arapça Kuran'!B:B&amp;'Arapça Kuran'!G:G,'Arapça Kuran'!H:H))</f>
      </c>
      <c r="K32" s="63">
        <f>_xlfn.IFNA(_xlfn.XLOOKUP(AK77&amp;AM75,'Arapça Kuran'!B:B&amp;'Arapça Kuran'!G:G,'Arapça Kuran'!H:H),_xlfn.XLOOKUP(AK77&amp;AP75,'Arapça Kuran'!B:B&amp;'Arapça Kuran'!G:G,'Arapça Kuran'!H:H))</f>
      </c>
      <c r="L32" s="63">
        <f>_xlfn.IFNA(_xlfn.XLOOKUP(AL77&amp;AN75,'Arapça Kuran'!B:B&amp;'Arapça Kuran'!G:G,'Arapça Kuran'!H:H),_xlfn.XLOOKUP(AL77&amp;AQ75,'Arapça Kuran'!B:B&amp;'Arapça Kuran'!G:G,'Arapça Kuran'!H:H))</f>
      </c>
      <c r="M32" s="63">
        <f>_xlfn.IFNA(_xlfn.XLOOKUP(AM77&amp;AO75,'Arapça Kuran'!B:B&amp;'Arapça Kuran'!G:G,'Arapça Kuran'!H:H),_xlfn.XLOOKUP(AM77&amp;AR75,'Arapça Kuran'!B:B&amp;'Arapça Kuran'!G:G,'Arapça Kuran'!H:H))</f>
      </c>
      <c r="N32" s="63">
        <f>_xlfn.IFNA(_xlfn.XLOOKUP(AN77&amp;AP75,'Arapça Kuran'!B:B&amp;'Arapça Kuran'!G:G,'Arapça Kuran'!H:H),_xlfn.XLOOKUP(AN77&amp;AS75,'Arapça Kuran'!B:B&amp;'Arapça Kuran'!G:G,'Arapça Kuran'!H:H))</f>
      </c>
      <c r="O32" s="63">
        <f>_xlfn.IFNA(_xlfn.XLOOKUP(AO77&amp;AQ75,'Arapça Kuran'!B:B&amp;'Arapça Kuran'!G:G,'Arapça Kuran'!H:H),_xlfn.XLOOKUP(AO77&amp;AT75,'Arapça Kuran'!B:B&amp;'Arapça Kuran'!G:G,'Arapça Kuran'!H:H))</f>
      </c>
      <c r="P32" s="63">
        <f>_xlfn.IFNA(_xlfn.XLOOKUP(AP77&amp;AR75,'Arapça Kuran'!B:B&amp;'Arapça Kuran'!G:G,'Arapça Kuran'!H:H),_xlfn.XLOOKUP(AP77&amp;AU75,'Arapça Kuran'!B:B&amp;'Arapça Kuran'!G:G,'Arapça Kuran'!H:H))</f>
      </c>
      <c r="Q32" s="63">
        <f>_xlfn.IFNA(_xlfn.XLOOKUP(AQ77&amp;AS75,'Arapça Kuran'!B:B&amp;'Arapça Kuran'!G:G,'Arapça Kuran'!H:H),_xlfn.XLOOKUP(AQ77&amp;AV75,'Arapça Kuran'!B:B&amp;'Arapça Kuran'!G:G,'Arapça Kuran'!H:H))</f>
      </c>
      <c r="R32" s="63">
        <f>_xlfn.IFNA(_xlfn.XLOOKUP(AR77&amp;AT75,'Arapça Kuran'!B:B&amp;'Arapça Kuran'!G:G,'Arapça Kuran'!H:H),_xlfn.XLOOKUP(AR77&amp;AW75,'Arapça Kuran'!B:B&amp;'Arapça Kuran'!G:G,'Arapça Kuran'!H:H))</f>
      </c>
      <c r="S32" s="63">
        <f>_xlfn.IFNA(_xlfn.XLOOKUP(AS77&amp;AU75,'Arapça Kuran'!B:B&amp;'Arapça Kuran'!G:G,'Arapça Kuran'!H:H),_xlfn.XLOOKUP(AS77&amp;AX75,'Arapça Kuran'!B:B&amp;'Arapça Kuran'!G:G,'Arapça Kuran'!H:H))</f>
      </c>
      <c r="T32" s="63">
        <f>_xlfn.IFNA(_xlfn.XLOOKUP(AT77&amp;AV75,'Arapça Kuran'!B:B&amp;'Arapça Kuran'!G:G,'Arapça Kuran'!H:H),_xlfn.XLOOKUP(AT77&amp;AY75,'Arapça Kuran'!B:B&amp;'Arapça Kuran'!G:G,'Arapça Kuran'!H:H))</f>
      </c>
      <c r="U32" s="63">
        <f>_xlfn.IFNA(_xlfn.XLOOKUP(AU77&amp;AW75,'Arapça Kuran'!B:B&amp;'Arapça Kuran'!G:G,'Arapça Kuran'!H:H),_xlfn.XLOOKUP(AU77&amp;AZ75,'Arapça Kuran'!B:B&amp;'Arapça Kuran'!G:G,'Arapça Kuran'!H:H))</f>
      </c>
      <c r="V32" s="63">
        <f>_xlfn.IFNA(_xlfn.XLOOKUP(AV77&amp;AX75,'Arapça Kuran'!B:B&amp;'Arapça Kuran'!G:G,'Arapça Kuran'!H:H),_xlfn.XLOOKUP(AV77&amp;BA75,'Arapça Kuran'!B:B&amp;'Arapça Kuran'!G:G,'Arapça Kuran'!H:H))</f>
      </c>
      <c r="W32" s="63">
        <f>_xlfn.IFNA(_xlfn.XLOOKUP(AW77&amp;AY75,'Arapça Kuran'!B:B&amp;'Arapça Kuran'!G:G,'Arapça Kuran'!H:H),_xlfn.XLOOKUP(AW77&amp;BB75,'Arapça Kuran'!B:B&amp;'Arapça Kuran'!G:G,'Arapça Kuran'!H:H))</f>
      </c>
      <c r="X32" s="63">
        <f>_xlfn.IFNA(_xlfn.XLOOKUP(AX77&amp;AZ75,'Arapça Kuran'!B:B&amp;'Arapça Kuran'!G:G,'Arapça Kuran'!H:H),_xlfn.XLOOKUP(AX77&amp;BC75,'Arapça Kuran'!B:B&amp;'Arapça Kuran'!G:G,'Arapça Kuran'!H:H))</f>
      </c>
      <c r="Y32" s="63">
        <f>_xlfn.IFNA(_xlfn.XLOOKUP(AY77&amp;BA75,'Arapça Kuran'!B:B&amp;'Arapça Kuran'!G:G,'Arapça Kuran'!H:H),_xlfn.XLOOKUP(AY77&amp;BD75,'Arapça Kuran'!B:B&amp;'Arapça Kuran'!G:G,'Arapça Kuran'!H:H))</f>
      </c>
      <c r="Z32" s="63">
        <f>_xlfn.IFNA(_xlfn.XLOOKUP(AZ77&amp;BB75,'Arapça Kuran'!B:B&amp;'Arapça Kuran'!G:G,'Arapça Kuran'!H:H),_xlfn.XLOOKUP(AZ77&amp;BE75,'Arapça Kuran'!B:B&amp;'Arapça Kuran'!G:G,'Arapça Kuran'!H:H))</f>
      </c>
      <c r="AA32" s="63">
        <f>_xlfn.IFNA(_xlfn.XLOOKUP(BA77&amp;BC75,'Arapça Kuran'!B:B&amp;'Arapça Kuran'!G:G,'Arapça Kuran'!H:H),_xlfn.XLOOKUP(BA77&amp;BF75,'Arapça Kuran'!B:B&amp;'Arapça Kuran'!G:G,'Arapça Kuran'!H:H))</f>
      </c>
      <c r="AB32" s="63">
        <f>_xlfn.IFNA(_xlfn.XLOOKUP(BB77&amp;BD75,'Arapça Kuran'!B:B&amp;'Arapça Kuran'!G:G,'Arapça Kuran'!H:H),_xlfn.XLOOKUP(BB77&amp;BG75,'Arapça Kuran'!B:B&amp;'Arapça Kuran'!G:G,'Arapça Kuran'!H:H))</f>
      </c>
      <c r="AC32" s="63">
        <f>_xlfn.IFNA(_xlfn.XLOOKUP(BC77&amp;BE75,'Arapça Kuran'!B:B&amp;'Arapça Kuran'!G:G,'Arapça Kuran'!H:H),_xlfn.XLOOKUP(BC77&amp;BH75,'Arapça Kuran'!B:B&amp;'Arapça Kuran'!G:G,'Arapça Kuran'!H:H))</f>
      </c>
      <c r="AD32" s="63">
        <f>_xlfn.IFNA(_xlfn.XLOOKUP(BD77&amp;BF75,'Arapça Kuran'!B:B&amp;'Arapça Kuran'!G:G,'Arapça Kuran'!H:H),_xlfn.XLOOKUP(BD77&amp;BI75,'Arapça Kuran'!B:B&amp;'Arapça Kuran'!G:G,'Arapça Kuran'!H:H))</f>
      </c>
      <c r="AE32" s="63">
        <f>_xlfn.IFNA(_xlfn.XLOOKUP(BE77&amp;BG75,'Arapça Kuran'!B:B&amp;'Arapça Kuran'!G:G,'Arapça Kuran'!H:H),_xlfn.XLOOKUP(BE77&amp;BJ75,'Arapça Kuran'!B:B&amp;'Arapça Kuran'!G:G,'Arapça Kuran'!H:H))</f>
      </c>
      <c r="AF32" s="63">
        <f>_xlfn.IFNA(_xlfn.XLOOKUP(BF77&amp;BH75,'Arapça Kuran'!B:B&amp;'Arapça Kuran'!G:G,'Arapça Kuran'!H:H),_xlfn.XLOOKUP(BF77&amp;BK75,'Arapça Kuran'!B:B&amp;'Arapça Kuran'!G:G,'Arapça Kuran'!H:H))</f>
      </c>
      <c r="AG32" s="63">
        <f>_xlfn.IFNA(_xlfn.XLOOKUP(BG77&amp;BI75,'Arapça Kuran'!B:B&amp;'Arapça Kuran'!G:G,'Arapça Kuran'!H:H),_xlfn.XLOOKUP(BG77&amp;BL75,'Arapça Kuran'!B:B&amp;'Arapça Kuran'!G:G,'Arapça Kuran'!H:H))</f>
      </c>
      <c r="AH32" s="63">
        <f>_xlfn.IFNA(_xlfn.XLOOKUP(BH77&amp;BJ75,'Arapça Kuran'!B:B&amp;'Arapça Kuran'!G:G,'Arapça Kuran'!H:H),_xlfn.XLOOKUP(BH77&amp;BM75,'Arapça Kuran'!B:B&amp;'Arapça Kuran'!G:G,'Arapça Kuran'!H:H))</f>
      </c>
      <c r="AI32" s="63">
        <f>_xlfn.IFNA(_xlfn.XLOOKUP(BI77&amp;BK75,'Arapça Kuran'!B:B&amp;'Arapça Kuran'!G:G,'Arapça Kuran'!H:H),_xlfn.XLOOKUP(BI77&amp;BN75,'Arapça Kuran'!B:B&amp;'Arapça Kuran'!G:G,'Arapça Kuran'!H:H))</f>
      </c>
      <c r="AJ32" s="63">
        <f>_xlfn.IFNA(_xlfn.XLOOKUP(BJ77&amp;BL75,'Arapça Kuran'!B:B&amp;'Arapça Kuran'!G:G,'Arapça Kuran'!H:H),_xlfn.XLOOKUP(BJ77&amp;BO75,'Arapça Kuran'!B:B&amp;'Arapça Kuran'!G:G,'Arapça Kuran'!H:H))</f>
      </c>
      <c r="AK32" s="63">
        <f>_xlfn.IFNA(_xlfn.XLOOKUP(BK77&amp;BM75,'Arapça Kuran'!B:B&amp;'Arapça Kuran'!G:G,'Arapça Kuran'!H:H),_xlfn.XLOOKUP(BK77&amp;BP75,'Arapça Kuran'!B:B&amp;'Arapça Kuran'!G:G,'Arapça Kuran'!H:H))</f>
      </c>
      <c r="AL32" s="63">
        <f>_xlfn.IFNA(_xlfn.XLOOKUP(BL77&amp;BN75,'Arapça Kuran'!B:B&amp;'Arapça Kuran'!G:G,'Arapça Kuran'!H:H),_xlfn.XLOOKUP(BL77&amp;BQ75,'Arapça Kuran'!B:B&amp;'Arapça Kuran'!G:G,'Arapça Kuran'!H:H))</f>
      </c>
      <c r="AM32" s="63">
        <f>_xlfn.IFNA(_xlfn.XLOOKUP(BM77&amp;BO75,'Arapça Kuran'!B:B&amp;'Arapça Kuran'!G:G,'Arapça Kuran'!H:H),_xlfn.XLOOKUP(BM77&amp;BR75,'Arapça Kuran'!B:B&amp;'Arapça Kuran'!G:G,'Arapça Kuran'!H:H))</f>
      </c>
      <c r="AN32" s="63">
        <f>_xlfn.IFNA(_xlfn.XLOOKUP(BN77&amp;BP75,'Arapça Kuran'!B:B&amp;'Arapça Kuran'!G:G,'Arapça Kuran'!H:H),_xlfn.XLOOKUP(BN77&amp;BS75,'Arapça Kuran'!B:B&amp;'Arapça Kuran'!G:G,'Arapça Kuran'!H:H))</f>
      </c>
      <c r="AO32" s="63">
        <f>_xlfn.IFNA(_xlfn.XLOOKUP(BO77&amp;BQ75,'Arapça Kuran'!B:B&amp;'Arapça Kuran'!G:G,'Arapça Kuran'!H:H),_xlfn.XLOOKUP(BO77&amp;BT75,'Arapça Kuran'!B:B&amp;'Arapça Kuran'!G:G,'Arapça Kuran'!H:H))</f>
      </c>
      <c r="AP32" s="63">
        <f>_xlfn.IFNA(_xlfn.XLOOKUP(BP77&amp;BR75,'Arapça Kuran'!B:B&amp;'Arapça Kuran'!G:G,'Arapça Kuran'!H:H),_xlfn.XLOOKUP(BP77&amp;BU75,'Arapça Kuran'!B:B&amp;'Arapça Kuran'!G:G,'Arapça Kuran'!H:H))</f>
      </c>
      <c r="AQ32" s="63">
        <f>_xlfn.IFNA(_xlfn.XLOOKUP(BQ77&amp;BS75,'Arapça Kuran'!B:B&amp;'Arapça Kuran'!G:G,'Arapça Kuran'!H:H),_xlfn.XLOOKUP(BQ77&amp;BV75,'Arapça Kuran'!B:B&amp;'Arapça Kuran'!G:G,'Arapça Kuran'!H:H))</f>
      </c>
      <c r="AR32" s="63">
        <f>_xlfn.IFNA(_xlfn.XLOOKUP(BR77&amp;BT75,'Arapça Kuran'!B:B&amp;'Arapça Kuran'!G:G,'Arapça Kuran'!H:H),_xlfn.XLOOKUP(BR77&amp;BW75,'Arapça Kuran'!B:B&amp;'Arapça Kuran'!G:G,'Arapça Kuran'!H:H))</f>
      </c>
      <c r="AS32" s="63">
        <f>_xlfn.IFNA(_xlfn.XLOOKUP(BS77&amp;BU75,'Arapça Kuran'!B:B&amp;'Arapça Kuran'!G:G,'Arapça Kuran'!H:H),_xlfn.XLOOKUP(BS77&amp;BX75,'Arapça Kuran'!B:B&amp;'Arapça Kuran'!G:G,'Arapça Kuran'!H:H))</f>
      </c>
      <c r="AT32" s="63">
        <f>_xlfn.IFNA(_xlfn.XLOOKUP(BT77&amp;BV75,'Arapça Kuran'!B:B&amp;'Arapça Kuran'!G:G,'Arapça Kuran'!H:H),_xlfn.XLOOKUP(BT77&amp;BY75,'Arapça Kuran'!B:B&amp;'Arapça Kuran'!G:G,'Arapça Kuran'!H:H))</f>
      </c>
      <c r="AU32" s="63">
        <f>_xlfn.IFNA(_xlfn.XLOOKUP(BU77&amp;BW75,'Arapça Kuran'!B:B&amp;'Arapça Kuran'!G:G,'Arapça Kuran'!H:H),_xlfn.XLOOKUP(BU77&amp;BZ75,'Arapça Kuran'!B:B&amp;'Arapça Kuran'!G:G,'Arapça Kuran'!H:H))</f>
      </c>
      <c r="AV32" s="63">
        <f>_xlfn.IFNA(_xlfn.XLOOKUP(BV77&amp;BX75,'Arapça Kuran'!B:B&amp;'Arapça Kuran'!G:G,'Arapça Kuran'!H:H),_xlfn.XLOOKUP(BV77&amp;CA75,'Arapça Kuran'!B:B&amp;'Arapça Kuran'!G:G,'Arapça Kuran'!H:H))</f>
      </c>
      <c r="AW32" s="63">
        <f>_xlfn.IFNA(_xlfn.XLOOKUP(BW77&amp;BY75,'Arapça Kuran'!B:B&amp;'Arapça Kuran'!G:G,'Arapça Kuran'!H:H),_xlfn.XLOOKUP(BW77&amp;CB75,'Arapça Kuran'!B:B&amp;'Arapça Kuran'!G:G,'Arapça Kuran'!H:H))</f>
      </c>
      <c r="AX32" s="63">
        <f>_xlfn.IFNA(_xlfn.XLOOKUP(BX77&amp;BZ75,'Arapça Kuran'!B:B&amp;'Arapça Kuran'!G:G,'Arapça Kuran'!H:H),_xlfn.XLOOKUP(BX77&amp;CC75,'Arapça Kuran'!B:B&amp;'Arapça Kuran'!G:G,'Arapça Kuran'!H:H))</f>
      </c>
      <c r="AY32" s="63">
        <f>_xlfn.IFNA(_xlfn.XLOOKUP(BY77&amp;CA75,'Arapça Kuran'!B:B&amp;'Arapça Kuran'!G:G,'Arapça Kuran'!H:H),_xlfn.XLOOKUP(BY77&amp;CD75,'Arapça Kuran'!B:B&amp;'Arapça Kuran'!G:G,'Arapça Kuran'!H:H))</f>
      </c>
      <c r="AZ32" s="63">
        <f>_xlfn.IFNA(_xlfn.XLOOKUP(BZ77&amp;CB75,'Arapça Kuran'!B:B&amp;'Arapça Kuran'!G:G,'Arapça Kuran'!H:H),_xlfn.XLOOKUP(BZ77&amp;CE75,'Arapça Kuran'!B:B&amp;'Arapça Kuran'!G:G,'Arapça Kuran'!H:H))</f>
      </c>
      <c r="BA32" s="63">
        <f>_xlfn.IFNA(_xlfn.XLOOKUP(CA77&amp;CC75,'Arapça Kuran'!B:B&amp;'Arapça Kuran'!G:G,'Arapça Kuran'!H:H),_xlfn.XLOOKUP(CA77&amp;CF75,'Arapça Kuran'!B:B&amp;'Arapça Kuran'!G:G,'Arapça Kuran'!H:H))</f>
      </c>
      <c r="BB32" s="91"/>
      <c r="BC32" s="57"/>
      <c r="BD32" s="57"/>
      <c r="BE32" s="4"/>
      <c r="BF32" s="4"/>
      <c r="BG32" s="4"/>
      <c r="BH32" s="4"/>
      <c r="BI32" s="4"/>
      <c r="BJ32" s="4"/>
      <c r="BK32" s="4"/>
      <c r="BL32" s="4"/>
      <c r="BM32" s="4"/>
      <c r="BN32" s="4"/>
      <c r="BO32" s="4"/>
      <c r="BP32" s="4"/>
      <c r="BQ32" s="4"/>
      <c r="BR32" s="4"/>
      <c r="BS32" s="4"/>
      <c r="BT32" s="4"/>
      <c r="BU32" s="4"/>
      <c r="BV32" s="4"/>
      <c r="BW32" s="4"/>
      <c r="BX32" s="4"/>
      <c r="BY32" s="4"/>
    </row>
    <row x14ac:dyDescent="0.25" r="33" customHeight="1" ht="18.75">
      <c r="A33" s="1"/>
      <c r="B33" s="15"/>
      <c r="C33" s="30" t="s">
        <v>61</v>
      </c>
      <c r="D33" s="63">
        <f>IFERROR(HLOOKUP(D31,$D$15:$BY$19,3,0),"")</f>
      </c>
      <c r="E33" s="63">
        <f>IFERROR(HLOOKUP(E31,$D$15:$BY$19,3,0),"")</f>
      </c>
      <c r="F33" s="63">
        <f>IFERROR(HLOOKUP(F31,$D$15:$BY$19,3,0),"")</f>
      </c>
      <c r="G33" s="63">
        <f>IFERROR(HLOOKUP(G31,$D$15:$BY$19,3,0),"")</f>
      </c>
      <c r="H33" s="63">
        <f>IFERROR(HLOOKUP(H31,$D$15:$BY$19,3,0),"")</f>
      </c>
      <c r="I33" s="63">
        <f>IFERROR(HLOOKUP(I31,$D$15:$BY$19,3,0),"")</f>
      </c>
      <c r="J33" s="63">
        <f>IFERROR(HLOOKUP(J31,$D$15:$BY$19,3,0),"")</f>
      </c>
      <c r="K33" s="63">
        <f>IFERROR(HLOOKUP(K31,$D$15:$BY$19,3,0),"")</f>
      </c>
      <c r="L33" s="63">
        <f>IFERROR(HLOOKUP(L31,$D$15:$BY$19,3,0),"")</f>
      </c>
      <c r="M33" s="63">
        <f>IFERROR(HLOOKUP(M31,$D$15:$BY$19,3,0),"")</f>
      </c>
      <c r="N33" s="63">
        <f>IFERROR(HLOOKUP(N31,$D$15:$BY$19,3,0),"")</f>
      </c>
      <c r="O33" s="63">
        <f>IFERROR(HLOOKUP(O31,$D$15:$BY$19,3,0),"")</f>
      </c>
      <c r="P33" s="63">
        <f>IFERROR(HLOOKUP(P31,$D$15:$BY$19,3,0),"")</f>
      </c>
      <c r="Q33" s="63">
        <f>IFERROR(HLOOKUP(Q31,$D$15:$BY$19,3,0),"")</f>
      </c>
      <c r="R33" s="63">
        <f>IFERROR(HLOOKUP(R31,$D$15:$BY$19,3,0),"")</f>
      </c>
      <c r="S33" s="63">
        <f>IFERROR(HLOOKUP(S31,$D$15:$BY$19,3,0),"")</f>
      </c>
      <c r="T33" s="63">
        <f>IFERROR(HLOOKUP(T31,$D$15:$BY$19,3,0),"")</f>
      </c>
      <c r="U33" s="63">
        <f>IFERROR(HLOOKUP(U31,$D$15:$BY$19,3,0),"")</f>
      </c>
      <c r="V33" s="63">
        <f>IFERROR(HLOOKUP(V31,$D$15:$BY$19,3,0),"")</f>
      </c>
      <c r="W33" s="63">
        <f>IFERROR(HLOOKUP(W31,$D$15:$BY$19,3,0),"")</f>
      </c>
      <c r="X33" s="63">
        <f>IFERROR(HLOOKUP(X31,$D$15:$BY$19,3,0),"")</f>
      </c>
      <c r="Y33" s="63">
        <f>IFERROR(HLOOKUP(Y31,$D$15:$BY$19,3,0),"")</f>
      </c>
      <c r="Z33" s="63">
        <f>IFERROR(HLOOKUP(Z31,$D$15:$BY$19,3,0),"")</f>
      </c>
      <c r="AA33" s="63">
        <f>IFERROR(HLOOKUP(AA31,$D$15:$BY$19,3,0),"")</f>
      </c>
      <c r="AB33" s="63">
        <f>IFERROR(HLOOKUP(AB31,$D$15:$BY$19,3,0),"")</f>
      </c>
      <c r="AC33" s="63">
        <f>IFERROR(HLOOKUP(AC31,$D$15:$BY$19,3,0),"")</f>
      </c>
      <c r="AD33" s="63">
        <f>IFERROR(HLOOKUP(AD31,$D$15:$BY$19,3,0),"")</f>
      </c>
      <c r="AE33" s="63">
        <f>IFERROR(HLOOKUP(AE31,$D$15:$BY$19,3,0),"")</f>
      </c>
      <c r="AF33" s="63">
        <f>IFERROR(HLOOKUP(AF31,$D$15:$BY$19,3,0),"")</f>
      </c>
      <c r="AG33" s="63">
        <f>IFERROR(HLOOKUP(AG31,$D$15:$BY$19,3,0),"")</f>
      </c>
      <c r="AH33" s="63">
        <f>IFERROR(HLOOKUP(AH31,$D$15:$BY$19,3,0),"")</f>
      </c>
      <c r="AI33" s="63">
        <f>IFERROR(HLOOKUP(AI31,$D$15:$BY$19,3,0),"")</f>
      </c>
      <c r="AJ33" s="63">
        <f>IFERROR(HLOOKUP(AJ31,$D$15:$BY$19,3,0),"")</f>
      </c>
      <c r="AK33" s="63">
        <f>IFERROR(HLOOKUP(AK31,$D$15:$BY$19,3,0),"")</f>
      </c>
      <c r="AL33" s="63">
        <f>IFERROR(HLOOKUP(AL31,$D$15:$BY$19,3,0),"")</f>
      </c>
      <c r="AM33" s="63">
        <f>IFERROR(HLOOKUP(AM31,$D$15:$BY$19,3,0),"")</f>
      </c>
      <c r="AN33" s="63">
        <f>IFERROR(HLOOKUP(AN31,$D$15:$BY$19,3,0),"")</f>
      </c>
      <c r="AO33" s="63">
        <f>IFERROR(HLOOKUP(AO31,$D$15:$BY$19,3,0),"")</f>
      </c>
      <c r="AP33" s="63">
        <f>IFERROR(HLOOKUP(AP31,$D$15:$BY$19,3,0),"")</f>
      </c>
      <c r="AQ33" s="63">
        <f>IFERROR(HLOOKUP(AQ31,$D$15:$BY$19,3,0),"")</f>
      </c>
      <c r="AR33" s="63">
        <f>IFERROR(HLOOKUP(AR31,$D$15:$BY$19,3,0),"")</f>
      </c>
      <c r="AS33" s="63">
        <f>IFERROR(HLOOKUP(AS31,$D$15:$BY$19,3,0),"")</f>
      </c>
      <c r="AT33" s="63">
        <f>IFERROR(HLOOKUP(AT31,$D$15:$BY$19,3,0),"")</f>
      </c>
      <c r="AU33" s="63">
        <f>IFERROR(HLOOKUP(AU31,$D$15:$BY$19,3,0),"")</f>
      </c>
      <c r="AV33" s="63">
        <f>IFERROR(HLOOKUP(AV31,$D$15:$BY$19,3,0),"")</f>
      </c>
      <c r="AW33" s="63">
        <f>IFERROR(HLOOKUP(AW31,$D$15:$BY$19,3,0),"")</f>
      </c>
      <c r="AX33" s="63">
        <f>IFERROR(HLOOKUP(AX31,$D$15:$BY$19,3,0),"")</f>
      </c>
      <c r="AY33" s="63">
        <f>IFERROR(HLOOKUP(AY31,$D$15:$BY$19,3,0),"")</f>
      </c>
      <c r="AZ33" s="63">
        <f>IFERROR(HLOOKUP(AZ31,$D$15:$BY$19,3,0),"")</f>
      </c>
      <c r="BA33" s="63">
        <f>IFERROR(HLOOKUP(BA31,$D$15:$BY$19,3,0),"")</f>
      </c>
      <c r="BB33" s="91"/>
      <c r="BC33" s="57"/>
      <c r="BD33" s="57"/>
      <c r="BE33" s="4"/>
      <c r="BF33" s="4"/>
      <c r="BG33" s="4"/>
      <c r="BH33" s="4"/>
      <c r="BI33" s="4"/>
      <c r="BJ33" s="4"/>
      <c r="BK33" s="4"/>
      <c r="BL33" s="4"/>
      <c r="BM33" s="4"/>
      <c r="BN33" s="4"/>
      <c r="BO33" s="4"/>
      <c r="BP33" s="4"/>
      <c r="BQ33" s="4"/>
      <c r="BR33" s="4"/>
      <c r="BS33" s="4"/>
      <c r="BT33" s="4"/>
      <c r="BU33" s="4"/>
      <c r="BV33" s="4"/>
      <c r="BW33" s="4"/>
      <c r="BX33" s="4"/>
      <c r="BY33" s="4"/>
    </row>
    <row x14ac:dyDescent="0.25" r="34" customHeight="1" ht="18.75">
      <c r="A34" s="1"/>
      <c r="B34" s="15"/>
      <c r="C34" s="30" t="s">
        <v>64</v>
      </c>
      <c r="D34" s="63">
        <f>IFERROR(HLOOKUP(D31,$D$15:$BY$19,4,0),"")</f>
      </c>
      <c r="E34" s="63">
        <f>IFERROR(HLOOKUP(E31,$D$15:$BY$19,4,0),"")</f>
      </c>
      <c r="F34" s="63">
        <f>IFERROR(HLOOKUP(F31,$D$15:$BY$19,4,0),"")</f>
      </c>
      <c r="G34" s="63">
        <f>IFERROR(HLOOKUP(G31,$D$15:$BY$19,4,0),"")</f>
      </c>
      <c r="H34" s="63">
        <f>IFERROR(HLOOKUP(H31,$D$15:$BY$19,4,0),"")</f>
      </c>
      <c r="I34" s="63">
        <f>IFERROR(HLOOKUP(I31,$D$15:$BY$19,4,0),"")</f>
      </c>
      <c r="J34" s="63">
        <f>IFERROR(HLOOKUP(J31,$D$15:$BY$19,4,0),"")</f>
      </c>
      <c r="K34" s="63">
        <f>IFERROR(HLOOKUP(K31,$D$15:$BY$19,4,0),"")</f>
      </c>
      <c r="L34" s="63">
        <f>IFERROR(HLOOKUP(L31,$D$15:$BY$19,4,0),"")</f>
      </c>
      <c r="M34" s="63">
        <f>IFERROR(HLOOKUP(M31,$D$15:$BY$19,4,0),"")</f>
      </c>
      <c r="N34" s="63">
        <f>IFERROR(HLOOKUP(N31,$D$15:$BY$19,4,0),"")</f>
      </c>
      <c r="O34" s="63">
        <f>IFERROR(HLOOKUP(O31,$D$15:$BY$19,4,0),"")</f>
      </c>
      <c r="P34" s="63">
        <f>IFERROR(HLOOKUP(P31,$D$15:$BY$19,4,0),"")</f>
      </c>
      <c r="Q34" s="63">
        <f>IFERROR(HLOOKUP(Q31,$D$15:$BY$19,4,0),"")</f>
      </c>
      <c r="R34" s="63">
        <f>IFERROR(HLOOKUP(R31,$D$15:$BY$19,4,0),"")</f>
      </c>
      <c r="S34" s="63">
        <f>IFERROR(HLOOKUP(S31,$D$15:$BY$19,4,0),"")</f>
      </c>
      <c r="T34" s="63">
        <f>IFERROR(HLOOKUP(T31,$D$15:$BY$19,4,0),"")</f>
      </c>
      <c r="U34" s="63">
        <f>IFERROR(HLOOKUP(U31,$D$15:$BY$19,4,0),"")</f>
      </c>
      <c r="V34" s="63">
        <f>IFERROR(HLOOKUP(V31,$D$15:$BY$19,4,0),"")</f>
      </c>
      <c r="W34" s="63">
        <f>IFERROR(HLOOKUP(W31,$D$15:$BY$19,4,0),"")</f>
      </c>
      <c r="X34" s="63">
        <f>IFERROR(HLOOKUP(X31,$D$15:$BY$19,4,0),"")</f>
      </c>
      <c r="Y34" s="63">
        <f>IFERROR(HLOOKUP(Y31,$D$15:$BY$19,4,0),"")</f>
      </c>
      <c r="Z34" s="63">
        <f>IFERROR(HLOOKUP(Z31,$D$15:$BY$19,4,0),"")</f>
      </c>
      <c r="AA34" s="63">
        <f>IFERROR(HLOOKUP(AA31,$D$15:$BY$19,4,0),"")</f>
      </c>
      <c r="AB34" s="63">
        <f>IFERROR(HLOOKUP(AB31,$D$15:$BY$19,4,0),"")</f>
      </c>
      <c r="AC34" s="63">
        <f>IFERROR(HLOOKUP(AC31,$D$15:$BY$19,4,0),"")</f>
      </c>
      <c r="AD34" s="63">
        <f>IFERROR(HLOOKUP(AD31,$D$15:$BY$19,4,0),"")</f>
      </c>
      <c r="AE34" s="63">
        <f>IFERROR(HLOOKUP(AE31,$D$15:$BY$19,4,0),"")</f>
      </c>
      <c r="AF34" s="63">
        <f>IFERROR(HLOOKUP(AF31,$D$15:$BY$19,4,0),"")</f>
      </c>
      <c r="AG34" s="63">
        <f>IFERROR(HLOOKUP(AG31,$D$15:$BY$19,4,0),"")</f>
      </c>
      <c r="AH34" s="63">
        <f>IFERROR(HLOOKUP(AH31,$D$15:$BY$19,4,0),"")</f>
      </c>
      <c r="AI34" s="63">
        <f>IFERROR(HLOOKUP(AI31,$D$15:$BY$19,4,0),"")</f>
      </c>
      <c r="AJ34" s="63">
        <f>IFERROR(HLOOKUP(AJ31,$D$15:$BY$19,4,0),"")</f>
      </c>
      <c r="AK34" s="63">
        <f>IFERROR(HLOOKUP(AK31,$D$15:$BY$19,4,0),"")</f>
      </c>
      <c r="AL34" s="63">
        <f>IFERROR(HLOOKUP(AL31,$D$15:$BY$19,4,0),"")</f>
      </c>
      <c r="AM34" s="63">
        <f>IFERROR(HLOOKUP(AM31,$D$15:$BY$19,4,0),"")</f>
      </c>
      <c r="AN34" s="63">
        <f>IFERROR(HLOOKUP(AN31,$D$15:$BY$19,4,0),"")</f>
      </c>
      <c r="AO34" s="63">
        <f>IFERROR(HLOOKUP(AO31,$D$15:$BY$19,4,0),"")</f>
      </c>
      <c r="AP34" s="63">
        <f>IFERROR(HLOOKUP(AP31,$D$15:$BY$19,4,0),"")</f>
      </c>
      <c r="AQ34" s="63">
        <f>IFERROR(HLOOKUP(AQ31,$D$15:$BY$19,4,0),"")</f>
      </c>
      <c r="AR34" s="63">
        <f>IFERROR(HLOOKUP(AR31,$D$15:$BY$19,4,0),"")</f>
      </c>
      <c r="AS34" s="63">
        <f>IFERROR(HLOOKUP(AS31,$D$15:$BY$19,4,0),"")</f>
      </c>
      <c r="AT34" s="63">
        <f>IFERROR(HLOOKUP(AT31,$D$15:$BY$19,4,0),"")</f>
      </c>
      <c r="AU34" s="63">
        <f>IFERROR(HLOOKUP(AU31,$D$15:$BY$19,4,0),"")</f>
      </c>
      <c r="AV34" s="63">
        <f>IFERROR(HLOOKUP(AV31,$D$15:$BY$19,4,0),"")</f>
      </c>
      <c r="AW34" s="63">
        <f>IFERROR(HLOOKUP(AW31,$D$15:$BY$19,4,0),"")</f>
      </c>
      <c r="AX34" s="63">
        <f>IFERROR(HLOOKUP(AX31,$D$15:$BY$19,4,0),"")</f>
      </c>
      <c r="AY34" s="63">
        <f>IFERROR(HLOOKUP(AY31,$D$15:$BY$19,4,0),"")</f>
      </c>
      <c r="AZ34" s="63">
        <f>IFERROR(HLOOKUP(AZ31,$D$15:$BY$19,4,0),"")</f>
      </c>
      <c r="BA34" s="63">
        <f>IFERROR(HLOOKUP(BA31,$D$15:$BY$19,4,0),"")</f>
      </c>
      <c r="BB34" s="91"/>
      <c r="BC34" s="57"/>
      <c r="BD34" s="57"/>
      <c r="BE34" s="4"/>
      <c r="BF34" s="4"/>
      <c r="BG34" s="4"/>
      <c r="BH34" s="4"/>
      <c r="BI34" s="4"/>
      <c r="BJ34" s="4"/>
      <c r="BK34" s="4"/>
      <c r="BL34" s="4"/>
      <c r="BM34" s="4"/>
      <c r="BN34" s="4"/>
      <c r="BO34" s="4"/>
      <c r="BP34" s="4"/>
      <c r="BQ34" s="4"/>
      <c r="BR34" s="4"/>
      <c r="BS34" s="4"/>
      <c r="BT34" s="4"/>
      <c r="BU34" s="4"/>
      <c r="BV34" s="4"/>
      <c r="BW34" s="4"/>
      <c r="BX34" s="4"/>
      <c r="BY34" s="4"/>
    </row>
    <row x14ac:dyDescent="0.25" r="35" customHeight="1" ht="18.75">
      <c r="A35" s="1"/>
      <c r="B35" s="15"/>
      <c r="C35" s="30" t="s">
        <v>67</v>
      </c>
      <c r="D35" s="63">
        <f>IFERROR(HLOOKUP(D31,$D$15:$BY$19,5,0),"")</f>
      </c>
      <c r="E35" s="63">
        <f>IFERROR(HLOOKUP(E31,$D$15:$BY$19,5,0),"")</f>
      </c>
      <c r="F35" s="63">
        <f>IFERROR(HLOOKUP(F31,$D$15:$BY$19,5,0),"")</f>
      </c>
      <c r="G35" s="63">
        <f>IFERROR(HLOOKUP(G31,$D$15:$BY$19,5,0),"")</f>
      </c>
      <c r="H35" s="63">
        <f>IFERROR(HLOOKUP(H31,$D$15:$BY$19,5,0),"")</f>
      </c>
      <c r="I35" s="63">
        <f>IFERROR(HLOOKUP(I31,$D$15:$BY$19,5,0),"")</f>
      </c>
      <c r="J35" s="63">
        <f>IFERROR(HLOOKUP(J31,$D$15:$BY$19,5,0),"")</f>
      </c>
      <c r="K35" s="63">
        <f>IFERROR(HLOOKUP(K31,$D$15:$BY$19,5,0),"")</f>
      </c>
      <c r="L35" s="63">
        <f>IFERROR(HLOOKUP(L31,$D$15:$BY$19,5,0),"")</f>
      </c>
      <c r="M35" s="63">
        <f>IFERROR(HLOOKUP(M31,$D$15:$BY$19,5,0),"")</f>
      </c>
      <c r="N35" s="63">
        <f>IFERROR(HLOOKUP(N31,$D$15:$BY$19,5,0),"")</f>
      </c>
      <c r="O35" s="63">
        <f>IFERROR(HLOOKUP(O31,$D$15:$BY$19,5,0),"")</f>
      </c>
      <c r="P35" s="63">
        <f>IFERROR(HLOOKUP(P31,$D$15:$BY$19,5,0),"")</f>
      </c>
      <c r="Q35" s="63">
        <f>IFERROR(HLOOKUP(Q31,$D$15:$BY$19,5,0),"")</f>
      </c>
      <c r="R35" s="63">
        <f>IFERROR(HLOOKUP(R31,$D$15:$BY$19,5,0),"")</f>
      </c>
      <c r="S35" s="63">
        <f>IFERROR(HLOOKUP(S31,$D$15:$BY$19,5,0),"")</f>
      </c>
      <c r="T35" s="63">
        <f>IFERROR(HLOOKUP(T31,$D$15:$BY$19,5,0),"")</f>
      </c>
      <c r="U35" s="63">
        <f>IFERROR(HLOOKUP(U31,$D$15:$BY$19,5,0),"")</f>
      </c>
      <c r="V35" s="63">
        <f>IFERROR(HLOOKUP(V31,$D$15:$BY$19,5,0),"")</f>
      </c>
      <c r="W35" s="63">
        <f>IFERROR(HLOOKUP(W31,$D$15:$BY$19,5,0),"")</f>
      </c>
      <c r="X35" s="63">
        <f>IFERROR(HLOOKUP(X31,$D$15:$BY$19,5,0),"")</f>
      </c>
      <c r="Y35" s="63">
        <f>IFERROR(HLOOKUP(Y31,$D$15:$BY$19,5,0),"")</f>
      </c>
      <c r="Z35" s="63">
        <f>IFERROR(HLOOKUP(Z31,$D$15:$BY$19,5,0),"")</f>
      </c>
      <c r="AA35" s="63">
        <f>IFERROR(HLOOKUP(AA31,$D$15:$BY$19,5,0),"")</f>
      </c>
      <c r="AB35" s="63">
        <f>IFERROR(HLOOKUP(AB31,$D$15:$BY$19,5,0),"")</f>
      </c>
      <c r="AC35" s="63">
        <f>IFERROR(HLOOKUP(AC31,$D$15:$BY$19,5,0),"")</f>
      </c>
      <c r="AD35" s="63">
        <f>IFERROR(HLOOKUP(AD31,$D$15:$BY$19,5,0),"")</f>
      </c>
      <c r="AE35" s="63">
        <f>IFERROR(HLOOKUP(AE31,$D$15:$BY$19,5,0),"")</f>
      </c>
      <c r="AF35" s="63">
        <f>IFERROR(HLOOKUP(AF31,$D$15:$BY$19,5,0),"")</f>
      </c>
      <c r="AG35" s="63">
        <f>IFERROR(HLOOKUP(AG31,$D$15:$BY$19,5,0),"")</f>
      </c>
      <c r="AH35" s="63">
        <f>IFERROR(HLOOKUP(AH31,$D$15:$BY$19,5,0),"")</f>
      </c>
      <c r="AI35" s="63">
        <f>IFERROR(HLOOKUP(AI31,$D$15:$BY$19,5,0),"")</f>
      </c>
      <c r="AJ35" s="63">
        <f>IFERROR(HLOOKUP(AJ31,$D$15:$BY$19,5,0),"")</f>
      </c>
      <c r="AK35" s="63">
        <f>IFERROR(HLOOKUP(AK31,$D$15:$BY$19,5,0),"")</f>
      </c>
      <c r="AL35" s="63">
        <f>IFERROR(HLOOKUP(AL31,$D$15:$BY$19,5,0),"")</f>
      </c>
      <c r="AM35" s="63">
        <f>IFERROR(HLOOKUP(AM31,$D$15:$BY$19,5,0),"")</f>
      </c>
      <c r="AN35" s="63">
        <f>IFERROR(HLOOKUP(AN31,$D$15:$BY$19,5,0),"")</f>
      </c>
      <c r="AO35" s="63">
        <f>IFERROR(HLOOKUP(AO31,$D$15:$BY$19,5,0),"")</f>
      </c>
      <c r="AP35" s="63">
        <f>IFERROR(HLOOKUP(AP31,$D$15:$BY$19,5,0),"")</f>
      </c>
      <c r="AQ35" s="63">
        <f>IFERROR(HLOOKUP(AQ31,$D$15:$BY$19,5,0),"")</f>
      </c>
      <c r="AR35" s="63">
        <f>IFERROR(HLOOKUP(AR31,$D$15:$BY$19,5,0),"")</f>
      </c>
      <c r="AS35" s="63">
        <f>IFERROR(HLOOKUP(AS31,$D$15:$BY$19,5,0),"")</f>
      </c>
      <c r="AT35" s="63">
        <f>IFERROR(HLOOKUP(AT31,$D$15:$BY$19,5,0),"")</f>
      </c>
      <c r="AU35" s="63">
        <f>IFERROR(HLOOKUP(AU31,$D$15:$BY$19,5,0),"")</f>
      </c>
      <c r="AV35" s="63">
        <f>IFERROR(HLOOKUP(AV31,$D$15:$BY$19,5,0),"")</f>
      </c>
      <c r="AW35" s="63">
        <f>IFERROR(HLOOKUP(AW31,$D$15:$BY$19,5,0),"")</f>
      </c>
      <c r="AX35" s="63">
        <f>IFERROR(HLOOKUP(AX31,$D$15:$BY$19,5,0),"")</f>
      </c>
      <c r="AY35" s="63">
        <f>IFERROR(HLOOKUP(AY31,$D$15:$BY$19,5,0),"")</f>
      </c>
      <c r="AZ35" s="63">
        <f>IFERROR(HLOOKUP(AZ31,$D$15:$BY$19,5,0),"")</f>
      </c>
      <c r="BA35" s="63">
        <f>IFERROR(HLOOKUP(BA31,$D$15:$BY$19,5,0),"")</f>
      </c>
      <c r="BB35" s="91"/>
      <c r="BC35" s="57"/>
      <c r="BD35" s="57"/>
      <c r="BE35" s="4"/>
      <c r="BF35" s="4"/>
      <c r="BG35" s="4"/>
      <c r="BH35" s="4"/>
      <c r="BI35" s="4"/>
      <c r="BJ35" s="4"/>
      <c r="BK35" s="4"/>
      <c r="BL35" s="4"/>
      <c r="BM35" s="4"/>
      <c r="BN35" s="4"/>
      <c r="BO35" s="4"/>
      <c r="BP35" s="4"/>
      <c r="BQ35" s="4"/>
      <c r="BR35" s="4"/>
      <c r="BS35" s="4"/>
      <c r="BT35" s="4"/>
      <c r="BU35" s="4"/>
      <c r="BV35" s="4"/>
      <c r="BW35" s="4"/>
      <c r="BX35" s="4"/>
      <c r="BY35" s="4"/>
    </row>
    <row x14ac:dyDescent="0.25" r="36" customHeight="1" ht="18.75">
      <c r="A36" s="1"/>
      <c r="B36" s="15"/>
      <c r="C36" s="110"/>
      <c r="D36" s="3"/>
      <c r="E36" s="4"/>
      <c r="F36" s="3"/>
      <c r="G36" s="4"/>
      <c r="H36" s="4"/>
      <c r="I36" s="4"/>
      <c r="J36" s="4"/>
      <c r="K36" s="4"/>
      <c r="L36" s="4"/>
      <c r="M36" s="4"/>
      <c r="N36" s="4"/>
      <c r="O36" s="3"/>
      <c r="P36" s="4"/>
      <c r="Q36" s="3"/>
      <c r="R36" s="4"/>
      <c r="S36" s="4"/>
      <c r="T36" s="4"/>
      <c r="U36" s="3"/>
      <c r="V36" s="4"/>
      <c r="W36" s="4"/>
      <c r="X36" s="4"/>
      <c r="Y36" s="3"/>
      <c r="Z36" s="3"/>
      <c r="AA36" s="4"/>
      <c r="AB36" s="3"/>
      <c r="AC36" s="3"/>
      <c r="AD36" s="4"/>
      <c r="AE36" s="4"/>
      <c r="AF36" s="3"/>
      <c r="AG36" s="4"/>
      <c r="AH36" s="4"/>
      <c r="AI36" s="4"/>
      <c r="AJ36" s="4"/>
      <c r="AK36" s="4"/>
      <c r="AL36" s="4"/>
      <c r="AM36" s="4"/>
      <c r="AN36" s="4"/>
      <c r="AO36" s="4"/>
      <c r="AP36" s="4"/>
      <c r="AQ36" s="4"/>
      <c r="AR36" s="4"/>
      <c r="AS36" s="4"/>
      <c r="AT36" s="4"/>
      <c r="AU36" s="4"/>
      <c r="AV36" s="3"/>
      <c r="AW36" s="4"/>
      <c r="AX36" s="4"/>
      <c r="AY36" s="4"/>
      <c r="AZ36" s="4"/>
      <c r="BA36" s="208"/>
      <c r="BB36" s="17"/>
      <c r="BC36" s="4"/>
      <c r="BD36" s="4"/>
      <c r="BE36" s="4"/>
      <c r="BF36" s="4"/>
      <c r="BG36" s="4"/>
      <c r="BH36" s="4"/>
      <c r="BI36" s="4"/>
      <c r="BJ36" s="4"/>
      <c r="BK36" s="4"/>
      <c r="BL36" s="4"/>
      <c r="BM36" s="4"/>
      <c r="BN36" s="4"/>
      <c r="BO36" s="4"/>
      <c r="BP36" s="4"/>
      <c r="BQ36" s="4"/>
      <c r="BR36" s="4"/>
      <c r="BS36" s="4"/>
      <c r="BT36" s="4"/>
      <c r="BU36" s="4"/>
      <c r="BV36" s="4"/>
      <c r="BW36" s="4"/>
      <c r="BX36" s="4"/>
      <c r="BY36" s="4"/>
    </row>
    <row x14ac:dyDescent="0.25" r="37" customHeight="1" ht="18.75">
      <c r="A37" s="1"/>
      <c r="B37" s="15"/>
      <c r="C37" s="110"/>
      <c r="D37" s="3"/>
      <c r="E37" s="4"/>
      <c r="F37" s="3"/>
      <c r="G37" s="4"/>
      <c r="H37" s="4"/>
      <c r="I37" s="4"/>
      <c r="J37" s="4"/>
      <c r="K37" s="4"/>
      <c r="L37" s="4"/>
      <c r="M37" s="4"/>
      <c r="N37" s="4"/>
      <c r="O37" s="3"/>
      <c r="P37" s="4"/>
      <c r="Q37" s="3"/>
      <c r="R37" s="4"/>
      <c r="S37" s="4"/>
      <c r="T37" s="4"/>
      <c r="U37" s="3"/>
      <c r="V37" s="4"/>
      <c r="W37" s="4"/>
      <c r="X37" s="4"/>
      <c r="Y37" s="3"/>
      <c r="Z37" s="3"/>
      <c r="AA37" s="4"/>
      <c r="AB37" s="3"/>
      <c r="AC37" s="3"/>
      <c r="AD37" s="4"/>
      <c r="AE37" s="4"/>
      <c r="AF37" s="3"/>
      <c r="AG37" s="4"/>
      <c r="AH37" s="4"/>
      <c r="AI37" s="4"/>
      <c r="AJ37" s="4"/>
      <c r="AK37" s="4"/>
      <c r="AL37" s="4"/>
      <c r="AM37" s="4"/>
      <c r="AN37" s="4"/>
      <c r="AO37" s="4"/>
      <c r="AP37" s="4"/>
      <c r="AQ37" s="4"/>
      <c r="AR37" s="4"/>
      <c r="AS37" s="4"/>
      <c r="AT37" s="4"/>
      <c r="AU37" s="4"/>
      <c r="AV37" s="3"/>
      <c r="AW37" s="4"/>
      <c r="AX37" s="4"/>
      <c r="AY37" s="4"/>
      <c r="AZ37" s="4"/>
      <c r="BA37" s="208"/>
      <c r="BB37" s="17"/>
      <c r="BC37" s="4"/>
      <c r="BD37" s="4"/>
      <c r="BE37" s="4"/>
      <c r="BF37" s="4"/>
      <c r="BG37" s="4"/>
      <c r="BH37" s="4"/>
      <c r="BI37" s="4"/>
      <c r="BJ37" s="4"/>
      <c r="BK37" s="4"/>
      <c r="BL37" s="4"/>
      <c r="BM37" s="4"/>
      <c r="BN37" s="4"/>
      <c r="BO37" s="4"/>
      <c r="BP37" s="4"/>
      <c r="BQ37" s="4"/>
      <c r="BR37" s="4"/>
      <c r="BS37" s="4"/>
      <c r="BT37" s="4"/>
      <c r="BU37" s="4"/>
      <c r="BV37" s="4"/>
      <c r="BW37" s="4"/>
      <c r="BX37" s="4"/>
      <c r="BY37" s="4"/>
    </row>
    <row x14ac:dyDescent="0.25" r="38" customHeight="1" ht="18.75">
      <c r="A38" s="1"/>
      <c r="B38" s="15"/>
      <c r="C38" s="110"/>
      <c r="D38" s="3"/>
      <c r="E38" s="4"/>
      <c r="F38" s="3"/>
      <c r="G38" s="4"/>
      <c r="H38" s="4"/>
      <c r="I38" s="4"/>
      <c r="J38" s="4"/>
      <c r="K38" s="4"/>
      <c r="L38" s="4"/>
      <c r="M38" s="4"/>
      <c r="N38" s="4"/>
      <c r="O38" s="3"/>
      <c r="P38" s="4"/>
      <c r="Q38" s="3"/>
      <c r="R38" s="4"/>
      <c r="S38" s="4"/>
      <c r="T38" s="4"/>
      <c r="U38" s="3"/>
      <c r="V38" s="4"/>
      <c r="W38" s="4"/>
      <c r="X38" s="4"/>
      <c r="Y38" s="3"/>
      <c r="Z38" s="3"/>
      <c r="AA38" s="4"/>
      <c r="AB38" s="3"/>
      <c r="AC38" s="3"/>
      <c r="AD38" s="4"/>
      <c r="AE38" s="4"/>
      <c r="AF38" s="3"/>
      <c r="AG38" s="4"/>
      <c r="AH38" s="4"/>
      <c r="AI38" s="4"/>
      <c r="AJ38" s="4"/>
      <c r="AK38" s="4"/>
      <c r="AL38" s="4"/>
      <c r="AM38" s="4"/>
      <c r="AN38" s="4"/>
      <c r="AO38" s="4"/>
      <c r="AP38" s="4"/>
      <c r="AQ38" s="4"/>
      <c r="AR38" s="4"/>
      <c r="AS38" s="4"/>
      <c r="AT38" s="4"/>
      <c r="AU38" s="4"/>
      <c r="AV38" s="3"/>
      <c r="AW38" s="4"/>
      <c r="AX38" s="4"/>
      <c r="AY38" s="4"/>
      <c r="AZ38" s="4"/>
      <c r="BA38" s="208"/>
      <c r="BB38" s="17"/>
      <c r="BC38" s="4"/>
      <c r="BD38" s="4"/>
      <c r="BE38" s="4"/>
      <c r="BF38" s="4"/>
      <c r="BG38" s="4"/>
      <c r="BH38" s="4"/>
      <c r="BI38" s="4"/>
      <c r="BJ38" s="4"/>
      <c r="BK38" s="4"/>
      <c r="BL38" s="4"/>
      <c r="BM38" s="4"/>
      <c r="BN38" s="4"/>
      <c r="BO38" s="4"/>
      <c r="BP38" s="4"/>
      <c r="BQ38" s="4"/>
      <c r="BR38" s="4"/>
      <c r="BS38" s="4"/>
      <c r="BT38" s="4"/>
      <c r="BU38" s="4"/>
      <c r="BV38" s="4"/>
      <c r="BW38" s="4"/>
      <c r="BX38" s="4"/>
      <c r="BY38" s="4"/>
    </row>
    <row x14ac:dyDescent="0.25" r="39" customHeight="1" ht="18.75">
      <c r="A39" s="1"/>
      <c r="B39" s="15"/>
      <c r="C39" s="110"/>
      <c r="D39" s="3"/>
      <c r="E39" s="235" t="s">
        <v>417</v>
      </c>
      <c r="F39" s="236"/>
      <c r="G39" s="237"/>
      <c r="H39" s="237"/>
      <c r="I39" s="237"/>
      <c r="J39" s="237"/>
      <c r="K39" s="237"/>
      <c r="L39" s="237"/>
      <c r="M39" s="237"/>
      <c r="N39" s="237"/>
      <c r="O39" s="236"/>
      <c r="P39" s="237"/>
      <c r="Q39" s="236"/>
      <c r="R39" s="237"/>
      <c r="S39" s="4"/>
      <c r="T39" s="4"/>
      <c r="U39" s="3"/>
      <c r="V39" s="4"/>
      <c r="W39" s="4"/>
      <c r="X39" s="4"/>
      <c r="Y39" s="235" t="s">
        <v>418</v>
      </c>
      <c r="Z39" s="236"/>
      <c r="AA39" s="237"/>
      <c r="AB39" s="236"/>
      <c r="AC39" s="236"/>
      <c r="AD39" s="237"/>
      <c r="AE39" s="237"/>
      <c r="AF39" s="236"/>
      <c r="AG39" s="237"/>
      <c r="AH39" s="237"/>
      <c r="AI39" s="237"/>
      <c r="AJ39" s="237"/>
      <c r="AK39" s="237"/>
      <c r="AL39" s="237"/>
      <c r="AM39" s="237"/>
      <c r="AN39" s="4"/>
      <c r="AO39" s="4"/>
      <c r="AP39" s="4"/>
      <c r="AQ39" s="4"/>
      <c r="AR39" s="4"/>
      <c r="AS39" s="4"/>
      <c r="AT39" s="4"/>
      <c r="AU39" s="4"/>
      <c r="AV39" s="3"/>
      <c r="AW39" s="4"/>
      <c r="AX39" s="4"/>
      <c r="AY39" s="4"/>
      <c r="AZ39" s="4"/>
      <c r="BA39" s="208"/>
      <c r="BB39" s="17"/>
      <c r="BC39" s="4"/>
      <c r="BD39" s="4"/>
      <c r="BE39" s="4"/>
      <c r="BF39" s="4"/>
      <c r="BG39" s="4"/>
      <c r="BH39" s="4"/>
      <c r="BI39" s="4"/>
      <c r="BJ39" s="4"/>
      <c r="BK39" s="4"/>
      <c r="BL39" s="4"/>
      <c r="BM39" s="4"/>
      <c r="BN39" s="4"/>
      <c r="BO39" s="4"/>
      <c r="BP39" s="4"/>
      <c r="BQ39" s="4"/>
      <c r="BR39" s="4"/>
      <c r="BS39" s="4"/>
      <c r="BT39" s="4"/>
      <c r="BU39" s="4"/>
      <c r="BV39" s="4"/>
      <c r="BW39" s="4"/>
      <c r="BX39" s="4"/>
      <c r="BY39" s="4"/>
    </row>
    <row x14ac:dyDescent="0.25" r="40" customHeight="1" ht="18.75">
      <c r="A40" s="1"/>
      <c r="B40" s="15"/>
      <c r="C40" s="110"/>
      <c r="D40" s="3"/>
      <c r="E40" s="237"/>
      <c r="F40" s="236"/>
      <c r="G40" s="237"/>
      <c r="H40" s="237"/>
      <c r="I40" s="237"/>
      <c r="J40" s="237"/>
      <c r="K40" s="237"/>
      <c r="L40" s="237"/>
      <c r="M40" s="237"/>
      <c r="N40" s="237"/>
      <c r="O40" s="236"/>
      <c r="P40" s="237"/>
      <c r="Q40" s="236"/>
      <c r="R40" s="237"/>
      <c r="S40" s="4"/>
      <c r="T40" s="4"/>
      <c r="U40" s="3"/>
      <c r="V40" s="4"/>
      <c r="W40" s="4"/>
      <c r="X40" s="4"/>
      <c r="Y40" s="236"/>
      <c r="Z40" s="236"/>
      <c r="AA40" s="237"/>
      <c r="AB40" s="236"/>
      <c r="AC40" s="236"/>
      <c r="AD40" s="237"/>
      <c r="AE40" s="237"/>
      <c r="AF40" s="236"/>
      <c r="AG40" s="237"/>
      <c r="AH40" s="237"/>
      <c r="AI40" s="237"/>
      <c r="AJ40" s="237"/>
      <c r="AK40" s="237"/>
      <c r="AL40" s="237"/>
      <c r="AM40" s="237"/>
      <c r="AN40" s="4"/>
      <c r="AO40" s="4"/>
      <c r="AP40" s="4"/>
      <c r="AQ40" s="4"/>
      <c r="AR40" s="4"/>
      <c r="AS40" s="4"/>
      <c r="AT40" s="4"/>
      <c r="AU40" s="4"/>
      <c r="AV40" s="3"/>
      <c r="AW40" s="4"/>
      <c r="AX40" s="4"/>
      <c r="AY40" s="4"/>
      <c r="AZ40" s="4"/>
      <c r="BA40" s="208"/>
      <c r="BB40" s="17"/>
      <c r="BC40" s="4"/>
      <c r="BD40" s="4"/>
      <c r="BE40" s="4"/>
      <c r="BF40" s="4"/>
      <c r="BG40" s="4"/>
      <c r="BH40" s="4"/>
      <c r="BI40" s="4"/>
      <c r="BJ40" s="4"/>
      <c r="BK40" s="4"/>
      <c r="BL40" s="4"/>
      <c r="BM40" s="4"/>
      <c r="BN40" s="4"/>
      <c r="BO40" s="4"/>
      <c r="BP40" s="4"/>
      <c r="BQ40" s="4"/>
      <c r="BR40" s="4"/>
      <c r="BS40" s="4"/>
      <c r="BT40" s="4"/>
      <c r="BU40" s="4"/>
      <c r="BV40" s="4"/>
      <c r="BW40" s="4"/>
      <c r="BX40" s="4"/>
      <c r="BY40" s="4"/>
    </row>
    <row x14ac:dyDescent="0.25" r="41" customHeight="1" ht="18.75">
      <c r="A41" s="1"/>
      <c r="B41" s="15"/>
      <c r="C41" s="110"/>
      <c r="D41" s="3"/>
      <c r="E41" s="4"/>
      <c r="F41" s="3"/>
      <c r="G41" s="4"/>
      <c r="H41" s="4"/>
      <c r="I41" s="4"/>
      <c r="J41" s="4"/>
      <c r="K41" s="4"/>
      <c r="L41" s="4"/>
      <c r="M41" s="4"/>
      <c r="N41" s="4"/>
      <c r="O41" s="3"/>
      <c r="P41" s="4"/>
      <c r="Q41" s="3"/>
      <c r="R41" s="4"/>
      <c r="S41" s="4"/>
      <c r="T41" s="4"/>
      <c r="U41" s="3"/>
      <c r="V41" s="4"/>
      <c r="W41" s="4"/>
      <c r="X41" s="4"/>
      <c r="Y41" s="3"/>
      <c r="Z41" s="3"/>
      <c r="AA41" s="4"/>
      <c r="AB41" s="3"/>
      <c r="AC41" s="3"/>
      <c r="AD41" s="4"/>
      <c r="AE41" s="4"/>
      <c r="AF41" s="3"/>
      <c r="AG41" s="4"/>
      <c r="AH41" s="4"/>
      <c r="AI41" s="4"/>
      <c r="AJ41" s="4"/>
      <c r="AK41" s="4"/>
      <c r="AL41" s="4"/>
      <c r="AM41" s="4"/>
      <c r="AN41" s="4"/>
      <c r="AO41" s="4"/>
      <c r="AP41" s="4"/>
      <c r="AQ41" s="4"/>
      <c r="AR41" s="4"/>
      <c r="AS41" s="4"/>
      <c r="AT41" s="4"/>
      <c r="AU41" s="4"/>
      <c r="AV41" s="3"/>
      <c r="AW41" s="4"/>
      <c r="AX41" s="4"/>
      <c r="AY41" s="4"/>
      <c r="AZ41" s="4"/>
      <c r="BA41" s="208"/>
      <c r="BB41" s="17"/>
      <c r="BC41" s="4"/>
      <c r="BD41" s="4"/>
      <c r="BE41" s="4"/>
      <c r="BF41" s="4"/>
      <c r="BG41" s="4"/>
      <c r="BH41" s="4"/>
      <c r="BI41" s="4"/>
      <c r="BJ41" s="4"/>
      <c r="BK41" s="4"/>
      <c r="BL41" s="4"/>
      <c r="BM41" s="4"/>
      <c r="BN41" s="4"/>
      <c r="BO41" s="4"/>
      <c r="BP41" s="4"/>
      <c r="BQ41" s="4"/>
      <c r="BR41" s="4"/>
      <c r="BS41" s="4"/>
      <c r="BT41" s="4"/>
      <c r="BU41" s="4"/>
      <c r="BV41" s="4"/>
      <c r="BW41" s="4"/>
      <c r="BX41" s="4"/>
      <c r="BY41" s="4"/>
    </row>
    <row x14ac:dyDescent="0.25" r="42" customHeight="1" ht="18.75">
      <c r="A42" s="1"/>
      <c r="B42" s="15"/>
      <c r="C42" s="99"/>
      <c r="D42" s="101"/>
      <c r="E42" s="191"/>
      <c r="F42" s="101"/>
      <c r="G42" s="191"/>
      <c r="H42" s="191"/>
      <c r="I42" s="191"/>
      <c r="J42" s="191"/>
      <c r="K42" s="191"/>
      <c r="L42" s="191"/>
      <c r="M42" s="191"/>
      <c r="N42" s="191"/>
      <c r="O42" s="101"/>
      <c r="P42" s="191"/>
      <c r="Q42" s="101"/>
      <c r="R42" s="191"/>
      <c r="S42" s="196"/>
      <c r="T42" s="4"/>
      <c r="U42" s="3"/>
      <c r="V42" s="4"/>
      <c r="W42" s="4"/>
      <c r="X42" s="238"/>
      <c r="Y42" s="101"/>
      <c r="Z42" s="101"/>
      <c r="AA42" s="191"/>
      <c r="AB42" s="101"/>
      <c r="AC42" s="101"/>
      <c r="AD42" s="191"/>
      <c r="AE42" s="191"/>
      <c r="AF42" s="101"/>
      <c r="AG42" s="191"/>
      <c r="AH42" s="191"/>
      <c r="AI42" s="191"/>
      <c r="AJ42" s="191"/>
      <c r="AK42" s="191"/>
      <c r="AL42" s="191"/>
      <c r="AM42" s="191"/>
      <c r="AN42" s="191"/>
      <c r="AO42" s="191"/>
      <c r="AP42" s="196"/>
      <c r="AQ42" s="4"/>
      <c r="AR42" s="4"/>
      <c r="AS42" s="4"/>
      <c r="AT42" s="4"/>
      <c r="AU42" s="4"/>
      <c r="AV42" s="3"/>
      <c r="AW42" s="4"/>
      <c r="AX42" s="4"/>
      <c r="AY42" s="4"/>
      <c r="AZ42" s="4"/>
      <c r="BA42" s="208"/>
      <c r="BB42" s="17"/>
      <c r="BC42" s="4"/>
      <c r="BD42" s="4"/>
      <c r="BE42" s="4"/>
      <c r="BF42" s="4"/>
      <c r="BG42" s="4"/>
      <c r="BH42" s="4"/>
      <c r="BI42" s="4"/>
      <c r="BJ42" s="4"/>
      <c r="BK42" s="4"/>
      <c r="BL42" s="4"/>
      <c r="BM42" s="4"/>
      <c r="BN42" s="4"/>
      <c r="BO42" s="4"/>
      <c r="BP42" s="4"/>
      <c r="BQ42" s="4"/>
      <c r="BR42" s="4"/>
      <c r="BS42" s="4"/>
      <c r="BT42" s="4"/>
      <c r="BU42" s="4"/>
      <c r="BV42" s="4"/>
      <c r="BW42" s="4"/>
      <c r="BX42" s="4"/>
      <c r="BY42" s="4"/>
    </row>
    <row x14ac:dyDescent="0.25" r="43" customHeight="1" ht="30">
      <c r="A43" s="1"/>
      <c r="B43" s="15"/>
      <c r="C43" s="110"/>
      <c r="D43" s="3"/>
      <c r="E43" s="4"/>
      <c r="F43" s="3"/>
      <c r="G43" s="4"/>
      <c r="H43" s="4"/>
      <c r="I43" s="4"/>
      <c r="J43" s="4"/>
      <c r="K43" s="4"/>
      <c r="L43" s="4"/>
      <c r="M43" s="4"/>
      <c r="N43" s="4"/>
      <c r="O43" s="116"/>
      <c r="P43" s="4"/>
      <c r="Q43" s="3"/>
      <c r="R43" s="4"/>
      <c r="S43" s="208"/>
      <c r="T43" s="4"/>
      <c r="U43" s="3"/>
      <c r="V43" s="4"/>
      <c r="W43" s="4"/>
      <c r="X43" s="239"/>
      <c r="Y43" s="3"/>
      <c r="Z43" s="3"/>
      <c r="AA43" s="4"/>
      <c r="AB43" s="3"/>
      <c r="AC43" s="3"/>
      <c r="AD43" s="4"/>
      <c r="AE43" s="4"/>
      <c r="AF43" s="3"/>
      <c r="AG43" s="4"/>
      <c r="AH43" s="4"/>
      <c r="AI43" s="4"/>
      <c r="AJ43" s="4"/>
      <c r="AK43" s="4"/>
      <c r="AL43" s="4"/>
      <c r="AM43" s="4"/>
      <c r="AN43" s="4"/>
      <c r="AO43" s="4"/>
      <c r="AP43" s="208"/>
      <c r="AQ43" s="4"/>
      <c r="AR43" s="4"/>
      <c r="AS43" s="4"/>
      <c r="AT43" s="4"/>
      <c r="AU43" s="4"/>
      <c r="AV43" s="3"/>
      <c r="AW43" s="4"/>
      <c r="AX43" s="4"/>
      <c r="AY43" s="4"/>
      <c r="AZ43" s="4"/>
      <c r="BA43" s="208"/>
      <c r="BB43" s="17"/>
      <c r="BC43" s="4"/>
      <c r="BD43" s="4"/>
      <c r="BE43" s="4"/>
      <c r="BF43" s="4"/>
      <c r="BG43" s="4"/>
      <c r="BH43" s="4"/>
      <c r="BI43" s="4"/>
      <c r="BJ43" s="4"/>
      <c r="BK43" s="4"/>
      <c r="BL43" s="4"/>
      <c r="BM43" s="4"/>
      <c r="BN43" s="4"/>
      <c r="BO43" s="4"/>
      <c r="BP43" s="4"/>
      <c r="BQ43" s="4"/>
      <c r="BR43" s="4"/>
      <c r="BS43" s="4"/>
      <c r="BT43" s="4"/>
      <c r="BU43" s="4"/>
      <c r="BV43" s="4"/>
      <c r="BW43" s="4"/>
      <c r="BX43" s="4"/>
      <c r="BY43" s="4"/>
    </row>
    <row x14ac:dyDescent="0.25" r="44" customHeight="1" ht="18.75">
      <c r="A44" s="1"/>
      <c r="B44" s="15"/>
      <c r="C44" s="110"/>
      <c r="D44" s="71" t="s">
        <v>81</v>
      </c>
      <c r="E44" s="69"/>
      <c r="F44" s="73">
        <f>U30</f>
      </c>
      <c r="G44" s="69"/>
      <c r="H44" s="77"/>
      <c r="I44" s="63" t="s">
        <v>82</v>
      </c>
      <c r="J44" s="69"/>
      <c r="K44" s="69"/>
      <c r="L44" s="69"/>
      <c r="M44" s="117">
        <f>VLOOKUP(T24,'Arapça Kuran'!G:G,1,0)</f>
      </c>
      <c r="N44" s="118"/>
      <c r="O44" s="119">
        <f>_xlfn.IFNA(_xlfn.XLOOKUP(F46&amp;M44,'Arapça Kuran'!A:A,'Arapça Kuran'!G:G),AB24)</f>
      </c>
      <c r="P44" s="118"/>
      <c r="Q44" s="120">
        <f>SUMPRODUCT(IFERROR(MID(O44,ROW(INDIRECT("1:"&amp;LEN(T24))),1)*1,0))</f>
      </c>
      <c r="R44" s="118"/>
      <c r="S44" s="240"/>
      <c r="T44" s="118"/>
      <c r="U44" s="63"/>
      <c r="V44" s="118"/>
      <c r="W44" s="118"/>
      <c r="X44" s="241"/>
      <c r="Y44" s="122"/>
      <c r="Z44" s="73">
        <f>_xlfn.IFNA(VLOOKUP(T24,'Arapça Kuran'!A:A,1,0),AB24)</f>
      </c>
      <c r="AA44" s="123"/>
      <c r="AB44" s="124"/>
      <c r="AC44" s="119">
        <f>U30</f>
      </c>
      <c r="AD44" s="123"/>
      <c r="AE44" s="123"/>
      <c r="AF44" s="120">
        <f>SUMPRODUCT(IFERROR(MID(AC44,ROW(INDIRECT("1:"&amp;LEN(T24))),1)*1,0))</f>
      </c>
      <c r="AG44" s="4"/>
      <c r="AH44" s="4"/>
      <c r="AI44" s="4"/>
      <c r="AJ44" s="4"/>
      <c r="AK44" s="4"/>
      <c r="AL44" s="4"/>
      <c r="AM44" s="4"/>
      <c r="AN44" s="4"/>
      <c r="AO44" s="4"/>
      <c r="AP44" s="208"/>
      <c r="AQ44" s="4"/>
      <c r="AR44" s="4"/>
      <c r="AS44" s="4"/>
      <c r="AT44" s="4"/>
      <c r="AU44" s="4"/>
      <c r="AV44" s="3"/>
      <c r="AW44" s="4"/>
      <c r="AX44" s="4"/>
      <c r="AY44" s="4"/>
      <c r="AZ44" s="4"/>
      <c r="BA44" s="208"/>
      <c r="BB44" s="17"/>
      <c r="BC44" s="4"/>
      <c r="BD44" s="4"/>
      <c r="BE44" s="4"/>
      <c r="BF44" s="4"/>
      <c r="BG44" s="4"/>
      <c r="BH44" s="4"/>
      <c r="BI44" s="4"/>
      <c r="BJ44" s="4"/>
      <c r="BK44" s="4"/>
      <c r="BL44" s="4"/>
      <c r="BM44" s="4"/>
      <c r="BN44" s="4"/>
      <c r="BO44" s="4"/>
      <c r="BP44" s="4"/>
      <c r="BQ44" s="4"/>
      <c r="BR44" s="4"/>
      <c r="BS44" s="4"/>
      <c r="BT44" s="4"/>
      <c r="BU44" s="4"/>
      <c r="BV44" s="4"/>
      <c r="BW44" s="4"/>
      <c r="BX44" s="4"/>
      <c r="BY44" s="4"/>
    </row>
    <row x14ac:dyDescent="0.25" r="45" customHeight="1" ht="18.75">
      <c r="A45" s="1"/>
      <c r="B45" s="15"/>
      <c r="C45" s="110"/>
      <c r="D45" s="76"/>
      <c r="E45" s="77"/>
      <c r="F45" s="76"/>
      <c r="G45" s="77"/>
      <c r="H45" s="77"/>
      <c r="I45" s="77"/>
      <c r="J45" s="77"/>
      <c r="K45" s="77"/>
      <c r="L45" s="77"/>
      <c r="M45" s="77"/>
      <c r="N45" s="4"/>
      <c r="O45" s="3"/>
      <c r="P45" s="4"/>
      <c r="Q45" s="3"/>
      <c r="R45" s="4"/>
      <c r="S45" s="208"/>
      <c r="T45" s="4"/>
      <c r="U45" s="3"/>
      <c r="V45" s="4"/>
      <c r="W45" s="4"/>
      <c r="X45" s="239"/>
      <c r="Y45" s="3"/>
      <c r="Z45" s="3"/>
      <c r="AA45" s="4"/>
      <c r="AB45" s="3"/>
      <c r="AC45" s="3"/>
      <c r="AD45" s="4"/>
      <c r="AE45" s="4"/>
      <c r="AF45" s="3"/>
      <c r="AG45" s="4"/>
      <c r="AH45" s="4"/>
      <c r="AI45" s="4"/>
      <c r="AJ45" s="4"/>
      <c r="AK45" s="4"/>
      <c r="AL45" s="4"/>
      <c r="AM45" s="4"/>
      <c r="AN45" s="4"/>
      <c r="AO45" s="4"/>
      <c r="AP45" s="208"/>
      <c r="AQ45" s="4"/>
      <c r="AR45" s="4"/>
      <c r="AS45" s="4"/>
      <c r="AT45" s="4"/>
      <c r="AU45" s="4"/>
      <c r="AV45" s="3"/>
      <c r="AW45" s="4"/>
      <c r="AX45" s="4"/>
      <c r="AY45" s="4"/>
      <c r="AZ45" s="4"/>
      <c r="BA45" s="208"/>
      <c r="BB45" s="17"/>
      <c r="BC45" s="4"/>
      <c r="BD45" s="4"/>
      <c r="BE45" s="4"/>
      <c r="BF45" s="4"/>
      <c r="BG45" s="4"/>
      <c r="BH45" s="4"/>
      <c r="BI45" s="4"/>
      <c r="BJ45" s="4"/>
      <c r="BK45" s="4"/>
      <c r="BL45" s="4"/>
      <c r="BM45" s="4"/>
      <c r="BN45" s="4"/>
      <c r="BO45" s="4"/>
      <c r="BP45" s="4"/>
      <c r="BQ45" s="4"/>
      <c r="BR45" s="4"/>
      <c r="BS45" s="4"/>
      <c r="BT45" s="4"/>
      <c r="BU45" s="4"/>
      <c r="BV45" s="4"/>
      <c r="BW45" s="4"/>
      <c r="BX45" s="4"/>
      <c r="BY45" s="4"/>
    </row>
    <row x14ac:dyDescent="0.25" r="46" customHeight="1" ht="18.75">
      <c r="A46" s="1"/>
      <c r="B46" s="15"/>
      <c r="C46" s="125" t="s">
        <v>81</v>
      </c>
      <c r="D46" s="126">
        <f>'ÇIKTIYA HAZIR '!E10</f>
      </c>
      <c r="E46" s="77"/>
      <c r="F46" s="127">
        <f>VLOOKUP(F44,'Arapça Kuran'!A:B,2,0)</f>
      </c>
      <c r="G46" s="128"/>
      <c r="H46" s="128"/>
      <c r="I46" s="128"/>
      <c r="J46" s="77"/>
      <c r="K46" s="77"/>
      <c r="L46" s="242" t="s">
        <v>419</v>
      </c>
      <c r="M46" s="242"/>
      <c r="N46" s="243">
        <f>'ÇIKTIYA HAZIR '!E11</f>
      </c>
      <c r="O46" s="3"/>
      <c r="P46" s="4"/>
      <c r="Q46" s="3"/>
      <c r="R46" s="4"/>
      <c r="S46" s="208"/>
      <c r="T46" s="4"/>
      <c r="U46" s="3"/>
      <c r="V46" s="4"/>
      <c r="W46" s="4"/>
      <c r="X46" s="244" t="s">
        <v>81</v>
      </c>
      <c r="Y46" s="131">
        <f>'ÇIKTIYA HAZIR '!E13</f>
      </c>
      <c r="Z46" s="3"/>
      <c r="AA46" s="132">
        <f>VLOOKUP(Z44,'Arapça Kuran'!A:B,2,0)</f>
      </c>
      <c r="AB46" s="133"/>
      <c r="AC46" s="133"/>
      <c r="AD46" s="132"/>
      <c r="AE46" s="132"/>
      <c r="AF46" s="3"/>
      <c r="AG46" s="4"/>
      <c r="AH46" s="4"/>
      <c r="AI46" s="245" t="s">
        <v>419</v>
      </c>
      <c r="AJ46" s="245"/>
      <c r="AK46" s="246">
        <f>'ÇIKTIYA HAZIR '!E14</f>
      </c>
      <c r="AL46" s="4"/>
      <c r="AM46" s="4"/>
      <c r="AN46" s="4"/>
      <c r="AO46" s="4"/>
      <c r="AP46" s="208"/>
      <c r="AQ46" s="4"/>
      <c r="AR46" s="4"/>
      <c r="AS46" s="4"/>
      <c r="AT46" s="4"/>
      <c r="AU46" s="4"/>
      <c r="AV46" s="3"/>
      <c r="AW46" s="4"/>
      <c r="AX46" s="4"/>
      <c r="AY46" s="4"/>
      <c r="AZ46" s="4"/>
      <c r="BA46" s="208"/>
      <c r="BB46" s="17"/>
      <c r="BC46" s="4"/>
      <c r="BD46" s="4"/>
      <c r="BE46" s="4"/>
      <c r="BF46" s="4"/>
      <c r="BG46" s="4"/>
      <c r="BH46" s="4"/>
      <c r="BI46" s="4"/>
      <c r="BJ46" s="4"/>
      <c r="BK46" s="4"/>
      <c r="BL46" s="4"/>
      <c r="BM46" s="4"/>
      <c r="BN46" s="4"/>
      <c r="BO46" s="4"/>
      <c r="BP46" s="4"/>
      <c r="BQ46" s="4"/>
      <c r="BR46" s="4"/>
      <c r="BS46" s="4"/>
      <c r="BT46" s="4"/>
      <c r="BU46" s="4"/>
      <c r="BV46" s="4"/>
      <c r="BW46" s="4"/>
      <c r="BX46" s="4"/>
      <c r="BY46" s="4"/>
    </row>
    <row x14ac:dyDescent="0.25" r="47" customHeight="1" ht="18.75">
      <c r="A47" s="1"/>
      <c r="B47" s="15"/>
      <c r="C47" s="110"/>
      <c r="D47" s="3"/>
      <c r="E47" s="4"/>
      <c r="F47" s="3"/>
      <c r="G47" s="4"/>
      <c r="H47" s="4"/>
      <c r="I47" s="4"/>
      <c r="J47" s="4"/>
      <c r="K47" s="4"/>
      <c r="L47" s="4"/>
      <c r="M47" s="4"/>
      <c r="N47" s="4"/>
      <c r="O47" s="3"/>
      <c r="P47" s="4"/>
      <c r="Q47" s="3"/>
      <c r="R47" s="4"/>
      <c r="S47" s="208"/>
      <c r="T47" s="4"/>
      <c r="U47" s="3"/>
      <c r="V47" s="4"/>
      <c r="W47" s="4"/>
      <c r="X47" s="239"/>
      <c r="Y47" s="3"/>
      <c r="Z47" s="3"/>
      <c r="AA47" s="4"/>
      <c r="AB47" s="3"/>
      <c r="AC47" s="3"/>
      <c r="AD47" s="4"/>
      <c r="AE47" s="136"/>
      <c r="AF47" s="137"/>
      <c r="AG47" s="136"/>
      <c r="AH47" s="138"/>
      <c r="AI47" s="138"/>
      <c r="AJ47" s="138"/>
      <c r="AK47" s="4"/>
      <c r="AL47" s="4"/>
      <c r="AM47" s="4"/>
      <c r="AN47" s="4"/>
      <c r="AO47" s="4"/>
      <c r="AP47" s="208"/>
      <c r="AQ47" s="4"/>
      <c r="AR47" s="4"/>
      <c r="AS47" s="4"/>
      <c r="AT47" s="4"/>
      <c r="AU47" s="4"/>
      <c r="AV47" s="3"/>
      <c r="AW47" s="4"/>
      <c r="AX47" s="4"/>
      <c r="AY47" s="4"/>
      <c r="AZ47" s="4"/>
      <c r="BA47" s="208"/>
      <c r="BB47" s="17"/>
      <c r="BC47" s="4"/>
      <c r="BD47" s="4"/>
      <c r="BE47" s="4"/>
      <c r="BF47" s="4"/>
      <c r="BG47" s="4"/>
      <c r="BH47" s="4"/>
      <c r="BI47" s="4"/>
      <c r="BJ47" s="4"/>
      <c r="BK47" s="4"/>
      <c r="BL47" s="4"/>
      <c r="BM47" s="4"/>
      <c r="BN47" s="4"/>
      <c r="BO47" s="4"/>
      <c r="BP47" s="4"/>
      <c r="BQ47" s="4"/>
      <c r="BR47" s="4"/>
      <c r="BS47" s="4"/>
      <c r="BT47" s="4"/>
      <c r="BU47" s="4"/>
      <c r="BV47" s="4"/>
      <c r="BW47" s="4"/>
      <c r="BX47" s="4"/>
      <c r="BY47" s="4"/>
    </row>
    <row x14ac:dyDescent="0.25" r="48" customHeight="1" ht="18.75">
      <c r="A48" s="140"/>
      <c r="B48" s="141"/>
      <c r="C48" s="142"/>
      <c r="D48" s="247">
        <f>_xlfn.IFNA(_xlfn.XLOOKUP(F46&amp;O44,'Arapça Kuran'!B:B&amp;'Arapça Kuran'!G:G,'Arapça Kuran'!H:H),_xlfn.XLOOKUP(F46&amp;Q44,'Arapça Kuran'!B:B&amp;'Arapça Kuran'!G:G,'Arapça Kuran'!H:H))</f>
      </c>
      <c r="E48" s="248"/>
      <c r="F48" s="247"/>
      <c r="G48" s="248"/>
      <c r="H48" s="248"/>
      <c r="I48" s="248"/>
      <c r="J48" s="248"/>
      <c r="K48" s="248"/>
      <c r="L48" s="248"/>
      <c r="M48" s="248"/>
      <c r="N48" s="248"/>
      <c r="O48" s="247"/>
      <c r="P48" s="248"/>
      <c r="Q48" s="247"/>
      <c r="R48" s="248"/>
      <c r="S48" s="249"/>
      <c r="T48" s="4"/>
      <c r="U48" s="3"/>
      <c r="V48" s="4"/>
      <c r="W48" s="4"/>
      <c r="X48" s="239"/>
      <c r="Y48" s="250">
        <f>_xlfn.IFNA(_xlfn.XLOOKUP(AA46&amp;AC44,'Arapça Kuran'!B:B&amp;'Arapça Kuran'!G:G,'Arapça Kuran'!H:H),_xlfn.XLOOKUP(AA46&amp;AF44,'Arapça Kuran'!B:B&amp;'Arapça Kuran'!G:G,'Arapça Kuran'!H:H))</f>
      </c>
      <c r="Z48" s="250"/>
      <c r="AA48" s="251"/>
      <c r="AB48" s="250"/>
      <c r="AC48" s="250"/>
      <c r="AD48" s="251"/>
      <c r="AE48" s="251"/>
      <c r="AF48" s="250"/>
      <c r="AG48" s="251"/>
      <c r="AH48" s="251"/>
      <c r="AI48" s="251"/>
      <c r="AJ48" s="251"/>
      <c r="AK48" s="251"/>
      <c r="AL48" s="251"/>
      <c r="AM48" s="251"/>
      <c r="AN48" s="251"/>
      <c r="AO48" s="251"/>
      <c r="AP48" s="252"/>
      <c r="AQ48" s="4"/>
      <c r="AR48" s="4"/>
      <c r="AS48" s="4"/>
      <c r="AT48" s="4"/>
      <c r="AU48" s="4"/>
      <c r="AV48" s="3"/>
      <c r="AW48" s="4"/>
      <c r="AX48" s="4"/>
      <c r="AY48" s="4"/>
      <c r="AZ48" s="4"/>
      <c r="BA48" s="208"/>
      <c r="BB48" s="17"/>
      <c r="BC48" s="4"/>
      <c r="BD48" s="4"/>
      <c r="BE48" s="4"/>
      <c r="BF48" s="4"/>
      <c r="BG48" s="4"/>
      <c r="BH48" s="4"/>
      <c r="BI48" s="4"/>
      <c r="BJ48" s="4"/>
      <c r="BK48" s="4"/>
      <c r="BL48" s="4"/>
      <c r="BM48" s="4"/>
      <c r="BN48" s="4"/>
      <c r="BO48" s="4"/>
      <c r="BP48" s="4"/>
      <c r="BQ48" s="4"/>
      <c r="BR48" s="4"/>
      <c r="BS48" s="4"/>
      <c r="BT48" s="4"/>
      <c r="BU48" s="4"/>
      <c r="BV48" s="4"/>
      <c r="BW48" s="4"/>
      <c r="BX48" s="4"/>
      <c r="BY48" s="4"/>
    </row>
    <row x14ac:dyDescent="0.25" r="49" customHeight="1" ht="32.25">
      <c r="A49" s="140"/>
      <c r="B49" s="141"/>
      <c r="C49" s="253" t="s">
        <v>420</v>
      </c>
      <c r="D49" s="254" t="s">
        <v>421</v>
      </c>
      <c r="E49" s="255"/>
      <c r="F49" s="256"/>
      <c r="G49" s="255"/>
      <c r="H49" s="255"/>
      <c r="I49" s="255"/>
      <c r="J49" s="255"/>
      <c r="K49" s="255"/>
      <c r="L49" s="255"/>
      <c r="M49" s="255"/>
      <c r="N49" s="255"/>
      <c r="O49" s="256"/>
      <c r="P49" s="255"/>
      <c r="Q49" s="256"/>
      <c r="R49" s="255"/>
      <c r="S49" s="257"/>
      <c r="T49" s="4"/>
      <c r="U49" s="3"/>
      <c r="V49" s="4"/>
      <c r="W49" s="71"/>
      <c r="X49" s="258" t="s">
        <v>420</v>
      </c>
      <c r="Y49" s="259" t="s">
        <v>422</v>
      </c>
      <c r="Z49" s="260"/>
      <c r="AA49" s="261"/>
      <c r="AB49" s="260"/>
      <c r="AC49" s="260"/>
      <c r="AD49" s="261"/>
      <c r="AE49" s="261"/>
      <c r="AF49" s="260"/>
      <c r="AG49" s="261"/>
      <c r="AH49" s="261"/>
      <c r="AI49" s="261"/>
      <c r="AJ49" s="261"/>
      <c r="AK49" s="261"/>
      <c r="AL49" s="261"/>
      <c r="AM49" s="261"/>
      <c r="AN49" s="261"/>
      <c r="AO49" s="261"/>
      <c r="AP49" s="262"/>
      <c r="AQ49" s="4"/>
      <c r="AR49" s="4"/>
      <c r="AS49" s="4"/>
      <c r="AT49" s="4"/>
      <c r="AU49" s="4"/>
      <c r="AV49" s="3"/>
      <c r="AW49" s="4"/>
      <c r="AX49" s="4"/>
      <c r="AY49" s="4"/>
      <c r="AZ49" s="4"/>
      <c r="BA49" s="208"/>
      <c r="BB49" s="17"/>
      <c r="BC49" s="4"/>
      <c r="BD49" s="4"/>
      <c r="BE49" s="4"/>
      <c r="BF49" s="4"/>
      <c r="BG49" s="4"/>
      <c r="BH49" s="4"/>
      <c r="BI49" s="4"/>
      <c r="BJ49" s="4"/>
      <c r="BK49" s="4"/>
      <c r="BL49" s="4"/>
      <c r="BM49" s="4"/>
      <c r="BN49" s="4"/>
      <c r="BO49" s="4"/>
      <c r="BP49" s="4"/>
      <c r="BQ49" s="4"/>
      <c r="BR49" s="4"/>
      <c r="BS49" s="4"/>
      <c r="BT49" s="4"/>
      <c r="BU49" s="4"/>
      <c r="BV49" s="4"/>
      <c r="BW49" s="4"/>
      <c r="BX49" s="4"/>
      <c r="BY49" s="4"/>
    </row>
    <row x14ac:dyDescent="0.25" r="50" customHeight="1" ht="28.5">
      <c r="A50" s="140"/>
      <c r="B50" s="141"/>
      <c r="C50" s="253"/>
      <c r="D50" s="263"/>
      <c r="E50" s="264"/>
      <c r="F50" s="265"/>
      <c r="G50" s="264"/>
      <c r="H50" s="264"/>
      <c r="I50" s="264"/>
      <c r="J50" s="264"/>
      <c r="K50" s="264"/>
      <c r="L50" s="264"/>
      <c r="M50" s="264"/>
      <c r="N50" s="264"/>
      <c r="O50" s="265"/>
      <c r="P50" s="264"/>
      <c r="Q50" s="265"/>
      <c r="R50" s="264"/>
      <c r="S50" s="266"/>
      <c r="T50" s="4"/>
      <c r="U50" s="3"/>
      <c r="V50" s="4"/>
      <c r="W50" s="71"/>
      <c r="X50" s="239"/>
      <c r="Y50" s="267"/>
      <c r="Z50" s="268"/>
      <c r="AA50" s="269"/>
      <c r="AB50" s="268"/>
      <c r="AC50" s="268"/>
      <c r="AD50" s="269"/>
      <c r="AE50" s="269"/>
      <c r="AF50" s="268"/>
      <c r="AG50" s="269"/>
      <c r="AH50" s="269"/>
      <c r="AI50" s="269"/>
      <c r="AJ50" s="269"/>
      <c r="AK50" s="269"/>
      <c r="AL50" s="269"/>
      <c r="AM50" s="269"/>
      <c r="AN50" s="269"/>
      <c r="AO50" s="269"/>
      <c r="AP50" s="270"/>
      <c r="AQ50" s="4"/>
      <c r="AR50" s="4"/>
      <c r="AS50" s="4"/>
      <c r="AT50" s="4"/>
      <c r="AU50" s="4"/>
      <c r="AV50" s="3"/>
      <c r="AW50" s="4"/>
      <c r="AX50" s="4"/>
      <c r="AY50" s="4"/>
      <c r="AZ50" s="4"/>
      <c r="BA50" s="208"/>
      <c r="BB50" s="17"/>
      <c r="BC50" s="4"/>
      <c r="BD50" s="4"/>
      <c r="BE50" s="4"/>
      <c r="BF50" s="4"/>
      <c r="BG50" s="4"/>
      <c r="BH50" s="4"/>
      <c r="BI50" s="4"/>
      <c r="BJ50" s="4"/>
      <c r="BK50" s="4"/>
      <c r="BL50" s="4"/>
      <c r="BM50" s="4"/>
      <c r="BN50" s="4"/>
      <c r="BO50" s="4"/>
      <c r="BP50" s="4"/>
      <c r="BQ50" s="4"/>
      <c r="BR50" s="4"/>
      <c r="BS50" s="4"/>
      <c r="BT50" s="4"/>
      <c r="BU50" s="4"/>
      <c r="BV50" s="4"/>
      <c r="BW50" s="4"/>
      <c r="BX50" s="4"/>
      <c r="BY50" s="4"/>
    </row>
    <row x14ac:dyDescent="0.25" r="51" customHeight="1" ht="28.5">
      <c r="A51" s="140"/>
      <c r="B51" s="141"/>
      <c r="C51" s="253"/>
      <c r="D51" s="263"/>
      <c r="E51" s="264"/>
      <c r="F51" s="265"/>
      <c r="G51" s="264"/>
      <c r="H51" s="264"/>
      <c r="I51" s="264"/>
      <c r="J51" s="264"/>
      <c r="K51" s="264"/>
      <c r="L51" s="264"/>
      <c r="M51" s="264"/>
      <c r="N51" s="264"/>
      <c r="O51" s="265"/>
      <c r="P51" s="264"/>
      <c r="Q51" s="265"/>
      <c r="R51" s="264"/>
      <c r="S51" s="266"/>
      <c r="T51" s="4"/>
      <c r="U51" s="3"/>
      <c r="V51" s="4"/>
      <c r="W51" s="71"/>
      <c r="X51" s="239"/>
      <c r="Y51" s="267"/>
      <c r="Z51" s="268"/>
      <c r="AA51" s="269"/>
      <c r="AB51" s="268"/>
      <c r="AC51" s="268"/>
      <c r="AD51" s="269"/>
      <c r="AE51" s="269"/>
      <c r="AF51" s="268"/>
      <c r="AG51" s="269"/>
      <c r="AH51" s="269"/>
      <c r="AI51" s="269"/>
      <c r="AJ51" s="269"/>
      <c r="AK51" s="269"/>
      <c r="AL51" s="269"/>
      <c r="AM51" s="269"/>
      <c r="AN51" s="269"/>
      <c r="AO51" s="269"/>
      <c r="AP51" s="270"/>
      <c r="AQ51" s="4"/>
      <c r="AR51" s="4"/>
      <c r="AS51" s="4"/>
      <c r="AT51" s="4"/>
      <c r="AU51" s="4"/>
      <c r="AV51" s="3"/>
      <c r="AW51" s="4"/>
      <c r="AX51" s="4"/>
      <c r="AY51" s="4"/>
      <c r="AZ51" s="4"/>
      <c r="BA51" s="208"/>
      <c r="BB51" s="17"/>
      <c r="BC51" s="4"/>
      <c r="BD51" s="4"/>
      <c r="BE51" s="4"/>
      <c r="BF51" s="4"/>
      <c r="BG51" s="4"/>
      <c r="BH51" s="4"/>
      <c r="BI51" s="4"/>
      <c r="BJ51" s="4"/>
      <c r="BK51" s="4"/>
      <c r="BL51" s="4"/>
      <c r="BM51" s="4"/>
      <c r="BN51" s="4"/>
      <c r="BO51" s="4"/>
      <c r="BP51" s="4"/>
      <c r="BQ51" s="4"/>
      <c r="BR51" s="4"/>
      <c r="BS51" s="4"/>
      <c r="BT51" s="4"/>
      <c r="BU51" s="4"/>
      <c r="BV51" s="4"/>
      <c r="BW51" s="4"/>
      <c r="BX51" s="4"/>
      <c r="BY51" s="4"/>
    </row>
    <row x14ac:dyDescent="0.25" r="52" customHeight="1" ht="28.5">
      <c r="A52" s="140"/>
      <c r="B52" s="141"/>
      <c r="C52" s="253"/>
      <c r="D52" s="263"/>
      <c r="E52" s="264"/>
      <c r="F52" s="265"/>
      <c r="G52" s="264"/>
      <c r="H52" s="264"/>
      <c r="I52" s="264"/>
      <c r="J52" s="264"/>
      <c r="K52" s="264"/>
      <c r="L52" s="264"/>
      <c r="M52" s="264"/>
      <c r="N52" s="264"/>
      <c r="O52" s="265"/>
      <c r="P52" s="264"/>
      <c r="Q52" s="265"/>
      <c r="R52" s="264"/>
      <c r="S52" s="266"/>
      <c r="T52" s="4"/>
      <c r="U52" s="3"/>
      <c r="V52" s="4"/>
      <c r="W52" s="71"/>
      <c r="X52" s="239"/>
      <c r="Y52" s="267"/>
      <c r="Z52" s="268"/>
      <c r="AA52" s="269"/>
      <c r="AB52" s="268"/>
      <c r="AC52" s="268"/>
      <c r="AD52" s="269"/>
      <c r="AE52" s="269"/>
      <c r="AF52" s="268"/>
      <c r="AG52" s="269"/>
      <c r="AH52" s="269"/>
      <c r="AI52" s="269"/>
      <c r="AJ52" s="269"/>
      <c r="AK52" s="269"/>
      <c r="AL52" s="269"/>
      <c r="AM52" s="269"/>
      <c r="AN52" s="269"/>
      <c r="AO52" s="269"/>
      <c r="AP52" s="270"/>
      <c r="AQ52" s="4"/>
      <c r="AR52" s="4"/>
      <c r="AS52" s="4"/>
      <c r="AT52" s="4"/>
      <c r="AU52" s="4"/>
      <c r="AV52" s="3"/>
      <c r="AW52" s="4"/>
      <c r="AX52" s="4"/>
      <c r="AY52" s="4"/>
      <c r="AZ52" s="4"/>
      <c r="BA52" s="208"/>
      <c r="BB52" s="17"/>
      <c r="BC52" s="4"/>
      <c r="BD52" s="4"/>
      <c r="BE52" s="4"/>
      <c r="BF52" s="4"/>
      <c r="BG52" s="4"/>
      <c r="BH52" s="4"/>
      <c r="BI52" s="4"/>
      <c r="BJ52" s="4"/>
      <c r="BK52" s="4"/>
      <c r="BL52" s="4"/>
      <c r="BM52" s="4"/>
      <c r="BN52" s="4"/>
      <c r="BO52" s="4"/>
      <c r="BP52" s="4"/>
      <c r="BQ52" s="4"/>
      <c r="BR52" s="4"/>
      <c r="BS52" s="4"/>
      <c r="BT52" s="4"/>
      <c r="BU52" s="4"/>
      <c r="BV52" s="4"/>
      <c r="BW52" s="4"/>
      <c r="BX52" s="4"/>
      <c r="BY52" s="4"/>
    </row>
    <row x14ac:dyDescent="0.25" r="53" customHeight="1" ht="29.25">
      <c r="A53" s="140"/>
      <c r="B53" s="141"/>
      <c r="C53" s="142"/>
      <c r="D53" s="271"/>
      <c r="E53" s="272"/>
      <c r="F53" s="273"/>
      <c r="G53" s="272"/>
      <c r="H53" s="272"/>
      <c r="I53" s="272"/>
      <c r="J53" s="272"/>
      <c r="K53" s="272"/>
      <c r="L53" s="272"/>
      <c r="M53" s="272"/>
      <c r="N53" s="272"/>
      <c r="O53" s="273"/>
      <c r="P53" s="272"/>
      <c r="Q53" s="273"/>
      <c r="R53" s="272"/>
      <c r="S53" s="274"/>
      <c r="T53" s="4"/>
      <c r="U53" s="3"/>
      <c r="V53" s="4"/>
      <c r="W53" s="4"/>
      <c r="X53" s="239"/>
      <c r="Y53" s="275"/>
      <c r="Z53" s="276"/>
      <c r="AA53" s="277"/>
      <c r="AB53" s="276"/>
      <c r="AC53" s="276"/>
      <c r="AD53" s="277"/>
      <c r="AE53" s="277"/>
      <c r="AF53" s="276"/>
      <c r="AG53" s="277"/>
      <c r="AH53" s="277"/>
      <c r="AI53" s="277"/>
      <c r="AJ53" s="277"/>
      <c r="AK53" s="277"/>
      <c r="AL53" s="277"/>
      <c r="AM53" s="277"/>
      <c r="AN53" s="277"/>
      <c r="AO53" s="277"/>
      <c r="AP53" s="278"/>
      <c r="AQ53" s="4"/>
      <c r="AR53" s="4"/>
      <c r="AS53" s="4"/>
      <c r="AT53" s="4"/>
      <c r="AU53" s="4"/>
      <c r="AV53" s="3"/>
      <c r="AW53" s="4"/>
      <c r="AX53" s="4"/>
      <c r="AY53" s="4"/>
      <c r="AZ53" s="4"/>
      <c r="BA53" s="208"/>
      <c r="BB53" s="17"/>
      <c r="BC53" s="4"/>
      <c r="BD53" s="4"/>
      <c r="BE53" s="4"/>
      <c r="BF53" s="4"/>
      <c r="BG53" s="4"/>
      <c r="BH53" s="4"/>
      <c r="BI53" s="4"/>
      <c r="BJ53" s="4"/>
      <c r="BK53" s="4"/>
      <c r="BL53" s="4"/>
      <c r="BM53" s="4"/>
      <c r="BN53" s="4"/>
      <c r="BO53" s="4"/>
      <c r="BP53" s="4"/>
      <c r="BQ53" s="4"/>
      <c r="BR53" s="4"/>
      <c r="BS53" s="4"/>
      <c r="BT53" s="4"/>
      <c r="BU53" s="4"/>
      <c r="BV53" s="4"/>
      <c r="BW53" s="4"/>
      <c r="BX53" s="4"/>
      <c r="BY53" s="4"/>
    </row>
    <row x14ac:dyDescent="0.25" r="54" customHeight="1" ht="26.25">
      <c r="A54" s="140"/>
      <c r="B54" s="141"/>
      <c r="C54" s="279"/>
      <c r="D54" s="280"/>
      <c r="E54" s="281"/>
      <c r="F54" s="280"/>
      <c r="G54" s="281"/>
      <c r="H54" s="281"/>
      <c r="I54" s="281"/>
      <c r="J54" s="281"/>
      <c r="K54" s="281"/>
      <c r="L54" s="281"/>
      <c r="M54" s="281"/>
      <c r="N54" s="281"/>
      <c r="O54" s="280"/>
      <c r="P54" s="281"/>
      <c r="Q54" s="280"/>
      <c r="R54" s="281"/>
      <c r="S54" s="282"/>
      <c r="T54" s="4"/>
      <c r="U54" s="3"/>
      <c r="V54" s="4"/>
      <c r="W54" s="4"/>
      <c r="X54" s="239"/>
      <c r="Y54" s="280"/>
      <c r="Z54" s="280"/>
      <c r="AA54" s="281"/>
      <c r="AB54" s="280"/>
      <c r="AC54" s="280"/>
      <c r="AD54" s="281"/>
      <c r="AE54" s="281"/>
      <c r="AF54" s="280"/>
      <c r="AG54" s="281"/>
      <c r="AH54" s="281"/>
      <c r="AI54" s="281"/>
      <c r="AJ54" s="281"/>
      <c r="AK54" s="281"/>
      <c r="AL54" s="281"/>
      <c r="AM54" s="281"/>
      <c r="AN54" s="281"/>
      <c r="AO54" s="281"/>
      <c r="AP54" s="282"/>
      <c r="AQ54" s="281"/>
      <c r="AR54" s="281"/>
      <c r="AS54" s="281"/>
      <c r="AT54" s="4"/>
      <c r="AU54" s="4"/>
      <c r="AV54" s="3"/>
      <c r="AW54" s="4"/>
      <c r="AX54" s="4"/>
      <c r="AY54" s="4"/>
      <c r="AZ54" s="4"/>
      <c r="BA54" s="208"/>
      <c r="BB54" s="17"/>
      <c r="BC54" s="4"/>
      <c r="BD54" s="4"/>
      <c r="BE54" s="4"/>
      <c r="BF54" s="4"/>
      <c r="BG54" s="4"/>
      <c r="BH54" s="4"/>
      <c r="BI54" s="4"/>
      <c r="BJ54" s="4"/>
      <c r="BK54" s="4"/>
      <c r="BL54" s="4"/>
      <c r="BM54" s="4"/>
      <c r="BN54" s="4"/>
      <c r="BO54" s="4"/>
      <c r="BP54" s="4"/>
      <c r="BQ54" s="4"/>
      <c r="BR54" s="4"/>
      <c r="BS54" s="4"/>
      <c r="BT54" s="4"/>
      <c r="BU54" s="4"/>
      <c r="BV54" s="4"/>
      <c r="BW54" s="4"/>
      <c r="BX54" s="4"/>
      <c r="BY54" s="4"/>
    </row>
    <row x14ac:dyDescent="0.25" r="55" customHeight="1" ht="18.75">
      <c r="A55" s="140"/>
      <c r="B55" s="141"/>
      <c r="C55" s="283"/>
      <c r="D55" s="284"/>
      <c r="E55" s="285"/>
      <c r="F55" s="284"/>
      <c r="G55" s="285"/>
      <c r="H55" s="285"/>
      <c r="I55" s="285"/>
      <c r="J55" s="285"/>
      <c r="K55" s="285"/>
      <c r="L55" s="285"/>
      <c r="M55" s="285"/>
      <c r="N55" s="285"/>
      <c r="O55" s="284"/>
      <c r="P55" s="285"/>
      <c r="Q55" s="284"/>
      <c r="R55" s="285"/>
      <c r="S55" s="286"/>
      <c r="T55" s="4"/>
      <c r="U55" s="3"/>
      <c r="V55" s="4"/>
      <c r="W55" s="4"/>
      <c r="X55" s="287"/>
      <c r="Y55" s="284"/>
      <c r="Z55" s="284"/>
      <c r="AA55" s="285"/>
      <c r="AB55" s="284"/>
      <c r="AC55" s="284"/>
      <c r="AD55" s="285"/>
      <c r="AE55" s="285"/>
      <c r="AF55" s="284"/>
      <c r="AG55" s="285"/>
      <c r="AH55" s="285"/>
      <c r="AI55" s="285"/>
      <c r="AJ55" s="285"/>
      <c r="AK55" s="285"/>
      <c r="AL55" s="285"/>
      <c r="AM55" s="285"/>
      <c r="AN55" s="285"/>
      <c r="AO55" s="285"/>
      <c r="AP55" s="286"/>
      <c r="AQ55" s="281"/>
      <c r="AR55" s="281"/>
      <c r="AS55" s="281"/>
      <c r="AT55" s="4"/>
      <c r="AU55" s="4"/>
      <c r="AV55" s="3"/>
      <c r="AW55" s="4"/>
      <c r="AX55" s="4"/>
      <c r="AY55" s="4"/>
      <c r="AZ55" s="4"/>
      <c r="BA55" s="208"/>
      <c r="BB55" s="17"/>
      <c r="BC55" s="4"/>
      <c r="BD55" s="4"/>
      <c r="BE55" s="4"/>
      <c r="BF55" s="4"/>
      <c r="BG55" s="4"/>
      <c r="BH55" s="4"/>
      <c r="BI55" s="4"/>
      <c r="BJ55" s="4"/>
      <c r="BK55" s="4"/>
      <c r="BL55" s="4"/>
      <c r="BM55" s="4"/>
      <c r="BN55" s="4"/>
      <c r="BO55" s="4"/>
      <c r="BP55" s="4"/>
      <c r="BQ55" s="4"/>
      <c r="BR55" s="4"/>
      <c r="BS55" s="4"/>
      <c r="BT55" s="4"/>
      <c r="BU55" s="4"/>
      <c r="BV55" s="4"/>
      <c r="BW55" s="4"/>
      <c r="BX55" s="4"/>
      <c r="BY55" s="4"/>
    </row>
    <row x14ac:dyDescent="0.25" r="56" customHeight="1" ht="18.75">
      <c r="A56" s="140"/>
      <c r="B56" s="141"/>
      <c r="C56" s="279"/>
      <c r="D56" s="280"/>
      <c r="E56" s="281"/>
      <c r="F56" s="280"/>
      <c r="G56" s="281"/>
      <c r="H56" s="281"/>
      <c r="I56" s="281"/>
      <c r="J56" s="281"/>
      <c r="K56" s="281"/>
      <c r="L56" s="281"/>
      <c r="M56" s="281"/>
      <c r="N56" s="281"/>
      <c r="O56" s="280"/>
      <c r="P56" s="281"/>
      <c r="Q56" s="280"/>
      <c r="R56" s="281"/>
      <c r="S56" s="281"/>
      <c r="T56" s="4"/>
      <c r="U56" s="3"/>
      <c r="V56" s="4"/>
      <c r="W56" s="4"/>
      <c r="X56" s="4"/>
      <c r="Y56" s="280"/>
      <c r="Z56" s="280"/>
      <c r="AA56" s="281"/>
      <c r="AB56" s="280"/>
      <c r="AC56" s="280"/>
      <c r="AD56" s="281"/>
      <c r="AE56" s="281"/>
      <c r="AF56" s="280"/>
      <c r="AG56" s="281"/>
      <c r="AH56" s="281"/>
      <c r="AI56" s="281"/>
      <c r="AJ56" s="281"/>
      <c r="AK56" s="281"/>
      <c r="AL56" s="281"/>
      <c r="AM56" s="281"/>
      <c r="AN56" s="281"/>
      <c r="AO56" s="281"/>
      <c r="AP56" s="281"/>
      <c r="AQ56" s="281"/>
      <c r="AR56" s="281"/>
      <c r="AS56" s="281"/>
      <c r="AT56" s="4"/>
      <c r="AU56" s="4"/>
      <c r="AV56" s="3"/>
      <c r="AW56" s="4"/>
      <c r="AX56" s="4"/>
      <c r="AY56" s="4"/>
      <c r="AZ56" s="4"/>
      <c r="BA56" s="208"/>
      <c r="BB56" s="17"/>
      <c r="BC56" s="4"/>
      <c r="BD56" s="4"/>
      <c r="BE56" s="4"/>
      <c r="BF56" s="4"/>
      <c r="BG56" s="4"/>
      <c r="BH56" s="4"/>
      <c r="BI56" s="4"/>
      <c r="BJ56" s="4"/>
      <c r="BK56" s="4"/>
      <c r="BL56" s="4"/>
      <c r="BM56" s="4"/>
      <c r="BN56" s="4"/>
      <c r="BO56" s="4"/>
      <c r="BP56" s="4"/>
      <c r="BQ56" s="4"/>
      <c r="BR56" s="4"/>
      <c r="BS56" s="4"/>
      <c r="BT56" s="4"/>
      <c r="BU56" s="4"/>
      <c r="BV56" s="4"/>
      <c r="BW56" s="4"/>
      <c r="BX56" s="4"/>
      <c r="BY56" s="4"/>
    </row>
    <row x14ac:dyDescent="0.25" r="57" customHeight="1" ht="42.75">
      <c r="A57" s="140"/>
      <c r="B57" s="141"/>
      <c r="C57" s="279"/>
      <c r="D57" s="288" t="s">
        <v>423</v>
      </c>
      <c r="E57" s="289"/>
      <c r="F57" s="290"/>
      <c r="G57" s="289"/>
      <c r="H57" s="289"/>
      <c r="I57" s="289"/>
      <c r="J57" s="289"/>
      <c r="K57" s="289"/>
      <c r="L57" s="289"/>
      <c r="M57" s="289"/>
      <c r="N57" s="289"/>
      <c r="O57" s="290"/>
      <c r="P57" s="289"/>
      <c r="Q57" s="290"/>
      <c r="R57" s="289"/>
      <c r="S57" s="291"/>
      <c r="T57" s="4"/>
      <c r="U57" s="3"/>
      <c r="V57" s="4"/>
      <c r="W57" s="4"/>
      <c r="X57" s="292" t="s">
        <v>423</v>
      </c>
      <c r="Y57" s="293"/>
      <c r="Z57" s="293"/>
      <c r="AA57" s="294"/>
      <c r="AB57" s="293"/>
      <c r="AC57" s="293"/>
      <c r="AD57" s="294"/>
      <c r="AE57" s="294"/>
      <c r="AF57" s="293"/>
      <c r="AG57" s="294"/>
      <c r="AH57" s="294"/>
      <c r="AI57" s="294"/>
      <c r="AJ57" s="294"/>
      <c r="AK57" s="294"/>
      <c r="AL57" s="294"/>
      <c r="AM57" s="294"/>
      <c r="AN57" s="294"/>
      <c r="AO57" s="294"/>
      <c r="AP57" s="295"/>
      <c r="AQ57" s="281"/>
      <c r="AR57" s="281"/>
      <c r="AS57" s="281"/>
      <c r="AT57" s="4"/>
      <c r="AU57" s="4"/>
      <c r="AV57" s="3"/>
      <c r="AW57" s="4"/>
      <c r="AX57" s="4"/>
      <c r="AY57" s="4"/>
      <c r="AZ57" s="4"/>
      <c r="BA57" s="208"/>
      <c r="BB57" s="17"/>
      <c r="BC57" s="4"/>
      <c r="BD57" s="4"/>
      <c r="BE57" s="4"/>
      <c r="BF57" s="4"/>
      <c r="BG57" s="4"/>
      <c r="BH57" s="4"/>
      <c r="BI57" s="4"/>
      <c r="BJ57" s="4"/>
      <c r="BK57" s="4"/>
      <c r="BL57" s="4"/>
      <c r="BM57" s="4"/>
      <c r="BN57" s="4"/>
      <c r="BO57" s="4"/>
      <c r="BP57" s="4"/>
      <c r="BQ57" s="4"/>
      <c r="BR57" s="4"/>
      <c r="BS57" s="4"/>
      <c r="BT57" s="4"/>
      <c r="BU57" s="4"/>
      <c r="BV57" s="4"/>
      <c r="BW57" s="4"/>
      <c r="BX57" s="4"/>
      <c r="BY57" s="4"/>
    </row>
    <row x14ac:dyDescent="0.25" r="58" customHeight="1" ht="18.75">
      <c r="A58" s="140"/>
      <c r="B58" s="141"/>
      <c r="C58" s="279"/>
      <c r="D58" s="296"/>
      <c r="E58" s="297"/>
      <c r="F58" s="298"/>
      <c r="G58" s="297"/>
      <c r="H58" s="297"/>
      <c r="I58" s="297"/>
      <c r="J58" s="297"/>
      <c r="K58" s="297"/>
      <c r="L58" s="297"/>
      <c r="M58" s="297"/>
      <c r="N58" s="297"/>
      <c r="O58" s="298"/>
      <c r="P58" s="297"/>
      <c r="Q58" s="298"/>
      <c r="R58" s="297"/>
      <c r="S58" s="299"/>
      <c r="T58" s="4"/>
      <c r="U58" s="3"/>
      <c r="V58" s="4"/>
      <c r="W58" s="4"/>
      <c r="X58" s="300"/>
      <c r="Y58" s="301"/>
      <c r="Z58" s="301"/>
      <c r="AA58" s="302"/>
      <c r="AB58" s="301"/>
      <c r="AC58" s="301"/>
      <c r="AD58" s="302"/>
      <c r="AE58" s="302"/>
      <c r="AF58" s="301"/>
      <c r="AG58" s="302"/>
      <c r="AH58" s="302"/>
      <c r="AI58" s="302"/>
      <c r="AJ58" s="302"/>
      <c r="AK58" s="302"/>
      <c r="AL58" s="302"/>
      <c r="AM58" s="302"/>
      <c r="AN58" s="302"/>
      <c r="AO58" s="302"/>
      <c r="AP58" s="303"/>
      <c r="AQ58" s="281"/>
      <c r="AR58" s="281"/>
      <c r="AS58" s="281"/>
      <c r="AT58" s="4"/>
      <c r="AU58" s="4"/>
      <c r="AV58" s="3"/>
      <c r="AW58" s="4"/>
      <c r="AX58" s="4"/>
      <c r="AY58" s="4"/>
      <c r="AZ58" s="4"/>
      <c r="BA58" s="208"/>
      <c r="BB58" s="17"/>
      <c r="BC58" s="4"/>
      <c r="BD58" s="4"/>
      <c r="BE58" s="4"/>
      <c r="BF58" s="4"/>
      <c r="BG58" s="4"/>
      <c r="BH58" s="4"/>
      <c r="BI58" s="4"/>
      <c r="BJ58" s="4"/>
      <c r="BK58" s="4"/>
      <c r="BL58" s="4"/>
      <c r="BM58" s="4"/>
      <c r="BN58" s="4"/>
      <c r="BO58" s="4"/>
      <c r="BP58" s="4"/>
      <c r="BQ58" s="4"/>
      <c r="BR58" s="4"/>
      <c r="BS58" s="4"/>
      <c r="BT58" s="4"/>
      <c r="BU58" s="4"/>
      <c r="BV58" s="4"/>
      <c r="BW58" s="4"/>
      <c r="BX58" s="4"/>
      <c r="BY58" s="4"/>
    </row>
    <row x14ac:dyDescent="0.25" r="59" customHeight="1" ht="62.25">
      <c r="A59" s="1"/>
      <c r="B59" s="15"/>
      <c r="C59" s="283"/>
      <c r="D59" s="284"/>
      <c r="E59" s="285"/>
      <c r="F59" s="284"/>
      <c r="G59" s="285"/>
      <c r="H59" s="285"/>
      <c r="I59" s="285"/>
      <c r="J59" s="285"/>
      <c r="K59" s="285"/>
      <c r="L59" s="285"/>
      <c r="M59" s="285"/>
      <c r="N59" s="285"/>
      <c r="O59" s="284"/>
      <c r="P59" s="285"/>
      <c r="Q59" s="284"/>
      <c r="R59" s="285"/>
      <c r="S59" s="285"/>
      <c r="T59" s="304"/>
      <c r="U59" s="305"/>
      <c r="V59" s="304"/>
      <c r="W59" s="304"/>
      <c r="X59" s="304"/>
      <c r="Y59" s="284"/>
      <c r="Z59" s="284"/>
      <c r="AA59" s="285"/>
      <c r="AB59" s="284"/>
      <c r="AC59" s="284"/>
      <c r="AD59" s="285"/>
      <c r="AE59" s="285"/>
      <c r="AF59" s="284"/>
      <c r="AG59" s="285"/>
      <c r="AH59" s="285"/>
      <c r="AI59" s="285"/>
      <c r="AJ59" s="285"/>
      <c r="AK59" s="285"/>
      <c r="AL59" s="285"/>
      <c r="AM59" s="285"/>
      <c r="AN59" s="285"/>
      <c r="AO59" s="285"/>
      <c r="AP59" s="285"/>
      <c r="AQ59" s="285"/>
      <c r="AR59" s="285"/>
      <c r="AS59" s="285"/>
      <c r="AT59" s="304"/>
      <c r="AU59" s="304"/>
      <c r="AV59" s="305"/>
      <c r="AW59" s="304"/>
      <c r="AX59" s="304"/>
      <c r="AY59" s="304"/>
      <c r="AZ59" s="304"/>
      <c r="BA59" s="306"/>
      <c r="BB59" s="17"/>
      <c r="BC59" s="4"/>
      <c r="BD59" s="4"/>
      <c r="BE59" s="4"/>
      <c r="BF59" s="4"/>
      <c r="BG59" s="4"/>
      <c r="BH59" s="4"/>
      <c r="BI59" s="4"/>
      <c r="BJ59" s="4"/>
      <c r="BK59" s="4"/>
      <c r="BL59" s="4"/>
      <c r="BM59" s="4"/>
      <c r="BN59" s="4"/>
      <c r="BO59" s="4"/>
      <c r="BP59" s="4"/>
      <c r="BQ59" s="4"/>
      <c r="BR59" s="4"/>
      <c r="BS59" s="4"/>
      <c r="BT59" s="4"/>
      <c r="BU59" s="4"/>
      <c r="BV59" s="4"/>
      <c r="BW59" s="4"/>
      <c r="BX59" s="4"/>
      <c r="BY59" s="4"/>
    </row>
    <row x14ac:dyDescent="0.25" r="60" customHeight="1" ht="19.5">
      <c r="A60" s="1"/>
      <c r="B60" s="15"/>
      <c r="C60" s="151"/>
      <c r="D60" s="152"/>
      <c r="E60" s="153"/>
      <c r="F60" s="152"/>
      <c r="G60" s="153"/>
      <c r="H60" s="153"/>
      <c r="I60" s="153"/>
      <c r="J60" s="153"/>
      <c r="K60" s="153"/>
      <c r="L60" s="153"/>
      <c r="M60" s="153"/>
      <c r="N60" s="153"/>
      <c r="O60" s="152"/>
      <c r="P60" s="153"/>
      <c r="Q60" s="152"/>
      <c r="R60" s="153"/>
      <c r="S60" s="153"/>
      <c r="T60" s="17"/>
      <c r="U60" s="16"/>
      <c r="V60" s="17"/>
      <c r="W60" s="17"/>
      <c r="X60" s="17"/>
      <c r="Y60" s="154"/>
      <c r="Z60" s="154"/>
      <c r="AA60" s="155"/>
      <c r="AB60" s="154"/>
      <c r="AC60" s="154"/>
      <c r="AD60" s="155"/>
      <c r="AE60" s="155"/>
      <c r="AF60" s="154"/>
      <c r="AG60" s="155"/>
      <c r="AH60" s="155"/>
      <c r="AI60" s="155"/>
      <c r="AJ60" s="155"/>
      <c r="AK60" s="155"/>
      <c r="AL60" s="155"/>
      <c r="AM60" s="155"/>
      <c r="AN60" s="155"/>
      <c r="AO60" s="155"/>
      <c r="AP60" s="155"/>
      <c r="AQ60" s="155"/>
      <c r="AR60" s="155"/>
      <c r="AS60" s="155"/>
      <c r="AT60" s="17"/>
      <c r="AU60" s="17"/>
      <c r="AV60" s="16"/>
      <c r="AW60" s="17"/>
      <c r="AX60" s="17"/>
      <c r="AY60" s="17"/>
      <c r="AZ60" s="17"/>
      <c r="BA60" s="17"/>
      <c r="BB60" s="17"/>
      <c r="BC60" s="4"/>
      <c r="BD60" s="4"/>
      <c r="BE60" s="4"/>
      <c r="BF60" s="4"/>
      <c r="BG60" s="4"/>
      <c r="BH60" s="4"/>
      <c r="BI60" s="4"/>
      <c r="BJ60" s="4"/>
      <c r="BK60" s="4"/>
      <c r="BL60" s="4"/>
      <c r="BM60" s="4"/>
      <c r="BN60" s="4"/>
      <c r="BO60" s="4"/>
      <c r="BP60" s="4"/>
      <c r="BQ60" s="4"/>
      <c r="BR60" s="4"/>
      <c r="BS60" s="4"/>
      <c r="BT60" s="4"/>
      <c r="BU60" s="4"/>
      <c r="BV60" s="4"/>
      <c r="BW60" s="4"/>
      <c r="BX60" s="4"/>
      <c r="BY60" s="4"/>
    </row>
    <row x14ac:dyDescent="0.25" r="61" customHeight="1" ht="19.5">
      <c r="A61" s="1"/>
      <c r="B61" s="1"/>
      <c r="C61" s="1"/>
      <c r="D61" s="3"/>
      <c r="E61" s="4"/>
      <c r="F61" s="3"/>
      <c r="G61" s="4"/>
      <c r="H61" s="4"/>
      <c r="I61" s="4"/>
      <c r="J61" s="4"/>
      <c r="K61" s="4"/>
      <c r="L61" s="4"/>
      <c r="M61" s="4"/>
      <c r="N61" s="4"/>
      <c r="O61" s="3"/>
      <c r="P61" s="4"/>
      <c r="Q61" s="3"/>
      <c r="R61" s="4"/>
      <c r="S61" s="4"/>
      <c r="T61" s="4"/>
      <c r="U61" s="3"/>
      <c r="V61" s="4"/>
      <c r="W61" s="4"/>
      <c r="X61" s="4"/>
      <c r="Y61" s="3"/>
      <c r="Z61" s="3"/>
      <c r="AA61" s="4"/>
      <c r="AB61" s="3"/>
      <c r="AC61" s="3"/>
      <c r="AD61" s="4"/>
      <c r="AE61" s="4"/>
      <c r="AF61" s="3"/>
      <c r="AG61" s="4"/>
      <c r="AH61" s="4"/>
      <c r="AI61" s="4"/>
      <c r="AJ61" s="4"/>
      <c r="AK61" s="4"/>
      <c r="AL61" s="4"/>
      <c r="AM61" s="4"/>
      <c r="AN61" s="4"/>
      <c r="AO61" s="4"/>
      <c r="AP61" s="4"/>
      <c r="AQ61" s="4"/>
      <c r="AR61" s="4"/>
      <c r="AS61" s="4"/>
      <c r="AT61" s="4"/>
      <c r="AU61" s="4"/>
      <c r="AV61" s="3"/>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row>
    <row x14ac:dyDescent="0.25" r="62" customHeight="1" ht="19.5">
      <c r="A62" s="1"/>
      <c r="B62" s="1"/>
      <c r="C62" s="1"/>
      <c r="D62" s="3"/>
      <c r="E62" s="4"/>
      <c r="F62" s="3"/>
      <c r="G62" s="4"/>
      <c r="H62" s="4"/>
      <c r="I62" s="4"/>
      <c r="J62" s="4"/>
      <c r="K62" s="4"/>
      <c r="L62" s="4"/>
      <c r="M62" s="4"/>
      <c r="N62" s="4"/>
      <c r="O62" s="3"/>
      <c r="P62" s="4"/>
      <c r="Q62" s="3"/>
      <c r="R62" s="4"/>
      <c r="S62" s="4"/>
      <c r="T62" s="4"/>
      <c r="U62" s="3"/>
      <c r="V62" s="4"/>
      <c r="W62" s="4"/>
      <c r="X62" s="4"/>
      <c r="Y62" s="3"/>
      <c r="Z62" s="3"/>
      <c r="AA62" s="4"/>
      <c r="AB62" s="3"/>
      <c r="AC62" s="3"/>
      <c r="AD62" s="4"/>
      <c r="AE62" s="4"/>
      <c r="AF62" s="3"/>
      <c r="AG62" s="4"/>
      <c r="AH62" s="4"/>
      <c r="AI62" s="4"/>
      <c r="AJ62" s="4"/>
      <c r="AK62" s="4"/>
      <c r="AL62" s="4"/>
      <c r="AM62" s="4"/>
      <c r="AN62" s="4"/>
      <c r="AO62" s="4"/>
      <c r="AP62" s="4"/>
      <c r="AQ62" s="4"/>
      <c r="AR62" s="4"/>
      <c r="AS62" s="4"/>
      <c r="AT62" s="4"/>
      <c r="AU62" s="4"/>
      <c r="AV62" s="3"/>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row>
  </sheetData>
  <mergeCells count="30">
    <mergeCell ref="G5:AW7"/>
    <mergeCell ref="F13:AN13"/>
    <mergeCell ref="C22:BA22"/>
    <mergeCell ref="T24:U24"/>
    <mergeCell ref="X24:Z24"/>
    <mergeCell ref="K27:AB27"/>
    <mergeCell ref="AH27:BA27"/>
    <mergeCell ref="G28:R28"/>
    <mergeCell ref="U28:AB28"/>
    <mergeCell ref="AD28:AQ28"/>
    <mergeCell ref="AS28:BA28"/>
    <mergeCell ref="Z29:AB29"/>
    <mergeCell ref="AV29:BA29"/>
    <mergeCell ref="D30:E30"/>
    <mergeCell ref="F30:H30"/>
    <mergeCell ref="Z30:AB30"/>
    <mergeCell ref="AV30:BA30"/>
    <mergeCell ref="E39:R40"/>
    <mergeCell ref="Y39:AM40"/>
    <mergeCell ref="F46:I46"/>
    <mergeCell ref="L46:M46"/>
    <mergeCell ref="AA46:AE46"/>
    <mergeCell ref="AI46:AJ46"/>
    <mergeCell ref="AH47:AJ47"/>
    <mergeCell ref="D48:S48"/>
    <mergeCell ref="Y48:AP48"/>
    <mergeCell ref="D49:S53"/>
    <mergeCell ref="Y49:AP53"/>
    <mergeCell ref="D57:S58"/>
    <mergeCell ref="X57:AP5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103"/>
  <sheetViews>
    <sheetView workbookViewId="0" tabSelected="1"/>
  </sheetViews>
  <sheetFormatPr defaultRowHeight="15" x14ac:dyDescent="0.25"/>
  <cols>
    <col min="1" max="1" style="157" width="13.576428571428572" customWidth="1" bestFit="1"/>
    <col min="2" max="2" style="175" width="12.862142857142858" customWidth="1" bestFit="1"/>
    <col min="3" max="3" style="176" width="36.14785714285715" customWidth="1" bestFit="1"/>
    <col min="4" max="4" style="177" width="18.576428571428572" customWidth="1" bestFit="1"/>
    <col min="5" max="5" style="176" width="255.57642857142858" customWidth="1" bestFit="1"/>
    <col min="6" max="6" style="157" width="13.576428571428572" customWidth="1" bestFit="1"/>
    <col min="7" max="7" style="157" width="13.576428571428572" customWidth="1" bestFit="1"/>
    <col min="8" max="8" style="157" width="13.576428571428572" customWidth="1" bestFit="1"/>
    <col min="9" max="9" style="157" width="13.576428571428572" customWidth="1" bestFit="1"/>
    <col min="10" max="10" style="157" width="13.576428571428572" customWidth="1" bestFit="1"/>
    <col min="11" max="11" style="157" width="13.576428571428572" customWidth="1" bestFit="1"/>
    <col min="12" max="12" style="157" width="13.576428571428572" customWidth="1" bestFit="1"/>
    <col min="13" max="13" style="157" width="13.576428571428572" customWidth="1" bestFit="1"/>
    <col min="14" max="14" style="157" width="13.576428571428572" customWidth="1" bestFit="1"/>
    <col min="15" max="15" style="157" width="13.576428571428572" customWidth="1" bestFit="1"/>
    <col min="16" max="16" style="157" width="13.576428571428572" customWidth="1" bestFit="1"/>
    <col min="17" max="17" style="157" width="13.576428571428572" customWidth="1" bestFit="1"/>
    <col min="18" max="18" style="157" width="13.576428571428572" customWidth="1" bestFit="1"/>
    <col min="19" max="19" style="157" width="13.576428571428572" customWidth="1" bestFit="1"/>
    <col min="20" max="20" style="157" width="13.576428571428572" customWidth="1" bestFit="1"/>
    <col min="21" max="21" style="157" width="13.576428571428572" customWidth="1" bestFit="1"/>
    <col min="22" max="22" style="157" width="13.576428571428572" customWidth="1" bestFit="1"/>
    <col min="23" max="23" style="157" width="13.576428571428572" customWidth="1" bestFit="1"/>
    <col min="24" max="24" style="157" width="13.576428571428572" customWidth="1" bestFit="1"/>
    <col min="25" max="25" style="157" width="13.576428571428572" customWidth="1" bestFit="1"/>
    <col min="26" max="26" style="157" width="13.576428571428572" customWidth="1" bestFit="1"/>
    <col min="27" max="27" style="157" width="13.576428571428572" customWidth="1" bestFit="1"/>
  </cols>
  <sheetData>
    <row x14ac:dyDescent="0.25" r="1" customHeight="1" ht="18.75">
      <c r="A1" s="1"/>
      <c r="B1" s="160"/>
      <c r="C1" s="161"/>
      <c r="D1" s="162"/>
      <c r="E1" s="161"/>
      <c r="F1" s="1"/>
      <c r="G1" s="1"/>
      <c r="H1" s="1"/>
      <c r="I1" s="1"/>
      <c r="J1" s="1"/>
      <c r="K1" s="1"/>
      <c r="L1" s="1"/>
      <c r="M1" s="1"/>
      <c r="N1" s="1"/>
      <c r="O1" s="1"/>
      <c r="P1" s="1"/>
      <c r="Q1" s="1"/>
      <c r="R1" s="1"/>
      <c r="S1" s="1"/>
      <c r="T1" s="1"/>
      <c r="U1" s="1"/>
      <c r="V1" s="1"/>
      <c r="W1" s="1"/>
      <c r="X1" s="1"/>
      <c r="Y1" s="1"/>
      <c r="Z1" s="1"/>
      <c r="AA1" s="1"/>
    </row>
    <row x14ac:dyDescent="0.25" r="2" customHeight="1" ht="18.75">
      <c r="A2" s="1"/>
      <c r="B2" s="160"/>
      <c r="C2" s="161"/>
      <c r="D2" s="162"/>
      <c r="E2" s="161"/>
      <c r="F2" s="1"/>
      <c r="G2" s="1"/>
      <c r="H2" s="1"/>
      <c r="I2" s="1"/>
      <c r="J2" s="1"/>
      <c r="K2" s="1"/>
      <c r="L2" s="1"/>
      <c r="M2" s="1"/>
      <c r="N2" s="1"/>
      <c r="O2" s="1"/>
      <c r="P2" s="1"/>
      <c r="Q2" s="1"/>
      <c r="R2" s="1"/>
      <c r="S2" s="1"/>
      <c r="T2" s="1"/>
      <c r="U2" s="1"/>
      <c r="V2" s="1"/>
      <c r="W2" s="1"/>
      <c r="X2" s="1"/>
      <c r="Y2" s="1"/>
      <c r="Z2" s="1"/>
      <c r="AA2" s="1"/>
    </row>
    <row x14ac:dyDescent="0.25" r="3" customHeight="1" ht="18.75">
      <c r="A3" s="1"/>
      <c r="B3" s="163" t="s">
        <v>84</v>
      </c>
      <c r="C3" s="164" t="s">
        <v>85</v>
      </c>
      <c r="D3" s="165" t="s">
        <v>86</v>
      </c>
      <c r="E3" s="166" t="s">
        <v>87</v>
      </c>
      <c r="F3" s="167"/>
      <c r="G3" s="1"/>
      <c r="H3" s="1"/>
      <c r="I3" s="1"/>
      <c r="J3" s="1"/>
      <c r="K3" s="1"/>
      <c r="L3" s="1"/>
      <c r="M3" s="1"/>
      <c r="N3" s="1"/>
      <c r="O3" s="1"/>
      <c r="P3" s="1"/>
      <c r="Q3" s="1"/>
      <c r="R3" s="1"/>
      <c r="S3" s="1"/>
      <c r="T3" s="1"/>
      <c r="U3" s="1"/>
      <c r="V3" s="1"/>
      <c r="W3" s="1"/>
      <c r="X3" s="1"/>
      <c r="Y3" s="1"/>
      <c r="Z3" s="1"/>
      <c r="AA3" s="1"/>
    </row>
    <row x14ac:dyDescent="0.25" r="4" customHeight="1" ht="18.75">
      <c r="A4" s="1"/>
      <c r="B4" s="160"/>
      <c r="C4" s="161"/>
      <c r="D4" s="162"/>
      <c r="E4" s="161"/>
      <c r="F4" s="1"/>
      <c r="G4" s="1"/>
      <c r="H4" s="1"/>
      <c r="I4" s="1"/>
      <c r="J4" s="1"/>
      <c r="K4" s="1"/>
      <c r="L4" s="1"/>
      <c r="M4" s="1"/>
      <c r="N4" s="1"/>
      <c r="O4" s="1"/>
      <c r="P4" s="1"/>
      <c r="Q4" s="1"/>
      <c r="R4" s="1"/>
      <c r="S4" s="1"/>
      <c r="T4" s="1"/>
      <c r="U4" s="1"/>
      <c r="V4" s="1"/>
      <c r="W4" s="1"/>
      <c r="X4" s="1"/>
      <c r="Y4" s="1"/>
      <c r="Z4" s="1"/>
      <c r="AA4" s="1"/>
    </row>
    <row x14ac:dyDescent="0.25" r="5" customHeight="1" ht="18.75">
      <c r="A5" s="1"/>
      <c r="B5" s="168">
        <v>13</v>
      </c>
      <c r="C5" s="169" t="s">
        <v>88</v>
      </c>
      <c r="D5" s="165" t="s">
        <v>89</v>
      </c>
      <c r="E5" s="170" t="s">
        <v>90</v>
      </c>
      <c r="F5" s="1"/>
      <c r="G5" s="1"/>
      <c r="H5" s="1"/>
      <c r="I5" s="1"/>
      <c r="J5" s="1"/>
      <c r="K5" s="1"/>
      <c r="L5" s="1"/>
      <c r="M5" s="1"/>
      <c r="N5" s="1"/>
      <c r="O5" s="1"/>
      <c r="P5" s="1"/>
      <c r="Q5" s="1"/>
      <c r="R5" s="1"/>
      <c r="S5" s="1"/>
      <c r="T5" s="1"/>
      <c r="U5" s="1"/>
      <c r="V5" s="1"/>
      <c r="W5" s="1"/>
      <c r="X5" s="1"/>
      <c r="Y5" s="1"/>
      <c r="Z5" s="1"/>
      <c r="AA5" s="1"/>
    </row>
    <row x14ac:dyDescent="0.25" r="6" customHeight="1" ht="18.75">
      <c r="A6" s="1"/>
      <c r="B6" s="168">
        <v>14</v>
      </c>
      <c r="C6" s="169" t="s">
        <v>91</v>
      </c>
      <c r="D6" s="165" t="s">
        <v>92</v>
      </c>
      <c r="E6" s="170" t="s">
        <v>93</v>
      </c>
      <c r="F6" s="1"/>
      <c r="G6" s="1"/>
      <c r="H6" s="1"/>
      <c r="I6" s="1"/>
      <c r="J6" s="1"/>
      <c r="K6" s="1"/>
      <c r="L6" s="1"/>
      <c r="M6" s="1"/>
      <c r="N6" s="1"/>
      <c r="O6" s="1"/>
      <c r="P6" s="1"/>
      <c r="Q6" s="1"/>
      <c r="R6" s="1"/>
      <c r="S6" s="1"/>
      <c r="T6" s="1"/>
      <c r="U6" s="1"/>
      <c r="V6" s="1"/>
      <c r="W6" s="1"/>
      <c r="X6" s="1"/>
      <c r="Y6" s="1"/>
      <c r="Z6" s="1"/>
      <c r="AA6" s="1"/>
    </row>
    <row x14ac:dyDescent="0.25" r="7" customHeight="1" ht="18.75">
      <c r="A7" s="1"/>
      <c r="B7" s="168">
        <v>14</v>
      </c>
      <c r="C7" s="169" t="s">
        <v>94</v>
      </c>
      <c r="D7" s="165" t="s">
        <v>95</v>
      </c>
      <c r="E7" s="170" t="s">
        <v>96</v>
      </c>
      <c r="F7" s="1"/>
      <c r="G7" s="1"/>
      <c r="H7" s="1"/>
      <c r="I7" s="1"/>
      <c r="J7" s="1"/>
      <c r="K7" s="1"/>
      <c r="L7" s="1"/>
      <c r="M7" s="1"/>
      <c r="N7" s="1"/>
      <c r="O7" s="1"/>
      <c r="P7" s="1"/>
      <c r="Q7" s="1"/>
      <c r="R7" s="1"/>
      <c r="S7" s="1"/>
      <c r="T7" s="1"/>
      <c r="U7" s="1"/>
      <c r="V7" s="1"/>
      <c r="W7" s="1"/>
      <c r="X7" s="1"/>
      <c r="Y7" s="1"/>
      <c r="Z7" s="1"/>
      <c r="AA7" s="1"/>
    </row>
    <row x14ac:dyDescent="0.25" r="8" customHeight="1" ht="18.75">
      <c r="A8" s="1"/>
      <c r="B8" s="168">
        <v>18</v>
      </c>
      <c r="C8" s="169" t="s">
        <v>97</v>
      </c>
      <c r="D8" s="165" t="s">
        <v>98</v>
      </c>
      <c r="E8" s="170" t="s">
        <v>99</v>
      </c>
      <c r="F8" s="1"/>
      <c r="G8" s="1"/>
      <c r="H8" s="1"/>
      <c r="I8" s="1"/>
      <c r="J8" s="1"/>
      <c r="K8" s="1"/>
      <c r="L8" s="1"/>
      <c r="M8" s="1"/>
      <c r="N8" s="1"/>
      <c r="O8" s="1"/>
      <c r="P8" s="1"/>
      <c r="Q8" s="1"/>
      <c r="R8" s="1"/>
      <c r="S8" s="1"/>
      <c r="T8" s="1"/>
      <c r="U8" s="1"/>
      <c r="V8" s="1"/>
      <c r="W8" s="1"/>
      <c r="X8" s="1"/>
      <c r="Y8" s="1"/>
      <c r="Z8" s="1"/>
      <c r="AA8" s="1"/>
    </row>
    <row x14ac:dyDescent="0.25" r="9" customHeight="1" ht="18.75">
      <c r="A9" s="1"/>
      <c r="B9" s="168">
        <v>19</v>
      </c>
      <c r="C9" s="169" t="s">
        <v>100</v>
      </c>
      <c r="D9" s="165" t="s">
        <v>101</v>
      </c>
      <c r="E9" s="170" t="s">
        <v>102</v>
      </c>
      <c r="F9" s="1"/>
      <c r="G9" s="1"/>
      <c r="H9" s="1"/>
      <c r="I9" s="1"/>
      <c r="J9" s="1"/>
      <c r="K9" s="1"/>
      <c r="L9" s="1"/>
      <c r="M9" s="1"/>
      <c r="N9" s="1"/>
      <c r="O9" s="1"/>
      <c r="P9" s="1"/>
      <c r="Q9" s="1"/>
      <c r="R9" s="1"/>
      <c r="S9" s="1"/>
      <c r="T9" s="1"/>
      <c r="U9" s="1"/>
      <c r="V9" s="1"/>
      <c r="W9" s="1"/>
      <c r="X9" s="1"/>
      <c r="Y9" s="1"/>
      <c r="Z9" s="1"/>
      <c r="AA9" s="1"/>
    </row>
    <row x14ac:dyDescent="0.25" r="10" customHeight="1" ht="18.75">
      <c r="A10" s="1"/>
      <c r="B10" s="168">
        <v>20</v>
      </c>
      <c r="C10" s="169" t="s">
        <v>103</v>
      </c>
      <c r="D10" s="165" t="s">
        <v>104</v>
      </c>
      <c r="E10" s="170" t="s">
        <v>105</v>
      </c>
      <c r="F10" s="1"/>
      <c r="G10" s="1"/>
      <c r="H10" s="1"/>
      <c r="I10" s="1"/>
      <c r="J10" s="1"/>
      <c r="K10" s="1"/>
      <c r="L10" s="1"/>
      <c r="M10" s="1"/>
      <c r="N10" s="1"/>
      <c r="O10" s="1"/>
      <c r="P10" s="1"/>
      <c r="Q10" s="1"/>
      <c r="R10" s="1"/>
      <c r="S10" s="1"/>
      <c r="T10" s="1"/>
      <c r="U10" s="1"/>
      <c r="V10" s="1"/>
      <c r="W10" s="1"/>
      <c r="X10" s="1"/>
      <c r="Y10" s="1"/>
      <c r="Z10" s="1"/>
      <c r="AA10" s="1"/>
    </row>
    <row x14ac:dyDescent="0.25" r="11" customHeight="1" ht="18.75">
      <c r="A11" s="1"/>
      <c r="B11" s="168">
        <v>20</v>
      </c>
      <c r="C11" s="169" t="s">
        <v>106</v>
      </c>
      <c r="D11" s="165" t="s">
        <v>107</v>
      </c>
      <c r="E11" s="170" t="s">
        <v>108</v>
      </c>
      <c r="F11" s="1"/>
      <c r="G11" s="1"/>
      <c r="H11" s="1"/>
      <c r="I11" s="1"/>
      <c r="J11" s="1"/>
      <c r="K11" s="1"/>
      <c r="L11" s="1"/>
      <c r="M11" s="1"/>
      <c r="N11" s="1"/>
      <c r="O11" s="1"/>
      <c r="P11" s="1"/>
      <c r="Q11" s="1"/>
      <c r="R11" s="1"/>
      <c r="S11" s="1"/>
      <c r="T11" s="1"/>
      <c r="U11" s="1"/>
      <c r="V11" s="1"/>
      <c r="W11" s="1"/>
      <c r="X11" s="1"/>
      <c r="Y11" s="1"/>
      <c r="Z11" s="1"/>
      <c r="AA11" s="1"/>
    </row>
    <row x14ac:dyDescent="0.25" r="12" customHeight="1" ht="18.75">
      <c r="A12" s="1"/>
      <c r="B12" s="168">
        <v>37</v>
      </c>
      <c r="C12" s="169" t="s">
        <v>109</v>
      </c>
      <c r="D12" s="165" t="s">
        <v>110</v>
      </c>
      <c r="E12" s="170" t="s">
        <v>111</v>
      </c>
      <c r="F12" s="1"/>
      <c r="G12" s="1"/>
      <c r="H12" s="1"/>
      <c r="I12" s="1"/>
      <c r="J12" s="1"/>
      <c r="K12" s="1"/>
      <c r="L12" s="1"/>
      <c r="M12" s="1"/>
      <c r="N12" s="1"/>
      <c r="O12" s="1"/>
      <c r="P12" s="1"/>
      <c r="Q12" s="1"/>
      <c r="R12" s="1"/>
      <c r="S12" s="1"/>
      <c r="T12" s="1"/>
      <c r="U12" s="1"/>
      <c r="V12" s="1"/>
      <c r="W12" s="1"/>
      <c r="X12" s="1"/>
      <c r="Y12" s="1"/>
      <c r="Z12" s="1"/>
      <c r="AA12" s="1"/>
    </row>
    <row x14ac:dyDescent="0.25" r="13" customHeight="1" ht="18.75">
      <c r="A13" s="1"/>
      <c r="B13" s="168">
        <v>46</v>
      </c>
      <c r="C13" s="169" t="s">
        <v>112</v>
      </c>
      <c r="D13" s="165" t="s">
        <v>113</v>
      </c>
      <c r="E13" s="170" t="s">
        <v>114</v>
      </c>
      <c r="F13" s="1"/>
      <c r="G13" s="1"/>
      <c r="H13" s="1"/>
      <c r="I13" s="1"/>
      <c r="J13" s="1"/>
      <c r="K13" s="1"/>
      <c r="L13" s="1"/>
      <c r="M13" s="1"/>
      <c r="N13" s="1"/>
      <c r="O13" s="1"/>
      <c r="P13" s="1"/>
      <c r="Q13" s="1"/>
      <c r="R13" s="1"/>
      <c r="S13" s="1"/>
      <c r="T13" s="1"/>
      <c r="U13" s="1"/>
      <c r="V13" s="1"/>
      <c r="W13" s="1"/>
      <c r="X13" s="1"/>
      <c r="Y13" s="1"/>
      <c r="Z13" s="1"/>
      <c r="AA13" s="1"/>
    </row>
    <row x14ac:dyDescent="0.25" r="14" customHeight="1" ht="18.75">
      <c r="A14" s="1"/>
      <c r="B14" s="168">
        <v>47</v>
      </c>
      <c r="C14" s="169" t="s">
        <v>115</v>
      </c>
      <c r="D14" s="165" t="s">
        <v>116</v>
      </c>
      <c r="E14" s="170" t="s">
        <v>117</v>
      </c>
      <c r="F14" s="1"/>
      <c r="G14" s="1"/>
      <c r="H14" s="1"/>
      <c r="I14" s="1"/>
      <c r="J14" s="1"/>
      <c r="K14" s="1"/>
      <c r="L14" s="1"/>
      <c r="M14" s="1"/>
      <c r="N14" s="1"/>
      <c r="O14" s="1"/>
      <c r="P14" s="1"/>
      <c r="Q14" s="1"/>
      <c r="R14" s="1"/>
      <c r="S14" s="1"/>
      <c r="T14" s="1"/>
      <c r="U14" s="1"/>
      <c r="V14" s="1"/>
      <c r="W14" s="1"/>
      <c r="X14" s="1"/>
      <c r="Y14" s="1"/>
      <c r="Z14" s="1"/>
      <c r="AA14" s="1"/>
    </row>
    <row x14ac:dyDescent="0.25" r="15" customHeight="1" ht="18.75">
      <c r="A15" s="1"/>
      <c r="B15" s="168">
        <v>48</v>
      </c>
      <c r="C15" s="169" t="s">
        <v>118</v>
      </c>
      <c r="D15" s="165" t="s">
        <v>119</v>
      </c>
      <c r="E15" s="171" t="s">
        <v>120</v>
      </c>
      <c r="F15" s="1"/>
      <c r="G15" s="1"/>
      <c r="H15" s="1"/>
      <c r="I15" s="1"/>
      <c r="J15" s="1"/>
      <c r="K15" s="1"/>
      <c r="L15" s="1"/>
      <c r="M15" s="1"/>
      <c r="N15" s="1"/>
      <c r="O15" s="1"/>
      <c r="P15" s="1"/>
      <c r="Q15" s="1"/>
      <c r="R15" s="1"/>
      <c r="S15" s="1"/>
      <c r="T15" s="1"/>
      <c r="U15" s="1"/>
      <c r="V15" s="1"/>
      <c r="W15" s="1"/>
      <c r="X15" s="1"/>
      <c r="Y15" s="1"/>
      <c r="Z15" s="1"/>
      <c r="AA15" s="1"/>
    </row>
    <row x14ac:dyDescent="0.25" r="16" customHeight="1" ht="18.75">
      <c r="A16" s="1"/>
      <c r="B16" s="168">
        <v>55</v>
      </c>
      <c r="C16" s="169" t="s">
        <v>121</v>
      </c>
      <c r="D16" s="165" t="s">
        <v>122</v>
      </c>
      <c r="E16" s="170" t="s">
        <v>123</v>
      </c>
      <c r="F16" s="1"/>
      <c r="G16" s="1"/>
      <c r="H16" s="1"/>
      <c r="I16" s="1"/>
      <c r="J16" s="1"/>
      <c r="K16" s="1"/>
      <c r="L16" s="1"/>
      <c r="M16" s="1"/>
      <c r="N16" s="1"/>
      <c r="O16" s="1"/>
      <c r="P16" s="1"/>
      <c r="Q16" s="1"/>
      <c r="R16" s="1"/>
      <c r="S16" s="1"/>
      <c r="T16" s="1"/>
      <c r="U16" s="1"/>
      <c r="V16" s="1"/>
      <c r="W16" s="1"/>
      <c r="X16" s="1"/>
      <c r="Y16" s="1"/>
      <c r="Z16" s="1"/>
      <c r="AA16" s="1"/>
    </row>
    <row x14ac:dyDescent="0.25" r="17" customHeight="1" ht="18.75">
      <c r="A17" s="1"/>
      <c r="B17" s="168">
        <v>56</v>
      </c>
      <c r="C17" s="169" t="s">
        <v>124</v>
      </c>
      <c r="D17" s="165" t="s">
        <v>125</v>
      </c>
      <c r="E17" s="170" t="s">
        <v>126</v>
      </c>
      <c r="F17" s="1"/>
      <c r="G17" s="1"/>
      <c r="H17" s="1"/>
      <c r="I17" s="1"/>
      <c r="J17" s="1"/>
      <c r="K17" s="1"/>
      <c r="L17" s="1"/>
      <c r="M17" s="1"/>
      <c r="N17" s="1"/>
      <c r="O17" s="1"/>
      <c r="P17" s="1"/>
      <c r="Q17" s="1"/>
      <c r="R17" s="1"/>
      <c r="S17" s="1"/>
      <c r="T17" s="1"/>
      <c r="U17" s="1"/>
      <c r="V17" s="1"/>
      <c r="W17" s="1"/>
      <c r="X17" s="1"/>
      <c r="Y17" s="1"/>
      <c r="Z17" s="1"/>
      <c r="AA17" s="1"/>
    </row>
    <row x14ac:dyDescent="0.25" r="18" customHeight="1" ht="18.75">
      <c r="A18" s="1"/>
      <c r="B18" s="168">
        <v>57</v>
      </c>
      <c r="C18" s="169" t="s">
        <v>127</v>
      </c>
      <c r="D18" s="165" t="s">
        <v>128</v>
      </c>
      <c r="E18" s="170" t="s">
        <v>129</v>
      </c>
      <c r="F18" s="1"/>
      <c r="G18" s="1"/>
      <c r="H18" s="1"/>
      <c r="I18" s="1"/>
      <c r="J18" s="1"/>
      <c r="K18" s="1"/>
      <c r="L18" s="1"/>
      <c r="M18" s="1"/>
      <c r="N18" s="1"/>
      <c r="O18" s="1"/>
      <c r="P18" s="1"/>
      <c r="Q18" s="1"/>
      <c r="R18" s="1"/>
      <c r="S18" s="1"/>
      <c r="T18" s="1"/>
      <c r="U18" s="1"/>
      <c r="V18" s="1"/>
      <c r="W18" s="1"/>
      <c r="X18" s="1"/>
      <c r="Y18" s="1"/>
      <c r="Z18" s="1"/>
      <c r="AA18" s="1"/>
    </row>
    <row x14ac:dyDescent="0.25" r="19" customHeight="1" ht="18.75">
      <c r="A19" s="1"/>
      <c r="B19" s="168">
        <v>62</v>
      </c>
      <c r="C19" s="169" t="s">
        <v>130</v>
      </c>
      <c r="D19" s="165" t="s">
        <v>131</v>
      </c>
      <c r="E19" s="170" t="s">
        <v>132</v>
      </c>
      <c r="F19" s="1"/>
      <c r="G19" s="1"/>
      <c r="H19" s="1"/>
      <c r="I19" s="1"/>
      <c r="J19" s="1"/>
      <c r="K19" s="1"/>
      <c r="L19" s="1"/>
      <c r="M19" s="1"/>
      <c r="N19" s="1"/>
      <c r="O19" s="1"/>
      <c r="P19" s="1"/>
      <c r="Q19" s="1"/>
      <c r="R19" s="1"/>
      <c r="S19" s="1"/>
      <c r="T19" s="1"/>
      <c r="U19" s="1"/>
      <c r="V19" s="1"/>
      <c r="W19" s="1"/>
      <c r="X19" s="1"/>
      <c r="Y19" s="1"/>
      <c r="Z19" s="1"/>
      <c r="AA19" s="1"/>
    </row>
    <row x14ac:dyDescent="0.25" r="20" customHeight="1" ht="18.75">
      <c r="A20" s="1"/>
      <c r="B20" s="168">
        <v>62</v>
      </c>
      <c r="C20" s="169" t="s">
        <v>133</v>
      </c>
      <c r="D20" s="165" t="s">
        <v>134</v>
      </c>
      <c r="E20" s="170" t="s">
        <v>135</v>
      </c>
      <c r="F20" s="1"/>
      <c r="G20" s="1"/>
      <c r="H20" s="1"/>
      <c r="I20" s="1"/>
      <c r="J20" s="1"/>
      <c r="K20" s="1"/>
      <c r="L20" s="1"/>
      <c r="M20" s="1"/>
      <c r="N20" s="1"/>
      <c r="O20" s="1"/>
      <c r="P20" s="1"/>
      <c r="Q20" s="1"/>
      <c r="R20" s="1"/>
      <c r="S20" s="1"/>
      <c r="T20" s="1"/>
      <c r="U20" s="1"/>
      <c r="V20" s="1"/>
      <c r="W20" s="1"/>
      <c r="X20" s="1"/>
      <c r="Y20" s="1"/>
      <c r="Z20" s="1"/>
      <c r="AA20" s="1"/>
    </row>
    <row x14ac:dyDescent="0.25" r="21" customHeight="1" ht="18.75">
      <c r="A21" s="1"/>
      <c r="B21" s="168">
        <v>66</v>
      </c>
      <c r="C21" s="169" t="s">
        <v>136</v>
      </c>
      <c r="D21" s="165" t="s">
        <v>137</v>
      </c>
      <c r="E21" s="170" t="s">
        <v>138</v>
      </c>
      <c r="F21" s="1"/>
      <c r="G21" s="1"/>
      <c r="H21" s="1"/>
      <c r="I21" s="1"/>
      <c r="J21" s="1"/>
      <c r="K21" s="1"/>
      <c r="L21" s="1"/>
      <c r="M21" s="1"/>
      <c r="N21" s="1"/>
      <c r="O21" s="1"/>
      <c r="P21" s="1"/>
      <c r="Q21" s="1"/>
      <c r="R21" s="1"/>
      <c r="S21" s="1"/>
      <c r="T21" s="1"/>
      <c r="U21" s="1"/>
      <c r="V21" s="1"/>
      <c r="W21" s="1"/>
      <c r="X21" s="1"/>
      <c r="Y21" s="1"/>
      <c r="Z21" s="1"/>
      <c r="AA21" s="1"/>
    </row>
    <row x14ac:dyDescent="0.25" r="22" customHeight="1" ht="18.75">
      <c r="A22" s="1"/>
      <c r="B22" s="168">
        <v>68</v>
      </c>
      <c r="C22" s="169" t="s">
        <v>139</v>
      </c>
      <c r="D22" s="165" t="s">
        <v>140</v>
      </c>
      <c r="E22" s="170" t="s">
        <v>141</v>
      </c>
      <c r="F22" s="1"/>
      <c r="G22" s="1"/>
      <c r="H22" s="1"/>
      <c r="I22" s="1"/>
      <c r="J22" s="1"/>
      <c r="K22" s="1"/>
      <c r="L22" s="1"/>
      <c r="M22" s="1"/>
      <c r="N22" s="1"/>
      <c r="O22" s="1"/>
      <c r="P22" s="1"/>
      <c r="Q22" s="1"/>
      <c r="R22" s="1"/>
      <c r="S22" s="1"/>
      <c r="T22" s="1"/>
      <c r="U22" s="1"/>
      <c r="V22" s="1"/>
      <c r="W22" s="1"/>
      <c r="X22" s="1"/>
      <c r="Y22" s="1"/>
      <c r="Z22" s="1"/>
      <c r="AA22" s="1"/>
    </row>
    <row x14ac:dyDescent="0.25" r="23" customHeight="1" ht="18.75">
      <c r="A23" s="1"/>
      <c r="B23" s="168">
        <v>68</v>
      </c>
      <c r="C23" s="169" t="s">
        <v>142</v>
      </c>
      <c r="D23" s="165" t="s">
        <v>143</v>
      </c>
      <c r="E23" s="170" t="s">
        <v>144</v>
      </c>
      <c r="F23" s="1"/>
      <c r="G23" s="1"/>
      <c r="H23" s="1"/>
      <c r="I23" s="1"/>
      <c r="J23" s="1"/>
      <c r="K23" s="1"/>
      <c r="L23" s="1"/>
      <c r="M23" s="1"/>
      <c r="N23" s="1"/>
      <c r="O23" s="1"/>
      <c r="P23" s="1"/>
      <c r="Q23" s="1"/>
      <c r="R23" s="1"/>
      <c r="S23" s="1"/>
      <c r="T23" s="1"/>
      <c r="U23" s="1"/>
      <c r="V23" s="1"/>
      <c r="W23" s="1"/>
      <c r="X23" s="1"/>
      <c r="Y23" s="1"/>
      <c r="Z23" s="1"/>
      <c r="AA23" s="1"/>
    </row>
    <row x14ac:dyDescent="0.25" r="24" customHeight="1" ht="18.75">
      <c r="A24" s="1"/>
      <c r="B24" s="168">
        <v>72</v>
      </c>
      <c r="C24" s="169" t="s">
        <v>145</v>
      </c>
      <c r="D24" s="165" t="s">
        <v>146</v>
      </c>
      <c r="E24" s="170" t="s">
        <v>147</v>
      </c>
      <c r="F24" s="1"/>
      <c r="G24" s="1"/>
      <c r="H24" s="1"/>
      <c r="I24" s="1"/>
      <c r="J24" s="1"/>
      <c r="K24" s="1"/>
      <c r="L24" s="1"/>
      <c r="M24" s="1"/>
      <c r="N24" s="1"/>
      <c r="O24" s="1"/>
      <c r="P24" s="1"/>
      <c r="Q24" s="1"/>
      <c r="R24" s="1"/>
      <c r="S24" s="1"/>
      <c r="T24" s="1"/>
      <c r="U24" s="1"/>
      <c r="V24" s="1"/>
      <c r="W24" s="1"/>
      <c r="X24" s="1"/>
      <c r="Y24" s="1"/>
      <c r="Z24" s="1"/>
      <c r="AA24" s="1"/>
    </row>
    <row x14ac:dyDescent="0.25" r="25" customHeight="1" ht="18.75">
      <c r="A25" s="1"/>
      <c r="B25" s="168">
        <v>73</v>
      </c>
      <c r="C25" s="169" t="s">
        <v>148</v>
      </c>
      <c r="D25" s="165" t="s">
        <v>149</v>
      </c>
      <c r="E25" s="170" t="s">
        <v>150</v>
      </c>
      <c r="F25" s="1"/>
      <c r="G25" s="1"/>
      <c r="H25" s="1"/>
      <c r="I25" s="1"/>
      <c r="J25" s="1"/>
      <c r="K25" s="1"/>
      <c r="L25" s="1"/>
      <c r="M25" s="1"/>
      <c r="N25" s="1"/>
      <c r="O25" s="1"/>
      <c r="P25" s="1"/>
      <c r="Q25" s="1"/>
      <c r="R25" s="1"/>
      <c r="S25" s="1"/>
      <c r="T25" s="1"/>
      <c r="U25" s="1"/>
      <c r="V25" s="1"/>
      <c r="W25" s="1"/>
      <c r="X25" s="1"/>
      <c r="Y25" s="1"/>
      <c r="Z25" s="1"/>
      <c r="AA25" s="1"/>
    </row>
    <row x14ac:dyDescent="0.25" r="26" customHeight="1" ht="18.75">
      <c r="A26" s="1"/>
      <c r="B26" s="168">
        <v>78</v>
      </c>
      <c r="C26" s="169" t="s">
        <v>151</v>
      </c>
      <c r="D26" s="165" t="s">
        <v>152</v>
      </c>
      <c r="E26" s="170" t="s">
        <v>153</v>
      </c>
      <c r="F26" s="1"/>
      <c r="G26" s="1"/>
      <c r="H26" s="1"/>
      <c r="I26" s="1"/>
      <c r="J26" s="1"/>
      <c r="K26" s="1"/>
      <c r="L26" s="1"/>
      <c r="M26" s="1"/>
      <c r="N26" s="1"/>
      <c r="O26" s="1"/>
      <c r="P26" s="1"/>
      <c r="Q26" s="1"/>
      <c r="R26" s="1"/>
      <c r="S26" s="1"/>
      <c r="T26" s="1"/>
      <c r="U26" s="1"/>
      <c r="V26" s="1"/>
      <c r="W26" s="1"/>
      <c r="X26" s="1"/>
      <c r="Y26" s="1"/>
      <c r="Z26" s="1"/>
      <c r="AA26" s="1"/>
    </row>
    <row x14ac:dyDescent="0.25" r="27" customHeight="1" ht="18.75">
      <c r="A27" s="1"/>
      <c r="B27" s="168">
        <v>80</v>
      </c>
      <c r="C27" s="169" t="s">
        <v>154</v>
      </c>
      <c r="D27" s="165" t="s">
        <v>155</v>
      </c>
      <c r="E27" s="170" t="s">
        <v>156</v>
      </c>
      <c r="F27" s="1"/>
      <c r="G27" s="1"/>
      <c r="H27" s="1"/>
      <c r="I27" s="1"/>
      <c r="J27" s="1"/>
      <c r="K27" s="1"/>
      <c r="L27" s="1"/>
      <c r="M27" s="1"/>
      <c r="N27" s="1"/>
      <c r="O27" s="1"/>
      <c r="P27" s="1"/>
      <c r="Q27" s="1"/>
      <c r="R27" s="1"/>
      <c r="S27" s="1"/>
      <c r="T27" s="1"/>
      <c r="U27" s="1"/>
      <c r="V27" s="1"/>
      <c r="W27" s="1"/>
      <c r="X27" s="1"/>
      <c r="Y27" s="1"/>
      <c r="Z27" s="1"/>
      <c r="AA27" s="1"/>
    </row>
    <row x14ac:dyDescent="0.25" r="28" customHeight="1" ht="18.75">
      <c r="A28" s="1"/>
      <c r="B28" s="168">
        <v>86</v>
      </c>
      <c r="C28" s="169" t="s">
        <v>157</v>
      </c>
      <c r="D28" s="165" t="s">
        <v>158</v>
      </c>
      <c r="E28" s="170" t="s">
        <v>159</v>
      </c>
      <c r="F28" s="1"/>
      <c r="G28" s="1"/>
      <c r="H28" s="1"/>
      <c r="I28" s="1"/>
      <c r="J28" s="1"/>
      <c r="K28" s="1"/>
      <c r="L28" s="1"/>
      <c r="M28" s="1"/>
      <c r="N28" s="1"/>
      <c r="O28" s="1"/>
      <c r="P28" s="1"/>
      <c r="Q28" s="1"/>
      <c r="R28" s="1"/>
      <c r="S28" s="1"/>
      <c r="T28" s="1"/>
      <c r="U28" s="1"/>
      <c r="V28" s="1"/>
      <c r="W28" s="1"/>
      <c r="X28" s="1"/>
      <c r="Y28" s="1"/>
      <c r="Z28" s="1"/>
      <c r="AA28" s="1"/>
    </row>
    <row x14ac:dyDescent="0.25" r="29" customHeight="1" ht="18.75">
      <c r="A29" s="1"/>
      <c r="B29" s="168">
        <v>88</v>
      </c>
      <c r="C29" s="169" t="s">
        <v>160</v>
      </c>
      <c r="D29" s="165" t="s">
        <v>161</v>
      </c>
      <c r="E29" s="170" t="s">
        <v>162</v>
      </c>
      <c r="F29" s="1"/>
      <c r="G29" s="1"/>
      <c r="H29" s="1"/>
      <c r="I29" s="1"/>
      <c r="J29" s="1"/>
      <c r="K29" s="1"/>
      <c r="L29" s="1"/>
      <c r="M29" s="1"/>
      <c r="N29" s="1"/>
      <c r="O29" s="1"/>
      <c r="P29" s="1"/>
      <c r="Q29" s="1"/>
      <c r="R29" s="1"/>
      <c r="S29" s="1"/>
      <c r="T29" s="1"/>
      <c r="U29" s="1"/>
      <c r="V29" s="1"/>
      <c r="W29" s="1"/>
      <c r="X29" s="1"/>
      <c r="Y29" s="1"/>
      <c r="Z29" s="1"/>
      <c r="AA29" s="1"/>
    </row>
    <row x14ac:dyDescent="0.25" r="30" customHeight="1" ht="18.75">
      <c r="A30" s="1"/>
      <c r="B30" s="168">
        <v>90</v>
      </c>
      <c r="C30" s="169" t="s">
        <v>163</v>
      </c>
      <c r="D30" s="165" t="s">
        <v>164</v>
      </c>
      <c r="E30" s="170" t="s">
        <v>165</v>
      </c>
      <c r="F30" s="1"/>
      <c r="G30" s="1"/>
      <c r="H30" s="1"/>
      <c r="I30" s="1"/>
      <c r="J30" s="1"/>
      <c r="K30" s="1"/>
      <c r="L30" s="1"/>
      <c r="M30" s="1"/>
      <c r="N30" s="1"/>
      <c r="O30" s="1"/>
      <c r="P30" s="1"/>
      <c r="Q30" s="1"/>
      <c r="R30" s="1"/>
      <c r="S30" s="1"/>
      <c r="T30" s="1"/>
      <c r="U30" s="1"/>
      <c r="V30" s="1"/>
      <c r="W30" s="1"/>
      <c r="X30" s="1"/>
      <c r="Y30" s="1"/>
      <c r="Z30" s="1"/>
      <c r="AA30" s="1"/>
    </row>
    <row x14ac:dyDescent="0.25" r="31" customHeight="1" ht="18.75">
      <c r="A31" s="1"/>
      <c r="B31" s="168">
        <v>94</v>
      </c>
      <c r="C31" s="169" t="s">
        <v>166</v>
      </c>
      <c r="D31" s="165" t="s">
        <v>167</v>
      </c>
      <c r="E31" s="170" t="s">
        <v>168</v>
      </c>
      <c r="F31" s="1"/>
      <c r="G31" s="1"/>
      <c r="H31" s="1"/>
      <c r="I31" s="1"/>
      <c r="J31" s="1"/>
      <c r="K31" s="1"/>
      <c r="L31" s="1"/>
      <c r="M31" s="1"/>
      <c r="N31" s="1"/>
      <c r="O31" s="1"/>
      <c r="P31" s="1"/>
      <c r="Q31" s="1"/>
      <c r="R31" s="1"/>
      <c r="S31" s="1"/>
      <c r="T31" s="1"/>
      <c r="U31" s="1"/>
      <c r="V31" s="1"/>
      <c r="W31" s="1"/>
      <c r="X31" s="1"/>
      <c r="Y31" s="1"/>
      <c r="Z31" s="1"/>
      <c r="AA31" s="1"/>
    </row>
    <row x14ac:dyDescent="0.25" r="32" customHeight="1" ht="18.75">
      <c r="A32" s="1"/>
      <c r="B32" s="168">
        <v>104</v>
      </c>
      <c r="C32" s="169" t="s">
        <v>169</v>
      </c>
      <c r="D32" s="165" t="s">
        <v>170</v>
      </c>
      <c r="E32" s="170" t="s">
        <v>171</v>
      </c>
      <c r="F32" s="1"/>
      <c r="G32" s="1"/>
      <c r="H32" s="1"/>
      <c r="I32" s="1"/>
      <c r="J32" s="1"/>
      <c r="K32" s="1"/>
      <c r="L32" s="1"/>
      <c r="M32" s="1"/>
      <c r="N32" s="1"/>
      <c r="O32" s="1"/>
      <c r="P32" s="1"/>
      <c r="Q32" s="1"/>
      <c r="R32" s="1"/>
      <c r="S32" s="1"/>
      <c r="T32" s="1"/>
      <c r="U32" s="1"/>
      <c r="V32" s="1"/>
      <c r="W32" s="1"/>
      <c r="X32" s="1"/>
      <c r="Y32" s="1"/>
      <c r="Z32" s="1"/>
      <c r="AA32" s="1"/>
    </row>
    <row x14ac:dyDescent="0.25" r="33" customHeight="1" ht="18.75">
      <c r="A33" s="1"/>
      <c r="B33" s="168">
        <v>108</v>
      </c>
      <c r="C33" s="169" t="s">
        <v>172</v>
      </c>
      <c r="D33" s="165" t="s">
        <v>173</v>
      </c>
      <c r="E33" s="170" t="s">
        <v>174</v>
      </c>
      <c r="F33" s="1"/>
      <c r="G33" s="1"/>
      <c r="H33" s="1"/>
      <c r="I33" s="1"/>
      <c r="J33" s="1"/>
      <c r="K33" s="1"/>
      <c r="L33" s="1"/>
      <c r="M33" s="1"/>
      <c r="N33" s="1"/>
      <c r="O33" s="1"/>
      <c r="P33" s="1"/>
      <c r="Q33" s="1"/>
      <c r="R33" s="1"/>
      <c r="S33" s="1"/>
      <c r="T33" s="1"/>
      <c r="U33" s="1"/>
      <c r="V33" s="1"/>
      <c r="W33" s="1"/>
      <c r="X33" s="1"/>
      <c r="Y33" s="1"/>
      <c r="Z33" s="1"/>
      <c r="AA33" s="1"/>
    </row>
    <row x14ac:dyDescent="0.25" r="34" customHeight="1" ht="18.75">
      <c r="A34" s="1"/>
      <c r="B34" s="168">
        <v>110</v>
      </c>
      <c r="C34" s="169" t="s">
        <v>175</v>
      </c>
      <c r="D34" s="165" t="s">
        <v>176</v>
      </c>
      <c r="E34" s="170" t="s">
        <v>177</v>
      </c>
      <c r="F34" s="1"/>
      <c r="G34" s="1"/>
      <c r="H34" s="1"/>
      <c r="I34" s="1"/>
      <c r="J34" s="1"/>
      <c r="K34" s="1"/>
      <c r="L34" s="1"/>
      <c r="M34" s="1"/>
      <c r="N34" s="1"/>
      <c r="O34" s="1"/>
      <c r="P34" s="1"/>
      <c r="Q34" s="1"/>
      <c r="R34" s="1"/>
      <c r="S34" s="1"/>
      <c r="T34" s="1"/>
      <c r="U34" s="1"/>
      <c r="V34" s="1"/>
      <c r="W34" s="1"/>
      <c r="X34" s="1"/>
      <c r="Y34" s="1"/>
      <c r="Z34" s="1"/>
      <c r="AA34" s="1"/>
    </row>
    <row x14ac:dyDescent="0.25" r="35" customHeight="1" ht="18.75">
      <c r="A35" s="1"/>
      <c r="B35" s="168">
        <v>113</v>
      </c>
      <c r="C35" s="169" t="s">
        <v>178</v>
      </c>
      <c r="D35" s="165" t="s">
        <v>179</v>
      </c>
      <c r="E35" s="170" t="s">
        <v>180</v>
      </c>
      <c r="F35" s="1"/>
      <c r="G35" s="1"/>
      <c r="H35" s="1"/>
      <c r="I35" s="1"/>
      <c r="J35" s="1"/>
      <c r="K35" s="1"/>
      <c r="L35" s="1"/>
      <c r="M35" s="1"/>
      <c r="N35" s="1"/>
      <c r="O35" s="1"/>
      <c r="P35" s="1"/>
      <c r="Q35" s="1"/>
      <c r="R35" s="1"/>
      <c r="S35" s="1"/>
      <c r="T35" s="1"/>
      <c r="U35" s="1"/>
      <c r="V35" s="1"/>
      <c r="W35" s="1"/>
      <c r="X35" s="1"/>
      <c r="Y35" s="1"/>
      <c r="Z35" s="1"/>
      <c r="AA35" s="1"/>
    </row>
    <row x14ac:dyDescent="0.25" r="36" customHeight="1" ht="18.75">
      <c r="A36" s="1"/>
      <c r="B36" s="168">
        <v>114</v>
      </c>
      <c r="C36" s="169" t="s">
        <v>181</v>
      </c>
      <c r="D36" s="165" t="s">
        <v>182</v>
      </c>
      <c r="E36" s="170" t="s">
        <v>183</v>
      </c>
      <c r="F36" s="1"/>
      <c r="G36" s="1"/>
      <c r="H36" s="1"/>
      <c r="I36" s="1"/>
      <c r="J36" s="1"/>
      <c r="K36" s="1"/>
      <c r="L36" s="1"/>
      <c r="M36" s="1"/>
      <c r="N36" s="1"/>
      <c r="O36" s="1"/>
      <c r="P36" s="1"/>
      <c r="Q36" s="1"/>
      <c r="R36" s="1"/>
      <c r="S36" s="1"/>
      <c r="T36" s="1"/>
      <c r="U36" s="1"/>
      <c r="V36" s="1"/>
      <c r="W36" s="1"/>
      <c r="X36" s="1"/>
      <c r="Y36" s="1"/>
      <c r="Z36" s="1"/>
      <c r="AA36" s="1"/>
    </row>
    <row x14ac:dyDescent="0.25" r="37" customHeight="1" ht="18.75">
      <c r="A37" s="1"/>
      <c r="B37" s="168">
        <v>116</v>
      </c>
      <c r="C37" s="169" t="s">
        <v>184</v>
      </c>
      <c r="D37" s="165" t="s">
        <v>185</v>
      </c>
      <c r="E37" s="170" t="s">
        <v>186</v>
      </c>
      <c r="F37" s="1"/>
      <c r="G37" s="1"/>
      <c r="H37" s="1"/>
      <c r="I37" s="1"/>
      <c r="J37" s="1"/>
      <c r="K37" s="1"/>
      <c r="L37" s="1"/>
      <c r="M37" s="1"/>
      <c r="N37" s="1"/>
      <c r="O37" s="1"/>
      <c r="P37" s="1"/>
      <c r="Q37" s="1"/>
      <c r="R37" s="1"/>
      <c r="S37" s="1"/>
      <c r="T37" s="1"/>
      <c r="U37" s="1"/>
      <c r="V37" s="1"/>
      <c r="W37" s="1"/>
      <c r="X37" s="1"/>
      <c r="Y37" s="1"/>
      <c r="Z37" s="1"/>
      <c r="AA37" s="1"/>
    </row>
    <row x14ac:dyDescent="0.25" r="38" customHeight="1" ht="18.75">
      <c r="A38" s="1"/>
      <c r="B38" s="168">
        <v>117</v>
      </c>
      <c r="C38" s="169" t="s">
        <v>187</v>
      </c>
      <c r="D38" s="165" t="s">
        <v>188</v>
      </c>
      <c r="E38" s="170" t="s">
        <v>189</v>
      </c>
      <c r="F38" s="1"/>
      <c r="G38" s="1"/>
      <c r="H38" s="1"/>
      <c r="I38" s="1"/>
      <c r="J38" s="1"/>
      <c r="K38" s="1"/>
      <c r="L38" s="1"/>
      <c r="M38" s="1"/>
      <c r="N38" s="1"/>
      <c r="O38" s="1"/>
      <c r="P38" s="1"/>
      <c r="Q38" s="1"/>
      <c r="R38" s="1"/>
      <c r="S38" s="1"/>
      <c r="T38" s="1"/>
      <c r="U38" s="1"/>
      <c r="V38" s="1"/>
      <c r="W38" s="1"/>
      <c r="X38" s="1"/>
      <c r="Y38" s="1"/>
      <c r="Z38" s="1"/>
      <c r="AA38" s="1"/>
    </row>
    <row x14ac:dyDescent="0.25" r="39" customHeight="1" ht="18.75">
      <c r="A39" s="1"/>
      <c r="B39" s="168">
        <v>124</v>
      </c>
      <c r="C39" s="169" t="s">
        <v>190</v>
      </c>
      <c r="D39" s="165" t="s">
        <v>191</v>
      </c>
      <c r="E39" s="170" t="s">
        <v>192</v>
      </c>
      <c r="F39" s="1"/>
      <c r="G39" s="1"/>
      <c r="H39" s="1"/>
      <c r="I39" s="1"/>
      <c r="J39" s="1"/>
      <c r="K39" s="1"/>
      <c r="L39" s="1"/>
      <c r="M39" s="1"/>
      <c r="N39" s="1"/>
      <c r="O39" s="1"/>
      <c r="P39" s="1"/>
      <c r="Q39" s="1"/>
      <c r="R39" s="1"/>
      <c r="S39" s="1"/>
      <c r="T39" s="1"/>
      <c r="U39" s="1"/>
      <c r="V39" s="1"/>
      <c r="W39" s="1"/>
      <c r="X39" s="1"/>
      <c r="Y39" s="1"/>
      <c r="Z39" s="1"/>
      <c r="AA39" s="1"/>
    </row>
    <row x14ac:dyDescent="0.25" r="40" customHeight="1" ht="18.75">
      <c r="A40" s="1"/>
      <c r="B40" s="168">
        <v>129</v>
      </c>
      <c r="C40" s="169" t="s">
        <v>193</v>
      </c>
      <c r="D40" s="165" t="s">
        <v>194</v>
      </c>
      <c r="E40" s="170" t="s">
        <v>195</v>
      </c>
      <c r="F40" s="1"/>
      <c r="G40" s="1"/>
      <c r="H40" s="1"/>
      <c r="I40" s="1"/>
      <c r="J40" s="1"/>
      <c r="K40" s="1"/>
      <c r="L40" s="1"/>
      <c r="M40" s="1"/>
      <c r="N40" s="1"/>
      <c r="O40" s="1"/>
      <c r="P40" s="1"/>
      <c r="Q40" s="1"/>
      <c r="R40" s="1"/>
      <c r="S40" s="1"/>
      <c r="T40" s="1"/>
      <c r="U40" s="1"/>
      <c r="V40" s="1"/>
      <c r="W40" s="1"/>
      <c r="X40" s="1"/>
      <c r="Y40" s="1"/>
      <c r="Z40" s="1"/>
      <c r="AA40" s="1"/>
    </row>
    <row x14ac:dyDescent="0.25" r="41" customHeight="1" ht="18.75">
      <c r="A41" s="1"/>
      <c r="B41" s="168">
        <v>131</v>
      </c>
      <c r="C41" s="169" t="s">
        <v>196</v>
      </c>
      <c r="D41" s="165" t="s">
        <v>197</v>
      </c>
      <c r="E41" s="170" t="s">
        <v>198</v>
      </c>
      <c r="F41" s="1"/>
      <c r="G41" s="1"/>
      <c r="H41" s="1"/>
      <c r="I41" s="1"/>
      <c r="J41" s="1"/>
      <c r="K41" s="1"/>
      <c r="L41" s="1"/>
      <c r="M41" s="1"/>
      <c r="N41" s="1"/>
      <c r="O41" s="1"/>
      <c r="P41" s="1"/>
      <c r="Q41" s="1"/>
      <c r="R41" s="1"/>
      <c r="S41" s="1"/>
      <c r="T41" s="1"/>
      <c r="U41" s="1"/>
      <c r="V41" s="1"/>
      <c r="W41" s="1"/>
      <c r="X41" s="1"/>
      <c r="Y41" s="1"/>
      <c r="Z41" s="1"/>
      <c r="AA41" s="1"/>
    </row>
    <row x14ac:dyDescent="0.25" r="42" customHeight="1" ht="18.75">
      <c r="A42" s="1"/>
      <c r="B42" s="168">
        <v>134</v>
      </c>
      <c r="C42" s="169" t="s">
        <v>199</v>
      </c>
      <c r="D42" s="165" t="s">
        <v>200</v>
      </c>
      <c r="E42" s="170" t="s">
        <v>201</v>
      </c>
      <c r="F42" s="1"/>
      <c r="G42" s="1"/>
      <c r="H42" s="1"/>
      <c r="I42" s="1"/>
      <c r="J42" s="1"/>
      <c r="K42" s="1"/>
      <c r="L42" s="1"/>
      <c r="M42" s="1"/>
      <c r="N42" s="1"/>
      <c r="O42" s="1"/>
      <c r="P42" s="1"/>
      <c r="Q42" s="1"/>
      <c r="R42" s="1"/>
      <c r="S42" s="1"/>
      <c r="T42" s="1"/>
      <c r="U42" s="1"/>
      <c r="V42" s="1"/>
      <c r="W42" s="1"/>
      <c r="X42" s="1"/>
      <c r="Y42" s="1"/>
      <c r="Z42" s="1"/>
      <c r="AA42" s="1"/>
    </row>
    <row x14ac:dyDescent="0.25" r="43" customHeight="1" ht="18.75">
      <c r="A43" s="1"/>
      <c r="B43" s="168">
        <v>137</v>
      </c>
      <c r="C43" s="169" t="s">
        <v>202</v>
      </c>
      <c r="D43" s="165" t="s">
        <v>203</v>
      </c>
      <c r="E43" s="170" t="s">
        <v>204</v>
      </c>
      <c r="F43" s="1"/>
      <c r="G43" s="1"/>
      <c r="H43" s="1"/>
      <c r="I43" s="1"/>
      <c r="J43" s="1"/>
      <c r="K43" s="1"/>
      <c r="L43" s="1"/>
      <c r="M43" s="1"/>
      <c r="N43" s="1"/>
      <c r="O43" s="1"/>
      <c r="P43" s="1"/>
      <c r="Q43" s="1"/>
      <c r="R43" s="1"/>
      <c r="S43" s="1"/>
      <c r="T43" s="1"/>
      <c r="U43" s="1"/>
      <c r="V43" s="1"/>
      <c r="W43" s="1"/>
      <c r="X43" s="1"/>
      <c r="Y43" s="1"/>
      <c r="Z43" s="1"/>
      <c r="AA43" s="1"/>
    </row>
    <row x14ac:dyDescent="0.25" r="44" customHeight="1" ht="18.75">
      <c r="A44" s="1"/>
      <c r="B44" s="168">
        <v>137</v>
      </c>
      <c r="C44" s="169" t="s">
        <v>205</v>
      </c>
      <c r="D44" s="165" t="s">
        <v>206</v>
      </c>
      <c r="E44" s="170" t="s">
        <v>207</v>
      </c>
      <c r="F44" s="1"/>
      <c r="G44" s="1"/>
      <c r="H44" s="1"/>
      <c r="I44" s="1"/>
      <c r="J44" s="1"/>
      <c r="K44" s="1"/>
      <c r="L44" s="1"/>
      <c r="M44" s="1"/>
      <c r="N44" s="1"/>
      <c r="O44" s="1"/>
      <c r="P44" s="1"/>
      <c r="Q44" s="1"/>
      <c r="R44" s="1"/>
      <c r="S44" s="1"/>
      <c r="T44" s="1"/>
      <c r="U44" s="1"/>
      <c r="V44" s="1"/>
      <c r="W44" s="1"/>
      <c r="X44" s="1"/>
      <c r="Y44" s="1"/>
      <c r="Z44" s="1"/>
      <c r="AA44" s="1"/>
    </row>
    <row x14ac:dyDescent="0.25" r="45" customHeight="1" ht="18.75">
      <c r="A45" s="1"/>
      <c r="B45" s="168">
        <v>145</v>
      </c>
      <c r="C45" s="169" t="s">
        <v>208</v>
      </c>
      <c r="D45" s="165" t="s">
        <v>209</v>
      </c>
      <c r="E45" s="170" t="s">
        <v>210</v>
      </c>
      <c r="F45" s="1"/>
      <c r="G45" s="1"/>
      <c r="H45" s="1"/>
      <c r="I45" s="1"/>
      <c r="J45" s="1"/>
      <c r="K45" s="1"/>
      <c r="L45" s="1"/>
      <c r="M45" s="1"/>
      <c r="N45" s="1"/>
      <c r="O45" s="1"/>
      <c r="P45" s="1"/>
      <c r="Q45" s="1"/>
      <c r="R45" s="1"/>
      <c r="S45" s="1"/>
      <c r="T45" s="1"/>
      <c r="U45" s="1"/>
      <c r="V45" s="1"/>
      <c r="W45" s="1"/>
      <c r="X45" s="1"/>
      <c r="Y45" s="1"/>
      <c r="Z45" s="1"/>
      <c r="AA45" s="1"/>
    </row>
    <row x14ac:dyDescent="0.25" r="46" customHeight="1" ht="18.75">
      <c r="A46" s="1"/>
      <c r="B46" s="168">
        <v>148</v>
      </c>
      <c r="C46" s="169" t="s">
        <v>211</v>
      </c>
      <c r="D46" s="165" t="s">
        <v>212</v>
      </c>
      <c r="E46" s="170" t="s">
        <v>213</v>
      </c>
      <c r="F46" s="1"/>
      <c r="G46" s="1"/>
      <c r="H46" s="1"/>
      <c r="I46" s="1"/>
      <c r="J46" s="1"/>
      <c r="K46" s="1"/>
      <c r="L46" s="1"/>
      <c r="M46" s="1"/>
      <c r="N46" s="1"/>
      <c r="O46" s="1"/>
      <c r="P46" s="1"/>
      <c r="Q46" s="1"/>
      <c r="R46" s="1"/>
      <c r="S46" s="1"/>
      <c r="T46" s="1"/>
      <c r="U46" s="1"/>
      <c r="V46" s="1"/>
      <c r="W46" s="1"/>
      <c r="X46" s="1"/>
      <c r="Y46" s="1"/>
      <c r="Z46" s="1"/>
      <c r="AA46" s="1"/>
    </row>
    <row x14ac:dyDescent="0.25" r="47" customHeight="1" ht="18.75">
      <c r="A47" s="1"/>
      <c r="B47" s="168">
        <v>150</v>
      </c>
      <c r="C47" s="169" t="s">
        <v>214</v>
      </c>
      <c r="D47" s="165" t="s">
        <v>215</v>
      </c>
      <c r="E47" s="170" t="s">
        <v>216</v>
      </c>
      <c r="F47" s="1"/>
      <c r="G47" s="1"/>
      <c r="H47" s="1"/>
      <c r="I47" s="1"/>
      <c r="J47" s="1"/>
      <c r="K47" s="1"/>
      <c r="L47" s="1"/>
      <c r="M47" s="1"/>
      <c r="N47" s="1"/>
      <c r="O47" s="1"/>
      <c r="P47" s="1"/>
      <c r="Q47" s="1"/>
      <c r="R47" s="1"/>
      <c r="S47" s="1"/>
      <c r="T47" s="1"/>
      <c r="U47" s="1"/>
      <c r="V47" s="1"/>
      <c r="W47" s="1"/>
      <c r="X47" s="1"/>
      <c r="Y47" s="1"/>
      <c r="Z47" s="1"/>
      <c r="AA47" s="1"/>
    </row>
    <row x14ac:dyDescent="0.25" r="48" customHeight="1" ht="18.75">
      <c r="A48" s="1"/>
      <c r="B48" s="168">
        <v>156</v>
      </c>
      <c r="C48" s="169" t="s">
        <v>217</v>
      </c>
      <c r="D48" s="165" t="s">
        <v>218</v>
      </c>
      <c r="E48" s="170" t="s">
        <v>219</v>
      </c>
      <c r="F48" s="1"/>
      <c r="G48" s="1"/>
      <c r="H48" s="1"/>
      <c r="I48" s="1"/>
      <c r="J48" s="1"/>
      <c r="K48" s="1"/>
      <c r="L48" s="1"/>
      <c r="M48" s="1"/>
      <c r="N48" s="1"/>
      <c r="O48" s="1"/>
      <c r="P48" s="1"/>
      <c r="Q48" s="1"/>
      <c r="R48" s="1"/>
      <c r="S48" s="1"/>
      <c r="T48" s="1"/>
      <c r="U48" s="1"/>
      <c r="V48" s="1"/>
      <c r="W48" s="1"/>
      <c r="X48" s="1"/>
      <c r="Y48" s="1"/>
      <c r="Z48" s="1"/>
      <c r="AA48" s="1"/>
    </row>
    <row x14ac:dyDescent="0.25" r="49" customHeight="1" ht="18.75">
      <c r="A49" s="1"/>
      <c r="B49" s="168">
        <v>156</v>
      </c>
      <c r="C49" s="169" t="s">
        <v>220</v>
      </c>
      <c r="D49" s="165" t="s">
        <v>221</v>
      </c>
      <c r="E49" s="170" t="s">
        <v>222</v>
      </c>
      <c r="F49" s="1"/>
      <c r="G49" s="1"/>
      <c r="H49" s="1"/>
      <c r="I49" s="1"/>
      <c r="J49" s="1"/>
      <c r="K49" s="1"/>
      <c r="L49" s="1"/>
      <c r="M49" s="1"/>
      <c r="N49" s="1"/>
      <c r="O49" s="1"/>
      <c r="P49" s="1"/>
      <c r="Q49" s="1"/>
      <c r="R49" s="1"/>
      <c r="S49" s="1"/>
      <c r="T49" s="1"/>
      <c r="U49" s="1"/>
      <c r="V49" s="1"/>
      <c r="W49" s="1"/>
      <c r="X49" s="1"/>
      <c r="Y49" s="1"/>
      <c r="Z49" s="1"/>
      <c r="AA49" s="1"/>
    </row>
    <row x14ac:dyDescent="0.25" r="50" customHeight="1" ht="18.75">
      <c r="A50" s="1"/>
      <c r="B50" s="168">
        <v>161</v>
      </c>
      <c r="C50" s="169" t="s">
        <v>223</v>
      </c>
      <c r="D50" s="165" t="s">
        <v>224</v>
      </c>
      <c r="E50" s="170" t="s">
        <v>225</v>
      </c>
      <c r="F50" s="1"/>
      <c r="G50" s="1"/>
      <c r="H50" s="1"/>
      <c r="I50" s="1"/>
      <c r="J50" s="1"/>
      <c r="K50" s="1"/>
      <c r="L50" s="1"/>
      <c r="M50" s="1"/>
      <c r="N50" s="1"/>
      <c r="O50" s="1"/>
      <c r="P50" s="1"/>
      <c r="Q50" s="1"/>
      <c r="R50" s="1"/>
      <c r="S50" s="1"/>
      <c r="T50" s="1"/>
      <c r="U50" s="1"/>
      <c r="V50" s="1"/>
      <c r="W50" s="1"/>
      <c r="X50" s="1"/>
      <c r="Y50" s="1"/>
      <c r="Z50" s="1"/>
      <c r="AA50" s="1"/>
    </row>
    <row x14ac:dyDescent="0.25" r="51" customHeight="1" ht="18.75">
      <c r="A51" s="1"/>
      <c r="B51" s="168">
        <v>170</v>
      </c>
      <c r="C51" s="169" t="s">
        <v>226</v>
      </c>
      <c r="D51" s="165" t="s">
        <v>227</v>
      </c>
      <c r="E51" s="170" t="s">
        <v>228</v>
      </c>
      <c r="F51" s="1"/>
      <c r="G51" s="1"/>
      <c r="H51" s="1"/>
      <c r="I51" s="1"/>
      <c r="J51" s="1"/>
      <c r="K51" s="1"/>
      <c r="L51" s="1"/>
      <c r="M51" s="1"/>
      <c r="N51" s="1"/>
      <c r="O51" s="1"/>
      <c r="P51" s="1"/>
      <c r="Q51" s="1"/>
      <c r="R51" s="1"/>
      <c r="S51" s="1"/>
      <c r="T51" s="1"/>
      <c r="U51" s="1"/>
      <c r="V51" s="1"/>
      <c r="W51" s="1"/>
      <c r="X51" s="1"/>
      <c r="Y51" s="1"/>
      <c r="Z51" s="1"/>
      <c r="AA51" s="1"/>
    </row>
    <row x14ac:dyDescent="0.25" r="52" customHeight="1" ht="18.75">
      <c r="A52" s="1"/>
      <c r="B52" s="168">
        <v>180</v>
      </c>
      <c r="C52" s="169" t="s">
        <v>229</v>
      </c>
      <c r="D52" s="165" t="s">
        <v>230</v>
      </c>
      <c r="E52" s="170" t="s">
        <v>231</v>
      </c>
      <c r="F52" s="1"/>
      <c r="G52" s="1"/>
      <c r="H52" s="1"/>
      <c r="I52" s="1"/>
      <c r="J52" s="1"/>
      <c r="K52" s="1"/>
      <c r="L52" s="1"/>
      <c r="M52" s="1"/>
      <c r="N52" s="1"/>
      <c r="O52" s="1"/>
      <c r="P52" s="1"/>
      <c r="Q52" s="1"/>
      <c r="R52" s="1"/>
      <c r="S52" s="1"/>
      <c r="T52" s="1"/>
      <c r="U52" s="1"/>
      <c r="V52" s="1"/>
      <c r="W52" s="1"/>
      <c r="X52" s="1"/>
      <c r="Y52" s="1"/>
      <c r="Z52" s="1"/>
      <c r="AA52" s="1"/>
    </row>
    <row x14ac:dyDescent="0.25" r="53" customHeight="1" ht="18.75">
      <c r="A53" s="1"/>
      <c r="B53" s="168">
        <v>184</v>
      </c>
      <c r="C53" s="169" t="s">
        <v>232</v>
      </c>
      <c r="D53" s="165" t="s">
        <v>233</v>
      </c>
      <c r="E53" s="170" t="s">
        <v>234</v>
      </c>
      <c r="F53" s="1"/>
      <c r="G53" s="1"/>
      <c r="H53" s="1"/>
      <c r="I53" s="1"/>
      <c r="J53" s="1"/>
      <c r="K53" s="1"/>
      <c r="L53" s="1"/>
      <c r="M53" s="1"/>
      <c r="N53" s="1"/>
      <c r="O53" s="1"/>
      <c r="P53" s="1"/>
      <c r="Q53" s="1"/>
      <c r="R53" s="1"/>
      <c r="S53" s="1"/>
      <c r="T53" s="1"/>
      <c r="U53" s="1"/>
      <c r="V53" s="1"/>
      <c r="W53" s="1"/>
      <c r="X53" s="1"/>
      <c r="Y53" s="1"/>
      <c r="Z53" s="1"/>
      <c r="AA53" s="1"/>
    </row>
    <row x14ac:dyDescent="0.25" r="54" customHeight="1" ht="18.75">
      <c r="A54" s="1"/>
      <c r="B54" s="168">
        <v>201</v>
      </c>
      <c r="C54" s="169" t="s">
        <v>235</v>
      </c>
      <c r="D54" s="165" t="s">
        <v>236</v>
      </c>
      <c r="E54" s="170" t="s">
        <v>237</v>
      </c>
      <c r="F54" s="1"/>
      <c r="G54" s="1"/>
      <c r="H54" s="1"/>
      <c r="I54" s="1"/>
      <c r="J54" s="1"/>
      <c r="K54" s="1"/>
      <c r="L54" s="1"/>
      <c r="M54" s="1"/>
      <c r="N54" s="1"/>
      <c r="O54" s="1"/>
      <c r="P54" s="1"/>
      <c r="Q54" s="1"/>
      <c r="R54" s="1"/>
      <c r="S54" s="1"/>
      <c r="T54" s="1"/>
      <c r="U54" s="1"/>
      <c r="V54" s="1"/>
      <c r="W54" s="1"/>
      <c r="X54" s="1"/>
      <c r="Y54" s="1"/>
      <c r="Z54" s="1"/>
      <c r="AA54" s="1"/>
    </row>
    <row x14ac:dyDescent="0.25" r="55" customHeight="1" ht="18.75">
      <c r="A55" s="1"/>
      <c r="B55" s="168">
        <v>202</v>
      </c>
      <c r="C55" s="169" t="s">
        <v>238</v>
      </c>
      <c r="D55" s="165" t="s">
        <v>239</v>
      </c>
      <c r="E55" s="170" t="s">
        <v>240</v>
      </c>
      <c r="F55" s="1"/>
      <c r="G55" s="1"/>
      <c r="H55" s="1"/>
      <c r="I55" s="1"/>
      <c r="J55" s="1"/>
      <c r="K55" s="1"/>
      <c r="L55" s="1"/>
      <c r="M55" s="1"/>
      <c r="N55" s="1"/>
      <c r="O55" s="1"/>
      <c r="P55" s="1"/>
      <c r="Q55" s="1"/>
      <c r="R55" s="1"/>
      <c r="S55" s="1"/>
      <c r="T55" s="1"/>
      <c r="U55" s="1"/>
      <c r="V55" s="1"/>
      <c r="W55" s="1"/>
      <c r="X55" s="1"/>
      <c r="Y55" s="1"/>
      <c r="Z55" s="1"/>
      <c r="AA55" s="1"/>
    </row>
    <row x14ac:dyDescent="0.25" r="56" customHeight="1" ht="18.75">
      <c r="A56" s="1"/>
      <c r="B56" s="168">
        <v>206</v>
      </c>
      <c r="C56" s="169" t="s">
        <v>241</v>
      </c>
      <c r="D56" s="165" t="s">
        <v>242</v>
      </c>
      <c r="E56" s="170" t="s">
        <v>243</v>
      </c>
      <c r="F56" s="1"/>
      <c r="G56" s="1"/>
      <c r="H56" s="1"/>
      <c r="I56" s="1"/>
      <c r="J56" s="1"/>
      <c r="K56" s="1"/>
      <c r="L56" s="1"/>
      <c r="M56" s="1"/>
      <c r="N56" s="1"/>
      <c r="O56" s="1"/>
      <c r="P56" s="1"/>
      <c r="Q56" s="1"/>
      <c r="R56" s="1"/>
      <c r="S56" s="1"/>
      <c r="T56" s="1"/>
      <c r="U56" s="1"/>
      <c r="V56" s="1"/>
      <c r="W56" s="1"/>
      <c r="X56" s="1"/>
      <c r="Y56" s="1"/>
      <c r="Z56" s="1"/>
      <c r="AA56" s="1"/>
    </row>
    <row x14ac:dyDescent="0.25" r="57" customHeight="1" ht="18.75">
      <c r="A57" s="1"/>
      <c r="B57" s="168">
        <v>209</v>
      </c>
      <c r="C57" s="169" t="s">
        <v>244</v>
      </c>
      <c r="D57" s="165" t="s">
        <v>245</v>
      </c>
      <c r="E57" s="170" t="s">
        <v>246</v>
      </c>
      <c r="F57" s="1"/>
      <c r="G57" s="1"/>
      <c r="H57" s="1"/>
      <c r="I57" s="1"/>
      <c r="J57" s="1"/>
      <c r="K57" s="1"/>
      <c r="L57" s="1"/>
      <c r="M57" s="1"/>
      <c r="N57" s="1"/>
      <c r="O57" s="1"/>
      <c r="P57" s="1"/>
      <c r="Q57" s="1"/>
      <c r="R57" s="1"/>
      <c r="S57" s="1"/>
      <c r="T57" s="1"/>
      <c r="U57" s="1"/>
      <c r="V57" s="1"/>
      <c r="W57" s="1"/>
      <c r="X57" s="1"/>
      <c r="Y57" s="1"/>
      <c r="Z57" s="1"/>
      <c r="AA57" s="1"/>
    </row>
    <row x14ac:dyDescent="0.25" r="58" customHeight="1" ht="18.75">
      <c r="A58" s="1"/>
      <c r="B58" s="168">
        <v>212</v>
      </c>
      <c r="C58" s="169" t="s">
        <v>247</v>
      </c>
      <c r="D58" s="165" t="s">
        <v>248</v>
      </c>
      <c r="E58" s="170" t="s">
        <v>249</v>
      </c>
      <c r="F58" s="1"/>
      <c r="G58" s="1"/>
      <c r="H58" s="1"/>
      <c r="I58" s="1"/>
      <c r="J58" s="1"/>
      <c r="K58" s="1"/>
      <c r="L58" s="1"/>
      <c r="M58" s="1"/>
      <c r="N58" s="1"/>
      <c r="O58" s="1"/>
      <c r="P58" s="1"/>
      <c r="Q58" s="1"/>
      <c r="R58" s="1"/>
      <c r="S58" s="1"/>
      <c r="T58" s="1"/>
      <c r="U58" s="1"/>
      <c r="V58" s="1"/>
      <c r="W58" s="1"/>
      <c r="X58" s="1"/>
      <c r="Y58" s="1"/>
      <c r="Z58" s="1"/>
      <c r="AA58" s="1"/>
    </row>
    <row x14ac:dyDescent="0.25" r="59" customHeight="1" ht="18.75">
      <c r="A59" s="1"/>
      <c r="B59" s="168">
        <v>214</v>
      </c>
      <c r="C59" s="169" t="s">
        <v>250</v>
      </c>
      <c r="D59" s="165" t="s">
        <v>251</v>
      </c>
      <c r="E59" s="170" t="s">
        <v>252</v>
      </c>
      <c r="F59" s="1"/>
      <c r="G59" s="1"/>
      <c r="H59" s="1"/>
      <c r="I59" s="1"/>
      <c r="J59" s="1"/>
      <c r="K59" s="1"/>
      <c r="L59" s="1"/>
      <c r="M59" s="1"/>
      <c r="N59" s="1"/>
      <c r="O59" s="1"/>
      <c r="P59" s="1"/>
      <c r="Q59" s="1"/>
      <c r="R59" s="1"/>
      <c r="S59" s="1"/>
      <c r="T59" s="1"/>
      <c r="U59" s="1"/>
      <c r="V59" s="1"/>
      <c r="W59" s="1"/>
      <c r="X59" s="1"/>
      <c r="Y59" s="1"/>
      <c r="Z59" s="1"/>
      <c r="AA59" s="1"/>
    </row>
    <row x14ac:dyDescent="0.25" r="60" customHeight="1" ht="18.75">
      <c r="A60" s="1"/>
      <c r="B60" s="168">
        <v>232</v>
      </c>
      <c r="C60" s="169" t="s">
        <v>253</v>
      </c>
      <c r="D60" s="165" t="s">
        <v>254</v>
      </c>
      <c r="E60" s="170" t="s">
        <v>255</v>
      </c>
      <c r="F60" s="1"/>
      <c r="G60" s="1"/>
      <c r="H60" s="1"/>
      <c r="I60" s="1"/>
      <c r="J60" s="1"/>
      <c r="K60" s="1"/>
      <c r="L60" s="1"/>
      <c r="M60" s="1"/>
      <c r="N60" s="1"/>
      <c r="O60" s="1"/>
      <c r="P60" s="1"/>
      <c r="Q60" s="1"/>
      <c r="R60" s="1"/>
      <c r="S60" s="1"/>
      <c r="T60" s="1"/>
      <c r="U60" s="1"/>
      <c r="V60" s="1"/>
      <c r="W60" s="1"/>
      <c r="X60" s="1"/>
      <c r="Y60" s="1"/>
      <c r="Z60" s="1"/>
      <c r="AA60" s="1"/>
    </row>
    <row x14ac:dyDescent="0.25" r="61" customHeight="1" ht="18.75">
      <c r="A61" s="1"/>
      <c r="B61" s="168">
        <v>256</v>
      </c>
      <c r="C61" s="169" t="s">
        <v>256</v>
      </c>
      <c r="D61" s="165" t="s">
        <v>257</v>
      </c>
      <c r="E61" s="170" t="s">
        <v>258</v>
      </c>
      <c r="F61" s="1"/>
      <c r="G61" s="1"/>
      <c r="H61" s="1"/>
      <c r="I61" s="1"/>
      <c r="J61" s="1"/>
      <c r="K61" s="1"/>
      <c r="L61" s="1"/>
      <c r="M61" s="1"/>
      <c r="N61" s="1"/>
      <c r="O61" s="1"/>
      <c r="P61" s="1"/>
      <c r="Q61" s="1"/>
      <c r="R61" s="1"/>
      <c r="S61" s="1"/>
      <c r="T61" s="1"/>
      <c r="U61" s="1"/>
      <c r="V61" s="1"/>
      <c r="W61" s="1"/>
      <c r="X61" s="1"/>
      <c r="Y61" s="1"/>
      <c r="Z61" s="1"/>
      <c r="AA61" s="1"/>
    </row>
    <row x14ac:dyDescent="0.25" r="62" customHeight="1" ht="18.75">
      <c r="A62" s="1"/>
      <c r="B62" s="168">
        <v>258</v>
      </c>
      <c r="C62" s="169" t="s">
        <v>259</v>
      </c>
      <c r="D62" s="165" t="s">
        <v>260</v>
      </c>
      <c r="E62" s="170" t="s">
        <v>261</v>
      </c>
      <c r="F62" s="1"/>
      <c r="G62" s="1"/>
      <c r="H62" s="1"/>
      <c r="I62" s="1"/>
      <c r="J62" s="1"/>
      <c r="K62" s="1"/>
      <c r="L62" s="1"/>
      <c r="M62" s="1"/>
      <c r="N62" s="1"/>
      <c r="O62" s="1"/>
      <c r="P62" s="1"/>
      <c r="Q62" s="1"/>
      <c r="R62" s="1"/>
      <c r="S62" s="1"/>
      <c r="T62" s="1"/>
      <c r="U62" s="1"/>
      <c r="V62" s="1"/>
      <c r="W62" s="1"/>
      <c r="X62" s="1"/>
      <c r="Y62" s="1"/>
      <c r="Z62" s="1"/>
      <c r="AA62" s="1"/>
    </row>
    <row x14ac:dyDescent="0.25" r="63" customHeight="1" ht="18.75">
      <c r="A63" s="1"/>
      <c r="B63" s="168">
        <v>270</v>
      </c>
      <c r="C63" s="169" t="s">
        <v>262</v>
      </c>
      <c r="D63" s="165" t="s">
        <v>263</v>
      </c>
      <c r="E63" s="170" t="s">
        <v>264</v>
      </c>
      <c r="F63" s="1"/>
      <c r="G63" s="1"/>
      <c r="H63" s="1"/>
      <c r="I63" s="1"/>
      <c r="J63" s="1"/>
      <c r="K63" s="1"/>
      <c r="L63" s="1"/>
      <c r="M63" s="1"/>
      <c r="N63" s="1"/>
      <c r="O63" s="1"/>
      <c r="P63" s="1"/>
      <c r="Q63" s="1"/>
      <c r="R63" s="1"/>
      <c r="S63" s="1"/>
      <c r="T63" s="1"/>
      <c r="U63" s="1"/>
      <c r="V63" s="1"/>
      <c r="W63" s="1"/>
      <c r="X63" s="1"/>
      <c r="Y63" s="1"/>
      <c r="Z63" s="1"/>
      <c r="AA63" s="1"/>
    </row>
    <row x14ac:dyDescent="0.25" r="64" customHeight="1" ht="18.75">
      <c r="A64" s="1"/>
      <c r="B64" s="168">
        <v>287</v>
      </c>
      <c r="C64" s="169" t="s">
        <v>265</v>
      </c>
      <c r="D64" s="165" t="s">
        <v>266</v>
      </c>
      <c r="E64" s="170" t="s">
        <v>267</v>
      </c>
      <c r="F64" s="1"/>
      <c r="G64" s="1"/>
      <c r="H64" s="1"/>
      <c r="I64" s="1"/>
      <c r="J64" s="1"/>
      <c r="K64" s="1"/>
      <c r="L64" s="1"/>
      <c r="M64" s="1"/>
      <c r="N64" s="1"/>
      <c r="O64" s="1"/>
      <c r="P64" s="1"/>
      <c r="Q64" s="1"/>
      <c r="R64" s="1"/>
      <c r="S64" s="1"/>
      <c r="T64" s="1"/>
      <c r="U64" s="1"/>
      <c r="V64" s="1"/>
      <c r="W64" s="1"/>
      <c r="X64" s="1"/>
      <c r="Y64" s="1"/>
      <c r="Z64" s="1"/>
      <c r="AA64" s="1"/>
    </row>
    <row x14ac:dyDescent="0.25" r="65" customHeight="1" ht="18.75">
      <c r="A65" s="1"/>
      <c r="B65" s="168">
        <v>298</v>
      </c>
      <c r="C65" s="169" t="s">
        <v>268</v>
      </c>
      <c r="D65" s="165" t="s">
        <v>269</v>
      </c>
      <c r="E65" s="170" t="s">
        <v>270</v>
      </c>
      <c r="F65" s="1"/>
      <c r="G65" s="1"/>
      <c r="H65" s="1"/>
      <c r="I65" s="1"/>
      <c r="J65" s="1"/>
      <c r="K65" s="1"/>
      <c r="L65" s="1"/>
      <c r="M65" s="1"/>
      <c r="N65" s="1"/>
      <c r="O65" s="1"/>
      <c r="P65" s="1"/>
      <c r="Q65" s="1"/>
      <c r="R65" s="1"/>
      <c r="S65" s="1"/>
      <c r="T65" s="1"/>
      <c r="U65" s="1"/>
      <c r="V65" s="1"/>
      <c r="W65" s="1"/>
      <c r="X65" s="1"/>
      <c r="Y65" s="1"/>
      <c r="Z65" s="1"/>
      <c r="AA65" s="1"/>
    </row>
    <row x14ac:dyDescent="0.25" r="66" customHeight="1" ht="18.75">
      <c r="A66" s="1"/>
      <c r="B66" s="168">
        <v>298</v>
      </c>
      <c r="C66" s="169" t="s">
        <v>271</v>
      </c>
      <c r="D66" s="165" t="s">
        <v>272</v>
      </c>
      <c r="E66" s="170" t="s">
        <v>273</v>
      </c>
      <c r="F66" s="1"/>
      <c r="G66" s="1"/>
      <c r="H66" s="1"/>
      <c r="I66" s="1"/>
      <c r="J66" s="1"/>
      <c r="K66" s="1"/>
      <c r="L66" s="1"/>
      <c r="M66" s="1"/>
      <c r="N66" s="1"/>
      <c r="O66" s="1"/>
      <c r="P66" s="1"/>
      <c r="Q66" s="1"/>
      <c r="R66" s="1"/>
      <c r="S66" s="1"/>
      <c r="T66" s="1"/>
      <c r="U66" s="1"/>
      <c r="V66" s="1"/>
      <c r="W66" s="1"/>
      <c r="X66" s="1"/>
      <c r="Y66" s="1"/>
      <c r="Z66" s="1"/>
      <c r="AA66" s="1"/>
    </row>
    <row x14ac:dyDescent="0.25" r="67" customHeight="1" ht="18.75">
      <c r="A67" s="1"/>
      <c r="B67" s="168">
        <v>302</v>
      </c>
      <c r="C67" s="169" t="s">
        <v>274</v>
      </c>
      <c r="D67" s="165" t="s">
        <v>275</v>
      </c>
      <c r="E67" s="170" t="s">
        <v>276</v>
      </c>
      <c r="F67" s="1"/>
      <c r="G67" s="1"/>
      <c r="H67" s="1"/>
      <c r="I67" s="1"/>
      <c r="J67" s="1"/>
      <c r="K67" s="1"/>
      <c r="L67" s="1"/>
      <c r="M67" s="1"/>
      <c r="N67" s="1"/>
      <c r="O67" s="1"/>
      <c r="P67" s="1"/>
      <c r="Q67" s="1"/>
      <c r="R67" s="1"/>
      <c r="S67" s="1"/>
      <c r="T67" s="1"/>
      <c r="U67" s="1"/>
      <c r="V67" s="1"/>
      <c r="W67" s="1"/>
      <c r="X67" s="1"/>
      <c r="Y67" s="1"/>
      <c r="Z67" s="1"/>
      <c r="AA67" s="1"/>
    </row>
    <row x14ac:dyDescent="0.25" r="68" customHeight="1" ht="18.75">
      <c r="A68" s="1"/>
      <c r="B68" s="168">
        <v>305</v>
      </c>
      <c r="C68" s="169" t="s">
        <v>277</v>
      </c>
      <c r="D68" s="165" t="s">
        <v>278</v>
      </c>
      <c r="E68" s="170" t="s">
        <v>279</v>
      </c>
      <c r="F68" s="1"/>
      <c r="G68" s="1"/>
      <c r="H68" s="1"/>
      <c r="I68" s="1"/>
      <c r="J68" s="1"/>
      <c r="K68" s="1"/>
      <c r="L68" s="1"/>
      <c r="M68" s="1"/>
      <c r="N68" s="1"/>
      <c r="O68" s="1"/>
      <c r="P68" s="1"/>
      <c r="Q68" s="1"/>
      <c r="R68" s="1"/>
      <c r="S68" s="1"/>
      <c r="T68" s="1"/>
      <c r="U68" s="1"/>
      <c r="V68" s="1"/>
      <c r="W68" s="1"/>
      <c r="X68" s="1"/>
      <c r="Y68" s="1"/>
      <c r="Z68" s="1"/>
      <c r="AA68" s="1"/>
    </row>
    <row x14ac:dyDescent="0.25" r="69" customHeight="1" ht="18.75">
      <c r="A69" s="1"/>
      <c r="B69" s="168">
        <v>306</v>
      </c>
      <c r="C69" s="169" t="s">
        <v>280</v>
      </c>
      <c r="D69" s="165" t="s">
        <v>281</v>
      </c>
      <c r="E69" s="170" t="s">
        <v>282</v>
      </c>
      <c r="F69" s="1"/>
      <c r="G69" s="1"/>
      <c r="H69" s="1"/>
      <c r="I69" s="1"/>
      <c r="J69" s="1"/>
      <c r="K69" s="1"/>
      <c r="L69" s="1"/>
      <c r="M69" s="1"/>
      <c r="N69" s="1"/>
      <c r="O69" s="1"/>
      <c r="P69" s="1"/>
      <c r="Q69" s="1"/>
      <c r="R69" s="1"/>
      <c r="S69" s="1"/>
      <c r="T69" s="1"/>
      <c r="U69" s="1"/>
      <c r="V69" s="1"/>
      <c r="W69" s="1"/>
      <c r="X69" s="1"/>
      <c r="Y69" s="1"/>
      <c r="Z69" s="1"/>
      <c r="AA69" s="1"/>
    </row>
    <row x14ac:dyDescent="0.25" r="70" customHeight="1" ht="18.75">
      <c r="A70" s="1"/>
      <c r="B70" s="168">
        <v>308</v>
      </c>
      <c r="C70" s="169" t="s">
        <v>283</v>
      </c>
      <c r="D70" s="165" t="s">
        <v>284</v>
      </c>
      <c r="E70" s="170" t="s">
        <v>285</v>
      </c>
      <c r="F70" s="1"/>
      <c r="G70" s="1"/>
      <c r="H70" s="1"/>
      <c r="I70" s="1"/>
      <c r="J70" s="1"/>
      <c r="K70" s="1"/>
      <c r="L70" s="1"/>
      <c r="M70" s="1"/>
      <c r="N70" s="1"/>
      <c r="O70" s="1"/>
      <c r="P70" s="1"/>
      <c r="Q70" s="1"/>
      <c r="R70" s="1"/>
      <c r="S70" s="1"/>
      <c r="T70" s="1"/>
      <c r="U70" s="1"/>
      <c r="V70" s="1"/>
      <c r="W70" s="1"/>
      <c r="X70" s="1"/>
      <c r="Y70" s="1"/>
      <c r="Z70" s="1"/>
      <c r="AA70" s="1"/>
    </row>
    <row x14ac:dyDescent="0.25" r="71" customHeight="1" ht="18.75">
      <c r="A71" s="1"/>
      <c r="B71" s="168">
        <v>312</v>
      </c>
      <c r="C71" s="169" t="s">
        <v>286</v>
      </c>
      <c r="D71" s="165" t="s">
        <v>287</v>
      </c>
      <c r="E71" s="170" t="s">
        <v>288</v>
      </c>
      <c r="F71" s="1"/>
      <c r="G71" s="1"/>
      <c r="H71" s="1"/>
      <c r="I71" s="1"/>
      <c r="J71" s="1"/>
      <c r="K71" s="1"/>
      <c r="L71" s="1"/>
      <c r="M71" s="1"/>
      <c r="N71" s="1"/>
      <c r="O71" s="1"/>
      <c r="P71" s="1"/>
      <c r="Q71" s="1"/>
      <c r="R71" s="1"/>
      <c r="S71" s="1"/>
      <c r="T71" s="1"/>
      <c r="U71" s="1"/>
      <c r="V71" s="1"/>
      <c r="W71" s="1"/>
      <c r="X71" s="1"/>
      <c r="Y71" s="1"/>
      <c r="Z71" s="1"/>
      <c r="AA71" s="1"/>
    </row>
    <row x14ac:dyDescent="0.25" r="72" customHeight="1" ht="18.75">
      <c r="A72" s="1"/>
      <c r="B72" s="168">
        <v>319</v>
      </c>
      <c r="C72" s="169" t="s">
        <v>289</v>
      </c>
      <c r="D72" s="165" t="s">
        <v>290</v>
      </c>
      <c r="E72" s="170" t="s">
        <v>291</v>
      </c>
      <c r="F72" s="1"/>
      <c r="G72" s="1"/>
      <c r="H72" s="1"/>
      <c r="I72" s="1"/>
      <c r="J72" s="1"/>
      <c r="K72" s="1"/>
      <c r="L72" s="1"/>
      <c r="M72" s="1"/>
      <c r="N72" s="1"/>
      <c r="O72" s="1"/>
      <c r="P72" s="1"/>
      <c r="Q72" s="1"/>
      <c r="R72" s="1"/>
      <c r="S72" s="1"/>
      <c r="T72" s="1"/>
      <c r="U72" s="1"/>
      <c r="V72" s="1"/>
      <c r="W72" s="1"/>
      <c r="X72" s="1"/>
      <c r="Y72" s="1"/>
      <c r="Z72" s="1"/>
      <c r="AA72" s="1"/>
    </row>
    <row x14ac:dyDescent="0.25" r="73" customHeight="1" ht="18.75">
      <c r="A73" s="1"/>
      <c r="B73" s="168">
        <v>336</v>
      </c>
      <c r="C73" s="169" t="s">
        <v>292</v>
      </c>
      <c r="D73" s="165" t="s">
        <v>293</v>
      </c>
      <c r="E73" s="170" t="s">
        <v>294</v>
      </c>
      <c r="F73" s="1"/>
      <c r="G73" s="1"/>
      <c r="H73" s="1"/>
      <c r="I73" s="1"/>
      <c r="J73" s="1"/>
      <c r="K73" s="1"/>
      <c r="L73" s="1"/>
      <c r="M73" s="1"/>
      <c r="N73" s="1"/>
      <c r="O73" s="1"/>
      <c r="P73" s="1"/>
      <c r="Q73" s="1"/>
      <c r="R73" s="1"/>
      <c r="S73" s="1"/>
      <c r="T73" s="1"/>
      <c r="U73" s="1"/>
      <c r="V73" s="1"/>
      <c r="W73" s="1"/>
      <c r="X73" s="1"/>
      <c r="Y73" s="1"/>
      <c r="Z73" s="1"/>
      <c r="AA73" s="1"/>
    </row>
    <row x14ac:dyDescent="0.25" r="74" customHeight="1" ht="18.75">
      <c r="A74" s="1"/>
      <c r="B74" s="168">
        <v>351</v>
      </c>
      <c r="C74" s="169" t="s">
        <v>295</v>
      </c>
      <c r="D74" s="165" t="s">
        <v>296</v>
      </c>
      <c r="E74" s="170" t="s">
        <v>297</v>
      </c>
      <c r="F74" s="1"/>
      <c r="G74" s="1"/>
      <c r="H74" s="1"/>
      <c r="I74" s="1"/>
      <c r="J74" s="1"/>
      <c r="K74" s="1"/>
      <c r="L74" s="1"/>
      <c r="M74" s="1"/>
      <c r="N74" s="1"/>
      <c r="O74" s="1"/>
      <c r="P74" s="1"/>
      <c r="Q74" s="1"/>
      <c r="R74" s="1"/>
      <c r="S74" s="1"/>
      <c r="T74" s="1"/>
      <c r="U74" s="1"/>
      <c r="V74" s="1"/>
      <c r="W74" s="1"/>
      <c r="X74" s="1"/>
      <c r="Y74" s="1"/>
      <c r="Z74" s="1"/>
      <c r="AA74" s="1"/>
    </row>
    <row x14ac:dyDescent="0.25" r="75" customHeight="1" ht="18.75">
      <c r="A75" s="1"/>
      <c r="B75" s="168">
        <v>409</v>
      </c>
      <c r="C75" s="169" t="s">
        <v>298</v>
      </c>
      <c r="D75" s="165" t="s">
        <v>299</v>
      </c>
      <c r="E75" s="170" t="s">
        <v>300</v>
      </c>
      <c r="F75" s="1"/>
      <c r="G75" s="1"/>
      <c r="H75" s="1"/>
      <c r="I75" s="1"/>
      <c r="J75" s="1"/>
      <c r="K75" s="1"/>
      <c r="L75" s="1"/>
      <c r="M75" s="1"/>
      <c r="N75" s="1"/>
      <c r="O75" s="1"/>
      <c r="P75" s="1"/>
      <c r="Q75" s="1"/>
      <c r="R75" s="1"/>
      <c r="S75" s="1"/>
      <c r="T75" s="1"/>
      <c r="U75" s="1"/>
      <c r="V75" s="1"/>
      <c r="W75" s="1"/>
      <c r="X75" s="1"/>
      <c r="Y75" s="1"/>
      <c r="Z75" s="1"/>
      <c r="AA75" s="1"/>
    </row>
    <row x14ac:dyDescent="0.25" r="76" customHeight="1" ht="18.75">
      <c r="A76" s="1"/>
      <c r="B76" s="168">
        <v>489</v>
      </c>
      <c r="C76" s="169" t="s">
        <v>301</v>
      </c>
      <c r="D76" s="165" t="s">
        <v>302</v>
      </c>
      <c r="E76" s="170" t="s">
        <v>303</v>
      </c>
      <c r="F76" s="1"/>
      <c r="G76" s="1"/>
      <c r="H76" s="1"/>
      <c r="I76" s="1"/>
      <c r="J76" s="1"/>
      <c r="K76" s="1"/>
      <c r="L76" s="1"/>
      <c r="M76" s="1"/>
      <c r="N76" s="1"/>
      <c r="O76" s="1"/>
      <c r="P76" s="1"/>
      <c r="Q76" s="1"/>
      <c r="R76" s="1"/>
      <c r="S76" s="1"/>
      <c r="T76" s="1"/>
      <c r="U76" s="1"/>
      <c r="V76" s="1"/>
      <c r="W76" s="1"/>
      <c r="X76" s="1"/>
      <c r="Y76" s="1"/>
      <c r="Z76" s="1"/>
      <c r="AA76" s="1"/>
    </row>
    <row x14ac:dyDescent="0.25" r="77" customHeight="1" ht="18.75">
      <c r="A77" s="1"/>
      <c r="B77" s="168">
        <v>490</v>
      </c>
      <c r="C77" s="169" t="s">
        <v>304</v>
      </c>
      <c r="D77" s="165" t="s">
        <v>305</v>
      </c>
      <c r="E77" s="170" t="s">
        <v>306</v>
      </c>
      <c r="F77" s="1"/>
      <c r="G77" s="1"/>
      <c r="H77" s="1"/>
      <c r="I77" s="1"/>
      <c r="J77" s="1"/>
      <c r="K77" s="1"/>
      <c r="L77" s="1"/>
      <c r="M77" s="1"/>
      <c r="N77" s="1"/>
      <c r="O77" s="1"/>
      <c r="P77" s="1"/>
      <c r="Q77" s="1"/>
      <c r="R77" s="1"/>
      <c r="S77" s="1"/>
      <c r="T77" s="1"/>
      <c r="U77" s="1"/>
      <c r="V77" s="1"/>
      <c r="W77" s="1"/>
      <c r="X77" s="1"/>
      <c r="Y77" s="1"/>
      <c r="Z77" s="1"/>
      <c r="AA77" s="1"/>
    </row>
    <row x14ac:dyDescent="0.25" r="78" customHeight="1" ht="18.75">
      <c r="A78" s="1"/>
      <c r="B78" s="168">
        <v>500</v>
      </c>
      <c r="C78" s="169" t="s">
        <v>307</v>
      </c>
      <c r="D78" s="165" t="s">
        <v>308</v>
      </c>
      <c r="E78" s="172" t="s">
        <v>309</v>
      </c>
      <c r="F78" s="1"/>
      <c r="G78" s="1"/>
      <c r="H78" s="1"/>
      <c r="I78" s="1"/>
      <c r="J78" s="1"/>
      <c r="K78" s="1"/>
      <c r="L78" s="1"/>
      <c r="M78" s="1"/>
      <c r="N78" s="1"/>
      <c r="O78" s="1"/>
      <c r="P78" s="1"/>
      <c r="Q78" s="1"/>
      <c r="R78" s="1"/>
      <c r="S78" s="1"/>
      <c r="T78" s="1"/>
      <c r="U78" s="1"/>
      <c r="V78" s="1"/>
      <c r="W78" s="1"/>
      <c r="X78" s="1"/>
      <c r="Y78" s="1"/>
      <c r="Z78" s="1"/>
      <c r="AA78" s="1"/>
    </row>
    <row x14ac:dyDescent="0.25" r="79" customHeight="1" ht="18.75">
      <c r="A79" s="1"/>
      <c r="B79" s="168">
        <v>514</v>
      </c>
      <c r="C79" s="169" t="s">
        <v>310</v>
      </c>
      <c r="D79" s="173" t="s">
        <v>311</v>
      </c>
      <c r="E79" s="170" t="s">
        <v>312</v>
      </c>
      <c r="F79" s="140"/>
      <c r="G79" s="140"/>
      <c r="H79" s="140"/>
      <c r="I79" s="140"/>
      <c r="J79" s="140"/>
      <c r="K79" s="140"/>
      <c r="L79" s="140"/>
      <c r="M79" s="140"/>
      <c r="N79" s="140"/>
      <c r="O79" s="140"/>
      <c r="P79" s="140"/>
      <c r="Q79" s="140"/>
      <c r="R79" s="140"/>
      <c r="S79" s="140"/>
      <c r="T79" s="140"/>
      <c r="U79" s="140"/>
      <c r="V79" s="140"/>
      <c r="W79" s="140"/>
      <c r="X79" s="140"/>
      <c r="Y79" s="140"/>
      <c r="Z79" s="140"/>
      <c r="AA79" s="140"/>
    </row>
    <row x14ac:dyDescent="0.25" r="80" customHeight="1" ht="18.75">
      <c r="A80" s="1"/>
      <c r="B80" s="168">
        <v>526</v>
      </c>
      <c r="C80" s="169" t="s">
        <v>313</v>
      </c>
      <c r="D80" s="165" t="s">
        <v>314</v>
      </c>
      <c r="E80" s="170" t="s">
        <v>315</v>
      </c>
      <c r="F80" s="1"/>
      <c r="G80" s="1"/>
      <c r="H80" s="1"/>
      <c r="I80" s="1"/>
      <c r="J80" s="1"/>
      <c r="K80" s="1"/>
      <c r="L80" s="1"/>
      <c r="M80" s="1"/>
      <c r="N80" s="1"/>
      <c r="O80" s="1"/>
      <c r="P80" s="1"/>
      <c r="Q80" s="1"/>
      <c r="R80" s="1"/>
      <c r="S80" s="1"/>
      <c r="T80" s="1"/>
      <c r="U80" s="1"/>
      <c r="V80" s="1"/>
      <c r="W80" s="1"/>
      <c r="X80" s="1"/>
      <c r="Y80" s="1"/>
      <c r="Z80" s="1"/>
      <c r="AA80" s="1"/>
    </row>
    <row x14ac:dyDescent="0.25" r="81" customHeight="1" ht="18.75">
      <c r="A81" s="1"/>
      <c r="B81" s="168">
        <v>550</v>
      </c>
      <c r="C81" s="169" t="s">
        <v>316</v>
      </c>
      <c r="D81" s="165" t="s">
        <v>317</v>
      </c>
      <c r="E81" s="170" t="s">
        <v>318</v>
      </c>
      <c r="F81" s="1"/>
      <c r="G81" s="1"/>
      <c r="H81" s="1"/>
      <c r="I81" s="1"/>
      <c r="J81" s="1"/>
      <c r="K81" s="1"/>
      <c r="L81" s="1"/>
      <c r="M81" s="1"/>
      <c r="N81" s="1"/>
      <c r="O81" s="1"/>
      <c r="P81" s="1"/>
      <c r="Q81" s="1"/>
      <c r="R81" s="1"/>
      <c r="S81" s="1"/>
      <c r="T81" s="1"/>
      <c r="U81" s="1"/>
      <c r="V81" s="1"/>
      <c r="W81" s="1"/>
      <c r="X81" s="1"/>
      <c r="Y81" s="1"/>
      <c r="Z81" s="1"/>
      <c r="AA81" s="1"/>
    </row>
    <row x14ac:dyDescent="0.25" r="82" customHeight="1" ht="18.75">
      <c r="A82" s="1"/>
      <c r="B82" s="168">
        <v>551</v>
      </c>
      <c r="C82" s="169" t="s">
        <v>319</v>
      </c>
      <c r="D82" s="165" t="s">
        <v>320</v>
      </c>
      <c r="E82" s="170" t="s">
        <v>321</v>
      </c>
      <c r="F82" s="1"/>
      <c r="G82" s="1"/>
      <c r="H82" s="1"/>
      <c r="I82" s="1"/>
      <c r="J82" s="1"/>
      <c r="K82" s="1"/>
      <c r="L82" s="1"/>
      <c r="M82" s="1"/>
      <c r="N82" s="1"/>
      <c r="O82" s="1"/>
      <c r="P82" s="1"/>
      <c r="Q82" s="1"/>
      <c r="R82" s="1"/>
      <c r="S82" s="1"/>
      <c r="T82" s="1"/>
      <c r="U82" s="1"/>
      <c r="V82" s="1"/>
      <c r="W82" s="1"/>
      <c r="X82" s="1"/>
      <c r="Y82" s="1"/>
      <c r="Z82" s="1"/>
      <c r="AA82" s="1"/>
    </row>
    <row x14ac:dyDescent="0.25" r="83" customHeight="1" ht="18.75">
      <c r="A83" s="1"/>
      <c r="B83" s="168">
        <v>573</v>
      </c>
      <c r="C83" s="169" t="s">
        <v>322</v>
      </c>
      <c r="D83" s="165" t="s">
        <v>323</v>
      </c>
      <c r="E83" s="170" t="s">
        <v>324</v>
      </c>
      <c r="F83" s="1"/>
      <c r="G83" s="1"/>
      <c r="H83" s="1"/>
      <c r="I83" s="1"/>
      <c r="J83" s="1"/>
      <c r="K83" s="1"/>
      <c r="L83" s="1"/>
      <c r="M83" s="1"/>
      <c r="N83" s="1"/>
      <c r="O83" s="1"/>
      <c r="P83" s="1"/>
      <c r="Q83" s="1"/>
      <c r="R83" s="1"/>
      <c r="S83" s="1"/>
      <c r="T83" s="1"/>
      <c r="U83" s="1"/>
      <c r="V83" s="1"/>
      <c r="W83" s="1"/>
      <c r="X83" s="1"/>
      <c r="Y83" s="1"/>
      <c r="Z83" s="1"/>
      <c r="AA83" s="1"/>
    </row>
    <row x14ac:dyDescent="0.25" r="84" customHeight="1" ht="18.75">
      <c r="A84" s="1"/>
      <c r="B84" s="168">
        <v>630</v>
      </c>
      <c r="C84" s="169" t="s">
        <v>325</v>
      </c>
      <c r="D84" s="165" t="s">
        <v>326</v>
      </c>
      <c r="E84" s="170" t="s">
        <v>327</v>
      </c>
      <c r="F84" s="1"/>
      <c r="G84" s="1"/>
      <c r="H84" s="1"/>
      <c r="I84" s="1"/>
      <c r="J84" s="1"/>
      <c r="K84" s="1"/>
      <c r="L84" s="1"/>
      <c r="M84" s="1"/>
      <c r="N84" s="1"/>
      <c r="O84" s="1"/>
      <c r="P84" s="1"/>
      <c r="Q84" s="1"/>
      <c r="R84" s="1"/>
      <c r="S84" s="1"/>
      <c r="T84" s="1"/>
      <c r="U84" s="1"/>
      <c r="V84" s="1"/>
      <c r="W84" s="1"/>
      <c r="X84" s="1"/>
      <c r="Y84" s="1"/>
      <c r="Z84" s="1"/>
      <c r="AA84" s="1"/>
    </row>
    <row x14ac:dyDescent="0.25" r="85" customHeight="1" ht="18.75">
      <c r="A85" s="1"/>
      <c r="B85" s="168">
        <v>662</v>
      </c>
      <c r="C85" s="169" t="s">
        <v>328</v>
      </c>
      <c r="D85" s="165" t="s">
        <v>329</v>
      </c>
      <c r="E85" s="170" t="s">
        <v>330</v>
      </c>
      <c r="F85" s="1"/>
      <c r="G85" s="1"/>
      <c r="H85" s="1"/>
      <c r="I85" s="1"/>
      <c r="J85" s="1"/>
      <c r="K85" s="1"/>
      <c r="L85" s="1"/>
      <c r="M85" s="1"/>
      <c r="N85" s="1"/>
      <c r="O85" s="1"/>
      <c r="P85" s="1"/>
      <c r="Q85" s="1"/>
      <c r="R85" s="1"/>
      <c r="S85" s="1"/>
      <c r="T85" s="1"/>
      <c r="U85" s="1"/>
      <c r="V85" s="1"/>
      <c r="W85" s="1"/>
      <c r="X85" s="1"/>
      <c r="Y85" s="1"/>
      <c r="Z85" s="1"/>
      <c r="AA85" s="1"/>
    </row>
    <row x14ac:dyDescent="0.25" r="86" customHeight="1" ht="18.75">
      <c r="A86" s="1"/>
      <c r="B86" s="168">
        <v>707</v>
      </c>
      <c r="C86" s="169" t="s">
        <v>331</v>
      </c>
      <c r="D86" s="165" t="s">
        <v>332</v>
      </c>
      <c r="E86" s="170" t="s">
        <v>333</v>
      </c>
      <c r="F86" s="1"/>
      <c r="G86" s="1"/>
      <c r="H86" s="1"/>
      <c r="I86" s="1"/>
      <c r="J86" s="1"/>
      <c r="K86" s="1"/>
      <c r="L86" s="1"/>
      <c r="M86" s="1"/>
      <c r="N86" s="1"/>
      <c r="O86" s="1"/>
      <c r="P86" s="1"/>
      <c r="Q86" s="1"/>
      <c r="R86" s="1"/>
      <c r="S86" s="1"/>
      <c r="T86" s="1"/>
      <c r="U86" s="1"/>
      <c r="V86" s="1"/>
      <c r="W86" s="1"/>
      <c r="X86" s="1"/>
      <c r="Y86" s="1"/>
      <c r="Z86" s="1"/>
      <c r="AA86" s="1"/>
    </row>
    <row x14ac:dyDescent="0.25" r="87" customHeight="1" ht="18.75">
      <c r="A87" s="1"/>
      <c r="B87" s="168">
        <v>731</v>
      </c>
      <c r="C87" s="169" t="s">
        <v>334</v>
      </c>
      <c r="D87" s="165" t="s">
        <v>335</v>
      </c>
      <c r="E87" s="170" t="s">
        <v>336</v>
      </c>
      <c r="F87" s="1"/>
      <c r="G87" s="1"/>
      <c r="H87" s="1"/>
      <c r="I87" s="1"/>
      <c r="J87" s="1"/>
      <c r="K87" s="1"/>
      <c r="L87" s="1"/>
      <c r="M87" s="1"/>
      <c r="N87" s="1"/>
      <c r="O87" s="1"/>
      <c r="P87" s="1"/>
      <c r="Q87" s="1"/>
      <c r="R87" s="1"/>
      <c r="S87" s="1"/>
      <c r="T87" s="1"/>
      <c r="U87" s="1"/>
      <c r="V87" s="1"/>
      <c r="W87" s="1"/>
      <c r="X87" s="1"/>
      <c r="Y87" s="1"/>
      <c r="Z87" s="1"/>
      <c r="AA87" s="1"/>
    </row>
    <row x14ac:dyDescent="0.25" r="88" customHeight="1" ht="18.75">
      <c r="A88" s="1"/>
      <c r="B88" s="168">
        <v>744</v>
      </c>
      <c r="C88" s="169" t="s">
        <v>337</v>
      </c>
      <c r="D88" s="165" t="s">
        <v>338</v>
      </c>
      <c r="E88" s="170" t="s">
        <v>339</v>
      </c>
      <c r="F88" s="1"/>
      <c r="G88" s="1"/>
      <c r="H88" s="1"/>
      <c r="I88" s="1"/>
      <c r="J88" s="1"/>
      <c r="K88" s="1"/>
      <c r="L88" s="1"/>
      <c r="M88" s="1"/>
      <c r="N88" s="1"/>
      <c r="O88" s="1"/>
      <c r="P88" s="1"/>
      <c r="Q88" s="1"/>
      <c r="R88" s="1"/>
      <c r="S88" s="1"/>
      <c r="T88" s="1"/>
      <c r="U88" s="1"/>
      <c r="V88" s="1"/>
      <c r="W88" s="1"/>
      <c r="X88" s="1"/>
      <c r="Y88" s="1"/>
      <c r="Z88" s="1"/>
      <c r="AA88" s="1"/>
    </row>
    <row x14ac:dyDescent="0.25" r="89" customHeight="1" ht="18.75">
      <c r="A89" s="1"/>
      <c r="B89" s="168">
        <v>770</v>
      </c>
      <c r="C89" s="169" t="s">
        <v>340</v>
      </c>
      <c r="D89" s="165" t="s">
        <v>341</v>
      </c>
      <c r="E89" s="170" t="s">
        <v>342</v>
      </c>
      <c r="F89" s="1"/>
      <c r="G89" s="1"/>
      <c r="H89" s="1"/>
      <c r="I89" s="1"/>
      <c r="J89" s="1"/>
      <c r="K89" s="1"/>
      <c r="L89" s="1"/>
      <c r="M89" s="1"/>
      <c r="N89" s="1"/>
      <c r="O89" s="1"/>
      <c r="P89" s="1"/>
      <c r="Q89" s="1"/>
      <c r="R89" s="1"/>
      <c r="S89" s="1"/>
      <c r="T89" s="1"/>
      <c r="U89" s="1"/>
      <c r="V89" s="1"/>
      <c r="W89" s="1"/>
      <c r="X89" s="1"/>
      <c r="Y89" s="1"/>
      <c r="Z89" s="1"/>
      <c r="AA89" s="1"/>
    </row>
    <row x14ac:dyDescent="0.25" r="90" customHeight="1" ht="18.75">
      <c r="A90" s="1"/>
      <c r="B90" s="168">
        <v>801</v>
      </c>
      <c r="C90" s="169" t="s">
        <v>343</v>
      </c>
      <c r="D90" s="165" t="s">
        <v>344</v>
      </c>
      <c r="E90" s="170" t="s">
        <v>345</v>
      </c>
      <c r="F90" s="1"/>
      <c r="G90" s="1"/>
      <c r="H90" s="1"/>
      <c r="I90" s="1"/>
      <c r="J90" s="1"/>
      <c r="K90" s="1"/>
      <c r="L90" s="1"/>
      <c r="M90" s="1"/>
      <c r="N90" s="1"/>
      <c r="O90" s="1"/>
      <c r="P90" s="1"/>
      <c r="Q90" s="1"/>
      <c r="R90" s="1"/>
      <c r="S90" s="1"/>
      <c r="T90" s="1"/>
      <c r="U90" s="1"/>
      <c r="V90" s="1"/>
      <c r="W90" s="1"/>
      <c r="X90" s="1"/>
      <c r="Y90" s="1"/>
      <c r="Z90" s="1"/>
      <c r="AA90" s="1"/>
    </row>
    <row x14ac:dyDescent="0.25" r="91" customHeight="1" ht="18.75">
      <c r="A91" s="1"/>
      <c r="B91" s="168">
        <v>812</v>
      </c>
      <c r="C91" s="169" t="s">
        <v>346</v>
      </c>
      <c r="D91" s="165" t="s">
        <v>347</v>
      </c>
      <c r="E91" s="170" t="s">
        <v>348</v>
      </c>
      <c r="F91" s="1"/>
      <c r="G91" s="1"/>
      <c r="H91" s="1"/>
      <c r="I91" s="1"/>
      <c r="J91" s="1"/>
      <c r="K91" s="1"/>
      <c r="L91" s="1"/>
      <c r="M91" s="1"/>
      <c r="N91" s="1"/>
      <c r="O91" s="1"/>
      <c r="P91" s="1"/>
      <c r="Q91" s="1"/>
      <c r="R91" s="1"/>
      <c r="S91" s="1"/>
      <c r="T91" s="1"/>
      <c r="U91" s="1"/>
      <c r="V91" s="1"/>
      <c r="W91" s="1"/>
      <c r="X91" s="1"/>
      <c r="Y91" s="1"/>
      <c r="Z91" s="1"/>
      <c r="AA91" s="1"/>
    </row>
    <row x14ac:dyDescent="0.25" r="92" customHeight="1" ht="18.75">
      <c r="A92" s="1"/>
      <c r="B92" s="168">
        <v>847</v>
      </c>
      <c r="C92" s="169" t="s">
        <v>349</v>
      </c>
      <c r="D92" s="165" t="s">
        <v>350</v>
      </c>
      <c r="E92" s="170" t="s">
        <v>351</v>
      </c>
      <c r="F92" s="1"/>
      <c r="G92" s="1"/>
      <c r="H92" s="1"/>
      <c r="I92" s="1"/>
      <c r="J92" s="1"/>
      <c r="K92" s="1"/>
      <c r="L92" s="1"/>
      <c r="M92" s="1"/>
      <c r="N92" s="1"/>
      <c r="O92" s="1"/>
      <c r="P92" s="1"/>
      <c r="Q92" s="1"/>
      <c r="R92" s="1"/>
      <c r="S92" s="1"/>
      <c r="T92" s="1"/>
      <c r="U92" s="1"/>
      <c r="V92" s="1"/>
      <c r="W92" s="1"/>
      <c r="X92" s="1"/>
      <c r="Y92" s="1"/>
      <c r="Z92" s="1"/>
      <c r="AA92" s="1"/>
    </row>
    <row x14ac:dyDescent="0.25" r="93" customHeight="1" ht="18.75">
      <c r="A93" s="1"/>
      <c r="B93" s="168">
        <v>903</v>
      </c>
      <c r="C93" s="169" t="s">
        <v>352</v>
      </c>
      <c r="D93" s="165" t="s">
        <v>353</v>
      </c>
      <c r="E93" s="170" t="s">
        <v>354</v>
      </c>
      <c r="F93" s="1"/>
      <c r="G93" s="1"/>
      <c r="H93" s="1"/>
      <c r="I93" s="1"/>
      <c r="J93" s="1"/>
      <c r="K93" s="1"/>
      <c r="L93" s="1"/>
      <c r="M93" s="1"/>
      <c r="N93" s="1"/>
      <c r="O93" s="1"/>
      <c r="P93" s="1"/>
      <c r="Q93" s="1"/>
      <c r="R93" s="1"/>
      <c r="S93" s="1"/>
      <c r="T93" s="1"/>
      <c r="U93" s="1"/>
      <c r="V93" s="1"/>
      <c r="W93" s="1"/>
      <c r="X93" s="1"/>
      <c r="Y93" s="1"/>
      <c r="Z93" s="1"/>
      <c r="AA93" s="1"/>
    </row>
    <row x14ac:dyDescent="0.25" r="94" customHeight="1" ht="18.75">
      <c r="A94" s="1"/>
      <c r="B94" s="168">
        <v>1481</v>
      </c>
      <c r="C94" s="169" t="s">
        <v>355</v>
      </c>
      <c r="D94" s="165" t="s">
        <v>356</v>
      </c>
      <c r="E94" s="170" t="s">
        <v>357</v>
      </c>
      <c r="F94" s="1"/>
      <c r="G94" s="1"/>
      <c r="H94" s="1"/>
      <c r="I94" s="1"/>
      <c r="J94" s="1"/>
      <c r="K94" s="1"/>
      <c r="L94" s="1"/>
      <c r="M94" s="1"/>
      <c r="N94" s="1"/>
      <c r="O94" s="1"/>
      <c r="P94" s="1"/>
      <c r="Q94" s="1"/>
      <c r="R94" s="1"/>
      <c r="S94" s="1"/>
      <c r="T94" s="1"/>
      <c r="U94" s="1"/>
      <c r="V94" s="1"/>
      <c r="W94" s="1"/>
      <c r="X94" s="1"/>
      <c r="Y94" s="1"/>
      <c r="Z94" s="1"/>
      <c r="AA94" s="1"/>
    </row>
    <row x14ac:dyDescent="0.25" r="95" customHeight="1" ht="18.75">
      <c r="A95" s="1"/>
      <c r="B95" s="168">
        <v>1001</v>
      </c>
      <c r="C95" s="169" t="s">
        <v>358</v>
      </c>
      <c r="D95" s="165" t="s">
        <v>359</v>
      </c>
      <c r="E95" s="170" t="s">
        <v>360</v>
      </c>
      <c r="F95" s="1"/>
      <c r="G95" s="1"/>
      <c r="H95" s="1"/>
      <c r="I95" s="1"/>
      <c r="J95" s="1"/>
      <c r="K95" s="1"/>
      <c r="L95" s="1"/>
      <c r="M95" s="1"/>
      <c r="N95" s="1"/>
      <c r="O95" s="1"/>
      <c r="P95" s="1"/>
      <c r="Q95" s="1"/>
      <c r="R95" s="1"/>
      <c r="S95" s="1"/>
      <c r="T95" s="1"/>
      <c r="U95" s="1"/>
      <c r="V95" s="1"/>
      <c r="W95" s="1"/>
      <c r="X95" s="1"/>
      <c r="Y95" s="1"/>
      <c r="Z95" s="1"/>
      <c r="AA95" s="1"/>
    </row>
    <row x14ac:dyDescent="0.25" r="96" customHeight="1" ht="18.75">
      <c r="A96" s="1"/>
      <c r="B96" s="168">
        <v>1020</v>
      </c>
      <c r="C96" s="169" t="s">
        <v>361</v>
      </c>
      <c r="D96" s="165" t="s">
        <v>362</v>
      </c>
      <c r="E96" s="170" t="s">
        <v>363</v>
      </c>
      <c r="F96" s="1"/>
      <c r="G96" s="1"/>
      <c r="H96" s="1"/>
      <c r="I96" s="1"/>
      <c r="J96" s="1"/>
      <c r="K96" s="1"/>
      <c r="L96" s="1"/>
      <c r="M96" s="1"/>
      <c r="N96" s="1"/>
      <c r="O96" s="1"/>
      <c r="P96" s="1"/>
      <c r="Q96" s="1"/>
      <c r="R96" s="1"/>
      <c r="S96" s="1"/>
      <c r="T96" s="1"/>
      <c r="U96" s="1"/>
      <c r="V96" s="1"/>
      <c r="W96" s="1"/>
      <c r="X96" s="1"/>
      <c r="Y96" s="1"/>
      <c r="Z96" s="1"/>
      <c r="AA96" s="1"/>
    </row>
    <row x14ac:dyDescent="0.25" r="97" customHeight="1" ht="18.75">
      <c r="A97" s="1"/>
      <c r="B97" s="168">
        <v>1060</v>
      </c>
      <c r="C97" s="169" t="s">
        <v>364</v>
      </c>
      <c r="D97" s="165" t="s">
        <v>365</v>
      </c>
      <c r="E97" s="170" t="s">
        <v>366</v>
      </c>
      <c r="F97" s="1"/>
      <c r="G97" s="1"/>
      <c r="H97" s="1"/>
      <c r="I97" s="1"/>
      <c r="J97" s="1"/>
      <c r="K97" s="1"/>
      <c r="L97" s="1"/>
      <c r="M97" s="1"/>
      <c r="N97" s="1"/>
      <c r="O97" s="1"/>
      <c r="P97" s="1"/>
      <c r="Q97" s="1"/>
      <c r="R97" s="1"/>
      <c r="S97" s="1"/>
      <c r="T97" s="1"/>
      <c r="U97" s="1"/>
      <c r="V97" s="1"/>
      <c r="W97" s="1"/>
      <c r="X97" s="1"/>
      <c r="Y97" s="1"/>
      <c r="Z97" s="1"/>
      <c r="AA97" s="1"/>
    </row>
    <row x14ac:dyDescent="0.25" r="98" customHeight="1" ht="18.75">
      <c r="A98" s="1"/>
      <c r="B98" s="168">
        <v>1100</v>
      </c>
      <c r="C98" s="169" t="s">
        <v>367</v>
      </c>
      <c r="D98" s="174" t="s">
        <v>368</v>
      </c>
      <c r="E98" s="170" t="s">
        <v>369</v>
      </c>
      <c r="F98" s="1"/>
      <c r="G98" s="1"/>
      <c r="H98" s="1"/>
      <c r="I98" s="1"/>
      <c r="J98" s="1"/>
      <c r="K98" s="1"/>
      <c r="L98" s="1"/>
      <c r="M98" s="1"/>
      <c r="N98" s="1"/>
      <c r="O98" s="1"/>
      <c r="P98" s="1"/>
      <c r="Q98" s="1"/>
      <c r="R98" s="1"/>
      <c r="S98" s="1"/>
      <c r="T98" s="1"/>
      <c r="U98" s="1"/>
      <c r="V98" s="1"/>
      <c r="W98" s="1"/>
      <c r="X98" s="1"/>
      <c r="Y98" s="1"/>
      <c r="Z98" s="1"/>
      <c r="AA98" s="1"/>
    </row>
    <row x14ac:dyDescent="0.25" r="99" customHeight="1" ht="18.75">
      <c r="A99" s="1"/>
      <c r="B99" s="168">
        <v>1100</v>
      </c>
      <c r="C99" s="169" t="s">
        <v>370</v>
      </c>
      <c r="D99" s="165" t="s">
        <v>371</v>
      </c>
      <c r="E99" s="170" t="s">
        <v>372</v>
      </c>
      <c r="F99" s="1"/>
      <c r="G99" s="1"/>
      <c r="H99" s="1"/>
      <c r="I99" s="1"/>
      <c r="J99" s="1"/>
      <c r="K99" s="1"/>
      <c r="L99" s="1"/>
      <c r="M99" s="1"/>
      <c r="N99" s="1"/>
      <c r="O99" s="1"/>
      <c r="P99" s="1"/>
      <c r="Q99" s="1"/>
      <c r="R99" s="1"/>
      <c r="S99" s="1"/>
      <c r="T99" s="1"/>
      <c r="U99" s="1"/>
      <c r="V99" s="1"/>
      <c r="W99" s="1"/>
      <c r="X99" s="1"/>
      <c r="Y99" s="1"/>
      <c r="Z99" s="1"/>
      <c r="AA99" s="1"/>
    </row>
    <row x14ac:dyDescent="0.25" r="100" customHeight="1" ht="18.75">
      <c r="A100" s="1"/>
      <c r="B100" s="168">
        <v>1106</v>
      </c>
      <c r="C100" s="169" t="s">
        <v>373</v>
      </c>
      <c r="D100" s="165" t="s">
        <v>374</v>
      </c>
      <c r="E100" s="170" t="s">
        <v>375</v>
      </c>
      <c r="F100" s="1"/>
      <c r="G100" s="1"/>
      <c r="H100" s="1"/>
      <c r="I100" s="1"/>
      <c r="J100" s="1"/>
      <c r="K100" s="1"/>
      <c r="L100" s="1"/>
      <c r="M100" s="1"/>
      <c r="N100" s="1"/>
      <c r="O100" s="1"/>
      <c r="P100" s="1"/>
      <c r="Q100" s="1"/>
      <c r="R100" s="1"/>
      <c r="S100" s="1"/>
      <c r="T100" s="1"/>
      <c r="U100" s="1"/>
      <c r="V100" s="1"/>
      <c r="W100" s="1"/>
      <c r="X100" s="1"/>
      <c r="Y100" s="1"/>
      <c r="Z100" s="1"/>
      <c r="AA100" s="1"/>
    </row>
    <row x14ac:dyDescent="0.25" r="101" customHeight="1" ht="18.75">
      <c r="A101" s="1"/>
      <c r="B101" s="168">
        <v>1281</v>
      </c>
      <c r="C101" s="169" t="s">
        <v>376</v>
      </c>
      <c r="D101" s="165" t="s">
        <v>377</v>
      </c>
      <c r="E101" s="170" t="s">
        <v>378</v>
      </c>
      <c r="F101" s="1"/>
      <c r="G101" s="1"/>
      <c r="H101" s="1"/>
      <c r="I101" s="1"/>
      <c r="J101" s="1"/>
      <c r="K101" s="1"/>
      <c r="L101" s="1"/>
      <c r="M101" s="1"/>
      <c r="N101" s="1"/>
      <c r="O101" s="1"/>
      <c r="P101" s="1"/>
      <c r="Q101" s="1"/>
      <c r="R101" s="1"/>
      <c r="S101" s="1"/>
      <c r="T101" s="1"/>
      <c r="U101" s="1"/>
      <c r="V101" s="1"/>
      <c r="W101" s="1"/>
      <c r="X101" s="1"/>
      <c r="Y101" s="1"/>
      <c r="Z101" s="1"/>
      <c r="AA101" s="1"/>
    </row>
    <row x14ac:dyDescent="0.25" r="102" customHeight="1" ht="18.75">
      <c r="A102" s="1"/>
      <c r="B102" s="168">
        <v>1286</v>
      </c>
      <c r="C102" s="169" t="s">
        <v>379</v>
      </c>
      <c r="D102" s="165" t="s">
        <v>380</v>
      </c>
      <c r="E102" s="170" t="s">
        <v>381</v>
      </c>
      <c r="F102" s="1"/>
      <c r="G102" s="1"/>
      <c r="H102" s="1"/>
      <c r="I102" s="1"/>
      <c r="J102" s="1"/>
      <c r="K102" s="1"/>
      <c r="L102" s="1"/>
      <c r="M102" s="1"/>
      <c r="N102" s="1"/>
      <c r="O102" s="1"/>
      <c r="P102" s="1"/>
      <c r="Q102" s="1"/>
      <c r="R102" s="1"/>
      <c r="S102" s="1"/>
      <c r="T102" s="1"/>
      <c r="U102" s="1"/>
      <c r="V102" s="1"/>
      <c r="W102" s="1"/>
      <c r="X102" s="1"/>
      <c r="Y102" s="1"/>
      <c r="Z102" s="1"/>
      <c r="AA102" s="1"/>
    </row>
    <row x14ac:dyDescent="0.25" r="103" customHeight="1" ht="18.75">
      <c r="A103" s="1"/>
      <c r="B103" s="168">
        <v>998</v>
      </c>
      <c r="C103" s="169" t="s">
        <v>382</v>
      </c>
      <c r="D103" s="165" t="s">
        <v>383</v>
      </c>
      <c r="E103" s="170" t="s">
        <v>384</v>
      </c>
      <c r="F103" s="1"/>
      <c r="G103" s="1"/>
      <c r="H103" s="1"/>
      <c r="I103" s="1"/>
      <c r="J103" s="1"/>
      <c r="K103" s="1"/>
      <c r="L103" s="1"/>
      <c r="M103" s="1"/>
      <c r="N103" s="1"/>
      <c r="O103" s="1"/>
      <c r="P103" s="1"/>
      <c r="Q103" s="1"/>
      <c r="R103" s="1"/>
      <c r="S103" s="1"/>
      <c r="T103" s="1"/>
      <c r="U103" s="1"/>
      <c r="V103" s="1"/>
      <c r="W103" s="1"/>
      <c r="X103" s="1"/>
      <c r="Y103" s="1"/>
      <c r="Z103" s="1"/>
      <c r="AA103"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P45"/>
  <sheetViews>
    <sheetView workbookViewId="0"/>
  </sheetViews>
  <sheetFormatPr defaultRowHeight="15" x14ac:dyDescent="0.25"/>
  <cols>
    <col min="1" max="1" style="157" width="11.147857142857141" customWidth="1" bestFit="1"/>
    <col min="2" max="2" style="157" width="11.147857142857141" customWidth="1" bestFit="1"/>
    <col min="3" max="3" style="157" width="18.719285714285714" customWidth="1" bestFit="1"/>
    <col min="4" max="4" style="158" width="15.005" customWidth="1" bestFit="1"/>
    <col min="5" max="5" style="158" width="6.2907142857142855" customWidth="1" bestFit="1"/>
    <col min="6" max="6" style="158" width="6.005" customWidth="1" bestFit="1"/>
    <col min="7" max="7" style="158" width="9.862142857142858" customWidth="1" bestFit="1"/>
    <col min="8" max="8" style="158" width="10.719285714285713" customWidth="1" bestFit="1"/>
    <col min="9" max="9" style="158" width="9.43357142857143" customWidth="1" bestFit="1"/>
    <col min="10" max="10" style="158" width="7.862142857142857" customWidth="1" bestFit="1"/>
    <col min="11" max="11" style="158" width="11.005" customWidth="1" bestFit="1"/>
    <col min="12" max="12" style="158" width="9.719285714285713" customWidth="1" bestFit="1"/>
    <col min="13" max="13" style="158" width="13.862142857142858" customWidth="1" bestFit="1"/>
    <col min="14" max="14" style="158" width="9.719285714285713" customWidth="1" bestFit="1"/>
    <col min="15" max="15" style="158" width="9.719285714285713" customWidth="1" bestFit="1"/>
    <col min="16" max="16" style="158" width="9.719285714285713" customWidth="1" bestFit="1"/>
    <col min="17" max="17" style="158" width="9.005" customWidth="1" bestFit="1"/>
    <col min="18" max="18" style="158" width="6.719285714285714" customWidth="1" bestFit="1"/>
    <col min="19" max="19" style="158" width="10.005" customWidth="1" bestFit="1"/>
    <col min="20" max="20" style="158" width="7.147857142857143" customWidth="1" bestFit="1"/>
    <col min="21" max="21" style="158" width="10.719285714285713" customWidth="1" bestFit="1"/>
    <col min="22" max="22" style="158" width="8.862142857142858" customWidth="1" bestFit="1"/>
    <col min="23" max="23" style="158" width="12.862142857142858" customWidth="1" bestFit="1"/>
    <col min="24" max="24" style="158" width="7.2907142857142855" customWidth="1" bestFit="1"/>
    <col min="25" max="25" style="158" width="11.43357142857143" customWidth="1" bestFit="1"/>
    <col min="26" max="26" style="158" width="12.005" customWidth="1" bestFit="1"/>
    <col min="27" max="27" style="158" width="9.290714285714287" customWidth="1" bestFit="1"/>
    <col min="28" max="28" style="158" width="9.147857142857141" customWidth="1" bestFit="1"/>
    <col min="29" max="29" style="158" width="8.576428571428572" customWidth="1" bestFit="1"/>
    <col min="30" max="30" style="158" width="10.290714285714287" customWidth="1" bestFit="1"/>
    <col min="31" max="31" style="158" width="10.147857142857141" customWidth="1" bestFit="1"/>
    <col min="32" max="32" style="159" width="11.290714285714287" customWidth="1" bestFit="1"/>
    <col min="33" max="33" style="158" width="8.719285714285713" customWidth="1" bestFit="1"/>
    <col min="34" max="34" style="158" width="11.005" customWidth="1" bestFit="1"/>
    <col min="35" max="35" style="157" width="12.147857142857141" customWidth="1" bestFit="1"/>
    <col min="36" max="36" style="157" width="12.290714285714287" customWidth="1" bestFit="1"/>
    <col min="37" max="37" style="157" width="10.862142857142858" customWidth="1" bestFit="1"/>
    <col min="38" max="38" style="157" width="9.719285714285713" customWidth="1" bestFit="1"/>
    <col min="39" max="39" style="157" width="7.719285714285714" customWidth="1" bestFit="1"/>
    <col min="40" max="40" style="157" width="9.43357142857143" customWidth="1" bestFit="1"/>
    <col min="41" max="41" style="157" width="8.719285714285713" customWidth="1" bestFit="1"/>
    <col min="42" max="42" style="157" width="7.719285714285714" customWidth="1" bestFit="1"/>
    <col min="43" max="43" style="157" width="7.719285714285714" customWidth="1" bestFit="1"/>
    <col min="44" max="44" style="157" width="7.719285714285714" customWidth="1" bestFit="1"/>
    <col min="45" max="45" style="157" width="7.719285714285714" customWidth="1" bestFit="1"/>
    <col min="46" max="46" style="157" width="7.719285714285714" customWidth="1" bestFit="1"/>
    <col min="47" max="47" style="157" width="11.290714285714287" customWidth="1" bestFit="1"/>
    <col min="48" max="48" style="159" width="7.719285714285714" customWidth="1" bestFit="1"/>
    <col min="49" max="49" style="157" width="11.43357142857143" customWidth="1" bestFit="1"/>
    <col min="50" max="50" style="157" width="7.719285714285714" customWidth="1" bestFit="1"/>
    <col min="51" max="51" style="157" width="7.719285714285714" customWidth="1" bestFit="1"/>
    <col min="52" max="52" style="157" width="9.862142857142858" customWidth="1" bestFit="1"/>
    <col min="53" max="53" style="157" width="8.43357142857143" customWidth="1" bestFit="1"/>
    <col min="54" max="54" style="157" width="9.147857142857141" customWidth="1" bestFit="1"/>
    <col min="55" max="55" style="157" width="9.147857142857141" customWidth="1" bestFit="1"/>
    <col min="56" max="56" style="157" width="16.005" customWidth="1" bestFit="1"/>
    <col min="57" max="57" style="157" width="9.147857142857141" customWidth="1" bestFit="1"/>
    <col min="58" max="58" style="157" width="9.147857142857141" customWidth="1" bestFit="1"/>
    <col min="59" max="59" style="157" width="11.862142857142858" customWidth="1" bestFit="1"/>
    <col min="60" max="60" style="157" width="9.147857142857141" customWidth="1" bestFit="1"/>
    <col min="61" max="61" style="157" width="9.147857142857141" customWidth="1" bestFit="1"/>
    <col min="62" max="62" style="157" width="11.005" customWidth="1" bestFit="1"/>
    <col min="63" max="63" style="159" width="9.147857142857141" customWidth="1" bestFit="1"/>
    <col min="64" max="64" style="157" width="11.43357142857143" customWidth="1" bestFit="1"/>
    <col min="65" max="65" style="157" width="9.147857142857141" customWidth="1" bestFit="1"/>
    <col min="66" max="66" style="157" width="9.147857142857141" customWidth="1" bestFit="1"/>
    <col min="67" max="67" style="157" width="9.147857142857141" customWidth="1" bestFit="1"/>
    <col min="68" max="68" style="157" width="6.005" customWidth="1" bestFit="1"/>
  </cols>
  <sheetData>
    <row x14ac:dyDescent="0.25" r="1" customHeight="1" ht="18.75">
      <c r="A1" s="1"/>
      <c r="B1" s="1"/>
      <c r="C1" s="2"/>
      <c r="D1" s="3"/>
      <c r="E1" s="4"/>
      <c r="F1" s="3"/>
      <c r="G1" s="4"/>
      <c r="H1" s="4"/>
      <c r="I1" s="4"/>
      <c r="J1" s="4"/>
      <c r="K1" s="4"/>
      <c r="L1" s="4"/>
      <c r="M1" s="4"/>
      <c r="N1" s="4"/>
      <c r="O1" s="3"/>
      <c r="P1" s="4"/>
      <c r="Q1" s="3"/>
      <c r="R1" s="4"/>
      <c r="S1" s="4"/>
      <c r="T1" s="4"/>
      <c r="U1" s="4"/>
      <c r="V1" s="4"/>
      <c r="W1" s="4"/>
      <c r="X1" s="4"/>
      <c r="Y1" s="3"/>
      <c r="Z1" s="3"/>
      <c r="AA1" s="4"/>
      <c r="AB1" s="3"/>
      <c r="AC1" s="3"/>
      <c r="AD1" s="4"/>
      <c r="AE1" s="4"/>
      <c r="AF1" s="3"/>
      <c r="AG1" s="4"/>
      <c r="AH1" s="4"/>
      <c r="AI1" s="1"/>
      <c r="AJ1" s="1"/>
      <c r="AK1" s="1"/>
      <c r="AL1" s="1"/>
      <c r="AM1" s="1"/>
      <c r="AN1" s="1"/>
      <c r="AO1" s="1"/>
      <c r="AP1" s="1"/>
      <c r="AQ1" s="1"/>
      <c r="AR1" s="1"/>
      <c r="AS1" s="1"/>
      <c r="AT1" s="1"/>
      <c r="AU1" s="1"/>
      <c r="AV1" s="3"/>
      <c r="AW1" s="1"/>
      <c r="AX1" s="1"/>
      <c r="AY1" s="1"/>
      <c r="AZ1" s="1"/>
      <c r="BA1" s="1"/>
      <c r="BB1" s="1"/>
      <c r="BC1" s="1"/>
      <c r="BD1" s="1"/>
      <c r="BE1" s="1"/>
      <c r="BF1" s="1"/>
      <c r="BG1" s="1"/>
      <c r="BH1" s="1"/>
      <c r="BI1" s="1"/>
      <c r="BJ1" s="1"/>
      <c r="BK1" s="3"/>
      <c r="BL1" s="1"/>
      <c r="BM1" s="1"/>
      <c r="BN1" s="1"/>
      <c r="BO1" s="1"/>
      <c r="BP1" s="1"/>
    </row>
    <row x14ac:dyDescent="0.25" r="2" customHeight="1" ht="33.75">
      <c r="A2" s="1"/>
      <c r="B2" s="1"/>
      <c r="C2" s="1"/>
      <c r="D2" s="5" t="s">
        <v>0</v>
      </c>
      <c r="E2" s="6"/>
      <c r="F2" s="7"/>
      <c r="G2" s="6"/>
      <c r="H2" s="6"/>
      <c r="I2" s="6"/>
      <c r="J2" s="6"/>
      <c r="K2" s="6"/>
      <c r="L2" s="6"/>
      <c r="M2" s="6"/>
      <c r="N2" s="6"/>
      <c r="O2" s="7"/>
      <c r="P2" s="6"/>
      <c r="Q2" s="7"/>
      <c r="R2" s="6"/>
      <c r="S2" s="6"/>
      <c r="T2" s="6"/>
      <c r="U2" s="6"/>
      <c r="V2" s="6"/>
      <c r="W2" s="6"/>
      <c r="X2" s="6"/>
      <c r="Y2" s="7"/>
      <c r="Z2" s="7"/>
      <c r="AA2" s="6"/>
      <c r="AB2" s="7"/>
      <c r="AC2" s="7"/>
      <c r="AD2" s="6"/>
      <c r="AE2" s="6"/>
      <c r="AF2" s="7"/>
      <c r="AG2" s="6"/>
      <c r="AH2" s="6"/>
      <c r="AI2" s="8"/>
      <c r="AJ2" s="8"/>
      <c r="AK2" s="8"/>
      <c r="AL2" s="8"/>
      <c r="AM2" s="8"/>
      <c r="AN2" s="8"/>
      <c r="AO2" s="8"/>
      <c r="AP2" s="8"/>
      <c r="AQ2" s="8"/>
      <c r="AR2" s="8"/>
      <c r="AS2" s="8"/>
      <c r="AT2" s="8"/>
      <c r="AU2" s="8"/>
      <c r="AV2" s="7"/>
      <c r="AW2" s="8"/>
      <c r="AX2" s="8"/>
      <c r="AY2" s="8"/>
      <c r="AZ2" s="9"/>
      <c r="BA2" s="1"/>
      <c r="BB2" s="1"/>
      <c r="BC2" s="1"/>
      <c r="BD2" s="1"/>
      <c r="BE2" s="1"/>
      <c r="BF2" s="1"/>
      <c r="BG2" s="1"/>
      <c r="BH2" s="1"/>
      <c r="BI2" s="1"/>
      <c r="BJ2" s="1"/>
      <c r="BK2" s="3"/>
      <c r="BL2" s="1"/>
      <c r="BM2" s="1"/>
      <c r="BN2" s="1"/>
      <c r="BO2" s="1"/>
      <c r="BP2" s="1"/>
    </row>
    <row x14ac:dyDescent="0.25" r="3" customHeight="1" ht="33.75">
      <c r="A3" s="1"/>
      <c r="B3" s="1"/>
      <c r="C3" s="1"/>
      <c r="D3" s="10"/>
      <c r="E3" s="11"/>
      <c r="F3" s="12"/>
      <c r="G3" s="11"/>
      <c r="H3" s="11"/>
      <c r="I3" s="11"/>
      <c r="J3" s="11"/>
      <c r="K3" s="11"/>
      <c r="L3" s="11"/>
      <c r="M3" s="11"/>
      <c r="N3" s="11"/>
      <c r="O3" s="12"/>
      <c r="P3" s="11"/>
      <c r="Q3" s="12"/>
      <c r="R3" s="11"/>
      <c r="S3" s="11"/>
      <c r="T3" s="11"/>
      <c r="U3" s="11"/>
      <c r="V3" s="11"/>
      <c r="W3" s="11"/>
      <c r="X3" s="11"/>
      <c r="Y3" s="12"/>
      <c r="Z3" s="12"/>
      <c r="AA3" s="11"/>
      <c r="AB3" s="12"/>
      <c r="AC3" s="12"/>
      <c r="AD3" s="11"/>
      <c r="AE3" s="11"/>
      <c r="AF3" s="12"/>
      <c r="AG3" s="11"/>
      <c r="AH3" s="11"/>
      <c r="AI3" s="13"/>
      <c r="AJ3" s="13"/>
      <c r="AK3" s="13"/>
      <c r="AL3" s="13"/>
      <c r="AM3" s="13"/>
      <c r="AN3" s="13"/>
      <c r="AO3" s="13"/>
      <c r="AP3" s="13"/>
      <c r="AQ3" s="13"/>
      <c r="AR3" s="13"/>
      <c r="AS3" s="13"/>
      <c r="AT3" s="13"/>
      <c r="AU3" s="13"/>
      <c r="AV3" s="12"/>
      <c r="AW3" s="13"/>
      <c r="AX3" s="13"/>
      <c r="AY3" s="13"/>
      <c r="AZ3" s="14"/>
      <c r="BA3" s="1"/>
      <c r="BB3" s="1"/>
      <c r="BC3" s="1"/>
      <c r="BD3" s="1"/>
      <c r="BE3" s="1"/>
      <c r="BF3" s="1"/>
      <c r="BG3" s="1"/>
      <c r="BH3" s="1"/>
      <c r="BI3" s="1"/>
      <c r="BJ3" s="1"/>
      <c r="BK3" s="3"/>
      <c r="BL3" s="1"/>
      <c r="BM3" s="1"/>
      <c r="BN3" s="1"/>
      <c r="BO3" s="1"/>
      <c r="BP3" s="1"/>
    </row>
    <row x14ac:dyDescent="0.25" r="4" customHeight="1" ht="18.75">
      <c r="A4" s="1"/>
      <c r="B4" s="1"/>
      <c r="C4" s="1"/>
      <c r="D4" s="3"/>
      <c r="E4" s="4"/>
      <c r="F4" s="3"/>
      <c r="G4" s="4"/>
      <c r="H4" s="4"/>
      <c r="I4" s="4"/>
      <c r="J4" s="4"/>
      <c r="K4" s="4"/>
      <c r="L4" s="4"/>
      <c r="M4" s="4"/>
      <c r="N4" s="4"/>
      <c r="O4" s="3"/>
      <c r="P4" s="4"/>
      <c r="Q4" s="3"/>
      <c r="R4" s="4"/>
      <c r="S4" s="4"/>
      <c r="T4" s="4"/>
      <c r="U4" s="4"/>
      <c r="V4" s="4"/>
      <c r="W4" s="4"/>
      <c r="X4" s="4"/>
      <c r="Y4" s="3"/>
      <c r="Z4" s="3"/>
      <c r="AA4" s="4"/>
      <c r="AB4" s="3"/>
      <c r="AC4" s="3"/>
      <c r="AD4" s="4"/>
      <c r="AE4" s="4"/>
      <c r="AF4" s="3"/>
      <c r="AG4" s="4"/>
      <c r="AH4" s="4"/>
      <c r="AI4" s="1"/>
      <c r="AJ4" s="1"/>
      <c r="AK4" s="1"/>
      <c r="AL4" s="1"/>
      <c r="AM4" s="1"/>
      <c r="AN4" s="1"/>
      <c r="AO4" s="1"/>
      <c r="AP4" s="1"/>
      <c r="AQ4" s="1"/>
      <c r="AR4" s="1"/>
      <c r="AS4" s="1"/>
      <c r="AT4" s="1"/>
      <c r="AU4" s="1"/>
      <c r="AV4" s="3"/>
      <c r="AW4" s="1"/>
      <c r="AX4" s="1"/>
      <c r="AY4" s="1"/>
      <c r="AZ4" s="1"/>
      <c r="BA4" s="1"/>
      <c r="BB4" s="1"/>
      <c r="BC4" s="1"/>
      <c r="BD4" s="1"/>
      <c r="BE4" s="1"/>
      <c r="BF4" s="1"/>
      <c r="BG4" s="1"/>
      <c r="BH4" s="1"/>
      <c r="BI4" s="1"/>
      <c r="BJ4" s="1"/>
      <c r="BK4" s="3"/>
      <c r="BL4" s="1"/>
      <c r="BM4" s="1"/>
      <c r="BN4" s="1"/>
      <c r="BO4" s="1"/>
      <c r="BP4" s="1"/>
    </row>
    <row x14ac:dyDescent="0.25" r="5" customHeight="1" ht="18.75">
      <c r="A5" s="1"/>
      <c r="B5" s="15"/>
      <c r="C5" s="15"/>
      <c r="D5" s="16"/>
      <c r="E5" s="17"/>
      <c r="F5" s="16"/>
      <c r="G5" s="17"/>
      <c r="H5" s="17"/>
      <c r="I5" s="17"/>
      <c r="J5" s="17"/>
      <c r="K5" s="17"/>
      <c r="L5" s="17"/>
      <c r="M5" s="17"/>
      <c r="N5" s="17"/>
      <c r="O5" s="16"/>
      <c r="P5" s="17"/>
      <c r="Q5" s="16"/>
      <c r="R5" s="17"/>
      <c r="S5" s="17"/>
      <c r="T5" s="17"/>
      <c r="U5" s="17"/>
      <c r="V5" s="17"/>
      <c r="W5" s="17"/>
      <c r="X5" s="17"/>
      <c r="Y5" s="16"/>
      <c r="Z5" s="16"/>
      <c r="AA5" s="17"/>
      <c r="AB5" s="16"/>
      <c r="AC5" s="16"/>
      <c r="AD5" s="17"/>
      <c r="AE5" s="17"/>
      <c r="AF5" s="16"/>
      <c r="AG5" s="17"/>
      <c r="AH5" s="17"/>
      <c r="AI5" s="15"/>
      <c r="AJ5" s="15"/>
      <c r="AK5" s="15"/>
      <c r="AL5" s="15"/>
      <c r="AM5" s="15"/>
      <c r="AN5" s="15"/>
      <c r="AO5" s="15"/>
      <c r="AP5" s="15"/>
      <c r="AQ5" s="15"/>
      <c r="AR5" s="15"/>
      <c r="AS5" s="15"/>
      <c r="AT5" s="15"/>
      <c r="AU5" s="15"/>
      <c r="AV5" s="16"/>
      <c r="AW5" s="15"/>
      <c r="AX5" s="15"/>
      <c r="AY5" s="15"/>
      <c r="AZ5" s="15"/>
      <c r="BA5" s="15"/>
      <c r="BB5" s="15"/>
      <c r="BC5" s="1"/>
      <c r="BD5" s="1"/>
      <c r="BE5" s="1"/>
      <c r="BF5" s="1"/>
      <c r="BG5" s="1"/>
      <c r="BH5" s="1"/>
      <c r="BI5" s="1"/>
      <c r="BJ5" s="1"/>
      <c r="BK5" s="3"/>
      <c r="BL5" s="1"/>
      <c r="BM5" s="1"/>
      <c r="BN5" s="1"/>
      <c r="BO5" s="1"/>
      <c r="BP5" s="1"/>
    </row>
    <row x14ac:dyDescent="0.25" r="6" customHeight="1" ht="18.75">
      <c r="A6" s="1"/>
      <c r="B6" s="15"/>
      <c r="C6" s="15"/>
      <c r="D6" s="18"/>
      <c r="E6" s="17"/>
      <c r="F6" s="16"/>
      <c r="G6" s="17"/>
      <c r="H6" s="17"/>
      <c r="I6" s="17"/>
      <c r="J6" s="17"/>
      <c r="K6" s="17"/>
      <c r="L6" s="17"/>
      <c r="M6" s="17"/>
      <c r="N6" s="17"/>
      <c r="O6" s="16"/>
      <c r="P6" s="17"/>
      <c r="Q6" s="16"/>
      <c r="R6" s="17"/>
      <c r="S6" s="17"/>
      <c r="T6" s="17"/>
      <c r="U6" s="17"/>
      <c r="V6" s="17"/>
      <c r="W6" s="17"/>
      <c r="X6" s="17"/>
      <c r="Y6" s="16"/>
      <c r="Z6" s="16"/>
      <c r="AA6" s="17"/>
      <c r="AB6" s="16"/>
      <c r="AC6" s="16"/>
      <c r="AD6" s="17"/>
      <c r="AE6" s="17"/>
      <c r="AF6" s="16"/>
      <c r="AG6" s="17"/>
      <c r="AH6" s="17"/>
      <c r="AI6" s="15"/>
      <c r="AJ6" s="15"/>
      <c r="AK6" s="15"/>
      <c r="AL6" s="15"/>
      <c r="AM6" s="15"/>
      <c r="AN6" s="15"/>
      <c r="AO6" s="15"/>
      <c r="AP6" s="15"/>
      <c r="AQ6" s="15"/>
      <c r="AR6" s="15"/>
      <c r="AS6" s="15"/>
      <c r="AT6" s="15"/>
      <c r="AU6" s="15"/>
      <c r="AV6" s="16"/>
      <c r="AW6" s="15"/>
      <c r="AX6" s="15"/>
      <c r="AY6" s="15"/>
      <c r="AZ6" s="15"/>
      <c r="BA6" s="15"/>
      <c r="BB6" s="15"/>
      <c r="BC6" s="1"/>
      <c r="BD6" s="1"/>
      <c r="BE6" s="1"/>
      <c r="BF6" s="1"/>
      <c r="BG6" s="1"/>
      <c r="BH6" s="1"/>
      <c r="BI6" s="1"/>
      <c r="BJ6" s="1"/>
      <c r="BK6" s="3"/>
      <c r="BL6" s="1"/>
      <c r="BM6" s="1"/>
      <c r="BN6" s="1"/>
      <c r="BO6" s="1"/>
      <c r="BP6" s="1"/>
    </row>
    <row x14ac:dyDescent="0.25" r="7" customHeight="1" ht="18.75">
      <c r="A7" s="1"/>
      <c r="B7" s="15"/>
      <c r="C7" s="1"/>
      <c r="D7" s="3"/>
      <c r="E7" s="4"/>
      <c r="F7" s="3"/>
      <c r="G7" s="4"/>
      <c r="H7" s="4"/>
      <c r="I7" s="4"/>
      <c r="J7" s="4"/>
      <c r="K7" s="4"/>
      <c r="L7" s="4"/>
      <c r="M7" s="4"/>
      <c r="N7" s="4"/>
      <c r="O7" s="3"/>
      <c r="P7" s="4"/>
      <c r="Q7" s="3"/>
      <c r="R7" s="4"/>
      <c r="S7" s="4"/>
      <c r="T7" s="4"/>
      <c r="U7" s="4"/>
      <c r="V7" s="4"/>
      <c r="W7" s="4"/>
      <c r="X7" s="4"/>
      <c r="Y7" s="3"/>
      <c r="Z7" s="3"/>
      <c r="AA7" s="4"/>
      <c r="AB7" s="3"/>
      <c r="AC7" s="3"/>
      <c r="AD7" s="4"/>
      <c r="AE7" s="4"/>
      <c r="AF7" s="3"/>
      <c r="AG7" s="4"/>
      <c r="AH7" s="4"/>
      <c r="AI7" s="1"/>
      <c r="AJ7" s="1"/>
      <c r="AK7" s="1"/>
      <c r="AL7" s="1"/>
      <c r="AM7" s="1"/>
      <c r="AN7" s="1"/>
      <c r="AO7" s="1"/>
      <c r="AP7" s="1"/>
      <c r="AQ7" s="1"/>
      <c r="AR7" s="1"/>
      <c r="AS7" s="1"/>
      <c r="AT7" s="1"/>
      <c r="AU7" s="1"/>
      <c r="AV7" s="3"/>
      <c r="AW7" s="1"/>
      <c r="AX7" s="1"/>
      <c r="AY7" s="1"/>
      <c r="AZ7" s="1"/>
      <c r="BA7" s="1"/>
      <c r="BB7" s="15"/>
      <c r="BC7" s="1"/>
      <c r="BD7" s="1"/>
      <c r="BE7" s="1"/>
      <c r="BF7" s="1"/>
      <c r="BG7" s="1"/>
      <c r="BH7" s="1"/>
      <c r="BI7" s="1"/>
      <c r="BJ7" s="1"/>
      <c r="BK7" s="3"/>
      <c r="BL7" s="1"/>
      <c r="BM7" s="1"/>
      <c r="BN7" s="1"/>
      <c r="BO7" s="1"/>
      <c r="BP7" s="1"/>
    </row>
    <row x14ac:dyDescent="0.25" r="8" customHeight="1" ht="18.75">
      <c r="A8" s="1"/>
      <c r="B8" s="15"/>
      <c r="C8" s="1"/>
      <c r="D8" s="3"/>
      <c r="E8" s="4"/>
      <c r="F8" s="3"/>
      <c r="G8" s="4"/>
      <c r="H8" s="4"/>
      <c r="I8" s="4"/>
      <c r="J8" s="4"/>
      <c r="K8" s="4"/>
      <c r="L8" s="4"/>
      <c r="M8" s="4"/>
      <c r="N8" s="4"/>
      <c r="O8" s="3"/>
      <c r="P8" s="4"/>
      <c r="Q8" s="3"/>
      <c r="R8" s="4"/>
      <c r="S8" s="4"/>
      <c r="T8" s="4"/>
      <c r="U8" s="4"/>
      <c r="V8" s="4"/>
      <c r="W8" s="4"/>
      <c r="X8" s="4"/>
      <c r="Y8" s="3"/>
      <c r="Z8" s="3"/>
      <c r="AA8" s="4"/>
      <c r="AB8" s="3"/>
      <c r="AC8" s="3"/>
      <c r="AD8" s="4"/>
      <c r="AE8" s="4"/>
      <c r="AF8" s="3"/>
      <c r="AG8" s="4"/>
      <c r="AH8" s="4"/>
      <c r="AI8" s="1"/>
      <c r="AJ8" s="1"/>
      <c r="AK8" s="1"/>
      <c r="AL8" s="1"/>
      <c r="AM8" s="1"/>
      <c r="AN8" s="1"/>
      <c r="AO8" s="1"/>
      <c r="AP8" s="1"/>
      <c r="AQ8" s="1"/>
      <c r="AR8" s="1"/>
      <c r="AS8" s="1"/>
      <c r="AT8" s="1"/>
      <c r="AU8" s="1"/>
      <c r="AV8" s="3"/>
      <c r="AW8" s="1"/>
      <c r="AX8" s="1"/>
      <c r="AY8" s="1"/>
      <c r="AZ8" s="1"/>
      <c r="BA8" s="1"/>
      <c r="BB8" s="15"/>
      <c r="BC8" s="1"/>
      <c r="BD8" s="1"/>
      <c r="BE8" s="1"/>
      <c r="BF8" s="1"/>
      <c r="BG8" s="1"/>
      <c r="BH8" s="1"/>
      <c r="BI8" s="1"/>
      <c r="BJ8" s="1"/>
      <c r="BK8" s="3"/>
      <c r="BL8" s="1"/>
      <c r="BM8" s="1"/>
      <c r="BN8" s="1"/>
      <c r="BO8" s="1"/>
      <c r="BP8" s="1"/>
    </row>
    <row x14ac:dyDescent="0.25" r="9" customHeight="1" ht="18.75" hidden="1">
      <c r="A9" s="1"/>
      <c r="B9" s="15"/>
      <c r="C9" s="19" t="s">
        <v>1</v>
      </c>
      <c r="D9" s="20"/>
      <c r="E9" s="21"/>
      <c r="F9" s="20"/>
      <c r="G9" s="21"/>
      <c r="H9" s="21"/>
      <c r="I9" s="21"/>
      <c r="J9" s="21"/>
      <c r="K9" s="21"/>
      <c r="L9" s="21"/>
      <c r="M9" s="21"/>
      <c r="N9" s="21"/>
      <c r="O9" s="20"/>
      <c r="P9" s="21"/>
      <c r="Q9" s="20"/>
      <c r="R9" s="21"/>
      <c r="S9" s="21"/>
      <c r="T9" s="21"/>
      <c r="U9" s="21"/>
      <c r="V9" s="21"/>
      <c r="W9" s="21"/>
      <c r="X9" s="21"/>
      <c r="Y9" s="20"/>
      <c r="Z9" s="20"/>
      <c r="AA9" s="21"/>
      <c r="AB9" s="20"/>
      <c r="AC9" s="20"/>
      <c r="AD9" s="21"/>
      <c r="AE9" s="21"/>
      <c r="AF9" s="20"/>
      <c r="AG9" s="21"/>
      <c r="AH9" s="4"/>
      <c r="AI9" s="1"/>
      <c r="AJ9" s="1"/>
      <c r="AK9" s="1"/>
      <c r="AL9" s="1"/>
      <c r="AM9" s="1"/>
      <c r="AN9" s="1"/>
      <c r="AO9" s="1"/>
      <c r="AP9" s="1"/>
      <c r="AQ9" s="1"/>
      <c r="AR9" s="1"/>
      <c r="AS9" s="1"/>
      <c r="AT9" s="1"/>
      <c r="AU9" s="1"/>
      <c r="AV9" s="3"/>
      <c r="AW9" s="1"/>
      <c r="AX9" s="1"/>
      <c r="AY9" s="1"/>
      <c r="AZ9" s="1"/>
      <c r="BA9" s="1"/>
      <c r="BB9" s="15"/>
      <c r="BC9" s="1"/>
      <c r="BD9" s="1"/>
      <c r="BE9" s="1"/>
      <c r="BF9" s="1"/>
      <c r="BG9" s="1"/>
      <c r="BH9" s="1"/>
      <c r="BI9" s="1"/>
      <c r="BJ9" s="1"/>
      <c r="BK9" s="3"/>
      <c r="BL9" s="1"/>
      <c r="BM9" s="1"/>
      <c r="BN9" s="1"/>
      <c r="BO9" s="1"/>
      <c r="BP9" s="1"/>
    </row>
    <row x14ac:dyDescent="0.25" r="10" customHeight="1" ht="18.75" hidden="1">
      <c r="A10" s="1"/>
      <c r="B10" s="15"/>
      <c r="C10" s="22"/>
      <c r="D10" s="23" t="s">
        <v>2</v>
      </c>
      <c r="E10" s="23" t="s">
        <v>3</v>
      </c>
      <c r="F10" s="23" t="s">
        <v>4</v>
      </c>
      <c r="G10" s="23" t="s">
        <v>5</v>
      </c>
      <c r="H10" s="23" t="s">
        <v>6</v>
      </c>
      <c r="I10" s="23" t="s">
        <v>7</v>
      </c>
      <c r="J10" s="23" t="s">
        <v>8</v>
      </c>
      <c r="K10" s="23" t="s">
        <v>9</v>
      </c>
      <c r="L10" s="23" t="s">
        <v>10</v>
      </c>
      <c r="M10" s="23" t="s">
        <v>11</v>
      </c>
      <c r="N10" s="23" t="s">
        <v>12</v>
      </c>
      <c r="O10" s="23" t="s">
        <v>13</v>
      </c>
      <c r="P10" s="23" t="s">
        <v>14</v>
      </c>
      <c r="Q10" s="23" t="s">
        <v>15</v>
      </c>
      <c r="R10" s="23" t="s">
        <v>16</v>
      </c>
      <c r="S10" s="23" t="s">
        <v>17</v>
      </c>
      <c r="T10" s="23" t="s">
        <v>18</v>
      </c>
      <c r="U10" s="23" t="s">
        <v>19</v>
      </c>
      <c r="V10" s="23" t="s">
        <v>20</v>
      </c>
      <c r="W10" s="23" t="s">
        <v>21</v>
      </c>
      <c r="X10" s="23" t="s">
        <v>22</v>
      </c>
      <c r="Y10" s="23" t="s">
        <v>23</v>
      </c>
      <c r="Z10" s="23" t="s">
        <v>24</v>
      </c>
      <c r="AA10" s="23" t="s">
        <v>25</v>
      </c>
      <c r="AB10" s="23" t="s">
        <v>26</v>
      </c>
      <c r="AC10" s="23" t="s">
        <v>27</v>
      </c>
      <c r="AD10" s="23" t="s">
        <v>28</v>
      </c>
      <c r="AE10" s="23" t="s">
        <v>29</v>
      </c>
      <c r="AF10" s="3"/>
      <c r="AG10" s="4"/>
      <c r="AH10" s="4"/>
      <c r="AI10" s="1"/>
      <c r="AJ10" s="1"/>
      <c r="AK10" s="1"/>
      <c r="AL10" s="1"/>
      <c r="AM10" s="1"/>
      <c r="AN10" s="1"/>
      <c r="AO10" s="1"/>
      <c r="AP10" s="1"/>
      <c r="AQ10" s="1"/>
      <c r="AR10" s="1"/>
      <c r="AS10" s="1"/>
      <c r="AT10" s="1"/>
      <c r="AU10" s="1"/>
      <c r="AV10" s="3"/>
      <c r="AW10" s="1"/>
      <c r="AX10" s="1"/>
      <c r="AY10" s="1"/>
      <c r="AZ10" s="1"/>
      <c r="BA10" s="1"/>
      <c r="BB10" s="15"/>
      <c r="BC10" s="1"/>
      <c r="BD10" s="1"/>
      <c r="BE10" s="1"/>
      <c r="BF10" s="1"/>
      <c r="BG10" s="1"/>
      <c r="BH10" s="1"/>
      <c r="BI10" s="1"/>
      <c r="BJ10" s="1"/>
      <c r="BK10" s="3"/>
      <c r="BL10" s="1"/>
      <c r="BM10" s="1"/>
      <c r="BN10" s="1"/>
      <c r="BO10" s="1"/>
      <c r="BP10" s="1"/>
    </row>
    <row x14ac:dyDescent="0.25" r="11" customHeight="1" ht="18.75" hidden="1">
      <c r="A11" s="1"/>
      <c r="B11" s="15"/>
      <c r="C11" s="24" t="s">
        <v>30</v>
      </c>
      <c r="D11" s="25" t="s">
        <v>31</v>
      </c>
      <c r="E11" s="25" t="s">
        <v>32</v>
      </c>
      <c r="F11" s="25" t="s">
        <v>33</v>
      </c>
      <c r="G11" s="25" t="s">
        <v>34</v>
      </c>
      <c r="H11" s="25" t="s">
        <v>35</v>
      </c>
      <c r="I11" s="25" t="s">
        <v>36</v>
      </c>
      <c r="J11" s="25" t="s">
        <v>37</v>
      </c>
      <c r="K11" s="25" t="s">
        <v>38</v>
      </c>
      <c r="L11" s="25" t="s">
        <v>39</v>
      </c>
      <c r="M11" s="25" t="s">
        <v>40</v>
      </c>
      <c r="N11" s="25" t="s">
        <v>41</v>
      </c>
      <c r="O11" s="25" t="s">
        <v>42</v>
      </c>
      <c r="P11" s="25" t="s">
        <v>43</v>
      </c>
      <c r="Q11" s="25" t="s">
        <v>44</v>
      </c>
      <c r="R11" s="25" t="s">
        <v>45</v>
      </c>
      <c r="S11" s="25" t="s">
        <v>46</v>
      </c>
      <c r="T11" s="25" t="s">
        <v>47</v>
      </c>
      <c r="U11" s="25" t="s">
        <v>48</v>
      </c>
      <c r="V11" s="25" t="s">
        <v>49</v>
      </c>
      <c r="W11" s="25" t="s">
        <v>50</v>
      </c>
      <c r="X11" s="25" t="s">
        <v>51</v>
      </c>
      <c r="Y11" s="25" t="s">
        <v>52</v>
      </c>
      <c r="Z11" s="25" t="s">
        <v>53</v>
      </c>
      <c r="AA11" s="25" t="s">
        <v>54</v>
      </c>
      <c r="AB11" s="25" t="s">
        <v>55</v>
      </c>
      <c r="AC11" s="25" t="s">
        <v>56</v>
      </c>
      <c r="AD11" s="25" t="s">
        <v>57</v>
      </c>
      <c r="AE11" s="25" t="s">
        <v>58</v>
      </c>
      <c r="AF11" s="26">
        <v>0</v>
      </c>
      <c r="AG11" s="27" t="s">
        <v>59</v>
      </c>
      <c r="AH11" s="4"/>
      <c r="AI11" s="1"/>
      <c r="AJ11" s="1"/>
      <c r="AK11" s="1"/>
      <c r="AL11" s="1"/>
      <c r="AM11" s="1"/>
      <c r="AN11" s="1"/>
      <c r="AO11" s="1"/>
      <c r="AP11" s="1"/>
      <c r="AQ11" s="1"/>
      <c r="AR11" s="1"/>
      <c r="AS11" s="1"/>
      <c r="AT11" s="1"/>
      <c r="AU11" s="1"/>
      <c r="AV11" s="3"/>
      <c r="AW11" s="1"/>
      <c r="AX11" s="1"/>
      <c r="AY11" s="1"/>
      <c r="AZ11" s="1"/>
      <c r="BA11" s="1"/>
      <c r="BB11" s="15"/>
      <c r="BC11" s="1"/>
      <c r="BD11" s="1"/>
      <c r="BE11" s="1"/>
      <c r="BF11" s="1"/>
      <c r="BG11" s="1"/>
      <c r="BH11" s="1"/>
      <c r="BI11" s="1"/>
      <c r="BJ11" s="1"/>
      <c r="BK11" s="3"/>
      <c r="BL11" s="1"/>
      <c r="BM11" s="1"/>
      <c r="BN11" s="1"/>
      <c r="BO11" s="1"/>
      <c r="BP11" s="1"/>
    </row>
    <row x14ac:dyDescent="0.25" r="12" customHeight="1" ht="18.75" hidden="1">
      <c r="A12" s="1"/>
      <c r="B12" s="15"/>
      <c r="C12" s="24" t="s">
        <v>60</v>
      </c>
      <c r="D12" s="28">
        <v>10</v>
      </c>
      <c r="E12" s="28">
        <v>6</v>
      </c>
      <c r="F12" s="28">
        <v>5</v>
      </c>
      <c r="G12" s="28">
        <v>50</v>
      </c>
      <c r="H12" s="28">
        <v>40</v>
      </c>
      <c r="I12" s="28">
        <v>30</v>
      </c>
      <c r="J12" s="28">
        <v>20</v>
      </c>
      <c r="K12" s="28">
        <v>100</v>
      </c>
      <c r="L12" s="28">
        <v>80</v>
      </c>
      <c r="M12" s="28">
        <v>1000</v>
      </c>
      <c r="N12" s="28">
        <v>70</v>
      </c>
      <c r="O12" s="28">
        <v>900</v>
      </c>
      <c r="P12" s="28">
        <v>9</v>
      </c>
      <c r="Q12" s="28">
        <v>800</v>
      </c>
      <c r="R12" s="28">
        <v>90</v>
      </c>
      <c r="S12" s="28">
        <v>300</v>
      </c>
      <c r="T12" s="28">
        <v>60</v>
      </c>
      <c r="U12" s="28">
        <v>7</v>
      </c>
      <c r="V12" s="28">
        <v>200</v>
      </c>
      <c r="W12" s="28">
        <v>700</v>
      </c>
      <c r="X12" s="28">
        <v>4</v>
      </c>
      <c r="Y12" s="28">
        <v>600</v>
      </c>
      <c r="Z12" s="28">
        <v>8</v>
      </c>
      <c r="AA12" s="28">
        <v>3</v>
      </c>
      <c r="AB12" s="28">
        <v>500</v>
      </c>
      <c r="AC12" s="28">
        <v>400</v>
      </c>
      <c r="AD12" s="28">
        <v>2</v>
      </c>
      <c r="AE12" s="28">
        <v>1</v>
      </c>
      <c r="AF12" s="29">
        <v>0</v>
      </c>
      <c r="AG12" s="28">
        <v>1</v>
      </c>
      <c r="AH12" s="4"/>
      <c r="AI12" s="1"/>
      <c r="AJ12" s="1"/>
      <c r="AK12" s="1"/>
      <c r="AL12" s="1"/>
      <c r="AM12" s="1"/>
      <c r="AN12" s="1"/>
      <c r="AO12" s="1"/>
      <c r="AP12" s="1"/>
      <c r="AQ12" s="1"/>
      <c r="AR12" s="1"/>
      <c r="AS12" s="1"/>
      <c r="AT12" s="1"/>
      <c r="AU12" s="1"/>
      <c r="AV12" s="3"/>
      <c r="AW12" s="1"/>
      <c r="AX12" s="1"/>
      <c r="AY12" s="1"/>
      <c r="AZ12" s="1"/>
      <c r="BA12" s="1"/>
      <c r="BB12" s="15"/>
      <c r="BC12" s="1"/>
      <c r="BD12" s="1"/>
      <c r="BE12" s="1"/>
      <c r="BF12" s="1"/>
      <c r="BG12" s="1"/>
      <c r="BH12" s="1"/>
      <c r="BI12" s="1"/>
      <c r="BJ12" s="1"/>
      <c r="BK12" s="3"/>
      <c r="BL12" s="1"/>
      <c r="BM12" s="1"/>
      <c r="BN12" s="1"/>
      <c r="BO12" s="1"/>
      <c r="BP12" s="1"/>
    </row>
    <row x14ac:dyDescent="0.25" r="13" customHeight="1" ht="18.75" hidden="1">
      <c r="A13" s="1"/>
      <c r="B13" s="15"/>
      <c r="C13" s="30" t="s">
        <v>61</v>
      </c>
      <c r="D13" s="28" t="s">
        <v>62</v>
      </c>
      <c r="E13" s="28" t="s">
        <v>63</v>
      </c>
      <c r="F13" s="28" t="s">
        <v>62</v>
      </c>
      <c r="G13" s="28" t="s">
        <v>62</v>
      </c>
      <c r="H13" s="28" t="s">
        <v>62</v>
      </c>
      <c r="I13" s="28" t="s">
        <v>62</v>
      </c>
      <c r="J13" s="28" t="s">
        <v>62</v>
      </c>
      <c r="K13" s="28" t="s">
        <v>62</v>
      </c>
      <c r="L13" s="28" t="s">
        <v>63</v>
      </c>
      <c r="M13" s="28" t="s">
        <v>63</v>
      </c>
      <c r="N13" s="28" t="s">
        <v>62</v>
      </c>
      <c r="O13" s="28" t="s">
        <v>63</v>
      </c>
      <c r="P13" s="28" t="s">
        <v>62</v>
      </c>
      <c r="Q13" s="28" t="s">
        <v>63</v>
      </c>
      <c r="R13" s="28" t="s">
        <v>62</v>
      </c>
      <c r="S13" s="28" t="s">
        <v>63</v>
      </c>
      <c r="T13" s="28" t="s">
        <v>62</v>
      </c>
      <c r="U13" s="28" t="s">
        <v>63</v>
      </c>
      <c r="V13" s="28" t="s">
        <v>62</v>
      </c>
      <c r="W13" s="28" t="s">
        <v>63</v>
      </c>
      <c r="X13" s="28" t="s">
        <v>63</v>
      </c>
      <c r="Y13" s="28" t="s">
        <v>63</v>
      </c>
      <c r="Z13" s="28" t="s">
        <v>62</v>
      </c>
      <c r="AA13" s="28" t="s">
        <v>63</v>
      </c>
      <c r="AB13" s="28" t="s">
        <v>63</v>
      </c>
      <c r="AC13" s="28" t="s">
        <v>63</v>
      </c>
      <c r="AD13" s="28" t="s">
        <v>63</v>
      </c>
      <c r="AE13" s="28" t="s">
        <v>62</v>
      </c>
      <c r="AF13" s="29">
        <v>0</v>
      </c>
      <c r="AG13" s="28" t="s">
        <v>62</v>
      </c>
      <c r="AH13" s="4"/>
      <c r="AI13" s="1"/>
      <c r="AJ13" s="1"/>
      <c r="AK13" s="1"/>
      <c r="AL13" s="1"/>
      <c r="AM13" s="1"/>
      <c r="AN13" s="1"/>
      <c r="AO13" s="1"/>
      <c r="AP13" s="1"/>
      <c r="AQ13" s="1"/>
      <c r="AR13" s="1"/>
      <c r="AS13" s="1"/>
      <c r="AT13" s="1"/>
      <c r="AU13" s="1"/>
      <c r="AV13" s="3"/>
      <c r="AW13" s="1"/>
      <c r="AX13" s="1"/>
      <c r="AY13" s="1"/>
      <c r="AZ13" s="1"/>
      <c r="BA13" s="1"/>
      <c r="BB13" s="15"/>
      <c r="BC13" s="1"/>
      <c r="BD13" s="1"/>
      <c r="BE13" s="1"/>
      <c r="BF13" s="1"/>
      <c r="BG13" s="1"/>
      <c r="BH13" s="1"/>
      <c r="BI13" s="1"/>
      <c r="BJ13" s="1"/>
      <c r="BK13" s="3"/>
      <c r="BL13" s="1"/>
      <c r="BM13" s="1"/>
      <c r="BN13" s="1"/>
      <c r="BO13" s="1"/>
      <c r="BP13" s="1"/>
    </row>
    <row x14ac:dyDescent="0.25" r="14" customHeight="1" ht="18.75" hidden="1">
      <c r="A14" s="1"/>
      <c r="B14" s="15"/>
      <c r="C14" s="30" t="s">
        <v>64</v>
      </c>
      <c r="D14" s="28" t="s">
        <v>65</v>
      </c>
      <c r="E14" s="28" t="s">
        <v>66</v>
      </c>
      <c r="F14" s="28" t="s">
        <v>65</v>
      </c>
      <c r="G14" s="28" t="s">
        <v>65</v>
      </c>
      <c r="H14" s="28" t="s">
        <v>66</v>
      </c>
      <c r="I14" s="28" t="s">
        <v>65</v>
      </c>
      <c r="J14" s="28" t="s">
        <v>66</v>
      </c>
      <c r="K14" s="28" t="s">
        <v>65</v>
      </c>
      <c r="L14" s="28" t="s">
        <v>66</v>
      </c>
      <c r="M14" s="28" t="s">
        <v>65</v>
      </c>
      <c r="N14" s="28" t="s">
        <v>65</v>
      </c>
      <c r="O14" s="28" t="s">
        <v>65</v>
      </c>
      <c r="P14" s="28" t="s">
        <v>65</v>
      </c>
      <c r="Q14" s="28" t="s">
        <v>66</v>
      </c>
      <c r="R14" s="28" t="s">
        <v>65</v>
      </c>
      <c r="S14" s="28" t="s">
        <v>65</v>
      </c>
      <c r="T14" s="28" t="s">
        <v>66</v>
      </c>
      <c r="U14" s="28" t="s">
        <v>65</v>
      </c>
      <c r="V14" s="28" t="s">
        <v>66</v>
      </c>
      <c r="W14" s="28" t="s">
        <v>65</v>
      </c>
      <c r="X14" s="28" t="s">
        <v>66</v>
      </c>
      <c r="Y14" s="28" t="s">
        <v>66</v>
      </c>
      <c r="Z14" s="28" t="s">
        <v>66</v>
      </c>
      <c r="AA14" s="28" t="s">
        <v>65</v>
      </c>
      <c r="AB14" s="28" t="s">
        <v>65</v>
      </c>
      <c r="AC14" s="28" t="s">
        <v>66</v>
      </c>
      <c r="AD14" s="28" t="s">
        <v>66</v>
      </c>
      <c r="AE14" s="28" t="s">
        <v>65</v>
      </c>
      <c r="AF14" s="29">
        <v>0</v>
      </c>
      <c r="AG14" s="28" t="s">
        <v>65</v>
      </c>
      <c r="AH14" s="4"/>
      <c r="AI14" s="1"/>
      <c r="AJ14" s="1"/>
      <c r="AK14" s="1"/>
      <c r="AL14" s="1"/>
      <c r="AM14" s="1"/>
      <c r="AN14" s="1"/>
      <c r="AO14" s="1"/>
      <c r="AP14" s="1"/>
      <c r="AQ14" s="1"/>
      <c r="AR14" s="1"/>
      <c r="AS14" s="1"/>
      <c r="AT14" s="1"/>
      <c r="AU14" s="1"/>
      <c r="AV14" s="3"/>
      <c r="AW14" s="1"/>
      <c r="AX14" s="1"/>
      <c r="AY14" s="1"/>
      <c r="AZ14" s="1"/>
      <c r="BA14" s="1"/>
      <c r="BB14" s="15"/>
      <c r="BC14" s="1"/>
      <c r="BD14" s="1"/>
      <c r="BE14" s="1"/>
      <c r="BF14" s="1"/>
      <c r="BG14" s="1"/>
      <c r="BH14" s="1"/>
      <c r="BI14" s="1"/>
      <c r="BJ14" s="1"/>
      <c r="BK14" s="3"/>
      <c r="BL14" s="1"/>
      <c r="BM14" s="1"/>
      <c r="BN14" s="1"/>
      <c r="BO14" s="1"/>
      <c r="BP14" s="1"/>
    </row>
    <row x14ac:dyDescent="0.25" r="15" customHeight="1" ht="18.75" hidden="1">
      <c r="A15" s="1"/>
      <c r="B15" s="15"/>
      <c r="C15" s="30" t="s">
        <v>67</v>
      </c>
      <c r="D15" s="28" t="s">
        <v>68</v>
      </c>
      <c r="E15" s="28" t="s">
        <v>68</v>
      </c>
      <c r="F15" s="28" t="s">
        <v>69</v>
      </c>
      <c r="G15" s="28" t="s">
        <v>68</v>
      </c>
      <c r="H15" s="28" t="s">
        <v>69</v>
      </c>
      <c r="I15" s="28" t="s">
        <v>70</v>
      </c>
      <c r="J15" s="28" t="s">
        <v>71</v>
      </c>
      <c r="K15" s="28" t="s">
        <v>71</v>
      </c>
      <c r="L15" s="28" t="s">
        <v>69</v>
      </c>
      <c r="M15" s="28" t="s">
        <v>70</v>
      </c>
      <c r="N15" s="28" t="s">
        <v>70</v>
      </c>
      <c r="O15" s="28" t="s">
        <v>71</v>
      </c>
      <c r="P15" s="28" t="s">
        <v>69</v>
      </c>
      <c r="Q15" s="28" t="s">
        <v>68</v>
      </c>
      <c r="R15" s="28" t="s">
        <v>68</v>
      </c>
      <c r="S15" s="28" t="s">
        <v>69</v>
      </c>
      <c r="T15" s="28" t="s">
        <v>71</v>
      </c>
      <c r="U15" s="28" t="s">
        <v>71</v>
      </c>
      <c r="V15" s="28" t="s">
        <v>70</v>
      </c>
      <c r="W15" s="28" t="s">
        <v>69</v>
      </c>
      <c r="X15" s="28" t="s">
        <v>70</v>
      </c>
      <c r="Y15" s="28" t="s">
        <v>70</v>
      </c>
      <c r="Z15" s="28" t="s">
        <v>70</v>
      </c>
      <c r="AA15" s="28" t="s">
        <v>71</v>
      </c>
      <c r="AB15" s="28" t="s">
        <v>71</v>
      </c>
      <c r="AC15" s="28" t="s">
        <v>68</v>
      </c>
      <c r="AD15" s="28" t="s">
        <v>68</v>
      </c>
      <c r="AE15" s="28" t="s">
        <v>69</v>
      </c>
      <c r="AF15" s="29">
        <v>0</v>
      </c>
      <c r="AG15" s="28" t="s">
        <v>69</v>
      </c>
      <c r="AH15" s="4"/>
      <c r="AI15" s="1"/>
      <c r="AJ15" s="1"/>
      <c r="AK15" s="1"/>
      <c r="AL15" s="1"/>
      <c r="AM15" s="1"/>
      <c r="AN15" s="1"/>
      <c r="AO15" s="1"/>
      <c r="AP15" s="1"/>
      <c r="AQ15" s="1"/>
      <c r="AR15" s="1"/>
      <c r="AS15" s="1"/>
      <c r="AT15" s="1"/>
      <c r="AU15" s="1"/>
      <c r="AV15" s="3"/>
      <c r="AW15" s="1"/>
      <c r="AX15" s="1"/>
      <c r="AY15" s="1"/>
      <c r="AZ15" s="1"/>
      <c r="BA15" s="1"/>
      <c r="BB15" s="15"/>
      <c r="BC15" s="1"/>
      <c r="BD15" s="1"/>
      <c r="BE15" s="1"/>
      <c r="BF15" s="1"/>
      <c r="BG15" s="1"/>
      <c r="BH15" s="1"/>
      <c r="BI15" s="1"/>
      <c r="BJ15" s="1"/>
      <c r="BK15" s="3"/>
      <c r="BL15" s="1"/>
      <c r="BM15" s="1"/>
      <c r="BN15" s="1"/>
      <c r="BO15" s="1"/>
      <c r="BP15" s="1"/>
    </row>
    <row x14ac:dyDescent="0.25" r="16" customHeight="1" ht="18.75" hidden="1">
      <c r="A16" s="1"/>
      <c r="B16" s="15"/>
      <c r="C16" s="2"/>
      <c r="D16" s="3"/>
      <c r="E16" s="4"/>
      <c r="F16" s="3"/>
      <c r="G16" s="4"/>
      <c r="H16" s="4"/>
      <c r="I16" s="4"/>
      <c r="J16" s="4"/>
      <c r="K16" s="4"/>
      <c r="L16" s="4"/>
      <c r="M16" s="4"/>
      <c r="N16" s="4"/>
      <c r="O16" s="3"/>
      <c r="P16" s="4"/>
      <c r="Q16" s="3"/>
      <c r="R16" s="4"/>
      <c r="S16" s="4"/>
      <c r="T16" s="4"/>
      <c r="U16" s="4"/>
      <c r="V16" s="4"/>
      <c r="W16" s="4"/>
      <c r="X16" s="4"/>
      <c r="Y16" s="3"/>
      <c r="Z16" s="3"/>
      <c r="AA16" s="4"/>
      <c r="AB16" s="3"/>
      <c r="AC16" s="3"/>
      <c r="AD16" s="4"/>
      <c r="AE16" s="4"/>
      <c r="AF16" s="3"/>
      <c r="AG16" s="4"/>
      <c r="AH16" s="4"/>
      <c r="AI16" s="1"/>
      <c r="AJ16" s="1"/>
      <c r="AK16" s="1"/>
      <c r="AL16" s="1"/>
      <c r="AM16" s="1"/>
      <c r="AN16" s="1"/>
      <c r="AO16" s="1"/>
      <c r="AP16" s="1"/>
      <c r="AQ16" s="1"/>
      <c r="AR16" s="1"/>
      <c r="AS16" s="1"/>
      <c r="AT16" s="1"/>
      <c r="AU16" s="1"/>
      <c r="AV16" s="3"/>
      <c r="AW16" s="1"/>
      <c r="AX16" s="1"/>
      <c r="AY16" s="1"/>
      <c r="AZ16" s="1"/>
      <c r="BA16" s="1"/>
      <c r="BB16" s="15"/>
      <c r="BC16" s="1"/>
      <c r="BD16" s="1"/>
      <c r="BE16" s="1"/>
      <c r="BF16" s="1"/>
      <c r="BG16" s="1"/>
      <c r="BH16" s="1"/>
      <c r="BI16" s="1"/>
      <c r="BJ16" s="1"/>
      <c r="BK16" s="3"/>
      <c r="BL16" s="1"/>
      <c r="BM16" s="1"/>
      <c r="BN16" s="1"/>
      <c r="BO16" s="1"/>
      <c r="BP16" s="1"/>
    </row>
    <row x14ac:dyDescent="0.25" r="17" customHeight="1" ht="18.75">
      <c r="A17" s="1"/>
      <c r="B17" s="15"/>
      <c r="C17" s="2"/>
      <c r="D17" s="3"/>
      <c r="E17" s="4"/>
      <c r="F17" s="3"/>
      <c r="G17" s="4"/>
      <c r="H17" s="4"/>
      <c r="I17" s="4"/>
      <c r="J17" s="4"/>
      <c r="K17" s="4"/>
      <c r="L17" s="4"/>
      <c r="M17" s="4"/>
      <c r="N17" s="4"/>
      <c r="O17" s="3"/>
      <c r="P17" s="4"/>
      <c r="Q17" s="3"/>
      <c r="R17" s="4"/>
      <c r="S17" s="4"/>
      <c r="T17" s="4"/>
      <c r="U17" s="4"/>
      <c r="V17" s="4"/>
      <c r="W17" s="4"/>
      <c r="X17" s="4"/>
      <c r="Y17" s="3"/>
      <c r="Z17" s="3"/>
      <c r="AA17" s="4"/>
      <c r="AB17" s="3"/>
      <c r="AC17" s="3"/>
      <c r="AD17" s="4"/>
      <c r="AE17" s="4"/>
      <c r="AF17" s="3"/>
      <c r="AG17" s="4"/>
      <c r="AH17" s="4"/>
      <c r="AI17" s="1"/>
      <c r="AJ17" s="1"/>
      <c r="AK17" s="1"/>
      <c r="AL17" s="1"/>
      <c r="AM17" s="1"/>
      <c r="AN17" s="1"/>
      <c r="AO17" s="1"/>
      <c r="AP17" s="1"/>
      <c r="AQ17" s="1"/>
      <c r="AR17" s="1"/>
      <c r="AS17" s="1"/>
      <c r="AT17" s="1"/>
      <c r="AU17" s="1"/>
      <c r="AV17" s="3"/>
      <c r="AW17" s="1"/>
      <c r="AX17" s="1"/>
      <c r="AY17" s="1"/>
      <c r="AZ17" s="1"/>
      <c r="BA17" s="1"/>
      <c r="BB17" s="15"/>
      <c r="BC17" s="1"/>
      <c r="BD17" s="1"/>
      <c r="BE17" s="1"/>
      <c r="BF17" s="1"/>
      <c r="BG17" s="1"/>
      <c r="BH17" s="1"/>
      <c r="BI17" s="1"/>
      <c r="BJ17" s="1"/>
      <c r="BK17" s="3"/>
      <c r="BL17" s="1"/>
      <c r="BM17" s="1"/>
      <c r="BN17" s="1"/>
      <c r="BO17" s="1"/>
      <c r="BP17" s="1"/>
    </row>
    <row x14ac:dyDescent="0.25" r="18" customHeight="1" ht="18.75">
      <c r="A18" s="1"/>
      <c r="B18" s="15"/>
      <c r="C18" s="31" t="s">
        <v>72</v>
      </c>
      <c r="D18" s="32"/>
      <c r="E18" s="33"/>
      <c r="F18" s="32"/>
      <c r="G18" s="33"/>
      <c r="H18" s="33"/>
      <c r="I18" s="33"/>
      <c r="J18" s="33"/>
      <c r="K18" s="33"/>
      <c r="L18" s="33"/>
      <c r="M18" s="33"/>
      <c r="N18" s="33"/>
      <c r="O18" s="32"/>
      <c r="P18" s="33"/>
      <c r="Q18" s="32"/>
      <c r="R18" s="33"/>
      <c r="S18" s="33"/>
      <c r="T18" s="33"/>
      <c r="U18" s="33"/>
      <c r="V18" s="33"/>
      <c r="W18" s="33"/>
      <c r="X18" s="33"/>
      <c r="Y18" s="32"/>
      <c r="Z18" s="32"/>
      <c r="AA18" s="33"/>
      <c r="AB18" s="32"/>
      <c r="AC18" s="32"/>
      <c r="AD18" s="33"/>
      <c r="AE18" s="33"/>
      <c r="AF18" s="32"/>
      <c r="AG18" s="33"/>
      <c r="AH18" s="33"/>
      <c r="AI18" s="34"/>
      <c r="AJ18" s="34"/>
      <c r="AK18" s="34"/>
      <c r="AL18" s="34"/>
      <c r="AM18" s="34"/>
      <c r="AN18" s="34"/>
      <c r="AO18" s="34"/>
      <c r="AP18" s="34"/>
      <c r="AQ18" s="34"/>
      <c r="AR18" s="34"/>
      <c r="AS18" s="34"/>
      <c r="AT18" s="34"/>
      <c r="AU18" s="34"/>
      <c r="AV18" s="32"/>
      <c r="AW18" s="34"/>
      <c r="AX18" s="34"/>
      <c r="AY18" s="34"/>
      <c r="AZ18" s="34"/>
      <c r="BA18" s="35"/>
      <c r="BB18" s="15"/>
      <c r="BC18" s="1"/>
      <c r="BD18" s="1"/>
      <c r="BE18" s="1"/>
      <c r="BF18" s="1"/>
      <c r="BG18" s="1"/>
      <c r="BH18" s="1"/>
      <c r="BI18" s="1"/>
      <c r="BJ18" s="1"/>
      <c r="BK18" s="3"/>
      <c r="BL18" s="1"/>
      <c r="BM18" s="1"/>
      <c r="BN18" s="1"/>
      <c r="BO18" s="1"/>
      <c r="BP18" s="1"/>
    </row>
    <row x14ac:dyDescent="0.25" r="19" customHeight="1" ht="18.75">
      <c r="A19" s="1"/>
      <c r="B19" s="15"/>
      <c r="C19" s="36"/>
      <c r="D19" s="37"/>
      <c r="E19" s="38"/>
      <c r="F19" s="37"/>
      <c r="G19" s="38"/>
      <c r="H19" s="38"/>
      <c r="I19" s="38"/>
      <c r="J19" s="38"/>
      <c r="K19" s="38"/>
      <c r="L19" s="38"/>
      <c r="M19" s="38"/>
      <c r="N19" s="38"/>
      <c r="O19" s="37"/>
      <c r="P19" s="38"/>
      <c r="Q19" s="37"/>
      <c r="R19" s="38"/>
      <c r="S19" s="38"/>
      <c r="T19" s="39" t="s">
        <v>73</v>
      </c>
      <c r="U19" s="38"/>
      <c r="V19" s="38"/>
      <c r="W19" s="38"/>
      <c r="X19" s="40"/>
      <c r="Y19" s="41"/>
      <c r="Z19" s="41"/>
      <c r="AA19" s="40"/>
      <c r="AB19" s="41"/>
      <c r="AC19" s="41"/>
      <c r="AD19" s="38"/>
      <c r="AE19" s="38"/>
      <c r="AF19" s="3"/>
      <c r="AG19" s="4"/>
      <c r="AH19" s="4"/>
      <c r="AI19" s="1"/>
      <c r="AJ19" s="1"/>
      <c r="AK19" s="1"/>
      <c r="AL19" s="1"/>
      <c r="AM19" s="1"/>
      <c r="AN19" s="1"/>
      <c r="AO19" s="1"/>
      <c r="AP19" s="1"/>
      <c r="AQ19" s="1"/>
      <c r="AR19" s="1"/>
      <c r="AS19" s="1"/>
      <c r="AT19" s="1"/>
      <c r="AU19" s="1"/>
      <c r="AV19" s="3"/>
      <c r="AW19" s="1"/>
      <c r="AX19" s="1"/>
      <c r="AY19" s="1"/>
      <c r="AZ19" s="1"/>
      <c r="BA19" s="42"/>
      <c r="BB19" s="15"/>
      <c r="BC19" s="1"/>
      <c r="BD19" s="1"/>
      <c r="BE19" s="1"/>
      <c r="BF19" s="1"/>
      <c r="BG19" s="1"/>
      <c r="BH19" s="1"/>
      <c r="BI19" s="1"/>
      <c r="BJ19" s="1"/>
      <c r="BK19" s="43"/>
      <c r="BL19" s="44"/>
      <c r="BM19" s="44"/>
      <c r="BN19" s="44"/>
      <c r="BO19" s="44"/>
      <c r="BP19" s="44"/>
    </row>
    <row x14ac:dyDescent="0.25" r="20" customHeight="1" ht="18.75">
      <c r="A20" s="1"/>
      <c r="B20" s="15"/>
      <c r="C20" s="36"/>
      <c r="D20" s="37"/>
      <c r="E20" s="38"/>
      <c r="F20" s="37"/>
      <c r="G20" s="38"/>
      <c r="H20" s="38"/>
      <c r="I20" s="38"/>
      <c r="J20" s="38"/>
      <c r="K20" s="38"/>
      <c r="L20" s="38"/>
      <c r="M20" s="38"/>
      <c r="N20" s="38"/>
      <c r="O20" s="37"/>
      <c r="P20" s="38"/>
      <c r="Q20" s="37"/>
      <c r="R20" s="38"/>
      <c r="S20" s="38"/>
      <c r="T20" s="45">
        <f>K23+AH23+BK25</f>
      </c>
      <c r="U20" s="46"/>
      <c r="V20" s="47"/>
      <c r="W20" s="47"/>
      <c r="X20" s="47"/>
      <c r="Y20" s="48"/>
      <c r="Z20" s="49"/>
      <c r="AA20" s="50" t="s">
        <v>74</v>
      </c>
      <c r="AB20" s="51">
        <f>SUMPRODUCT(IFERROR(MID(T20,ROW(INDIRECT("1:"&amp;LEN(T20))),1)*1,0))</f>
      </c>
      <c r="AC20" s="37"/>
      <c r="AD20" s="38"/>
      <c r="AE20" s="38"/>
      <c r="AF20" s="37"/>
      <c r="AG20" s="38"/>
      <c r="AH20" s="50"/>
      <c r="AI20" s="52"/>
      <c r="AJ20" s="1"/>
      <c r="AK20" s="1"/>
      <c r="AL20" s="1"/>
      <c r="AM20" s="1"/>
      <c r="AN20" s="1"/>
      <c r="AO20" s="1"/>
      <c r="AP20" s="1"/>
      <c r="AQ20" s="1"/>
      <c r="AR20" s="1"/>
      <c r="AS20" s="1"/>
      <c r="AT20" s="1"/>
      <c r="AU20" s="1"/>
      <c r="AV20" s="3"/>
      <c r="AW20" s="1"/>
      <c r="AX20" s="1"/>
      <c r="AY20" s="1"/>
      <c r="AZ20" s="1"/>
      <c r="BA20" s="42"/>
      <c r="BB20" s="15"/>
      <c r="BC20" s="1"/>
      <c r="BD20" s="1"/>
      <c r="BE20" s="1"/>
      <c r="BF20" s="1"/>
      <c r="BG20" s="1"/>
      <c r="BH20" s="1"/>
      <c r="BI20" s="1"/>
      <c r="BJ20" s="1"/>
      <c r="BK20" s="3"/>
      <c r="BL20" s="1"/>
      <c r="BM20" s="1"/>
      <c r="BN20" s="1"/>
      <c r="BO20" s="1"/>
      <c r="BP20" s="1"/>
    </row>
    <row x14ac:dyDescent="0.25" r="21" customHeight="1" ht="18.75">
      <c r="A21" s="1"/>
      <c r="B21" s="15"/>
      <c r="C21" s="53"/>
      <c r="D21" s="3"/>
      <c r="E21" s="4"/>
      <c r="F21" s="3"/>
      <c r="G21" s="4"/>
      <c r="H21" s="4"/>
      <c r="I21" s="4"/>
      <c r="J21" s="4"/>
      <c r="K21" s="4"/>
      <c r="L21" s="4"/>
      <c r="M21" s="4"/>
      <c r="N21" s="4"/>
      <c r="O21" s="3"/>
      <c r="P21" s="4"/>
      <c r="Q21" s="3"/>
      <c r="R21" s="4"/>
      <c r="S21" s="4"/>
      <c r="T21" s="54"/>
      <c r="U21" s="4"/>
      <c r="V21" s="55"/>
      <c r="W21" s="55"/>
      <c r="X21" s="55"/>
      <c r="Y21" s="56"/>
      <c r="Z21" s="56"/>
      <c r="AA21" s="4"/>
      <c r="AB21" s="3"/>
      <c r="AC21" s="3"/>
      <c r="AD21" s="4"/>
      <c r="AE21" s="4"/>
      <c r="AF21" s="3"/>
      <c r="AG21" s="4"/>
      <c r="AH21" s="4"/>
      <c r="AI21" s="1"/>
      <c r="AJ21" s="1"/>
      <c r="AK21" s="1"/>
      <c r="AL21" s="1"/>
      <c r="AM21" s="1"/>
      <c r="AN21" s="1"/>
      <c r="AO21" s="1"/>
      <c r="AP21" s="1"/>
      <c r="AQ21" s="1"/>
      <c r="AR21" s="1"/>
      <c r="AS21" s="1"/>
      <c r="AT21" s="1"/>
      <c r="AU21" s="1"/>
      <c r="AV21" s="3"/>
      <c r="AW21" s="1"/>
      <c r="AX21" s="1"/>
      <c r="AY21" s="1"/>
      <c r="AZ21" s="1"/>
      <c r="BA21" s="42"/>
      <c r="BB21" s="15"/>
      <c r="BC21" s="1"/>
      <c r="BD21" s="1"/>
      <c r="BE21" s="1"/>
      <c r="BF21" s="1"/>
      <c r="BG21" s="1"/>
      <c r="BH21" s="1"/>
      <c r="BI21" s="1"/>
      <c r="BJ21" s="1"/>
      <c r="BK21" s="3"/>
      <c r="BL21" s="1"/>
      <c r="BM21" s="1"/>
      <c r="BN21" s="1"/>
      <c r="BO21" s="1"/>
      <c r="BP21" s="1"/>
    </row>
    <row x14ac:dyDescent="0.25" r="22" customHeight="1" ht="18.75">
      <c r="A22" s="1"/>
      <c r="B22" s="15"/>
      <c r="C22" s="53"/>
      <c r="D22" s="3"/>
      <c r="E22" s="4"/>
      <c r="F22" s="3"/>
      <c r="G22" s="4"/>
      <c r="H22" s="4"/>
      <c r="I22" s="4"/>
      <c r="J22" s="4"/>
      <c r="K22" s="4"/>
      <c r="L22" s="4"/>
      <c r="M22" s="57"/>
      <c r="N22" s="38"/>
      <c r="O22" s="3"/>
      <c r="P22" s="4"/>
      <c r="Q22" s="3"/>
      <c r="R22" s="4"/>
      <c r="S22" s="4"/>
      <c r="T22" s="39" t="s">
        <v>75</v>
      </c>
      <c r="U22" s="57"/>
      <c r="V22" s="38"/>
      <c r="W22" s="4"/>
      <c r="X22" s="4"/>
      <c r="Y22" s="3"/>
      <c r="Z22" s="58">
        <f>'Ebced Ana Sayfa'!X16</f>
      </c>
      <c r="AA22" s="59"/>
      <c r="AB22" s="58"/>
      <c r="AC22" s="60"/>
      <c r="AD22" s="61"/>
      <c r="AE22" s="4"/>
      <c r="AF22" s="3"/>
      <c r="AG22" s="4"/>
      <c r="AH22" s="4"/>
      <c r="AI22" s="1"/>
      <c r="AJ22" s="62"/>
      <c r="AK22" s="38"/>
      <c r="AL22" s="1"/>
      <c r="AM22" s="1"/>
      <c r="AN22" s="1"/>
      <c r="AO22" s="1"/>
      <c r="AP22" s="1"/>
      <c r="AQ22" s="1"/>
      <c r="AR22" s="1"/>
      <c r="AS22" s="1"/>
      <c r="AT22" s="1"/>
      <c r="AU22" s="63"/>
      <c r="AV22" s="64">
        <f>'Ebced Ana Sayfa'!AV16</f>
      </c>
      <c r="AW22" s="65"/>
      <c r="AX22" s="65"/>
      <c r="AY22" s="65"/>
      <c r="AZ22" s="65"/>
      <c r="BA22" s="66"/>
      <c r="BB22" s="15"/>
      <c r="BC22" s="67"/>
      <c r="BD22" s="67"/>
      <c r="BE22" s="67"/>
      <c r="BF22" s="67"/>
      <c r="BG22" s="67"/>
      <c r="BH22" s="67"/>
      <c r="BI22" s="67"/>
      <c r="BJ22" s="67"/>
      <c r="BK22" s="68"/>
      <c r="BL22" s="67"/>
      <c r="BM22" s="67"/>
      <c r="BN22" s="67"/>
      <c r="BO22" s="67"/>
      <c r="BP22" s="67"/>
    </row>
    <row x14ac:dyDescent="0.25" r="23" customHeight="1" ht="18.75">
      <c r="A23" s="1"/>
      <c r="B23" s="15"/>
      <c r="C23" s="53"/>
      <c r="D23" s="29"/>
      <c r="E23" s="69"/>
      <c r="F23" s="70"/>
      <c r="G23" s="63"/>
      <c r="H23" s="63"/>
      <c r="I23" s="71"/>
      <c r="J23" s="71"/>
      <c r="K23" s="59">
        <f>SUM(D25:AB25)</f>
      </c>
      <c r="L23" s="71"/>
      <c r="M23" s="57"/>
      <c r="N23" s="38"/>
      <c r="O23" s="72"/>
      <c r="P23" s="71"/>
      <c r="Q23" s="72"/>
      <c r="R23" s="71"/>
      <c r="S23" s="71"/>
      <c r="T23" s="39"/>
      <c r="U23" s="73">
        <f>COUNTIF('Ebced Ana Sayfa'!D18:BA18,"?*")</f>
      </c>
      <c r="V23" s="38"/>
      <c r="W23" s="71"/>
      <c r="X23" s="71"/>
      <c r="Y23" s="72"/>
      <c r="Z23" s="74">
        <f>'Ebced Ana Sayfa'!X17</f>
      </c>
      <c r="AA23" s="75"/>
      <c r="AB23" s="74"/>
      <c r="AC23" s="76"/>
      <c r="AD23" s="77"/>
      <c r="AE23" s="77"/>
      <c r="AF23" s="3"/>
      <c r="AG23" s="4"/>
      <c r="AH23" s="78">
        <f>SUM(AC25:BA25)</f>
      </c>
      <c r="AI23" s="1"/>
      <c r="AJ23" s="62"/>
      <c r="AK23" s="38"/>
      <c r="AL23" s="1"/>
      <c r="AM23" s="1"/>
      <c r="AN23" s="1"/>
      <c r="AO23" s="1"/>
      <c r="AP23" s="1"/>
      <c r="AQ23" s="1"/>
      <c r="AR23" s="1"/>
      <c r="AS23" s="1"/>
      <c r="AT23" s="1"/>
      <c r="AU23" s="1"/>
      <c r="AV23" s="74">
        <f>'Ebced Ana Sayfa'!AV17</f>
      </c>
      <c r="AW23" s="79"/>
      <c r="AX23" s="79"/>
      <c r="AY23" s="79"/>
      <c r="AZ23" s="79"/>
      <c r="BA23" s="80"/>
      <c r="BB23" s="81"/>
      <c r="BC23" s="1"/>
      <c r="BD23" s="1"/>
      <c r="BE23" s="1"/>
      <c r="BF23" s="1"/>
      <c r="BG23" s="1"/>
      <c r="BH23" s="1"/>
      <c r="BI23" s="1"/>
      <c r="BJ23" s="1"/>
      <c r="BK23" s="82"/>
      <c r="BL23" s="1"/>
      <c r="BM23" s="1"/>
      <c r="BN23" s="1"/>
      <c r="BO23" s="1"/>
      <c r="BP23" s="67"/>
    </row>
    <row x14ac:dyDescent="0.25" r="24" customHeight="1" ht="18.75">
      <c r="A24" s="1"/>
      <c r="B24" s="15"/>
      <c r="C24" s="83"/>
      <c r="D24" s="84">
        <f>'Ebced Ana Sayfa'!D18</f>
      </c>
      <c r="E24" s="85">
        <f>'Ebced Ana Sayfa'!E18</f>
      </c>
      <c r="F24" s="84">
        <f>'Ebced Ana Sayfa'!F18</f>
      </c>
      <c r="G24" s="85">
        <f>'Ebced Ana Sayfa'!G18</f>
      </c>
      <c r="H24" s="85">
        <f>'Ebced Ana Sayfa'!H18</f>
      </c>
      <c r="I24" s="85">
        <f>'Ebced Ana Sayfa'!I18</f>
      </c>
      <c r="J24" s="85">
        <f>'Ebced Ana Sayfa'!J18</f>
      </c>
      <c r="K24" s="85">
        <f>'Ebced Ana Sayfa'!K18</f>
      </c>
      <c r="L24" s="85">
        <f>'Ebced Ana Sayfa'!L18</f>
      </c>
      <c r="M24" s="85">
        <f>'Ebced Ana Sayfa'!M18</f>
      </c>
      <c r="N24" s="85">
        <f>'Ebced Ana Sayfa'!N18</f>
      </c>
      <c r="O24" s="84">
        <f>'Ebced Ana Sayfa'!O18</f>
      </c>
      <c r="P24" s="85">
        <f>'Ebced Ana Sayfa'!P18</f>
      </c>
      <c r="Q24" s="84">
        <f>'Ebced Ana Sayfa'!Q18</f>
      </c>
      <c r="R24" s="85">
        <f>'Ebced Ana Sayfa'!R18</f>
      </c>
      <c r="S24" s="85">
        <f>'Ebced Ana Sayfa'!S18</f>
      </c>
      <c r="T24" s="85">
        <f>'Ebced Ana Sayfa'!T18</f>
      </c>
      <c r="U24" s="85">
        <f>'Ebced Ana Sayfa'!U18</f>
      </c>
      <c r="V24" s="85">
        <f>'Ebced Ana Sayfa'!V18</f>
      </c>
      <c r="W24" s="85">
        <f>'Ebced Ana Sayfa'!W18</f>
      </c>
      <c r="X24" s="85">
        <f>'Ebced Ana Sayfa'!X18</f>
      </c>
      <c r="Y24" s="84">
        <f>'Ebced Ana Sayfa'!Y18</f>
      </c>
      <c r="Z24" s="84">
        <f>'Ebced Ana Sayfa'!Z18</f>
      </c>
      <c r="AA24" s="85">
        <f>'Ebced Ana Sayfa'!AA18</f>
      </c>
      <c r="AB24" s="84">
        <f>'Ebced Ana Sayfa'!AB18</f>
      </c>
      <c r="AC24" s="86">
        <f>'Ebced Ana Sayfa'!AC18</f>
      </c>
      <c r="AD24" s="87">
        <f>'Ebced Ana Sayfa'!AD18</f>
      </c>
      <c r="AE24" s="87">
        <f>'Ebced Ana Sayfa'!AE18</f>
      </c>
      <c r="AF24" s="86">
        <f>'Ebced Ana Sayfa'!AF18</f>
      </c>
      <c r="AG24" s="87"/>
      <c r="AH24" s="87">
        <f>'Ebced Ana Sayfa'!AH18</f>
      </c>
      <c r="AI24" s="88">
        <f>'Ebced Ana Sayfa'!AI18</f>
      </c>
      <c r="AJ24" s="88">
        <f>'Ebced Ana Sayfa'!AJ18</f>
      </c>
      <c r="AK24" s="88">
        <f>'Ebced Ana Sayfa'!AK18</f>
      </c>
      <c r="AL24" s="88">
        <f>'Ebced Ana Sayfa'!AL18</f>
      </c>
      <c r="AM24" s="88">
        <f>'Ebced Ana Sayfa'!AM18</f>
      </c>
      <c r="AN24" s="88">
        <f>'Ebced Ana Sayfa'!AN18</f>
      </c>
      <c r="AO24" s="88">
        <f>'Ebced Ana Sayfa'!AO18</f>
      </c>
      <c r="AP24" s="88">
        <f>'Ebced Ana Sayfa'!AP18</f>
      </c>
      <c r="AQ24" s="88">
        <f>'Ebced Ana Sayfa'!AQ18</f>
      </c>
      <c r="AR24" s="88">
        <f>'Ebced Ana Sayfa'!AR18</f>
      </c>
      <c r="AS24" s="88">
        <f>'Ebced Ana Sayfa'!AS18</f>
      </c>
      <c r="AT24" s="88">
        <f>'Ebced Ana Sayfa'!AT18</f>
      </c>
      <c r="AU24" s="88">
        <f>'Ebced Ana Sayfa'!AU18</f>
      </c>
      <c r="AV24" s="86">
        <f>'Ebced Ana Sayfa'!AV18</f>
      </c>
      <c r="AW24" s="88">
        <f>'Ebced Ana Sayfa'!AW18</f>
      </c>
      <c r="AX24" s="88">
        <f>'Ebced Ana Sayfa'!AX18</f>
      </c>
      <c r="AY24" s="88">
        <f>'Ebced Ana Sayfa'!AY18</f>
      </c>
      <c r="AZ24" s="88">
        <f>'Ebced Ana Sayfa'!AZ18</f>
      </c>
      <c r="BA24" s="89">
        <f>'Ebced Ana Sayfa'!BA18</f>
      </c>
      <c r="BB24" s="90"/>
      <c r="BC24" s="1"/>
      <c r="BD24" s="1"/>
      <c r="BE24" s="1"/>
      <c r="BF24" s="1"/>
      <c r="BG24" s="1"/>
      <c r="BH24" s="1"/>
      <c r="BI24" s="1"/>
      <c r="BJ24" s="1"/>
      <c r="BK24" s="3"/>
      <c r="BL24" s="1"/>
      <c r="BM24" s="1"/>
      <c r="BN24" s="1"/>
      <c r="BO24" s="1"/>
      <c r="BP24" s="67"/>
    </row>
    <row x14ac:dyDescent="0.25" r="25" customHeight="1" ht="18.75">
      <c r="A25" s="1"/>
      <c r="B25" s="15"/>
      <c r="C25" s="24" t="s">
        <v>60</v>
      </c>
      <c r="D25" s="28">
        <f>'Ebced Ana Sayfa'!D19</f>
      </c>
      <c r="E25" s="28">
        <f>'Ebced Ana Sayfa'!E19</f>
      </c>
      <c r="F25" s="28">
        <f>'Ebced Ana Sayfa'!F19</f>
      </c>
      <c r="G25" s="28">
        <f>'Ebced Ana Sayfa'!G19</f>
      </c>
      <c r="H25" s="28">
        <f>'Ebced Ana Sayfa'!H19</f>
      </c>
      <c r="I25" s="28">
        <f>'Ebced Ana Sayfa'!I19</f>
      </c>
      <c r="J25" s="28">
        <f>'Ebced Ana Sayfa'!J19</f>
      </c>
      <c r="K25" s="28">
        <f>'Ebced Ana Sayfa'!K19</f>
      </c>
      <c r="L25" s="28">
        <f>'Ebced Ana Sayfa'!L19</f>
      </c>
      <c r="M25" s="28">
        <f>'Ebced Ana Sayfa'!M19</f>
      </c>
      <c r="N25" s="28">
        <f>'Ebced Ana Sayfa'!N19</f>
      </c>
      <c r="O25" s="28">
        <f>'Ebced Ana Sayfa'!O19</f>
      </c>
      <c r="P25" s="28">
        <f>'Ebced Ana Sayfa'!P19</f>
      </c>
      <c r="Q25" s="28">
        <f>'Ebced Ana Sayfa'!Q19</f>
      </c>
      <c r="R25" s="28">
        <f>'Ebced Ana Sayfa'!R19</f>
      </c>
      <c r="S25" s="28">
        <f>'Ebced Ana Sayfa'!S19</f>
      </c>
      <c r="T25" s="28">
        <f>'Ebced Ana Sayfa'!T19</f>
      </c>
      <c r="U25" s="28">
        <f>'Ebced Ana Sayfa'!U19</f>
      </c>
      <c r="V25" s="28">
        <f>'Ebced Ana Sayfa'!V19</f>
      </c>
      <c r="W25" s="28">
        <f>'Ebced Ana Sayfa'!W19</f>
      </c>
      <c r="X25" s="28">
        <f>'Ebced Ana Sayfa'!X19</f>
      </c>
      <c r="Y25" s="28">
        <f>'Ebced Ana Sayfa'!Y19</f>
      </c>
      <c r="Z25" s="28">
        <f>'Ebced Ana Sayfa'!Z19</f>
      </c>
      <c r="AA25" s="28">
        <f>'Ebced Ana Sayfa'!AA19</f>
      </c>
      <c r="AB25" s="28">
        <f>'Ebced Ana Sayfa'!AB19</f>
      </c>
      <c r="AC25" s="28">
        <f>'Ebced Ana Sayfa'!AC19</f>
      </c>
      <c r="AD25" s="28">
        <f>'Ebced Ana Sayfa'!AD19</f>
      </c>
      <c r="AE25" s="28">
        <f>'Ebced Ana Sayfa'!AE19</f>
      </c>
      <c r="AF25" s="28">
        <f>'Ebced Ana Sayfa'!AF19</f>
      </c>
      <c r="AG25" s="28">
        <f>'Ebced Ana Sayfa'!AG19</f>
      </c>
      <c r="AH25" s="28">
        <f>'Ebced Ana Sayfa'!AH19</f>
      </c>
      <c r="AI25" s="28">
        <f>'Ebced Ana Sayfa'!AI19</f>
      </c>
      <c r="AJ25" s="28">
        <f>'Ebced Ana Sayfa'!AJ19</f>
      </c>
      <c r="AK25" s="28">
        <f>'Ebced Ana Sayfa'!AK19</f>
      </c>
      <c r="AL25" s="28">
        <f>'Ebced Ana Sayfa'!AL19</f>
      </c>
      <c r="AM25" s="28">
        <f>'Ebced Ana Sayfa'!AM19</f>
      </c>
      <c r="AN25" s="28">
        <f>'Ebced Ana Sayfa'!AN19</f>
      </c>
      <c r="AO25" s="28">
        <f>'Ebced Ana Sayfa'!AO19</f>
      </c>
      <c r="AP25" s="28">
        <f>'Ebced Ana Sayfa'!AP19</f>
      </c>
      <c r="AQ25" s="28">
        <f>'Ebced Ana Sayfa'!AQ19</f>
      </c>
      <c r="AR25" s="28">
        <f>'Ebced Ana Sayfa'!AR19</f>
      </c>
      <c r="AS25" s="28">
        <f>'Ebced Ana Sayfa'!AS19</f>
      </c>
      <c r="AT25" s="28">
        <f>'Ebced Ana Sayfa'!AT19</f>
      </c>
      <c r="AU25" s="28">
        <f>'Ebced Ana Sayfa'!AU19</f>
      </c>
      <c r="AV25" s="28">
        <f>'Ebced Ana Sayfa'!AV19</f>
      </c>
      <c r="AW25" s="28">
        <f>'Ebced Ana Sayfa'!AW19</f>
      </c>
      <c r="AX25" s="28">
        <f>'Ebced Ana Sayfa'!AX19</f>
      </c>
      <c r="AY25" s="28">
        <f>'Ebced Ana Sayfa'!AY19</f>
      </c>
      <c r="AZ25" s="28">
        <f>'Ebced Ana Sayfa'!AZ19</f>
      </c>
      <c r="BA25" s="28">
        <f>'Ebced Ana Sayfa'!BA19</f>
      </c>
      <c r="BB25" s="91"/>
      <c r="BC25" s="92"/>
      <c r="BD25" s="92"/>
      <c r="BE25" s="93" t="s">
        <v>76</v>
      </c>
      <c r="BF25" s="94"/>
      <c r="BG25" s="94"/>
      <c r="BH25" s="94"/>
      <c r="BI25" s="94"/>
      <c r="BJ25" s="95"/>
      <c r="BK25" s="96">
        <f>SUM(BE28:BO28)</f>
      </c>
      <c r="BL25" s="1"/>
      <c r="BM25" s="1"/>
      <c r="BN25" s="1"/>
      <c r="BO25" s="1"/>
      <c r="BP25" s="67"/>
    </row>
    <row x14ac:dyDescent="0.25" r="26" customHeight="1" ht="18.75">
      <c r="A26" s="1"/>
      <c r="B26" s="15"/>
      <c r="C26" s="30" t="s">
        <v>61</v>
      </c>
      <c r="D26" s="97">
        <f>'Ebced Ana Sayfa'!D20</f>
      </c>
      <c r="E26" s="28">
        <f>'Ebced Ana Sayfa'!E20</f>
      </c>
      <c r="F26" s="97">
        <f>'Ebced Ana Sayfa'!F20</f>
      </c>
      <c r="G26" s="28">
        <f>'Ebced Ana Sayfa'!G20</f>
      </c>
      <c r="H26" s="28">
        <f>'Ebced Ana Sayfa'!H20</f>
      </c>
      <c r="I26" s="28">
        <f>'Ebced Ana Sayfa'!I20</f>
      </c>
      <c r="J26" s="28">
        <f>'Ebced Ana Sayfa'!J20</f>
      </c>
      <c r="K26" s="28">
        <f>'Ebced Ana Sayfa'!K20</f>
      </c>
      <c r="L26" s="28">
        <f>'Ebced Ana Sayfa'!L20</f>
      </c>
      <c r="M26" s="28">
        <f>'Ebced Ana Sayfa'!M20</f>
      </c>
      <c r="N26" s="28">
        <f>'Ebced Ana Sayfa'!N20</f>
      </c>
      <c r="O26" s="97">
        <f>'Ebced Ana Sayfa'!O20</f>
      </c>
      <c r="P26" s="28">
        <f>'Ebced Ana Sayfa'!P20</f>
      </c>
      <c r="Q26" s="97">
        <f>'Ebced Ana Sayfa'!Q20</f>
      </c>
      <c r="R26" s="28">
        <f>'Ebced Ana Sayfa'!R20</f>
      </c>
      <c r="S26" s="28">
        <f>'Ebced Ana Sayfa'!S20</f>
      </c>
      <c r="T26" s="28">
        <f>'Ebced Ana Sayfa'!T20</f>
      </c>
      <c r="U26" s="28">
        <f>'Ebced Ana Sayfa'!U20</f>
      </c>
      <c r="V26" s="28">
        <f>'Ebced Ana Sayfa'!V20</f>
      </c>
      <c r="W26" s="28">
        <f>'Ebced Ana Sayfa'!W20</f>
      </c>
      <c r="X26" s="28">
        <f>'Ebced Ana Sayfa'!X20</f>
      </c>
      <c r="Y26" s="97">
        <f>'Ebced Ana Sayfa'!Y20</f>
      </c>
      <c r="Z26" s="97">
        <f>'Ebced Ana Sayfa'!Z20</f>
      </c>
      <c r="AA26" s="28">
        <f>'Ebced Ana Sayfa'!AA20</f>
      </c>
      <c r="AB26" s="97">
        <f>'Ebced Ana Sayfa'!AB20</f>
      </c>
      <c r="AC26" s="97">
        <f>'Ebced Ana Sayfa'!AC20</f>
      </c>
      <c r="AD26" s="28">
        <f>'Ebced Ana Sayfa'!AD20</f>
      </c>
      <c r="AE26" s="28">
        <f>'Ebced Ana Sayfa'!AE20</f>
      </c>
      <c r="AF26" s="97">
        <f>'Ebced Ana Sayfa'!AF20</f>
      </c>
      <c r="AG26" s="28">
        <f>'Ebced Ana Sayfa'!AG20</f>
      </c>
      <c r="AH26" s="28">
        <f>'Ebced Ana Sayfa'!AH20</f>
      </c>
      <c r="AI26" s="98">
        <f>'Ebced Ana Sayfa'!AI20</f>
      </c>
      <c r="AJ26" s="98">
        <f>'Ebced Ana Sayfa'!AJ20</f>
      </c>
      <c r="AK26" s="98">
        <f>'Ebced Ana Sayfa'!AK20</f>
      </c>
      <c r="AL26" s="98">
        <f>'Ebced Ana Sayfa'!AL20</f>
      </c>
      <c r="AM26" s="98">
        <f>'Ebced Ana Sayfa'!AM20</f>
      </c>
      <c r="AN26" s="98">
        <f>'Ebced Ana Sayfa'!AN20</f>
      </c>
      <c r="AO26" s="98">
        <f>'Ebced Ana Sayfa'!AO20</f>
      </c>
      <c r="AP26" s="98">
        <f>'Ebced Ana Sayfa'!AP20</f>
      </c>
      <c r="AQ26" s="98">
        <f>'Ebced Ana Sayfa'!AQ20</f>
      </c>
      <c r="AR26" s="98">
        <f>'Ebced Ana Sayfa'!AR20</f>
      </c>
      <c r="AS26" s="98">
        <f>'Ebced Ana Sayfa'!AS20</f>
      </c>
      <c r="AT26" s="98">
        <f>'Ebced Ana Sayfa'!AT20</f>
      </c>
      <c r="AU26" s="98">
        <f>'Ebced Ana Sayfa'!AU20</f>
      </c>
      <c r="AV26" s="97">
        <f>'Ebced Ana Sayfa'!AV20</f>
      </c>
      <c r="AW26" s="98">
        <f>'Ebced Ana Sayfa'!AW20</f>
      </c>
      <c r="AX26" s="98">
        <f>'Ebced Ana Sayfa'!AX20</f>
      </c>
      <c r="AY26" s="98">
        <f>'Ebced Ana Sayfa'!AY20</f>
      </c>
      <c r="AZ26" s="98">
        <f>'Ebced Ana Sayfa'!AZ20</f>
      </c>
      <c r="BA26" s="98">
        <f>'Ebced Ana Sayfa'!BA20</f>
      </c>
      <c r="BB26" s="91"/>
      <c r="BC26" s="1"/>
      <c r="BD26" s="99"/>
      <c r="BE26" s="100"/>
      <c r="BF26" s="100"/>
      <c r="BG26" s="100"/>
      <c r="BH26" s="100"/>
      <c r="BI26" s="100"/>
      <c r="BJ26" s="100"/>
      <c r="BK26" s="101"/>
      <c r="BL26" s="102"/>
      <c r="BM26" s="102"/>
      <c r="BN26" s="102"/>
      <c r="BO26" s="103"/>
      <c r="BP26" s="67"/>
    </row>
    <row x14ac:dyDescent="0.25" r="27" customHeight="1" ht="18.75">
      <c r="A27" s="1"/>
      <c r="B27" s="15"/>
      <c r="C27" s="30" t="s">
        <v>64</v>
      </c>
      <c r="D27" s="97">
        <f>'Ebced Ana Sayfa'!D21</f>
      </c>
      <c r="E27" s="28">
        <f>'Ebced Ana Sayfa'!E21</f>
      </c>
      <c r="F27" s="97">
        <f>'Ebced Ana Sayfa'!F21</f>
      </c>
      <c r="G27" s="28">
        <f>'Ebced Ana Sayfa'!G21</f>
      </c>
      <c r="H27" s="28">
        <f>'Ebced Ana Sayfa'!H21</f>
      </c>
      <c r="I27" s="28">
        <f>'Ebced Ana Sayfa'!I21</f>
      </c>
      <c r="J27" s="28">
        <f>'Ebced Ana Sayfa'!J21</f>
      </c>
      <c r="K27" s="28">
        <f>'Ebced Ana Sayfa'!K21</f>
      </c>
      <c r="L27" s="28">
        <f>'Ebced Ana Sayfa'!L21</f>
      </c>
      <c r="M27" s="28">
        <f>'Ebced Ana Sayfa'!M21</f>
      </c>
      <c r="N27" s="28">
        <f>'Ebced Ana Sayfa'!N21</f>
      </c>
      <c r="O27" s="97">
        <f>'Ebced Ana Sayfa'!O21</f>
      </c>
      <c r="P27" s="28">
        <f>'Ebced Ana Sayfa'!P21</f>
      </c>
      <c r="Q27" s="97">
        <f>'Ebced Ana Sayfa'!Q21</f>
      </c>
      <c r="R27" s="28">
        <f>'Ebced Ana Sayfa'!R21</f>
      </c>
      <c r="S27" s="28">
        <f>'Ebced Ana Sayfa'!S21</f>
      </c>
      <c r="T27" s="28">
        <f>'Ebced Ana Sayfa'!T21</f>
      </c>
      <c r="U27" s="28">
        <f>'Ebced Ana Sayfa'!U21</f>
      </c>
      <c r="V27" s="28">
        <f>'Ebced Ana Sayfa'!V21</f>
      </c>
      <c r="W27" s="28">
        <f>'Ebced Ana Sayfa'!W21</f>
      </c>
      <c r="X27" s="28">
        <f>'Ebced Ana Sayfa'!X21</f>
      </c>
      <c r="Y27" s="97">
        <f>'Ebced Ana Sayfa'!Y21</f>
      </c>
      <c r="Z27" s="97">
        <f>'Ebced Ana Sayfa'!Z21</f>
      </c>
      <c r="AA27" s="28">
        <f>'Ebced Ana Sayfa'!AA21</f>
      </c>
      <c r="AB27" s="97">
        <f>'Ebced Ana Sayfa'!AB21</f>
      </c>
      <c r="AC27" s="97">
        <f>'Ebced Ana Sayfa'!AC21</f>
      </c>
      <c r="AD27" s="28">
        <f>'Ebced Ana Sayfa'!AD21</f>
      </c>
      <c r="AE27" s="28">
        <f>'Ebced Ana Sayfa'!AE21</f>
      </c>
      <c r="AF27" s="97">
        <f>'Ebced Ana Sayfa'!AF21</f>
      </c>
      <c r="AG27" s="28">
        <f>'Ebced Ana Sayfa'!AG21</f>
      </c>
      <c r="AH27" s="28">
        <f>'Ebced Ana Sayfa'!AH21</f>
      </c>
      <c r="AI27" s="98">
        <f>'Ebced Ana Sayfa'!AI21</f>
      </c>
      <c r="AJ27" s="98">
        <f>'Ebced Ana Sayfa'!AJ21</f>
      </c>
      <c r="AK27" s="98">
        <f>'Ebced Ana Sayfa'!AK21</f>
      </c>
      <c r="AL27" s="98">
        <f>'Ebced Ana Sayfa'!AL21</f>
      </c>
      <c r="AM27" s="98">
        <f>'Ebced Ana Sayfa'!AM21</f>
      </c>
      <c r="AN27" s="98">
        <f>'Ebced Ana Sayfa'!AN21</f>
      </c>
      <c r="AO27" s="98">
        <f>'Ebced Ana Sayfa'!AO21</f>
      </c>
      <c r="AP27" s="98">
        <f>'Ebced Ana Sayfa'!AP21</f>
      </c>
      <c r="AQ27" s="98">
        <f>'Ebced Ana Sayfa'!AQ21</f>
      </c>
      <c r="AR27" s="98">
        <f>'Ebced Ana Sayfa'!AR21</f>
      </c>
      <c r="AS27" s="98">
        <f>'Ebced Ana Sayfa'!AS21</f>
      </c>
      <c r="AT27" s="98">
        <f>'Ebced Ana Sayfa'!AT21</f>
      </c>
      <c r="AU27" s="98">
        <f>'Ebced Ana Sayfa'!AU21</f>
      </c>
      <c r="AV27" s="97">
        <f>'Ebced Ana Sayfa'!AV21</f>
      </c>
      <c r="AW27" s="98">
        <f>'Ebced Ana Sayfa'!AW21</f>
      </c>
      <c r="AX27" s="98">
        <f>'Ebced Ana Sayfa'!AX21</f>
      </c>
      <c r="AY27" s="98">
        <f>'Ebced Ana Sayfa'!AY21</f>
      </c>
      <c r="AZ27" s="98">
        <f>'Ebced Ana Sayfa'!AZ21</f>
      </c>
      <c r="BA27" s="98">
        <f>'Ebced Ana Sayfa'!BA21</f>
      </c>
      <c r="BB27" s="91"/>
      <c r="BC27" s="1"/>
      <c r="BD27" s="104" t="s">
        <v>77</v>
      </c>
      <c r="BE27" s="1"/>
      <c r="BF27" s="1"/>
      <c r="BG27" s="1"/>
      <c r="BH27" s="1"/>
      <c r="BI27" s="1"/>
      <c r="BJ27" s="1"/>
      <c r="BK27" s="3"/>
      <c r="BL27" s="105" t="s">
        <v>38</v>
      </c>
      <c r="BM27" s="105" t="s">
        <v>58</v>
      </c>
      <c r="BN27" s="105" t="s">
        <v>48</v>
      </c>
      <c r="BO27" s="106" t="s">
        <v>49</v>
      </c>
      <c r="BP27" s="67"/>
    </row>
    <row x14ac:dyDescent="0.25" r="28" customHeight="1" ht="18.75">
      <c r="A28" s="1"/>
      <c r="B28" s="15"/>
      <c r="C28" s="30" t="s">
        <v>67</v>
      </c>
      <c r="D28" s="107">
        <f>'Ebced Ana Sayfa'!D22</f>
      </c>
      <c r="E28" s="108">
        <f>'Ebced Ana Sayfa'!E22</f>
      </c>
      <c r="F28" s="107">
        <f>'Ebced Ana Sayfa'!F22</f>
      </c>
      <c r="G28" s="108">
        <f>'Ebced Ana Sayfa'!G22</f>
      </c>
      <c r="H28" s="108">
        <f>'Ebced Ana Sayfa'!H22</f>
      </c>
      <c r="I28" s="108">
        <f>'Ebced Ana Sayfa'!I22</f>
      </c>
      <c r="J28" s="108">
        <f>'Ebced Ana Sayfa'!J22</f>
      </c>
      <c r="K28" s="108">
        <f>'Ebced Ana Sayfa'!K22</f>
      </c>
      <c r="L28" s="108">
        <f>'Ebced Ana Sayfa'!L22</f>
      </c>
      <c r="M28" s="108">
        <f>'Ebced Ana Sayfa'!M22</f>
      </c>
      <c r="N28" s="108">
        <f>'Ebced Ana Sayfa'!N22</f>
      </c>
      <c r="O28" s="107">
        <f>'Ebced Ana Sayfa'!O22</f>
      </c>
      <c r="P28" s="108">
        <f>'Ebced Ana Sayfa'!P22</f>
      </c>
      <c r="Q28" s="107">
        <f>'Ebced Ana Sayfa'!Q22</f>
      </c>
      <c r="R28" s="108">
        <f>'Ebced Ana Sayfa'!R22</f>
      </c>
      <c r="S28" s="108">
        <f>'Ebced Ana Sayfa'!S22</f>
      </c>
      <c r="T28" s="108">
        <f>'Ebced Ana Sayfa'!T22</f>
      </c>
      <c r="U28" s="108">
        <f>'Ebced Ana Sayfa'!U22</f>
      </c>
      <c r="V28" s="108">
        <f>'Ebced Ana Sayfa'!V22</f>
      </c>
      <c r="W28" s="108">
        <f>'Ebced Ana Sayfa'!W22</f>
      </c>
      <c r="X28" s="108">
        <f>'Ebced Ana Sayfa'!X22</f>
      </c>
      <c r="Y28" s="107">
        <f>'Ebced Ana Sayfa'!Y22</f>
      </c>
      <c r="Z28" s="107">
        <f>'Ebced Ana Sayfa'!Z22</f>
      </c>
      <c r="AA28" s="108">
        <f>'Ebced Ana Sayfa'!AA22</f>
      </c>
      <c r="AB28" s="107">
        <f>'Ebced Ana Sayfa'!AB22</f>
      </c>
      <c r="AC28" s="107">
        <f>'Ebced Ana Sayfa'!AC22</f>
      </c>
      <c r="AD28" s="108">
        <f>'Ebced Ana Sayfa'!AD22</f>
      </c>
      <c r="AE28" s="108">
        <f>'Ebced Ana Sayfa'!AE22</f>
      </c>
      <c r="AF28" s="107">
        <f>'Ebced Ana Sayfa'!AF22</f>
      </c>
      <c r="AG28" s="108">
        <f>'Ebced Ana Sayfa'!AG22</f>
      </c>
      <c r="AH28" s="108">
        <f>'Ebced Ana Sayfa'!AH22</f>
      </c>
      <c r="AI28" s="109">
        <f>'Ebced Ana Sayfa'!AI22</f>
      </c>
      <c r="AJ28" s="109">
        <f>'Ebced Ana Sayfa'!AJ22</f>
      </c>
      <c r="AK28" s="109">
        <f>'Ebced Ana Sayfa'!AK22</f>
      </c>
      <c r="AL28" s="109">
        <f>'Ebced Ana Sayfa'!AL22</f>
      </c>
      <c r="AM28" s="109">
        <f>'Ebced Ana Sayfa'!AM22</f>
      </c>
      <c r="AN28" s="109">
        <f>'Ebced Ana Sayfa'!AN22</f>
      </c>
      <c r="AO28" s="109">
        <f>'Ebced Ana Sayfa'!AO22</f>
      </c>
      <c r="AP28" s="109">
        <f>'Ebced Ana Sayfa'!AP22</f>
      </c>
      <c r="AQ28" s="109">
        <f>'Ebced Ana Sayfa'!AQ22</f>
      </c>
      <c r="AR28" s="109">
        <f>'Ebced Ana Sayfa'!AR22</f>
      </c>
      <c r="AS28" s="109">
        <f>'Ebced Ana Sayfa'!AS22</f>
      </c>
      <c r="AT28" s="109">
        <f>'Ebced Ana Sayfa'!AT22</f>
      </c>
      <c r="AU28" s="109">
        <f>'Ebced Ana Sayfa'!AU22</f>
      </c>
      <c r="AV28" s="107">
        <f>'Ebced Ana Sayfa'!AV22</f>
      </c>
      <c r="AW28" s="109">
        <f>'Ebced Ana Sayfa'!AW22</f>
      </c>
      <c r="AX28" s="109">
        <f>'Ebced Ana Sayfa'!AX22</f>
      </c>
      <c r="AY28" s="109">
        <f>'Ebced Ana Sayfa'!AY22</f>
      </c>
      <c r="AZ28" s="109">
        <f>'Ebced Ana Sayfa'!AZ22</f>
      </c>
      <c r="BA28" s="109">
        <f>'Ebced Ana Sayfa'!BA22</f>
      </c>
      <c r="BB28" s="91"/>
      <c r="BC28" s="1"/>
      <c r="BD28" s="104" t="s">
        <v>78</v>
      </c>
      <c r="BE28" s="28"/>
      <c r="BF28" s="28"/>
      <c r="BG28" s="28"/>
      <c r="BH28" s="28"/>
      <c r="BI28" s="28"/>
      <c r="BJ28" s="28"/>
      <c r="BK28" s="28"/>
      <c r="BL28" s="28">
        <f>'Ebced Ana Sayfa'!Y19</f>
      </c>
      <c r="BM28" s="28">
        <f>'Ebced Ana Sayfa'!Z19</f>
      </c>
      <c r="BN28" s="28">
        <f>'Ebced Ana Sayfa'!AA19</f>
      </c>
      <c r="BO28" s="28">
        <f>'Ebced Ana Sayfa'!AB19</f>
      </c>
      <c r="BP28" s="67"/>
    </row>
    <row x14ac:dyDescent="0.25" r="29" customHeight="1" ht="18.75">
      <c r="A29" s="1"/>
      <c r="B29" s="15"/>
      <c r="C29" s="110"/>
      <c r="D29" s="3"/>
      <c r="E29" s="4"/>
      <c r="F29" s="3"/>
      <c r="G29" s="4"/>
      <c r="H29" s="4"/>
      <c r="I29" s="4"/>
      <c r="J29" s="4"/>
      <c r="K29" s="4"/>
      <c r="L29" s="4"/>
      <c r="M29" s="4"/>
      <c r="N29" s="4"/>
      <c r="O29" s="3"/>
      <c r="P29" s="4"/>
      <c r="Q29" s="3"/>
      <c r="R29" s="4"/>
      <c r="S29" s="4"/>
      <c r="T29" s="4"/>
      <c r="U29" s="4"/>
      <c r="V29" s="4"/>
      <c r="W29" s="4"/>
      <c r="X29" s="4"/>
      <c r="Y29" s="3"/>
      <c r="Z29" s="3"/>
      <c r="AA29" s="4"/>
      <c r="AB29" s="3"/>
      <c r="AC29" s="3"/>
      <c r="AD29" s="4"/>
      <c r="AE29" s="4"/>
      <c r="AF29" s="3"/>
      <c r="AG29" s="4"/>
      <c r="AH29" s="4"/>
      <c r="AI29" s="1"/>
      <c r="AJ29" s="1"/>
      <c r="AK29" s="1"/>
      <c r="AL29" s="1"/>
      <c r="AM29" s="1"/>
      <c r="AN29" s="1"/>
      <c r="AO29" s="1"/>
      <c r="AP29" s="1"/>
      <c r="AQ29" s="1"/>
      <c r="AR29" s="1"/>
      <c r="AS29" s="1"/>
      <c r="AT29" s="1"/>
      <c r="AU29" s="1"/>
      <c r="AV29" s="3"/>
      <c r="AW29" s="1"/>
      <c r="AX29" s="1"/>
      <c r="AY29" s="1"/>
      <c r="AZ29" s="1"/>
      <c r="BA29" s="42"/>
      <c r="BB29" s="15"/>
      <c r="BC29" s="1"/>
      <c r="BD29" s="104" t="s">
        <v>79</v>
      </c>
      <c r="BE29" s="111"/>
      <c r="BF29" s="111"/>
      <c r="BG29" s="111"/>
      <c r="BH29" s="111"/>
      <c r="BI29" s="111"/>
      <c r="BJ29" s="111"/>
      <c r="BK29" s="97"/>
      <c r="BL29" s="98">
        <f>'Ebced Ana Sayfa'!Y20</f>
      </c>
      <c r="BM29" s="98">
        <f>'Ebced Ana Sayfa'!Z20</f>
      </c>
      <c r="BN29" s="98">
        <f>'Ebced Ana Sayfa'!AA20</f>
      </c>
      <c r="BO29" s="98">
        <f>'Ebced Ana Sayfa'!AB20</f>
      </c>
      <c r="BP29" s="67"/>
    </row>
    <row x14ac:dyDescent="0.25" r="30" customHeight="1" ht="18.75">
      <c r="A30" s="1"/>
      <c r="B30" s="15"/>
      <c r="C30" s="110"/>
      <c r="D30" s="3"/>
      <c r="E30" s="4"/>
      <c r="F30" s="3"/>
      <c r="G30" s="4"/>
      <c r="H30" s="4"/>
      <c r="I30" s="4"/>
      <c r="J30" s="4"/>
      <c r="K30" s="4"/>
      <c r="L30" s="4"/>
      <c r="M30" s="4"/>
      <c r="N30" s="4"/>
      <c r="O30" s="3"/>
      <c r="P30" s="4"/>
      <c r="Q30" s="3"/>
      <c r="R30" s="4"/>
      <c r="S30" s="4"/>
      <c r="T30" s="4"/>
      <c r="U30" s="4"/>
      <c r="V30" s="4"/>
      <c r="W30" s="4"/>
      <c r="X30" s="4"/>
      <c r="Y30" s="3"/>
      <c r="Z30" s="3"/>
      <c r="AA30" s="4"/>
      <c r="AB30" s="3"/>
      <c r="AC30" s="3"/>
      <c r="AD30" s="4"/>
      <c r="AE30" s="4"/>
      <c r="AF30" s="3"/>
      <c r="AG30" s="4"/>
      <c r="AH30" s="4"/>
      <c r="AI30" s="1"/>
      <c r="AJ30" s="1"/>
      <c r="AK30" s="1"/>
      <c r="AL30" s="1"/>
      <c r="AM30" s="1"/>
      <c r="AN30" s="1"/>
      <c r="AO30" s="1"/>
      <c r="AP30" s="1"/>
      <c r="AQ30" s="1"/>
      <c r="AR30" s="1"/>
      <c r="AS30" s="1"/>
      <c r="AT30" s="1"/>
      <c r="AU30" s="1"/>
      <c r="AV30" s="3"/>
      <c r="AW30" s="1"/>
      <c r="AX30" s="1"/>
      <c r="AY30" s="1"/>
      <c r="AZ30" s="1"/>
      <c r="BA30" s="42"/>
      <c r="BB30" s="15"/>
      <c r="BC30" s="1"/>
      <c r="BD30" s="104" t="s">
        <v>64</v>
      </c>
      <c r="BE30" s="111"/>
      <c r="BF30" s="111"/>
      <c r="BG30" s="111"/>
      <c r="BH30" s="111"/>
      <c r="BI30" s="111"/>
      <c r="BJ30" s="111"/>
      <c r="BK30" s="97"/>
      <c r="BL30" s="98">
        <f>'Ebced Ana Sayfa'!Y21</f>
      </c>
      <c r="BM30" s="98">
        <f>'Ebced Ana Sayfa'!Z21</f>
      </c>
      <c r="BN30" s="98">
        <f>'Ebced Ana Sayfa'!AA21</f>
      </c>
      <c r="BO30" s="98">
        <f>'Ebced Ana Sayfa'!AB21</f>
      </c>
      <c r="BP30" s="67"/>
    </row>
    <row x14ac:dyDescent="0.25" r="31" customHeight="1" ht="18.75">
      <c r="A31" s="1"/>
      <c r="B31" s="15"/>
      <c r="C31" s="110"/>
      <c r="D31" s="3"/>
      <c r="E31" s="4"/>
      <c r="F31" s="3"/>
      <c r="G31" s="4"/>
      <c r="H31" s="4"/>
      <c r="I31" s="4"/>
      <c r="J31" s="4"/>
      <c r="K31" s="4"/>
      <c r="L31" s="4"/>
      <c r="M31" s="4"/>
      <c r="N31" s="4"/>
      <c r="O31" s="3"/>
      <c r="P31" s="4"/>
      <c r="Q31" s="3"/>
      <c r="R31" s="4"/>
      <c r="S31" s="4"/>
      <c r="T31" s="4"/>
      <c r="U31" s="4"/>
      <c r="V31" s="4"/>
      <c r="W31" s="4"/>
      <c r="X31" s="4"/>
      <c r="Y31" s="3"/>
      <c r="Z31" s="3"/>
      <c r="AA31" s="4"/>
      <c r="AB31" s="3"/>
      <c r="AC31" s="3"/>
      <c r="AD31" s="4"/>
      <c r="AE31" s="4"/>
      <c r="AF31" s="3"/>
      <c r="AG31" s="4"/>
      <c r="AH31" s="4"/>
      <c r="AI31" s="1"/>
      <c r="AJ31" s="1"/>
      <c r="AK31" s="1"/>
      <c r="AL31" s="1"/>
      <c r="AM31" s="1"/>
      <c r="AN31" s="1"/>
      <c r="AO31" s="1"/>
      <c r="AP31" s="1"/>
      <c r="AQ31" s="1"/>
      <c r="AR31" s="1"/>
      <c r="AS31" s="1"/>
      <c r="AT31" s="1"/>
      <c r="AU31" s="1"/>
      <c r="AV31" s="3"/>
      <c r="AW31" s="1"/>
      <c r="AX31" s="1"/>
      <c r="AY31" s="1"/>
      <c r="AZ31" s="1"/>
      <c r="BA31" s="42"/>
      <c r="BB31" s="15"/>
      <c r="BC31" s="1"/>
      <c r="BD31" s="112" t="s">
        <v>80</v>
      </c>
      <c r="BE31" s="113"/>
      <c r="BF31" s="113"/>
      <c r="BG31" s="113"/>
      <c r="BH31" s="113"/>
      <c r="BI31" s="113"/>
      <c r="BJ31" s="113"/>
      <c r="BK31" s="107"/>
      <c r="BL31" s="109">
        <f>'Ebced Ana Sayfa'!Y22</f>
      </c>
      <c r="BM31" s="109">
        <f>'Ebced Ana Sayfa'!Z22</f>
      </c>
      <c r="BN31" s="109">
        <f>'Ebced Ana Sayfa'!AA22</f>
      </c>
      <c r="BO31" s="109">
        <f>'Ebced Ana Sayfa'!AB22</f>
      </c>
      <c r="BP31" s="67"/>
    </row>
    <row x14ac:dyDescent="0.25" r="32" customHeight="1" ht="18.75">
      <c r="A32" s="1"/>
      <c r="B32" s="15"/>
      <c r="C32" s="110"/>
      <c r="D32" s="3"/>
      <c r="E32" s="4"/>
      <c r="F32" s="3"/>
      <c r="G32" s="4"/>
      <c r="H32" s="4"/>
      <c r="I32" s="4"/>
      <c r="J32" s="4"/>
      <c r="K32" s="4"/>
      <c r="L32" s="4"/>
      <c r="M32" s="4"/>
      <c r="N32" s="4"/>
      <c r="O32" s="3"/>
      <c r="P32" s="4"/>
      <c r="Q32" s="3"/>
      <c r="R32" s="4"/>
      <c r="S32" s="4"/>
      <c r="T32" s="4"/>
      <c r="U32" s="4"/>
      <c r="V32" s="4"/>
      <c r="W32" s="4"/>
      <c r="X32" s="4"/>
      <c r="Y32" s="3"/>
      <c r="Z32" s="3"/>
      <c r="AA32" s="4"/>
      <c r="AB32" s="3"/>
      <c r="AC32" s="3"/>
      <c r="AD32" s="4"/>
      <c r="AE32" s="4"/>
      <c r="AF32" s="3"/>
      <c r="AG32" s="4"/>
      <c r="AH32" s="4"/>
      <c r="AI32" s="1"/>
      <c r="AJ32" s="1"/>
      <c r="AK32" s="1"/>
      <c r="AL32" s="1"/>
      <c r="AM32" s="1"/>
      <c r="AN32" s="1"/>
      <c r="AO32" s="1"/>
      <c r="AP32" s="1"/>
      <c r="AQ32" s="1"/>
      <c r="AR32" s="1"/>
      <c r="AS32" s="1"/>
      <c r="AT32" s="1"/>
      <c r="AU32" s="1"/>
      <c r="AV32" s="3"/>
      <c r="AW32" s="1"/>
      <c r="AX32" s="1"/>
      <c r="AY32" s="1"/>
      <c r="AZ32" s="1"/>
      <c r="BA32" s="42"/>
      <c r="BB32" s="15"/>
      <c r="BC32" s="1"/>
      <c r="BD32" s="114"/>
      <c r="BE32" s="114"/>
      <c r="BF32" s="114"/>
      <c r="BG32" s="114"/>
      <c r="BH32" s="114"/>
      <c r="BI32" s="114"/>
      <c r="BJ32" s="114"/>
      <c r="BK32" s="115"/>
      <c r="BL32" s="114"/>
      <c r="BM32" s="114"/>
      <c r="BN32" s="114"/>
      <c r="BO32" s="114"/>
      <c r="BP32" s="67"/>
    </row>
    <row x14ac:dyDescent="0.25" r="33" customHeight="1" ht="18.75">
      <c r="A33" s="1"/>
      <c r="B33" s="15"/>
      <c r="C33" s="110"/>
      <c r="D33" s="3"/>
      <c r="E33" s="4"/>
      <c r="F33" s="3"/>
      <c r="G33" s="4"/>
      <c r="H33" s="4"/>
      <c r="I33" s="4"/>
      <c r="J33" s="4"/>
      <c r="K33" s="4"/>
      <c r="L33" s="4"/>
      <c r="M33" s="4"/>
      <c r="N33" s="4"/>
      <c r="O33" s="3"/>
      <c r="P33" s="4"/>
      <c r="Q33" s="3"/>
      <c r="R33" s="4"/>
      <c r="S33" s="4"/>
      <c r="T33" s="4"/>
      <c r="U33" s="4"/>
      <c r="V33" s="4"/>
      <c r="W33" s="4"/>
      <c r="X33" s="4"/>
      <c r="Y33" s="3"/>
      <c r="Z33" s="3"/>
      <c r="AA33" s="4"/>
      <c r="AB33" s="3"/>
      <c r="AC33" s="3"/>
      <c r="AD33" s="4"/>
      <c r="AE33" s="4"/>
      <c r="AF33" s="3"/>
      <c r="AG33" s="4"/>
      <c r="AH33" s="4"/>
      <c r="AI33" s="1"/>
      <c r="AJ33" s="1"/>
      <c r="AK33" s="1"/>
      <c r="AL33" s="1"/>
      <c r="AM33" s="1"/>
      <c r="AN33" s="1"/>
      <c r="AO33" s="1"/>
      <c r="AP33" s="1"/>
      <c r="AQ33" s="1"/>
      <c r="AR33" s="1"/>
      <c r="AS33" s="1"/>
      <c r="AT33" s="1"/>
      <c r="AU33" s="1"/>
      <c r="AV33" s="3"/>
      <c r="AW33" s="1"/>
      <c r="AX33" s="1"/>
      <c r="AY33" s="1"/>
      <c r="AZ33" s="1"/>
      <c r="BA33" s="42"/>
      <c r="BB33" s="15"/>
      <c r="BC33" s="1"/>
      <c r="BD33" s="1"/>
      <c r="BE33" s="1"/>
      <c r="BF33" s="1"/>
      <c r="BG33" s="1"/>
      <c r="BH33" s="1"/>
      <c r="BI33" s="1"/>
      <c r="BJ33" s="1"/>
      <c r="BK33" s="3"/>
      <c r="BL33" s="1"/>
      <c r="BM33" s="1"/>
      <c r="BN33" s="1"/>
      <c r="BO33" s="1"/>
      <c r="BP33" s="67"/>
    </row>
    <row x14ac:dyDescent="0.25" r="34" customHeight="1" ht="18.75">
      <c r="A34" s="1"/>
      <c r="B34" s="15"/>
      <c r="C34" s="110"/>
      <c r="D34" s="3"/>
      <c r="E34" s="4"/>
      <c r="F34" s="3"/>
      <c r="G34" s="4"/>
      <c r="H34" s="4"/>
      <c r="I34" s="4"/>
      <c r="J34" s="4"/>
      <c r="K34" s="4"/>
      <c r="L34" s="4"/>
      <c r="M34" s="4"/>
      <c r="N34" s="4"/>
      <c r="O34" s="3"/>
      <c r="P34" s="4"/>
      <c r="Q34" s="3"/>
      <c r="R34" s="4"/>
      <c r="S34" s="4"/>
      <c r="T34" s="4"/>
      <c r="U34" s="4"/>
      <c r="V34" s="4"/>
      <c r="W34" s="4"/>
      <c r="X34" s="4"/>
      <c r="Y34" s="3"/>
      <c r="Z34" s="3"/>
      <c r="AA34" s="4"/>
      <c r="AB34" s="3"/>
      <c r="AC34" s="3"/>
      <c r="AD34" s="4"/>
      <c r="AE34" s="4"/>
      <c r="AF34" s="3"/>
      <c r="AG34" s="4"/>
      <c r="AH34" s="4"/>
      <c r="AI34" s="1"/>
      <c r="AJ34" s="1"/>
      <c r="AK34" s="1"/>
      <c r="AL34" s="1"/>
      <c r="AM34" s="1"/>
      <c r="AN34" s="1"/>
      <c r="AO34" s="1"/>
      <c r="AP34" s="1"/>
      <c r="AQ34" s="1"/>
      <c r="AR34" s="1"/>
      <c r="AS34" s="1"/>
      <c r="AT34" s="1"/>
      <c r="AU34" s="1"/>
      <c r="AV34" s="3"/>
      <c r="AW34" s="1"/>
      <c r="AX34" s="1"/>
      <c r="AY34" s="1"/>
      <c r="AZ34" s="1"/>
      <c r="BA34" s="42"/>
      <c r="BB34" s="15"/>
      <c r="BC34" s="1"/>
      <c r="BD34" s="1"/>
      <c r="BE34" s="1"/>
      <c r="BF34" s="1"/>
      <c r="BG34" s="1"/>
      <c r="BH34" s="1"/>
      <c r="BI34" s="1"/>
      <c r="BJ34" s="1"/>
      <c r="BK34" s="3"/>
      <c r="BL34" s="1"/>
      <c r="BM34" s="1"/>
      <c r="BN34" s="1"/>
      <c r="BO34" s="1"/>
      <c r="BP34" s="67"/>
    </row>
    <row x14ac:dyDescent="0.25" r="35" customHeight="1" ht="18.75">
      <c r="A35" s="1"/>
      <c r="B35" s="15"/>
      <c r="C35" s="110"/>
      <c r="D35" s="3"/>
      <c r="E35" s="4"/>
      <c r="F35" s="3"/>
      <c r="G35" s="4"/>
      <c r="H35" s="4"/>
      <c r="I35" s="4"/>
      <c r="J35" s="4"/>
      <c r="K35" s="4"/>
      <c r="L35" s="4"/>
      <c r="M35" s="4"/>
      <c r="N35" s="4"/>
      <c r="O35" s="3"/>
      <c r="P35" s="4"/>
      <c r="Q35" s="3"/>
      <c r="R35" s="4"/>
      <c r="S35" s="4"/>
      <c r="T35" s="4"/>
      <c r="U35" s="4"/>
      <c r="V35" s="4"/>
      <c r="W35" s="4"/>
      <c r="X35" s="4"/>
      <c r="Y35" s="3"/>
      <c r="Z35" s="3"/>
      <c r="AA35" s="4"/>
      <c r="AB35" s="3"/>
      <c r="AC35" s="3"/>
      <c r="AD35" s="4"/>
      <c r="AE35" s="4"/>
      <c r="AF35" s="3"/>
      <c r="AG35" s="4"/>
      <c r="AH35" s="4"/>
      <c r="AI35" s="1"/>
      <c r="AJ35" s="1"/>
      <c r="AK35" s="1"/>
      <c r="AL35" s="1"/>
      <c r="AM35" s="1"/>
      <c r="AN35" s="1"/>
      <c r="AO35" s="1"/>
      <c r="AP35" s="1"/>
      <c r="AQ35" s="1"/>
      <c r="AR35" s="1"/>
      <c r="AS35" s="1"/>
      <c r="AT35" s="1"/>
      <c r="AU35" s="1"/>
      <c r="AV35" s="3"/>
      <c r="AW35" s="1"/>
      <c r="AX35" s="1"/>
      <c r="AY35" s="1"/>
      <c r="AZ35" s="1"/>
      <c r="BA35" s="42"/>
      <c r="BB35" s="15"/>
      <c r="BC35" s="1"/>
      <c r="BD35" s="1"/>
      <c r="BE35" s="1"/>
      <c r="BF35" s="1"/>
      <c r="BG35" s="1"/>
      <c r="BH35" s="1"/>
      <c r="BI35" s="1"/>
      <c r="BJ35" s="1"/>
      <c r="BK35" s="3"/>
      <c r="BL35" s="1"/>
      <c r="BM35" s="1"/>
      <c r="BN35" s="1"/>
      <c r="BO35" s="1"/>
      <c r="BP35" s="67"/>
    </row>
    <row x14ac:dyDescent="0.25" r="36" customHeight="1" ht="30">
      <c r="A36" s="1"/>
      <c r="B36" s="15"/>
      <c r="C36" s="110"/>
      <c r="D36" s="3"/>
      <c r="E36" s="4"/>
      <c r="F36" s="3"/>
      <c r="G36" s="4"/>
      <c r="H36" s="4"/>
      <c r="I36" s="4"/>
      <c r="J36" s="4"/>
      <c r="K36" s="4"/>
      <c r="L36" s="4"/>
      <c r="M36" s="4"/>
      <c r="N36" s="4"/>
      <c r="O36" s="116"/>
      <c r="P36" s="4"/>
      <c r="Q36" s="3"/>
      <c r="R36" s="4"/>
      <c r="S36" s="4"/>
      <c r="T36" s="4"/>
      <c r="U36" s="4"/>
      <c r="V36" s="4"/>
      <c r="W36" s="4"/>
      <c r="X36" s="4"/>
      <c r="Y36" s="3"/>
      <c r="Z36" s="3"/>
      <c r="AA36" s="4"/>
      <c r="AB36" s="3"/>
      <c r="AC36" s="3"/>
      <c r="AD36" s="4"/>
      <c r="AE36" s="4"/>
      <c r="AF36" s="3"/>
      <c r="AG36" s="4"/>
      <c r="AH36" s="4"/>
      <c r="AI36" s="1"/>
      <c r="AJ36" s="1"/>
      <c r="AK36" s="1"/>
      <c r="AL36" s="1"/>
      <c r="AM36" s="1"/>
      <c r="AN36" s="1"/>
      <c r="AO36" s="1"/>
      <c r="AP36" s="1"/>
      <c r="AQ36" s="1"/>
      <c r="AR36" s="1"/>
      <c r="AS36" s="1"/>
      <c r="AT36" s="1"/>
      <c r="AU36" s="1"/>
      <c r="AV36" s="3"/>
      <c r="AW36" s="1"/>
      <c r="AX36" s="1"/>
      <c r="AY36" s="1"/>
      <c r="AZ36" s="1"/>
      <c r="BA36" s="42"/>
      <c r="BB36" s="15"/>
      <c r="BC36" s="1"/>
      <c r="BD36" s="1"/>
      <c r="BE36" s="1"/>
      <c r="BF36" s="1"/>
      <c r="BG36" s="1"/>
      <c r="BH36" s="1"/>
      <c r="BI36" s="1"/>
      <c r="BJ36" s="1"/>
      <c r="BK36" s="3"/>
      <c r="BL36" s="1"/>
      <c r="BM36" s="1"/>
      <c r="BN36" s="1"/>
      <c r="BO36" s="1"/>
      <c r="BP36" s="67"/>
    </row>
    <row x14ac:dyDescent="0.25" r="37" customHeight="1" ht="18.75">
      <c r="A37" s="1"/>
      <c r="B37" s="15"/>
      <c r="C37" s="110"/>
      <c r="D37" s="71" t="s">
        <v>81</v>
      </c>
      <c r="E37" s="69"/>
      <c r="F37" s="73">
        <f>U23</f>
      </c>
      <c r="G37" s="69"/>
      <c r="H37" s="77"/>
      <c r="I37" s="63" t="s">
        <v>82</v>
      </c>
      <c r="J37" s="69"/>
      <c r="K37" s="69"/>
      <c r="L37" s="69"/>
      <c r="M37" s="117">
        <f>VLOOKUP(T20,'Arapça Kuran'!G:G,1,0)</f>
      </c>
      <c r="N37" s="118"/>
      <c r="O37" s="119">
        <f>_xlfn.IFNA(_xlfn.XLOOKUP(F39&amp;M37,'Arapça Kuran'!A:A,'Arapça Kuran'!G:G),AB20)</f>
      </c>
      <c r="P37" s="118"/>
      <c r="Q37" s="120">
        <f>SUMPRODUCT(IFERROR(MID(O37,ROW(INDIRECT("1:"&amp;LEN(T20))),1)*1,0))</f>
      </c>
      <c r="R37" s="118"/>
      <c r="S37" s="118"/>
      <c r="T37" s="118"/>
      <c r="U37" s="121">
        <f>T20</f>
      </c>
      <c r="V37" s="118"/>
      <c r="W37" s="118"/>
      <c r="X37" s="118"/>
      <c r="Y37" s="122"/>
      <c r="Z37" s="73">
        <f>_xlfn.IFNA(VLOOKUP(T20,'Arapça Kuran'!A:A,1,0),AB20)</f>
      </c>
      <c r="AA37" s="123"/>
      <c r="AB37" s="124"/>
      <c r="AC37" s="119">
        <f>U23</f>
      </c>
      <c r="AD37" s="123"/>
      <c r="AE37" s="123"/>
      <c r="AF37" s="120">
        <f>SUMPRODUCT(IFERROR(MID(AC37,ROW(INDIRECT("1:"&amp;LEN(T20))),1)*1,0))</f>
      </c>
      <c r="AG37" s="4"/>
      <c r="AH37" s="4"/>
      <c r="AI37" s="1"/>
      <c r="AJ37" s="1"/>
      <c r="AK37" s="1"/>
      <c r="AL37" s="1"/>
      <c r="AM37" s="1"/>
      <c r="AN37" s="1"/>
      <c r="AO37" s="1"/>
      <c r="AP37" s="1"/>
      <c r="AQ37" s="1"/>
      <c r="AR37" s="1"/>
      <c r="AS37" s="1"/>
      <c r="AT37" s="1"/>
      <c r="AU37" s="1"/>
      <c r="AV37" s="3"/>
      <c r="AW37" s="1"/>
      <c r="AX37" s="1"/>
      <c r="AY37" s="1"/>
      <c r="AZ37" s="1"/>
      <c r="BA37" s="42"/>
      <c r="BB37" s="15"/>
      <c r="BC37" s="1"/>
      <c r="BD37" s="1"/>
      <c r="BE37" s="1"/>
      <c r="BF37" s="1"/>
      <c r="BG37" s="1"/>
      <c r="BH37" s="1"/>
      <c r="BI37" s="1"/>
      <c r="BJ37" s="1"/>
      <c r="BK37" s="3"/>
      <c r="BL37" s="1"/>
      <c r="BM37" s="1"/>
      <c r="BN37" s="1"/>
      <c r="BO37" s="1"/>
      <c r="BP37" s="67"/>
    </row>
    <row x14ac:dyDescent="0.25" r="38" customHeight="1" ht="18.75">
      <c r="A38" s="1"/>
      <c r="B38" s="15"/>
      <c r="C38" s="110"/>
      <c r="D38" s="76"/>
      <c r="E38" s="77"/>
      <c r="F38" s="76"/>
      <c r="G38" s="77"/>
      <c r="H38" s="77"/>
      <c r="I38" s="77"/>
      <c r="J38" s="77"/>
      <c r="K38" s="77"/>
      <c r="L38" s="77"/>
      <c r="M38" s="77"/>
      <c r="N38" s="4"/>
      <c r="O38" s="3"/>
      <c r="P38" s="4"/>
      <c r="Q38" s="3"/>
      <c r="R38" s="4"/>
      <c r="S38" s="4"/>
      <c r="T38" s="4"/>
      <c r="U38" s="4"/>
      <c r="V38" s="4"/>
      <c r="W38" s="4"/>
      <c r="X38" s="4"/>
      <c r="Y38" s="3"/>
      <c r="Z38" s="3"/>
      <c r="AA38" s="4"/>
      <c r="AB38" s="3"/>
      <c r="AC38" s="3"/>
      <c r="AD38" s="4"/>
      <c r="AE38" s="4"/>
      <c r="AF38" s="3"/>
      <c r="AG38" s="4"/>
      <c r="AH38" s="4"/>
      <c r="AI38" s="1"/>
      <c r="AJ38" s="1"/>
      <c r="AK38" s="1"/>
      <c r="AL38" s="1"/>
      <c r="AM38" s="1"/>
      <c r="AN38" s="1"/>
      <c r="AO38" s="1"/>
      <c r="AP38" s="1"/>
      <c r="AQ38" s="1"/>
      <c r="AR38" s="1"/>
      <c r="AS38" s="1"/>
      <c r="AT38" s="1"/>
      <c r="AU38" s="1"/>
      <c r="AV38" s="3"/>
      <c r="AW38" s="1"/>
      <c r="AX38" s="1"/>
      <c r="AY38" s="1"/>
      <c r="AZ38" s="1"/>
      <c r="BA38" s="42"/>
      <c r="BB38" s="15"/>
      <c r="BC38" s="1"/>
      <c r="BD38" s="1"/>
      <c r="BE38" s="1"/>
      <c r="BF38" s="1"/>
      <c r="BG38" s="1"/>
      <c r="BH38" s="1"/>
      <c r="BI38" s="1"/>
      <c r="BJ38" s="1"/>
      <c r="BK38" s="3"/>
      <c r="BL38" s="1"/>
      <c r="BM38" s="1"/>
      <c r="BN38" s="1"/>
      <c r="BO38" s="1"/>
      <c r="BP38" s="67"/>
    </row>
    <row x14ac:dyDescent="0.25" r="39" customHeight="1" ht="18.75">
      <c r="A39" s="1"/>
      <c r="B39" s="15"/>
      <c r="C39" s="125" t="s">
        <v>81</v>
      </c>
      <c r="D39" s="126">
        <f>'ÇIKTIYA HAZIR '!E33</f>
      </c>
      <c r="E39" s="77"/>
      <c r="F39" s="127">
        <f>VLOOKUP(F37,'Arapça Kuran'!A:B,2,0)</f>
      </c>
      <c r="G39" s="128"/>
      <c r="H39" s="128"/>
      <c r="I39" s="128"/>
      <c r="J39" s="77"/>
      <c r="K39" s="77"/>
      <c r="L39" s="77"/>
      <c r="M39" s="129" t="s">
        <v>83</v>
      </c>
      <c r="N39" s="130">
        <f>'ÇIKTIYA HAZIR '!E34</f>
      </c>
      <c r="O39" s="3"/>
      <c r="P39" s="4"/>
      <c r="Q39" s="3"/>
      <c r="R39" s="4"/>
      <c r="S39" s="4"/>
      <c r="T39" s="4"/>
      <c r="U39" s="4"/>
      <c r="V39" s="4"/>
      <c r="W39" s="129" t="s">
        <v>81</v>
      </c>
      <c r="X39" s="129"/>
      <c r="Y39" s="131">
        <f>'ÇIKTIYA HAZIR '!E36</f>
      </c>
      <c r="Z39" s="3"/>
      <c r="AA39" s="132">
        <f>VLOOKUP(Z37,'Arapça Kuran'!A:B,2,0)</f>
      </c>
      <c r="AB39" s="133"/>
      <c r="AC39" s="133"/>
      <c r="AD39" s="132"/>
      <c r="AE39" s="132"/>
      <c r="AF39" s="3"/>
      <c r="AG39" s="4"/>
      <c r="AH39" s="134" t="s">
        <v>83</v>
      </c>
      <c r="AI39" s="135">
        <f>'ÇIKTIYA HAZIR '!E37</f>
      </c>
      <c r="AJ39" s="1"/>
      <c r="AK39" s="1"/>
      <c r="AL39" s="1"/>
      <c r="AM39" s="1"/>
      <c r="AN39" s="1"/>
      <c r="AO39" s="1"/>
      <c r="AP39" s="1"/>
      <c r="AQ39" s="1"/>
      <c r="AR39" s="1"/>
      <c r="AS39" s="1"/>
      <c r="AT39" s="1"/>
      <c r="AU39" s="1"/>
      <c r="AV39" s="3"/>
      <c r="AW39" s="1"/>
      <c r="AX39" s="1"/>
      <c r="AY39" s="1"/>
      <c r="AZ39" s="1"/>
      <c r="BA39" s="42"/>
      <c r="BB39" s="15"/>
      <c r="BC39" s="1"/>
      <c r="BD39" s="1"/>
      <c r="BE39" s="1"/>
      <c r="BF39" s="1"/>
      <c r="BG39" s="1"/>
      <c r="BH39" s="1"/>
      <c r="BI39" s="1"/>
      <c r="BJ39" s="1"/>
      <c r="BK39" s="3"/>
      <c r="BL39" s="1"/>
      <c r="BM39" s="1"/>
      <c r="BN39" s="1"/>
      <c r="BO39" s="1"/>
      <c r="BP39" s="67"/>
    </row>
    <row x14ac:dyDescent="0.25" r="40" customHeight="1" ht="18.75">
      <c r="A40" s="1"/>
      <c r="B40" s="15"/>
      <c r="C40" s="110"/>
      <c r="D40" s="3"/>
      <c r="E40" s="4"/>
      <c r="F40" s="3"/>
      <c r="G40" s="4"/>
      <c r="H40" s="4"/>
      <c r="I40" s="4"/>
      <c r="J40" s="4"/>
      <c r="K40" s="4"/>
      <c r="L40" s="4"/>
      <c r="M40" s="4"/>
      <c r="N40" s="4"/>
      <c r="O40" s="3"/>
      <c r="P40" s="4"/>
      <c r="Q40" s="3"/>
      <c r="R40" s="4"/>
      <c r="S40" s="4"/>
      <c r="T40" s="4"/>
      <c r="U40" s="4"/>
      <c r="V40" s="4"/>
      <c r="W40" s="4"/>
      <c r="X40" s="4"/>
      <c r="Y40" s="3"/>
      <c r="Z40" s="3"/>
      <c r="AA40" s="4"/>
      <c r="AB40" s="3"/>
      <c r="AC40" s="3"/>
      <c r="AD40" s="4"/>
      <c r="AE40" s="136"/>
      <c r="AF40" s="137"/>
      <c r="AG40" s="136"/>
      <c r="AH40" s="138"/>
      <c r="AI40" s="139"/>
      <c r="AJ40" s="139"/>
      <c r="AK40" s="1"/>
      <c r="AL40" s="1"/>
      <c r="AM40" s="1"/>
      <c r="AN40" s="1"/>
      <c r="AO40" s="1"/>
      <c r="AP40" s="1"/>
      <c r="AQ40" s="1"/>
      <c r="AR40" s="1"/>
      <c r="AS40" s="1"/>
      <c r="AT40" s="1"/>
      <c r="AU40" s="1"/>
      <c r="AV40" s="3"/>
      <c r="AW40" s="1"/>
      <c r="AX40" s="1"/>
      <c r="AY40" s="1"/>
      <c r="AZ40" s="1"/>
      <c r="BA40" s="42"/>
      <c r="BB40" s="15"/>
      <c r="BC40" s="1"/>
      <c r="BD40" s="1"/>
      <c r="BE40" s="1"/>
      <c r="BF40" s="1"/>
      <c r="BG40" s="1"/>
      <c r="BH40" s="1"/>
      <c r="BI40" s="1"/>
      <c r="BJ40" s="1"/>
      <c r="BK40" s="3"/>
      <c r="BL40" s="1"/>
      <c r="BM40" s="1"/>
      <c r="BN40" s="1"/>
      <c r="BO40" s="1"/>
      <c r="BP40" s="67"/>
    </row>
    <row x14ac:dyDescent="0.25" r="41" customHeight="1" ht="18.75">
      <c r="A41" s="140"/>
      <c r="B41" s="141"/>
      <c r="C41" s="142"/>
      <c r="D41" s="143">
        <f>_xlfn.IFNA(_xlfn.XLOOKUP(F39&amp;O37,'Arapça Kuran'!B:B&amp;'Arapça Kuran'!G:G,'Arapça Kuran'!H:H),_xlfn.XLOOKUP(F39&amp;Q37,'Arapça Kuran'!B:B&amp;'Arapça Kuran'!G:G,'Arapça Kuran'!H:H))</f>
      </c>
      <c r="E41" s="144"/>
      <c r="F41" s="143"/>
      <c r="G41" s="144"/>
      <c r="H41" s="144"/>
      <c r="I41" s="144"/>
      <c r="J41" s="144"/>
      <c r="K41" s="144"/>
      <c r="L41" s="144"/>
      <c r="M41" s="144"/>
      <c r="N41" s="144"/>
      <c r="O41" s="143"/>
      <c r="P41" s="144"/>
      <c r="Q41" s="143"/>
      <c r="R41" s="144"/>
      <c r="S41" s="144"/>
      <c r="T41" s="4"/>
      <c r="U41" s="4"/>
      <c r="V41" s="4"/>
      <c r="W41" s="4"/>
      <c r="X41" s="4"/>
      <c r="Y41" s="143">
        <f>_xlfn.IFNA(_xlfn.XLOOKUP(AA39&amp;AC37,'Arapça Kuran'!B:B&amp;'Arapça Kuran'!G:G,'Arapça Kuran'!H:H),_xlfn.XLOOKUP(AA39&amp;AF37,'Arapça Kuran'!B:B&amp;'Arapça Kuran'!G:G,'Arapça Kuran'!H:H))</f>
      </c>
      <c r="Z41" s="143"/>
      <c r="AA41" s="144"/>
      <c r="AB41" s="143"/>
      <c r="AC41" s="143"/>
      <c r="AD41" s="144"/>
      <c r="AE41" s="144"/>
      <c r="AF41" s="143"/>
      <c r="AG41" s="144"/>
      <c r="AH41" s="144"/>
      <c r="AI41" s="145"/>
      <c r="AJ41" s="145"/>
      <c r="AK41" s="145"/>
      <c r="AL41" s="145"/>
      <c r="AM41" s="145"/>
      <c r="AN41" s="145"/>
      <c r="AO41" s="145"/>
      <c r="AP41" s="145"/>
      <c r="AQ41" s="1"/>
      <c r="AR41" s="1"/>
      <c r="AS41" s="1"/>
      <c r="AT41" s="1"/>
      <c r="AU41" s="1"/>
      <c r="AV41" s="3"/>
      <c r="AW41" s="1"/>
      <c r="AX41" s="1"/>
      <c r="AY41" s="1"/>
      <c r="AZ41" s="1"/>
      <c r="BA41" s="42"/>
      <c r="BB41" s="15"/>
      <c r="BC41" s="1"/>
      <c r="BD41" s="1"/>
      <c r="BE41" s="1"/>
      <c r="BF41" s="1"/>
      <c r="BG41" s="1"/>
      <c r="BH41" s="1"/>
      <c r="BI41" s="1"/>
      <c r="BJ41" s="1"/>
      <c r="BK41" s="3"/>
      <c r="BL41" s="1"/>
      <c r="BM41" s="1"/>
      <c r="BN41" s="1"/>
      <c r="BO41" s="1"/>
      <c r="BP41" s="67"/>
    </row>
    <row x14ac:dyDescent="0.25" r="42" customHeight="1" ht="18.75">
      <c r="A42" s="140"/>
      <c r="B42" s="141"/>
      <c r="C42" s="142"/>
      <c r="D42" s="146"/>
      <c r="E42" s="147"/>
      <c r="F42" s="146"/>
      <c r="G42" s="147"/>
      <c r="H42" s="147"/>
      <c r="I42" s="147"/>
      <c r="J42" s="147"/>
      <c r="K42" s="147"/>
      <c r="L42" s="147"/>
      <c r="M42" s="147"/>
      <c r="N42" s="147"/>
      <c r="O42" s="146"/>
      <c r="P42" s="147"/>
      <c r="Q42" s="146"/>
      <c r="R42" s="147"/>
      <c r="S42" s="147"/>
      <c r="T42" s="4"/>
      <c r="U42" s="4"/>
      <c r="V42" s="4"/>
      <c r="W42" s="4"/>
      <c r="X42" s="4"/>
      <c r="Y42" s="148"/>
      <c r="Z42" s="148"/>
      <c r="AA42" s="149"/>
      <c r="AB42" s="148"/>
      <c r="AC42" s="148"/>
      <c r="AD42" s="149"/>
      <c r="AE42" s="149"/>
      <c r="AF42" s="148"/>
      <c r="AG42" s="149"/>
      <c r="AH42" s="149"/>
      <c r="AI42" s="150"/>
      <c r="AJ42" s="150"/>
      <c r="AK42" s="150"/>
      <c r="AL42" s="150"/>
      <c r="AM42" s="150"/>
      <c r="AN42" s="150"/>
      <c r="AO42" s="150"/>
      <c r="AP42" s="150"/>
      <c r="AQ42" s="1"/>
      <c r="AR42" s="1"/>
      <c r="AS42" s="1"/>
      <c r="AT42" s="1"/>
      <c r="AU42" s="1"/>
      <c r="AV42" s="3"/>
      <c r="AW42" s="1"/>
      <c r="AX42" s="1"/>
      <c r="AY42" s="1"/>
      <c r="AZ42" s="1"/>
      <c r="BA42" s="42"/>
      <c r="BB42" s="15"/>
      <c r="BC42" s="1"/>
      <c r="BD42" s="1"/>
      <c r="BE42" s="1"/>
      <c r="BF42" s="1"/>
      <c r="BG42" s="1"/>
      <c r="BH42" s="1"/>
      <c r="BI42" s="1"/>
      <c r="BJ42" s="1"/>
      <c r="BK42" s="3"/>
      <c r="BL42" s="1"/>
      <c r="BM42" s="1"/>
      <c r="BN42" s="1"/>
      <c r="BO42" s="1"/>
      <c r="BP42" s="67"/>
    </row>
    <row x14ac:dyDescent="0.25" r="43" customHeight="1" ht="19.5">
      <c r="A43" s="1"/>
      <c r="B43" s="15"/>
      <c r="C43" s="151"/>
      <c r="D43" s="152"/>
      <c r="E43" s="153"/>
      <c r="F43" s="152"/>
      <c r="G43" s="153"/>
      <c r="H43" s="153"/>
      <c r="I43" s="153"/>
      <c r="J43" s="153"/>
      <c r="K43" s="153"/>
      <c r="L43" s="153"/>
      <c r="M43" s="153"/>
      <c r="N43" s="153"/>
      <c r="O43" s="152"/>
      <c r="P43" s="153"/>
      <c r="Q43" s="152"/>
      <c r="R43" s="153"/>
      <c r="S43" s="153"/>
      <c r="T43" s="17"/>
      <c r="U43" s="17"/>
      <c r="V43" s="17"/>
      <c r="W43" s="17"/>
      <c r="X43" s="17"/>
      <c r="Y43" s="154"/>
      <c r="Z43" s="154"/>
      <c r="AA43" s="155"/>
      <c r="AB43" s="154"/>
      <c r="AC43" s="154"/>
      <c r="AD43" s="155"/>
      <c r="AE43" s="155"/>
      <c r="AF43" s="154"/>
      <c r="AG43" s="155"/>
      <c r="AH43" s="155"/>
      <c r="AI43" s="156"/>
      <c r="AJ43" s="156"/>
      <c r="AK43" s="156"/>
      <c r="AL43" s="156"/>
      <c r="AM43" s="156"/>
      <c r="AN43" s="156"/>
      <c r="AO43" s="156"/>
      <c r="AP43" s="156"/>
      <c r="AQ43" s="156"/>
      <c r="AR43" s="156"/>
      <c r="AS43" s="156"/>
      <c r="AT43" s="15"/>
      <c r="AU43" s="15"/>
      <c r="AV43" s="16"/>
      <c r="AW43" s="15"/>
      <c r="AX43" s="15"/>
      <c r="AY43" s="15"/>
      <c r="AZ43" s="15"/>
      <c r="BA43" s="15"/>
      <c r="BB43" s="15"/>
      <c r="BC43" s="67"/>
      <c r="BD43" s="67"/>
      <c r="BE43" s="67"/>
      <c r="BF43" s="67"/>
      <c r="BG43" s="67"/>
      <c r="BH43" s="67"/>
      <c r="BI43" s="67"/>
      <c r="BJ43" s="67"/>
      <c r="BK43" s="68"/>
      <c r="BL43" s="67"/>
      <c r="BM43" s="67"/>
      <c r="BN43" s="67"/>
      <c r="BO43" s="67"/>
      <c r="BP43" s="67"/>
    </row>
    <row x14ac:dyDescent="0.25" r="44" customHeight="1" ht="19.5">
      <c r="A44" s="1"/>
      <c r="B44" s="1"/>
      <c r="C44" s="1"/>
      <c r="D44" s="3"/>
      <c r="E44" s="4"/>
      <c r="F44" s="3"/>
      <c r="G44" s="4"/>
      <c r="H44" s="4"/>
      <c r="I44" s="4"/>
      <c r="J44" s="4"/>
      <c r="K44" s="4"/>
      <c r="L44" s="4"/>
      <c r="M44" s="4"/>
      <c r="N44" s="4"/>
      <c r="O44" s="3"/>
      <c r="P44" s="4"/>
      <c r="Q44" s="3"/>
      <c r="R44" s="4"/>
      <c r="S44" s="4"/>
      <c r="T44" s="4"/>
      <c r="U44" s="4"/>
      <c r="V44" s="4"/>
      <c r="W44" s="4"/>
      <c r="X44" s="4"/>
      <c r="Y44" s="3"/>
      <c r="Z44" s="3"/>
      <c r="AA44" s="4"/>
      <c r="AB44" s="3"/>
      <c r="AC44" s="3"/>
      <c r="AD44" s="4"/>
      <c r="AE44" s="4"/>
      <c r="AF44" s="3"/>
      <c r="AG44" s="4"/>
      <c r="AH44" s="4"/>
      <c r="AI44" s="1"/>
      <c r="AJ44" s="1"/>
      <c r="AK44" s="1"/>
      <c r="AL44" s="1"/>
      <c r="AM44" s="1"/>
      <c r="AN44" s="1"/>
      <c r="AO44" s="1"/>
      <c r="AP44" s="1"/>
      <c r="AQ44" s="1"/>
      <c r="AR44" s="1"/>
      <c r="AS44" s="1"/>
      <c r="AT44" s="1"/>
      <c r="AU44" s="1"/>
      <c r="AV44" s="3"/>
      <c r="AW44" s="1"/>
      <c r="AX44" s="1"/>
      <c r="AY44" s="1"/>
      <c r="AZ44" s="1"/>
      <c r="BA44" s="1"/>
      <c r="BB44" s="1"/>
      <c r="BC44" s="1"/>
      <c r="BD44" s="1"/>
      <c r="BE44" s="1"/>
      <c r="BF44" s="1"/>
      <c r="BG44" s="1"/>
      <c r="BH44" s="1"/>
      <c r="BI44" s="1"/>
      <c r="BJ44" s="1"/>
      <c r="BK44" s="3"/>
      <c r="BL44" s="1"/>
      <c r="BM44" s="1"/>
      <c r="BN44" s="1"/>
      <c r="BO44" s="1"/>
      <c r="BP44" s="1"/>
    </row>
    <row x14ac:dyDescent="0.25" r="45" customHeight="1" ht="19.5">
      <c r="A45" s="1"/>
      <c r="B45" s="1"/>
      <c r="C45" s="1"/>
      <c r="D45" s="3"/>
      <c r="E45" s="4"/>
      <c r="F45" s="3"/>
      <c r="G45" s="4"/>
      <c r="H45" s="4"/>
      <c r="I45" s="4"/>
      <c r="J45" s="4"/>
      <c r="K45" s="4"/>
      <c r="L45" s="4"/>
      <c r="M45" s="4"/>
      <c r="N45" s="4"/>
      <c r="O45" s="3"/>
      <c r="P45" s="4"/>
      <c r="Q45" s="3"/>
      <c r="R45" s="4"/>
      <c r="S45" s="4"/>
      <c r="T45" s="4"/>
      <c r="U45" s="4"/>
      <c r="V45" s="4"/>
      <c r="W45" s="4"/>
      <c r="X45" s="4"/>
      <c r="Y45" s="3"/>
      <c r="Z45" s="3"/>
      <c r="AA45" s="4"/>
      <c r="AB45" s="3"/>
      <c r="AC45" s="3"/>
      <c r="AD45" s="4"/>
      <c r="AE45" s="4"/>
      <c r="AF45" s="3"/>
      <c r="AG45" s="4"/>
      <c r="AH45" s="4"/>
      <c r="AI45" s="1"/>
      <c r="AJ45" s="1"/>
      <c r="AK45" s="1"/>
      <c r="AL45" s="1"/>
      <c r="AM45" s="1"/>
      <c r="AN45" s="1"/>
      <c r="AO45" s="1"/>
      <c r="AP45" s="1"/>
      <c r="AQ45" s="1"/>
      <c r="AR45" s="1"/>
      <c r="AS45" s="1"/>
      <c r="AT45" s="1"/>
      <c r="AU45" s="1"/>
      <c r="AV45" s="3"/>
      <c r="AW45" s="1"/>
      <c r="AX45" s="1"/>
      <c r="AY45" s="1"/>
      <c r="AZ45" s="1"/>
      <c r="BA45" s="1"/>
      <c r="BB45" s="1"/>
      <c r="BC45" s="1"/>
      <c r="BD45" s="1"/>
      <c r="BE45" s="1"/>
      <c r="BF45" s="1"/>
      <c r="BG45" s="1"/>
      <c r="BH45" s="1"/>
      <c r="BI45" s="1"/>
      <c r="BJ45" s="1"/>
      <c r="BK45" s="3"/>
      <c r="BL45" s="1"/>
      <c r="BM45" s="1"/>
      <c r="BN45" s="1"/>
      <c r="BO45" s="1"/>
      <c r="BP45" s="1"/>
    </row>
  </sheetData>
  <mergeCells count="17">
    <mergeCell ref="D2:AZ3"/>
    <mergeCell ref="C9:AG9"/>
    <mergeCell ref="C18:BA18"/>
    <mergeCell ref="T20:U20"/>
    <mergeCell ref="Z22:AB22"/>
    <mergeCell ref="AV22:BA22"/>
    <mergeCell ref="D23:E23"/>
    <mergeCell ref="F23:H23"/>
    <mergeCell ref="Z23:AB23"/>
    <mergeCell ref="AV23:BA23"/>
    <mergeCell ref="BE25:BJ25"/>
    <mergeCell ref="F39:I39"/>
    <mergeCell ref="W39:X39"/>
    <mergeCell ref="AA39:AE39"/>
    <mergeCell ref="AH40:AJ40"/>
    <mergeCell ref="D41:S41"/>
    <mergeCell ref="Y41:AP41"/>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18</vt:i4>
      </vt:variant>
    </vt:vector>
  </HeadingPairs>
  <TitlesOfParts>
    <vt:vector baseType="lpstr" size="18">
      <vt:lpstr>İsimler</vt:lpstr>
      <vt:lpstr>Ana Sayfa</vt:lpstr>
      <vt:lpstr>Kişiye Özel Hastalık Sorgu</vt:lpstr>
      <vt:lpstr>İsim Koçluğu Sorgu</vt:lpstr>
      <vt:lpstr>Herkes İçin Hastalık Esması</vt:lpstr>
      <vt:lpstr>SONUÇ TABLOSU</vt:lpstr>
      <vt:lpstr>Arapça Kuran</vt:lpstr>
      <vt:lpstr>Herkes İçin Genel Hastalık Esma</vt:lpstr>
      <vt:lpstr>ÇIKTIYA HAZIR </vt:lpstr>
      <vt:lpstr>Çift Uyumu</vt:lpstr>
      <vt:lpstr>Sihir Büyü ve Nazar Analizi</vt:lpstr>
      <vt:lpstr>Hastalığa Yatkın</vt:lpstr>
      <vt:lpstr>İsim Koçluğu</vt:lpstr>
      <vt:lpstr>Kişiye Özel Hastalık</vt:lpstr>
      <vt:lpstr>Ebced Ana Sayfa</vt:lpstr>
      <vt:lpstr>Ayet Hesaplama</vt:lpstr>
      <vt:lpstr>Esma Ebced</vt:lpstr>
      <vt:lpstr>Rızık için</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2025-02-22T09:45:27.787Z</dcterms:created>
  <dcterms:modified xsi:type="dcterms:W3CDTF">2025-02-22T09:45:27.787Z</dcterms:modified>
</cp:coreProperties>
</file>